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jzele\Desktop\K327 Exam 2\K327 Exam 2\"/>
    </mc:Choice>
  </mc:AlternateContent>
  <xr:revisionPtr revIDLastSave="0" documentId="13_ncr:1_{5F6E6CA1-2578-4D1E-8BF8-E7508E53E11D}" xr6:coauthVersionLast="28" xr6:coauthVersionMax="28" xr10:uidLastSave="{00000000-0000-0000-0000-000000000000}"/>
  <bookViews>
    <workbookView xWindow="0" yWindow="0" windowWidth="23040" windowHeight="8232" xr2:uid="{00000000-000D-0000-FFFF-FFFF00000000}"/>
  </bookViews>
  <sheets>
    <sheet name="Honor Code" sheetId="5" r:id="rId1"/>
    <sheet name="Sales Data" sheetId="1" r:id="rId2"/>
    <sheet name="Bill to Data" sheetId="2" r:id="rId3"/>
    <sheet name="Parts Data" sheetId="3" r:id="rId4"/>
    <sheet name="Model 1" sheetId="6" r:id="rId5"/>
    <sheet name="Table" sheetId="7" r:id="rId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localSheetId="0" hidden="1">0</definedName>
    <definedName name="_AtRisk_SimSetting_ReportsList" hidden="1">16</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localSheetId="0"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4" hidden="1">'Model 1'!$B$6:$BB$138</definedName>
    <definedName name="_xlnm._FilterDatabase" localSheetId="3" hidden="1">'Parts Data'!$A$1:$D$2633</definedName>
    <definedName name="_xlnm._FilterDatabase" localSheetId="1" hidden="1">'Sales Data'!$A$1:$A$6285</definedName>
    <definedName name="Additional_Parts">Table!$C$7:$C$598</definedName>
    <definedName name="BillToName">'Bill to Data'!$D$2:$D$3040</definedName>
    <definedName name="categories">'Parts Data'!$B$2:$B$2633</definedName>
    <definedName name="CustName">'Sales Data'!$G$2:$G$6285</definedName>
    <definedName name="CustomerNo">'Sales Data'!$C$2:$C$6285</definedName>
    <definedName name="Date" localSheetId="5">Table!$D$2:$D$151</definedName>
    <definedName name="_xlnm.Extract" localSheetId="3">'Parts Data'!$A$1</definedName>
    <definedName name="_xlnm.Extract" localSheetId="1">'Sales Data'!$J$1</definedName>
    <definedName name="Invoice_model">'Model 1'!$D$7:$D$138</definedName>
    <definedName name="InvoiceBill">Table_Query_from_SOTAMAS903[InvoiceNo]</definedName>
    <definedName name="InvoiceDate">'Sales Data'!$B$2:$B$6285</definedName>
    <definedName name="InvoiceNo">'Sales Data'!$A$2:$A$6285</definedName>
    <definedName name="ItemCode">Table_Query_from_SOTAMAS90[Part Num]</definedName>
    <definedName name="ItemCodeDesc">'Sales Data'!$E$2:$E$6285</definedName>
    <definedName name="Items">'Model 1'!$E$7:$AR$105</definedName>
    <definedName name="Location" localSheetId="5">Table!$G$2:$G$151</definedName>
    <definedName name="manufacturer_name">'Parts Data'!$C$2:$C$2633</definedName>
    <definedName name="Name" localSheetId="5">Table!$C$2:$C$151</definedName>
    <definedName name="Part_number">'Parts Data'!$D$2:$D$2633</definedName>
    <definedName name="Product" localSheetId="5">Table!$E$2:$E$151</definedName>
    <definedName name="QuantityShipped">'Sales Data'!$F$2:$F$6285</definedName>
    <definedName name="Query_from_SOTAMAS90" localSheetId="2" hidden="1">'Bill to Data'!$A$1:$D$3040</definedName>
    <definedName name="Query_from_SOTAMAS90" localSheetId="1" hidden="1">'Sales Data'!$A$1:$F$6285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FALSE</definedName>
    <definedName name="RiskNumIterations" localSheetId="0" hidden="1">-1</definedName>
    <definedName name="RiskNumIterations" hidden="1">1000</definedName>
    <definedName name="RiskNumSimulations" localSheetId="0" hidden="1">1</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localSheetId="0" hidden="1">2</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Unique">'Model 1'!$C$7:$C$105</definedName>
  </definedNames>
  <calcPr calcId="171027"/>
</workbook>
</file>

<file path=xl/calcChain.xml><?xml version="1.0" encoding="utf-8"?>
<calcChain xmlns="http://schemas.openxmlformats.org/spreadsheetml/2006/main">
  <c r="A6" i="7" l="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D142" i="3"/>
  <c r="D141" i="3"/>
  <c r="D143" i="3"/>
  <c r="D555" i="3"/>
  <c r="D558" i="3"/>
  <c r="D554" i="3"/>
  <c r="D556" i="3"/>
  <c r="D557" i="3"/>
  <c r="D2346" i="3"/>
  <c r="D2347" i="3"/>
  <c r="D2348" i="3"/>
  <c r="D2349" i="3"/>
  <c r="D2352" i="3"/>
  <c r="D2350" i="3"/>
  <c r="D2351" i="3"/>
  <c r="D2344" i="3"/>
  <c r="D2342" i="3"/>
  <c r="D2343" i="3"/>
  <c r="D2345" i="3"/>
  <c r="D2341" i="3"/>
  <c r="D1531" i="3"/>
  <c r="D1527" i="3"/>
  <c r="D1529" i="3"/>
  <c r="D1532" i="3"/>
  <c r="D1528" i="3"/>
  <c r="D770" i="3"/>
  <c r="D820" i="3"/>
  <c r="D1240" i="3"/>
  <c r="D1237" i="3"/>
  <c r="D1238" i="3"/>
  <c r="D1239" i="3"/>
  <c r="D771" i="3"/>
  <c r="D816" i="3"/>
  <c r="D851" i="3"/>
  <c r="D852" i="3"/>
  <c r="D853" i="3"/>
  <c r="D772" i="3"/>
  <c r="D773" i="3"/>
  <c r="D774" i="3"/>
  <c r="D821" i="3"/>
  <c r="D854" i="3"/>
  <c r="D785" i="3"/>
  <c r="D790" i="3"/>
  <c r="D786" i="3"/>
  <c r="D787" i="3"/>
  <c r="D791" i="3"/>
  <c r="D788" i="3"/>
  <c r="D982" i="3"/>
  <c r="D789" i="3"/>
  <c r="D983" i="3"/>
  <c r="D984" i="3"/>
  <c r="D580" i="3"/>
  <c r="D817" i="3"/>
  <c r="D792" i="3"/>
  <c r="D793" i="3"/>
  <c r="D794" i="3"/>
  <c r="D985" i="3"/>
  <c r="D818" i="3"/>
  <c r="D986" i="3"/>
  <c r="D987" i="3"/>
  <c r="D988" i="3"/>
  <c r="D796" i="3"/>
  <c r="D427" i="3"/>
  <c r="D822" i="3"/>
  <c r="D428" i="3"/>
  <c r="D989" i="3"/>
  <c r="D776" i="3"/>
  <c r="D777" i="3"/>
  <c r="D819" i="3"/>
  <c r="D578" i="3"/>
  <c r="D579" i="3"/>
  <c r="D778" i="3"/>
  <c r="D990" i="3"/>
  <c r="D991" i="3"/>
  <c r="D993" i="3"/>
  <c r="D11" i="3"/>
  <c r="D5" i="3"/>
  <c r="D7" i="3"/>
  <c r="D12" i="3"/>
  <c r="D6" i="3"/>
  <c r="D8" i="3"/>
  <c r="D4" i="3"/>
  <c r="D9" i="3"/>
  <c r="D10" i="3"/>
  <c r="D1699" i="3"/>
  <c r="D1701" i="3"/>
  <c r="D1700" i="3"/>
  <c r="D1702" i="3"/>
  <c r="D1704" i="3"/>
  <c r="D1726" i="3"/>
  <c r="D1718" i="3"/>
  <c r="D1731" i="3"/>
  <c r="D1730" i="3"/>
  <c r="D1724" i="3"/>
  <c r="D1720" i="3"/>
  <c r="D1716" i="3"/>
  <c r="D1714" i="3"/>
  <c r="D1727" i="3"/>
  <c r="D1710" i="3"/>
  <c r="D1708" i="3"/>
  <c r="D1706" i="3"/>
  <c r="D1732" i="3"/>
  <c r="D1729" i="3"/>
  <c r="D1728" i="3"/>
  <c r="D1712" i="3"/>
  <c r="D1722" i="3"/>
  <c r="D1703" i="3"/>
  <c r="D1711" i="3"/>
  <c r="D1709" i="3"/>
  <c r="D1707" i="3"/>
  <c r="D1705" i="3"/>
  <c r="D1715" i="3"/>
  <c r="D1719" i="3"/>
  <c r="D1713" i="3"/>
  <c r="D1717" i="3"/>
  <c r="D1721" i="3"/>
  <c r="D1723" i="3"/>
  <c r="D1725" i="3"/>
  <c r="D463" i="3"/>
  <c r="D462" i="3"/>
  <c r="D464" i="3"/>
  <c r="D458" i="3"/>
  <c r="D460" i="3"/>
  <c r="D461" i="3"/>
  <c r="D449" i="3"/>
  <c r="D450" i="3"/>
  <c r="D454" i="3"/>
  <c r="D451" i="3"/>
  <c r="D453" i="3"/>
  <c r="D457" i="3"/>
  <c r="D455" i="3"/>
  <c r="D456" i="3"/>
  <c r="D459" i="3"/>
  <c r="D353" i="3"/>
  <c r="D355" i="3"/>
  <c r="D354" i="3"/>
  <c r="D1403" i="3"/>
  <c r="D1248" i="3"/>
  <c r="D1253" i="3"/>
  <c r="D1252" i="3"/>
  <c r="D1251" i="3"/>
  <c r="D1250" i="3"/>
  <c r="D1249" i="3"/>
  <c r="D1254" i="3"/>
  <c r="D1259" i="3"/>
  <c r="D1258" i="3"/>
  <c r="D1257" i="3"/>
  <c r="D1256" i="3"/>
  <c r="D1255" i="3"/>
  <c r="D1404" i="3"/>
  <c r="D1405" i="3"/>
  <c r="D1406" i="3"/>
  <c r="D2513" i="3"/>
  <c r="D2514" i="3"/>
  <c r="D2515" i="3"/>
  <c r="D2516" i="3"/>
  <c r="D1407" i="3"/>
  <c r="D1409" i="3"/>
  <c r="D1408" i="3"/>
  <c r="D1260" i="3"/>
  <c r="D1261" i="3"/>
  <c r="D1262" i="3"/>
  <c r="D1263" i="3"/>
  <c r="D537" i="3"/>
  <c r="D540" i="3"/>
  <c r="D541" i="3"/>
  <c r="D539" i="3"/>
  <c r="D538" i="3"/>
  <c r="D1264" i="3"/>
  <c r="D1265" i="3"/>
  <c r="D1266" i="3"/>
  <c r="D1267" i="3"/>
  <c r="D1268" i="3"/>
  <c r="D1269" i="3"/>
  <c r="D1271" i="3"/>
  <c r="D1270" i="3"/>
  <c r="D1272" i="3"/>
  <c r="D1273" i="3"/>
  <c r="D1274" i="3"/>
  <c r="D1277" i="3"/>
  <c r="D1275" i="3"/>
  <c r="D1276" i="3"/>
  <c r="D1410" i="3"/>
  <c r="D1417" i="3"/>
  <c r="D1416" i="3"/>
  <c r="D1418" i="3"/>
  <c r="D1415" i="3"/>
  <c r="D1419" i="3"/>
  <c r="D1424" i="3"/>
  <c r="D1431" i="3"/>
  <c r="D1430" i="3"/>
  <c r="D1429" i="3"/>
  <c r="D1428" i="3"/>
  <c r="D1427" i="3"/>
  <c r="D1412" i="3"/>
  <c r="D1425" i="3"/>
  <c r="D1414" i="3"/>
  <c r="D1423" i="3"/>
  <c r="D1422" i="3"/>
  <c r="D1421" i="3"/>
  <c r="D1411" i="3"/>
  <c r="D1420" i="3"/>
  <c r="D1413" i="3"/>
  <c r="D1426" i="3"/>
  <c r="D1432" i="3"/>
  <c r="D1433" i="3"/>
  <c r="D1434" i="3"/>
  <c r="D1435" i="3"/>
  <c r="D1436" i="3"/>
  <c r="D1437" i="3"/>
  <c r="D443" i="3"/>
  <c r="D446" i="3"/>
  <c r="D444" i="3"/>
  <c r="D447" i="3"/>
  <c r="D448" i="3"/>
  <c r="D429" i="3"/>
  <c r="D430" i="3"/>
  <c r="D431" i="3"/>
  <c r="D435" i="3"/>
  <c r="D436" i="3"/>
  <c r="D441" i="3"/>
  <c r="D439" i="3"/>
  <c r="D434" i="3"/>
  <c r="D433" i="3"/>
  <c r="D438" i="3"/>
  <c r="D440" i="3"/>
  <c r="D437" i="3"/>
  <c r="D442" i="3"/>
  <c r="D432" i="3"/>
  <c r="D531" i="3"/>
  <c r="D532" i="3"/>
  <c r="D533" i="3"/>
  <c r="D534" i="3"/>
  <c r="D535" i="3"/>
  <c r="D536" i="3"/>
  <c r="D322" i="3"/>
  <c r="D323" i="3"/>
  <c r="D324" i="3"/>
  <c r="D325" i="3"/>
  <c r="D326" i="3"/>
  <c r="D327" i="3"/>
  <c r="D328" i="3"/>
  <c r="D329" i="3"/>
  <c r="D332" i="3"/>
  <c r="D331" i="3"/>
  <c r="D330" i="3"/>
  <c r="D333" i="3"/>
  <c r="D336" i="3"/>
  <c r="D338" i="3"/>
  <c r="D335" i="3"/>
  <c r="D337" i="3"/>
  <c r="D334" i="3"/>
  <c r="D339" i="3"/>
  <c r="D932" i="3"/>
  <c r="D171" i="3"/>
  <c r="D172" i="3"/>
  <c r="D170" i="3"/>
  <c r="D174" i="3"/>
  <c r="D175" i="3"/>
  <c r="D173" i="3"/>
  <c r="D933" i="3"/>
  <c r="D939" i="3"/>
  <c r="D935" i="3"/>
  <c r="D177" i="3"/>
  <c r="D176" i="3"/>
  <c r="D178" i="3"/>
  <c r="D180" i="3"/>
  <c r="D179" i="3"/>
  <c r="D144" i="3"/>
  <c r="D145" i="3"/>
  <c r="D146" i="3"/>
  <c r="D148" i="3"/>
  <c r="D149" i="3"/>
  <c r="D147" i="3"/>
  <c r="D150" i="3"/>
  <c r="D152" i="3"/>
  <c r="D154" i="3"/>
  <c r="D151" i="3"/>
  <c r="D153" i="3"/>
  <c r="D156" i="3"/>
  <c r="D158" i="3"/>
  <c r="D157" i="3"/>
  <c r="D155" i="3"/>
  <c r="D159" i="3"/>
  <c r="D160" i="3"/>
  <c r="D162" i="3"/>
  <c r="D163" i="3"/>
  <c r="D164" i="3"/>
  <c r="D161" i="3"/>
  <c r="D166" i="3"/>
  <c r="D168" i="3"/>
  <c r="D167" i="3"/>
  <c r="D165" i="3"/>
  <c r="D169" i="3"/>
  <c r="D206" i="3"/>
  <c r="D207" i="3"/>
  <c r="D208" i="3"/>
  <c r="D209" i="3"/>
  <c r="D210" i="3"/>
  <c r="D393" i="3"/>
  <c r="D394" i="3"/>
  <c r="D395" i="3"/>
  <c r="D941" i="3"/>
  <c r="D942" i="3"/>
  <c r="D1321" i="3"/>
  <c r="D1322" i="3"/>
  <c r="D1547" i="3"/>
  <c r="D1549" i="3"/>
  <c r="D1548" i="3"/>
  <c r="D1552" i="3"/>
  <c r="D1551" i="3"/>
  <c r="D1555" i="3"/>
  <c r="D1556" i="3"/>
  <c r="D1554" i="3"/>
  <c r="D1553" i="3"/>
  <c r="D1550" i="3"/>
  <c r="D550" i="3"/>
  <c r="D551" i="3"/>
  <c r="D552" i="3"/>
  <c r="D542" i="3"/>
  <c r="D543" i="3"/>
  <c r="D545" i="3"/>
  <c r="D546" i="3"/>
  <c r="D544" i="3"/>
  <c r="D549" i="3"/>
  <c r="D553" i="3"/>
  <c r="D547" i="3"/>
  <c r="D548" i="3"/>
  <c r="D13" i="3"/>
  <c r="D844" i="3"/>
  <c r="D845" i="3"/>
  <c r="D465" i="3"/>
  <c r="D466" i="3"/>
  <c r="D846" i="3"/>
  <c r="D848" i="3"/>
  <c r="D847" i="3"/>
  <c r="D1297" i="3"/>
  <c r="D1298" i="3"/>
  <c r="D1299" i="3"/>
  <c r="D1300" i="3"/>
  <c r="D1301" i="3"/>
  <c r="D1302" i="3"/>
  <c r="D1303" i="3"/>
  <c r="D1304" i="3"/>
  <c r="D1305" i="3"/>
  <c r="D1306" i="3"/>
  <c r="D1309" i="3"/>
  <c r="D1312" i="3"/>
  <c r="D1307" i="3"/>
  <c r="D1310" i="3"/>
  <c r="D1313" i="3"/>
  <c r="D1308" i="3"/>
  <c r="D1314" i="3"/>
  <c r="D1311" i="3"/>
  <c r="D564" i="3"/>
  <c r="D565" i="3"/>
  <c r="D566" i="3"/>
  <c r="D569" i="3"/>
  <c r="D567" i="3"/>
  <c r="D568" i="3"/>
  <c r="D570" i="3"/>
  <c r="D571" i="3"/>
  <c r="D1315" i="3"/>
  <c r="D1318" i="3"/>
  <c r="D1316" i="3"/>
  <c r="D1319" i="3"/>
  <c r="D1317" i="3"/>
  <c r="D1320" i="3"/>
  <c r="D572" i="3"/>
  <c r="D2518" i="3"/>
  <c r="D2520" i="3"/>
  <c r="D2519" i="3"/>
  <c r="D1559" i="3"/>
  <c r="D1561" i="3"/>
  <c r="D1560" i="3"/>
  <c r="D468" i="3"/>
  <c r="D467" i="3"/>
  <c r="D469" i="3"/>
  <c r="D849" i="3"/>
  <c r="D850" i="3"/>
  <c r="D1694" i="3"/>
  <c r="D1695" i="3"/>
  <c r="D1439" i="3"/>
  <c r="D1441" i="3"/>
  <c r="D1438" i="3"/>
  <c r="D1440" i="3"/>
  <c r="D1654" i="3"/>
  <c r="D1656" i="3"/>
  <c r="D1655" i="3"/>
  <c r="D2354" i="3"/>
  <c r="D2355" i="3"/>
  <c r="D2356" i="3"/>
  <c r="D2359" i="3"/>
  <c r="D2358" i="3"/>
  <c r="D2357" i="3"/>
  <c r="D1174" i="3"/>
  <c r="D1176" i="3"/>
  <c r="D1175" i="3"/>
  <c r="D14" i="3"/>
  <c r="D2562" i="3"/>
  <c r="D2564" i="3"/>
  <c r="D2561" i="3"/>
  <c r="D2563" i="3"/>
  <c r="D2571" i="3"/>
  <c r="D2566" i="3"/>
  <c r="D2565" i="3"/>
  <c r="D2568" i="3"/>
  <c r="D2572" i="3"/>
  <c r="D2573" i="3"/>
  <c r="D2570" i="3"/>
  <c r="D2569" i="3"/>
  <c r="D2567" i="3"/>
  <c r="D480" i="3"/>
  <c r="D482" i="3"/>
  <c r="D481" i="3"/>
  <c r="D471" i="3"/>
  <c r="D472" i="3"/>
  <c r="D473" i="3"/>
  <c r="D470" i="3"/>
  <c r="D483" i="3"/>
  <c r="D485" i="3"/>
  <c r="D484" i="3"/>
  <c r="D476" i="3"/>
  <c r="D478" i="3"/>
  <c r="D474" i="3"/>
  <c r="D477" i="3"/>
  <c r="D479" i="3"/>
  <c r="D475" i="3"/>
  <c r="D1013" i="3"/>
  <c r="D1014" i="3"/>
  <c r="D1015" i="3"/>
  <c r="D997" i="3"/>
  <c r="D995" i="3"/>
  <c r="D999" i="3"/>
  <c r="D998" i="3"/>
  <c r="D1000" i="3"/>
  <c r="D996" i="3"/>
  <c r="D1016" i="3"/>
  <c r="D1018" i="3"/>
  <c r="D1017" i="3"/>
  <c r="D1003" i="3"/>
  <c r="D1001" i="3"/>
  <c r="D1005" i="3"/>
  <c r="D1004" i="3"/>
  <c r="D1002" i="3"/>
  <c r="D1006" i="3"/>
  <c r="D1019" i="3"/>
  <c r="D1021" i="3"/>
  <c r="D1020" i="3"/>
  <c r="D1009" i="3"/>
  <c r="D1011" i="3"/>
  <c r="D1007" i="3"/>
  <c r="D1010" i="3"/>
  <c r="D1012" i="3"/>
  <c r="D1008" i="3"/>
  <c r="D1544" i="3"/>
  <c r="D1546" i="3"/>
  <c r="D1545" i="3"/>
  <c r="D16" i="3"/>
  <c r="D15" i="3"/>
  <c r="D1696" i="3"/>
  <c r="D1697" i="3"/>
  <c r="D17" i="3"/>
  <c r="D18" i="3"/>
  <c r="D19" i="3"/>
  <c r="D2394" i="3"/>
  <c r="D2399" i="3"/>
  <c r="D2386" i="3"/>
  <c r="D2385" i="3"/>
  <c r="D2390" i="3"/>
  <c r="D2387" i="3"/>
  <c r="D2388" i="3"/>
  <c r="D2389" i="3"/>
  <c r="D2373" i="3"/>
  <c r="D2374" i="3"/>
  <c r="D2378" i="3"/>
  <c r="D2379" i="3"/>
  <c r="D2380" i="3"/>
  <c r="D2381" i="3"/>
  <c r="D2382" i="3"/>
  <c r="D2375" i="3"/>
  <c r="D2376" i="3"/>
  <c r="D2377" i="3"/>
  <c r="D2370" i="3"/>
  <c r="D2369" i="3"/>
  <c r="D2368" i="3"/>
  <c r="D2367" i="3"/>
  <c r="D2363" i="3"/>
  <c r="D2366" i="3"/>
  <c r="D2362" i="3"/>
  <c r="D2360" i="3"/>
  <c r="D2365" i="3"/>
  <c r="D2364" i="3"/>
  <c r="D2361" i="3"/>
  <c r="D889" i="3"/>
  <c r="D875" i="3"/>
  <c r="D882" i="3"/>
  <c r="D884" i="3"/>
  <c r="D879" i="3"/>
  <c r="D883" i="3"/>
  <c r="D878" i="3"/>
  <c r="D880" i="3"/>
  <c r="D881" i="3"/>
  <c r="D886" i="3"/>
  <c r="D885" i="3"/>
  <c r="D874" i="3"/>
  <c r="D892" i="3"/>
  <c r="D894" i="3"/>
  <c r="D895" i="3"/>
  <c r="D897" i="3"/>
  <c r="D896" i="3"/>
  <c r="D901" i="3"/>
  <c r="D902" i="3"/>
  <c r="D891" i="3"/>
  <c r="D563" i="3"/>
  <c r="D950" i="3"/>
  <c r="D949" i="3"/>
  <c r="D948" i="3"/>
  <c r="D951" i="3"/>
  <c r="D947" i="3"/>
  <c r="D945" i="3"/>
  <c r="D946" i="3"/>
  <c r="D1077" i="3"/>
  <c r="D1078" i="3"/>
  <c r="D1075" i="3"/>
  <c r="D1076" i="3"/>
  <c r="D1074" i="3"/>
  <c r="D953" i="3"/>
  <c r="D952" i="3"/>
  <c r="D865" i="3"/>
  <c r="D866" i="3"/>
  <c r="D1574" i="3"/>
  <c r="D1575" i="3"/>
  <c r="D1583" i="3"/>
  <c r="D1584" i="3"/>
  <c r="D2545" i="3"/>
  <c r="D2552" i="3"/>
  <c r="D2546" i="3"/>
  <c r="D2548" i="3"/>
  <c r="D2549" i="3"/>
  <c r="D2551" i="3"/>
  <c r="D2550" i="3"/>
  <c r="D2547" i="3"/>
  <c r="D397" i="3"/>
  <c r="D399" i="3"/>
  <c r="D398" i="3"/>
  <c r="D823" i="3"/>
  <c r="D825" i="3"/>
  <c r="D824" i="3"/>
  <c r="D829" i="3"/>
  <c r="D827" i="3"/>
  <c r="D828" i="3"/>
  <c r="D826" i="3"/>
  <c r="D830" i="3"/>
  <c r="D831" i="3"/>
  <c r="D837" i="3"/>
  <c r="D836" i="3"/>
  <c r="D835" i="3"/>
  <c r="D834" i="3"/>
  <c r="D832" i="3"/>
  <c r="D838" i="3"/>
  <c r="D833" i="3"/>
  <c r="D839" i="3"/>
  <c r="D841" i="3"/>
  <c r="D840" i="3"/>
  <c r="D2553" i="3"/>
  <c r="D2554" i="3"/>
  <c r="D2555" i="3"/>
  <c r="D2556" i="3"/>
  <c r="D2557" i="3"/>
  <c r="D2558" i="3"/>
  <c r="D2559" i="3"/>
  <c r="D2560" i="3"/>
  <c r="D400" i="3"/>
  <c r="D408" i="3"/>
  <c r="D407" i="3"/>
  <c r="D405" i="3"/>
  <c r="D403" i="3"/>
  <c r="D402" i="3"/>
  <c r="D401" i="3"/>
  <c r="D404" i="3"/>
  <c r="D406" i="3"/>
  <c r="D1582" i="3"/>
  <c r="D2408" i="3"/>
  <c r="D1585" i="3"/>
  <c r="D2409" i="3"/>
  <c r="D2410" i="3"/>
  <c r="D2414" i="3"/>
  <c r="D2412" i="3"/>
  <c r="D2413" i="3"/>
  <c r="D2411" i="3"/>
  <c r="D2415" i="3"/>
  <c r="D2416" i="3"/>
  <c r="D1586" i="3"/>
  <c r="D1588" i="3"/>
  <c r="D1587" i="3"/>
  <c r="D2417" i="3"/>
  <c r="D1591" i="3"/>
  <c r="D1589" i="3"/>
  <c r="D1592" i="3"/>
  <c r="D1590" i="3"/>
  <c r="D1593" i="3"/>
  <c r="D1594" i="3"/>
  <c r="D30" i="3"/>
  <c r="D31" i="3"/>
  <c r="D32" i="3"/>
  <c r="D33" i="3"/>
  <c r="D35" i="3"/>
  <c r="D37" i="3"/>
  <c r="D36" i="3"/>
  <c r="D34" i="3"/>
  <c r="D38" i="3"/>
  <c r="D40" i="3"/>
  <c r="D41" i="3"/>
  <c r="D39" i="3"/>
  <c r="D42" i="3"/>
  <c r="D45" i="3"/>
  <c r="D44" i="3"/>
  <c r="D43" i="3"/>
  <c r="D46" i="3"/>
  <c r="D49" i="3"/>
  <c r="D51" i="3"/>
  <c r="D50" i="3"/>
  <c r="D47" i="3"/>
  <c r="D48" i="3"/>
  <c r="D52" i="3"/>
  <c r="D1576" i="3"/>
  <c r="D1577" i="3"/>
  <c r="D1578" i="3"/>
  <c r="D2418" i="3"/>
  <c r="D2419" i="3"/>
  <c r="D2420" i="3"/>
  <c r="D2421" i="3"/>
  <c r="D2423" i="3"/>
  <c r="D2424" i="3"/>
  <c r="D2422" i="3"/>
  <c r="D1579" i="3"/>
  <c r="D1580" i="3"/>
  <c r="D625" i="3"/>
  <c r="D684" i="3"/>
  <c r="D669" i="3"/>
  <c r="D677" i="3"/>
  <c r="D683" i="3"/>
  <c r="D682" i="3"/>
  <c r="D681" i="3"/>
  <c r="D680" i="3"/>
  <c r="D679" i="3"/>
  <c r="D678" i="3"/>
  <c r="D676" i="3"/>
  <c r="D675" i="3"/>
  <c r="D674" i="3"/>
  <c r="D673" i="3"/>
  <c r="D672" i="3"/>
  <c r="D670" i="3"/>
  <c r="D668" i="3"/>
  <c r="D667" i="3"/>
  <c r="D685" i="3"/>
  <c r="D671" i="3"/>
  <c r="D695" i="3"/>
  <c r="D703" i="3"/>
  <c r="D704" i="3"/>
  <c r="D666" i="3"/>
  <c r="D701" i="3"/>
  <c r="D700" i="3"/>
  <c r="D699" i="3"/>
  <c r="D698" i="3"/>
  <c r="D702" i="3"/>
  <c r="D696" i="3"/>
  <c r="D686" i="3"/>
  <c r="D694" i="3"/>
  <c r="D693" i="3"/>
  <c r="D692" i="3"/>
  <c r="D691" i="3"/>
  <c r="D690" i="3"/>
  <c r="D689" i="3"/>
  <c r="D688" i="3"/>
  <c r="D687" i="3"/>
  <c r="D697" i="3"/>
  <c r="D632" i="3"/>
  <c r="D643" i="3"/>
  <c r="D642" i="3"/>
  <c r="D641" i="3"/>
  <c r="D640" i="3"/>
  <c r="D639" i="3"/>
  <c r="D638" i="3"/>
  <c r="D637" i="3"/>
  <c r="D636" i="3"/>
  <c r="D644" i="3"/>
  <c r="D634" i="3"/>
  <c r="D633" i="3"/>
  <c r="D630" i="3"/>
  <c r="D629" i="3"/>
  <c r="D628" i="3"/>
  <c r="D627" i="3"/>
  <c r="D626" i="3"/>
  <c r="D705" i="3"/>
  <c r="D665" i="3"/>
  <c r="D635" i="3"/>
  <c r="D655" i="3"/>
  <c r="D645" i="3"/>
  <c r="D662" i="3"/>
  <c r="D661" i="3"/>
  <c r="D660" i="3"/>
  <c r="D659" i="3"/>
  <c r="D658" i="3"/>
  <c r="D657" i="3"/>
  <c r="D663" i="3"/>
  <c r="D631" i="3"/>
  <c r="D664" i="3"/>
  <c r="D654" i="3"/>
  <c r="D653" i="3"/>
  <c r="D652" i="3"/>
  <c r="D651" i="3"/>
  <c r="D650" i="3"/>
  <c r="D649" i="3"/>
  <c r="D648" i="3"/>
  <c r="D647" i="3"/>
  <c r="D646" i="3"/>
  <c r="D656" i="3"/>
  <c r="D1581" i="3"/>
  <c r="D514" i="3"/>
  <c r="D515" i="3"/>
  <c r="D518" i="3"/>
  <c r="D517" i="3"/>
  <c r="D516" i="3"/>
  <c r="D519" i="3"/>
  <c r="D520" i="3"/>
  <c r="D521" i="3"/>
  <c r="D522" i="3"/>
  <c r="D523" i="3"/>
  <c r="D524" i="3"/>
  <c r="D527" i="3"/>
  <c r="D528" i="3"/>
  <c r="D526" i="3"/>
  <c r="D525" i="3"/>
  <c r="D529" i="3"/>
  <c r="D2426" i="3"/>
  <c r="D2425" i="3"/>
  <c r="D1666" i="3"/>
  <c r="D1672" i="3"/>
  <c r="D1674" i="3"/>
  <c r="D1675" i="3"/>
  <c r="D1673" i="3"/>
  <c r="D1670" i="3"/>
  <c r="D1671" i="3"/>
  <c r="D1669" i="3"/>
  <c r="D1668" i="3"/>
  <c r="D1667" i="3"/>
  <c r="D1676" i="3"/>
  <c r="D1683" i="3"/>
  <c r="D1684" i="3"/>
  <c r="D1682" i="3"/>
  <c r="D1677" i="3"/>
  <c r="D1681" i="3"/>
  <c r="D1680" i="3"/>
  <c r="D1679" i="3"/>
  <c r="D1678" i="3"/>
  <c r="D2471" i="3"/>
  <c r="D2472" i="3"/>
  <c r="D2473" i="3"/>
  <c r="D2474" i="3"/>
  <c r="D2478" i="3"/>
  <c r="D2477" i="3"/>
  <c r="D2480" i="3"/>
  <c r="D2475" i="3"/>
  <c r="D2479" i="3"/>
  <c r="D2476" i="3"/>
  <c r="D2481" i="3"/>
  <c r="D2482" i="3"/>
  <c r="D2488" i="3"/>
  <c r="D2487" i="3"/>
  <c r="D2486" i="3"/>
  <c r="D2485" i="3"/>
  <c r="D2484" i="3"/>
  <c r="D2483" i="3"/>
  <c r="D2489" i="3"/>
  <c r="D2490" i="3"/>
  <c r="D2491" i="3"/>
  <c r="D2492" i="3"/>
  <c r="D2499" i="3"/>
  <c r="D2493" i="3"/>
  <c r="D2494" i="3"/>
  <c r="D2495" i="3"/>
  <c r="D2496" i="3"/>
  <c r="D2497" i="3"/>
  <c r="D2498" i="3"/>
  <c r="D2500" i="3"/>
  <c r="D2501" i="3"/>
  <c r="D2502" i="3"/>
  <c r="D2503" i="3"/>
  <c r="D2504" i="3"/>
  <c r="D2506" i="3"/>
  <c r="D2505" i="3"/>
  <c r="D2521" i="3"/>
  <c r="D2524" i="3"/>
  <c r="D2523" i="3"/>
  <c r="D2525" i="3"/>
  <c r="D2526" i="3"/>
  <c r="D2527" i="3"/>
  <c r="D2528" i="3"/>
  <c r="D2529" i="3"/>
  <c r="D2522" i="3"/>
  <c r="D2530" i="3"/>
  <c r="D2532" i="3"/>
  <c r="D2536" i="3"/>
  <c r="D2535" i="3"/>
  <c r="D2533" i="3"/>
  <c r="D2531" i="3"/>
  <c r="D2534" i="3"/>
  <c r="D2537" i="3"/>
  <c r="D2538" i="3"/>
  <c r="D2539" i="3"/>
  <c r="D2540" i="3"/>
  <c r="D2541" i="3"/>
  <c r="D2542" i="3"/>
  <c r="D2604" i="3"/>
  <c r="D2605" i="3"/>
  <c r="D2606" i="3"/>
  <c r="D2607" i="3"/>
  <c r="D2608" i="3"/>
  <c r="D2609" i="3"/>
  <c r="D2610" i="3"/>
  <c r="D2611" i="3"/>
  <c r="D2613" i="3"/>
  <c r="D2612" i="3"/>
  <c r="D2614" i="3"/>
  <c r="D2621" i="3"/>
  <c r="D2615" i="3"/>
  <c r="D2616" i="3"/>
  <c r="D2617" i="3"/>
  <c r="D2618" i="3"/>
  <c r="D2619" i="3"/>
  <c r="D2620" i="3"/>
  <c r="D2622" i="3"/>
  <c r="D2623" i="3"/>
  <c r="D2624" i="3"/>
  <c r="D2625" i="3"/>
  <c r="D2626" i="3"/>
  <c r="D2627" i="3"/>
  <c r="D2628" i="3"/>
  <c r="D2630" i="3"/>
  <c r="D2633" i="3"/>
  <c r="D2629" i="3"/>
  <c r="D2631" i="3"/>
  <c r="D2632" i="3"/>
  <c r="D2599" i="3"/>
  <c r="D2601" i="3"/>
  <c r="D810" i="3"/>
  <c r="D812" i="3"/>
  <c r="D811" i="3"/>
  <c r="D813" i="3"/>
  <c r="D815" i="3"/>
  <c r="D814" i="3"/>
  <c r="D801" i="3"/>
  <c r="D808" i="3"/>
  <c r="D807" i="3"/>
  <c r="D806" i="3"/>
  <c r="D809" i="3"/>
  <c r="D804" i="3"/>
  <c r="D802" i="3"/>
  <c r="D803" i="3"/>
  <c r="D805" i="3"/>
  <c r="D1458" i="3"/>
  <c r="D1085" i="3"/>
  <c r="D1083" i="3"/>
  <c r="D1084" i="3"/>
  <c r="D1093" i="3"/>
  <c r="D1094" i="3"/>
  <c r="D1101" i="3"/>
  <c r="D1099" i="3"/>
  <c r="D1100" i="3"/>
  <c r="D1095" i="3"/>
  <c r="D1096" i="3"/>
  <c r="D1097" i="3"/>
  <c r="D1098" i="3"/>
  <c r="D1090" i="3"/>
  <c r="D1092" i="3"/>
  <c r="D1086" i="3"/>
  <c r="D1087" i="3"/>
  <c r="D1088" i="3"/>
  <c r="D1089" i="3"/>
  <c r="D1091" i="3"/>
  <c r="D589" i="3"/>
  <c r="D590" i="3"/>
  <c r="D591" i="3"/>
  <c r="D592" i="3"/>
  <c r="D593" i="3"/>
  <c r="D594" i="3"/>
  <c r="D595" i="3"/>
  <c r="D1535" i="3"/>
  <c r="D1543" i="3"/>
  <c r="D1537" i="3"/>
  <c r="D1538" i="3"/>
  <c r="D1539" i="3"/>
  <c r="D1540" i="3"/>
  <c r="D1541" i="3"/>
  <c r="D1536" i="3"/>
  <c r="D1542" i="3"/>
  <c r="D22" i="3"/>
  <c r="D25" i="3"/>
  <c r="D26" i="3"/>
  <c r="D24" i="3"/>
  <c r="D27" i="3"/>
  <c r="D29" i="3"/>
  <c r="D28" i="3"/>
  <c r="D23" i="3"/>
  <c r="D21" i="3"/>
  <c r="D20" i="3"/>
  <c r="D586" i="3"/>
  <c r="D588" i="3"/>
  <c r="D587" i="3"/>
  <c r="D581" i="3"/>
  <c r="D585" i="3"/>
  <c r="D584" i="3"/>
  <c r="D583" i="3"/>
  <c r="D582" i="3"/>
  <c r="D1691" i="3"/>
  <c r="D1207" i="3"/>
  <c r="D1209" i="3"/>
  <c r="D1208" i="3"/>
  <c r="D1203" i="3"/>
  <c r="D1204" i="3"/>
  <c r="D1205" i="3"/>
  <c r="D1206" i="3"/>
  <c r="D1212" i="3"/>
  <c r="D1211" i="3"/>
  <c r="D1213" i="3"/>
  <c r="D1214" i="3"/>
  <c r="D1210" i="3"/>
  <c r="D597" i="3"/>
  <c r="D598" i="3"/>
  <c r="D604" i="3"/>
  <c r="D605" i="3"/>
  <c r="D600" i="3"/>
  <c r="D601" i="3"/>
  <c r="D599" i="3"/>
  <c r="D596" i="3"/>
  <c r="D603" i="3"/>
  <c r="D602" i="3"/>
  <c r="D1569" i="3"/>
  <c r="D1570" i="3"/>
  <c r="D1571" i="3"/>
  <c r="D1565" i="3"/>
  <c r="D1566" i="3"/>
  <c r="D1568" i="3"/>
  <c r="D1454" i="3"/>
  <c r="D1455" i="3"/>
  <c r="D1456" i="3"/>
  <c r="D1459" i="3"/>
  <c r="D1460" i="3"/>
  <c r="D1457" i="3"/>
  <c r="D1442" i="3"/>
  <c r="D1443" i="3"/>
  <c r="D1444" i="3"/>
  <c r="D1451" i="3"/>
  <c r="D1449" i="3"/>
  <c r="D1445" i="3"/>
  <c r="D1452" i="3"/>
  <c r="D1448" i="3"/>
  <c r="D1446" i="3"/>
  <c r="D1447" i="3"/>
  <c r="D1450" i="3"/>
  <c r="D1453" i="3"/>
  <c r="D134" i="3"/>
  <c r="D137" i="3"/>
  <c r="D135" i="3"/>
  <c r="D138" i="3"/>
  <c r="D139" i="3"/>
  <c r="D211" i="3"/>
  <c r="D212" i="3"/>
  <c r="D232" i="3"/>
  <c r="D237" i="3"/>
  <c r="D233" i="3"/>
  <c r="D234" i="3"/>
  <c r="D235" i="3"/>
  <c r="D236" i="3"/>
  <c r="D238" i="3"/>
  <c r="D360" i="3"/>
  <c r="D361" i="3"/>
  <c r="D362" i="3"/>
  <c r="D365" i="3"/>
  <c r="D363" i="3"/>
  <c r="D372" i="3"/>
  <c r="D367" i="3"/>
  <c r="D364" i="3"/>
  <c r="D366" i="3"/>
  <c r="D250" i="3"/>
  <c r="D251" i="3"/>
  <c r="D368" i="3"/>
  <c r="D370" i="3"/>
  <c r="D371" i="3"/>
  <c r="D369" i="3"/>
  <c r="D373" i="3"/>
  <c r="D374" i="3"/>
  <c r="D381" i="3"/>
  <c r="D382" i="3"/>
  <c r="D380" i="3"/>
  <c r="D377" i="3"/>
  <c r="D375" i="3"/>
  <c r="D376" i="3"/>
  <c r="D378" i="3"/>
  <c r="D379" i="3"/>
  <c r="D383" i="3"/>
  <c r="D384" i="3"/>
  <c r="D385" i="3"/>
  <c r="D359" i="3"/>
  <c r="D386" i="3"/>
  <c r="D358" i="3"/>
  <c r="D387" i="3"/>
  <c r="D390" i="3"/>
  <c r="D299" i="3"/>
  <c r="D391" i="3"/>
  <c r="D301" i="3"/>
  <c r="D302" i="3"/>
  <c r="D303" i="3"/>
  <c r="D392" i="3"/>
  <c r="D305" i="3"/>
  <c r="D396" i="3"/>
  <c r="D320" i="3"/>
  <c r="D321" i="3"/>
  <c r="D559" i="3"/>
  <c r="D562" i="3"/>
  <c r="D560" i="3"/>
  <c r="D561" i="3"/>
  <c r="D1665" i="3"/>
  <c r="D1659" i="3"/>
  <c r="D1657" i="3"/>
  <c r="D1658" i="3"/>
  <c r="D1660" i="3"/>
  <c r="D1661" i="3"/>
  <c r="D1664" i="3"/>
  <c r="D1663" i="3"/>
  <c r="D1662" i="3"/>
  <c r="D2469" i="3"/>
  <c r="D2470" i="3"/>
  <c r="D2442" i="3"/>
  <c r="D2445" i="3"/>
  <c r="D2450" i="3"/>
  <c r="D2449" i="3"/>
  <c r="D2452" i="3"/>
  <c r="D2451" i="3"/>
  <c r="D2455" i="3"/>
  <c r="D2453" i="3"/>
  <c r="D2456" i="3"/>
  <c r="D2454" i="3"/>
  <c r="D2459" i="3"/>
  <c r="D2457" i="3"/>
  <c r="D2460" i="3"/>
  <c r="D2458" i="3"/>
  <c r="D2462" i="3"/>
  <c r="D2463" i="3"/>
  <c r="D2461" i="3"/>
  <c r="D2465" i="3"/>
  <c r="D2466" i="3"/>
  <c r="D2464" i="3"/>
  <c r="D2467" i="3"/>
  <c r="D2353" i="3"/>
  <c r="D2446" i="3"/>
  <c r="D2447" i="3"/>
  <c r="D2598" i="3"/>
  <c r="D2600" i="3"/>
  <c r="D2432" i="3"/>
  <c r="D2431" i="3"/>
  <c r="D607" i="3"/>
  <c r="D608" i="3"/>
  <c r="D893" i="3"/>
  <c r="D2441" i="3"/>
  <c r="D2440" i="3"/>
  <c r="D573" i="3"/>
  <c r="D574" i="3"/>
  <c r="D575" i="3"/>
  <c r="D795" i="3"/>
  <c r="D576" i="3"/>
  <c r="D577" i="3"/>
  <c r="D2448" i="3"/>
  <c r="D2438" i="3"/>
  <c r="D2444" i="3"/>
  <c r="D2372" i="3"/>
  <c r="D530" i="3"/>
  <c r="D890" i="3"/>
  <c r="D1247" i="3"/>
  <c r="D1246" i="3"/>
  <c r="D1245" i="3"/>
  <c r="D1244" i="3"/>
  <c r="D971" i="3"/>
  <c r="D972" i="3"/>
  <c r="D973" i="3"/>
  <c r="D974" i="3"/>
  <c r="D769" i="3"/>
  <c r="D609" i="3"/>
  <c r="D606" i="3"/>
  <c r="D2439" i="3"/>
  <c r="D864" i="3"/>
  <c r="D2427" i="3"/>
  <c r="D1533" i="3"/>
  <c r="D1525" i="3"/>
  <c r="D1520" i="3"/>
  <c r="D388" i="3"/>
  <c r="D389" i="3"/>
  <c r="D356" i="3"/>
  <c r="D445" i="3"/>
  <c r="D2428" i="3"/>
  <c r="D2430" i="3"/>
  <c r="D2429" i="3"/>
  <c r="D1461" i="3"/>
  <c r="D1558" i="3"/>
  <c r="D1557" i="3"/>
  <c r="D1521" i="3"/>
  <c r="D1526" i="3"/>
  <c r="D798" i="3"/>
  <c r="D888" i="3"/>
  <c r="D877" i="3"/>
  <c r="D876" i="3"/>
  <c r="D887" i="3"/>
  <c r="D1562" i="3"/>
  <c r="D1563" i="3"/>
  <c r="D1564" i="3"/>
  <c r="D797" i="3"/>
  <c r="D1567" i="3"/>
  <c r="D1523" i="3"/>
  <c r="D1215" i="3"/>
  <c r="D1224" i="3"/>
  <c r="D1236" i="3"/>
  <c r="D1232" i="3"/>
  <c r="D1233" i="3"/>
  <c r="D1234" i="3"/>
  <c r="D1235" i="3"/>
  <c r="D1219" i="3"/>
  <c r="D1222" i="3"/>
  <c r="D1223" i="3"/>
  <c r="D1216" i="3"/>
  <c r="D1217" i="3"/>
  <c r="D1218" i="3"/>
  <c r="D1220" i="3"/>
  <c r="D1221" i="3"/>
  <c r="D1228" i="3"/>
  <c r="D1230" i="3"/>
  <c r="D1231" i="3"/>
  <c r="D1225" i="3"/>
  <c r="D1227" i="3"/>
  <c r="D1229" i="3"/>
  <c r="D1226" i="3"/>
  <c r="D1292" i="3"/>
  <c r="D1294" i="3"/>
  <c r="D1293" i="3"/>
  <c r="D1296" i="3"/>
  <c r="D1295" i="3"/>
  <c r="D1692" i="3"/>
  <c r="D1693" i="3"/>
  <c r="D1688" i="3"/>
  <c r="D1690" i="3"/>
  <c r="D1689" i="3"/>
  <c r="D2443" i="3"/>
  <c r="D410" i="3"/>
  <c r="D859" i="3"/>
  <c r="D858" i="3"/>
  <c r="D860" i="3"/>
  <c r="D861" i="3"/>
  <c r="D862" i="3"/>
  <c r="D863" i="3"/>
  <c r="D898" i="3"/>
  <c r="D899" i="3"/>
  <c r="D900" i="3"/>
  <c r="D1288" i="3"/>
  <c r="D1284" i="3"/>
  <c r="D1279" i="3"/>
  <c r="D1287" i="3"/>
  <c r="D1282" i="3"/>
  <c r="D1285" i="3"/>
  <c r="D1281" i="3"/>
  <c r="D1280" i="3"/>
  <c r="D1286" i="3"/>
  <c r="D1278" i="3"/>
  <c r="D1290" i="3"/>
  <c r="D1291" i="3"/>
  <c r="D1289" i="3"/>
  <c r="D1179" i="3"/>
  <c r="D1181" i="3"/>
  <c r="D1178" i="3"/>
  <c r="D1180" i="3"/>
  <c r="D1177" i="3"/>
  <c r="D940" i="3"/>
  <c r="D934" i="3"/>
  <c r="D938" i="3"/>
  <c r="D930" i="3"/>
  <c r="D931" i="3"/>
  <c r="D936" i="3"/>
  <c r="D937" i="3"/>
  <c r="D927" i="3"/>
  <c r="D926" i="3"/>
  <c r="D928" i="3"/>
  <c r="D929" i="3"/>
  <c r="D2401" i="3"/>
  <c r="D799" i="3"/>
  <c r="D2517" i="3"/>
  <c r="D140" i="3"/>
  <c r="D136" i="3"/>
  <c r="D775" i="3"/>
  <c r="D994" i="3"/>
  <c r="D992" i="3"/>
  <c r="D1185" i="3"/>
  <c r="D1193" i="3"/>
  <c r="D1187" i="3"/>
  <c r="D1186" i="3"/>
  <c r="D1188" i="3"/>
  <c r="D1189" i="3"/>
  <c r="D1190" i="3"/>
  <c r="D1191" i="3"/>
  <c r="D1283" i="3"/>
  <c r="D1184" i="3"/>
  <c r="D1242" i="3"/>
  <c r="D1243" i="3"/>
  <c r="D1241" i="3"/>
  <c r="D1524" i="3"/>
  <c r="D2371" i="3"/>
  <c r="D2512" i="3"/>
  <c r="D1530" i="3"/>
  <c r="D1534" i="3"/>
  <c r="D2575" i="3"/>
  <c r="D2577" i="3"/>
  <c r="D2576" i="3"/>
  <c r="D2578" i="3"/>
  <c r="D2579" i="3"/>
  <c r="D2581" i="3"/>
  <c r="D2582" i="3"/>
  <c r="D2580" i="3"/>
  <c r="D2586" i="3"/>
  <c r="D2583" i="3"/>
  <c r="D2585" i="3"/>
  <c r="D2584" i="3"/>
  <c r="D2592" i="3"/>
  <c r="D2594" i="3"/>
  <c r="D2596" i="3"/>
  <c r="D2591" i="3"/>
  <c r="D2593" i="3"/>
  <c r="D2595" i="3"/>
  <c r="D2587" i="3"/>
  <c r="D2588" i="3"/>
  <c r="D2589" i="3"/>
  <c r="D2590" i="3"/>
  <c r="D1194" i="3"/>
  <c r="D1192" i="3"/>
  <c r="D1182" i="3"/>
  <c r="D610" i="3"/>
  <c r="D611" i="3"/>
  <c r="D944" i="3"/>
  <c r="D800" i="3"/>
  <c r="D1685" i="3"/>
  <c r="D1686" i="3"/>
  <c r="D1687" i="3"/>
  <c r="D869" i="3"/>
  <c r="D867" i="3"/>
  <c r="D868" i="3"/>
  <c r="D870" i="3"/>
  <c r="D871" i="3"/>
  <c r="D872" i="3"/>
  <c r="D873" i="3"/>
  <c r="D1183" i="3"/>
  <c r="D2437" i="3"/>
  <c r="D2433" i="3"/>
  <c r="D2435" i="3"/>
  <c r="D2436" i="3"/>
  <c r="D2434" i="3"/>
  <c r="D612" i="3"/>
  <c r="D613" i="3"/>
  <c r="D614" i="3"/>
  <c r="D615" i="3"/>
  <c r="D618" i="3"/>
  <c r="D616" i="3"/>
  <c r="D617" i="3"/>
  <c r="D619" i="3"/>
  <c r="D620" i="3"/>
  <c r="D621" i="3"/>
  <c r="D622" i="3"/>
  <c r="D623" i="3"/>
  <c r="D1522" i="3"/>
  <c r="D496" i="3"/>
  <c r="D494" i="3"/>
  <c r="D495" i="3"/>
  <c r="D492" i="3"/>
  <c r="D493" i="3"/>
  <c r="D497" i="3"/>
  <c r="D498" i="3"/>
  <c r="D499" i="3"/>
  <c r="D409" i="3"/>
  <c r="D2574" i="3"/>
  <c r="D2603" i="3"/>
  <c r="D2602" i="3"/>
  <c r="D2543" i="3"/>
  <c r="D2544" i="3"/>
  <c r="D2507" i="3"/>
  <c r="D2508" i="3"/>
  <c r="D2511" i="3"/>
  <c r="D2510" i="3"/>
  <c r="D2509" i="3"/>
  <c r="D2391" i="3"/>
  <c r="D2392" i="3"/>
  <c r="D2393" i="3"/>
  <c r="D2397" i="3"/>
  <c r="D2400" i="3"/>
  <c r="D2398" i="3"/>
  <c r="D2395" i="3"/>
  <c r="D2396" i="3"/>
  <c r="D2384" i="3"/>
  <c r="D2383" i="3"/>
  <c r="D843" i="3"/>
  <c r="D842" i="3"/>
  <c r="D783" i="3"/>
  <c r="D784" i="3"/>
  <c r="D782" i="3"/>
  <c r="D779" i="3"/>
  <c r="D780" i="3"/>
  <c r="D781" i="3"/>
  <c r="D856" i="3"/>
  <c r="D857" i="3"/>
  <c r="D855" i="3"/>
  <c r="D2468" i="3"/>
  <c r="D452" i="3"/>
  <c r="D969" i="3"/>
  <c r="D970" i="3"/>
  <c r="D3" i="3"/>
  <c r="D2" i="3"/>
  <c r="D1698" i="3"/>
  <c r="D509" i="3"/>
  <c r="D510" i="3"/>
  <c r="D505" i="3"/>
  <c r="D506" i="3"/>
  <c r="D507" i="3"/>
  <c r="D508" i="3"/>
  <c r="D503" i="3"/>
  <c r="D511" i="3"/>
  <c r="D502" i="3"/>
  <c r="D504" i="3"/>
  <c r="D501" i="3"/>
  <c r="D513" i="3"/>
  <c r="D512" i="3"/>
  <c r="D500" i="3"/>
  <c r="D95" i="3"/>
  <c r="D133" i="3"/>
  <c r="D120" i="3"/>
  <c r="D130" i="3"/>
  <c r="D131" i="3"/>
  <c r="D129" i="3"/>
  <c r="D128" i="3"/>
  <c r="D132" i="3"/>
  <c r="D127" i="3"/>
  <c r="D125" i="3"/>
  <c r="D126" i="3"/>
  <c r="D121" i="3"/>
  <c r="D124" i="3"/>
  <c r="D90" i="3"/>
  <c r="D104" i="3"/>
  <c r="D112" i="3"/>
  <c r="D106" i="3"/>
  <c r="D105" i="3"/>
  <c r="D115" i="3"/>
  <c r="D114" i="3"/>
  <c r="D97" i="3"/>
  <c r="D113" i="3"/>
  <c r="D116" i="3"/>
  <c r="D100" i="3"/>
  <c r="D98" i="3"/>
  <c r="D99" i="3"/>
  <c r="D101" i="3"/>
  <c r="D111" i="3"/>
  <c r="D91" i="3"/>
  <c r="D93" i="3"/>
  <c r="D94" i="3"/>
  <c r="D102" i="3"/>
  <c r="D108" i="3"/>
  <c r="D119" i="3"/>
  <c r="D122" i="3"/>
  <c r="D107" i="3"/>
  <c r="D110" i="3"/>
  <c r="D117" i="3"/>
  <c r="D103" i="3"/>
  <c r="D123" i="3"/>
  <c r="D118" i="3"/>
  <c r="D96" i="3"/>
  <c r="D92" i="3"/>
  <c r="D109" i="3"/>
  <c r="D1508" i="3"/>
  <c r="D1495" i="3"/>
  <c r="D1476" i="3"/>
  <c r="D1500" i="3"/>
  <c r="D1497" i="3"/>
  <c r="D1493" i="3"/>
  <c r="D1498" i="3"/>
  <c r="D1496" i="3"/>
  <c r="D1494" i="3"/>
  <c r="D1475" i="3"/>
  <c r="D1323" i="3"/>
  <c r="D1325" i="3"/>
  <c r="D1333" i="3"/>
  <c r="D1334" i="3"/>
  <c r="D1331" i="3"/>
  <c r="D1326" i="3"/>
  <c r="D1327" i="3"/>
  <c r="D1329" i="3"/>
  <c r="D1328" i="3"/>
  <c r="D1330" i="3"/>
  <c r="D1332" i="3"/>
  <c r="D1324" i="3"/>
  <c r="D1469" i="3"/>
  <c r="D1470" i="3"/>
  <c r="D1472" i="3"/>
  <c r="D1503" i="3"/>
  <c r="D1467" i="3"/>
  <c r="D1499" i="3"/>
  <c r="D1468" i="3"/>
  <c r="D1466" i="3"/>
  <c r="D1504" i="3"/>
  <c r="D1505" i="3"/>
  <c r="D1507" i="3"/>
  <c r="D1492" i="3"/>
  <c r="D1367" i="3"/>
  <c r="D1357" i="3"/>
  <c r="D1387" i="3"/>
  <c r="D1365" i="3"/>
  <c r="D1359" i="3"/>
  <c r="D1366" i="3"/>
  <c r="D1386" i="3"/>
  <c r="D1392" i="3"/>
  <c r="D1352" i="3"/>
  <c r="D1371" i="3"/>
  <c r="D1390" i="3"/>
  <c r="D1363" i="3"/>
  <c r="D1369" i="3"/>
  <c r="D1373" i="3"/>
  <c r="D1368" i="3"/>
  <c r="D1370" i="3"/>
  <c r="D1375" i="3"/>
  <c r="D1376" i="3"/>
  <c r="D1372" i="3"/>
  <c r="D1374" i="3"/>
  <c r="D1360" i="3"/>
  <c r="D1361" i="3"/>
  <c r="D1362" i="3"/>
  <c r="D1391" i="3"/>
  <c r="D1351" i="3"/>
  <c r="D1364" i="3"/>
  <c r="D1358" i="3"/>
  <c r="D1377" i="3"/>
  <c r="D1353" i="3"/>
  <c r="D1380" i="3"/>
  <c r="D1389" i="3"/>
  <c r="D1388" i="3"/>
  <c r="D1385" i="3"/>
  <c r="D1356" i="3"/>
  <c r="D1355" i="3"/>
  <c r="D1354" i="3"/>
  <c r="D1384" i="3"/>
  <c r="D1383" i="3"/>
  <c r="D1381" i="3"/>
  <c r="D1379" i="3"/>
  <c r="D1378" i="3"/>
  <c r="D1382" i="3"/>
  <c r="D1394" i="3"/>
  <c r="D1400" i="3"/>
  <c r="D1395" i="3"/>
  <c r="D1393" i="3"/>
  <c r="D1402" i="3"/>
  <c r="D1401" i="3"/>
  <c r="D1398" i="3"/>
  <c r="D1396" i="3"/>
  <c r="D1397" i="3"/>
  <c r="D1399" i="3"/>
  <c r="D1506" i="3"/>
  <c r="D1519" i="3"/>
  <c r="D1462" i="3"/>
  <c r="D1473" i="3"/>
  <c r="D1483" i="3"/>
  <c r="D1471" i="3"/>
  <c r="D1465" i="3"/>
  <c r="D1464" i="3"/>
  <c r="D1463" i="3"/>
  <c r="D1474" i="3"/>
  <c r="D1512" i="3"/>
  <c r="D1491" i="3"/>
  <c r="D1484" i="3"/>
  <c r="D1485" i="3"/>
  <c r="D1490" i="3"/>
  <c r="D1488" i="3"/>
  <c r="D1516" i="3"/>
  <c r="D1514" i="3"/>
  <c r="D1513" i="3"/>
  <c r="D1515" i="3"/>
  <c r="D1482" i="3"/>
  <c r="D1510" i="3"/>
  <c r="D1479" i="3"/>
  <c r="D1501" i="3"/>
  <c r="D1478" i="3"/>
  <c r="D1489" i="3"/>
  <c r="D1502" i="3"/>
  <c r="D1480" i="3"/>
  <c r="D1487" i="3"/>
  <c r="D1517" i="3"/>
  <c r="D1511" i="3"/>
  <c r="D1477" i="3"/>
  <c r="D1518" i="3"/>
  <c r="D1509" i="3"/>
  <c r="D1481" i="3"/>
  <c r="D1486" i="3"/>
  <c r="D1348" i="3"/>
  <c r="D1345" i="3"/>
  <c r="D1339" i="3"/>
  <c r="D1346" i="3"/>
  <c r="D1343" i="3"/>
  <c r="D1340" i="3"/>
  <c r="D1341" i="3"/>
  <c r="D1349" i="3"/>
  <c r="D1347" i="3"/>
  <c r="D1337" i="3"/>
  <c r="D1336" i="3"/>
  <c r="D1335" i="3"/>
  <c r="D1338" i="3"/>
  <c r="D1342" i="3"/>
  <c r="D1344" i="3"/>
  <c r="D1350" i="3"/>
  <c r="D1631" i="3"/>
  <c r="D943" i="3"/>
  <c r="D1634" i="3"/>
  <c r="D1635" i="3"/>
  <c r="D1636" i="3"/>
  <c r="D1637" i="3"/>
  <c r="D1638" i="3"/>
  <c r="D1639" i="3"/>
  <c r="D1640" i="3"/>
  <c r="D1641" i="3"/>
  <c r="D1633" i="3"/>
  <c r="D1622" i="3"/>
  <c r="D1623" i="3"/>
  <c r="D1624" i="3"/>
  <c r="D1626" i="3"/>
  <c r="D1627" i="3"/>
  <c r="D1628" i="3"/>
  <c r="D1629" i="3"/>
  <c r="D1630" i="3"/>
  <c r="D1625" i="3"/>
  <c r="D1612" i="3"/>
  <c r="D1613" i="3"/>
  <c r="D1614" i="3"/>
  <c r="D1615" i="3"/>
  <c r="D1616" i="3"/>
  <c r="D1617" i="3"/>
  <c r="D1618" i="3"/>
  <c r="D1619" i="3"/>
  <c r="D1620" i="3"/>
  <c r="D1621" i="3"/>
  <c r="D1595" i="3"/>
  <c r="D1597" i="3"/>
  <c r="D1598" i="3"/>
  <c r="D1599" i="3"/>
  <c r="D1600" i="3"/>
  <c r="D1601" i="3"/>
  <c r="D1596" i="3"/>
  <c r="D2597" i="3"/>
  <c r="D1196" i="3"/>
  <c r="D1197" i="3"/>
  <c r="D1198" i="3"/>
  <c r="D1195" i="3"/>
  <c r="D745" i="3"/>
  <c r="D746" i="3"/>
  <c r="D752" i="3"/>
  <c r="D714" i="3"/>
  <c r="D715" i="3"/>
  <c r="D716" i="3"/>
  <c r="D720" i="3"/>
  <c r="D717" i="3"/>
  <c r="D719" i="3"/>
  <c r="D718" i="3"/>
  <c r="D724" i="3"/>
  <c r="D725" i="3"/>
  <c r="D722" i="3"/>
  <c r="D723" i="3"/>
  <c r="D721" i="3"/>
  <c r="D732" i="3"/>
  <c r="D731" i="3"/>
  <c r="D734" i="3"/>
  <c r="D730" i="3"/>
  <c r="D733" i="3"/>
  <c r="D735" i="3"/>
  <c r="D736" i="3"/>
  <c r="D744" i="3"/>
  <c r="D743" i="3"/>
  <c r="D726" i="3"/>
  <c r="D761" i="3"/>
  <c r="D747" i="3"/>
  <c r="D766" i="3"/>
  <c r="D727" i="3"/>
  <c r="D748" i="3"/>
  <c r="D749" i="3"/>
  <c r="D750" i="3"/>
  <c r="D751" i="3"/>
  <c r="D763" i="3"/>
  <c r="D756" i="3"/>
  <c r="D755" i="3"/>
  <c r="D758" i="3"/>
  <c r="D759" i="3"/>
  <c r="D757" i="3"/>
  <c r="D762" i="3"/>
  <c r="D760" i="3"/>
  <c r="D737" i="3"/>
  <c r="D738" i="3"/>
  <c r="D739" i="3"/>
  <c r="D742" i="3"/>
  <c r="D741" i="3"/>
  <c r="D740" i="3"/>
  <c r="D767" i="3"/>
  <c r="D768" i="3"/>
  <c r="D764" i="3"/>
  <c r="D765" i="3"/>
  <c r="D753" i="3"/>
  <c r="D754" i="3"/>
  <c r="D728" i="3"/>
  <c r="D729" i="3"/>
  <c r="D706" i="3"/>
  <c r="D707" i="3"/>
  <c r="D710" i="3"/>
  <c r="D711" i="3"/>
  <c r="D708" i="3"/>
  <c r="D709" i="3"/>
  <c r="D712" i="3"/>
  <c r="D713" i="3"/>
  <c r="D1642" i="3"/>
  <c r="D1643" i="3"/>
  <c r="D1644" i="3"/>
  <c r="D1645" i="3"/>
  <c r="D1646" i="3"/>
  <c r="D1647" i="3"/>
  <c r="D489" i="3"/>
  <c r="D490" i="3"/>
  <c r="D491" i="3"/>
  <c r="D486" i="3"/>
  <c r="D487" i="3"/>
  <c r="D488" i="3"/>
  <c r="D416" i="3"/>
  <c r="D418" i="3"/>
  <c r="D417" i="3"/>
  <c r="D413" i="3"/>
  <c r="D415" i="3"/>
  <c r="D421" i="3"/>
  <c r="D422" i="3"/>
  <c r="D419" i="3"/>
  <c r="D423" i="3"/>
  <c r="D411" i="3"/>
  <c r="D412" i="3"/>
  <c r="D414" i="3"/>
  <c r="D420" i="3"/>
  <c r="D213" i="3"/>
  <c r="D214" i="3"/>
  <c r="D188" i="3"/>
  <c r="D223" i="3"/>
  <c r="D186" i="3"/>
  <c r="D187" i="3"/>
  <c r="D230" i="3"/>
  <c r="D231" i="3"/>
  <c r="D191" i="3"/>
  <c r="D192" i="3"/>
  <c r="D189" i="3"/>
  <c r="D190" i="3"/>
  <c r="D183" i="3"/>
  <c r="D184" i="3"/>
  <c r="D185" i="3"/>
  <c r="D181" i="3"/>
  <c r="D182" i="3"/>
  <c r="D357" i="3"/>
  <c r="D349" i="3"/>
  <c r="D350" i="3"/>
  <c r="D351" i="3"/>
  <c r="D352" i="3"/>
  <c r="D240" i="3"/>
  <c r="D241" i="3"/>
  <c r="D244" i="3"/>
  <c r="D246" i="3"/>
  <c r="D254" i="3"/>
  <c r="D256" i="3"/>
  <c r="D258" i="3"/>
  <c r="D261" i="3"/>
  <c r="D283" i="3"/>
  <c r="D252" i="3"/>
  <c r="D253" i="3"/>
  <c r="D270" i="3"/>
  <c r="D271" i="3"/>
  <c r="D286" i="3"/>
  <c r="D248" i="3"/>
  <c r="D249" i="3"/>
  <c r="D265" i="3"/>
  <c r="D266" i="3"/>
  <c r="D268" i="3"/>
  <c r="D269" i="3"/>
  <c r="D263" i="3"/>
  <c r="D272" i="3"/>
  <c r="D273" i="3"/>
  <c r="D274" i="3"/>
  <c r="D280" i="3"/>
  <c r="D281" i="3"/>
  <c r="D284" i="3"/>
  <c r="D287" i="3"/>
  <c r="D267" i="3"/>
  <c r="D282" i="3"/>
  <c r="D289" i="3"/>
  <c r="D292" i="3"/>
  <c r="D293" i="3"/>
  <c r="D296" i="3"/>
  <c r="D288" i="3"/>
  <c r="D290" i="3"/>
  <c r="D294" i="3"/>
  <c r="D297" i="3"/>
  <c r="D291" i="3"/>
  <c r="D295" i="3"/>
  <c r="D298" i="3"/>
  <c r="D242" i="3"/>
  <c r="D245" i="3"/>
  <c r="D255" i="3"/>
  <c r="D259" i="3"/>
  <c r="D262" i="3"/>
  <c r="D304" i="3"/>
  <c r="D243" i="3"/>
  <c r="D247" i="3"/>
  <c r="D257" i="3"/>
  <c r="D260" i="3"/>
  <c r="D264" i="3"/>
  <c r="D300" i="3"/>
  <c r="D276" i="3"/>
  <c r="D278" i="3"/>
  <c r="D277" i="3"/>
  <c r="D279" i="3"/>
  <c r="D239" i="3"/>
  <c r="D275" i="3"/>
  <c r="D285" i="3"/>
  <c r="D224" i="3"/>
  <c r="D225" i="3"/>
  <c r="D226" i="3"/>
  <c r="D227" i="3"/>
  <c r="D228" i="3"/>
  <c r="D229" i="3"/>
  <c r="D308" i="3"/>
  <c r="D309" i="3"/>
  <c r="D310" i="3"/>
  <c r="D311" i="3"/>
  <c r="D312" i="3"/>
  <c r="D313" i="3"/>
  <c r="D314" i="3"/>
  <c r="D315" i="3"/>
  <c r="D316" i="3"/>
  <c r="D317" i="3"/>
  <c r="D318" i="3"/>
  <c r="D319" i="3"/>
  <c r="D306" i="3"/>
  <c r="D307" i="3"/>
  <c r="D215" i="3"/>
  <c r="D216" i="3"/>
  <c r="D217" i="3"/>
  <c r="D222" i="3"/>
  <c r="D218" i="3"/>
  <c r="D219" i="3"/>
  <c r="D220" i="3"/>
  <c r="D221" i="3"/>
  <c r="D203" i="3"/>
  <c r="D204" i="3"/>
  <c r="D205" i="3"/>
  <c r="D340" i="3"/>
  <c r="D341" i="3"/>
  <c r="D342" i="3"/>
  <c r="D343" i="3"/>
  <c r="D344" i="3"/>
  <c r="D345" i="3"/>
  <c r="D346" i="3"/>
  <c r="D347" i="3"/>
  <c r="D348" i="3"/>
  <c r="D193" i="3"/>
  <c r="D194" i="3"/>
  <c r="D195" i="3"/>
  <c r="D196" i="3"/>
  <c r="D197" i="3"/>
  <c r="D198" i="3"/>
  <c r="D199" i="3"/>
  <c r="D200" i="3"/>
  <c r="D201" i="3"/>
  <c r="D202" i="3"/>
  <c r="D980" i="3"/>
  <c r="D981" i="3"/>
  <c r="D977" i="3"/>
  <c r="D978" i="3"/>
  <c r="D979" i="3"/>
  <c r="D976" i="3"/>
  <c r="D1200" i="3"/>
  <c r="D1199" i="3"/>
  <c r="D1201" i="3"/>
  <c r="D1202" i="3"/>
  <c r="D1648" i="3"/>
  <c r="D1650" i="3"/>
  <c r="D1649" i="3"/>
  <c r="D1651" i="3"/>
  <c r="D1652" i="3"/>
  <c r="D425" i="3"/>
  <c r="D424" i="3"/>
  <c r="D426" i="3"/>
  <c r="D1653" i="3"/>
  <c r="D904" i="3"/>
  <c r="D905" i="3"/>
  <c r="D906" i="3"/>
  <c r="D903" i="3"/>
  <c r="D910" i="3"/>
  <c r="D909" i="3"/>
  <c r="D908" i="3"/>
  <c r="D907" i="3"/>
  <c r="D1573" i="3"/>
  <c r="D1572" i="3"/>
  <c r="D918" i="3"/>
  <c r="D919" i="3"/>
  <c r="D920" i="3"/>
  <c r="D921" i="3"/>
  <c r="D922" i="3"/>
  <c r="D923" i="3"/>
  <c r="D924" i="3"/>
  <c r="D916" i="3"/>
  <c r="D917" i="3"/>
  <c r="D925" i="3"/>
  <c r="D914" i="3"/>
  <c r="D911" i="3"/>
  <c r="D913" i="3"/>
  <c r="D912" i="3"/>
  <c r="D915" i="3"/>
  <c r="D1072" i="3"/>
  <c r="D1073" i="3"/>
  <c r="D1070" i="3"/>
  <c r="D1071" i="3"/>
  <c r="D87" i="3"/>
  <c r="D88" i="3"/>
  <c r="D89" i="3"/>
  <c r="D86" i="3"/>
  <c r="D1047" i="3"/>
  <c r="D1048" i="3"/>
  <c r="D1049" i="3"/>
  <c r="D1171" i="3"/>
  <c r="D1172" i="3"/>
  <c r="D1173" i="3"/>
  <c r="D1156" i="3"/>
  <c r="D1150" i="3"/>
  <c r="D1155" i="3"/>
  <c r="D1153" i="3"/>
  <c r="D1151" i="3"/>
  <c r="D1152" i="3"/>
  <c r="D1154" i="3"/>
  <c r="D1157" i="3"/>
  <c r="D56" i="3"/>
  <c r="D57" i="3"/>
  <c r="D58" i="3"/>
  <c r="D55" i="3"/>
  <c r="D72" i="3"/>
  <c r="D71" i="3"/>
  <c r="D73" i="3"/>
  <c r="D74" i="3"/>
  <c r="D76" i="3"/>
  <c r="D75" i="3"/>
  <c r="D78" i="3"/>
  <c r="D77" i="3"/>
  <c r="D79" i="3"/>
  <c r="D80" i="3"/>
  <c r="D82" i="3"/>
  <c r="D81" i="3"/>
  <c r="D53" i="3"/>
  <c r="D54" i="3"/>
  <c r="D59" i="3"/>
  <c r="D60" i="3"/>
  <c r="D1146" i="3"/>
  <c r="D1148" i="3"/>
  <c r="D1149" i="3"/>
  <c r="D1147" i="3"/>
  <c r="D1167" i="3"/>
  <c r="D1168" i="3"/>
  <c r="D1170" i="3"/>
  <c r="D1169" i="3"/>
  <c r="D1159" i="3"/>
  <c r="D1158" i="3"/>
  <c r="D1160" i="3"/>
  <c r="D1161" i="3"/>
  <c r="D1162" i="3"/>
  <c r="D1163" i="3"/>
  <c r="D1165" i="3"/>
  <c r="D1164" i="3"/>
  <c r="D1166" i="3"/>
  <c r="D61" i="3"/>
  <c r="D62" i="3"/>
  <c r="D63" i="3"/>
  <c r="D64" i="3"/>
  <c r="D65" i="3"/>
  <c r="D66" i="3"/>
  <c r="D67" i="3"/>
  <c r="D70" i="3"/>
  <c r="D68" i="3"/>
  <c r="D69" i="3"/>
  <c r="D1145" i="3"/>
  <c r="D1144" i="3"/>
  <c r="D1138" i="3"/>
  <c r="D1139" i="3"/>
  <c r="D1143" i="3"/>
  <c r="D1066" i="3"/>
  <c r="D1059" i="3"/>
  <c r="D1060" i="3"/>
  <c r="D1061" i="3"/>
  <c r="D1051" i="3"/>
  <c r="D1053" i="3"/>
  <c r="D1050" i="3"/>
  <c r="D1062" i="3"/>
  <c r="D1065" i="3"/>
  <c r="D1063" i="3"/>
  <c r="D1064" i="3"/>
  <c r="D1055" i="3"/>
  <c r="D1056" i="3"/>
  <c r="D1057" i="3"/>
  <c r="D1058" i="3"/>
  <c r="D1025" i="3"/>
  <c r="D1026" i="3"/>
  <c r="D1027" i="3"/>
  <c r="D1028" i="3"/>
  <c r="D1034" i="3"/>
  <c r="D1035" i="3"/>
  <c r="D1036" i="3"/>
  <c r="D1039" i="3"/>
  <c r="D1040" i="3"/>
  <c r="D1024" i="3"/>
  <c r="D1030" i="3"/>
  <c r="D1031" i="3"/>
  <c r="D1041" i="3"/>
  <c r="D1044" i="3"/>
  <c r="D1045" i="3"/>
  <c r="D1046" i="3"/>
  <c r="D1022" i="3"/>
  <c r="D1023" i="3"/>
  <c r="D1032" i="3"/>
  <c r="D1033" i="3"/>
  <c r="D1037" i="3"/>
  <c r="D1038" i="3"/>
  <c r="D1042" i="3"/>
  <c r="D1043" i="3"/>
  <c r="D1029" i="3"/>
  <c r="D1069" i="3"/>
  <c r="D1067" i="3"/>
  <c r="D1068" i="3"/>
  <c r="D1052" i="3"/>
  <c r="D1054" i="3"/>
  <c r="D1141" i="3"/>
  <c r="D1142" i="3"/>
  <c r="D1140" i="3"/>
  <c r="D1104" i="3"/>
  <c r="D1105" i="3"/>
  <c r="D1106" i="3"/>
  <c r="D1108" i="3"/>
  <c r="D1109" i="3"/>
  <c r="D1111" i="3"/>
  <c r="D1112" i="3"/>
  <c r="D1110" i="3"/>
  <c r="D1115" i="3"/>
  <c r="D1116" i="3"/>
  <c r="D1117" i="3"/>
  <c r="D1118" i="3"/>
  <c r="D1119" i="3"/>
  <c r="D1107" i="3"/>
  <c r="D1103" i="3"/>
  <c r="D954" i="3"/>
  <c r="D1122" i="3"/>
  <c r="D1124" i="3"/>
  <c r="D1127" i="3"/>
  <c r="D1123" i="3"/>
  <c r="D1126" i="3"/>
  <c r="D1125" i="3"/>
  <c r="D1128" i="3"/>
  <c r="D1129" i="3"/>
  <c r="D1130" i="3"/>
  <c r="D1131" i="3"/>
  <c r="D1113" i="3"/>
  <c r="D1121" i="3"/>
  <c r="D1114" i="3"/>
  <c r="D1132" i="3"/>
  <c r="D1133" i="3"/>
  <c r="D1120" i="3"/>
  <c r="D1134" i="3"/>
  <c r="D1135" i="3"/>
  <c r="D1136" i="3"/>
  <c r="D1137" i="3"/>
  <c r="D962" i="3"/>
  <c r="D964" i="3"/>
  <c r="D963" i="3"/>
  <c r="D965" i="3"/>
  <c r="D966" i="3"/>
  <c r="D967" i="3"/>
  <c r="D968" i="3"/>
  <c r="D959" i="3"/>
  <c r="D960" i="3"/>
  <c r="D961" i="3"/>
  <c r="D955" i="3"/>
  <c r="D956" i="3"/>
  <c r="D957" i="3"/>
  <c r="D958" i="3"/>
  <c r="D1079" i="3"/>
  <c r="D1082" i="3"/>
  <c r="D1080" i="3"/>
  <c r="D1081" i="3"/>
  <c r="D83" i="3"/>
  <c r="D84" i="3"/>
  <c r="D85" i="3"/>
  <c r="D1102" i="3"/>
  <c r="D1602" i="3"/>
  <c r="D1603" i="3"/>
  <c r="D1604" i="3"/>
  <c r="D1605" i="3"/>
  <c r="D1606" i="3"/>
  <c r="D1607" i="3"/>
  <c r="D1608" i="3"/>
  <c r="D1609" i="3"/>
  <c r="D1610" i="3"/>
  <c r="D1611" i="3"/>
  <c r="D2402" i="3"/>
  <c r="D2404" i="3"/>
  <c r="D2403" i="3"/>
  <c r="D2405" i="3"/>
  <c r="D2406" i="3"/>
  <c r="D2407" i="3"/>
  <c r="D1632" i="3"/>
  <c r="D975" i="3"/>
  <c r="D1761" i="3"/>
  <c r="D1841" i="3"/>
  <c r="D2129" i="3"/>
  <c r="D2131" i="3"/>
  <c r="D2124" i="3"/>
  <c r="D1986" i="3"/>
  <c r="D2336" i="3"/>
  <c r="D2101" i="3"/>
  <c r="D1824" i="3"/>
  <c r="D2180" i="3"/>
  <c r="D2293" i="3"/>
  <c r="D2069" i="3"/>
  <c r="D2306" i="3"/>
  <c r="D1910" i="3"/>
  <c r="D1932" i="3"/>
  <c r="D2072" i="3"/>
  <c r="D2128" i="3"/>
  <c r="D1904" i="3"/>
  <c r="D1903" i="3"/>
  <c r="D1900" i="3"/>
  <c r="D1858" i="3"/>
  <c r="D2278" i="3"/>
  <c r="D2197" i="3"/>
  <c r="D2222" i="3"/>
  <c r="D2033" i="3"/>
  <c r="D2031" i="3"/>
  <c r="D1976" i="3"/>
  <c r="D2137" i="3"/>
  <c r="D2138" i="3"/>
  <c r="D2130" i="3"/>
  <c r="D2133" i="3"/>
  <c r="D2127" i="3"/>
  <c r="D2022" i="3"/>
  <c r="D2066" i="3"/>
  <c r="D1868" i="3"/>
  <c r="D2089" i="3"/>
  <c r="D2090" i="3"/>
  <c r="D2317" i="3"/>
  <c r="D1859" i="3"/>
  <c r="D2163" i="3"/>
  <c r="D2023" i="3"/>
  <c r="D1850" i="3"/>
  <c r="D2311" i="3"/>
  <c r="D2123" i="3"/>
  <c r="D2121" i="3"/>
  <c r="D2266" i="3"/>
  <c r="D1849" i="3"/>
  <c r="D2287" i="3"/>
  <c r="D1856" i="3"/>
  <c r="D1979" i="3"/>
  <c r="D2034" i="3"/>
  <c r="D2189" i="3"/>
  <c r="D2251" i="3"/>
  <c r="D2250" i="3"/>
  <c r="D1967" i="3"/>
  <c r="D2192" i="3"/>
  <c r="D2182" i="3"/>
  <c r="D2181" i="3"/>
  <c r="D2271" i="3"/>
  <c r="D2143" i="3"/>
  <c r="D2171" i="3"/>
  <c r="D2164" i="3"/>
  <c r="D2165" i="3"/>
  <c r="D1974" i="3"/>
  <c r="D2092" i="3"/>
  <c r="D2126" i="3"/>
  <c r="D1980" i="3"/>
  <c r="D1769" i="3"/>
  <c r="D2099" i="3"/>
  <c r="D2168" i="3"/>
  <c r="D2325" i="3"/>
  <c r="D1923" i="3"/>
  <c r="D1925" i="3"/>
  <c r="D1852" i="3"/>
  <c r="D2036" i="3"/>
  <c r="D1827" i="3"/>
  <c r="D1957" i="3"/>
  <c r="D2113" i="3"/>
  <c r="D2148" i="3"/>
  <c r="D2149" i="3"/>
  <c r="D2323" i="3"/>
  <c r="D2299" i="3"/>
  <c r="D1812" i="3"/>
  <c r="D1962" i="3"/>
  <c r="D2153" i="3"/>
  <c r="D2071" i="3"/>
  <c r="D2244" i="3"/>
  <c r="D2145" i="3"/>
  <c r="D2043" i="3"/>
  <c r="D2277" i="3"/>
  <c r="D2249" i="3"/>
  <c r="D1829" i="3"/>
  <c r="D1799" i="3"/>
  <c r="D1803" i="3"/>
  <c r="D1788" i="3"/>
  <c r="D2116" i="3"/>
  <c r="D2115" i="3"/>
  <c r="D2114" i="3"/>
  <c r="D2313" i="3"/>
  <c r="D2304" i="3"/>
  <c r="D2303" i="3"/>
  <c r="D2183" i="3"/>
  <c r="D2174" i="3"/>
  <c r="D2172" i="3"/>
  <c r="D2196" i="3"/>
  <c r="D2193" i="3"/>
  <c r="D2178" i="3"/>
  <c r="D2175" i="3"/>
  <c r="D2190" i="3"/>
  <c r="D1808" i="3"/>
  <c r="D2100" i="3"/>
  <c r="D1863" i="3"/>
  <c r="D2132" i="3"/>
  <c r="D1982" i="3"/>
  <c r="D2258" i="3"/>
  <c r="D2136" i="3"/>
  <c r="D2297" i="3"/>
  <c r="D2057" i="3"/>
  <c r="D2056" i="3"/>
  <c r="D2280" i="3"/>
  <c r="D2242" i="3"/>
  <c r="D2134" i="3"/>
  <c r="D2216" i="3"/>
  <c r="D2199" i="3"/>
  <c r="D2264" i="3"/>
  <c r="D2027" i="3"/>
  <c r="D1978" i="3"/>
  <c r="D2055" i="3"/>
  <c r="D2217" i="3"/>
  <c r="D2200" i="3"/>
  <c r="D1935" i="3"/>
  <c r="D1924" i="3"/>
  <c r="D1960" i="3"/>
  <c r="D1795" i="3"/>
  <c r="D1791" i="3"/>
  <c r="D1782" i="3"/>
  <c r="D2037" i="3"/>
  <c r="D2024" i="3"/>
  <c r="D1984" i="3"/>
  <c r="D2030" i="3"/>
  <c r="D2070" i="3"/>
  <c r="D2094" i="3"/>
  <c r="D2077" i="3"/>
  <c r="D2075" i="3"/>
  <c r="D2083" i="3"/>
  <c r="D1921" i="3"/>
  <c r="D2041" i="3"/>
  <c r="D2223" i="3"/>
  <c r="D1830" i="3"/>
  <c r="D2151" i="3"/>
  <c r="D1796" i="3"/>
  <c r="D1785" i="3"/>
  <c r="D1797" i="3"/>
  <c r="D1753" i="3"/>
  <c r="D1779" i="3"/>
  <c r="D2321" i="3"/>
  <c r="D2060" i="3"/>
  <c r="D1896" i="3"/>
  <c r="D1855" i="3"/>
  <c r="D1853" i="3"/>
  <c r="D1894" i="3"/>
  <c r="D1928" i="3"/>
  <c r="D1929" i="3"/>
  <c r="D1915" i="3"/>
  <c r="D1942" i="3"/>
  <c r="D1922" i="3"/>
  <c r="D2300" i="3"/>
  <c r="D2257" i="3"/>
  <c r="D1876" i="3"/>
  <c r="D1871" i="3"/>
  <c r="D1870" i="3"/>
  <c r="D1873" i="3"/>
  <c r="D1872" i="3"/>
  <c r="D2144" i="3"/>
  <c r="D1874" i="3"/>
  <c r="D2262" i="3"/>
  <c r="D2273" i="3"/>
  <c r="D1810" i="3"/>
  <c r="D1875" i="3"/>
  <c r="D2275" i="3"/>
  <c r="D2176" i="3"/>
  <c r="D2301" i="3"/>
  <c r="D2302" i="3"/>
  <c r="D1857" i="3"/>
  <c r="D2210" i="3"/>
  <c r="D1906" i="3"/>
  <c r="D2219" i="3"/>
  <c r="D1950" i="3"/>
  <c r="D2221" i="3"/>
  <c r="D1891" i="3"/>
  <c r="D1802" i="3"/>
  <c r="D1862" i="3"/>
  <c r="D2279" i="3"/>
  <c r="D2294" i="3"/>
  <c r="D1987" i="3"/>
  <c r="D2058" i="3"/>
  <c r="D2065" i="3"/>
  <c r="D1937" i="3"/>
  <c r="D1892" i="3"/>
  <c r="D2064" i="3"/>
  <c r="D2330" i="3"/>
  <c r="D1970" i="3"/>
  <c r="D2237" i="3"/>
  <c r="D2245" i="3"/>
  <c r="D2255" i="3"/>
  <c r="D1818" i="3"/>
  <c r="D1965" i="3"/>
  <c r="D2212" i="3"/>
  <c r="D1959" i="3"/>
  <c r="D2093" i="3"/>
  <c r="D2188" i="3"/>
  <c r="D2296" i="3"/>
  <c r="D2147" i="3"/>
  <c r="D2274" i="3"/>
  <c r="D2328" i="3"/>
  <c r="D2052" i="3"/>
  <c r="D1815" i="3"/>
  <c r="D1893" i="3"/>
  <c r="D1759" i="3"/>
  <c r="D2259" i="3"/>
  <c r="D1767" i="3"/>
  <c r="D2231" i="3"/>
  <c r="D2028" i="3"/>
  <c r="D2318" i="3"/>
  <c r="D2319" i="3"/>
  <c r="D2320" i="3"/>
  <c r="D2289" i="3"/>
  <c r="D1908" i="3"/>
  <c r="D1905" i="3"/>
  <c r="D1989" i="3"/>
  <c r="D1988" i="3"/>
  <c r="D2104" i="3"/>
  <c r="D1789" i="3"/>
  <c r="D2324" i="3"/>
  <c r="D2290" i="3"/>
  <c r="D1847" i="3"/>
  <c r="D2261" i="3"/>
  <c r="D2282" i="3"/>
  <c r="D2334" i="3"/>
  <c r="D2202" i="3"/>
  <c r="D2227" i="3"/>
  <c r="D1839" i="3"/>
  <c r="D2327" i="3"/>
  <c r="D2085" i="3"/>
  <c r="D2234" i="3"/>
  <c r="D1819" i="3"/>
  <c r="D1834" i="3"/>
  <c r="D2011" i="3"/>
  <c r="D2054" i="3"/>
  <c r="D2014" i="3"/>
  <c r="D2042" i="3"/>
  <c r="D1826" i="3"/>
  <c r="D1902" i="3"/>
  <c r="D1899" i="3"/>
  <c r="D2051" i="3"/>
  <c r="D2084" i="3"/>
  <c r="D2288" i="3"/>
  <c r="D2285" i="3"/>
  <c r="D1807" i="3"/>
  <c r="D1809" i="3"/>
  <c r="D1864" i="3"/>
  <c r="D1901" i="3"/>
  <c r="D2155" i="3"/>
  <c r="D1968" i="3"/>
  <c r="D1953" i="3"/>
  <c r="D1954" i="3"/>
  <c r="D1955" i="3"/>
  <c r="D1951" i="3"/>
  <c r="D2247" i="3"/>
  <c r="D2038" i="3"/>
  <c r="D2039" i="3"/>
  <c r="D2040" i="3"/>
  <c r="D2102" i="3"/>
  <c r="D2186" i="3"/>
  <c r="D1820" i="3"/>
  <c r="D2272" i="3"/>
  <c r="D2013" i="3"/>
  <c r="D2305" i="3"/>
  <c r="D2291" i="3"/>
  <c r="D2025" i="3"/>
  <c r="D2332" i="3"/>
  <c r="D2080" i="3"/>
  <c r="D1851" i="3"/>
  <c r="D2314" i="3"/>
  <c r="D2162" i="3"/>
  <c r="D2206" i="3"/>
  <c r="D1884" i="3"/>
  <c r="D2205" i="3"/>
  <c r="D2207" i="3"/>
  <c r="D1765" i="3"/>
  <c r="D1821" i="3"/>
  <c r="D2185" i="3"/>
  <c r="D2270" i="3"/>
  <c r="D2081" i="3"/>
  <c r="D2082" i="3"/>
  <c r="D2076" i="3"/>
  <c r="D2063" i="3"/>
  <c r="D2211" i="3"/>
  <c r="D2215" i="3"/>
  <c r="D2067" i="3"/>
  <c r="D2214" i="3"/>
  <c r="D2276" i="3"/>
  <c r="D1981" i="3"/>
  <c r="D1748" i="3"/>
  <c r="D1776" i="3"/>
  <c r="D1775" i="3"/>
  <c r="D1744" i="3"/>
  <c r="D1777" i="3"/>
  <c r="D2331" i="3"/>
  <c r="D2329" i="3"/>
  <c r="D2191" i="3"/>
  <c r="D2044" i="3"/>
  <c r="D1949" i="3"/>
  <c r="D1963" i="3"/>
  <c r="D1800" i="3"/>
  <c r="D2012" i="3"/>
  <c r="D1798" i="3"/>
  <c r="D1784" i="3"/>
  <c r="D1746" i="3"/>
  <c r="D1794" i="3"/>
  <c r="D1778" i="3"/>
  <c r="D1801" i="3"/>
  <c r="D2226" i="3"/>
  <c r="D1990" i="3"/>
  <c r="D2240" i="3"/>
  <c r="D1745" i="3"/>
  <c r="D2177" i="3"/>
  <c r="D2158" i="3"/>
  <c r="D2110" i="3"/>
  <c r="D2106" i="3"/>
  <c r="D1804" i="3"/>
  <c r="D2087" i="3"/>
  <c r="D2061" i="3"/>
  <c r="D1930" i="3"/>
  <c r="D1846" i="3"/>
  <c r="D1964" i="3"/>
  <c r="D1926" i="3"/>
  <c r="D1934" i="3"/>
  <c r="D2239" i="3"/>
  <c r="D1997" i="3"/>
  <c r="D1961" i="3"/>
  <c r="D1948" i="3"/>
  <c r="D1920" i="3"/>
  <c r="D2173" i="3"/>
  <c r="D1914" i="3"/>
  <c r="D2088" i="3"/>
  <c r="D2286" i="3"/>
  <c r="D2062" i="3"/>
  <c r="D2045" i="3"/>
  <c r="D2035" i="3"/>
  <c r="D1943" i="3"/>
  <c r="D1919" i="3"/>
  <c r="D2098" i="3"/>
  <c r="D2170" i="3"/>
  <c r="D2315" i="3"/>
  <c r="D2316" i="3"/>
  <c r="D2308" i="3"/>
  <c r="D1985" i="3"/>
  <c r="D2154" i="3"/>
  <c r="D2152" i="3"/>
  <c r="D1885" i="3"/>
  <c r="D1878" i="3"/>
  <c r="D2140" i="3"/>
  <c r="D2307" i="3"/>
  <c r="D1860" i="3"/>
  <c r="D2238" i="3"/>
  <c r="D2119" i="3"/>
  <c r="D2233" i="3"/>
  <c r="D1883" i="3"/>
  <c r="D1771" i="3"/>
  <c r="D1975" i="3"/>
  <c r="D2298" i="3"/>
  <c r="D2263" i="3"/>
  <c r="D2268" i="3"/>
  <c r="D2220" i="3"/>
  <c r="D1762" i="3"/>
  <c r="D1854" i="3"/>
  <c r="D1999" i="3"/>
  <c r="D1918" i="3"/>
  <c r="D2265" i="3"/>
  <c r="D1977" i="3"/>
  <c r="D1933" i="3"/>
  <c r="D1772" i="3"/>
  <c r="D1993" i="3"/>
  <c r="D2091" i="3"/>
  <c r="D2208" i="3"/>
  <c r="D2150" i="3"/>
  <c r="D2053" i="3"/>
  <c r="D1741" i="3"/>
  <c r="D1848" i="3"/>
  <c r="D1837" i="3"/>
  <c r="D1832" i="3"/>
  <c r="D2156" i="3"/>
  <c r="D2157" i="3"/>
  <c r="D2184" i="3"/>
  <c r="D2006" i="3"/>
  <c r="D2005" i="3"/>
  <c r="D1881" i="3"/>
  <c r="D1972" i="3"/>
  <c r="D1763" i="3"/>
  <c r="D1752" i="3"/>
  <c r="D1938" i="3"/>
  <c r="D1940" i="3"/>
  <c r="D2117" i="3"/>
  <c r="D2209" i="3"/>
  <c r="D2118" i="3"/>
  <c r="D2059" i="3"/>
  <c r="D2213" i="3"/>
  <c r="D2029" i="3"/>
  <c r="D1917" i="3"/>
  <c r="D1879" i="3"/>
  <c r="D1880" i="3"/>
  <c r="D2269" i="3"/>
  <c r="D2179" i="3"/>
  <c r="D1825" i="3"/>
  <c r="D1757" i="3"/>
  <c r="D1787" i="3"/>
  <c r="D1749" i="3"/>
  <c r="D2333" i="3"/>
  <c r="D1773" i="3"/>
  <c r="D1733" i="3"/>
  <c r="D2096" i="3"/>
  <c r="D1888" i="3"/>
  <c r="D1956" i="3"/>
  <c r="D1952" i="3"/>
  <c r="D1836" i="3"/>
  <c r="D2160" i="3"/>
  <c r="D1756" i="3"/>
  <c r="D2224" i="3"/>
  <c r="D2078" i="3"/>
  <c r="D2159" i="3"/>
  <c r="D1944" i="3"/>
  <c r="D1945" i="3"/>
  <c r="D1947" i="3"/>
  <c r="D2000" i="3"/>
  <c r="D2002" i="3"/>
  <c r="D1898" i="3"/>
  <c r="D2103" i="3"/>
  <c r="D1946" i="3"/>
  <c r="D1969" i="3"/>
  <c r="D1897" i="3"/>
  <c r="D1958" i="3"/>
  <c r="D1793" i="3"/>
  <c r="D1882" i="3"/>
  <c r="D1743" i="3"/>
  <c r="D1747" i="3"/>
  <c r="D1887" i="3"/>
  <c r="D2007" i="3"/>
  <c r="D1790" i="3"/>
  <c r="D1842" i="3"/>
  <c r="D2283" i="3"/>
  <c r="D1983" i="3"/>
  <c r="D1817" i="3"/>
  <c r="D1816" i="3"/>
  <c r="D2310" i="3"/>
  <c r="D1869" i="3"/>
  <c r="D1992" i="3"/>
  <c r="D2021" i="3"/>
  <c r="D1814" i="3"/>
  <c r="D1813" i="3"/>
  <c r="D2048" i="3"/>
  <c r="D1994" i="3"/>
  <c r="D1737" i="3"/>
  <c r="D1739" i="3"/>
  <c r="D1783" i="3"/>
  <c r="D2018" i="3"/>
  <c r="D2004" i="3"/>
  <c r="D1913" i="3"/>
  <c r="D1909" i="3"/>
  <c r="D1867" i="3"/>
  <c r="D2236" i="3"/>
  <c r="D2235" i="3"/>
  <c r="D1998" i="3"/>
  <c r="D1811" i="3"/>
  <c r="D1889" i="3"/>
  <c r="D1895" i="3"/>
  <c r="D2267" i="3"/>
  <c r="D1936" i="3"/>
  <c r="D1877" i="3"/>
  <c r="D1833" i="3"/>
  <c r="D2020" i="3"/>
  <c r="D2108" i="3"/>
  <c r="D2107" i="3"/>
  <c r="D1835" i="3"/>
  <c r="D2225" i="3"/>
  <c r="D2253" i="3"/>
  <c r="D2015" i="3"/>
  <c r="D2016" i="3"/>
  <c r="D1828" i="3"/>
  <c r="D2228" i="3"/>
  <c r="D2010" i="3"/>
  <c r="D2229" i="3"/>
  <c r="D2046" i="3"/>
  <c r="D2050" i="3"/>
  <c r="D2047" i="3"/>
  <c r="D2049" i="3"/>
  <c r="D1840" i="3"/>
  <c r="D1838" i="3"/>
  <c r="D1890" i="3"/>
  <c r="D2322" i="3"/>
  <c r="D1755" i="3"/>
  <c r="D1754" i="3"/>
  <c r="D2203" i="3"/>
  <c r="D1822" i="3"/>
  <c r="D2204" i="3"/>
  <c r="D2246" i="3"/>
  <c r="D2198" i="3"/>
  <c r="D1768" i="3"/>
  <c r="D2105" i="3"/>
  <c r="D2017" i="3"/>
  <c r="D1831" i="3"/>
  <c r="D1823" i="3"/>
  <c r="D2254" i="3"/>
  <c r="D1764" i="3"/>
  <c r="D1766" i="3"/>
  <c r="D2019" i="3"/>
  <c r="D2256" i="3"/>
  <c r="D2009" i="3"/>
  <c r="D2008" i="3"/>
  <c r="D2232" i="3"/>
  <c r="D2284" i="3"/>
  <c r="D2309" i="3"/>
  <c r="D1931" i="3"/>
  <c r="D1774" i="3"/>
  <c r="D1911" i="3"/>
  <c r="D2292" i="3"/>
  <c r="D1907" i="3"/>
  <c r="D2003" i="3"/>
  <c r="D1750" i="3"/>
  <c r="D1751" i="3"/>
  <c r="D2026" i="3"/>
  <c r="D1912" i="3"/>
  <c r="D2111" i="3"/>
  <c r="D2001" i="3"/>
  <c r="D2139" i="3"/>
  <c r="D2141" i="3"/>
  <c r="D2260" i="3"/>
  <c r="D2252" i="3"/>
  <c r="D2201" i="3"/>
  <c r="D2243" i="3"/>
  <c r="D2241" i="3"/>
  <c r="D2281" i="3"/>
  <c r="D2073" i="3"/>
  <c r="D2142" i="3"/>
  <c r="D2218" i="3"/>
  <c r="D2135" i="3"/>
  <c r="D2079" i="3"/>
  <c r="D1916" i="3"/>
  <c r="D2169" i="3"/>
  <c r="D2167" i="3"/>
  <c r="D2337" i="3"/>
  <c r="D1781" i="3"/>
  <c r="D1780" i="3"/>
  <c r="D2074" i="3"/>
  <c r="D2086" i="3"/>
  <c r="D1740" i="3"/>
  <c r="D2312" i="3"/>
  <c r="D1861" i="3"/>
  <c r="D2340" i="3"/>
  <c r="D2230" i="3"/>
  <c r="D2068" i="3"/>
  <c r="D2125" i="3"/>
  <c r="D2248" i="3"/>
  <c r="D1786" i="3"/>
  <c r="D1742" i="3"/>
  <c r="D1866" i="3"/>
  <c r="D2326" i="3"/>
  <c r="D1843" i="3"/>
  <c r="D1844" i="3"/>
  <c r="D1971" i="3"/>
  <c r="D1770" i="3"/>
  <c r="D1758" i="3"/>
  <c r="D1735" i="3"/>
  <c r="D1736" i="3"/>
  <c r="D1738" i="3"/>
  <c r="D1734" i="3"/>
  <c r="D1760" i="3"/>
  <c r="D2109" i="3"/>
  <c r="D1845" i="3"/>
  <c r="D2166" i="3"/>
  <c r="D2295" i="3"/>
  <c r="D1941" i="3"/>
  <c r="D2097" i="3"/>
  <c r="D1805" i="3"/>
  <c r="D2095" i="3"/>
  <c r="D1806" i="3"/>
  <c r="D1973" i="3"/>
  <c r="D1792" i="3"/>
  <c r="D2335" i="3"/>
  <c r="D1995" i="3"/>
  <c r="D2032" i="3"/>
  <c r="D2338" i="3"/>
  <c r="D2122" i="3"/>
  <c r="D1886" i="3"/>
  <c r="D2146" i="3"/>
  <c r="D2112" i="3"/>
  <c r="D2120" i="3"/>
  <c r="D1991" i="3"/>
  <c r="D1996" i="3"/>
  <c r="D1927" i="3"/>
  <c r="D1939" i="3"/>
  <c r="D2194" i="3"/>
  <c r="D2339" i="3"/>
  <c r="D1865" i="3"/>
  <c r="D2195" i="3"/>
  <c r="D2187" i="3"/>
  <c r="D1966" i="3"/>
  <c r="D2161" i="3"/>
  <c r="D624" i="3"/>
  <c r="C7" i="7" a="1"/>
  <c r="C7" i="7" l="1"/>
  <c r="C5" i="7"/>
  <c r="M2" i="1"/>
  <c r="D8" i="6" a="1"/>
  <c r="D8" i="6" s="1"/>
  <c r="B8" i="6" s="1" a="1"/>
  <c r="B8" i="6" s="1"/>
  <c r="C8" i="6" s="1" a="1"/>
  <c r="C8" i="6" s="1"/>
  <c r="D9" i="6" a="1"/>
  <c r="D9" i="6" s="1"/>
  <c r="L9" i="6" s="1" a="1"/>
  <c r="L9" i="6" s="1"/>
  <c r="D10" i="6" a="1"/>
  <c r="D10" i="6" s="1"/>
  <c r="R10" i="6" s="1" a="1"/>
  <c r="R10" i="6" s="1"/>
  <c r="D11" i="6" a="1"/>
  <c r="D11" i="6" s="1"/>
  <c r="D12" i="6" a="1"/>
  <c r="D12" i="6" s="1"/>
  <c r="B12" i="6" s="1" a="1"/>
  <c r="B12" i="6" s="1"/>
  <c r="C12" i="6" s="1" a="1"/>
  <c r="C12" i="6" s="1"/>
  <c r="D13" i="6" a="1"/>
  <c r="D13" i="6" s="1"/>
  <c r="I13" i="6" s="1" a="1"/>
  <c r="I13" i="6" s="1"/>
  <c r="D14" i="6" a="1"/>
  <c r="D14" i="6" s="1"/>
  <c r="B14" i="6" s="1" a="1"/>
  <c r="B14" i="6" s="1"/>
  <c r="C14" i="6" s="1" a="1"/>
  <c r="C14" i="6" s="1"/>
  <c r="D15" i="6" a="1"/>
  <c r="D15" i="6" s="1"/>
  <c r="B15" i="6" s="1" a="1"/>
  <c r="B15" i="6" s="1"/>
  <c r="C15" i="6" s="1" a="1"/>
  <c r="C15" i="6" s="1"/>
  <c r="D16" i="6" a="1"/>
  <c r="D16" i="6" s="1"/>
  <c r="B16" i="6" s="1" a="1"/>
  <c r="B16" i="6" s="1"/>
  <c r="C16" i="6" s="1" a="1"/>
  <c r="C16" i="6" s="1"/>
  <c r="D17" i="6" a="1"/>
  <c r="D17" i="6" s="1"/>
  <c r="B17" i="6" s="1" a="1"/>
  <c r="B17" i="6" s="1"/>
  <c r="C17" i="6" s="1" a="1"/>
  <c r="C17" i="6" s="1"/>
  <c r="D18" i="6" a="1"/>
  <c r="D18" i="6" s="1"/>
  <c r="B18" i="6" s="1" a="1"/>
  <c r="B18" i="6" s="1"/>
  <c r="C18" i="6" s="1" a="1"/>
  <c r="C18" i="6" s="1"/>
  <c r="D19" i="6" a="1"/>
  <c r="D19" i="6" s="1"/>
  <c r="B19" i="6" s="1" a="1"/>
  <c r="B19" i="6" s="1"/>
  <c r="C19" i="6" s="1" a="1"/>
  <c r="C19" i="6" s="1"/>
  <c r="D20" i="6" a="1"/>
  <c r="D20" i="6" s="1"/>
  <c r="B20" i="6" s="1" a="1"/>
  <c r="B20" i="6" s="1"/>
  <c r="C20" i="6" s="1" a="1"/>
  <c r="C20" i="6" s="1"/>
  <c r="D21" i="6" a="1"/>
  <c r="D21" i="6" s="1"/>
  <c r="B21" i="6" s="1" a="1"/>
  <c r="B21" i="6" s="1"/>
  <c r="C21" i="6" s="1" a="1"/>
  <c r="C21" i="6" s="1"/>
  <c r="D22" i="6" a="1"/>
  <c r="D22" i="6" s="1"/>
  <c r="B22" i="6" s="1" a="1"/>
  <c r="B22" i="6" s="1"/>
  <c r="C22" i="6" s="1" a="1"/>
  <c r="C22" i="6" s="1"/>
  <c r="D23" i="6" a="1"/>
  <c r="D23" i="6" s="1"/>
  <c r="B23" i="6" s="1" a="1"/>
  <c r="B23" i="6" s="1"/>
  <c r="C23" i="6" s="1" a="1"/>
  <c r="C23" i="6" s="1"/>
  <c r="D24" i="6" a="1"/>
  <c r="D24" i="6" s="1"/>
  <c r="B24" i="6" s="1" a="1"/>
  <c r="B24" i="6" s="1"/>
  <c r="C24" i="6" s="1" a="1"/>
  <c r="C24" i="6" s="1"/>
  <c r="D25" i="6" a="1"/>
  <c r="D25" i="6" s="1"/>
  <c r="B25" i="6" s="1" a="1"/>
  <c r="B25" i="6" s="1"/>
  <c r="C25" i="6" s="1" a="1"/>
  <c r="C25" i="6" s="1"/>
  <c r="D26" i="6" a="1"/>
  <c r="D26" i="6" s="1"/>
  <c r="B26" i="6" s="1" a="1"/>
  <c r="B26" i="6" s="1"/>
  <c r="C26" i="6" s="1" a="1"/>
  <c r="C26" i="6" s="1"/>
  <c r="D27" i="6" a="1"/>
  <c r="D27" i="6" s="1"/>
  <c r="B27" i="6" s="1" a="1"/>
  <c r="B27" i="6" s="1"/>
  <c r="C27" i="6" s="1" a="1"/>
  <c r="C27" i="6" s="1"/>
  <c r="D28" i="6" a="1"/>
  <c r="D28" i="6" s="1"/>
  <c r="B28" i="6" s="1" a="1"/>
  <c r="B28" i="6" s="1"/>
  <c r="C28" i="6" s="1" a="1"/>
  <c r="C28" i="6" s="1"/>
  <c r="D29" i="6" a="1"/>
  <c r="D29" i="6" s="1"/>
  <c r="B29" i="6" s="1" a="1"/>
  <c r="B29" i="6" s="1"/>
  <c r="C29" i="6" s="1" a="1"/>
  <c r="C29" i="6" s="1"/>
  <c r="D30" i="6" a="1"/>
  <c r="D30" i="6" s="1"/>
  <c r="B30" i="6" s="1" a="1"/>
  <c r="B30" i="6" s="1"/>
  <c r="C30" i="6" s="1" a="1"/>
  <c r="C30" i="6" s="1"/>
  <c r="D31" i="6" a="1"/>
  <c r="D31" i="6" s="1"/>
  <c r="B31" i="6" s="1" a="1"/>
  <c r="B31" i="6" s="1"/>
  <c r="C31" i="6" s="1" a="1"/>
  <c r="C31" i="6" s="1"/>
  <c r="D32" i="6" a="1"/>
  <c r="D32" i="6" s="1"/>
  <c r="B32" i="6" s="1" a="1"/>
  <c r="B32" i="6" s="1"/>
  <c r="C32" i="6" s="1" a="1"/>
  <c r="C32" i="6" s="1"/>
  <c r="D33" i="6" a="1"/>
  <c r="D33" i="6" s="1"/>
  <c r="B33" i="6" s="1" a="1"/>
  <c r="B33" i="6" s="1"/>
  <c r="C33" i="6" s="1" a="1"/>
  <c r="C33" i="6" s="1"/>
  <c r="D34" i="6" a="1"/>
  <c r="D34" i="6" s="1"/>
  <c r="B34" i="6" s="1" a="1"/>
  <c r="B34" i="6" s="1"/>
  <c r="C34" i="6" s="1" a="1"/>
  <c r="C34" i="6" s="1"/>
  <c r="D35" i="6" a="1"/>
  <c r="D35" i="6" s="1"/>
  <c r="B35" i="6" s="1" a="1"/>
  <c r="B35" i="6" s="1"/>
  <c r="C35" i="6" s="1" a="1"/>
  <c r="C35" i="6" s="1"/>
  <c r="D36" i="6" a="1"/>
  <c r="D36" i="6" s="1"/>
  <c r="B36" i="6" s="1" a="1"/>
  <c r="B36" i="6" s="1"/>
  <c r="C36" i="6" s="1" a="1"/>
  <c r="C36" i="6" s="1"/>
  <c r="D37" i="6" a="1"/>
  <c r="D37" i="6" s="1"/>
  <c r="B37" i="6" s="1" a="1"/>
  <c r="B37" i="6" s="1"/>
  <c r="C37" i="6" s="1" a="1"/>
  <c r="C37" i="6" s="1"/>
  <c r="D38" i="6" a="1"/>
  <c r="D38" i="6" s="1"/>
  <c r="B38" i="6" s="1" a="1"/>
  <c r="B38" i="6" s="1"/>
  <c r="C38" i="6" s="1" a="1"/>
  <c r="C38" i="6" s="1"/>
  <c r="D39" i="6" a="1"/>
  <c r="D39" i="6" s="1"/>
  <c r="B39" i="6" s="1" a="1"/>
  <c r="B39" i="6" s="1"/>
  <c r="C39" i="6" s="1" a="1"/>
  <c r="C39" i="6" s="1"/>
  <c r="D40" i="6" a="1"/>
  <c r="D40" i="6" s="1"/>
  <c r="B40" i="6" s="1" a="1"/>
  <c r="B40" i="6" s="1"/>
  <c r="C40" i="6" s="1" a="1"/>
  <c r="C40" i="6" s="1"/>
  <c r="D41" i="6" a="1"/>
  <c r="D41" i="6" s="1"/>
  <c r="B41" i="6" s="1" a="1"/>
  <c r="B41" i="6" s="1"/>
  <c r="C41" i="6" s="1" a="1"/>
  <c r="C41" i="6" s="1"/>
  <c r="D42" i="6" a="1"/>
  <c r="D42" i="6" s="1"/>
  <c r="B42" i="6" s="1" a="1"/>
  <c r="B42" i="6" s="1"/>
  <c r="C42" i="6" s="1" a="1"/>
  <c r="C42" i="6" s="1"/>
  <c r="D43" i="6" a="1"/>
  <c r="D43" i="6" s="1"/>
  <c r="B43" i="6" s="1" a="1"/>
  <c r="B43" i="6" s="1"/>
  <c r="C43" i="6" s="1" a="1"/>
  <c r="C43" i="6" s="1"/>
  <c r="D44" i="6" a="1"/>
  <c r="D44" i="6" s="1"/>
  <c r="B44" i="6" s="1" a="1"/>
  <c r="B44" i="6" s="1"/>
  <c r="C44" i="6" s="1" a="1"/>
  <c r="C44" i="6" s="1"/>
  <c r="D45" i="6" a="1"/>
  <c r="D45" i="6" s="1"/>
  <c r="B45" i="6" s="1" a="1"/>
  <c r="B45" i="6" s="1"/>
  <c r="C45" i="6" s="1" a="1"/>
  <c r="C45" i="6" s="1"/>
  <c r="D46" i="6" a="1"/>
  <c r="D46" i="6" s="1"/>
  <c r="B46" i="6" s="1" a="1"/>
  <c r="B46" i="6" s="1"/>
  <c r="C46" i="6" s="1" a="1"/>
  <c r="C46" i="6" s="1"/>
  <c r="D47" i="6" a="1"/>
  <c r="D47" i="6" s="1"/>
  <c r="B47" i="6" s="1" a="1"/>
  <c r="B47" i="6" s="1"/>
  <c r="C47" i="6" s="1" a="1"/>
  <c r="C47" i="6" s="1"/>
  <c r="D48" i="6" a="1"/>
  <c r="D48" i="6" s="1"/>
  <c r="B48" i="6" s="1" a="1"/>
  <c r="B48" i="6" s="1"/>
  <c r="C48" i="6" s="1" a="1"/>
  <c r="C48" i="6" s="1"/>
  <c r="D49" i="6" a="1"/>
  <c r="D49" i="6" s="1"/>
  <c r="B49" i="6" s="1" a="1"/>
  <c r="B49" i="6" s="1"/>
  <c r="C49" i="6" s="1" a="1"/>
  <c r="C49" i="6" s="1"/>
  <c r="D50" i="6" a="1"/>
  <c r="D50" i="6" s="1"/>
  <c r="B50" i="6" s="1" a="1"/>
  <c r="B50" i="6" s="1"/>
  <c r="C50" i="6" s="1" a="1"/>
  <c r="C50" i="6" s="1"/>
  <c r="D51" i="6" a="1"/>
  <c r="D51" i="6" s="1"/>
  <c r="B51" i="6" s="1" a="1"/>
  <c r="B51" i="6" s="1"/>
  <c r="C51" i="6" s="1" a="1"/>
  <c r="C51" i="6" s="1"/>
  <c r="D52" i="6" a="1"/>
  <c r="D52" i="6" s="1"/>
  <c r="B52" i="6" s="1" a="1"/>
  <c r="B52" i="6" s="1"/>
  <c r="C52" i="6" s="1" a="1"/>
  <c r="C52" i="6" s="1"/>
  <c r="D53" i="6" a="1"/>
  <c r="D53" i="6" s="1"/>
  <c r="B53" i="6" s="1" a="1"/>
  <c r="B53" i="6" s="1"/>
  <c r="C53" i="6" s="1" a="1"/>
  <c r="C53" i="6" s="1"/>
  <c r="D54" i="6" a="1"/>
  <c r="D54" i="6" s="1"/>
  <c r="B54" i="6" s="1" a="1"/>
  <c r="B54" i="6" s="1"/>
  <c r="C54" i="6" s="1" a="1"/>
  <c r="C54" i="6" s="1"/>
  <c r="D55" i="6" a="1"/>
  <c r="D55" i="6" s="1"/>
  <c r="B55" i="6" s="1" a="1"/>
  <c r="B55" i="6" s="1"/>
  <c r="C55" i="6" s="1" a="1"/>
  <c r="C55" i="6" s="1"/>
  <c r="D56" i="6" a="1"/>
  <c r="D56" i="6" s="1"/>
  <c r="B56" i="6" s="1" a="1"/>
  <c r="B56" i="6" s="1"/>
  <c r="C56" i="6" s="1" a="1"/>
  <c r="C56" i="6" s="1"/>
  <c r="D57" i="6" a="1"/>
  <c r="D57" i="6" s="1"/>
  <c r="B57" i="6" s="1" a="1"/>
  <c r="B57" i="6" s="1"/>
  <c r="C57" i="6" s="1" a="1"/>
  <c r="C57" i="6" s="1"/>
  <c r="D58" i="6" a="1"/>
  <c r="D58" i="6" s="1"/>
  <c r="B58" i="6" s="1" a="1"/>
  <c r="B58" i="6" s="1"/>
  <c r="C58" i="6" s="1" a="1"/>
  <c r="C58" i="6" s="1"/>
  <c r="D59" i="6" a="1"/>
  <c r="D59" i="6" s="1"/>
  <c r="B59" i="6" s="1" a="1"/>
  <c r="B59" i="6" s="1"/>
  <c r="C59" i="6" s="1" a="1"/>
  <c r="C59" i="6" s="1"/>
  <c r="D60" i="6" a="1"/>
  <c r="D60" i="6" s="1"/>
  <c r="B60" i="6" s="1" a="1"/>
  <c r="B60" i="6" s="1"/>
  <c r="C60" i="6" s="1" a="1"/>
  <c r="C60" i="6" s="1"/>
  <c r="D61" i="6" a="1"/>
  <c r="D61" i="6" s="1"/>
  <c r="B61" i="6" s="1" a="1"/>
  <c r="B61" i="6" s="1"/>
  <c r="C61" i="6" s="1" a="1"/>
  <c r="C61" i="6" s="1"/>
  <c r="D62" i="6" a="1"/>
  <c r="D62" i="6" s="1"/>
  <c r="B62" i="6" s="1" a="1"/>
  <c r="B62" i="6" s="1"/>
  <c r="C62" i="6" s="1" a="1"/>
  <c r="C62" i="6" s="1"/>
  <c r="D63" i="6" a="1"/>
  <c r="D63" i="6" s="1"/>
  <c r="B63" i="6" s="1" a="1"/>
  <c r="B63" i="6" s="1"/>
  <c r="C63" i="6" s="1" a="1"/>
  <c r="C63" i="6" s="1"/>
  <c r="D64" i="6" a="1"/>
  <c r="D64" i="6" s="1"/>
  <c r="B64" i="6" s="1" a="1"/>
  <c r="B64" i="6" s="1"/>
  <c r="C64" i="6" s="1" a="1"/>
  <c r="C64" i="6" s="1"/>
  <c r="D65" i="6" a="1"/>
  <c r="D65" i="6" s="1"/>
  <c r="B65" i="6" s="1" a="1"/>
  <c r="B65" i="6" s="1"/>
  <c r="C65" i="6" s="1" a="1"/>
  <c r="C65" i="6" s="1"/>
  <c r="D66" i="6" a="1"/>
  <c r="D66" i="6" s="1"/>
  <c r="B66" i="6" s="1" a="1"/>
  <c r="B66" i="6" s="1"/>
  <c r="C66" i="6" s="1" a="1"/>
  <c r="C66" i="6" s="1"/>
  <c r="D67" i="6" a="1"/>
  <c r="D67" i="6" s="1"/>
  <c r="B67" i="6" s="1" a="1"/>
  <c r="B67" i="6" s="1"/>
  <c r="C67" i="6" s="1" a="1"/>
  <c r="C67" i="6" s="1"/>
  <c r="D68" i="6" a="1"/>
  <c r="D68" i="6" s="1"/>
  <c r="B68" i="6" s="1" a="1"/>
  <c r="B68" i="6" s="1"/>
  <c r="C68" i="6" s="1" a="1"/>
  <c r="C68" i="6" s="1"/>
  <c r="D69" i="6" a="1"/>
  <c r="D69" i="6" s="1"/>
  <c r="B69" i="6" s="1" a="1"/>
  <c r="B69" i="6" s="1"/>
  <c r="C69" i="6" s="1" a="1"/>
  <c r="C69" i="6" s="1"/>
  <c r="D70" i="6" a="1"/>
  <c r="D70" i="6" s="1"/>
  <c r="B70" i="6" s="1" a="1"/>
  <c r="B70" i="6" s="1"/>
  <c r="C70" i="6" s="1" a="1"/>
  <c r="C70" i="6" s="1"/>
  <c r="D71" i="6" a="1"/>
  <c r="D71" i="6" s="1"/>
  <c r="B71" i="6" s="1" a="1"/>
  <c r="B71" i="6" s="1"/>
  <c r="C71" i="6" s="1" a="1"/>
  <c r="C71" i="6" s="1"/>
  <c r="D72" i="6" a="1"/>
  <c r="D72" i="6" s="1"/>
  <c r="B72" i="6" s="1" a="1"/>
  <c r="B72" i="6" s="1"/>
  <c r="C72" i="6" s="1" a="1"/>
  <c r="C72" i="6" s="1"/>
  <c r="D73" i="6" a="1"/>
  <c r="D73" i="6" s="1"/>
  <c r="B73" i="6" s="1" a="1"/>
  <c r="B73" i="6" s="1"/>
  <c r="C73" i="6" s="1" a="1"/>
  <c r="C73" i="6" s="1"/>
  <c r="D74" i="6" a="1"/>
  <c r="D74" i="6" s="1"/>
  <c r="B74" i="6" s="1" a="1"/>
  <c r="B74" i="6" s="1"/>
  <c r="C74" i="6" s="1" a="1"/>
  <c r="C74" i="6" s="1"/>
  <c r="D75" i="6" a="1"/>
  <c r="D75" i="6" s="1"/>
  <c r="B75" i="6" s="1" a="1"/>
  <c r="B75" i="6" s="1"/>
  <c r="C75" i="6" s="1" a="1"/>
  <c r="C75" i="6" s="1"/>
  <c r="D76" i="6" a="1"/>
  <c r="D76" i="6" s="1"/>
  <c r="B76" i="6" s="1" a="1"/>
  <c r="B76" i="6" s="1"/>
  <c r="C76" i="6" s="1" a="1"/>
  <c r="C76" i="6" s="1"/>
  <c r="D77" i="6" a="1"/>
  <c r="D77" i="6" s="1"/>
  <c r="B77" i="6" s="1" a="1"/>
  <c r="B77" i="6" s="1"/>
  <c r="C77" i="6" s="1" a="1"/>
  <c r="C77" i="6" s="1"/>
  <c r="D78" i="6" a="1"/>
  <c r="D78" i="6" s="1"/>
  <c r="B78" i="6" s="1" a="1"/>
  <c r="B78" i="6" s="1"/>
  <c r="C78" i="6" s="1" a="1"/>
  <c r="C78" i="6" s="1"/>
  <c r="D79" i="6" a="1"/>
  <c r="D79" i="6" s="1"/>
  <c r="B79" i="6" s="1" a="1"/>
  <c r="B79" i="6" s="1"/>
  <c r="C79" i="6" s="1" a="1"/>
  <c r="C79" i="6" s="1"/>
  <c r="D80" i="6" a="1"/>
  <c r="D80" i="6" s="1"/>
  <c r="B80" i="6" s="1" a="1"/>
  <c r="B80" i="6" s="1"/>
  <c r="C80" i="6" s="1" a="1"/>
  <c r="C80" i="6" s="1"/>
  <c r="D81" i="6" a="1"/>
  <c r="D81" i="6" s="1"/>
  <c r="B81" i="6" s="1" a="1"/>
  <c r="B81" i="6" s="1"/>
  <c r="C81" i="6" s="1" a="1"/>
  <c r="C81" i="6" s="1"/>
  <c r="D82" i="6" a="1"/>
  <c r="D82" i="6" s="1"/>
  <c r="B82" i="6" s="1" a="1"/>
  <c r="B82" i="6" s="1"/>
  <c r="C82" i="6" s="1" a="1"/>
  <c r="C82" i="6" s="1"/>
  <c r="D83" i="6" a="1"/>
  <c r="D83" i="6" s="1"/>
  <c r="B83" i="6" s="1" a="1"/>
  <c r="B83" i="6" s="1"/>
  <c r="C83" i="6" s="1" a="1"/>
  <c r="C83" i="6" s="1"/>
  <c r="D84" i="6" a="1"/>
  <c r="D84" i="6" s="1"/>
  <c r="B84" i="6" s="1" a="1"/>
  <c r="B84" i="6" s="1"/>
  <c r="C84" i="6" s="1" a="1"/>
  <c r="C84" i="6" s="1"/>
  <c r="D85" i="6" a="1"/>
  <c r="D85" i="6" s="1"/>
  <c r="B85" i="6" s="1" a="1"/>
  <c r="B85" i="6" s="1"/>
  <c r="C85" i="6" s="1" a="1"/>
  <c r="C85" i="6" s="1"/>
  <c r="D86" i="6" a="1"/>
  <c r="D86" i="6" s="1"/>
  <c r="B86" i="6" s="1" a="1"/>
  <c r="B86" i="6" s="1"/>
  <c r="C86" i="6" s="1" a="1"/>
  <c r="C86" i="6" s="1"/>
  <c r="D87" i="6" a="1"/>
  <c r="D87" i="6" s="1"/>
  <c r="B87" i="6" s="1" a="1"/>
  <c r="B87" i="6" s="1"/>
  <c r="C87" i="6" s="1" a="1"/>
  <c r="C87" i="6" s="1"/>
  <c r="D88" i="6" a="1"/>
  <c r="D88" i="6" s="1"/>
  <c r="B88" i="6" s="1" a="1"/>
  <c r="B88" i="6" s="1"/>
  <c r="C88" i="6" s="1" a="1"/>
  <c r="C88" i="6" s="1"/>
  <c r="D89" i="6" a="1"/>
  <c r="D89" i="6" s="1"/>
  <c r="B89" i="6" s="1" a="1"/>
  <c r="B89" i="6" s="1"/>
  <c r="C89" i="6" s="1" a="1"/>
  <c r="C89" i="6" s="1"/>
  <c r="D90" i="6" a="1"/>
  <c r="D90" i="6" s="1"/>
  <c r="B90" i="6" s="1" a="1"/>
  <c r="B90" i="6" s="1"/>
  <c r="C90" i="6" s="1" a="1"/>
  <c r="C90" i="6" s="1"/>
  <c r="D91" i="6" a="1"/>
  <c r="D91" i="6" s="1"/>
  <c r="B91" i="6" s="1" a="1"/>
  <c r="B91" i="6" s="1"/>
  <c r="C91" i="6" s="1" a="1"/>
  <c r="C91" i="6" s="1"/>
  <c r="D92" i="6" a="1"/>
  <c r="D92" i="6" s="1"/>
  <c r="B92" i="6" s="1" a="1"/>
  <c r="B92" i="6" s="1"/>
  <c r="C92" i="6" s="1" a="1"/>
  <c r="C92" i="6" s="1"/>
  <c r="D93" i="6" a="1"/>
  <c r="D93" i="6" s="1"/>
  <c r="B93" i="6" s="1" a="1"/>
  <c r="B93" i="6" s="1"/>
  <c r="C93" i="6" s="1" a="1"/>
  <c r="C93" i="6" s="1"/>
  <c r="D94" i="6" a="1"/>
  <c r="D94" i="6" s="1"/>
  <c r="B94" i="6" s="1" a="1"/>
  <c r="B94" i="6" s="1"/>
  <c r="C94" i="6" s="1" a="1"/>
  <c r="C94" i="6" s="1"/>
  <c r="D95" i="6" a="1"/>
  <c r="D95" i="6" s="1"/>
  <c r="B95" i="6" s="1" a="1"/>
  <c r="B95" i="6" s="1"/>
  <c r="C95" i="6" s="1" a="1"/>
  <c r="C95" i="6" s="1"/>
  <c r="D96" i="6" a="1"/>
  <c r="D96" i="6" s="1"/>
  <c r="B96" i="6" s="1" a="1"/>
  <c r="B96" i="6" s="1"/>
  <c r="C96" i="6" s="1" a="1"/>
  <c r="C96" i="6" s="1"/>
  <c r="D97" i="6" a="1"/>
  <c r="D97" i="6" s="1"/>
  <c r="B97" i="6" s="1" a="1"/>
  <c r="B97" i="6" s="1"/>
  <c r="C97" i="6" s="1" a="1"/>
  <c r="C97" i="6" s="1"/>
  <c r="D98" i="6" a="1"/>
  <c r="D98" i="6" s="1"/>
  <c r="B98" i="6" s="1" a="1"/>
  <c r="B98" i="6" s="1"/>
  <c r="C98" i="6" s="1" a="1"/>
  <c r="C98" i="6" s="1"/>
  <c r="D99" i="6" a="1"/>
  <c r="D99" i="6" s="1"/>
  <c r="B99" i="6" s="1" a="1"/>
  <c r="B99" i="6" s="1"/>
  <c r="C99" i="6" s="1" a="1"/>
  <c r="C99" i="6" s="1"/>
  <c r="D100" i="6" a="1"/>
  <c r="D100" i="6" s="1"/>
  <c r="B100" i="6" s="1" a="1"/>
  <c r="B100" i="6" s="1"/>
  <c r="C100" i="6" s="1" a="1"/>
  <c r="C100" i="6" s="1"/>
  <c r="D101" i="6" a="1"/>
  <c r="D101" i="6" s="1"/>
  <c r="B101" i="6" s="1" a="1"/>
  <c r="B101" i="6" s="1"/>
  <c r="C101" i="6" s="1" a="1"/>
  <c r="C101" i="6" s="1"/>
  <c r="D102" i="6" a="1"/>
  <c r="D102" i="6" s="1"/>
  <c r="B102" i="6" s="1" a="1"/>
  <c r="B102" i="6" s="1"/>
  <c r="C102" i="6" s="1" a="1"/>
  <c r="C102" i="6" s="1"/>
  <c r="D103" i="6" a="1"/>
  <c r="D103" i="6" s="1"/>
  <c r="B103" i="6" s="1" a="1"/>
  <c r="B103" i="6" s="1"/>
  <c r="C103" i="6" s="1" a="1"/>
  <c r="C103" i="6" s="1"/>
  <c r="D104" i="6" a="1"/>
  <c r="D104" i="6" s="1"/>
  <c r="B104" i="6" s="1" a="1"/>
  <c r="B104" i="6" s="1"/>
  <c r="C104" i="6" s="1" a="1"/>
  <c r="C104" i="6" s="1"/>
  <c r="D105" i="6" a="1"/>
  <c r="D105" i="6" s="1"/>
  <c r="B105" i="6" s="1" a="1"/>
  <c r="B105" i="6" s="1"/>
  <c r="C105" i="6" s="1" a="1"/>
  <c r="C105" i="6" s="1"/>
  <c r="D7" i="6" a="1"/>
  <c r="D7" i="6" s="1"/>
  <c r="B7" i="6" s="1" a="1"/>
  <c r="B7" i="6" s="1"/>
  <c r="C7" i="6" s="1" a="1"/>
  <c r="C7" i="6" s="1"/>
  <c r="F12" i="6" a="1"/>
  <c r="F12" i="6" s="1"/>
  <c r="L12" i="6" a="1"/>
  <c r="L12" i="6" s="1"/>
  <c r="P12" i="6" a="1"/>
  <c r="P12" i="6" s="1"/>
  <c r="V12" i="6" a="1"/>
  <c r="V12" i="6" s="1"/>
  <c r="AB12" i="6" a="1"/>
  <c r="AB12" i="6" s="1"/>
  <c r="AF12" i="6" a="1"/>
  <c r="AF12" i="6" s="1"/>
  <c r="AL12" i="6" a="1"/>
  <c r="AL12" i="6" s="1"/>
  <c r="AR12" i="6" a="1"/>
  <c r="AR12" i="6" s="1"/>
  <c r="E3" i="6"/>
  <c r="E2" i="6"/>
  <c r="G3" i="1" a="1"/>
  <c r="G3" i="1" s="1"/>
  <c r="G4" i="1" a="1"/>
  <c r="G4" i="1"/>
  <c r="G5" i="1" a="1"/>
  <c r="G5" i="1" s="1"/>
  <c r="G6" i="1" a="1"/>
  <c r="G6" i="1"/>
  <c r="G7" i="1" a="1"/>
  <c r="G7" i="1" s="1"/>
  <c r="G8" i="1" a="1"/>
  <c r="G8" i="1" s="1"/>
  <c r="G9" i="1" a="1"/>
  <c r="G9" i="1" s="1"/>
  <c r="G10" i="1" a="1"/>
  <c r="G10" i="1"/>
  <c r="G11" i="1" a="1"/>
  <c r="G11" i="1" s="1"/>
  <c r="G12" i="1" a="1"/>
  <c r="G12" i="1" s="1"/>
  <c r="G13" i="1" a="1"/>
  <c r="G13" i="1" s="1"/>
  <c r="G14" i="1" a="1"/>
  <c r="G14" i="1" s="1"/>
  <c r="G15" i="1" a="1"/>
  <c r="G15" i="1" s="1"/>
  <c r="G16" i="1" a="1"/>
  <c r="G16" i="1"/>
  <c r="G17" i="1" a="1"/>
  <c r="G17" i="1" s="1"/>
  <c r="G18" i="1" a="1"/>
  <c r="G18" i="1"/>
  <c r="G19" i="1" a="1"/>
  <c r="G19" i="1" s="1"/>
  <c r="G20" i="1" a="1"/>
  <c r="G20" i="1" s="1"/>
  <c r="G21" i="1" a="1"/>
  <c r="G21" i="1" s="1"/>
  <c r="G22" i="1" a="1"/>
  <c r="G22" i="1" s="1"/>
  <c r="G23" i="1" a="1"/>
  <c r="G23" i="1" s="1"/>
  <c r="G24" i="1" a="1"/>
  <c r="G24" i="1" s="1"/>
  <c r="G25" i="1" a="1"/>
  <c r="G25" i="1" s="1"/>
  <c r="G26" i="1" a="1"/>
  <c r="G26" i="1"/>
  <c r="G27" i="1" a="1"/>
  <c r="G27" i="1" s="1"/>
  <c r="G28" i="1" a="1"/>
  <c r="G28" i="1" s="1"/>
  <c r="G29" i="1" a="1"/>
  <c r="G29" i="1" s="1"/>
  <c r="G30" i="1" a="1"/>
  <c r="G30" i="1" s="1"/>
  <c r="G31" i="1" a="1"/>
  <c r="G31" i="1" s="1"/>
  <c r="G32" i="1" a="1"/>
  <c r="G32" i="1"/>
  <c r="G33" i="1" a="1"/>
  <c r="G33" i="1" s="1"/>
  <c r="G34" i="1" a="1"/>
  <c r="G34" i="1"/>
  <c r="G35" i="1" a="1"/>
  <c r="G35" i="1" s="1"/>
  <c r="G36" i="1" a="1"/>
  <c r="G36" i="1" s="1"/>
  <c r="G37" i="1" a="1"/>
  <c r="G37" i="1" s="1"/>
  <c r="G38" i="1" a="1"/>
  <c r="G38" i="1" s="1"/>
  <c r="G39" i="1" a="1"/>
  <c r="G39" i="1" s="1"/>
  <c r="G40" i="1" a="1"/>
  <c r="G40" i="1" s="1"/>
  <c r="G41" i="1" a="1"/>
  <c r="G41" i="1" s="1"/>
  <c r="G42" i="1" a="1"/>
  <c r="G42" i="1"/>
  <c r="G43" i="1" a="1"/>
  <c r="G43" i="1" s="1"/>
  <c r="G44" i="1" a="1"/>
  <c r="G44" i="1" s="1"/>
  <c r="G45" i="1" a="1"/>
  <c r="G45" i="1" s="1"/>
  <c r="G46" i="1" a="1"/>
  <c r="G46" i="1" s="1"/>
  <c r="G47" i="1" a="1"/>
  <c r="G47" i="1" s="1"/>
  <c r="G48" i="1" a="1"/>
  <c r="G48" i="1"/>
  <c r="G49" i="1" a="1"/>
  <c r="G49" i="1" s="1"/>
  <c r="G50" i="1" a="1"/>
  <c r="G50" i="1"/>
  <c r="G51" i="1" a="1"/>
  <c r="G51" i="1" s="1"/>
  <c r="G52" i="1" a="1"/>
  <c r="G52" i="1" s="1"/>
  <c r="G53" i="1" a="1"/>
  <c r="G53" i="1" s="1"/>
  <c r="G54" i="1" a="1"/>
  <c r="G54" i="1" s="1"/>
  <c r="G55" i="1" a="1"/>
  <c r="G55" i="1" s="1"/>
  <c r="G56" i="1" a="1"/>
  <c r="G56" i="1" s="1"/>
  <c r="G57" i="1" a="1"/>
  <c r="G57" i="1" s="1"/>
  <c r="G58" i="1" a="1"/>
  <c r="G58" i="1"/>
  <c r="G59" i="1" a="1"/>
  <c r="G59" i="1" s="1"/>
  <c r="G60" i="1" a="1"/>
  <c r="G60" i="1"/>
  <c r="G61" i="1" a="1"/>
  <c r="G61" i="1" s="1"/>
  <c r="G62" i="1" a="1"/>
  <c r="G62" i="1" s="1"/>
  <c r="G63" i="1" a="1"/>
  <c r="G63" i="1" s="1"/>
  <c r="G64" i="1" a="1"/>
  <c r="G64" i="1"/>
  <c r="G65" i="1" a="1"/>
  <c r="G65" i="1" s="1"/>
  <c r="G66" i="1" a="1"/>
  <c r="G66" i="1"/>
  <c r="G67" i="1" a="1"/>
  <c r="G67" i="1" s="1"/>
  <c r="G68" i="1" a="1"/>
  <c r="G68" i="1" s="1"/>
  <c r="G69" i="1" a="1"/>
  <c r="G69" i="1" s="1"/>
  <c r="G70" i="1" a="1"/>
  <c r="G70" i="1" s="1"/>
  <c r="G71" i="1" a="1"/>
  <c r="G71" i="1" s="1"/>
  <c r="G72" i="1" a="1"/>
  <c r="G72" i="1" s="1"/>
  <c r="G73" i="1" a="1"/>
  <c r="G73" i="1" s="1"/>
  <c r="G74" i="1" a="1"/>
  <c r="G74" i="1"/>
  <c r="G75" i="1" a="1"/>
  <c r="G75" i="1" s="1"/>
  <c r="G76" i="1" a="1"/>
  <c r="G76" i="1"/>
  <c r="G77" i="1" a="1"/>
  <c r="G77" i="1" s="1"/>
  <c r="G78" i="1" a="1"/>
  <c r="G78" i="1" s="1"/>
  <c r="G79" i="1" a="1"/>
  <c r="G79" i="1" s="1"/>
  <c r="G80" i="1" a="1"/>
  <c r="G80" i="1"/>
  <c r="G81" i="1" a="1"/>
  <c r="G81" i="1" s="1"/>
  <c r="G82" i="1" a="1"/>
  <c r="G82" i="1"/>
  <c r="G83" i="1" a="1"/>
  <c r="G83" i="1" s="1"/>
  <c r="G84" i="1" a="1"/>
  <c r="G84" i="1" s="1"/>
  <c r="G85" i="1" a="1"/>
  <c r="G85" i="1" s="1"/>
  <c r="G86" i="1" a="1"/>
  <c r="G86" i="1" s="1"/>
  <c r="G87" i="1" a="1"/>
  <c r="G87" i="1" s="1"/>
  <c r="G88" i="1" a="1"/>
  <c r="G88" i="1" s="1"/>
  <c r="G89" i="1" a="1"/>
  <c r="G89" i="1" s="1"/>
  <c r="G90" i="1" a="1"/>
  <c r="G90" i="1"/>
  <c r="G91" i="1" a="1"/>
  <c r="G91" i="1" s="1"/>
  <c r="G92" i="1" a="1"/>
  <c r="G92" i="1"/>
  <c r="G93" i="1" a="1"/>
  <c r="G93" i="1" s="1"/>
  <c r="G94" i="1" a="1"/>
  <c r="G94" i="1" s="1"/>
  <c r="G95" i="1" a="1"/>
  <c r="G95" i="1" s="1"/>
  <c r="G96" i="1" a="1"/>
  <c r="G96" i="1"/>
  <c r="G97" i="1" a="1"/>
  <c r="G97" i="1" s="1"/>
  <c r="G98" i="1" a="1"/>
  <c r="G98" i="1"/>
  <c r="G99" i="1" a="1"/>
  <c r="G99" i="1" s="1"/>
  <c r="G100" i="1" a="1"/>
  <c r="G100" i="1" s="1"/>
  <c r="G101" i="1" a="1"/>
  <c r="G101" i="1" s="1"/>
  <c r="G102" i="1" a="1"/>
  <c r="G102" i="1" s="1"/>
  <c r="G103" i="1" a="1"/>
  <c r="G103" i="1" s="1"/>
  <c r="G104" i="1" a="1"/>
  <c r="G104" i="1" s="1"/>
  <c r="G105" i="1" a="1"/>
  <c r="G105" i="1" s="1"/>
  <c r="G106" i="1" a="1"/>
  <c r="G106" i="1"/>
  <c r="G107" i="1" a="1"/>
  <c r="G107" i="1" s="1"/>
  <c r="G108" i="1" a="1"/>
  <c r="G108" i="1"/>
  <c r="G109" i="1" a="1"/>
  <c r="G109" i="1" s="1"/>
  <c r="G110" i="1" a="1"/>
  <c r="G110" i="1" s="1"/>
  <c r="G111" i="1" a="1"/>
  <c r="G111" i="1" s="1"/>
  <c r="G112" i="1" a="1"/>
  <c r="G112" i="1"/>
  <c r="G113" i="1" a="1"/>
  <c r="G113" i="1" s="1"/>
  <c r="G114" i="1" a="1"/>
  <c r="G114" i="1"/>
  <c r="G115" i="1" a="1"/>
  <c r="G115" i="1" s="1"/>
  <c r="G116" i="1" a="1"/>
  <c r="G116" i="1" s="1"/>
  <c r="G117" i="1" a="1"/>
  <c r="G117" i="1" s="1"/>
  <c r="G118" i="1" a="1"/>
  <c r="G118" i="1" s="1"/>
  <c r="G119" i="1" a="1"/>
  <c r="G119" i="1" s="1"/>
  <c r="G120" i="1" a="1"/>
  <c r="G120" i="1" s="1"/>
  <c r="G121" i="1" a="1"/>
  <c r="G121" i="1" s="1"/>
  <c r="G122" i="1" a="1"/>
  <c r="G122" i="1"/>
  <c r="G123" i="1" a="1"/>
  <c r="G123" i="1" s="1"/>
  <c r="G124" i="1" a="1"/>
  <c r="G124" i="1"/>
  <c r="G125" i="1" a="1"/>
  <c r="G125" i="1" s="1"/>
  <c r="G126" i="1" a="1"/>
  <c r="G126" i="1" s="1"/>
  <c r="G127" i="1" a="1"/>
  <c r="G127" i="1" s="1"/>
  <c r="G128" i="1" a="1"/>
  <c r="G128" i="1"/>
  <c r="G129" i="1" a="1"/>
  <c r="G129" i="1" s="1"/>
  <c r="G130" i="1" a="1"/>
  <c r="G130" i="1"/>
  <c r="G131" i="1" a="1"/>
  <c r="G131" i="1" s="1"/>
  <c r="G132" i="1" a="1"/>
  <c r="G132" i="1" s="1"/>
  <c r="G133" i="1" a="1"/>
  <c r="G133" i="1" s="1"/>
  <c r="G134" i="1" a="1"/>
  <c r="G134" i="1" s="1"/>
  <c r="G135" i="1" a="1"/>
  <c r="G135" i="1" s="1"/>
  <c r="G136" i="1" a="1"/>
  <c r="G136" i="1" s="1"/>
  <c r="G137" i="1" a="1"/>
  <c r="G137" i="1" s="1"/>
  <c r="G138" i="1" a="1"/>
  <c r="G138" i="1"/>
  <c r="G139" i="1" a="1"/>
  <c r="G139" i="1" s="1"/>
  <c r="G140" i="1" a="1"/>
  <c r="G140" i="1"/>
  <c r="G141" i="1" a="1"/>
  <c r="G141" i="1" s="1"/>
  <c r="G142" i="1" a="1"/>
  <c r="G142" i="1" s="1"/>
  <c r="G143" i="1" a="1"/>
  <c r="G143" i="1" s="1"/>
  <c r="G144" i="1" a="1"/>
  <c r="G144" i="1"/>
  <c r="G145" i="1" a="1"/>
  <c r="G145" i="1" s="1"/>
  <c r="G146" i="1" a="1"/>
  <c r="G146" i="1"/>
  <c r="G147" i="1" a="1"/>
  <c r="G147" i="1" s="1"/>
  <c r="G148" i="1" a="1"/>
  <c r="G148" i="1" s="1"/>
  <c r="G149" i="1" a="1"/>
  <c r="G149" i="1" s="1"/>
  <c r="G150" i="1" a="1"/>
  <c r="G150" i="1" s="1"/>
  <c r="G151" i="1" a="1"/>
  <c r="G151" i="1" s="1"/>
  <c r="G152" i="1" a="1"/>
  <c r="G152" i="1" s="1"/>
  <c r="G153" i="1" a="1"/>
  <c r="G153" i="1" s="1"/>
  <c r="G154" i="1" a="1"/>
  <c r="G154" i="1"/>
  <c r="G155" i="1" a="1"/>
  <c r="G155" i="1" s="1"/>
  <c r="G156" i="1" a="1"/>
  <c r="G156" i="1"/>
  <c r="G157" i="1" a="1"/>
  <c r="G157" i="1" s="1"/>
  <c r="G158" i="1" a="1"/>
  <c r="G158" i="1" s="1"/>
  <c r="G159" i="1" a="1"/>
  <c r="G159" i="1" s="1"/>
  <c r="G160" i="1" a="1"/>
  <c r="G160" i="1"/>
  <c r="G161" i="1" a="1"/>
  <c r="G161" i="1" s="1"/>
  <c r="G162" i="1" a="1"/>
  <c r="G162" i="1"/>
  <c r="G163" i="1" a="1"/>
  <c r="G163" i="1" s="1"/>
  <c r="G164" i="1" a="1"/>
  <c r="G164" i="1" s="1"/>
  <c r="G165" i="1" a="1"/>
  <c r="G165" i="1" s="1"/>
  <c r="G166" i="1" a="1"/>
  <c r="G166" i="1" s="1"/>
  <c r="G167" i="1" a="1"/>
  <c r="G167" i="1" s="1"/>
  <c r="G168" i="1" a="1"/>
  <c r="G168" i="1" s="1"/>
  <c r="G169" i="1" a="1"/>
  <c r="G169" i="1" s="1"/>
  <c r="G170" i="1" a="1"/>
  <c r="G170" i="1"/>
  <c r="G171" i="1" a="1"/>
  <c r="G171" i="1" s="1"/>
  <c r="G172" i="1" a="1"/>
  <c r="G172" i="1"/>
  <c r="G173" i="1" a="1"/>
  <c r="G173" i="1" s="1"/>
  <c r="G174" i="1" a="1"/>
  <c r="G174" i="1" s="1"/>
  <c r="G175" i="1" a="1"/>
  <c r="G175" i="1" s="1"/>
  <c r="G176" i="1" a="1"/>
  <c r="G176" i="1"/>
  <c r="G177" i="1" a="1"/>
  <c r="G177" i="1" s="1"/>
  <c r="G178" i="1" a="1"/>
  <c r="G178" i="1"/>
  <c r="G179" i="1" a="1"/>
  <c r="G179" i="1" s="1"/>
  <c r="G180" i="1" a="1"/>
  <c r="G180" i="1" s="1"/>
  <c r="G181" i="1" a="1"/>
  <c r="G181" i="1" s="1"/>
  <c r="G182" i="1" a="1"/>
  <c r="G182" i="1" s="1"/>
  <c r="G183" i="1" a="1"/>
  <c r="G183" i="1" s="1"/>
  <c r="G184" i="1" a="1"/>
  <c r="G184" i="1" s="1"/>
  <c r="G185" i="1" a="1"/>
  <c r="G185" i="1" s="1"/>
  <c r="G186" i="1" a="1"/>
  <c r="G186" i="1"/>
  <c r="G187" i="1" a="1"/>
  <c r="G187" i="1" s="1"/>
  <c r="G188" i="1" a="1"/>
  <c r="G188" i="1"/>
  <c r="G189" i="1" a="1"/>
  <c r="G189" i="1" s="1"/>
  <c r="G190" i="1" a="1"/>
  <c r="G190" i="1" s="1"/>
  <c r="G191" i="1" a="1"/>
  <c r="G191" i="1" s="1"/>
  <c r="G192" i="1" a="1"/>
  <c r="G192" i="1"/>
  <c r="G193" i="1" a="1"/>
  <c r="G193" i="1" s="1"/>
  <c r="G194" i="1" a="1"/>
  <c r="G194" i="1"/>
  <c r="G195" i="1" a="1"/>
  <c r="G195" i="1" s="1"/>
  <c r="G196" i="1" a="1"/>
  <c r="G196" i="1"/>
  <c r="G197" i="1" a="1"/>
  <c r="G197" i="1" s="1"/>
  <c r="G198" i="1" a="1"/>
  <c r="G198" i="1" s="1"/>
  <c r="G199" i="1" a="1"/>
  <c r="G199" i="1" s="1"/>
  <c r="G200" i="1" a="1"/>
  <c r="G200" i="1" s="1"/>
  <c r="G201" i="1" a="1"/>
  <c r="G201" i="1" s="1"/>
  <c r="G202" i="1" a="1"/>
  <c r="G202" i="1" s="1"/>
  <c r="G203" i="1" a="1"/>
  <c r="G203" i="1" s="1"/>
  <c r="G204" i="1" a="1"/>
  <c r="G204" i="1"/>
  <c r="G205" i="1" a="1"/>
  <c r="G205" i="1" s="1"/>
  <c r="G206" i="1" a="1"/>
  <c r="G206" i="1" s="1"/>
  <c r="G207" i="1" a="1"/>
  <c r="G207" i="1" s="1"/>
  <c r="G208" i="1" a="1"/>
  <c r="G208" i="1"/>
  <c r="G209" i="1" a="1"/>
  <c r="G209" i="1" s="1"/>
  <c r="G210" i="1" a="1"/>
  <c r="G210" i="1"/>
  <c r="G211" i="1" a="1"/>
  <c r="G211" i="1" s="1"/>
  <c r="G212" i="1" a="1"/>
  <c r="G212" i="1"/>
  <c r="G213" i="1" a="1"/>
  <c r="G213" i="1" s="1"/>
  <c r="G214" i="1" a="1"/>
  <c r="G214" i="1" s="1"/>
  <c r="G215" i="1" a="1"/>
  <c r="G215" i="1" s="1"/>
  <c r="G216" i="1" a="1"/>
  <c r="G216" i="1" s="1"/>
  <c r="G217" i="1" a="1"/>
  <c r="G217" i="1" s="1"/>
  <c r="G218" i="1" a="1"/>
  <c r="G218" i="1" s="1"/>
  <c r="G219" i="1" a="1"/>
  <c r="G219" i="1" s="1"/>
  <c r="G220" i="1" a="1"/>
  <c r="G220" i="1"/>
  <c r="G221" i="1" a="1"/>
  <c r="G221" i="1" s="1"/>
  <c r="G222" i="1" a="1"/>
  <c r="G222" i="1" s="1"/>
  <c r="G223" i="1" a="1"/>
  <c r="G223" i="1" s="1"/>
  <c r="G224" i="1" a="1"/>
  <c r="G224" i="1"/>
  <c r="G225" i="1" a="1"/>
  <c r="G225" i="1" s="1"/>
  <c r="G226" i="1" a="1"/>
  <c r="G226" i="1"/>
  <c r="G227" i="1" a="1"/>
  <c r="G227" i="1" s="1"/>
  <c r="G228" i="1" a="1"/>
  <c r="G228" i="1"/>
  <c r="G229" i="1" a="1"/>
  <c r="G229" i="1" s="1"/>
  <c r="G230" i="1" a="1"/>
  <c r="G230" i="1" s="1"/>
  <c r="G231" i="1" a="1"/>
  <c r="G231" i="1" s="1"/>
  <c r="G232" i="1" a="1"/>
  <c r="G232" i="1" s="1"/>
  <c r="G233" i="1" a="1"/>
  <c r="G233" i="1" s="1"/>
  <c r="G234" i="1" a="1"/>
  <c r="G234" i="1" s="1"/>
  <c r="G235" i="1" a="1"/>
  <c r="G235" i="1" s="1"/>
  <c r="G236" i="1" a="1"/>
  <c r="G236" i="1"/>
  <c r="G237" i="1" a="1"/>
  <c r="G237" i="1" s="1"/>
  <c r="G238" i="1" a="1"/>
  <c r="G238" i="1" s="1"/>
  <c r="G239" i="1" a="1"/>
  <c r="G239" i="1" s="1"/>
  <c r="G240" i="1" a="1"/>
  <c r="G240" i="1"/>
  <c r="G241" i="1" a="1"/>
  <c r="G241" i="1" s="1"/>
  <c r="G242" i="1" a="1"/>
  <c r="G242" i="1"/>
  <c r="G243" i="1" a="1"/>
  <c r="G243" i="1" s="1"/>
  <c r="G244" i="1" a="1"/>
  <c r="G244" i="1"/>
  <c r="G245" i="1" a="1"/>
  <c r="G245" i="1" s="1"/>
  <c r="G246" i="1" a="1"/>
  <c r="G246" i="1" s="1"/>
  <c r="G247" i="1" a="1"/>
  <c r="G247" i="1" s="1"/>
  <c r="G248" i="1" a="1"/>
  <c r="G248" i="1" s="1"/>
  <c r="G249" i="1" a="1"/>
  <c r="G249" i="1" s="1"/>
  <c r="G250" i="1" a="1"/>
  <c r="G250" i="1" s="1"/>
  <c r="G251" i="1" a="1"/>
  <c r="G251" i="1" s="1"/>
  <c r="G252" i="1" a="1"/>
  <c r="G252" i="1"/>
  <c r="G253" i="1" a="1"/>
  <c r="G253" i="1" s="1"/>
  <c r="G254" i="1" a="1"/>
  <c r="G254" i="1" s="1"/>
  <c r="G255" i="1" a="1"/>
  <c r="G255" i="1" s="1"/>
  <c r="G256" i="1" a="1"/>
  <c r="G256" i="1"/>
  <c r="G257" i="1" a="1"/>
  <c r="G257" i="1" s="1"/>
  <c r="G258" i="1" a="1"/>
  <c r="G258" i="1"/>
  <c r="G259" i="1" a="1"/>
  <c r="G259" i="1" s="1"/>
  <c r="G260" i="1" a="1"/>
  <c r="G260" i="1"/>
  <c r="G261" i="1" a="1"/>
  <c r="G261" i="1" s="1"/>
  <c r="G262" i="1" a="1"/>
  <c r="G262" i="1" s="1"/>
  <c r="G263" i="1" a="1"/>
  <c r="G263" i="1" s="1"/>
  <c r="G264" i="1" a="1"/>
  <c r="G264" i="1" s="1"/>
  <c r="G265" i="1" a="1"/>
  <c r="G265" i="1" s="1"/>
  <c r="G266" i="1" a="1"/>
  <c r="G266" i="1" s="1"/>
  <c r="G267" i="1" a="1"/>
  <c r="G267" i="1" s="1"/>
  <c r="G268" i="1" a="1"/>
  <c r="G268" i="1"/>
  <c r="G269" i="1" a="1"/>
  <c r="G269" i="1" s="1"/>
  <c r="G270" i="1" a="1"/>
  <c r="G270" i="1" s="1"/>
  <c r="G271" i="1" a="1"/>
  <c r="G271" i="1" s="1"/>
  <c r="G272" i="1" a="1"/>
  <c r="G272" i="1"/>
  <c r="G273" i="1" a="1"/>
  <c r="G273" i="1" s="1"/>
  <c r="G274" i="1" a="1"/>
  <c r="G274" i="1"/>
  <c r="G275" i="1" a="1"/>
  <c r="G275" i="1" s="1"/>
  <c r="G276" i="1" a="1"/>
  <c r="G276" i="1"/>
  <c r="G277" i="1" a="1"/>
  <c r="G277" i="1" s="1"/>
  <c r="G278" i="1" a="1"/>
  <c r="G278" i="1" s="1"/>
  <c r="G279" i="1" a="1"/>
  <c r="G279" i="1" s="1"/>
  <c r="G280" i="1" a="1"/>
  <c r="G280" i="1" s="1"/>
  <c r="G281" i="1" a="1"/>
  <c r="G281" i="1" s="1"/>
  <c r="G282" i="1" a="1"/>
  <c r="G282" i="1" s="1"/>
  <c r="G283" i="1" a="1"/>
  <c r="G283" i="1" s="1"/>
  <c r="G284" i="1" a="1"/>
  <c r="G284" i="1"/>
  <c r="G285" i="1" a="1"/>
  <c r="G285" i="1" s="1"/>
  <c r="G286" i="1" a="1"/>
  <c r="G286" i="1" s="1"/>
  <c r="G287" i="1" a="1"/>
  <c r="G287" i="1" s="1"/>
  <c r="G288" i="1" a="1"/>
  <c r="G288" i="1"/>
  <c r="G289" i="1" a="1"/>
  <c r="G289" i="1" s="1"/>
  <c r="G290" i="1" a="1"/>
  <c r="G290" i="1"/>
  <c r="G291" i="1" a="1"/>
  <c r="G291" i="1" s="1"/>
  <c r="G292" i="1" a="1"/>
  <c r="G292" i="1"/>
  <c r="G293" i="1" a="1"/>
  <c r="G293" i="1" s="1"/>
  <c r="G294" i="1" a="1"/>
  <c r="G294" i="1" s="1"/>
  <c r="G295" i="1" a="1"/>
  <c r="G295" i="1" s="1"/>
  <c r="G296" i="1" a="1"/>
  <c r="G296" i="1" s="1"/>
  <c r="G297" i="1" a="1"/>
  <c r="G297" i="1" s="1"/>
  <c r="G298" i="1" a="1"/>
  <c r="G298" i="1" s="1"/>
  <c r="G299" i="1" a="1"/>
  <c r="G299" i="1" s="1"/>
  <c r="G300" i="1" a="1"/>
  <c r="G300" i="1"/>
  <c r="G301" i="1" a="1"/>
  <c r="G301" i="1" s="1"/>
  <c r="G302" i="1" a="1"/>
  <c r="G302" i="1" s="1"/>
  <c r="G303" i="1" a="1"/>
  <c r="G303" i="1" s="1"/>
  <c r="G304" i="1" a="1"/>
  <c r="G304" i="1"/>
  <c r="G305" i="1" a="1"/>
  <c r="G305" i="1" s="1"/>
  <c r="G306" i="1" a="1"/>
  <c r="G306" i="1" s="1"/>
  <c r="G307" i="1" a="1"/>
  <c r="G307" i="1" s="1"/>
  <c r="G308" i="1" a="1"/>
  <c r="G308" i="1"/>
  <c r="G309" i="1" a="1"/>
  <c r="G309" i="1" s="1"/>
  <c r="G310" i="1" a="1"/>
  <c r="G310" i="1" s="1"/>
  <c r="G311" i="1" a="1"/>
  <c r="G311" i="1" s="1"/>
  <c r="G312" i="1" a="1"/>
  <c r="G312" i="1" s="1"/>
  <c r="G313" i="1" a="1"/>
  <c r="G313" i="1" s="1"/>
  <c r="G314" i="1" a="1"/>
  <c r="G314" i="1" s="1"/>
  <c r="G315" i="1" a="1"/>
  <c r="G315" i="1" s="1"/>
  <c r="G316" i="1" a="1"/>
  <c r="G316" i="1"/>
  <c r="G317" i="1" a="1"/>
  <c r="G317" i="1" s="1"/>
  <c r="G318" i="1" a="1"/>
  <c r="G318" i="1" s="1"/>
  <c r="G319" i="1" a="1"/>
  <c r="G319" i="1" s="1"/>
  <c r="G320" i="1" a="1"/>
  <c r="G320" i="1"/>
  <c r="G321" i="1" a="1"/>
  <c r="G321" i="1" s="1"/>
  <c r="G322" i="1" a="1"/>
  <c r="G322" i="1"/>
  <c r="G323" i="1" a="1"/>
  <c r="G323" i="1" s="1"/>
  <c r="G324" i="1" a="1"/>
  <c r="G324" i="1"/>
  <c r="G325" i="1" a="1"/>
  <c r="G325" i="1" s="1"/>
  <c r="G326" i="1" a="1"/>
  <c r="G326" i="1" s="1"/>
  <c r="G327" i="1" a="1"/>
  <c r="G327" i="1" s="1"/>
  <c r="G328" i="1" a="1"/>
  <c r="G328" i="1"/>
  <c r="G329" i="1" a="1"/>
  <c r="G329" i="1" s="1"/>
  <c r="G330" i="1" a="1"/>
  <c r="G330" i="1" s="1"/>
  <c r="G331" i="1" a="1"/>
  <c r="G331" i="1" s="1"/>
  <c r="G332" i="1" a="1"/>
  <c r="G332" i="1"/>
  <c r="G333" i="1" a="1"/>
  <c r="G333" i="1" s="1"/>
  <c r="G334" i="1" a="1"/>
  <c r="G334" i="1" s="1"/>
  <c r="G335" i="1" a="1"/>
  <c r="G335" i="1" s="1"/>
  <c r="G336" i="1" a="1"/>
  <c r="G336" i="1"/>
  <c r="G337" i="1" a="1"/>
  <c r="G337" i="1" s="1"/>
  <c r="G338" i="1" a="1"/>
  <c r="G338" i="1"/>
  <c r="G339" i="1" a="1"/>
  <c r="G339" i="1" s="1"/>
  <c r="G340" i="1" a="1"/>
  <c r="G340" i="1"/>
  <c r="G341" i="1" a="1"/>
  <c r="G341" i="1" s="1"/>
  <c r="G342" i="1" a="1"/>
  <c r="G342" i="1" s="1"/>
  <c r="G343" i="1" a="1"/>
  <c r="G343" i="1" s="1"/>
  <c r="G344" i="1" a="1"/>
  <c r="G344" i="1" s="1"/>
  <c r="G345" i="1" a="1"/>
  <c r="G345" i="1"/>
  <c r="G346" i="1" a="1"/>
  <c r="G346" i="1" s="1"/>
  <c r="G347" i="1" a="1"/>
  <c r="G347" i="1" s="1"/>
  <c r="G348" i="1" a="1"/>
  <c r="G348" i="1" s="1"/>
  <c r="G349" i="1" a="1"/>
  <c r="G349" i="1"/>
  <c r="G350" i="1" a="1"/>
  <c r="G350" i="1" s="1"/>
  <c r="G351" i="1" a="1"/>
  <c r="G351" i="1"/>
  <c r="G352" i="1" a="1"/>
  <c r="G352" i="1" s="1"/>
  <c r="G353" i="1" a="1"/>
  <c r="G353" i="1" s="1"/>
  <c r="G354" i="1" a="1"/>
  <c r="G354" i="1" s="1"/>
  <c r="G355" i="1" a="1"/>
  <c r="G355" i="1"/>
  <c r="G356" i="1" a="1"/>
  <c r="G356" i="1" s="1"/>
  <c r="G357" i="1" a="1"/>
  <c r="G357" i="1"/>
  <c r="G358" i="1" a="1"/>
  <c r="G358" i="1" s="1"/>
  <c r="G359" i="1" a="1"/>
  <c r="G359" i="1" s="1"/>
  <c r="G360" i="1" a="1"/>
  <c r="G360" i="1" s="1"/>
  <c r="G361" i="1" a="1"/>
  <c r="G361" i="1"/>
  <c r="G362" i="1" a="1"/>
  <c r="G362" i="1" s="1"/>
  <c r="G363" i="1" a="1"/>
  <c r="G363" i="1" s="1"/>
  <c r="G364" i="1" a="1"/>
  <c r="G364" i="1" s="1"/>
  <c r="G365" i="1" a="1"/>
  <c r="G365" i="1"/>
  <c r="G366" i="1" a="1"/>
  <c r="G366" i="1" s="1"/>
  <c r="G367" i="1" a="1"/>
  <c r="G367" i="1"/>
  <c r="G368" i="1" a="1"/>
  <c r="G368" i="1" s="1"/>
  <c r="G369" i="1" a="1"/>
  <c r="G369" i="1" s="1"/>
  <c r="G370" i="1" a="1"/>
  <c r="G370" i="1" s="1"/>
  <c r="G371" i="1" a="1"/>
  <c r="G371" i="1"/>
  <c r="G372" i="1" a="1"/>
  <c r="G372" i="1" s="1"/>
  <c r="G373" i="1" a="1"/>
  <c r="G373" i="1"/>
  <c r="G374" i="1" a="1"/>
  <c r="G374" i="1" s="1"/>
  <c r="G375" i="1" a="1"/>
  <c r="G375" i="1" s="1"/>
  <c r="G376" i="1" a="1"/>
  <c r="G376" i="1" s="1"/>
  <c r="G377" i="1" a="1"/>
  <c r="G377" i="1" s="1"/>
  <c r="G378" i="1" a="1"/>
  <c r="G378" i="1" s="1"/>
  <c r="G379" i="1" a="1"/>
  <c r="G379" i="1" s="1"/>
  <c r="G380" i="1" a="1"/>
  <c r="G380" i="1" s="1"/>
  <c r="G381" i="1" a="1"/>
  <c r="G381" i="1"/>
  <c r="G382" i="1" a="1"/>
  <c r="G382" i="1" s="1"/>
  <c r="G383" i="1" a="1"/>
  <c r="G383" i="1"/>
  <c r="G384" i="1" a="1"/>
  <c r="G384" i="1" s="1"/>
  <c r="G385" i="1" a="1"/>
  <c r="G385" i="1" s="1"/>
  <c r="G386" i="1" a="1"/>
  <c r="G386" i="1" s="1"/>
  <c r="G387" i="1" a="1"/>
  <c r="G387" i="1"/>
  <c r="G388" i="1" a="1"/>
  <c r="G388" i="1" s="1"/>
  <c r="G389" i="1" a="1"/>
  <c r="G389" i="1"/>
  <c r="G390" i="1" a="1"/>
  <c r="G390" i="1" s="1"/>
  <c r="G391" i="1" a="1"/>
  <c r="G391" i="1" s="1"/>
  <c r="G392" i="1" a="1"/>
  <c r="G392" i="1" s="1"/>
  <c r="G393" i="1" a="1"/>
  <c r="G393" i="1" s="1"/>
  <c r="G394" i="1" a="1"/>
  <c r="G394" i="1" s="1"/>
  <c r="G395" i="1" a="1"/>
  <c r="G395" i="1" s="1"/>
  <c r="G396" i="1" a="1"/>
  <c r="G396" i="1" s="1"/>
  <c r="G397" i="1" a="1"/>
  <c r="G397" i="1" s="1"/>
  <c r="G398" i="1" a="1"/>
  <c r="G398" i="1" s="1"/>
  <c r="G399" i="1" a="1"/>
  <c r="G399" i="1"/>
  <c r="G400" i="1" a="1"/>
  <c r="G400" i="1" s="1"/>
  <c r="G401" i="1" a="1"/>
  <c r="G401" i="1" s="1"/>
  <c r="G402" i="1" a="1"/>
  <c r="G402" i="1" s="1"/>
  <c r="G403" i="1" a="1"/>
  <c r="G403" i="1"/>
  <c r="G404" i="1" a="1"/>
  <c r="G404" i="1" s="1"/>
  <c r="G405" i="1" a="1"/>
  <c r="G405" i="1"/>
  <c r="G406" i="1" a="1"/>
  <c r="G406" i="1" s="1"/>
  <c r="G407" i="1" a="1"/>
  <c r="G407" i="1"/>
  <c r="G408" i="1" a="1"/>
  <c r="G408" i="1" s="1"/>
  <c r="G409" i="1" a="1"/>
  <c r="G409" i="1" s="1"/>
  <c r="G410" i="1" a="1"/>
  <c r="G410" i="1" s="1"/>
  <c r="G411" i="1" a="1"/>
  <c r="G411" i="1" s="1"/>
  <c r="G412" i="1" a="1"/>
  <c r="G412" i="1" s="1"/>
  <c r="G413" i="1" a="1"/>
  <c r="G413" i="1" s="1"/>
  <c r="G414" i="1" a="1"/>
  <c r="G414" i="1" s="1"/>
  <c r="G415" i="1" a="1"/>
  <c r="G415" i="1"/>
  <c r="G416" i="1" a="1"/>
  <c r="G416" i="1" s="1"/>
  <c r="G417" i="1" a="1"/>
  <c r="G417" i="1" s="1"/>
  <c r="G418" i="1" a="1"/>
  <c r="G418" i="1" s="1"/>
  <c r="G419" i="1" a="1"/>
  <c r="G419" i="1"/>
  <c r="G420" i="1" a="1"/>
  <c r="G420" i="1" s="1"/>
  <c r="G421" i="1" a="1"/>
  <c r="G421" i="1"/>
  <c r="G422" i="1" a="1"/>
  <c r="G422" i="1" s="1"/>
  <c r="G423" i="1" a="1"/>
  <c r="G423" i="1"/>
  <c r="G424" i="1" a="1"/>
  <c r="G424" i="1" s="1"/>
  <c r="G425" i="1" a="1"/>
  <c r="G425" i="1" s="1"/>
  <c r="G426" i="1" a="1"/>
  <c r="G426" i="1" s="1"/>
  <c r="G427" i="1" a="1"/>
  <c r="G427" i="1" s="1"/>
  <c r="G428" i="1" a="1"/>
  <c r="G428" i="1" s="1"/>
  <c r="G429" i="1" a="1"/>
  <c r="G429" i="1" s="1"/>
  <c r="G430" i="1" a="1"/>
  <c r="G430" i="1" s="1"/>
  <c r="G431" i="1" a="1"/>
  <c r="G431" i="1"/>
  <c r="G432" i="1" a="1"/>
  <c r="G432" i="1" s="1"/>
  <c r="G433" i="1" a="1"/>
  <c r="G433" i="1" s="1"/>
  <c r="G434" i="1" a="1"/>
  <c r="G434" i="1" s="1"/>
  <c r="G435" i="1" a="1"/>
  <c r="G435" i="1"/>
  <c r="G436" i="1" a="1"/>
  <c r="G436" i="1" s="1"/>
  <c r="G437" i="1" a="1"/>
  <c r="G437" i="1"/>
  <c r="G438" i="1" a="1"/>
  <c r="G438" i="1" s="1"/>
  <c r="G439" i="1" a="1"/>
  <c r="G439" i="1"/>
  <c r="G440" i="1" a="1"/>
  <c r="G440" i="1" s="1"/>
  <c r="G441" i="1" a="1"/>
  <c r="G441" i="1" s="1"/>
  <c r="G442" i="1" a="1"/>
  <c r="G442" i="1" s="1"/>
  <c r="G443" i="1" a="1"/>
  <c r="G443" i="1" s="1"/>
  <c r="G444" i="1" a="1"/>
  <c r="G444" i="1" s="1"/>
  <c r="G445" i="1" a="1"/>
  <c r="G445" i="1" s="1"/>
  <c r="G446" i="1" a="1"/>
  <c r="G446" i="1" s="1"/>
  <c r="G447" i="1" a="1"/>
  <c r="G447" i="1"/>
  <c r="G448" i="1" a="1"/>
  <c r="G448" i="1" s="1"/>
  <c r="G449" i="1" a="1"/>
  <c r="G449" i="1" s="1"/>
  <c r="G450" i="1" a="1"/>
  <c r="G450" i="1" s="1"/>
  <c r="G451" i="1" a="1"/>
  <c r="G451" i="1"/>
  <c r="G452" i="1" a="1"/>
  <c r="G452" i="1" s="1"/>
  <c r="G453" i="1" a="1"/>
  <c r="G453" i="1"/>
  <c r="G454" i="1" a="1"/>
  <c r="G454" i="1" s="1"/>
  <c r="G455" i="1" a="1"/>
  <c r="G455" i="1"/>
  <c r="G456" i="1" a="1"/>
  <c r="G456" i="1" s="1"/>
  <c r="G457" i="1" a="1"/>
  <c r="G457" i="1" s="1"/>
  <c r="G458" i="1" a="1"/>
  <c r="G458" i="1" s="1"/>
  <c r="G459" i="1" a="1"/>
  <c r="G459" i="1" s="1"/>
  <c r="G460" i="1" a="1"/>
  <c r="G460" i="1" s="1"/>
  <c r="G461" i="1" a="1"/>
  <c r="G461" i="1" s="1"/>
  <c r="G462" i="1" a="1"/>
  <c r="G462" i="1" s="1"/>
  <c r="G463" i="1" a="1"/>
  <c r="G463" i="1"/>
  <c r="G464" i="1" a="1"/>
  <c r="G464" i="1" s="1"/>
  <c r="G465" i="1" a="1"/>
  <c r="G465" i="1" s="1"/>
  <c r="G466" i="1" a="1"/>
  <c r="G466" i="1" s="1"/>
  <c r="G467" i="1" a="1"/>
  <c r="G467" i="1"/>
  <c r="G468" i="1" a="1"/>
  <c r="G468" i="1" s="1"/>
  <c r="G469" i="1" a="1"/>
  <c r="G469" i="1"/>
  <c r="G470" i="1" a="1"/>
  <c r="G470" i="1" s="1"/>
  <c r="G471" i="1" a="1"/>
  <c r="G471" i="1"/>
  <c r="G472" i="1" a="1"/>
  <c r="G472" i="1" s="1"/>
  <c r="G473" i="1" a="1"/>
  <c r="G473" i="1" s="1"/>
  <c r="G474" i="1" a="1"/>
  <c r="G474" i="1" s="1"/>
  <c r="G475" i="1" a="1"/>
  <c r="G475" i="1" s="1"/>
  <c r="G476" i="1" a="1"/>
  <c r="G476" i="1" s="1"/>
  <c r="G477" i="1" a="1"/>
  <c r="G477" i="1" s="1"/>
  <c r="G478" i="1" a="1"/>
  <c r="G478" i="1" s="1"/>
  <c r="G479" i="1" a="1"/>
  <c r="G479" i="1"/>
  <c r="G480" i="1" a="1"/>
  <c r="G480" i="1" s="1"/>
  <c r="G481" i="1" a="1"/>
  <c r="G481" i="1" s="1"/>
  <c r="G482" i="1" a="1"/>
  <c r="G482" i="1" s="1"/>
  <c r="G483" i="1" a="1"/>
  <c r="G483" i="1"/>
  <c r="G484" i="1" a="1"/>
  <c r="G484" i="1" s="1"/>
  <c r="G485" i="1" a="1"/>
  <c r="G485" i="1"/>
  <c r="G486" i="1" a="1"/>
  <c r="G486" i="1" s="1"/>
  <c r="G487" i="1" a="1"/>
  <c r="G487" i="1"/>
  <c r="G488" i="1" a="1"/>
  <c r="G488" i="1" s="1"/>
  <c r="G489" i="1" a="1"/>
  <c r="G489" i="1" s="1"/>
  <c r="G490" i="1" a="1"/>
  <c r="G490" i="1" s="1"/>
  <c r="G491" i="1" a="1"/>
  <c r="G491" i="1" s="1"/>
  <c r="G492" i="1" a="1"/>
  <c r="G492" i="1" s="1"/>
  <c r="G493" i="1" a="1"/>
  <c r="G493" i="1" s="1"/>
  <c r="G494" i="1" a="1"/>
  <c r="G494" i="1" s="1"/>
  <c r="G495" i="1" a="1"/>
  <c r="G495" i="1"/>
  <c r="G496" i="1" a="1"/>
  <c r="G496" i="1" s="1"/>
  <c r="G497" i="1" a="1"/>
  <c r="G497" i="1" s="1"/>
  <c r="G498" i="1" a="1"/>
  <c r="G498" i="1" s="1"/>
  <c r="G499" i="1" a="1"/>
  <c r="G499" i="1"/>
  <c r="G500" i="1" a="1"/>
  <c r="G500" i="1" s="1"/>
  <c r="G501" i="1" a="1"/>
  <c r="G501" i="1"/>
  <c r="G502" i="1" a="1"/>
  <c r="G502" i="1" s="1"/>
  <c r="G503" i="1" a="1"/>
  <c r="G503" i="1"/>
  <c r="G504" i="1" a="1"/>
  <c r="G504" i="1" s="1"/>
  <c r="G505" i="1" a="1"/>
  <c r="G505" i="1" s="1"/>
  <c r="G506" i="1" a="1"/>
  <c r="G506" i="1" s="1"/>
  <c r="G507" i="1" a="1"/>
  <c r="G507" i="1" s="1"/>
  <c r="G508" i="1" a="1"/>
  <c r="G508" i="1" s="1"/>
  <c r="G509" i="1" a="1"/>
  <c r="G509" i="1" s="1"/>
  <c r="G510" i="1" a="1"/>
  <c r="G510" i="1" s="1"/>
  <c r="G511" i="1" a="1"/>
  <c r="G511" i="1"/>
  <c r="G512" i="1" a="1"/>
  <c r="G512" i="1" s="1"/>
  <c r="G513" i="1" a="1"/>
  <c r="G513" i="1" s="1"/>
  <c r="G514" i="1" a="1"/>
  <c r="G514" i="1" s="1"/>
  <c r="G515" i="1" a="1"/>
  <c r="G515" i="1"/>
  <c r="G516" i="1" a="1"/>
  <c r="G516" i="1" s="1"/>
  <c r="G517" i="1" a="1"/>
  <c r="G517" i="1"/>
  <c r="G518" i="1" a="1"/>
  <c r="G518" i="1" s="1"/>
  <c r="G519" i="1" a="1"/>
  <c r="G519" i="1"/>
  <c r="G520" i="1" a="1"/>
  <c r="G520" i="1" s="1"/>
  <c r="G521" i="1" a="1"/>
  <c r="G521" i="1" s="1"/>
  <c r="G522" i="1" a="1"/>
  <c r="G522" i="1" s="1"/>
  <c r="G523" i="1" a="1"/>
  <c r="G523" i="1" s="1"/>
  <c r="G524" i="1" a="1"/>
  <c r="G524" i="1" s="1"/>
  <c r="G525" i="1" a="1"/>
  <c r="G525" i="1" s="1"/>
  <c r="G526" i="1" a="1"/>
  <c r="G526" i="1" s="1"/>
  <c r="G527" i="1" a="1"/>
  <c r="G527" i="1"/>
  <c r="G528" i="1" a="1"/>
  <c r="G528" i="1" s="1"/>
  <c r="G529" i="1" a="1"/>
  <c r="G529" i="1" s="1"/>
  <c r="G530" i="1" a="1"/>
  <c r="G530" i="1" s="1"/>
  <c r="G531" i="1" a="1"/>
  <c r="G531" i="1"/>
  <c r="G532" i="1" a="1"/>
  <c r="G532" i="1" s="1"/>
  <c r="G533" i="1" a="1"/>
  <c r="G533" i="1"/>
  <c r="G534" i="1" a="1"/>
  <c r="G534" i="1" s="1"/>
  <c r="G535" i="1" a="1"/>
  <c r="G535" i="1"/>
  <c r="G536" i="1" a="1"/>
  <c r="G536" i="1" s="1"/>
  <c r="G537" i="1" a="1"/>
  <c r="G537" i="1" s="1"/>
  <c r="G538" i="1" a="1"/>
  <c r="G538" i="1" s="1"/>
  <c r="G539" i="1" a="1"/>
  <c r="G539" i="1" s="1"/>
  <c r="G540" i="1" a="1"/>
  <c r="G540" i="1" s="1"/>
  <c r="G541" i="1" a="1"/>
  <c r="G541" i="1" s="1"/>
  <c r="G542" i="1" a="1"/>
  <c r="G542" i="1" s="1"/>
  <c r="G543" i="1" a="1"/>
  <c r="G543" i="1"/>
  <c r="G544" i="1" a="1"/>
  <c r="G544" i="1" s="1"/>
  <c r="G545" i="1" a="1"/>
  <c r="G545" i="1" s="1"/>
  <c r="G546" i="1" a="1"/>
  <c r="G546" i="1" s="1"/>
  <c r="G547" i="1" a="1"/>
  <c r="G547" i="1"/>
  <c r="G548" i="1" a="1"/>
  <c r="G548" i="1" s="1"/>
  <c r="G549" i="1" a="1"/>
  <c r="G549" i="1"/>
  <c r="G550" i="1" a="1"/>
  <c r="G550" i="1" s="1"/>
  <c r="G551" i="1" a="1"/>
  <c r="G551" i="1"/>
  <c r="G552" i="1" a="1"/>
  <c r="G552" i="1" s="1"/>
  <c r="G553" i="1" a="1"/>
  <c r="G553" i="1" s="1"/>
  <c r="G554" i="1" a="1"/>
  <c r="G554" i="1" s="1"/>
  <c r="G555" i="1" a="1"/>
  <c r="G555" i="1" s="1"/>
  <c r="G556" i="1" a="1"/>
  <c r="G556" i="1" s="1"/>
  <c r="G557" i="1" a="1"/>
  <c r="G557" i="1" s="1"/>
  <c r="G558" i="1" a="1"/>
  <c r="G558" i="1" s="1"/>
  <c r="G559" i="1" a="1"/>
  <c r="G559" i="1"/>
  <c r="G560" i="1" a="1"/>
  <c r="G560" i="1" s="1"/>
  <c r="G561" i="1" a="1"/>
  <c r="G561" i="1" s="1"/>
  <c r="G562" i="1" a="1"/>
  <c r="G562" i="1" s="1"/>
  <c r="G563" i="1" a="1"/>
  <c r="G563" i="1"/>
  <c r="G564" i="1" a="1"/>
  <c r="G564" i="1" s="1"/>
  <c r="G565" i="1" a="1"/>
  <c r="G565" i="1"/>
  <c r="G566" i="1" a="1"/>
  <c r="G566" i="1" s="1"/>
  <c r="G567" i="1" a="1"/>
  <c r="G567" i="1"/>
  <c r="G568" i="1" a="1"/>
  <c r="G568" i="1" s="1"/>
  <c r="G569" i="1" a="1"/>
  <c r="G569" i="1" s="1"/>
  <c r="G570" i="1" a="1"/>
  <c r="G570" i="1" s="1"/>
  <c r="G571" i="1" a="1"/>
  <c r="G571" i="1" s="1"/>
  <c r="G572" i="1" a="1"/>
  <c r="G572" i="1" s="1"/>
  <c r="G573" i="1" a="1"/>
  <c r="G573" i="1" s="1"/>
  <c r="G574" i="1" a="1"/>
  <c r="G574" i="1" s="1"/>
  <c r="G575" i="1" a="1"/>
  <c r="G575" i="1"/>
  <c r="G576" i="1" a="1"/>
  <c r="G576" i="1" s="1"/>
  <c r="G577" i="1" a="1"/>
  <c r="G577" i="1" s="1"/>
  <c r="G578" i="1" a="1"/>
  <c r="G578" i="1" s="1"/>
  <c r="G579" i="1" a="1"/>
  <c r="G579" i="1"/>
  <c r="G580" i="1" a="1"/>
  <c r="G580" i="1" s="1"/>
  <c r="G581" i="1" a="1"/>
  <c r="G581" i="1"/>
  <c r="G582" i="1" a="1"/>
  <c r="G582" i="1" s="1"/>
  <c r="G583" i="1" a="1"/>
  <c r="G583" i="1"/>
  <c r="G584" i="1" a="1"/>
  <c r="G584" i="1" s="1"/>
  <c r="G585" i="1" a="1"/>
  <c r="G585" i="1" s="1"/>
  <c r="G586" i="1" a="1"/>
  <c r="G586" i="1" s="1"/>
  <c r="G587" i="1" a="1"/>
  <c r="G587" i="1" s="1"/>
  <c r="G588" i="1" a="1"/>
  <c r="G588" i="1" s="1"/>
  <c r="G589" i="1" a="1"/>
  <c r="G589" i="1" s="1"/>
  <c r="G590" i="1" a="1"/>
  <c r="G590" i="1" s="1"/>
  <c r="G591" i="1" a="1"/>
  <c r="G591" i="1"/>
  <c r="G592" i="1" a="1"/>
  <c r="G592" i="1" s="1"/>
  <c r="G593" i="1" a="1"/>
  <c r="G593" i="1" s="1"/>
  <c r="G594" i="1" a="1"/>
  <c r="G594" i="1" s="1"/>
  <c r="G595" i="1" a="1"/>
  <c r="G595" i="1"/>
  <c r="G596" i="1" a="1"/>
  <c r="G596" i="1" s="1"/>
  <c r="G597" i="1" a="1"/>
  <c r="G597" i="1"/>
  <c r="G598" i="1" a="1"/>
  <c r="G598" i="1" s="1"/>
  <c r="G599" i="1" a="1"/>
  <c r="G599" i="1"/>
  <c r="G600" i="1" a="1"/>
  <c r="G600" i="1" s="1"/>
  <c r="G601" i="1" a="1"/>
  <c r="G601" i="1" s="1"/>
  <c r="G602" i="1" a="1"/>
  <c r="G602" i="1" s="1"/>
  <c r="G603" i="1" a="1"/>
  <c r="G603" i="1" s="1"/>
  <c r="G604" i="1" a="1"/>
  <c r="G604" i="1" s="1"/>
  <c r="G605" i="1" a="1"/>
  <c r="G605" i="1" s="1"/>
  <c r="G606" i="1" a="1"/>
  <c r="G606" i="1" s="1"/>
  <c r="G607" i="1" a="1"/>
  <c r="G607" i="1"/>
  <c r="G608" i="1" a="1"/>
  <c r="G608" i="1" s="1"/>
  <c r="G609" i="1" a="1"/>
  <c r="G609" i="1" s="1"/>
  <c r="G610" i="1" a="1"/>
  <c r="G610" i="1" s="1"/>
  <c r="G611" i="1" a="1"/>
  <c r="G611" i="1"/>
  <c r="G612" i="1" a="1"/>
  <c r="G612" i="1" s="1"/>
  <c r="G613" i="1" a="1"/>
  <c r="G613" i="1"/>
  <c r="G614" i="1" a="1"/>
  <c r="G614" i="1" s="1"/>
  <c r="G615" i="1" a="1"/>
  <c r="G615" i="1"/>
  <c r="G616" i="1" a="1"/>
  <c r="G616" i="1" s="1"/>
  <c r="G617" i="1" a="1"/>
  <c r="G617" i="1" s="1"/>
  <c r="G618" i="1" a="1"/>
  <c r="G618" i="1" s="1"/>
  <c r="G619" i="1" a="1"/>
  <c r="G619" i="1" s="1"/>
  <c r="G620" i="1" a="1"/>
  <c r="G620" i="1" s="1"/>
  <c r="G621" i="1" a="1"/>
  <c r="G621" i="1" s="1"/>
  <c r="G622" i="1" a="1"/>
  <c r="G622" i="1" s="1"/>
  <c r="G623" i="1" a="1"/>
  <c r="G623" i="1"/>
  <c r="G624" i="1" a="1"/>
  <c r="G624" i="1" s="1"/>
  <c r="G625" i="1" a="1"/>
  <c r="G625" i="1" s="1"/>
  <c r="G626" i="1" a="1"/>
  <c r="G626" i="1" s="1"/>
  <c r="G627" i="1" a="1"/>
  <c r="G627" i="1"/>
  <c r="G628" i="1" a="1"/>
  <c r="G628" i="1" s="1"/>
  <c r="G629" i="1" a="1"/>
  <c r="G629" i="1"/>
  <c r="G630" i="1" a="1"/>
  <c r="G630" i="1" s="1"/>
  <c r="G631" i="1" a="1"/>
  <c r="G631" i="1"/>
  <c r="G632" i="1" a="1"/>
  <c r="G632" i="1" s="1"/>
  <c r="G633" i="1" a="1"/>
  <c r="G633" i="1" s="1"/>
  <c r="G634" i="1" a="1"/>
  <c r="G634" i="1" s="1"/>
  <c r="G635" i="1" a="1"/>
  <c r="G635" i="1" s="1"/>
  <c r="G636" i="1" a="1"/>
  <c r="G636" i="1" s="1"/>
  <c r="G637" i="1" a="1"/>
  <c r="G637" i="1" s="1"/>
  <c r="G638" i="1" a="1"/>
  <c r="G638" i="1" s="1"/>
  <c r="G639" i="1" a="1"/>
  <c r="G639" i="1"/>
  <c r="G640" i="1" a="1"/>
  <c r="G640" i="1" s="1"/>
  <c r="G641" i="1" a="1"/>
  <c r="G641" i="1" s="1"/>
  <c r="G642" i="1" a="1"/>
  <c r="G642" i="1" s="1"/>
  <c r="G643" i="1" a="1"/>
  <c r="G643" i="1"/>
  <c r="G644" i="1" a="1"/>
  <c r="G644" i="1" s="1"/>
  <c r="G645" i="1" a="1"/>
  <c r="G645" i="1"/>
  <c r="G646" i="1" a="1"/>
  <c r="G646" i="1" s="1"/>
  <c r="G647" i="1" a="1"/>
  <c r="G647" i="1"/>
  <c r="G648" i="1" a="1"/>
  <c r="G648" i="1" s="1"/>
  <c r="G649" i="1" a="1"/>
  <c r="G649" i="1" s="1"/>
  <c r="G650" i="1" a="1"/>
  <c r="G650" i="1" s="1"/>
  <c r="G651" i="1" a="1"/>
  <c r="G651" i="1" s="1"/>
  <c r="G652" i="1" a="1"/>
  <c r="G652" i="1" s="1"/>
  <c r="G653" i="1" a="1"/>
  <c r="G653" i="1" s="1"/>
  <c r="G654" i="1" a="1"/>
  <c r="G654" i="1" s="1"/>
  <c r="G655" i="1" a="1"/>
  <c r="G655" i="1"/>
  <c r="G656" i="1" a="1"/>
  <c r="G656" i="1" s="1"/>
  <c r="G657" i="1" a="1"/>
  <c r="G657" i="1" s="1"/>
  <c r="G658" i="1" a="1"/>
  <c r="G658" i="1" s="1"/>
  <c r="G659" i="1" a="1"/>
  <c r="G659" i="1"/>
  <c r="G660" i="1" a="1"/>
  <c r="G660" i="1" s="1"/>
  <c r="G661" i="1" a="1"/>
  <c r="G661" i="1"/>
  <c r="G662" i="1" a="1"/>
  <c r="G662" i="1" s="1"/>
  <c r="G663" i="1" a="1"/>
  <c r="G663" i="1"/>
  <c r="G664" i="1" a="1"/>
  <c r="G664" i="1" s="1"/>
  <c r="G665" i="1" a="1"/>
  <c r="G665" i="1" s="1"/>
  <c r="G666" i="1" a="1"/>
  <c r="G666" i="1" s="1"/>
  <c r="G667" i="1" a="1"/>
  <c r="G667" i="1" s="1"/>
  <c r="G668" i="1" a="1"/>
  <c r="G668" i="1" s="1"/>
  <c r="G669" i="1" a="1"/>
  <c r="G669" i="1" s="1"/>
  <c r="G670" i="1" a="1"/>
  <c r="G670" i="1" s="1"/>
  <c r="G671" i="1" a="1"/>
  <c r="G671" i="1"/>
  <c r="G672" i="1" a="1"/>
  <c r="G672" i="1" s="1"/>
  <c r="G673" i="1" a="1"/>
  <c r="G673" i="1" s="1"/>
  <c r="G674" i="1" a="1"/>
  <c r="G674" i="1" s="1"/>
  <c r="G675" i="1" a="1"/>
  <c r="G675" i="1"/>
  <c r="G676" i="1" a="1"/>
  <c r="G676" i="1" s="1"/>
  <c r="G677" i="1" a="1"/>
  <c r="G677" i="1"/>
  <c r="G678" i="1" a="1"/>
  <c r="G678" i="1" s="1"/>
  <c r="G679" i="1" a="1"/>
  <c r="G679" i="1"/>
  <c r="G680" i="1" a="1"/>
  <c r="G680" i="1" s="1"/>
  <c r="G681" i="1" a="1"/>
  <c r="G681" i="1" s="1"/>
  <c r="G682" i="1" a="1"/>
  <c r="G682" i="1" s="1"/>
  <c r="G683" i="1" a="1"/>
  <c r="G683" i="1" s="1"/>
  <c r="G684" i="1" a="1"/>
  <c r="G684" i="1" s="1"/>
  <c r="G685" i="1" a="1"/>
  <c r="G685" i="1" s="1"/>
  <c r="G686" i="1" a="1"/>
  <c r="G686" i="1" s="1"/>
  <c r="G687" i="1" a="1"/>
  <c r="G687" i="1"/>
  <c r="G688" i="1" a="1"/>
  <c r="G688" i="1" s="1"/>
  <c r="G689" i="1" a="1"/>
  <c r="G689" i="1" s="1"/>
  <c r="G690" i="1" a="1"/>
  <c r="G690" i="1" s="1"/>
  <c r="G691" i="1" a="1"/>
  <c r="G691" i="1"/>
  <c r="G692" i="1" a="1"/>
  <c r="G692" i="1" s="1"/>
  <c r="G693" i="1" a="1"/>
  <c r="G693" i="1"/>
  <c r="G694" i="1" a="1"/>
  <c r="G694" i="1" s="1"/>
  <c r="G695" i="1" a="1"/>
  <c r="G695" i="1"/>
  <c r="G696" i="1" a="1"/>
  <c r="G696" i="1" s="1"/>
  <c r="G697" i="1" a="1"/>
  <c r="G697" i="1" s="1"/>
  <c r="G698" i="1" a="1"/>
  <c r="G698" i="1" s="1"/>
  <c r="G699" i="1" a="1"/>
  <c r="G699" i="1" s="1"/>
  <c r="G700" i="1" a="1"/>
  <c r="G700" i="1" s="1"/>
  <c r="G701" i="1" a="1"/>
  <c r="G701" i="1" s="1"/>
  <c r="G702" i="1" a="1"/>
  <c r="G702" i="1" s="1"/>
  <c r="G703" i="1" a="1"/>
  <c r="G703" i="1"/>
  <c r="G704" i="1" a="1"/>
  <c r="G704" i="1" s="1"/>
  <c r="G705" i="1" a="1"/>
  <c r="G705" i="1" s="1"/>
  <c r="G706" i="1" a="1"/>
  <c r="G706" i="1" s="1"/>
  <c r="G707" i="1" a="1"/>
  <c r="G707" i="1"/>
  <c r="G708" i="1" a="1"/>
  <c r="G708" i="1" s="1"/>
  <c r="G709" i="1" a="1"/>
  <c r="G709" i="1"/>
  <c r="G710" i="1" a="1"/>
  <c r="G710" i="1" s="1"/>
  <c r="G711" i="1" a="1"/>
  <c r="G711" i="1"/>
  <c r="G712" i="1" a="1"/>
  <c r="G712" i="1" s="1"/>
  <c r="G713" i="1" a="1"/>
  <c r="G713" i="1" s="1"/>
  <c r="G714" i="1" a="1"/>
  <c r="G714" i="1" s="1"/>
  <c r="G715" i="1" a="1"/>
  <c r="G715" i="1" s="1"/>
  <c r="G716" i="1" a="1"/>
  <c r="G716" i="1" s="1"/>
  <c r="G717" i="1" a="1"/>
  <c r="G717" i="1" s="1"/>
  <c r="G718" i="1" a="1"/>
  <c r="G718" i="1" s="1"/>
  <c r="G719" i="1" a="1"/>
  <c r="G719" i="1"/>
  <c r="G720" i="1" a="1"/>
  <c r="G720" i="1" s="1"/>
  <c r="G721" i="1" a="1"/>
  <c r="G721" i="1" s="1"/>
  <c r="G722" i="1" a="1"/>
  <c r="G722" i="1" s="1"/>
  <c r="G723" i="1" a="1"/>
  <c r="G723" i="1"/>
  <c r="G724" i="1" a="1"/>
  <c r="G724" i="1" s="1"/>
  <c r="G725" i="1" a="1"/>
  <c r="G725" i="1"/>
  <c r="G726" i="1" a="1"/>
  <c r="G726" i="1" s="1"/>
  <c r="G727" i="1" a="1"/>
  <c r="G727" i="1"/>
  <c r="G728" i="1" a="1"/>
  <c r="G728" i="1" s="1"/>
  <c r="G729" i="1" a="1"/>
  <c r="G729" i="1" s="1"/>
  <c r="G730" i="1" a="1"/>
  <c r="G730" i="1" s="1"/>
  <c r="G731" i="1" a="1"/>
  <c r="G731" i="1" s="1"/>
  <c r="G732" i="1" a="1"/>
  <c r="G732" i="1" s="1"/>
  <c r="G733" i="1" a="1"/>
  <c r="G733" i="1" s="1"/>
  <c r="G734" i="1" a="1"/>
  <c r="G734" i="1" s="1"/>
  <c r="G735" i="1" a="1"/>
  <c r="G735" i="1"/>
  <c r="G736" i="1" a="1"/>
  <c r="G736" i="1" s="1"/>
  <c r="G737" i="1" a="1"/>
  <c r="G737" i="1" s="1"/>
  <c r="G738" i="1" a="1"/>
  <c r="G738" i="1" s="1"/>
  <c r="G739" i="1" a="1"/>
  <c r="G739" i="1"/>
  <c r="G740" i="1" a="1"/>
  <c r="G740" i="1" s="1"/>
  <c r="G741" i="1" a="1"/>
  <c r="G741" i="1"/>
  <c r="G742" i="1" a="1"/>
  <c r="G742" i="1" s="1"/>
  <c r="G743" i="1" a="1"/>
  <c r="G743" i="1"/>
  <c r="G744" i="1" a="1"/>
  <c r="G744" i="1" s="1"/>
  <c r="G745" i="1" a="1"/>
  <c r="G745" i="1" s="1"/>
  <c r="G746" i="1" a="1"/>
  <c r="G746" i="1" s="1"/>
  <c r="G747" i="1" a="1"/>
  <c r="G747" i="1" s="1"/>
  <c r="G748" i="1" a="1"/>
  <c r="G748" i="1" s="1"/>
  <c r="G749" i="1" a="1"/>
  <c r="G749" i="1" s="1"/>
  <c r="G750" i="1" a="1"/>
  <c r="G750" i="1" s="1"/>
  <c r="G751" i="1" a="1"/>
  <c r="G751" i="1"/>
  <c r="G752" i="1" a="1"/>
  <c r="G752" i="1" s="1"/>
  <c r="G753" i="1" a="1"/>
  <c r="G753" i="1" s="1"/>
  <c r="G754" i="1" a="1"/>
  <c r="G754" i="1" s="1"/>
  <c r="G755" i="1" a="1"/>
  <c r="G755" i="1"/>
  <c r="G756" i="1" a="1"/>
  <c r="G756" i="1" s="1"/>
  <c r="G757" i="1" a="1"/>
  <c r="G757" i="1"/>
  <c r="G758" i="1" a="1"/>
  <c r="G758" i="1" s="1"/>
  <c r="G759" i="1" a="1"/>
  <c r="G759" i="1"/>
  <c r="G760" i="1" a="1"/>
  <c r="G760" i="1" s="1"/>
  <c r="G761" i="1" a="1"/>
  <c r="G761" i="1" s="1"/>
  <c r="G762" i="1" a="1"/>
  <c r="G762" i="1" s="1"/>
  <c r="G763" i="1" a="1"/>
  <c r="G763" i="1" s="1"/>
  <c r="G764" i="1" a="1"/>
  <c r="G764" i="1" s="1"/>
  <c r="G765" i="1" a="1"/>
  <c r="G765" i="1" s="1"/>
  <c r="G766" i="1" a="1"/>
  <c r="G766" i="1" s="1"/>
  <c r="G767" i="1" a="1"/>
  <c r="G767" i="1"/>
  <c r="G768" i="1" a="1"/>
  <c r="G768" i="1" s="1"/>
  <c r="G769" i="1" a="1"/>
  <c r="G769" i="1" s="1"/>
  <c r="G770" i="1" a="1"/>
  <c r="G770" i="1" s="1"/>
  <c r="G771" i="1" a="1"/>
  <c r="G771" i="1"/>
  <c r="G772" i="1" a="1"/>
  <c r="G772" i="1" s="1"/>
  <c r="G773" i="1" a="1"/>
  <c r="G773" i="1"/>
  <c r="G774" i="1" a="1"/>
  <c r="G774" i="1" s="1"/>
  <c r="G775" i="1" a="1"/>
  <c r="G775" i="1"/>
  <c r="G776" i="1" a="1"/>
  <c r="G776" i="1" s="1"/>
  <c r="G777" i="1" a="1"/>
  <c r="G777" i="1" s="1"/>
  <c r="G778" i="1" a="1"/>
  <c r="G778" i="1" s="1"/>
  <c r="G779" i="1" a="1"/>
  <c r="G779" i="1" s="1"/>
  <c r="G780" i="1" a="1"/>
  <c r="G780" i="1" s="1"/>
  <c r="G781" i="1" a="1"/>
  <c r="G781" i="1" s="1"/>
  <c r="G782" i="1" a="1"/>
  <c r="G782" i="1" s="1"/>
  <c r="G783" i="1" a="1"/>
  <c r="G783" i="1"/>
  <c r="G784" i="1" a="1"/>
  <c r="G784" i="1" s="1"/>
  <c r="G785" i="1" a="1"/>
  <c r="G785" i="1" s="1"/>
  <c r="G786" i="1" a="1"/>
  <c r="G786" i="1" s="1"/>
  <c r="G787" i="1" a="1"/>
  <c r="G787" i="1"/>
  <c r="G788" i="1" a="1"/>
  <c r="G788" i="1" s="1"/>
  <c r="G789" i="1" a="1"/>
  <c r="G789" i="1"/>
  <c r="G790" i="1" a="1"/>
  <c r="G790" i="1" s="1"/>
  <c r="G791" i="1" a="1"/>
  <c r="G791" i="1"/>
  <c r="G792" i="1" a="1"/>
  <c r="G792" i="1" s="1"/>
  <c r="G793" i="1" a="1"/>
  <c r="G793" i="1" s="1"/>
  <c r="G794" i="1" a="1"/>
  <c r="G794" i="1" s="1"/>
  <c r="G795" i="1" a="1"/>
  <c r="G795" i="1" s="1"/>
  <c r="G796" i="1" a="1"/>
  <c r="G796" i="1" s="1"/>
  <c r="G797" i="1" a="1"/>
  <c r="G797" i="1" s="1"/>
  <c r="G798" i="1" a="1"/>
  <c r="G798" i="1" s="1"/>
  <c r="G799" i="1" a="1"/>
  <c r="G799" i="1"/>
  <c r="G800" i="1" a="1"/>
  <c r="G800" i="1" s="1"/>
  <c r="G801" i="1" a="1"/>
  <c r="G801" i="1" s="1"/>
  <c r="G802" i="1" a="1"/>
  <c r="G802" i="1" s="1"/>
  <c r="G803" i="1" a="1"/>
  <c r="G803" i="1"/>
  <c r="G804" i="1" a="1"/>
  <c r="G804" i="1" s="1"/>
  <c r="G805" i="1" a="1"/>
  <c r="G805" i="1" s="1"/>
  <c r="G806" i="1" a="1"/>
  <c r="G806" i="1" s="1"/>
  <c r="G807" i="1" a="1"/>
  <c r="G807" i="1"/>
  <c r="G808" i="1" a="1"/>
  <c r="G808" i="1" s="1"/>
  <c r="G809" i="1" a="1"/>
  <c r="G809" i="1" s="1"/>
  <c r="G810" i="1" a="1"/>
  <c r="G810" i="1" s="1"/>
  <c r="G811" i="1" a="1"/>
  <c r="G811" i="1" s="1"/>
  <c r="G812" i="1" a="1"/>
  <c r="G812" i="1" s="1"/>
  <c r="G813" i="1" a="1"/>
  <c r="G813" i="1" s="1"/>
  <c r="G814" i="1" a="1"/>
  <c r="G814" i="1" s="1"/>
  <c r="G815" i="1" a="1"/>
  <c r="G815" i="1"/>
  <c r="G816" i="1" a="1"/>
  <c r="G816" i="1" s="1"/>
  <c r="G817" i="1" a="1"/>
  <c r="G817" i="1" s="1"/>
  <c r="G818" i="1" a="1"/>
  <c r="G818" i="1" s="1"/>
  <c r="G819" i="1" a="1"/>
  <c r="G819" i="1"/>
  <c r="G820" i="1" a="1"/>
  <c r="G820" i="1" s="1"/>
  <c r="G821" i="1" a="1"/>
  <c r="G821" i="1"/>
  <c r="G822" i="1" a="1"/>
  <c r="G822" i="1" s="1"/>
  <c r="G823" i="1" a="1"/>
  <c r="G823" i="1"/>
  <c r="G824" i="1" a="1"/>
  <c r="G824" i="1" s="1"/>
  <c r="G825" i="1" a="1"/>
  <c r="G825" i="1" s="1"/>
  <c r="G826" i="1" a="1"/>
  <c r="G826" i="1" s="1"/>
  <c r="G827" i="1" a="1"/>
  <c r="G827" i="1"/>
  <c r="G828" i="1" a="1"/>
  <c r="G828" i="1" s="1"/>
  <c r="G829" i="1" a="1"/>
  <c r="G829" i="1" s="1"/>
  <c r="G830" i="1" a="1"/>
  <c r="G830" i="1" s="1"/>
  <c r="G831" i="1" a="1"/>
  <c r="G831" i="1"/>
  <c r="G832" i="1" a="1"/>
  <c r="G832" i="1" s="1"/>
  <c r="G833" i="1" a="1"/>
  <c r="G833" i="1" s="1"/>
  <c r="G834" i="1" a="1"/>
  <c r="G834" i="1" s="1"/>
  <c r="G835" i="1" a="1"/>
  <c r="G835" i="1"/>
  <c r="G836" i="1" a="1"/>
  <c r="G836" i="1" s="1"/>
  <c r="G837" i="1" a="1"/>
  <c r="G837" i="1"/>
  <c r="G838" i="1" a="1"/>
  <c r="G838" i="1" s="1"/>
  <c r="G839" i="1" a="1"/>
  <c r="G839" i="1"/>
  <c r="G840" i="1" a="1"/>
  <c r="G840" i="1" s="1"/>
  <c r="G841" i="1" a="1"/>
  <c r="G841" i="1" s="1"/>
  <c r="G842" i="1" a="1"/>
  <c r="G842" i="1" s="1"/>
  <c r="G843" i="1" a="1"/>
  <c r="G843" i="1"/>
  <c r="G844" i="1" a="1"/>
  <c r="G844" i="1" s="1"/>
  <c r="G845" i="1" a="1"/>
  <c r="G845" i="1" s="1"/>
  <c r="G846" i="1" a="1"/>
  <c r="G846" i="1" s="1"/>
  <c r="G847" i="1" a="1"/>
  <c r="G847" i="1"/>
  <c r="G848" i="1" a="1"/>
  <c r="G848" i="1" s="1"/>
  <c r="G849" i="1" a="1"/>
  <c r="G849" i="1" s="1"/>
  <c r="G850" i="1" a="1"/>
  <c r="G850" i="1" s="1"/>
  <c r="G851" i="1" a="1"/>
  <c r="G851" i="1"/>
  <c r="G852" i="1" a="1"/>
  <c r="G852" i="1" s="1"/>
  <c r="G853" i="1" a="1"/>
  <c r="G853" i="1" s="1"/>
  <c r="G854" i="1" a="1"/>
  <c r="G854" i="1" s="1"/>
  <c r="G855" i="1" a="1"/>
  <c r="G855" i="1"/>
  <c r="G856" i="1" a="1"/>
  <c r="G856" i="1" s="1"/>
  <c r="G857" i="1" a="1"/>
  <c r="G857" i="1" s="1"/>
  <c r="G858" i="1" a="1"/>
  <c r="G858" i="1" s="1"/>
  <c r="G859" i="1" a="1"/>
  <c r="G859" i="1" s="1"/>
  <c r="G860" i="1" a="1"/>
  <c r="G860" i="1" s="1"/>
  <c r="G861" i="1" a="1"/>
  <c r="G861" i="1" s="1"/>
  <c r="G862" i="1" a="1"/>
  <c r="G862" i="1" s="1"/>
  <c r="G863" i="1" a="1"/>
  <c r="G863" i="1"/>
  <c r="G864" i="1" a="1"/>
  <c r="G864" i="1" s="1"/>
  <c r="G865" i="1" a="1"/>
  <c r="G865" i="1" s="1"/>
  <c r="G866" i="1" a="1"/>
  <c r="G866" i="1" s="1"/>
  <c r="G867" i="1" a="1"/>
  <c r="G867" i="1"/>
  <c r="G868" i="1" a="1"/>
  <c r="G868" i="1" s="1"/>
  <c r="G869" i="1" a="1"/>
  <c r="G869" i="1"/>
  <c r="G870" i="1" a="1"/>
  <c r="G870" i="1" s="1"/>
  <c r="G871" i="1" a="1"/>
  <c r="G871" i="1"/>
  <c r="G872" i="1" a="1"/>
  <c r="G872" i="1" s="1"/>
  <c r="G873" i="1" a="1"/>
  <c r="G873" i="1" s="1"/>
  <c r="G874" i="1" a="1"/>
  <c r="G874" i="1" s="1"/>
  <c r="G875" i="1" a="1"/>
  <c r="G875" i="1"/>
  <c r="G876" i="1" a="1"/>
  <c r="G876" i="1" s="1"/>
  <c r="G877" i="1" a="1"/>
  <c r="G877" i="1" s="1"/>
  <c r="G878" i="1" a="1"/>
  <c r="G878" i="1" s="1"/>
  <c r="G879" i="1" a="1"/>
  <c r="G879" i="1"/>
  <c r="G880" i="1" a="1"/>
  <c r="G880" i="1" s="1"/>
  <c r="G881" i="1" a="1"/>
  <c r="G881" i="1" s="1"/>
  <c r="G882" i="1" a="1"/>
  <c r="G882" i="1" s="1"/>
  <c r="G883" i="1" a="1"/>
  <c r="G883" i="1"/>
  <c r="G884" i="1" a="1"/>
  <c r="G884" i="1" s="1"/>
  <c r="G885" i="1" a="1"/>
  <c r="G885" i="1" s="1"/>
  <c r="G886" i="1" a="1"/>
  <c r="G886" i="1" s="1"/>
  <c r="G887" i="1" a="1"/>
  <c r="G887" i="1"/>
  <c r="G888" i="1" a="1"/>
  <c r="G888" i="1" s="1"/>
  <c r="G889" i="1" a="1"/>
  <c r="G889" i="1" s="1"/>
  <c r="G890" i="1" a="1"/>
  <c r="G890" i="1" s="1"/>
  <c r="G891" i="1" a="1"/>
  <c r="G891" i="1" s="1"/>
  <c r="G892" i="1" a="1"/>
  <c r="G892" i="1" s="1"/>
  <c r="G893" i="1" a="1"/>
  <c r="G893" i="1" s="1"/>
  <c r="G894" i="1" a="1"/>
  <c r="G894" i="1" s="1"/>
  <c r="G895" i="1" a="1"/>
  <c r="G895" i="1"/>
  <c r="G896" i="1" a="1"/>
  <c r="G896" i="1" s="1"/>
  <c r="G897" i="1" a="1"/>
  <c r="G897" i="1" s="1"/>
  <c r="G898" i="1" a="1"/>
  <c r="G898" i="1" s="1"/>
  <c r="G899" i="1" a="1"/>
  <c r="G899" i="1"/>
  <c r="G900" i="1" a="1"/>
  <c r="G900" i="1" s="1"/>
  <c r="G901" i="1" a="1"/>
  <c r="G901" i="1" s="1"/>
  <c r="G902" i="1" a="1"/>
  <c r="G902" i="1" s="1"/>
  <c r="G903" i="1" a="1"/>
  <c r="G903" i="1"/>
  <c r="G904" i="1" a="1"/>
  <c r="G904" i="1" s="1"/>
  <c r="G905" i="1" a="1"/>
  <c r="G905" i="1" s="1"/>
  <c r="G906" i="1" a="1"/>
  <c r="G906" i="1" s="1"/>
  <c r="G907" i="1" a="1"/>
  <c r="G907" i="1" s="1"/>
  <c r="G908" i="1" a="1"/>
  <c r="G908" i="1" s="1"/>
  <c r="G909" i="1" a="1"/>
  <c r="G909" i="1" s="1"/>
  <c r="G910" i="1" a="1"/>
  <c r="G910" i="1" s="1"/>
  <c r="G911" i="1" a="1"/>
  <c r="G911" i="1"/>
  <c r="G912" i="1" a="1"/>
  <c r="G912" i="1" s="1"/>
  <c r="G913" i="1" a="1"/>
  <c r="G913" i="1" s="1"/>
  <c r="G914" i="1" a="1"/>
  <c r="G914" i="1" s="1"/>
  <c r="G915" i="1" a="1"/>
  <c r="G915" i="1"/>
  <c r="G916" i="1" a="1"/>
  <c r="G916" i="1" s="1"/>
  <c r="G917" i="1" a="1"/>
  <c r="G917" i="1" s="1"/>
  <c r="G918" i="1" a="1"/>
  <c r="G918" i="1" s="1"/>
  <c r="G919" i="1" a="1"/>
  <c r="G919" i="1"/>
  <c r="G920" i="1" a="1"/>
  <c r="G920" i="1" s="1"/>
  <c r="G921" i="1" a="1"/>
  <c r="G921" i="1" s="1"/>
  <c r="G922" i="1" a="1"/>
  <c r="G922" i="1" s="1"/>
  <c r="G923" i="1" a="1"/>
  <c r="G923" i="1" s="1"/>
  <c r="G924" i="1" a="1"/>
  <c r="G924" i="1" s="1"/>
  <c r="G925" i="1" a="1"/>
  <c r="G925" i="1" s="1"/>
  <c r="G926" i="1" a="1"/>
  <c r="G926" i="1" s="1"/>
  <c r="G927" i="1" a="1"/>
  <c r="G927" i="1"/>
  <c r="G928" i="1" a="1"/>
  <c r="G928" i="1" s="1"/>
  <c r="G929" i="1" a="1"/>
  <c r="G929" i="1" s="1"/>
  <c r="G930" i="1" a="1"/>
  <c r="G930" i="1" s="1"/>
  <c r="G931" i="1" a="1"/>
  <c r="G931" i="1"/>
  <c r="G932" i="1" a="1"/>
  <c r="G932" i="1" s="1"/>
  <c r="G933" i="1" a="1"/>
  <c r="G933" i="1"/>
  <c r="G934" i="1" a="1"/>
  <c r="G934" i="1" s="1"/>
  <c r="G935" i="1" a="1"/>
  <c r="G935" i="1"/>
  <c r="G936" i="1" a="1"/>
  <c r="G936" i="1" s="1"/>
  <c r="G937" i="1" a="1"/>
  <c r="G937" i="1" s="1"/>
  <c r="G938" i="1" a="1"/>
  <c r="G938" i="1" s="1"/>
  <c r="G939" i="1" a="1"/>
  <c r="G939" i="1"/>
  <c r="G940" i="1" a="1"/>
  <c r="G940" i="1"/>
  <c r="G941" i="1" a="1"/>
  <c r="G941" i="1"/>
  <c r="G942" i="1" a="1"/>
  <c r="G942" i="1"/>
  <c r="G943" i="1" a="1"/>
  <c r="G943" i="1"/>
  <c r="G944" i="1" a="1"/>
  <c r="G944" i="1"/>
  <c r="G945" i="1" a="1"/>
  <c r="G945" i="1"/>
  <c r="G946" i="1" a="1"/>
  <c r="G946" i="1"/>
  <c r="G947" i="1" a="1"/>
  <c r="G947" i="1"/>
  <c r="G948" i="1" a="1"/>
  <c r="G948" i="1"/>
  <c r="G949" i="1" a="1"/>
  <c r="G949" i="1" s="1"/>
  <c r="G950" i="1" a="1"/>
  <c r="G950" i="1"/>
  <c r="G951" i="1" a="1"/>
  <c r="G951" i="1" s="1"/>
  <c r="G952" i="1" a="1"/>
  <c r="G952" i="1"/>
  <c r="G953" i="1" a="1"/>
  <c r="G953" i="1" s="1"/>
  <c r="G954" i="1" a="1"/>
  <c r="G954" i="1"/>
  <c r="G955" i="1" a="1"/>
  <c r="G955" i="1" s="1"/>
  <c r="G956" i="1" a="1"/>
  <c r="G956" i="1"/>
  <c r="G957" i="1" a="1"/>
  <c r="G957" i="1" s="1"/>
  <c r="G958" i="1" a="1"/>
  <c r="G958" i="1" s="1"/>
  <c r="G959" i="1" a="1"/>
  <c r="G959" i="1"/>
  <c r="G960" i="1" a="1"/>
  <c r="G960" i="1" s="1"/>
  <c r="G961" i="1" a="1"/>
  <c r="G961" i="1" s="1"/>
  <c r="G962" i="1" a="1"/>
  <c r="G962" i="1"/>
  <c r="G963" i="1" a="1"/>
  <c r="G963" i="1"/>
  <c r="G964" i="1" a="1"/>
  <c r="G964" i="1"/>
  <c r="G965" i="1" a="1"/>
  <c r="G965" i="1" s="1"/>
  <c r="G966" i="1" a="1"/>
  <c r="G966" i="1" s="1"/>
  <c r="G967" i="1" a="1"/>
  <c r="G967" i="1" s="1"/>
  <c r="G968" i="1" a="1"/>
  <c r="G968" i="1"/>
  <c r="G969" i="1" a="1"/>
  <c r="G969" i="1" s="1"/>
  <c r="G970" i="1" a="1"/>
  <c r="G970" i="1"/>
  <c r="G971" i="1" a="1"/>
  <c r="G971" i="1"/>
  <c r="G972" i="1" a="1"/>
  <c r="G972" i="1"/>
  <c r="G973" i="1" a="1"/>
  <c r="G973" i="1" s="1"/>
  <c r="G974" i="1" a="1"/>
  <c r="G974" i="1" s="1"/>
  <c r="G975" i="1" a="1"/>
  <c r="G975" i="1" s="1"/>
  <c r="G976" i="1" a="1"/>
  <c r="G976" i="1" s="1"/>
  <c r="G977" i="1" a="1"/>
  <c r="G977" i="1" s="1"/>
  <c r="G978" i="1" a="1"/>
  <c r="G978" i="1" s="1"/>
  <c r="G979" i="1" a="1"/>
  <c r="G979" i="1"/>
  <c r="G980" i="1" a="1"/>
  <c r="G980" i="1"/>
  <c r="G981" i="1" a="1"/>
  <c r="G981" i="1" s="1"/>
  <c r="G982" i="1" a="1"/>
  <c r="G982" i="1"/>
  <c r="G983" i="1" a="1"/>
  <c r="G983" i="1" s="1"/>
  <c r="G984" i="1" a="1"/>
  <c r="G984" i="1" s="1"/>
  <c r="G985" i="1" a="1"/>
  <c r="G985" i="1" s="1"/>
  <c r="G986" i="1" a="1"/>
  <c r="G986" i="1"/>
  <c r="G987" i="1" a="1"/>
  <c r="G987" i="1" s="1"/>
  <c r="G988" i="1" a="1"/>
  <c r="G988" i="1"/>
  <c r="G989" i="1" a="1"/>
  <c r="G989" i="1" s="1"/>
  <c r="G990" i="1" a="1"/>
  <c r="G990" i="1" s="1"/>
  <c r="G991" i="1" a="1"/>
  <c r="G991" i="1"/>
  <c r="G992" i="1" a="1"/>
  <c r="G992" i="1" s="1"/>
  <c r="G993" i="1" a="1"/>
  <c r="G993" i="1" s="1"/>
  <c r="G994" i="1" a="1"/>
  <c r="G994" i="1"/>
  <c r="G995" i="1" a="1"/>
  <c r="G995" i="1"/>
  <c r="G996" i="1" a="1"/>
  <c r="G996" i="1" s="1"/>
  <c r="G997" i="1" a="1"/>
  <c r="G997" i="1" s="1"/>
  <c r="G998" i="1" a="1"/>
  <c r="G998" i="1" s="1"/>
  <c r="G999" i="1" a="1"/>
  <c r="G999" i="1" s="1"/>
  <c r="G1000" i="1" a="1"/>
  <c r="G1000" i="1"/>
  <c r="G1001" i="1" a="1"/>
  <c r="G1001" i="1" s="1"/>
  <c r="G1002" i="1" a="1"/>
  <c r="G1002" i="1"/>
  <c r="G1003" i="1" a="1"/>
  <c r="G1003" i="1"/>
  <c r="G1004" i="1" a="1"/>
  <c r="G1004" i="1"/>
  <c r="G1005" i="1" a="1"/>
  <c r="G1005" i="1" s="1"/>
  <c r="G1006" i="1" a="1"/>
  <c r="G1006" i="1" s="1"/>
  <c r="G1007" i="1" a="1"/>
  <c r="G1007" i="1" s="1"/>
  <c r="G1008" i="1" a="1"/>
  <c r="G1008" i="1" s="1"/>
  <c r="G1009" i="1" a="1"/>
  <c r="G1009" i="1" s="1"/>
  <c r="G1010" i="1" a="1"/>
  <c r="G1010" i="1" s="1"/>
  <c r="G1011" i="1" a="1"/>
  <c r="G1011" i="1"/>
  <c r="G1012" i="1" a="1"/>
  <c r="G1012" i="1"/>
  <c r="G1013" i="1" a="1"/>
  <c r="G1013" i="1" s="1"/>
  <c r="G1014" i="1" a="1"/>
  <c r="G1014" i="1"/>
  <c r="G1015" i="1" a="1"/>
  <c r="G1015" i="1" s="1"/>
  <c r="G1016" i="1" a="1"/>
  <c r="G1016" i="1" s="1"/>
  <c r="G1017" i="1" a="1"/>
  <c r="G1017" i="1" s="1"/>
  <c r="G1018" i="1" a="1"/>
  <c r="G1018" i="1"/>
  <c r="G1019" i="1" a="1"/>
  <c r="G1019" i="1"/>
  <c r="G1020" i="1" a="1"/>
  <c r="G1020" i="1"/>
  <c r="G1021" i="1" a="1"/>
  <c r="G1021" i="1" s="1"/>
  <c r="G1022" i="1" a="1"/>
  <c r="G1022" i="1" s="1"/>
  <c r="G1023" i="1" a="1"/>
  <c r="G1023" i="1"/>
  <c r="G1024" i="1" a="1"/>
  <c r="G1024" i="1" s="1"/>
  <c r="G1025" i="1" a="1"/>
  <c r="G1025" i="1" s="1"/>
  <c r="G1026" i="1" a="1"/>
  <c r="G1026" i="1"/>
  <c r="G1027" i="1" a="1"/>
  <c r="G1027" i="1"/>
  <c r="G1028" i="1" a="1"/>
  <c r="G1028" i="1"/>
  <c r="G1029" i="1" a="1"/>
  <c r="G1029" i="1" s="1"/>
  <c r="G1030" i="1" a="1"/>
  <c r="G1030" i="1" s="1"/>
  <c r="G1031" i="1" a="1"/>
  <c r="G1031" i="1" s="1"/>
  <c r="G1032" i="1" a="1"/>
  <c r="G1032" i="1"/>
  <c r="G1033" i="1" a="1"/>
  <c r="G1033" i="1" s="1"/>
  <c r="G1034" i="1" a="1"/>
  <c r="G1034" i="1"/>
  <c r="G1035" i="1" a="1"/>
  <c r="G1035" i="1"/>
  <c r="G1036" i="1" a="1"/>
  <c r="G1036" i="1"/>
  <c r="G1037" i="1" a="1"/>
  <c r="G1037" i="1" s="1"/>
  <c r="G1038" i="1" a="1"/>
  <c r="G1038" i="1" s="1"/>
  <c r="G1039" i="1" a="1"/>
  <c r="G1039" i="1" s="1"/>
  <c r="G1040" i="1" a="1"/>
  <c r="G1040" i="1" s="1"/>
  <c r="G1041" i="1" a="1"/>
  <c r="G1041" i="1" s="1"/>
  <c r="G1042" i="1" a="1"/>
  <c r="G1042" i="1" s="1"/>
  <c r="G1043" i="1" a="1"/>
  <c r="G1043" i="1"/>
  <c r="G1044" i="1" a="1"/>
  <c r="G1044" i="1"/>
  <c r="G1045" i="1" a="1"/>
  <c r="G1045" i="1" s="1"/>
  <c r="G1046" i="1" a="1"/>
  <c r="G1046" i="1"/>
  <c r="G1047" i="1" a="1"/>
  <c r="G1047" i="1" s="1"/>
  <c r="G1048" i="1" a="1"/>
  <c r="G1048" i="1" s="1"/>
  <c r="G1049" i="1" a="1"/>
  <c r="G1049" i="1" s="1"/>
  <c r="G1050" i="1" a="1"/>
  <c r="G1050" i="1"/>
  <c r="G1051" i="1" a="1"/>
  <c r="G1051" i="1" s="1"/>
  <c r="G1052" i="1" a="1"/>
  <c r="G1052" i="1"/>
  <c r="G1053" i="1" a="1"/>
  <c r="G1053" i="1" s="1"/>
  <c r="G1054" i="1" a="1"/>
  <c r="G1054" i="1" s="1"/>
  <c r="G1055" i="1" a="1"/>
  <c r="G1055" i="1"/>
  <c r="G1056" i="1" a="1"/>
  <c r="G1056" i="1" s="1"/>
  <c r="G1057" i="1" a="1"/>
  <c r="G1057" i="1" s="1"/>
  <c r="G1058" i="1" a="1"/>
  <c r="G1058" i="1"/>
  <c r="G1059" i="1" a="1"/>
  <c r="G1059" i="1"/>
  <c r="G1060" i="1" a="1"/>
  <c r="G1060" i="1" s="1"/>
  <c r="G1061" i="1" a="1"/>
  <c r="G1061" i="1" s="1"/>
  <c r="G1062" i="1" a="1"/>
  <c r="G1062" i="1" s="1"/>
  <c r="G1063" i="1" a="1"/>
  <c r="G1063" i="1" s="1"/>
  <c r="G1064" i="1" a="1"/>
  <c r="G1064" i="1"/>
  <c r="G1065" i="1" a="1"/>
  <c r="G1065" i="1" s="1"/>
  <c r="G1066" i="1" a="1"/>
  <c r="G1066" i="1"/>
  <c r="G1067" i="1" a="1"/>
  <c r="G1067" i="1"/>
  <c r="G1068" i="1" a="1"/>
  <c r="G1068" i="1"/>
  <c r="G1069" i="1" a="1"/>
  <c r="G1069" i="1" s="1"/>
  <c r="G1070" i="1" a="1"/>
  <c r="G1070" i="1" s="1"/>
  <c r="G1071" i="1" a="1"/>
  <c r="G1071" i="1" s="1"/>
  <c r="G1072" i="1" a="1"/>
  <c r="G1072" i="1" s="1"/>
  <c r="G1073" i="1" a="1"/>
  <c r="G1073" i="1" s="1"/>
  <c r="G1074" i="1" a="1"/>
  <c r="G1074" i="1"/>
  <c r="G1075" i="1" a="1"/>
  <c r="G1075" i="1"/>
  <c r="G1076" i="1" a="1"/>
  <c r="G1076" i="1"/>
  <c r="G1077" i="1" a="1"/>
  <c r="G1077" i="1" s="1"/>
  <c r="G1078" i="1" a="1"/>
  <c r="G1078" i="1"/>
  <c r="G1079" i="1" a="1"/>
  <c r="G1079" i="1" s="1"/>
  <c r="G1080" i="1" a="1"/>
  <c r="G1080" i="1" s="1"/>
  <c r="G1081" i="1" a="1"/>
  <c r="G1081" i="1" s="1"/>
  <c r="G1082" i="1" a="1"/>
  <c r="G1082" i="1"/>
  <c r="G1083" i="1" a="1"/>
  <c r="G1083" i="1"/>
  <c r="G1084" i="1" a="1"/>
  <c r="G1084" i="1"/>
  <c r="G1085" i="1" a="1"/>
  <c r="G1085" i="1" s="1"/>
  <c r="G1086" i="1" a="1"/>
  <c r="G1086" i="1" s="1"/>
  <c r="G1087" i="1" a="1"/>
  <c r="G1087" i="1"/>
  <c r="G1088" i="1" a="1"/>
  <c r="G1088" i="1" s="1"/>
  <c r="G1089" i="1" a="1"/>
  <c r="G1089" i="1" s="1"/>
  <c r="G1090" i="1" a="1"/>
  <c r="G1090" i="1"/>
  <c r="G1091" i="1" a="1"/>
  <c r="G1091" i="1"/>
  <c r="G1092" i="1" a="1"/>
  <c r="G1092" i="1"/>
  <c r="G1093" i="1" a="1"/>
  <c r="G1093" i="1" s="1"/>
  <c r="G1094" i="1" a="1"/>
  <c r="G1094" i="1" s="1"/>
  <c r="G1095" i="1" a="1"/>
  <c r="G1095" i="1" s="1"/>
  <c r="G1096" i="1" a="1"/>
  <c r="G1096" i="1"/>
  <c r="G1097" i="1" a="1"/>
  <c r="G1097" i="1" s="1"/>
  <c r="G1098" i="1" a="1"/>
  <c r="G1098" i="1"/>
  <c r="G1099" i="1" a="1"/>
  <c r="G1099" i="1"/>
  <c r="G1100" i="1" a="1"/>
  <c r="G1100" i="1"/>
  <c r="G1101" i="1" a="1"/>
  <c r="G1101" i="1" s="1"/>
  <c r="G1102" i="1" a="1"/>
  <c r="G1102" i="1" s="1"/>
  <c r="G1103" i="1" a="1"/>
  <c r="G1103" i="1" s="1"/>
  <c r="G1104" i="1" a="1"/>
  <c r="G1104" i="1" s="1"/>
  <c r="G1105" i="1" a="1"/>
  <c r="G1105" i="1" s="1"/>
  <c r="G1106" i="1" a="1"/>
  <c r="G1106" i="1" s="1"/>
  <c r="G1107" i="1" a="1"/>
  <c r="G1107" i="1"/>
  <c r="G1108" i="1" a="1"/>
  <c r="G1108" i="1"/>
  <c r="G1109" i="1" a="1"/>
  <c r="G1109" i="1" s="1"/>
  <c r="G1110" i="1" a="1"/>
  <c r="G1110" i="1"/>
  <c r="G1111" i="1" a="1"/>
  <c r="G1111" i="1" s="1"/>
  <c r="G1112" i="1" a="1"/>
  <c r="G1112" i="1" s="1"/>
  <c r="G1113" i="1" a="1"/>
  <c r="G1113" i="1" s="1"/>
  <c r="G1114" i="1" a="1"/>
  <c r="G1114" i="1"/>
  <c r="G1115" i="1" a="1"/>
  <c r="G1115" i="1" s="1"/>
  <c r="G1116" i="1" a="1"/>
  <c r="G1116" i="1"/>
  <c r="G1117" i="1" a="1"/>
  <c r="G1117" i="1" s="1"/>
  <c r="G1118" i="1" a="1"/>
  <c r="G1118" i="1" s="1"/>
  <c r="G1119" i="1" a="1"/>
  <c r="G1119" i="1"/>
  <c r="G1120" i="1" a="1"/>
  <c r="G1120" i="1" s="1"/>
  <c r="G1121" i="1" a="1"/>
  <c r="G1121" i="1" s="1"/>
  <c r="G1122" i="1" a="1"/>
  <c r="G1122" i="1"/>
  <c r="G1123" i="1" a="1"/>
  <c r="G1123" i="1"/>
  <c r="G1124" i="1" a="1"/>
  <c r="G1124" i="1" s="1"/>
  <c r="G1125" i="1" a="1"/>
  <c r="G1125" i="1" s="1"/>
  <c r="G1126" i="1" a="1"/>
  <c r="G1126" i="1" s="1"/>
  <c r="G1127" i="1" a="1"/>
  <c r="G1127" i="1" s="1"/>
  <c r="G1128" i="1" a="1"/>
  <c r="G1128" i="1"/>
  <c r="G1129" i="1" a="1"/>
  <c r="G1129" i="1" s="1"/>
  <c r="G1130" i="1" a="1"/>
  <c r="G1130" i="1"/>
  <c r="G1131" i="1" a="1"/>
  <c r="G1131" i="1"/>
  <c r="G1132" i="1" a="1"/>
  <c r="G1132" i="1"/>
  <c r="G1133" i="1" a="1"/>
  <c r="G1133" i="1" s="1"/>
  <c r="G1134" i="1" a="1"/>
  <c r="G1134" i="1" s="1"/>
  <c r="G1135" i="1" a="1"/>
  <c r="G1135" i="1" s="1"/>
  <c r="G1136" i="1" a="1"/>
  <c r="G1136" i="1" s="1"/>
  <c r="G1137" i="1" a="1"/>
  <c r="G1137" i="1" s="1"/>
  <c r="G1138" i="1" a="1"/>
  <c r="G1138" i="1"/>
  <c r="G1139" i="1" a="1"/>
  <c r="G1139" i="1"/>
  <c r="G1140" i="1" a="1"/>
  <c r="G1140" i="1"/>
  <c r="G1141" i="1" a="1"/>
  <c r="G1141" i="1" s="1"/>
  <c r="G1142" i="1" a="1"/>
  <c r="G1142" i="1"/>
  <c r="G1143" i="1" a="1"/>
  <c r="G1143" i="1" s="1"/>
  <c r="G1144" i="1" a="1"/>
  <c r="G1144" i="1" s="1"/>
  <c r="G1145" i="1" a="1"/>
  <c r="G1145" i="1" s="1"/>
  <c r="G1146" i="1" a="1"/>
  <c r="G1146" i="1"/>
  <c r="G1147" i="1" a="1"/>
  <c r="G1147" i="1"/>
  <c r="G1148" i="1" a="1"/>
  <c r="G1148" i="1"/>
  <c r="G1149" i="1" a="1"/>
  <c r="G1149" i="1" s="1"/>
  <c r="G1150" i="1" a="1"/>
  <c r="G1150" i="1" s="1"/>
  <c r="G1151" i="1" a="1"/>
  <c r="G1151" i="1"/>
  <c r="G1152" i="1" a="1"/>
  <c r="G1152" i="1" s="1"/>
  <c r="G1153" i="1" a="1"/>
  <c r="G1153" i="1" s="1"/>
  <c r="G1154" i="1" a="1"/>
  <c r="G1154" i="1"/>
  <c r="G1155" i="1" a="1"/>
  <c r="G1155" i="1"/>
  <c r="G1156" i="1" a="1"/>
  <c r="G1156" i="1" s="1"/>
  <c r="G1157" i="1" a="1"/>
  <c r="G1157" i="1" s="1"/>
  <c r="G1158" i="1" a="1"/>
  <c r="G1158" i="1" s="1"/>
  <c r="G1159" i="1" a="1"/>
  <c r="G1159" i="1" s="1"/>
  <c r="G1160" i="1" a="1"/>
  <c r="G1160" i="1"/>
  <c r="G1161" i="1" a="1"/>
  <c r="G1161" i="1" s="1"/>
  <c r="G1162" i="1" a="1"/>
  <c r="G1162" i="1"/>
  <c r="G1163" i="1" a="1"/>
  <c r="G1163" i="1"/>
  <c r="G1164" i="1" a="1"/>
  <c r="G1164" i="1"/>
  <c r="G1165" i="1" a="1"/>
  <c r="G1165" i="1" s="1"/>
  <c r="G1166" i="1" a="1"/>
  <c r="G1166" i="1" s="1"/>
  <c r="G1167" i="1" a="1"/>
  <c r="G1167" i="1" s="1"/>
  <c r="G1168" i="1" a="1"/>
  <c r="G1168" i="1" s="1"/>
  <c r="G1169" i="1" a="1"/>
  <c r="G1169" i="1" s="1"/>
  <c r="G1170" i="1" a="1"/>
  <c r="G1170" i="1" s="1"/>
  <c r="G1171" i="1" a="1"/>
  <c r="G1171" i="1"/>
  <c r="G1172" i="1" a="1"/>
  <c r="G1172" i="1"/>
  <c r="G1173" i="1" a="1"/>
  <c r="G1173" i="1" s="1"/>
  <c r="G1174" i="1" a="1"/>
  <c r="G1174" i="1"/>
  <c r="G1175" i="1" a="1"/>
  <c r="G1175" i="1" s="1"/>
  <c r="G1176" i="1" a="1"/>
  <c r="G1176" i="1" s="1"/>
  <c r="G1177" i="1" a="1"/>
  <c r="G1177" i="1" s="1"/>
  <c r="G1178" i="1" a="1"/>
  <c r="G1178" i="1"/>
  <c r="G1179" i="1" a="1"/>
  <c r="G1179" i="1" s="1"/>
  <c r="G1180" i="1" a="1"/>
  <c r="G1180" i="1"/>
  <c r="G1181" i="1" a="1"/>
  <c r="G1181" i="1" s="1"/>
  <c r="G1182" i="1" a="1"/>
  <c r="G1182" i="1" s="1"/>
  <c r="G1183" i="1" a="1"/>
  <c r="G1183" i="1"/>
  <c r="G1184" i="1" a="1"/>
  <c r="G1184" i="1" s="1"/>
  <c r="G1185" i="1" a="1"/>
  <c r="G1185" i="1" s="1"/>
  <c r="G1186" i="1" a="1"/>
  <c r="G1186" i="1"/>
  <c r="G1187" i="1" a="1"/>
  <c r="G1187" i="1"/>
  <c r="G1188" i="1" a="1"/>
  <c r="G1188" i="1" s="1"/>
  <c r="G1189" i="1" a="1"/>
  <c r="G1189" i="1" s="1"/>
  <c r="G1190" i="1" a="1"/>
  <c r="G1190" i="1" s="1"/>
  <c r="G1191" i="1" a="1"/>
  <c r="G1191" i="1" s="1"/>
  <c r="G1192" i="1" a="1"/>
  <c r="G1192" i="1"/>
  <c r="G1193" i="1" a="1"/>
  <c r="G1193" i="1" s="1"/>
  <c r="G1194" i="1" a="1"/>
  <c r="G1194" i="1"/>
  <c r="G1195" i="1" a="1"/>
  <c r="G1195" i="1"/>
  <c r="G1196" i="1" a="1"/>
  <c r="G1196" i="1"/>
  <c r="G1197" i="1" a="1"/>
  <c r="G1197" i="1" s="1"/>
  <c r="G1198" i="1" a="1"/>
  <c r="G1198" i="1" s="1"/>
  <c r="G1199" i="1" a="1"/>
  <c r="G1199" i="1" s="1"/>
  <c r="G1200" i="1" a="1"/>
  <c r="G1200" i="1" s="1"/>
  <c r="G1201" i="1" a="1"/>
  <c r="G1201" i="1" s="1"/>
  <c r="G1202" i="1" a="1"/>
  <c r="G1202" i="1" s="1"/>
  <c r="G1203" i="1" a="1"/>
  <c r="G1203" i="1"/>
  <c r="G1204" i="1" a="1"/>
  <c r="G1204" i="1"/>
  <c r="G1205" i="1" a="1"/>
  <c r="G1205" i="1" s="1"/>
  <c r="G1206" i="1" a="1"/>
  <c r="G1206" i="1"/>
  <c r="G1207" i="1" a="1"/>
  <c r="G1207" i="1" s="1"/>
  <c r="G1208" i="1" a="1"/>
  <c r="G1208" i="1" s="1"/>
  <c r="G1209" i="1" a="1"/>
  <c r="G1209" i="1" s="1"/>
  <c r="G1210" i="1" a="1"/>
  <c r="G1210" i="1"/>
  <c r="G1211" i="1" a="1"/>
  <c r="G1211" i="1" s="1"/>
  <c r="G1212" i="1" a="1"/>
  <c r="G1212" i="1"/>
  <c r="G1213" i="1" a="1"/>
  <c r="G1213" i="1" s="1"/>
  <c r="G1214" i="1" a="1"/>
  <c r="G1214" i="1" s="1"/>
  <c r="G1215" i="1" a="1"/>
  <c r="G1215" i="1"/>
  <c r="G1216" i="1" a="1"/>
  <c r="G1216" i="1" s="1"/>
  <c r="G1217" i="1" a="1"/>
  <c r="G1217" i="1" s="1"/>
  <c r="G1218" i="1" a="1"/>
  <c r="G1218" i="1"/>
  <c r="G1219" i="1" a="1"/>
  <c r="G1219" i="1"/>
  <c r="G1220" i="1" a="1"/>
  <c r="G1220" i="1"/>
  <c r="G1221" i="1" a="1"/>
  <c r="G1221" i="1" s="1"/>
  <c r="G1222" i="1" a="1"/>
  <c r="G1222" i="1" s="1"/>
  <c r="G1223" i="1" a="1"/>
  <c r="G1223" i="1" s="1"/>
  <c r="G1224" i="1" a="1"/>
  <c r="G1224" i="1" s="1"/>
  <c r="G1225" i="1" a="1"/>
  <c r="G1225" i="1" s="1"/>
  <c r="G1226" i="1" a="1"/>
  <c r="G1226" i="1"/>
  <c r="G1227" i="1" a="1"/>
  <c r="G1227" i="1"/>
  <c r="G1228" i="1" a="1"/>
  <c r="G1228" i="1"/>
  <c r="G1229" i="1" a="1"/>
  <c r="G1229" i="1" s="1"/>
  <c r="G1230" i="1" a="1"/>
  <c r="G1230" i="1" s="1"/>
  <c r="G1231" i="1" a="1"/>
  <c r="G1231" i="1" s="1"/>
  <c r="G1232" i="1" a="1"/>
  <c r="G1232" i="1" s="1"/>
  <c r="G1233" i="1" a="1"/>
  <c r="G1233" i="1" s="1"/>
  <c r="G1234" i="1" a="1"/>
  <c r="G1234" i="1" s="1"/>
  <c r="G1235" i="1" a="1"/>
  <c r="G1235" i="1"/>
  <c r="G1236" i="1" a="1"/>
  <c r="G1236" i="1"/>
  <c r="G1237" i="1" a="1"/>
  <c r="G1237" i="1" s="1"/>
  <c r="G1238" i="1" a="1"/>
  <c r="G1238" i="1" s="1"/>
  <c r="G1239" i="1" a="1"/>
  <c r="G1239" i="1" s="1"/>
  <c r="G1240" i="1" a="1"/>
  <c r="G1240" i="1" s="1"/>
  <c r="G1241" i="1" a="1"/>
  <c r="G1241" i="1" s="1"/>
  <c r="G1242" i="1" a="1"/>
  <c r="G1242" i="1"/>
  <c r="G1243" i="1" a="1"/>
  <c r="G1243" i="1"/>
  <c r="G1244" i="1" a="1"/>
  <c r="G1244" i="1"/>
  <c r="G1245" i="1" a="1"/>
  <c r="G1245" i="1" s="1"/>
  <c r="G1246" i="1" a="1"/>
  <c r="G1246" i="1" s="1"/>
  <c r="G1247" i="1" a="1"/>
  <c r="G1247" i="1" s="1"/>
  <c r="G1248" i="1" a="1"/>
  <c r="G1248" i="1" s="1"/>
  <c r="G1249" i="1" a="1"/>
  <c r="G1249" i="1" s="1"/>
  <c r="G1250" i="1" a="1"/>
  <c r="G1250" i="1"/>
  <c r="G1251" i="1" a="1"/>
  <c r="G1251" i="1"/>
  <c r="G1252" i="1" a="1"/>
  <c r="G1252" i="1" s="1"/>
  <c r="G1253" i="1" a="1"/>
  <c r="G1253" i="1" s="1"/>
  <c r="G1254" i="1" a="1"/>
  <c r="G1254" i="1" s="1"/>
  <c r="G1255" i="1" a="1"/>
  <c r="G1255" i="1" s="1"/>
  <c r="G1256" i="1" a="1"/>
  <c r="G1256" i="1" s="1"/>
  <c r="G1257" i="1" a="1"/>
  <c r="G1257" i="1" s="1"/>
  <c r="G1258" i="1" a="1"/>
  <c r="G1258" i="1"/>
  <c r="G1259" i="1" a="1"/>
  <c r="G1259" i="1"/>
  <c r="G1260" i="1" a="1"/>
  <c r="G1260" i="1"/>
  <c r="G1261" i="1" a="1"/>
  <c r="G1261" i="1" s="1"/>
  <c r="G1262" i="1" a="1"/>
  <c r="G1262" i="1" s="1"/>
  <c r="G1263" i="1" a="1"/>
  <c r="G1263" i="1" s="1"/>
  <c r="G1264" i="1" a="1"/>
  <c r="G1264" i="1" s="1"/>
  <c r="G1265" i="1" a="1"/>
  <c r="G1265" i="1" s="1"/>
  <c r="G1266" i="1" a="1"/>
  <c r="G1266" i="1" s="1"/>
  <c r="G1267" i="1" a="1"/>
  <c r="G1267" i="1"/>
  <c r="G1268" i="1" a="1"/>
  <c r="G1268" i="1"/>
  <c r="G1269" i="1" a="1"/>
  <c r="G1269" i="1" s="1"/>
  <c r="G1270" i="1" a="1"/>
  <c r="G1270" i="1" s="1"/>
  <c r="G1271" i="1" a="1"/>
  <c r="G1271" i="1" s="1"/>
  <c r="G1272" i="1" a="1"/>
  <c r="G1272" i="1" s="1"/>
  <c r="G1273" i="1" a="1"/>
  <c r="G1273" i="1" s="1"/>
  <c r="G1274" i="1" a="1"/>
  <c r="G1274" i="1"/>
  <c r="G1275" i="1" a="1"/>
  <c r="G1275" i="1"/>
  <c r="G1276" i="1" a="1"/>
  <c r="G1276" i="1"/>
  <c r="G1277" i="1" a="1"/>
  <c r="G1277" i="1" s="1"/>
  <c r="G1278" i="1" a="1"/>
  <c r="G1278" i="1" s="1"/>
  <c r="G1279" i="1" a="1"/>
  <c r="G1279" i="1" s="1"/>
  <c r="G1280" i="1" a="1"/>
  <c r="G1280" i="1" s="1"/>
  <c r="G1281" i="1" a="1"/>
  <c r="G1281" i="1" s="1"/>
  <c r="G1282" i="1" a="1"/>
  <c r="G1282" i="1"/>
  <c r="G1283" i="1" a="1"/>
  <c r="G1283" i="1"/>
  <c r="G1284" i="1" a="1"/>
  <c r="G1284" i="1"/>
  <c r="G1285" i="1" a="1"/>
  <c r="G1285" i="1" s="1"/>
  <c r="G1286" i="1" a="1"/>
  <c r="G1286" i="1" s="1"/>
  <c r="G1287" i="1" a="1"/>
  <c r="G1287" i="1" s="1"/>
  <c r="G1288" i="1" a="1"/>
  <c r="G1288" i="1"/>
  <c r="G1289" i="1" a="1"/>
  <c r="G1289" i="1"/>
  <c r="G1290" i="1" a="1"/>
  <c r="G1290" i="1" s="1"/>
  <c r="G1291" i="1" a="1"/>
  <c r="G1291" i="1" s="1"/>
  <c r="G1292" i="1" a="1"/>
  <c r="G1292" i="1" s="1"/>
  <c r="G1293" i="1" a="1"/>
  <c r="G1293" i="1" s="1"/>
  <c r="G1294" i="1" a="1"/>
  <c r="G1294" i="1" s="1"/>
  <c r="G1295" i="1" a="1"/>
  <c r="G1295" i="1" s="1"/>
  <c r="G1296" i="1" a="1"/>
  <c r="G1296" i="1" s="1"/>
  <c r="G1297" i="1" a="1"/>
  <c r="G1297" i="1"/>
  <c r="G1298" i="1" a="1"/>
  <c r="G1298" i="1" s="1"/>
  <c r="G1299" i="1" a="1"/>
  <c r="G1299" i="1" s="1"/>
  <c r="G1300" i="1" a="1"/>
  <c r="G1300" i="1" s="1"/>
  <c r="G1301" i="1" a="1"/>
  <c r="G1301" i="1" s="1"/>
  <c r="G1302" i="1" a="1"/>
  <c r="G1302" i="1" s="1"/>
  <c r="G1303" i="1" a="1"/>
  <c r="G1303" i="1"/>
  <c r="G1304" i="1" a="1"/>
  <c r="G1304" i="1" s="1"/>
  <c r="G1305" i="1" a="1"/>
  <c r="G1305" i="1" s="1"/>
  <c r="G1306" i="1" a="1"/>
  <c r="G1306" i="1" s="1"/>
  <c r="G1307" i="1" a="1"/>
  <c r="G1307" i="1" s="1"/>
  <c r="G1308" i="1" a="1"/>
  <c r="G1308" i="1" s="1"/>
  <c r="G1309" i="1" a="1"/>
  <c r="G1309" i="1" s="1"/>
  <c r="G1310" i="1" a="1"/>
  <c r="G1310" i="1" s="1"/>
  <c r="G1311" i="1" a="1"/>
  <c r="G1311" i="1"/>
  <c r="G1312" i="1" a="1"/>
  <c r="G1312" i="1"/>
  <c r="G1313" i="1" a="1"/>
  <c r="G1313" i="1" s="1"/>
  <c r="G1314" i="1" a="1"/>
  <c r="G1314" i="1" s="1"/>
  <c r="G1315" i="1" a="1"/>
  <c r="G1315" i="1" s="1"/>
  <c r="G1316" i="1" a="1"/>
  <c r="G1316" i="1" s="1"/>
  <c r="G1317" i="1" a="1"/>
  <c r="G1317" i="1"/>
  <c r="G1318" i="1" a="1"/>
  <c r="G1318" i="1" s="1"/>
  <c r="G1319" i="1" a="1"/>
  <c r="G1319" i="1" s="1"/>
  <c r="G1320" i="1" a="1"/>
  <c r="G1320" i="1" s="1"/>
  <c r="G1321" i="1" a="1"/>
  <c r="G1321" i="1"/>
  <c r="G1322" i="1" a="1"/>
  <c r="G1322" i="1" s="1"/>
  <c r="G1323" i="1" a="1"/>
  <c r="G1323" i="1" s="1"/>
  <c r="G1324" i="1" a="1"/>
  <c r="G1324" i="1" s="1"/>
  <c r="G1325" i="1" a="1"/>
  <c r="G1325" i="1" s="1"/>
  <c r="G1326" i="1" a="1"/>
  <c r="G1326" i="1" s="1"/>
  <c r="G1327" i="1" a="1"/>
  <c r="G1327" i="1" s="1"/>
  <c r="G1328" i="1" a="1"/>
  <c r="G1328" i="1" s="1"/>
  <c r="G1329" i="1" a="1"/>
  <c r="G1329" i="1" s="1"/>
  <c r="G1330" i="1" a="1"/>
  <c r="G1330" i="1" s="1"/>
  <c r="G1331" i="1" a="1"/>
  <c r="G1331" i="1"/>
  <c r="G1332" i="1" a="1"/>
  <c r="G1332" i="1" s="1"/>
  <c r="G1333" i="1" a="1"/>
  <c r="G1333" i="1" s="1"/>
  <c r="G1334" i="1" a="1"/>
  <c r="G1334" i="1" s="1"/>
  <c r="G1335" i="1" a="1"/>
  <c r="G1335" i="1"/>
  <c r="G1336" i="1" a="1"/>
  <c r="G1336" i="1" s="1"/>
  <c r="G1337" i="1" a="1"/>
  <c r="G1337" i="1" s="1"/>
  <c r="G1338" i="1" a="1"/>
  <c r="G1338" i="1" s="1"/>
  <c r="G1339" i="1" a="1"/>
  <c r="G1339" i="1" s="1"/>
  <c r="G1340" i="1" a="1"/>
  <c r="G1340" i="1"/>
  <c r="G1341" i="1" a="1"/>
  <c r="G1341" i="1" s="1"/>
  <c r="G1342" i="1" a="1"/>
  <c r="G1342" i="1" s="1"/>
  <c r="G1343" i="1" a="1"/>
  <c r="G1343" i="1" s="1"/>
  <c r="G1344" i="1" a="1"/>
  <c r="G1344" i="1"/>
  <c r="G1345" i="1" a="1"/>
  <c r="G1345" i="1" s="1"/>
  <c r="G1346" i="1" a="1"/>
  <c r="G1346" i="1" s="1"/>
  <c r="G1347" i="1" a="1"/>
  <c r="G1347" i="1" s="1"/>
  <c r="G1348" i="1" a="1"/>
  <c r="G1348" i="1" s="1"/>
  <c r="G1349" i="1" a="1"/>
  <c r="G1349" i="1"/>
  <c r="G1350" i="1" a="1"/>
  <c r="G1350" i="1" s="1"/>
  <c r="G1351" i="1" a="1"/>
  <c r="G1351" i="1" s="1"/>
  <c r="G1352" i="1" a="1"/>
  <c r="G1352" i="1" s="1"/>
  <c r="G1353" i="1" a="1"/>
  <c r="G1353" i="1"/>
  <c r="G1354" i="1" a="1"/>
  <c r="G1354" i="1" s="1"/>
  <c r="G1355" i="1" a="1"/>
  <c r="G1355" i="1" s="1"/>
  <c r="G1356" i="1" a="1"/>
  <c r="G1356" i="1" s="1"/>
  <c r="G1357" i="1" a="1"/>
  <c r="G1357" i="1" s="1"/>
  <c r="G1358" i="1" a="1"/>
  <c r="G1358" i="1" s="1"/>
  <c r="G1359" i="1" a="1"/>
  <c r="G1359" i="1" s="1"/>
  <c r="G1360" i="1" a="1"/>
  <c r="G1360" i="1" s="1"/>
  <c r="G1361" i="1" a="1"/>
  <c r="G1361" i="1" s="1"/>
  <c r="G1362" i="1" a="1"/>
  <c r="G1362" i="1" s="1"/>
  <c r="G1363" i="1" a="1"/>
  <c r="G1363" i="1"/>
  <c r="G1364" i="1" a="1"/>
  <c r="G1364" i="1" s="1"/>
  <c r="G1365" i="1" a="1"/>
  <c r="G1365" i="1" s="1"/>
  <c r="G1366" i="1" a="1"/>
  <c r="G1366" i="1" s="1"/>
  <c r="G1367" i="1" a="1"/>
  <c r="G1367" i="1"/>
  <c r="G1368" i="1" a="1"/>
  <c r="G1368" i="1" s="1"/>
  <c r="G1369" i="1" a="1"/>
  <c r="G1369" i="1" s="1"/>
  <c r="G1370" i="1" a="1"/>
  <c r="G1370" i="1" s="1"/>
  <c r="G1371" i="1" a="1"/>
  <c r="G1371" i="1" s="1"/>
  <c r="G1372" i="1" a="1"/>
  <c r="G1372" i="1" s="1"/>
  <c r="G1373" i="1" a="1"/>
  <c r="G1373" i="1" s="1"/>
  <c r="G1374" i="1" a="1"/>
  <c r="G1374" i="1" s="1"/>
  <c r="G1375" i="1" a="1"/>
  <c r="G1375" i="1" s="1"/>
  <c r="G1376" i="1" a="1"/>
  <c r="G1376" i="1"/>
  <c r="G1377" i="1" a="1"/>
  <c r="G1377" i="1" s="1"/>
  <c r="G1378" i="1" a="1"/>
  <c r="G1378" i="1" s="1"/>
  <c r="G1379" i="1" a="1"/>
  <c r="G1379" i="1" s="1"/>
  <c r="G1380" i="1" a="1"/>
  <c r="G1380" i="1" s="1"/>
  <c r="G1381" i="1" a="1"/>
  <c r="G1381" i="1" s="1"/>
  <c r="G1382" i="1" a="1"/>
  <c r="G1382" i="1" s="1"/>
  <c r="G1383" i="1" a="1"/>
  <c r="G1383" i="1" s="1"/>
  <c r="G1384" i="1" a="1"/>
  <c r="G1384" i="1" s="1"/>
  <c r="G1385" i="1" a="1"/>
  <c r="G1385" i="1"/>
  <c r="G1386" i="1" a="1"/>
  <c r="G1386" i="1" s="1"/>
  <c r="G1387" i="1" a="1"/>
  <c r="G1387" i="1" s="1"/>
  <c r="G1388" i="1" a="1"/>
  <c r="G1388" i="1" s="1"/>
  <c r="G1389" i="1" a="1"/>
  <c r="G1389" i="1" s="1"/>
  <c r="G1390" i="1" a="1"/>
  <c r="G1390" i="1" s="1"/>
  <c r="G1391" i="1" a="1"/>
  <c r="G1391" i="1" s="1"/>
  <c r="G1392" i="1" a="1"/>
  <c r="G1392" i="1" s="1"/>
  <c r="G1393" i="1" a="1"/>
  <c r="G1393" i="1" s="1"/>
  <c r="G1394" i="1" a="1"/>
  <c r="G1394" i="1" s="1"/>
  <c r="G1395" i="1" a="1"/>
  <c r="G1395" i="1" s="1"/>
  <c r="G1396" i="1" a="1"/>
  <c r="G1396" i="1" s="1"/>
  <c r="G1397" i="1" a="1"/>
  <c r="G1397" i="1" s="1"/>
  <c r="G1398" i="1" a="1"/>
  <c r="G1398" i="1" s="1"/>
  <c r="G1399" i="1" a="1"/>
  <c r="G1399" i="1"/>
  <c r="G1400" i="1" a="1"/>
  <c r="G1400" i="1" s="1"/>
  <c r="G1401" i="1" a="1"/>
  <c r="G1401" i="1" s="1"/>
  <c r="G1402" i="1" a="1"/>
  <c r="G1402" i="1" s="1"/>
  <c r="G1403" i="1" a="1"/>
  <c r="G1403" i="1"/>
  <c r="G1404" i="1" a="1"/>
  <c r="G1404" i="1"/>
  <c r="G1405" i="1" a="1"/>
  <c r="G1405" i="1" s="1"/>
  <c r="G1406" i="1" a="1"/>
  <c r="G1406" i="1" s="1"/>
  <c r="G1407" i="1" a="1"/>
  <c r="G1407" i="1" s="1"/>
  <c r="G1408" i="1" a="1"/>
  <c r="G1408" i="1"/>
  <c r="G1409" i="1" a="1"/>
  <c r="G1409" i="1" s="1"/>
  <c r="G1410" i="1" a="1"/>
  <c r="G1410" i="1" s="1"/>
  <c r="G1411" i="1" a="1"/>
  <c r="G1411" i="1" s="1"/>
  <c r="G1412" i="1" a="1"/>
  <c r="G1412" i="1"/>
  <c r="G1413" i="1" a="1"/>
  <c r="G1413" i="1" s="1"/>
  <c r="G1414" i="1" a="1"/>
  <c r="G1414" i="1" s="1"/>
  <c r="G1415" i="1" a="1"/>
  <c r="G1415" i="1" s="1"/>
  <c r="G1416" i="1" a="1"/>
  <c r="G1416" i="1" s="1"/>
  <c r="G1417" i="1" a="1"/>
  <c r="G1417" i="1"/>
  <c r="G1418" i="1" a="1"/>
  <c r="G1418" i="1" s="1"/>
  <c r="G1419" i="1" a="1"/>
  <c r="G1419" i="1" s="1"/>
  <c r="G1420" i="1" a="1"/>
  <c r="G1420" i="1" s="1"/>
  <c r="G1421" i="1" a="1"/>
  <c r="G1421" i="1"/>
  <c r="G1422" i="1" a="1"/>
  <c r="G1422" i="1" s="1"/>
  <c r="G1423" i="1" a="1"/>
  <c r="G1423" i="1" s="1"/>
  <c r="G1424" i="1" a="1"/>
  <c r="G1424" i="1" s="1"/>
  <c r="G1425" i="1" a="1"/>
  <c r="G1425" i="1" s="1"/>
  <c r="G1426" i="1" a="1"/>
  <c r="G1426" i="1" s="1"/>
  <c r="G1427" i="1" a="1"/>
  <c r="G1427" i="1" s="1"/>
  <c r="G1428" i="1" a="1"/>
  <c r="G1428" i="1" s="1"/>
  <c r="G1429" i="1" a="1"/>
  <c r="G1429" i="1" s="1"/>
  <c r="G1430" i="1" a="1"/>
  <c r="G1430" i="1" s="1"/>
  <c r="G1431" i="1" a="1"/>
  <c r="G1431" i="1"/>
  <c r="G1432" i="1" a="1"/>
  <c r="G1432" i="1" s="1"/>
  <c r="G1433" i="1" a="1"/>
  <c r="G1433" i="1" s="1"/>
  <c r="G1434" i="1" a="1"/>
  <c r="G1434" i="1" s="1"/>
  <c r="G1435" i="1" a="1"/>
  <c r="G1435" i="1"/>
  <c r="G1436" i="1" a="1"/>
  <c r="G1436" i="1" s="1"/>
  <c r="G1437" i="1" a="1"/>
  <c r="G1437" i="1" s="1"/>
  <c r="G1438" i="1" a="1"/>
  <c r="G1438" i="1" s="1"/>
  <c r="G1439" i="1" a="1"/>
  <c r="G1439" i="1" s="1"/>
  <c r="G1440" i="1" a="1"/>
  <c r="G1440" i="1"/>
  <c r="G1441" i="1" a="1"/>
  <c r="G1441" i="1" s="1"/>
  <c r="G1442" i="1" a="1"/>
  <c r="G1442" i="1" s="1"/>
  <c r="G1443" i="1" a="1"/>
  <c r="G1443" i="1" s="1"/>
  <c r="G1444" i="1" a="1"/>
  <c r="G1444" i="1"/>
  <c r="G1445" i="1" a="1"/>
  <c r="G1445" i="1" s="1"/>
  <c r="G1446" i="1" a="1"/>
  <c r="G1446" i="1" s="1"/>
  <c r="G1447" i="1" a="1"/>
  <c r="G1447" i="1" s="1"/>
  <c r="G1448" i="1" a="1"/>
  <c r="G1448" i="1" s="1"/>
  <c r="G1449" i="1" a="1"/>
  <c r="G1449" i="1"/>
  <c r="G1450" i="1" a="1"/>
  <c r="G1450" i="1" s="1"/>
  <c r="G1451" i="1" a="1"/>
  <c r="G1451" i="1" s="1"/>
  <c r="G1452" i="1" a="1"/>
  <c r="G1452" i="1" s="1"/>
  <c r="G1453" i="1" a="1"/>
  <c r="G1453" i="1"/>
  <c r="G1454" i="1" a="1"/>
  <c r="G1454" i="1" s="1"/>
  <c r="G1455" i="1" a="1"/>
  <c r="G1455" i="1" s="1"/>
  <c r="G1456" i="1" a="1"/>
  <c r="G1456" i="1" s="1"/>
  <c r="G1457" i="1" a="1"/>
  <c r="G1457" i="1" s="1"/>
  <c r="G1458" i="1" a="1"/>
  <c r="G1458" i="1" s="1"/>
  <c r="G1459" i="1" a="1"/>
  <c r="G1459" i="1"/>
  <c r="G1460" i="1" a="1"/>
  <c r="G1460" i="1" s="1"/>
  <c r="G1461" i="1" a="1"/>
  <c r="G1461" i="1" s="1"/>
  <c r="G1462" i="1" a="1"/>
  <c r="G1462" i="1" s="1"/>
  <c r="G1463" i="1" a="1"/>
  <c r="G1463" i="1"/>
  <c r="G1464" i="1" a="1"/>
  <c r="G1464" i="1" s="1"/>
  <c r="G1465" i="1" a="1"/>
  <c r="G1465" i="1" s="1"/>
  <c r="G1466" i="1" a="1"/>
  <c r="G1466" i="1" s="1"/>
  <c r="G1467" i="1" a="1"/>
  <c r="G1467" i="1"/>
  <c r="G1468" i="1" a="1"/>
  <c r="G1468" i="1"/>
  <c r="G1469" i="1" a="1"/>
  <c r="G1469" i="1" s="1"/>
  <c r="G1470" i="1" a="1"/>
  <c r="G1470" i="1" s="1"/>
  <c r="G1471" i="1" a="1"/>
  <c r="G1471" i="1" s="1"/>
  <c r="G1472" i="1" a="1"/>
  <c r="G1472" i="1"/>
  <c r="G1473" i="1" a="1"/>
  <c r="G1473" i="1" s="1"/>
  <c r="G1474" i="1" a="1"/>
  <c r="G1474" i="1" s="1"/>
  <c r="G1475" i="1" a="1"/>
  <c r="G1475" i="1" s="1"/>
  <c r="G1476" i="1" a="1"/>
  <c r="G1476" i="1"/>
  <c r="G1477" i="1" a="1"/>
  <c r="G1477" i="1"/>
  <c r="G1478" i="1" a="1"/>
  <c r="G1478" i="1" s="1"/>
  <c r="G1479" i="1" a="1"/>
  <c r="G1479" i="1" s="1"/>
  <c r="G1480" i="1" a="1"/>
  <c r="G1480" i="1" s="1"/>
  <c r="G1481" i="1" a="1"/>
  <c r="G1481" i="1"/>
  <c r="G1482" i="1" a="1"/>
  <c r="G1482" i="1" s="1"/>
  <c r="G1483" i="1" a="1"/>
  <c r="G1483" i="1" s="1"/>
  <c r="G1484" i="1" a="1"/>
  <c r="G1484" i="1" s="1"/>
  <c r="G1485" i="1" a="1"/>
  <c r="G1485" i="1"/>
  <c r="G1486" i="1" a="1"/>
  <c r="G1486" i="1" s="1"/>
  <c r="G1487" i="1" a="1"/>
  <c r="G1487" i="1" s="1"/>
  <c r="G1488" i="1" a="1"/>
  <c r="G1488" i="1" s="1"/>
  <c r="G1489" i="1" a="1"/>
  <c r="G1489" i="1" s="1"/>
  <c r="G1490" i="1" a="1"/>
  <c r="G1490" i="1" s="1"/>
  <c r="G1491" i="1" a="1"/>
  <c r="G1491" i="1" s="1"/>
  <c r="G1492" i="1" a="1"/>
  <c r="G1492" i="1" s="1"/>
  <c r="G1493" i="1" a="1"/>
  <c r="G1493" i="1" s="1"/>
  <c r="G1494" i="1" a="1"/>
  <c r="G1494" i="1"/>
  <c r="G1495" i="1" a="1"/>
  <c r="G1495" i="1"/>
  <c r="G1496" i="1" a="1"/>
  <c r="G1496" i="1" s="1"/>
  <c r="G1497" i="1" a="1"/>
  <c r="G1497" i="1" s="1"/>
  <c r="G1498" i="1" a="1"/>
  <c r="G1498" i="1" s="1"/>
  <c r="G1499" i="1" a="1"/>
  <c r="G1499" i="1"/>
  <c r="G1500" i="1" a="1"/>
  <c r="G1500" i="1" s="1"/>
  <c r="G1501" i="1" a="1"/>
  <c r="G1501" i="1" s="1"/>
  <c r="G1502" i="1" a="1"/>
  <c r="G1502" i="1" s="1"/>
  <c r="G1503" i="1" a="1"/>
  <c r="G1503" i="1" s="1"/>
  <c r="G1504" i="1" a="1"/>
  <c r="G1504" i="1" s="1"/>
  <c r="G1505" i="1" a="1"/>
  <c r="G1505" i="1" s="1"/>
  <c r="G1506" i="1" a="1"/>
  <c r="G1506" i="1"/>
  <c r="G1507" i="1" a="1"/>
  <c r="G1507" i="1" s="1"/>
  <c r="G1508" i="1" a="1"/>
  <c r="G1508" i="1" s="1"/>
  <c r="G1509" i="1" a="1"/>
  <c r="G1509" i="1" s="1"/>
  <c r="G1510" i="1" a="1"/>
  <c r="G1510" i="1"/>
  <c r="G1511" i="1" a="1"/>
  <c r="G1511" i="1"/>
  <c r="G1512" i="1" a="1"/>
  <c r="G1512" i="1" s="1"/>
  <c r="G1513" i="1" a="1"/>
  <c r="G1513" i="1" s="1"/>
  <c r="G1514" i="1" a="1"/>
  <c r="G1514" i="1" s="1"/>
  <c r="G1515" i="1" a="1"/>
  <c r="G1515" i="1" s="1"/>
  <c r="G1516" i="1" a="1"/>
  <c r="G1516" i="1" s="1"/>
  <c r="G1517" i="1" a="1"/>
  <c r="G1517" i="1" s="1"/>
  <c r="G1518" i="1" a="1"/>
  <c r="G1518" i="1" s="1"/>
  <c r="G1519" i="1" a="1"/>
  <c r="G1519" i="1" s="1"/>
  <c r="G1520" i="1" a="1"/>
  <c r="G1520" i="1" s="1"/>
  <c r="G1521" i="1" a="1"/>
  <c r="G1521" i="1" s="1"/>
  <c r="G1522" i="1" a="1"/>
  <c r="G1522" i="1"/>
  <c r="G1523" i="1" a="1"/>
  <c r="G1523" i="1" s="1"/>
  <c r="G1524" i="1" a="1"/>
  <c r="G1524" i="1" s="1"/>
  <c r="G1525" i="1" a="1"/>
  <c r="G1525" i="1" s="1"/>
  <c r="G1526" i="1" a="1"/>
  <c r="G1526" i="1" s="1"/>
  <c r="G1527" i="1" a="1"/>
  <c r="G1527" i="1"/>
  <c r="G1528" i="1" a="1"/>
  <c r="G1528" i="1" s="1"/>
  <c r="G1529" i="1" a="1"/>
  <c r="G1529" i="1" s="1"/>
  <c r="G1530" i="1" a="1"/>
  <c r="G1530" i="1" s="1"/>
  <c r="G1531" i="1" a="1"/>
  <c r="G1531" i="1" s="1"/>
  <c r="G1532" i="1" a="1"/>
  <c r="G1532" i="1" s="1"/>
  <c r="G1533" i="1" a="1"/>
  <c r="G1533" i="1" s="1"/>
  <c r="G1534" i="1" a="1"/>
  <c r="G1534" i="1" s="1"/>
  <c r="G1535" i="1" a="1"/>
  <c r="G1535" i="1" s="1"/>
  <c r="G1536" i="1" a="1"/>
  <c r="G1536" i="1" s="1"/>
  <c r="G1537" i="1" a="1"/>
  <c r="G1537" i="1" s="1"/>
  <c r="G1538" i="1" a="1"/>
  <c r="G1538" i="1"/>
  <c r="G1539" i="1" a="1"/>
  <c r="G1539" i="1" s="1"/>
  <c r="G1540" i="1" a="1"/>
  <c r="G1540" i="1" s="1"/>
  <c r="G1541" i="1" a="1"/>
  <c r="G1541" i="1" s="1"/>
  <c r="G1542" i="1" a="1"/>
  <c r="G1542" i="1" s="1"/>
  <c r="G1543" i="1" a="1"/>
  <c r="G1543" i="1"/>
  <c r="G1544" i="1" a="1"/>
  <c r="G1544" i="1" s="1"/>
  <c r="G1545" i="1" a="1"/>
  <c r="G1545" i="1" s="1"/>
  <c r="G1546" i="1" a="1"/>
  <c r="G1546" i="1" s="1"/>
  <c r="G1547" i="1" a="1"/>
  <c r="G1547" i="1" s="1"/>
  <c r="G1548" i="1" a="1"/>
  <c r="G1548" i="1" s="1"/>
  <c r="G1549" i="1" a="1"/>
  <c r="G1549" i="1" s="1"/>
  <c r="G1550" i="1" a="1"/>
  <c r="G1550" i="1" s="1"/>
  <c r="G1551" i="1" a="1"/>
  <c r="G1551" i="1" s="1"/>
  <c r="G1552" i="1" a="1"/>
  <c r="G1552" i="1" s="1"/>
  <c r="G1553" i="1" a="1"/>
  <c r="G1553" i="1" s="1"/>
  <c r="G1554" i="1" a="1"/>
  <c r="G1554" i="1"/>
  <c r="G1555" i="1" a="1"/>
  <c r="G1555" i="1" s="1"/>
  <c r="G1556" i="1" a="1"/>
  <c r="G1556" i="1" s="1"/>
  <c r="G1557" i="1" a="1"/>
  <c r="G1557" i="1" s="1"/>
  <c r="G1558" i="1" a="1"/>
  <c r="G1558" i="1" s="1"/>
  <c r="G1559" i="1" a="1"/>
  <c r="G1559" i="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c r="G1571" i="1" a="1"/>
  <c r="G1571" i="1" s="1"/>
  <c r="G1572" i="1" a="1"/>
  <c r="G1572" i="1" s="1"/>
  <c r="G1573" i="1" a="1"/>
  <c r="G1573" i="1" s="1"/>
  <c r="G1574" i="1" a="1"/>
  <c r="G1574" i="1" s="1"/>
  <c r="G1575" i="1" a="1"/>
  <c r="G1575" i="1"/>
  <c r="G1576" i="1" a="1"/>
  <c r="G1576" i="1" s="1"/>
  <c r="G1577" i="1" a="1"/>
  <c r="G1577" i="1" s="1"/>
  <c r="G1578" i="1" a="1"/>
  <c r="G1578" i="1" s="1"/>
  <c r="G1579" i="1" a="1"/>
  <c r="G1579" i="1" s="1"/>
  <c r="G1580" i="1" a="1"/>
  <c r="G1580" i="1" s="1"/>
  <c r="G1581" i="1" a="1"/>
  <c r="G1581" i="1" s="1"/>
  <c r="G1582" i="1" a="1"/>
  <c r="G1582" i="1" s="1"/>
  <c r="G1583" i="1" a="1"/>
  <c r="G1583" i="1" s="1"/>
  <c r="G1584" i="1" a="1"/>
  <c r="G1584" i="1" s="1"/>
  <c r="G1585" i="1" a="1"/>
  <c r="G1585" i="1" s="1"/>
  <c r="G1586" i="1" a="1"/>
  <c r="G1586" i="1"/>
  <c r="G1587" i="1" a="1"/>
  <c r="G1587" i="1" s="1"/>
  <c r="G1588" i="1" a="1"/>
  <c r="G1588" i="1" s="1"/>
  <c r="G1589" i="1" a="1"/>
  <c r="G1589" i="1" s="1"/>
  <c r="G1590" i="1" a="1"/>
  <c r="G1590" i="1" s="1"/>
  <c r="G1591" i="1" a="1"/>
  <c r="G1591" i="1"/>
  <c r="G1592" i="1" a="1"/>
  <c r="G1592" i="1" s="1"/>
  <c r="G1593" i="1" a="1"/>
  <c r="G1593" i="1" s="1"/>
  <c r="G1594" i="1" a="1"/>
  <c r="G1594" i="1" s="1"/>
  <c r="G1595" i="1" a="1"/>
  <c r="G1595" i="1" s="1"/>
  <c r="G1596" i="1" a="1"/>
  <c r="G1596" i="1" s="1"/>
  <c r="G1597" i="1" a="1"/>
  <c r="G1597" i="1" s="1"/>
  <c r="G1598" i="1" a="1"/>
  <c r="G1598" i="1" s="1"/>
  <c r="G1599" i="1" a="1"/>
  <c r="G1599" i="1" s="1"/>
  <c r="G1600" i="1" a="1"/>
  <c r="G1600" i="1" s="1"/>
  <c r="G1601" i="1" a="1"/>
  <c r="G1601" i="1" s="1"/>
  <c r="G1602" i="1" a="1"/>
  <c r="G1602" i="1"/>
  <c r="G1603" i="1" a="1"/>
  <c r="G1603" i="1" s="1"/>
  <c r="G1604" i="1" a="1"/>
  <c r="G1604" i="1" s="1"/>
  <c r="G1605" i="1" a="1"/>
  <c r="G1605" i="1" s="1"/>
  <c r="G1606" i="1" a="1"/>
  <c r="G1606" i="1" s="1"/>
  <c r="G1607" i="1" a="1"/>
  <c r="G1607" i="1"/>
  <c r="G1608" i="1" a="1"/>
  <c r="G1608" i="1" s="1"/>
  <c r="G1609" i="1" a="1"/>
  <c r="G1609" i="1" s="1"/>
  <c r="G1610" i="1" a="1"/>
  <c r="G1610" i="1" s="1"/>
  <c r="G1611" i="1" a="1"/>
  <c r="G1611" i="1" s="1"/>
  <c r="G1612" i="1" a="1"/>
  <c r="G1612" i="1" s="1"/>
  <c r="G1613" i="1" a="1"/>
  <c r="G1613" i="1" s="1"/>
  <c r="G1614" i="1" a="1"/>
  <c r="G1614" i="1" s="1"/>
  <c r="G1615" i="1" a="1"/>
  <c r="G1615" i="1" s="1"/>
  <c r="G1616" i="1" a="1"/>
  <c r="G1616" i="1" s="1"/>
  <c r="G1617" i="1" a="1"/>
  <c r="G1617" i="1" s="1"/>
  <c r="G1618" i="1" a="1"/>
  <c r="G1618" i="1"/>
  <c r="G1619" i="1" a="1"/>
  <c r="G1619" i="1" s="1"/>
  <c r="G1620" i="1" a="1"/>
  <c r="G1620" i="1" s="1"/>
  <c r="G1621" i="1" a="1"/>
  <c r="G1621" i="1" s="1"/>
  <c r="G1622" i="1" a="1"/>
  <c r="G1622" i="1" s="1"/>
  <c r="G1623" i="1" a="1"/>
  <c r="G1623" i="1"/>
  <c r="G1624" i="1" a="1"/>
  <c r="G1624" i="1" s="1"/>
  <c r="G1625" i="1" a="1"/>
  <c r="G1625" i="1" s="1"/>
  <c r="G1626" i="1" a="1"/>
  <c r="G1626" i="1" s="1"/>
  <c r="G1627" i="1" a="1"/>
  <c r="G1627" i="1" s="1"/>
  <c r="G1628" i="1" a="1"/>
  <c r="G1628" i="1" s="1"/>
  <c r="G1629" i="1" a="1"/>
  <c r="G1629" i="1" s="1"/>
  <c r="G1630" i="1" a="1"/>
  <c r="G1630" i="1" s="1"/>
  <c r="G1631" i="1" a="1"/>
  <c r="G1631" i="1" s="1"/>
  <c r="G1632" i="1" a="1"/>
  <c r="G1632" i="1" s="1"/>
  <c r="G1633" i="1" a="1"/>
  <c r="G1633" i="1" s="1"/>
  <c r="G1634" i="1" a="1"/>
  <c r="G1634" i="1"/>
  <c r="G1635" i="1" a="1"/>
  <c r="G1635" i="1" s="1"/>
  <c r="G1636" i="1" a="1"/>
  <c r="G1636" i="1" s="1"/>
  <c r="G1637" i="1" a="1"/>
  <c r="G1637" i="1" s="1"/>
  <c r="G1638" i="1" a="1"/>
  <c r="G1638" i="1" s="1"/>
  <c r="G1639" i="1" a="1"/>
  <c r="G1639" i="1"/>
  <c r="G1640" i="1" a="1"/>
  <c r="G1640" i="1" s="1"/>
  <c r="G1641" i="1" a="1"/>
  <c r="G1641" i="1" s="1"/>
  <c r="G1642" i="1" a="1"/>
  <c r="G1642" i="1" s="1"/>
  <c r="G1643" i="1" a="1"/>
  <c r="G1643" i="1" s="1"/>
  <c r="G1644" i="1" a="1"/>
  <c r="G1644" i="1" s="1"/>
  <c r="G1645" i="1" a="1"/>
  <c r="G1645" i="1" s="1"/>
  <c r="G1646" i="1" a="1"/>
  <c r="G1646" i="1" s="1"/>
  <c r="G1647" i="1" a="1"/>
  <c r="G1647" i="1" s="1"/>
  <c r="G1648" i="1" a="1"/>
  <c r="G1648" i="1" s="1"/>
  <c r="G1649" i="1" a="1"/>
  <c r="G1649" i="1" s="1"/>
  <c r="G1650" i="1" a="1"/>
  <c r="G1650" i="1"/>
  <c r="G1651" i="1" a="1"/>
  <c r="G1651" i="1" s="1"/>
  <c r="G1652" i="1" a="1"/>
  <c r="G1652" i="1" s="1"/>
  <c r="G1653" i="1" a="1"/>
  <c r="G1653" i="1" s="1"/>
  <c r="G1654" i="1" a="1"/>
  <c r="G1654" i="1" s="1"/>
  <c r="G1655" i="1" a="1"/>
  <c r="G1655" i="1"/>
  <c r="G1656" i="1" a="1"/>
  <c r="G1656" i="1" s="1"/>
  <c r="G1657" i="1" a="1"/>
  <c r="G1657" i="1" s="1"/>
  <c r="G1658" i="1" a="1"/>
  <c r="G1658" i="1" s="1"/>
  <c r="G1659" i="1" a="1"/>
  <c r="G1659" i="1" s="1"/>
  <c r="G1660" i="1" a="1"/>
  <c r="G1660" i="1" s="1"/>
  <c r="G1661" i="1" a="1"/>
  <c r="G1661" i="1" s="1"/>
  <c r="G1662" i="1" a="1"/>
  <c r="G1662" i="1" s="1"/>
  <c r="G1663" i="1" a="1"/>
  <c r="G1663" i="1" s="1"/>
  <c r="G1664" i="1" a="1"/>
  <c r="G1664" i="1" s="1"/>
  <c r="G1665" i="1" a="1"/>
  <c r="G1665" i="1" s="1"/>
  <c r="G1666" i="1" a="1"/>
  <c r="G1666" i="1"/>
  <c r="G1667" i="1" a="1"/>
  <c r="G1667" i="1" s="1"/>
  <c r="G1668" i="1" a="1"/>
  <c r="G1668" i="1" s="1"/>
  <c r="G1669" i="1" a="1"/>
  <c r="G1669" i="1" s="1"/>
  <c r="G1670" i="1" a="1"/>
  <c r="G1670" i="1" s="1"/>
  <c r="G1671" i="1" a="1"/>
  <c r="G1671" i="1"/>
  <c r="G1672" i="1" a="1"/>
  <c r="G1672" i="1" s="1"/>
  <c r="G1673" i="1" a="1"/>
  <c r="G1673" i="1" s="1"/>
  <c r="G1674" i="1" a="1"/>
  <c r="G1674" i="1" s="1"/>
  <c r="G1675" i="1" a="1"/>
  <c r="G1675" i="1" s="1"/>
  <c r="G1676" i="1" a="1"/>
  <c r="G1676" i="1" s="1"/>
  <c r="G1677" i="1" a="1"/>
  <c r="G1677" i="1" s="1"/>
  <c r="G1678" i="1" a="1"/>
  <c r="G1678" i="1" s="1"/>
  <c r="G1679" i="1" a="1"/>
  <c r="G1679" i="1" s="1"/>
  <c r="G1680" i="1" a="1"/>
  <c r="G1680" i="1" s="1"/>
  <c r="G1681" i="1" a="1"/>
  <c r="G1681" i="1" s="1"/>
  <c r="G1682" i="1" a="1"/>
  <c r="G1682" i="1"/>
  <c r="G1683" i="1" a="1"/>
  <c r="G1683" i="1" s="1"/>
  <c r="G1684" i="1" a="1"/>
  <c r="G1684" i="1" s="1"/>
  <c r="G1685" i="1" a="1"/>
  <c r="G1685" i="1" s="1"/>
  <c r="G1686" i="1" a="1"/>
  <c r="G1686" i="1" s="1"/>
  <c r="G1687" i="1" a="1"/>
  <c r="G1687" i="1"/>
  <c r="G1688" i="1" a="1"/>
  <c r="G1688" i="1" s="1"/>
  <c r="G1689" i="1" a="1"/>
  <c r="G1689" i="1" s="1"/>
  <c r="G1690" i="1" a="1"/>
  <c r="G1690" i="1" s="1"/>
  <c r="G1691" i="1" a="1"/>
  <c r="G1691" i="1" s="1"/>
  <c r="G1692" i="1" a="1"/>
  <c r="G1692" i="1" s="1"/>
  <c r="G1693" i="1" a="1"/>
  <c r="G1693" i="1" s="1"/>
  <c r="G1694" i="1" a="1"/>
  <c r="G1694" i="1" s="1"/>
  <c r="G1695" i="1" a="1"/>
  <c r="G1695" i="1" s="1"/>
  <c r="G1696" i="1" a="1"/>
  <c r="G1696" i="1" s="1"/>
  <c r="G1697" i="1" a="1"/>
  <c r="G1697" i="1" s="1"/>
  <c r="G1698" i="1" a="1"/>
  <c r="G1698" i="1"/>
  <c r="G1699" i="1" a="1"/>
  <c r="G1699" i="1" s="1"/>
  <c r="G1700" i="1" a="1"/>
  <c r="G1700" i="1" s="1"/>
  <c r="G1701" i="1" a="1"/>
  <c r="G1701" i="1" s="1"/>
  <c r="G1702" i="1" a="1"/>
  <c r="G1702" i="1" s="1"/>
  <c r="G1703" i="1" a="1"/>
  <c r="G1703" i="1"/>
  <c r="G1704" i="1" a="1"/>
  <c r="G1704" i="1" s="1"/>
  <c r="G1705" i="1" a="1"/>
  <c r="G1705" i="1" s="1"/>
  <c r="G1706" i="1" a="1"/>
  <c r="G1706" i="1" s="1"/>
  <c r="G1707" i="1" a="1"/>
  <c r="G1707" i="1" s="1"/>
  <c r="G1708" i="1" a="1"/>
  <c r="G1708" i="1" s="1"/>
  <c r="G1709" i="1" a="1"/>
  <c r="G1709" i="1" s="1"/>
  <c r="G1710" i="1" a="1"/>
  <c r="G1710" i="1" s="1"/>
  <c r="G1711" i="1" a="1"/>
  <c r="G1711" i="1" s="1"/>
  <c r="G1712" i="1" a="1"/>
  <c r="G1712" i="1" s="1"/>
  <c r="G1713" i="1" a="1"/>
  <c r="G1713" i="1" s="1"/>
  <c r="G1714" i="1" a="1"/>
  <c r="G1714" i="1"/>
  <c r="G1715" i="1" a="1"/>
  <c r="G1715" i="1" s="1"/>
  <c r="G1716" i="1" a="1"/>
  <c r="G1716" i="1" s="1"/>
  <c r="G1717" i="1" a="1"/>
  <c r="G1717" i="1" s="1"/>
  <c r="G1718" i="1" a="1"/>
  <c r="G1718" i="1" s="1"/>
  <c r="G1719" i="1" a="1"/>
  <c r="G1719" i="1"/>
  <c r="G1720" i="1" a="1"/>
  <c r="G1720" i="1" s="1"/>
  <c r="G1721" i="1" a="1"/>
  <c r="G1721" i="1" s="1"/>
  <c r="G1722" i="1" a="1"/>
  <c r="G1722" i="1" s="1"/>
  <c r="G1723" i="1" a="1"/>
  <c r="G1723" i="1" s="1"/>
  <c r="G1724" i="1" a="1"/>
  <c r="G1724" i="1" s="1"/>
  <c r="G1725" i="1" a="1"/>
  <c r="G1725" i="1" s="1"/>
  <c r="G1726" i="1" a="1"/>
  <c r="G1726" i="1" s="1"/>
  <c r="G1727" i="1" a="1"/>
  <c r="G1727" i="1" s="1"/>
  <c r="G1728" i="1" a="1"/>
  <c r="G1728" i="1" s="1"/>
  <c r="G1729" i="1" a="1"/>
  <c r="G1729" i="1" s="1"/>
  <c r="G1730" i="1" a="1"/>
  <c r="G1730" i="1"/>
  <c r="G1731" i="1" a="1"/>
  <c r="G1731" i="1" s="1"/>
  <c r="G1732" i="1" a="1"/>
  <c r="G1732" i="1" s="1"/>
  <c r="G1733" i="1" a="1"/>
  <c r="G1733" i="1" s="1"/>
  <c r="G1734" i="1" a="1"/>
  <c r="G1734" i="1" s="1"/>
  <c r="G1735" i="1" a="1"/>
  <c r="G1735" i="1"/>
  <c r="G1736" i="1" a="1"/>
  <c r="G1736" i="1" s="1"/>
  <c r="G1737" i="1" a="1"/>
  <c r="G1737" i="1" s="1"/>
  <c r="G1738" i="1" a="1"/>
  <c r="G1738" i="1" s="1"/>
  <c r="G1739" i="1" a="1"/>
  <c r="G1739" i="1" s="1"/>
  <c r="G1740" i="1" a="1"/>
  <c r="G1740" i="1" s="1"/>
  <c r="G1741" i="1" a="1"/>
  <c r="G1741" i="1" s="1"/>
  <c r="G1742" i="1" a="1"/>
  <c r="G1742" i="1" s="1"/>
  <c r="G1743" i="1" a="1"/>
  <c r="G1743" i="1" s="1"/>
  <c r="G1744" i="1" a="1"/>
  <c r="G1744" i="1" s="1"/>
  <c r="G1745" i="1" a="1"/>
  <c r="G1745" i="1" s="1"/>
  <c r="G1746" i="1" a="1"/>
  <c r="G1746" i="1"/>
  <c r="G1747" i="1" a="1"/>
  <c r="G1747" i="1" s="1"/>
  <c r="G1748" i="1" a="1"/>
  <c r="G1748" i="1" s="1"/>
  <c r="G1749" i="1" a="1"/>
  <c r="G1749" i="1" s="1"/>
  <c r="G1750" i="1" a="1"/>
  <c r="G1750" i="1" s="1"/>
  <c r="G1751" i="1" a="1"/>
  <c r="G1751" i="1"/>
  <c r="G1752" i="1" a="1"/>
  <c r="G1752" i="1" s="1"/>
  <c r="G1753" i="1" a="1"/>
  <c r="G1753" i="1" s="1"/>
  <c r="G1754" i="1" a="1"/>
  <c r="G1754" i="1" s="1"/>
  <c r="G1755" i="1" a="1"/>
  <c r="G1755" i="1" s="1"/>
  <c r="G1756" i="1" a="1"/>
  <c r="G1756" i="1" s="1"/>
  <c r="G1757" i="1" a="1"/>
  <c r="G1757" i="1" s="1"/>
  <c r="G1758" i="1" a="1"/>
  <c r="G1758" i="1" s="1"/>
  <c r="G1759" i="1" a="1"/>
  <c r="G1759" i="1" s="1"/>
  <c r="G1760" i="1" a="1"/>
  <c r="G1760" i="1" s="1"/>
  <c r="G1761" i="1" a="1"/>
  <c r="G1761" i="1" s="1"/>
  <c r="G1762" i="1" a="1"/>
  <c r="G1762" i="1"/>
  <c r="G1763" i="1" a="1"/>
  <c r="G1763" i="1" s="1"/>
  <c r="G1764" i="1" a="1"/>
  <c r="G1764" i="1" s="1"/>
  <c r="G1765" i="1" a="1"/>
  <c r="G1765" i="1" s="1"/>
  <c r="G1766" i="1" a="1"/>
  <c r="G1766" i="1" s="1"/>
  <c r="G1767" i="1" a="1"/>
  <c r="G1767" i="1"/>
  <c r="G1768" i="1" a="1"/>
  <c r="G1768" i="1" s="1"/>
  <c r="G1769" i="1" a="1"/>
  <c r="G1769" i="1" s="1"/>
  <c r="G1770" i="1" a="1"/>
  <c r="G1770" i="1" s="1"/>
  <c r="G1771" i="1" a="1"/>
  <c r="G1771" i="1" s="1"/>
  <c r="G1772" i="1" a="1"/>
  <c r="G1772" i="1" s="1"/>
  <c r="G1773" i="1" a="1"/>
  <c r="G1773" i="1" s="1"/>
  <c r="G1774" i="1" a="1"/>
  <c r="G1774" i="1" s="1"/>
  <c r="G1775" i="1" a="1"/>
  <c r="G1775" i="1" s="1"/>
  <c r="G1776" i="1" a="1"/>
  <c r="G1776" i="1" s="1"/>
  <c r="G1777" i="1" a="1"/>
  <c r="G1777" i="1" s="1"/>
  <c r="G1778" i="1" a="1"/>
  <c r="G1778" i="1"/>
  <c r="G1779" i="1" a="1"/>
  <c r="G1779" i="1" s="1"/>
  <c r="G1780" i="1" a="1"/>
  <c r="G1780" i="1" s="1"/>
  <c r="G1781" i="1" a="1"/>
  <c r="G1781" i="1" s="1"/>
  <c r="G1782" i="1" a="1"/>
  <c r="G1782" i="1" s="1"/>
  <c r="G1783" i="1" a="1"/>
  <c r="G1783" i="1"/>
  <c r="G1784" i="1" a="1"/>
  <c r="G1784" i="1" s="1"/>
  <c r="G1785" i="1" a="1"/>
  <c r="G1785" i="1" s="1"/>
  <c r="G1786" i="1" a="1"/>
  <c r="G1786" i="1" s="1"/>
  <c r="G1787" i="1" a="1"/>
  <c r="G1787" i="1" s="1"/>
  <c r="G1788" i="1" a="1"/>
  <c r="G1788" i="1" s="1"/>
  <c r="G1789" i="1" a="1"/>
  <c r="G1789" i="1" s="1"/>
  <c r="G1790" i="1" a="1"/>
  <c r="G1790" i="1" s="1"/>
  <c r="G1791" i="1" a="1"/>
  <c r="G1791" i="1" s="1"/>
  <c r="G1792" i="1" a="1"/>
  <c r="G1792" i="1" s="1"/>
  <c r="G1793" i="1" a="1"/>
  <c r="G1793" i="1" s="1"/>
  <c r="G1794" i="1" a="1"/>
  <c r="G1794" i="1"/>
  <c r="G1795" i="1" a="1"/>
  <c r="G1795" i="1" s="1"/>
  <c r="G1796" i="1" a="1"/>
  <c r="G1796" i="1" s="1"/>
  <c r="G1797" i="1" a="1"/>
  <c r="G1797" i="1" s="1"/>
  <c r="G1798" i="1" a="1"/>
  <c r="G1798" i="1" s="1"/>
  <c r="G1799" i="1" a="1"/>
  <c r="G1799" i="1"/>
  <c r="G1800" i="1" a="1"/>
  <c r="G1800" i="1" s="1"/>
  <c r="G1801" i="1" a="1"/>
  <c r="G1801" i="1" s="1"/>
  <c r="G1802" i="1" a="1"/>
  <c r="G1802" i="1" s="1"/>
  <c r="G1803" i="1" a="1"/>
  <c r="G1803" i="1" s="1"/>
  <c r="G1804" i="1" a="1"/>
  <c r="G1804" i="1" s="1"/>
  <c r="G1805" i="1" a="1"/>
  <c r="G1805" i="1" s="1"/>
  <c r="G1806" i="1" a="1"/>
  <c r="G1806" i="1" s="1"/>
  <c r="G1807" i="1" a="1"/>
  <c r="G1807" i="1" s="1"/>
  <c r="G1808" i="1" a="1"/>
  <c r="G1808" i="1" s="1"/>
  <c r="G1809" i="1" a="1"/>
  <c r="G1809" i="1" s="1"/>
  <c r="G1810" i="1" a="1"/>
  <c r="G1810" i="1"/>
  <c r="G1811" i="1" a="1"/>
  <c r="G1811" i="1" s="1"/>
  <c r="G1812" i="1" a="1"/>
  <c r="G1812" i="1" s="1"/>
  <c r="G1813" i="1" a="1"/>
  <c r="G1813" i="1" s="1"/>
  <c r="G1814" i="1" a="1"/>
  <c r="G1814" i="1" s="1"/>
  <c r="G1815" i="1" a="1"/>
  <c r="G1815" i="1"/>
  <c r="G1816" i="1" a="1"/>
  <c r="G1816" i="1" s="1"/>
  <c r="G1817" i="1" a="1"/>
  <c r="G1817" i="1" s="1"/>
  <c r="G1818" i="1" a="1"/>
  <c r="G1818" i="1" s="1"/>
  <c r="G1819" i="1" a="1"/>
  <c r="G1819" i="1" s="1"/>
  <c r="G1820" i="1" a="1"/>
  <c r="G1820" i="1" s="1"/>
  <c r="G1821" i="1" a="1"/>
  <c r="G1821" i="1" s="1"/>
  <c r="G1822" i="1" a="1"/>
  <c r="G1822" i="1" s="1"/>
  <c r="G1823" i="1" a="1"/>
  <c r="G1823" i="1" s="1"/>
  <c r="G1824" i="1" a="1"/>
  <c r="G1824" i="1" s="1"/>
  <c r="G1825" i="1" a="1"/>
  <c r="G1825" i="1" s="1"/>
  <c r="G1826" i="1" a="1"/>
  <c r="G1826" i="1"/>
  <c r="G1827" i="1" a="1"/>
  <c r="G1827" i="1" s="1"/>
  <c r="G1828" i="1" a="1"/>
  <c r="G1828" i="1" s="1"/>
  <c r="G1829" i="1" a="1"/>
  <c r="G1829" i="1" s="1"/>
  <c r="G1830" i="1" a="1"/>
  <c r="G1830" i="1" s="1"/>
  <c r="G1831" i="1" a="1"/>
  <c r="G1831" i="1"/>
  <c r="G1832" i="1" a="1"/>
  <c r="G1832" i="1" s="1"/>
  <c r="G1833" i="1" a="1"/>
  <c r="G1833" i="1" s="1"/>
  <c r="G1834" i="1" a="1"/>
  <c r="G1834" i="1" s="1"/>
  <c r="G1835" i="1" a="1"/>
  <c r="G1835" i="1" s="1"/>
  <c r="G1836" i="1" a="1"/>
  <c r="G1836" i="1" s="1"/>
  <c r="G1837" i="1" a="1"/>
  <c r="G1837" i="1" s="1"/>
  <c r="G1838" i="1" a="1"/>
  <c r="G1838" i="1" s="1"/>
  <c r="G1839" i="1" a="1"/>
  <c r="G1839" i="1" s="1"/>
  <c r="G1840" i="1" a="1"/>
  <c r="G1840" i="1" s="1"/>
  <c r="G1841" i="1" a="1"/>
  <c r="G1841" i="1" s="1"/>
  <c r="G1842" i="1" a="1"/>
  <c r="G1842" i="1"/>
  <c r="G1843" i="1" a="1"/>
  <c r="G1843" i="1" s="1"/>
  <c r="G1844" i="1" a="1"/>
  <c r="G1844" i="1" s="1"/>
  <c r="G1845" i="1" a="1"/>
  <c r="G1845" i="1" s="1"/>
  <c r="G1846" i="1" a="1"/>
  <c r="G1846" i="1" s="1"/>
  <c r="G1847" i="1" a="1"/>
  <c r="G1847" i="1"/>
  <c r="G1848" i="1" a="1"/>
  <c r="G1848" i="1" s="1"/>
  <c r="G1849" i="1" a="1"/>
  <c r="G1849" i="1" s="1"/>
  <c r="G1850" i="1" a="1"/>
  <c r="G1850" i="1" s="1"/>
  <c r="G1851" i="1" a="1"/>
  <c r="G1851" i="1" s="1"/>
  <c r="G1852" i="1" a="1"/>
  <c r="G1852" i="1" s="1"/>
  <c r="G1853" i="1" a="1"/>
  <c r="G1853" i="1" s="1"/>
  <c r="G1854" i="1" a="1"/>
  <c r="G1854" i="1" s="1"/>
  <c r="G1855" i="1" a="1"/>
  <c r="G1855" i="1" s="1"/>
  <c r="G1856" i="1" a="1"/>
  <c r="G1856" i="1" s="1"/>
  <c r="G1857" i="1" a="1"/>
  <c r="G1857" i="1" s="1"/>
  <c r="G1858" i="1" a="1"/>
  <c r="G1858" i="1"/>
  <c r="G1859" i="1" a="1"/>
  <c r="G1859" i="1" s="1"/>
  <c r="G1860" i="1" a="1"/>
  <c r="G1860" i="1" s="1"/>
  <c r="G1861" i="1" a="1"/>
  <c r="G1861" i="1" s="1"/>
  <c r="G1862" i="1" a="1"/>
  <c r="G1862" i="1" s="1"/>
  <c r="G1863" i="1" a="1"/>
  <c r="G1863" i="1"/>
  <c r="G1864" i="1" a="1"/>
  <c r="G1864" i="1" s="1"/>
  <c r="G1865" i="1" a="1"/>
  <c r="G1865" i="1" s="1"/>
  <c r="G1866" i="1" a="1"/>
  <c r="G1866" i="1" s="1"/>
  <c r="G1867" i="1" a="1"/>
  <c r="G1867" i="1" s="1"/>
  <c r="G1868" i="1" a="1"/>
  <c r="G1868" i="1" s="1"/>
  <c r="G1869" i="1" a="1"/>
  <c r="G1869" i="1" s="1"/>
  <c r="G1870" i="1" a="1"/>
  <c r="G1870" i="1" s="1"/>
  <c r="G1871" i="1" a="1"/>
  <c r="G1871" i="1" s="1"/>
  <c r="G1872" i="1" a="1"/>
  <c r="G1872" i="1" s="1"/>
  <c r="G1873" i="1" a="1"/>
  <c r="G1873" i="1" s="1"/>
  <c r="G1874" i="1" a="1"/>
  <c r="G1874" i="1"/>
  <c r="G1875" i="1" a="1"/>
  <c r="G1875" i="1" s="1"/>
  <c r="G1876" i="1" a="1"/>
  <c r="G1876" i="1" s="1"/>
  <c r="G1877" i="1" a="1"/>
  <c r="G1877" i="1" s="1"/>
  <c r="G1878" i="1" a="1"/>
  <c r="G1878" i="1" s="1"/>
  <c r="G1879" i="1" a="1"/>
  <c r="G1879" i="1"/>
  <c r="G1880" i="1" a="1"/>
  <c r="G1880" i="1" s="1"/>
  <c r="G1881" i="1" a="1"/>
  <c r="G1881" i="1" s="1"/>
  <c r="G1882" i="1" a="1"/>
  <c r="G1882" i="1" s="1"/>
  <c r="G1883" i="1" a="1"/>
  <c r="G1883" i="1" s="1"/>
  <c r="G1884" i="1" a="1"/>
  <c r="G1884" i="1" s="1"/>
  <c r="G1885" i="1" a="1"/>
  <c r="G1885" i="1" s="1"/>
  <c r="G1886" i="1" a="1"/>
  <c r="G1886" i="1" s="1"/>
  <c r="G1887" i="1" a="1"/>
  <c r="G1887" i="1" s="1"/>
  <c r="G1888" i="1" a="1"/>
  <c r="G1888" i="1" s="1"/>
  <c r="G1889" i="1" a="1"/>
  <c r="G1889" i="1" s="1"/>
  <c r="G1890" i="1" a="1"/>
  <c r="G1890" i="1"/>
  <c r="G1891" i="1" a="1"/>
  <c r="G1891" i="1" s="1"/>
  <c r="G1892" i="1" a="1"/>
  <c r="G1892" i="1" s="1"/>
  <c r="G1893" i="1" a="1"/>
  <c r="G1893" i="1" s="1"/>
  <c r="G1894" i="1" a="1"/>
  <c r="G1894" i="1" s="1"/>
  <c r="G1895" i="1" a="1"/>
  <c r="G1895" i="1"/>
  <c r="G1896" i="1" a="1"/>
  <c r="G1896" i="1" s="1"/>
  <c r="G1897" i="1" a="1"/>
  <c r="G1897" i="1" s="1"/>
  <c r="G1898" i="1" a="1"/>
  <c r="G1898" i="1" s="1"/>
  <c r="G1899" i="1" a="1"/>
  <c r="G1899" i="1" s="1"/>
  <c r="G1900" i="1" a="1"/>
  <c r="G1900" i="1" s="1"/>
  <c r="G1901" i="1" a="1"/>
  <c r="G1901" i="1" s="1"/>
  <c r="G1902" i="1" a="1"/>
  <c r="G1902" i="1" s="1"/>
  <c r="G1903" i="1" a="1"/>
  <c r="G1903" i="1" s="1"/>
  <c r="G1904" i="1" a="1"/>
  <c r="G1904" i="1" s="1"/>
  <c r="G1905" i="1" a="1"/>
  <c r="G1905" i="1" s="1"/>
  <c r="G1906" i="1" a="1"/>
  <c r="G1906" i="1"/>
  <c r="G1907" i="1" a="1"/>
  <c r="G1907" i="1" s="1"/>
  <c r="G1908" i="1" a="1"/>
  <c r="G1908" i="1" s="1"/>
  <c r="G1909" i="1" a="1"/>
  <c r="G1909" i="1"/>
  <c r="G1910" i="1" a="1"/>
  <c r="G1910" i="1"/>
  <c r="G1911" i="1" a="1"/>
  <c r="G1911" i="1" s="1"/>
  <c r="G1912" i="1" a="1"/>
  <c r="G1912" i="1" s="1"/>
  <c r="G1913" i="1" a="1"/>
  <c r="G1913" i="1" s="1"/>
  <c r="G1914" i="1" a="1"/>
  <c r="G1914" i="1" s="1"/>
  <c r="G1915" i="1" a="1"/>
  <c r="G1915" i="1"/>
  <c r="G1916" i="1" a="1"/>
  <c r="G1916" i="1" s="1"/>
  <c r="G1917" i="1" a="1"/>
  <c r="G1917" i="1"/>
  <c r="G1918" i="1" a="1"/>
  <c r="G1918" i="1"/>
  <c r="G1919" i="1" a="1"/>
  <c r="G1919" i="1"/>
  <c r="G1920" i="1" a="1"/>
  <c r="G1920" i="1" s="1"/>
  <c r="G1921" i="1" a="1"/>
  <c r="G1921" i="1" s="1"/>
  <c r="G1922" i="1" a="1"/>
  <c r="G1922" i="1" s="1"/>
  <c r="G1923" i="1" a="1"/>
  <c r="G1923" i="1" s="1"/>
  <c r="G1924" i="1" a="1"/>
  <c r="G1924" i="1" s="1"/>
  <c r="G1925" i="1" a="1"/>
  <c r="G1925" i="1" s="1"/>
  <c r="G1926" i="1" a="1"/>
  <c r="G1926" i="1"/>
  <c r="G1927" i="1" a="1"/>
  <c r="G1927" i="1"/>
  <c r="G1928" i="1" a="1"/>
  <c r="G1928" i="1" s="1"/>
  <c r="G1929" i="1" a="1"/>
  <c r="G1929" i="1"/>
  <c r="G1930" i="1" a="1"/>
  <c r="G1930" i="1" s="1"/>
  <c r="G1931" i="1" a="1"/>
  <c r="G1931" i="1" s="1"/>
  <c r="G1932" i="1" a="1"/>
  <c r="G1932" i="1" s="1"/>
  <c r="G1933" i="1" a="1"/>
  <c r="G1933" i="1"/>
  <c r="G1934" i="1" a="1"/>
  <c r="G1934" i="1" s="1"/>
  <c r="G1935" i="1" a="1"/>
  <c r="G1935" i="1"/>
  <c r="G1936" i="1" a="1"/>
  <c r="G1936" i="1" s="1"/>
  <c r="G1937" i="1" a="1"/>
  <c r="G1937" i="1" s="1"/>
  <c r="G1938" i="1" a="1"/>
  <c r="G1938" i="1"/>
  <c r="G1939" i="1" a="1"/>
  <c r="G1939" i="1" s="1"/>
  <c r="G1940" i="1" a="1"/>
  <c r="G1940" i="1" s="1"/>
  <c r="G1941" i="1" a="1"/>
  <c r="G1941" i="1"/>
  <c r="G1942" i="1" a="1"/>
  <c r="G1942" i="1"/>
  <c r="G1943" i="1" a="1"/>
  <c r="G1943" i="1" s="1"/>
  <c r="G1944" i="1" a="1"/>
  <c r="G1944" i="1" s="1"/>
  <c r="G1945" i="1" a="1"/>
  <c r="G1945" i="1" s="1"/>
  <c r="G1946" i="1" a="1"/>
  <c r="G1946" i="1" s="1"/>
  <c r="G1947" i="1" a="1"/>
  <c r="G1947" i="1"/>
  <c r="G1948" i="1" a="1"/>
  <c r="G1948" i="1" s="1"/>
  <c r="G1949" i="1" a="1"/>
  <c r="G1949" i="1"/>
  <c r="G1950" i="1" a="1"/>
  <c r="G1950" i="1"/>
  <c r="G1951" i="1" a="1"/>
  <c r="G1951" i="1"/>
  <c r="G1952" i="1" a="1"/>
  <c r="G1952" i="1" s="1"/>
  <c r="G1953" i="1" a="1"/>
  <c r="G1953" i="1" s="1"/>
  <c r="G1954" i="1" a="1"/>
  <c r="G1954" i="1" s="1"/>
  <c r="G1955" i="1" a="1"/>
  <c r="G1955" i="1" s="1"/>
  <c r="G1956" i="1" a="1"/>
  <c r="G1956" i="1" s="1"/>
  <c r="G1957" i="1" a="1"/>
  <c r="G1957" i="1" s="1"/>
  <c r="G1958" i="1" a="1"/>
  <c r="G1958" i="1"/>
  <c r="G1959" i="1" a="1"/>
  <c r="G1959" i="1"/>
  <c r="G1960" i="1" a="1"/>
  <c r="G1960" i="1" s="1"/>
  <c r="G1961" i="1" a="1"/>
  <c r="G1961" i="1"/>
  <c r="G1962" i="1" a="1"/>
  <c r="G1962" i="1" s="1"/>
  <c r="G1963" i="1" a="1"/>
  <c r="G1963" i="1" s="1"/>
  <c r="G1964" i="1" a="1"/>
  <c r="G1964" i="1" s="1"/>
  <c r="G1965" i="1" a="1"/>
  <c r="G1965" i="1"/>
  <c r="G1966" i="1" a="1"/>
  <c r="G1966" i="1" s="1"/>
  <c r="G1967" i="1" a="1"/>
  <c r="G1967" i="1"/>
  <c r="G1968" i="1" a="1"/>
  <c r="G1968" i="1" s="1"/>
  <c r="G1969" i="1" a="1"/>
  <c r="G1969" i="1" s="1"/>
  <c r="G1970" i="1" a="1"/>
  <c r="G1970" i="1"/>
  <c r="G1971" i="1" a="1"/>
  <c r="G1971" i="1" s="1"/>
  <c r="G1972" i="1" a="1"/>
  <c r="G1972" i="1" s="1"/>
  <c r="G1973" i="1" a="1"/>
  <c r="G1973" i="1"/>
  <c r="G1974" i="1" a="1"/>
  <c r="G1974" i="1"/>
  <c r="G1975" i="1" a="1"/>
  <c r="G1975" i="1" s="1"/>
  <c r="G1976" i="1" a="1"/>
  <c r="G1976" i="1" s="1"/>
  <c r="G1977" i="1" a="1"/>
  <c r="G1977" i="1" s="1"/>
  <c r="G1978" i="1" a="1"/>
  <c r="G1978" i="1" s="1"/>
  <c r="G1979" i="1" a="1"/>
  <c r="G1979" i="1"/>
  <c r="G1980" i="1" a="1"/>
  <c r="G1980" i="1" s="1"/>
  <c r="G1981" i="1" a="1"/>
  <c r="G1981" i="1"/>
  <c r="G1982" i="1" a="1"/>
  <c r="G1982" i="1"/>
  <c r="G1983" i="1" a="1"/>
  <c r="G1983" i="1"/>
  <c r="G1984" i="1" a="1"/>
  <c r="G1984" i="1" s="1"/>
  <c r="G1985" i="1" a="1"/>
  <c r="G1985" i="1" s="1"/>
  <c r="G1986" i="1" a="1"/>
  <c r="G1986" i="1" s="1"/>
  <c r="G1987" i="1" a="1"/>
  <c r="G1987" i="1" s="1"/>
  <c r="G1988" i="1" a="1"/>
  <c r="G1988" i="1" s="1"/>
  <c r="G1989" i="1" a="1"/>
  <c r="G1989" i="1" s="1"/>
  <c r="G1990" i="1" a="1"/>
  <c r="G1990" i="1"/>
  <c r="G1991" i="1" a="1"/>
  <c r="G1991" i="1"/>
  <c r="G1992" i="1" a="1"/>
  <c r="G1992" i="1" s="1"/>
  <c r="G1993" i="1" a="1"/>
  <c r="G1993" i="1"/>
  <c r="G1994" i="1" a="1"/>
  <c r="G1994" i="1" s="1"/>
  <c r="G1995" i="1" a="1"/>
  <c r="G1995" i="1" s="1"/>
  <c r="G1996" i="1" a="1"/>
  <c r="G1996" i="1" s="1"/>
  <c r="G1997" i="1" a="1"/>
  <c r="G1997" i="1"/>
  <c r="G1998" i="1" a="1"/>
  <c r="G1998" i="1" s="1"/>
  <c r="G1999" i="1" a="1"/>
  <c r="G1999" i="1"/>
  <c r="G2000" i="1" a="1"/>
  <c r="G2000" i="1" s="1"/>
  <c r="G2001" i="1" a="1"/>
  <c r="G2001" i="1" s="1"/>
  <c r="G2002" i="1" a="1"/>
  <c r="G2002" i="1"/>
  <c r="G2003" i="1" a="1"/>
  <c r="G2003" i="1" s="1"/>
  <c r="G2004" i="1" a="1"/>
  <c r="G2004" i="1" s="1"/>
  <c r="G2005" i="1" a="1"/>
  <c r="G2005" i="1"/>
  <c r="G2006" i="1" a="1"/>
  <c r="G2006" i="1"/>
  <c r="G2007" i="1" a="1"/>
  <c r="G2007" i="1" s="1"/>
  <c r="G2008" i="1" a="1"/>
  <c r="G2008" i="1" s="1"/>
  <c r="G2009" i="1" a="1"/>
  <c r="G2009" i="1" s="1"/>
  <c r="G2010" i="1" a="1"/>
  <c r="G2010" i="1" s="1"/>
  <c r="G2011" i="1" a="1"/>
  <c r="G2011" i="1"/>
  <c r="G2012" i="1" a="1"/>
  <c r="G2012" i="1" s="1"/>
  <c r="G2013" i="1" a="1"/>
  <c r="G2013" i="1"/>
  <c r="G2014" i="1" a="1"/>
  <c r="G2014" i="1"/>
  <c r="G2015" i="1" a="1"/>
  <c r="G2015" i="1"/>
  <c r="G2016" i="1" a="1"/>
  <c r="G2016" i="1" s="1"/>
  <c r="G2017" i="1" a="1"/>
  <c r="G2017" i="1" s="1"/>
  <c r="G2018" i="1" a="1"/>
  <c r="G2018" i="1" s="1"/>
  <c r="G2019" i="1" a="1"/>
  <c r="G2019" i="1" s="1"/>
  <c r="G2020" i="1" a="1"/>
  <c r="G2020" i="1" s="1"/>
  <c r="G2021" i="1" a="1"/>
  <c r="G2021" i="1" s="1"/>
  <c r="G2022" i="1" a="1"/>
  <c r="G2022" i="1"/>
  <c r="G2023" i="1" a="1"/>
  <c r="G2023" i="1"/>
  <c r="G2024" i="1" a="1"/>
  <c r="G2024" i="1" s="1"/>
  <c r="G2025" i="1" a="1"/>
  <c r="G2025" i="1"/>
  <c r="G2026" i="1" a="1"/>
  <c r="G2026" i="1" s="1"/>
  <c r="G2027" i="1" a="1"/>
  <c r="G2027" i="1" s="1"/>
  <c r="G2028" i="1" a="1"/>
  <c r="G2028" i="1" s="1"/>
  <c r="G2029" i="1" a="1"/>
  <c r="G2029" i="1"/>
  <c r="G2030" i="1" a="1"/>
  <c r="G2030" i="1" s="1"/>
  <c r="G2031" i="1" a="1"/>
  <c r="G2031" i="1"/>
  <c r="G2032" i="1" a="1"/>
  <c r="G2032" i="1" s="1"/>
  <c r="G2033" i="1" a="1"/>
  <c r="G2033" i="1" s="1"/>
  <c r="G2034" i="1" a="1"/>
  <c r="G2034" i="1"/>
  <c r="G2035" i="1" a="1"/>
  <c r="G2035" i="1" s="1"/>
  <c r="G2036" i="1" a="1"/>
  <c r="G2036" i="1" s="1"/>
  <c r="G2037" i="1" a="1"/>
  <c r="G2037" i="1"/>
  <c r="G2038" i="1" a="1"/>
  <c r="G2038" i="1"/>
  <c r="G2039" i="1" a="1"/>
  <c r="G2039" i="1" s="1"/>
  <c r="G2040" i="1" a="1"/>
  <c r="G2040" i="1" s="1"/>
  <c r="G2041" i="1" a="1"/>
  <c r="G2041" i="1" s="1"/>
  <c r="G2042" i="1" a="1"/>
  <c r="G2042" i="1" s="1"/>
  <c r="G2043" i="1" a="1"/>
  <c r="G2043" i="1"/>
  <c r="G2044" i="1" a="1"/>
  <c r="G2044" i="1" s="1"/>
  <c r="G2045" i="1" a="1"/>
  <c r="G2045" i="1"/>
  <c r="G2046" i="1" a="1"/>
  <c r="G2046" i="1"/>
  <c r="G2047" i="1" a="1"/>
  <c r="G2047" i="1"/>
  <c r="G2048" i="1" a="1"/>
  <c r="G2048" i="1" s="1"/>
  <c r="G2049" i="1" a="1"/>
  <c r="G2049" i="1" s="1"/>
  <c r="G2050" i="1" a="1"/>
  <c r="G2050" i="1" s="1"/>
  <c r="G2051" i="1" a="1"/>
  <c r="G2051" i="1" s="1"/>
  <c r="G2052" i="1" a="1"/>
  <c r="G2052" i="1" s="1"/>
  <c r="G2053" i="1" a="1"/>
  <c r="G2053" i="1" s="1"/>
  <c r="G2054" i="1" a="1"/>
  <c r="G2054" i="1"/>
  <c r="G2055" i="1" a="1"/>
  <c r="G2055" i="1"/>
  <c r="G2056" i="1" a="1"/>
  <c r="G2056" i="1" s="1"/>
  <c r="G2057" i="1" a="1"/>
  <c r="G2057" i="1"/>
  <c r="G2058" i="1" a="1"/>
  <c r="G2058" i="1" s="1"/>
  <c r="G2059" i="1" a="1"/>
  <c r="G2059" i="1" s="1"/>
  <c r="G2060" i="1" a="1"/>
  <c r="G2060" i="1" s="1"/>
  <c r="G2061" i="1" a="1"/>
  <c r="G2061" i="1"/>
  <c r="G2062" i="1" a="1"/>
  <c r="G2062" i="1" s="1"/>
  <c r="G2063" i="1" a="1"/>
  <c r="G2063" i="1"/>
  <c r="G2064" i="1" a="1"/>
  <c r="G2064" i="1" s="1"/>
  <c r="G2065" i="1" a="1"/>
  <c r="G2065" i="1" s="1"/>
  <c r="G2066" i="1" a="1"/>
  <c r="G2066" i="1"/>
  <c r="G2067" i="1" a="1"/>
  <c r="G2067" i="1" s="1"/>
  <c r="G2068" i="1" a="1"/>
  <c r="G2068" i="1" s="1"/>
  <c r="G2069" i="1" a="1"/>
  <c r="G2069" i="1"/>
  <c r="G2070" i="1" a="1"/>
  <c r="G2070" i="1"/>
  <c r="G2071" i="1" a="1"/>
  <c r="G2071" i="1" s="1"/>
  <c r="G2072" i="1" a="1"/>
  <c r="G2072" i="1" s="1"/>
  <c r="G2073" i="1" a="1"/>
  <c r="G2073" i="1" s="1"/>
  <c r="G2074" i="1" a="1"/>
  <c r="G2074" i="1" s="1"/>
  <c r="G2075" i="1" a="1"/>
  <c r="G2075" i="1"/>
  <c r="G2076" i="1" a="1"/>
  <c r="G2076" i="1" s="1"/>
  <c r="G2077" i="1" a="1"/>
  <c r="G2077" i="1"/>
  <c r="G2078" i="1" a="1"/>
  <c r="G2078" i="1"/>
  <c r="G2079" i="1" a="1"/>
  <c r="G2079" i="1"/>
  <c r="G2080" i="1" a="1"/>
  <c r="G2080" i="1" s="1"/>
  <c r="G2081" i="1" a="1"/>
  <c r="G2081" i="1" s="1"/>
  <c r="G2082" i="1" a="1"/>
  <c r="G2082" i="1" s="1"/>
  <c r="G2083" i="1" a="1"/>
  <c r="G2083" i="1" s="1"/>
  <c r="G2084" i="1" a="1"/>
  <c r="G2084" i="1" s="1"/>
  <c r="G2085" i="1" a="1"/>
  <c r="G2085" i="1" s="1"/>
  <c r="G2086" i="1" a="1"/>
  <c r="G2086" i="1"/>
  <c r="G2087" i="1" a="1"/>
  <c r="G2087" i="1"/>
  <c r="G2088" i="1" a="1"/>
  <c r="G2088" i="1" s="1"/>
  <c r="G2089" i="1" a="1"/>
  <c r="G2089" i="1"/>
  <c r="G2090" i="1" a="1"/>
  <c r="G2090" i="1" s="1"/>
  <c r="G2091" i="1" a="1"/>
  <c r="G2091" i="1" s="1"/>
  <c r="G2092" i="1" a="1"/>
  <c r="G2092" i="1" s="1"/>
  <c r="G2093" i="1" a="1"/>
  <c r="G2093" i="1"/>
  <c r="G2094" i="1" a="1"/>
  <c r="G2094" i="1" s="1"/>
  <c r="G2095" i="1" a="1"/>
  <c r="G2095" i="1"/>
  <c r="G2096" i="1" a="1"/>
  <c r="G2096" i="1" s="1"/>
  <c r="G2097" i="1" a="1"/>
  <c r="G2097" i="1" s="1"/>
  <c r="G2098" i="1" a="1"/>
  <c r="G2098" i="1"/>
  <c r="G2099" i="1" a="1"/>
  <c r="G2099" i="1" s="1"/>
  <c r="G2100" i="1" a="1"/>
  <c r="G2100" i="1" s="1"/>
  <c r="G2101" i="1" a="1"/>
  <c r="G2101" i="1"/>
  <c r="G2102" i="1" a="1"/>
  <c r="G2102" i="1"/>
  <c r="G2103" i="1" a="1"/>
  <c r="G2103" i="1" s="1"/>
  <c r="G2104" i="1" a="1"/>
  <c r="G2104" i="1" s="1"/>
  <c r="G2105" i="1" a="1"/>
  <c r="G2105" i="1" s="1"/>
  <c r="G2106" i="1" a="1"/>
  <c r="G2106" i="1" s="1"/>
  <c r="G2107" i="1" a="1"/>
  <c r="G2107" i="1"/>
  <c r="G2108" i="1" a="1"/>
  <c r="G2108" i="1" s="1"/>
  <c r="G2109" i="1" a="1"/>
  <c r="G2109" i="1"/>
  <c r="G2110" i="1" a="1"/>
  <c r="G2110" i="1"/>
  <c r="G2111" i="1" a="1"/>
  <c r="G2111" i="1"/>
  <c r="G2112" i="1" a="1"/>
  <c r="G2112" i="1" s="1"/>
  <c r="G2113" i="1" a="1"/>
  <c r="G2113" i="1" s="1"/>
  <c r="G2114" i="1" a="1"/>
  <c r="G2114" i="1" s="1"/>
  <c r="G2115" i="1" a="1"/>
  <c r="G2115" i="1" s="1"/>
  <c r="G2116" i="1" a="1"/>
  <c r="G2116" i="1" s="1"/>
  <c r="G2117" i="1" a="1"/>
  <c r="G2117" i="1" s="1"/>
  <c r="G2118" i="1" a="1"/>
  <c r="G2118" i="1"/>
  <c r="G2119" i="1" a="1"/>
  <c r="G2119" i="1"/>
  <c r="G2120" i="1" a="1"/>
  <c r="G2120" i="1" s="1"/>
  <c r="G2121" i="1" a="1"/>
  <c r="G2121" i="1"/>
  <c r="G2122" i="1" a="1"/>
  <c r="G2122" i="1" s="1"/>
  <c r="G2123" i="1" a="1"/>
  <c r="G2123" i="1" s="1"/>
  <c r="G2124" i="1" a="1"/>
  <c r="G2124" i="1" s="1"/>
  <c r="G2125" i="1" a="1"/>
  <c r="G2125" i="1"/>
  <c r="G2126" i="1" a="1"/>
  <c r="G2126" i="1" s="1"/>
  <c r="G2127" i="1" a="1"/>
  <c r="G2127" i="1"/>
  <c r="G2128" i="1" a="1"/>
  <c r="G2128" i="1" s="1"/>
  <c r="G2129" i="1" a="1"/>
  <c r="G2129" i="1" s="1"/>
  <c r="G2130" i="1" a="1"/>
  <c r="G2130" i="1"/>
  <c r="G2131" i="1" a="1"/>
  <c r="G2131" i="1" s="1"/>
  <c r="G2132" i="1" a="1"/>
  <c r="G2132" i="1" s="1"/>
  <c r="G2133" i="1" a="1"/>
  <c r="G2133" i="1"/>
  <c r="G2134" i="1" a="1"/>
  <c r="G2134" i="1"/>
  <c r="G2135" i="1" a="1"/>
  <c r="G2135" i="1" s="1"/>
  <c r="G2136" i="1" a="1"/>
  <c r="G2136" i="1" s="1"/>
  <c r="G2137" i="1" a="1"/>
  <c r="G2137" i="1" s="1"/>
  <c r="G2138" i="1" a="1"/>
  <c r="G2138" i="1" s="1"/>
  <c r="G2139" i="1" a="1"/>
  <c r="G2139" i="1"/>
  <c r="G2140" i="1" a="1"/>
  <c r="G2140" i="1" s="1"/>
  <c r="G2141" i="1" a="1"/>
  <c r="G2141" i="1"/>
  <c r="G2142" i="1" a="1"/>
  <c r="G2142" i="1"/>
  <c r="G2143" i="1" a="1"/>
  <c r="G2143" i="1"/>
  <c r="G2144" i="1" a="1"/>
  <c r="G2144" i="1" s="1"/>
  <c r="G2145" i="1" a="1"/>
  <c r="G2145" i="1" s="1"/>
  <c r="G2146" i="1" a="1"/>
  <c r="G2146" i="1" s="1"/>
  <c r="G2147" i="1" a="1"/>
  <c r="G2147" i="1" s="1"/>
  <c r="G2148" i="1" a="1"/>
  <c r="G2148" i="1" s="1"/>
  <c r="G2149" i="1" a="1"/>
  <c r="G2149" i="1"/>
  <c r="G2150" i="1" a="1"/>
  <c r="G2150" i="1"/>
  <c r="G2151" i="1" a="1"/>
  <c r="G2151" i="1"/>
  <c r="G2152" i="1" a="1"/>
  <c r="G2152" i="1" s="1"/>
  <c r="G2153" i="1" a="1"/>
  <c r="G2153" i="1"/>
  <c r="G2154" i="1" a="1"/>
  <c r="G2154" i="1" s="1"/>
  <c r="G2155" i="1" a="1"/>
  <c r="G2155" i="1" s="1"/>
  <c r="G2156" i="1" a="1"/>
  <c r="G2156" i="1" s="1"/>
  <c r="G2157" i="1" a="1"/>
  <c r="G2157" i="1"/>
  <c r="G2158" i="1" a="1"/>
  <c r="G2158" i="1"/>
  <c r="G2159" i="1" a="1"/>
  <c r="G2159" i="1"/>
  <c r="G2160" i="1" a="1"/>
  <c r="G2160" i="1" s="1"/>
  <c r="G2161" i="1" a="1"/>
  <c r="G2161" i="1" s="1"/>
  <c r="G2162" i="1" a="1"/>
  <c r="G2162" i="1"/>
  <c r="G2163" i="1" a="1"/>
  <c r="G2163" i="1" s="1"/>
  <c r="G2164" i="1" a="1"/>
  <c r="G2164" i="1" s="1"/>
  <c r="G2165" i="1" a="1"/>
  <c r="G2165" i="1"/>
  <c r="G2166" i="1" a="1"/>
  <c r="G2166" i="1"/>
  <c r="G2167" i="1" a="1"/>
  <c r="G2167" i="1"/>
  <c r="G2168" i="1" a="1"/>
  <c r="G2168" i="1" s="1"/>
  <c r="G2169" i="1" a="1"/>
  <c r="G2169" i="1" s="1"/>
  <c r="G2170" i="1" a="1"/>
  <c r="G2170" i="1" s="1"/>
  <c r="G2171" i="1" a="1"/>
  <c r="G2171" i="1"/>
  <c r="G2172" i="1" a="1"/>
  <c r="G2172" i="1" s="1"/>
  <c r="G2173" i="1" a="1"/>
  <c r="G2173" i="1"/>
  <c r="G2174" i="1" a="1"/>
  <c r="G2174" i="1"/>
  <c r="G2175" i="1" a="1"/>
  <c r="G2175" i="1"/>
  <c r="G2176" i="1" a="1"/>
  <c r="G2176" i="1" s="1"/>
  <c r="G2177" i="1" a="1"/>
  <c r="G2177" i="1" s="1"/>
  <c r="G2178" i="1" a="1"/>
  <c r="G2178" i="1" s="1"/>
  <c r="G2179" i="1" a="1"/>
  <c r="G2179" i="1" s="1"/>
  <c r="G2180" i="1" a="1"/>
  <c r="G2180" i="1" s="1"/>
  <c r="G2181" i="1" a="1"/>
  <c r="G2181" i="1" s="1"/>
  <c r="G2182" i="1" a="1"/>
  <c r="G2182" i="1"/>
  <c r="G2183" i="1" a="1"/>
  <c r="G2183" i="1"/>
  <c r="G2184" i="1" a="1"/>
  <c r="G2184" i="1" s="1"/>
  <c r="G2185" i="1" a="1"/>
  <c r="G2185" i="1"/>
  <c r="G2186" i="1" a="1"/>
  <c r="G2186" i="1" s="1"/>
  <c r="G2187" i="1" a="1"/>
  <c r="G2187" i="1" s="1"/>
  <c r="G2188" i="1" a="1"/>
  <c r="G2188" i="1" s="1"/>
  <c r="G2189" i="1" a="1"/>
  <c r="G2189" i="1"/>
  <c r="G2190" i="1" a="1"/>
  <c r="G2190" i="1" s="1"/>
  <c r="G2191" i="1" a="1"/>
  <c r="G2191" i="1"/>
  <c r="G2192" i="1" a="1"/>
  <c r="G2192" i="1" s="1"/>
  <c r="G2193" i="1" a="1"/>
  <c r="G2193" i="1" s="1"/>
  <c r="G2194" i="1" a="1"/>
  <c r="G2194" i="1"/>
  <c r="G2195" i="1" a="1"/>
  <c r="G2195" i="1" s="1"/>
  <c r="G2196" i="1" a="1"/>
  <c r="G2196" i="1" s="1"/>
  <c r="G2197" i="1" a="1"/>
  <c r="G2197" i="1"/>
  <c r="G2198" i="1" a="1"/>
  <c r="G2198" i="1"/>
  <c r="G2199" i="1" a="1"/>
  <c r="G2199" i="1"/>
  <c r="G2200" i="1" a="1"/>
  <c r="G2200" i="1" s="1"/>
  <c r="G2201" i="1" a="1"/>
  <c r="G2201" i="1" s="1"/>
  <c r="G2202" i="1" a="1"/>
  <c r="G2202" i="1" s="1"/>
  <c r="G2203" i="1" a="1"/>
  <c r="G2203" i="1"/>
  <c r="G2204" i="1" a="1"/>
  <c r="G2204" i="1" s="1"/>
  <c r="G2205" i="1" a="1"/>
  <c r="G2205" i="1"/>
  <c r="G2206" i="1" a="1"/>
  <c r="G2206" i="1"/>
  <c r="G2207" i="1" a="1"/>
  <c r="G2207" i="1"/>
  <c r="G2208" i="1" a="1"/>
  <c r="G2208" i="1" s="1"/>
  <c r="G2209" i="1" a="1"/>
  <c r="G2209" i="1" s="1"/>
  <c r="G2210" i="1" a="1"/>
  <c r="G2210" i="1" s="1"/>
  <c r="G2211" i="1" a="1"/>
  <c r="G2211" i="1" s="1"/>
  <c r="G2212" i="1" a="1"/>
  <c r="G2212" i="1" s="1"/>
  <c r="G2213" i="1" a="1"/>
  <c r="G2213" i="1"/>
  <c r="G2214" i="1" a="1"/>
  <c r="G2214" i="1"/>
  <c r="G2215" i="1" a="1"/>
  <c r="G2215" i="1"/>
  <c r="G2216" i="1" a="1"/>
  <c r="G2216" i="1" s="1"/>
  <c r="G2217" i="1" a="1"/>
  <c r="G2217" i="1"/>
  <c r="G2218" i="1" a="1"/>
  <c r="G2218" i="1" s="1"/>
  <c r="G2219" i="1" a="1"/>
  <c r="G2219" i="1" s="1"/>
  <c r="G2220" i="1" a="1"/>
  <c r="G2220" i="1" s="1"/>
  <c r="G2221" i="1" a="1"/>
  <c r="G2221" i="1"/>
  <c r="G2222" i="1" a="1"/>
  <c r="G2222" i="1"/>
  <c r="G2223" i="1" a="1"/>
  <c r="G2223" i="1"/>
  <c r="G2224" i="1" a="1"/>
  <c r="G2224" i="1" s="1"/>
  <c r="G2225" i="1" a="1"/>
  <c r="G2225" i="1" s="1"/>
  <c r="G2226" i="1" a="1"/>
  <c r="G2226" i="1"/>
  <c r="G2227" i="1" a="1"/>
  <c r="G2227" i="1" s="1"/>
  <c r="G2228" i="1" a="1"/>
  <c r="G2228" i="1" s="1"/>
  <c r="G2229" i="1" a="1"/>
  <c r="G2229" i="1"/>
  <c r="G2230" i="1" a="1"/>
  <c r="G2230" i="1"/>
  <c r="G2231" i="1" a="1"/>
  <c r="G2231" i="1"/>
  <c r="G2232" i="1" a="1"/>
  <c r="G2232" i="1" s="1"/>
  <c r="G2233" i="1" a="1"/>
  <c r="G2233" i="1" s="1"/>
  <c r="G2234" i="1" a="1"/>
  <c r="G2234" i="1" s="1"/>
  <c r="G2235" i="1" a="1"/>
  <c r="G2235" i="1"/>
  <c r="G2236" i="1" a="1"/>
  <c r="G2236" i="1" s="1"/>
  <c r="G2237" i="1" a="1"/>
  <c r="G2237" i="1"/>
  <c r="G2238" i="1" a="1"/>
  <c r="G2238" i="1"/>
  <c r="G2239" i="1" a="1"/>
  <c r="G2239" i="1"/>
  <c r="G2240" i="1" a="1"/>
  <c r="G2240" i="1" s="1"/>
  <c r="G2241" i="1" a="1"/>
  <c r="G2241" i="1" s="1"/>
  <c r="G2242" i="1" a="1"/>
  <c r="G2242" i="1" s="1"/>
  <c r="G2243" i="1" a="1"/>
  <c r="G2243" i="1" s="1"/>
  <c r="G2244" i="1" a="1"/>
  <c r="G2244" i="1" s="1"/>
  <c r="G2245" i="1" a="1"/>
  <c r="G2245" i="1" s="1"/>
  <c r="G2246" i="1" a="1"/>
  <c r="G2246" i="1"/>
  <c r="G2247" i="1" a="1"/>
  <c r="G2247" i="1"/>
  <c r="G2248" i="1" a="1"/>
  <c r="G2248" i="1" s="1"/>
  <c r="G2249" i="1" a="1"/>
  <c r="G2249" i="1"/>
  <c r="G2250" i="1" a="1"/>
  <c r="G2250" i="1" s="1"/>
  <c r="G2251" i="1" a="1"/>
  <c r="G2251" i="1" s="1"/>
  <c r="G2252" i="1" a="1"/>
  <c r="G2252" i="1" s="1"/>
  <c r="G2253" i="1" a="1"/>
  <c r="G2253" i="1"/>
  <c r="G2254" i="1" a="1"/>
  <c r="G2254" i="1"/>
  <c r="G2255" i="1" a="1"/>
  <c r="G2255" i="1"/>
  <c r="G2256" i="1" a="1"/>
  <c r="G2256" i="1" s="1"/>
  <c r="G2257" i="1" a="1"/>
  <c r="G2257" i="1" s="1"/>
  <c r="G2258" i="1" a="1"/>
  <c r="G2258" i="1"/>
  <c r="G2259" i="1" a="1"/>
  <c r="G2259" i="1" s="1"/>
  <c r="G2260" i="1" a="1"/>
  <c r="G2260" i="1" s="1"/>
  <c r="G2261" i="1" a="1"/>
  <c r="G2261" i="1"/>
  <c r="G2262" i="1" a="1"/>
  <c r="G2262" i="1"/>
  <c r="G2263" i="1" a="1"/>
  <c r="G2263" i="1" s="1"/>
  <c r="G2264" i="1" a="1"/>
  <c r="G2264" i="1" s="1"/>
  <c r="G2265" i="1" a="1"/>
  <c r="G2265" i="1" s="1"/>
  <c r="G2266" i="1" a="1"/>
  <c r="G2266" i="1" s="1"/>
  <c r="G2267" i="1" a="1"/>
  <c r="G2267" i="1"/>
  <c r="G2268" i="1" a="1"/>
  <c r="G2268" i="1" s="1"/>
  <c r="G2269" i="1" a="1"/>
  <c r="G2269" i="1"/>
  <c r="G2270" i="1" a="1"/>
  <c r="G2270" i="1"/>
  <c r="G2271" i="1" a="1"/>
  <c r="G2271" i="1"/>
  <c r="G2272" i="1" a="1"/>
  <c r="G2272" i="1" s="1"/>
  <c r="G2273" i="1" a="1"/>
  <c r="G2273" i="1" s="1"/>
  <c r="G2274" i="1" a="1"/>
  <c r="G2274" i="1" s="1"/>
  <c r="G2275" i="1" a="1"/>
  <c r="G2275" i="1" s="1"/>
  <c r="G2276" i="1" a="1"/>
  <c r="G2276" i="1" s="1"/>
  <c r="G2277" i="1" a="1"/>
  <c r="G2277" i="1"/>
  <c r="G2278" i="1" a="1"/>
  <c r="G2278" i="1"/>
  <c r="G2279" i="1" a="1"/>
  <c r="G2279" i="1"/>
  <c r="G2280" i="1" a="1"/>
  <c r="G2280" i="1" s="1"/>
  <c r="G2281" i="1" a="1"/>
  <c r="G2281" i="1"/>
  <c r="G2282" i="1" a="1"/>
  <c r="G2282" i="1" s="1"/>
  <c r="G2283" i="1" a="1"/>
  <c r="G2283" i="1" s="1"/>
  <c r="G2284" i="1" a="1"/>
  <c r="G2284" i="1" s="1"/>
  <c r="G2285" i="1" a="1"/>
  <c r="G2285" i="1"/>
  <c r="G2286" i="1" a="1"/>
  <c r="G2286" i="1"/>
  <c r="G2287" i="1" a="1"/>
  <c r="G2287" i="1"/>
  <c r="G2288" i="1" a="1"/>
  <c r="G2288" i="1" s="1"/>
  <c r="G2289" i="1" a="1"/>
  <c r="G2289" i="1" s="1"/>
  <c r="G2290" i="1" a="1"/>
  <c r="G2290" i="1"/>
  <c r="G2291" i="1" a="1"/>
  <c r="G2291" i="1" s="1"/>
  <c r="G2292" i="1" a="1"/>
  <c r="G2292" i="1" s="1"/>
  <c r="G2293" i="1" a="1"/>
  <c r="G2293" i="1"/>
  <c r="G2294" i="1" a="1"/>
  <c r="G2294" i="1"/>
  <c r="G2295" i="1" a="1"/>
  <c r="G2295" i="1"/>
  <c r="G2296" i="1" a="1"/>
  <c r="G2296" i="1" s="1"/>
  <c r="G2297" i="1" a="1"/>
  <c r="G2297" i="1" s="1"/>
  <c r="G2298" i="1" a="1"/>
  <c r="G2298" i="1" s="1"/>
  <c r="G2299" i="1" a="1"/>
  <c r="G2299" i="1"/>
  <c r="G2300" i="1" a="1"/>
  <c r="G2300" i="1" s="1"/>
  <c r="G2301" i="1" a="1"/>
  <c r="G2301" i="1"/>
  <c r="G2302" i="1" a="1"/>
  <c r="G2302" i="1"/>
  <c r="G2303" i="1" a="1"/>
  <c r="G2303" i="1"/>
  <c r="G2304" i="1" a="1"/>
  <c r="G2304" i="1" s="1"/>
  <c r="G2305" i="1" a="1"/>
  <c r="G2305" i="1" s="1"/>
  <c r="G2306" i="1" a="1"/>
  <c r="G2306" i="1" s="1"/>
  <c r="G2307" i="1" a="1"/>
  <c r="G2307" i="1" s="1"/>
  <c r="G2308" i="1" a="1"/>
  <c r="G2308" i="1" s="1"/>
  <c r="G2309" i="1" a="1"/>
  <c r="G2309" i="1"/>
  <c r="G2310" i="1" a="1"/>
  <c r="G2310" i="1"/>
  <c r="G2311" i="1" a="1"/>
  <c r="G2311" i="1"/>
  <c r="G2312" i="1" a="1"/>
  <c r="G2312" i="1" s="1"/>
  <c r="G2313" i="1" a="1"/>
  <c r="G2313" i="1"/>
  <c r="G2314" i="1" a="1"/>
  <c r="G2314" i="1" s="1"/>
  <c r="G2315" i="1" a="1"/>
  <c r="G2315" i="1" s="1"/>
  <c r="G2316" i="1" a="1"/>
  <c r="G2316" i="1" s="1"/>
  <c r="G2317" i="1" a="1"/>
  <c r="G2317" i="1"/>
  <c r="G2318" i="1" a="1"/>
  <c r="G2318" i="1" s="1"/>
  <c r="G2319" i="1" a="1"/>
  <c r="G2319" i="1"/>
  <c r="G2320" i="1" a="1"/>
  <c r="G2320" i="1" s="1"/>
  <c r="G2321" i="1" a="1"/>
  <c r="G2321" i="1" s="1"/>
  <c r="G2322" i="1" a="1"/>
  <c r="G2322" i="1"/>
  <c r="G2323" i="1" a="1"/>
  <c r="G2323" i="1" s="1"/>
  <c r="G2324" i="1" a="1"/>
  <c r="G2324" i="1" s="1"/>
  <c r="G2325" i="1" a="1"/>
  <c r="G2325" i="1"/>
  <c r="G2326" i="1" a="1"/>
  <c r="G2326" i="1"/>
  <c r="G2327" i="1" a="1"/>
  <c r="G2327" i="1" s="1"/>
  <c r="G2328" i="1" a="1"/>
  <c r="G2328" i="1" s="1"/>
  <c r="G2329" i="1" a="1"/>
  <c r="G2329" i="1" s="1"/>
  <c r="G2330" i="1" a="1"/>
  <c r="G2330" i="1" s="1"/>
  <c r="G2331" i="1" a="1"/>
  <c r="G2331" i="1"/>
  <c r="G2332" i="1" a="1"/>
  <c r="G2332" i="1" s="1"/>
  <c r="G2333" i="1" a="1"/>
  <c r="G2333" i="1"/>
  <c r="G2334" i="1" a="1"/>
  <c r="G2334" i="1"/>
  <c r="G2335" i="1" a="1"/>
  <c r="G2335" i="1"/>
  <c r="G2336" i="1" a="1"/>
  <c r="G2336" i="1" s="1"/>
  <c r="G2337" i="1" a="1"/>
  <c r="G2337" i="1" s="1"/>
  <c r="G2338" i="1" a="1"/>
  <c r="G2338" i="1" s="1"/>
  <c r="G2339" i="1" a="1"/>
  <c r="G2339" i="1" s="1"/>
  <c r="G2340" i="1" a="1"/>
  <c r="G2340" i="1" s="1"/>
  <c r="G2341" i="1" a="1"/>
  <c r="G2341" i="1"/>
  <c r="G2342" i="1" a="1"/>
  <c r="G2342" i="1"/>
  <c r="G2343" i="1" a="1"/>
  <c r="G2343" i="1"/>
  <c r="G2344" i="1" a="1"/>
  <c r="G2344" i="1" s="1"/>
  <c r="G2345" i="1" a="1"/>
  <c r="G2345" i="1"/>
  <c r="G2346" i="1" a="1"/>
  <c r="G2346" i="1" s="1"/>
  <c r="G2347" i="1" a="1"/>
  <c r="G2347" i="1" s="1"/>
  <c r="G2348" i="1" a="1"/>
  <c r="G2348" i="1" s="1"/>
  <c r="G2349" i="1" a="1"/>
  <c r="G2349" i="1"/>
  <c r="G2350" i="1" a="1"/>
  <c r="G2350" i="1"/>
  <c r="G2351" i="1" a="1"/>
  <c r="G2351" i="1"/>
  <c r="G2352" i="1" a="1"/>
  <c r="G2352" i="1" s="1"/>
  <c r="G2353" i="1" a="1"/>
  <c r="G2353" i="1" s="1"/>
  <c r="G2354" i="1" a="1"/>
  <c r="G2354" i="1"/>
  <c r="G2355" i="1" a="1"/>
  <c r="G2355" i="1" s="1"/>
  <c r="G2356" i="1" a="1"/>
  <c r="G2356" i="1" s="1"/>
  <c r="G2357" i="1" a="1"/>
  <c r="G2357" i="1"/>
  <c r="G2358" i="1" a="1"/>
  <c r="G2358" i="1"/>
  <c r="G2359" i="1" a="1"/>
  <c r="G2359" i="1"/>
  <c r="G2360" i="1" a="1"/>
  <c r="G2360" i="1" s="1"/>
  <c r="G2361" i="1" a="1"/>
  <c r="G2361" i="1" s="1"/>
  <c r="G2362" i="1" a="1"/>
  <c r="G2362" i="1" s="1"/>
  <c r="G2363" i="1" a="1"/>
  <c r="G2363" i="1"/>
  <c r="G2364" i="1" a="1"/>
  <c r="G2364" i="1" s="1"/>
  <c r="G2365" i="1" a="1"/>
  <c r="G2365" i="1"/>
  <c r="G2366" i="1" a="1"/>
  <c r="G2366" i="1"/>
  <c r="G2367" i="1" a="1"/>
  <c r="G2367" i="1"/>
  <c r="G2368" i="1" a="1"/>
  <c r="G2368" i="1" s="1"/>
  <c r="G2369" i="1" a="1"/>
  <c r="G2369" i="1" s="1"/>
  <c r="G2370" i="1" a="1"/>
  <c r="G2370" i="1" s="1"/>
  <c r="G2371" i="1" a="1"/>
  <c r="G2371" i="1" s="1"/>
  <c r="G2372" i="1" a="1"/>
  <c r="G2372" i="1" s="1"/>
  <c r="G2373" i="1" a="1"/>
  <c r="G2373" i="1" s="1"/>
  <c r="G2374" i="1" a="1"/>
  <c r="G2374" i="1"/>
  <c r="G2375" i="1" a="1"/>
  <c r="G2375" i="1"/>
  <c r="G2376" i="1" a="1"/>
  <c r="G2376" i="1" s="1"/>
  <c r="G2377" i="1" a="1"/>
  <c r="G2377" i="1"/>
  <c r="G2378" i="1" a="1"/>
  <c r="G2378" i="1" s="1"/>
  <c r="G2379" i="1" a="1"/>
  <c r="G2379" i="1" s="1"/>
  <c r="G2380" i="1" a="1"/>
  <c r="G2380" i="1" s="1"/>
  <c r="G2381" i="1" a="1"/>
  <c r="G2381" i="1"/>
  <c r="G2382" i="1" a="1"/>
  <c r="G2382" i="1" s="1"/>
  <c r="G2383" i="1" a="1"/>
  <c r="G2383" i="1"/>
  <c r="G2384" i="1" a="1"/>
  <c r="G2384" i="1" s="1"/>
  <c r="G2385" i="1" a="1"/>
  <c r="G2385" i="1" s="1"/>
  <c r="G2386" i="1" a="1"/>
  <c r="G2386" i="1"/>
  <c r="G2387" i="1" a="1"/>
  <c r="G2387" i="1" s="1"/>
  <c r="G2388" i="1" a="1"/>
  <c r="G2388" i="1" s="1"/>
  <c r="G2389" i="1" a="1"/>
  <c r="G2389" i="1"/>
  <c r="G2390" i="1" a="1"/>
  <c r="G2390" i="1"/>
  <c r="G2391" i="1" a="1"/>
  <c r="G2391" i="1" s="1"/>
  <c r="G2392" i="1" a="1"/>
  <c r="G2392" i="1" s="1"/>
  <c r="G2393" i="1" a="1"/>
  <c r="G2393" i="1" s="1"/>
  <c r="G2394" i="1" a="1"/>
  <c r="G2394" i="1" s="1"/>
  <c r="G2395" i="1" a="1"/>
  <c r="G2395" i="1"/>
  <c r="G2396" i="1" a="1"/>
  <c r="G2396" i="1" s="1"/>
  <c r="G2397" i="1" a="1"/>
  <c r="G2397" i="1"/>
  <c r="G2398" i="1" a="1"/>
  <c r="G2398" i="1"/>
  <c r="G2399" i="1" a="1"/>
  <c r="G2399" i="1"/>
  <c r="G2400" i="1" a="1"/>
  <c r="G2400" i="1" s="1"/>
  <c r="G2401" i="1" a="1"/>
  <c r="G2401" i="1" s="1"/>
  <c r="G2402" i="1" a="1"/>
  <c r="G2402" i="1" s="1"/>
  <c r="G2403" i="1" a="1"/>
  <c r="G2403" i="1" s="1"/>
  <c r="G2404" i="1" a="1"/>
  <c r="G2404" i="1" s="1"/>
  <c r="G2405" i="1" a="1"/>
  <c r="G2405" i="1"/>
  <c r="G2406" i="1" a="1"/>
  <c r="G2406" i="1"/>
  <c r="G2407" i="1" a="1"/>
  <c r="G2407" i="1"/>
  <c r="G2408" i="1" a="1"/>
  <c r="G2408" i="1" s="1"/>
  <c r="G2409" i="1" a="1"/>
  <c r="G2409" i="1"/>
  <c r="G2410" i="1" a="1"/>
  <c r="G2410" i="1" s="1"/>
  <c r="G2411" i="1" a="1"/>
  <c r="G2411" i="1" s="1"/>
  <c r="G2412" i="1" a="1"/>
  <c r="G2412" i="1" s="1"/>
  <c r="G2413" i="1" a="1"/>
  <c r="G2413" i="1"/>
  <c r="G2414" i="1" a="1"/>
  <c r="G2414" i="1"/>
  <c r="G2415" i="1" a="1"/>
  <c r="G2415" i="1"/>
  <c r="G2416" i="1" a="1"/>
  <c r="G2416" i="1" s="1"/>
  <c r="G2417" i="1" a="1"/>
  <c r="G2417" i="1" s="1"/>
  <c r="G2418" i="1" a="1"/>
  <c r="G2418" i="1"/>
  <c r="G2419" i="1" a="1"/>
  <c r="G2419" i="1" s="1"/>
  <c r="G2420" i="1" a="1"/>
  <c r="G2420" i="1" s="1"/>
  <c r="G2421" i="1" a="1"/>
  <c r="G2421" i="1"/>
  <c r="G2422" i="1" a="1"/>
  <c r="G2422" i="1"/>
  <c r="G2423" i="1" a="1"/>
  <c r="G2423" i="1"/>
  <c r="G2424" i="1" a="1"/>
  <c r="G2424" i="1" s="1"/>
  <c r="G2425" i="1" a="1"/>
  <c r="G2425" i="1" s="1"/>
  <c r="G2426" i="1" a="1"/>
  <c r="G2426" i="1" s="1"/>
  <c r="G2427" i="1" a="1"/>
  <c r="G2427" i="1"/>
  <c r="G2428" i="1" a="1"/>
  <c r="G2428" i="1" s="1"/>
  <c r="G2429" i="1" a="1"/>
  <c r="G2429" i="1"/>
  <c r="G2430" i="1" a="1"/>
  <c r="G2430" i="1"/>
  <c r="G2431" i="1" a="1"/>
  <c r="G2431" i="1"/>
  <c r="G2432" i="1" a="1"/>
  <c r="G2432" i="1" s="1"/>
  <c r="G2433" i="1" a="1"/>
  <c r="G2433" i="1" s="1"/>
  <c r="G2434" i="1" a="1"/>
  <c r="G2434" i="1" s="1"/>
  <c r="G2435" i="1" a="1"/>
  <c r="G2435" i="1" s="1"/>
  <c r="G2436" i="1" a="1"/>
  <c r="G2436" i="1" s="1"/>
  <c r="G2437" i="1" a="1"/>
  <c r="G2437" i="1" s="1"/>
  <c r="G2438" i="1" a="1"/>
  <c r="G2438" i="1"/>
  <c r="G2439" i="1" a="1"/>
  <c r="G2439" i="1"/>
  <c r="G2440" i="1" a="1"/>
  <c r="G2440" i="1" s="1"/>
  <c r="G2441" i="1" a="1"/>
  <c r="G2441" i="1"/>
  <c r="G2442" i="1" a="1"/>
  <c r="G2442" i="1" s="1"/>
  <c r="G2443" i="1" a="1"/>
  <c r="G2443" i="1" s="1"/>
  <c r="G2444" i="1" a="1"/>
  <c r="G2444" i="1" s="1"/>
  <c r="G2445" i="1" a="1"/>
  <c r="G2445" i="1"/>
  <c r="G2446" i="1" a="1"/>
  <c r="G2446" i="1" s="1"/>
  <c r="G2447" i="1" a="1"/>
  <c r="G2447" i="1"/>
  <c r="G2448" i="1" a="1"/>
  <c r="G2448" i="1" s="1"/>
  <c r="G2449" i="1" a="1"/>
  <c r="G2449" i="1" s="1"/>
  <c r="G2450" i="1" a="1"/>
  <c r="G2450" i="1"/>
  <c r="G2451" i="1" a="1"/>
  <c r="G2451" i="1" s="1"/>
  <c r="G2452" i="1" a="1"/>
  <c r="G2452" i="1" s="1"/>
  <c r="G2453" i="1" a="1"/>
  <c r="G2453" i="1"/>
  <c r="G2454" i="1" a="1"/>
  <c r="G2454" i="1"/>
  <c r="G2455" i="1" a="1"/>
  <c r="G2455" i="1"/>
  <c r="G2456" i="1" a="1"/>
  <c r="G2456" i="1" s="1"/>
  <c r="G2457" i="1" a="1"/>
  <c r="G2457" i="1" s="1"/>
  <c r="G2458" i="1" a="1"/>
  <c r="G2458" i="1" s="1"/>
  <c r="G2459" i="1" a="1"/>
  <c r="G2459" i="1"/>
  <c r="G2460" i="1" a="1"/>
  <c r="G2460" i="1" s="1"/>
  <c r="G2461" i="1" a="1"/>
  <c r="G2461" i="1"/>
  <c r="G2462" i="1" a="1"/>
  <c r="G2462" i="1"/>
  <c r="G2463" i="1" a="1"/>
  <c r="G2463" i="1"/>
  <c r="G2464" i="1" a="1"/>
  <c r="G2464" i="1" s="1"/>
  <c r="G2465" i="1" a="1"/>
  <c r="G2465" i="1" s="1"/>
  <c r="G2466" i="1" a="1"/>
  <c r="G2466" i="1" s="1"/>
  <c r="G2467" i="1" a="1"/>
  <c r="G2467" i="1" s="1"/>
  <c r="G2468" i="1" a="1"/>
  <c r="G2468" i="1" s="1"/>
  <c r="G2469" i="1" a="1"/>
  <c r="G2469" i="1"/>
  <c r="G2470" i="1" a="1"/>
  <c r="G2470" i="1"/>
  <c r="G2471" i="1" a="1"/>
  <c r="G2471" i="1"/>
  <c r="G2472" i="1" a="1"/>
  <c r="G2472" i="1" s="1"/>
  <c r="G2473" i="1" a="1"/>
  <c r="G2473" i="1" s="1"/>
  <c r="G2474" i="1" a="1"/>
  <c r="G2474" i="1" s="1"/>
  <c r="G2475" i="1" a="1"/>
  <c r="G2475" i="1" s="1"/>
  <c r="G2476" i="1" a="1"/>
  <c r="G2476" i="1" s="1"/>
  <c r="G2477" i="1" a="1"/>
  <c r="G2477" i="1"/>
  <c r="G2478" i="1" a="1"/>
  <c r="G2478" i="1"/>
  <c r="G2479" i="1" a="1"/>
  <c r="G2479" i="1"/>
  <c r="G2480" i="1" a="1"/>
  <c r="G2480" i="1" s="1"/>
  <c r="G2481" i="1" a="1"/>
  <c r="G2481" i="1" s="1"/>
  <c r="G2482" i="1" a="1"/>
  <c r="G2482" i="1"/>
  <c r="G2483" i="1" a="1"/>
  <c r="G2483" i="1" s="1"/>
  <c r="G2484" i="1" a="1"/>
  <c r="G2484" i="1" s="1"/>
  <c r="G2485" i="1" a="1"/>
  <c r="G2485" i="1"/>
  <c r="G2486" i="1" a="1"/>
  <c r="G2486" i="1"/>
  <c r="G2487" i="1" a="1"/>
  <c r="G2487" i="1"/>
  <c r="G2488" i="1" a="1"/>
  <c r="G2488" i="1" s="1"/>
  <c r="G2489" i="1" a="1"/>
  <c r="G2489" i="1" s="1"/>
  <c r="G2490" i="1" a="1"/>
  <c r="G2490" i="1" s="1"/>
  <c r="G2491" i="1" a="1"/>
  <c r="G2491" i="1" s="1"/>
  <c r="G2492" i="1" a="1"/>
  <c r="G2492" i="1" s="1"/>
  <c r="G2493" i="1" a="1"/>
  <c r="G2493" i="1"/>
  <c r="G2494" i="1" a="1"/>
  <c r="G2494" i="1"/>
  <c r="G2495" i="1" a="1"/>
  <c r="G2495" i="1"/>
  <c r="G2496" i="1" a="1"/>
  <c r="G2496" i="1" s="1"/>
  <c r="G2497" i="1" a="1"/>
  <c r="G2497" i="1" s="1"/>
  <c r="G2498" i="1" a="1"/>
  <c r="G2498" i="1" s="1"/>
  <c r="G2499" i="1" a="1"/>
  <c r="G2499" i="1" s="1"/>
  <c r="G2500" i="1" a="1"/>
  <c r="G2500" i="1" s="1"/>
  <c r="G2501" i="1" a="1"/>
  <c r="G2501" i="1" s="1"/>
  <c r="G2502" i="1" a="1"/>
  <c r="G2502" i="1"/>
  <c r="G2503" i="1" a="1"/>
  <c r="G2503" i="1"/>
  <c r="G2504" i="1" a="1"/>
  <c r="G2504" i="1" s="1"/>
  <c r="G2505" i="1" a="1"/>
  <c r="G2505" i="1"/>
  <c r="G2506" i="1" a="1"/>
  <c r="G2506" i="1" s="1"/>
  <c r="G2507" i="1" a="1"/>
  <c r="G2507" i="1" s="1"/>
  <c r="G2508" i="1" a="1"/>
  <c r="G2508" i="1" s="1"/>
  <c r="G2509" i="1" a="1"/>
  <c r="G2509" i="1"/>
  <c r="G2510" i="1" a="1"/>
  <c r="G2510" i="1"/>
  <c r="G2511" i="1" a="1"/>
  <c r="G2511" i="1"/>
  <c r="G2512" i="1" a="1"/>
  <c r="G2512" i="1" s="1"/>
  <c r="G2513" i="1" a="1"/>
  <c r="G2513" i="1" s="1"/>
  <c r="G2514" i="1" a="1"/>
  <c r="G2514" i="1" s="1"/>
  <c r="G2515" i="1" a="1"/>
  <c r="G2515" i="1" s="1"/>
  <c r="G2516" i="1" a="1"/>
  <c r="G2516" i="1" s="1"/>
  <c r="G2517" i="1" a="1"/>
  <c r="G2517" i="1"/>
  <c r="G2518" i="1" a="1"/>
  <c r="G2518" i="1"/>
  <c r="G2519" i="1" a="1"/>
  <c r="G2519" i="1" s="1"/>
  <c r="G2520" i="1" a="1"/>
  <c r="G2520" i="1" s="1"/>
  <c r="G2521" i="1" a="1"/>
  <c r="G2521" i="1" s="1"/>
  <c r="G2522" i="1" a="1"/>
  <c r="G2522" i="1" s="1"/>
  <c r="G2523" i="1" a="1"/>
  <c r="G2523" i="1"/>
  <c r="G2524" i="1" a="1"/>
  <c r="G2524" i="1" s="1"/>
  <c r="G2525" i="1" a="1"/>
  <c r="G2525" i="1"/>
  <c r="G2526" i="1" a="1"/>
  <c r="G2526" i="1"/>
  <c r="G2527" i="1" a="1"/>
  <c r="G2527" i="1"/>
  <c r="G2528" i="1" a="1"/>
  <c r="G2528" i="1" s="1"/>
  <c r="G2529" i="1" a="1"/>
  <c r="G2529" i="1" s="1"/>
  <c r="G2530" i="1" a="1"/>
  <c r="G2530" i="1" s="1"/>
  <c r="G2531" i="1" a="1"/>
  <c r="G2531" i="1" s="1"/>
  <c r="G2532" i="1" a="1"/>
  <c r="G2532" i="1" s="1"/>
  <c r="G2533" i="1" a="1"/>
  <c r="G2533" i="1"/>
  <c r="G2534" i="1" a="1"/>
  <c r="G2534" i="1"/>
  <c r="G2535" i="1" a="1"/>
  <c r="G2535" i="1"/>
  <c r="G2536" i="1" a="1"/>
  <c r="G2536" i="1" s="1"/>
  <c r="G2537" i="1" a="1"/>
  <c r="G2537" i="1"/>
  <c r="G2538" i="1" a="1"/>
  <c r="G2538" i="1" s="1"/>
  <c r="G2539" i="1" a="1"/>
  <c r="G2539" i="1" s="1"/>
  <c r="G2540" i="1" a="1"/>
  <c r="G2540" i="1" s="1"/>
  <c r="G2541" i="1" a="1"/>
  <c r="G2541" i="1"/>
  <c r="G2542" i="1" a="1"/>
  <c r="G2542" i="1"/>
  <c r="G2543" i="1" a="1"/>
  <c r="G2543" i="1"/>
  <c r="G2544" i="1" a="1"/>
  <c r="G2544" i="1" s="1"/>
  <c r="G2545" i="1" a="1"/>
  <c r="G2545" i="1" s="1"/>
  <c r="G2546" i="1" a="1"/>
  <c r="G2546" i="1" s="1"/>
  <c r="G2547" i="1" a="1"/>
  <c r="G2547" i="1" s="1"/>
  <c r="G2548" i="1" a="1"/>
  <c r="G2548" i="1" s="1"/>
  <c r="G2549" i="1" a="1"/>
  <c r="G2549" i="1"/>
  <c r="G2550" i="1" a="1"/>
  <c r="G2550" i="1"/>
  <c r="G2551" i="1" a="1"/>
  <c r="G2551" i="1" s="1"/>
  <c r="G2552" i="1" a="1"/>
  <c r="G2552" i="1" s="1"/>
  <c r="G2553" i="1" a="1"/>
  <c r="G2553" i="1" s="1"/>
  <c r="G2554" i="1" a="1"/>
  <c r="G2554" i="1" s="1"/>
  <c r="G2555" i="1" a="1"/>
  <c r="G2555" i="1" s="1"/>
  <c r="G2556" i="1" a="1"/>
  <c r="G2556" i="1" s="1"/>
  <c r="G2557" i="1" a="1"/>
  <c r="G2557" i="1"/>
  <c r="G2558" i="1" a="1"/>
  <c r="G2558" i="1"/>
  <c r="G2559" i="1" a="1"/>
  <c r="G2559" i="1"/>
  <c r="G2560" i="1" a="1"/>
  <c r="G2560" i="1" s="1"/>
  <c r="G2561" i="1" a="1"/>
  <c r="G2561" i="1" s="1"/>
  <c r="G2562" i="1" a="1"/>
  <c r="G2562" i="1" s="1"/>
  <c r="G2563" i="1" a="1"/>
  <c r="G2563" i="1" s="1"/>
  <c r="G2564" i="1" a="1"/>
  <c r="G2564" i="1" s="1"/>
  <c r="G2565" i="1" a="1"/>
  <c r="G2565" i="1"/>
  <c r="G2566" i="1" a="1"/>
  <c r="G2566" i="1"/>
  <c r="G2567" i="1" a="1"/>
  <c r="G2567" i="1"/>
  <c r="G2568" i="1" a="1"/>
  <c r="G2568" i="1" s="1"/>
  <c r="G2569" i="1" a="1"/>
  <c r="G2569" i="1"/>
  <c r="G2570" i="1" a="1"/>
  <c r="G2570" i="1" s="1"/>
  <c r="G2571" i="1" a="1"/>
  <c r="G2571" i="1" s="1"/>
  <c r="G2572" i="1" a="1"/>
  <c r="G2572" i="1" s="1"/>
  <c r="G2573" i="1" a="1"/>
  <c r="G2573" i="1"/>
  <c r="G2574" i="1" a="1"/>
  <c r="G2574" i="1" s="1"/>
  <c r="G2575" i="1" a="1"/>
  <c r="G2575" i="1"/>
  <c r="G2576" i="1" a="1"/>
  <c r="G2576" i="1" s="1"/>
  <c r="G2577" i="1" a="1"/>
  <c r="G2577" i="1" s="1"/>
  <c r="G2578" i="1" a="1"/>
  <c r="G2578" i="1"/>
  <c r="G2579" i="1" a="1"/>
  <c r="G2579" i="1" s="1"/>
  <c r="G2580" i="1" a="1"/>
  <c r="G2580" i="1" s="1"/>
  <c r="G2581" i="1" a="1"/>
  <c r="G2581" i="1"/>
  <c r="G2582" i="1" a="1"/>
  <c r="G2582" i="1"/>
  <c r="G2583" i="1" a="1"/>
  <c r="G2583" i="1" s="1"/>
  <c r="G2584" i="1" a="1"/>
  <c r="G2584" i="1" s="1"/>
  <c r="G2585" i="1" a="1"/>
  <c r="G2585" i="1" s="1"/>
  <c r="G2586" i="1" a="1"/>
  <c r="G2586" i="1" s="1"/>
  <c r="G2587" i="1" a="1"/>
  <c r="G2587" i="1"/>
  <c r="G2588" i="1" a="1"/>
  <c r="G2588" i="1" s="1"/>
  <c r="G2589" i="1" a="1"/>
  <c r="G2589" i="1"/>
  <c r="G2590" i="1" a="1"/>
  <c r="G2590" i="1"/>
  <c r="G2591" i="1" a="1"/>
  <c r="G2591" i="1"/>
  <c r="G2592" i="1" a="1"/>
  <c r="G2592" i="1" s="1"/>
  <c r="G2593" i="1" a="1"/>
  <c r="G2593" i="1" s="1"/>
  <c r="G2594" i="1" a="1"/>
  <c r="G2594" i="1" s="1"/>
  <c r="G2595" i="1" a="1"/>
  <c r="G2595" i="1" s="1"/>
  <c r="G2596" i="1" a="1"/>
  <c r="G2596" i="1" s="1"/>
  <c r="G2597" i="1" a="1"/>
  <c r="G2597" i="1"/>
  <c r="G2598" i="1" a="1"/>
  <c r="G2598" i="1"/>
  <c r="G2599" i="1" a="1"/>
  <c r="G2599" i="1"/>
  <c r="G2600" i="1" a="1"/>
  <c r="G2600" i="1" s="1"/>
  <c r="G2601" i="1" a="1"/>
  <c r="G2601" i="1" s="1"/>
  <c r="G2602" i="1" a="1"/>
  <c r="G2602" i="1" s="1"/>
  <c r="G2603" i="1" a="1"/>
  <c r="G2603" i="1" s="1"/>
  <c r="G2604" i="1" a="1"/>
  <c r="G2604" i="1" s="1"/>
  <c r="G2605" i="1" a="1"/>
  <c r="G2605" i="1"/>
  <c r="G2606" i="1" a="1"/>
  <c r="G2606" i="1" s="1"/>
  <c r="G2607" i="1" a="1"/>
  <c r="G2607" i="1"/>
  <c r="G2608" i="1" a="1"/>
  <c r="G2608" i="1" s="1"/>
  <c r="G2609" i="1" a="1"/>
  <c r="G2609" i="1" s="1"/>
  <c r="G2610" i="1" a="1"/>
  <c r="G2610" i="1"/>
  <c r="G2611" i="1" a="1"/>
  <c r="G2611" i="1" s="1"/>
  <c r="G2612" i="1" a="1"/>
  <c r="G2612" i="1" s="1"/>
  <c r="G2613" i="1" a="1"/>
  <c r="G2613" i="1"/>
  <c r="G2614" i="1" a="1"/>
  <c r="G2614" i="1"/>
  <c r="G2615" i="1" a="1"/>
  <c r="G2615" i="1"/>
  <c r="G2616" i="1" a="1"/>
  <c r="G2616" i="1" s="1"/>
  <c r="G2617" i="1" a="1"/>
  <c r="G2617" i="1" s="1"/>
  <c r="G2618" i="1" a="1"/>
  <c r="G2618" i="1" s="1"/>
  <c r="G2619" i="1" a="1"/>
  <c r="G2619" i="1"/>
  <c r="G2620" i="1" a="1"/>
  <c r="G2620" i="1" s="1"/>
  <c r="G2621" i="1" a="1"/>
  <c r="G2621" i="1"/>
  <c r="G2622" i="1" a="1"/>
  <c r="G2622" i="1"/>
  <c r="G2623" i="1" a="1"/>
  <c r="G2623" i="1"/>
  <c r="G2624" i="1" a="1"/>
  <c r="G2624" i="1" s="1"/>
  <c r="G2625" i="1" a="1"/>
  <c r="G2625" i="1" s="1"/>
  <c r="G2626" i="1" a="1"/>
  <c r="G2626" i="1" s="1"/>
  <c r="G2627" i="1" a="1"/>
  <c r="G2627" i="1" s="1"/>
  <c r="G2628" i="1" a="1"/>
  <c r="G2628" i="1" s="1"/>
  <c r="G2629" i="1" a="1"/>
  <c r="G2629" i="1" s="1"/>
  <c r="G2630" i="1" a="1"/>
  <c r="G2630" i="1"/>
  <c r="G2631" i="1" a="1"/>
  <c r="G2631" i="1"/>
  <c r="G2632" i="1" a="1"/>
  <c r="G2632" i="1" s="1"/>
  <c r="G2633" i="1" a="1"/>
  <c r="G2633" i="1" s="1"/>
  <c r="G2634" i="1" a="1"/>
  <c r="G2634" i="1" s="1"/>
  <c r="G2635" i="1" a="1"/>
  <c r="G2635" i="1" s="1"/>
  <c r="G2636" i="1" a="1"/>
  <c r="G2636" i="1" s="1"/>
  <c r="G2637" i="1" a="1"/>
  <c r="G2637" i="1"/>
  <c r="G2638" i="1" a="1"/>
  <c r="G2638" i="1"/>
  <c r="G2639" i="1" a="1"/>
  <c r="G2639" i="1"/>
  <c r="G2640" i="1" a="1"/>
  <c r="G2640" i="1" s="1"/>
  <c r="G2641" i="1" a="1"/>
  <c r="G2641" i="1" s="1"/>
  <c r="G2642" i="1" a="1"/>
  <c r="G2642" i="1" s="1"/>
  <c r="G2643" i="1" a="1"/>
  <c r="G2643" i="1" s="1"/>
  <c r="G2644" i="1" a="1"/>
  <c r="G2644" i="1" s="1"/>
  <c r="G2645" i="1" a="1"/>
  <c r="G2645" i="1"/>
  <c r="G2646" i="1" a="1"/>
  <c r="G2646" i="1"/>
  <c r="G2647" i="1" a="1"/>
  <c r="G2647" i="1" s="1"/>
  <c r="G2648" i="1" a="1"/>
  <c r="G2648" i="1" s="1"/>
  <c r="G2649" i="1" a="1"/>
  <c r="G2649" i="1" s="1"/>
  <c r="G2650" i="1" a="1"/>
  <c r="G2650" i="1" s="1"/>
  <c r="G2651" i="1" a="1"/>
  <c r="G2651" i="1"/>
  <c r="G2652" i="1" a="1"/>
  <c r="G2652" i="1" s="1"/>
  <c r="G2653" i="1" a="1"/>
  <c r="G2653" i="1"/>
  <c r="G2654" i="1" a="1"/>
  <c r="G2654" i="1"/>
  <c r="G2655" i="1" a="1"/>
  <c r="G2655" i="1"/>
  <c r="G2656" i="1" a="1"/>
  <c r="G2656" i="1" s="1"/>
  <c r="G2657" i="1" a="1"/>
  <c r="G2657" i="1" s="1"/>
  <c r="G2658" i="1" a="1"/>
  <c r="G2658" i="1" s="1"/>
  <c r="G2659" i="1" a="1"/>
  <c r="G2659" i="1" s="1"/>
  <c r="G2660" i="1" a="1"/>
  <c r="G2660" i="1" s="1"/>
  <c r="G2661" i="1" a="1"/>
  <c r="G2661" i="1" s="1"/>
  <c r="G2662" i="1" a="1"/>
  <c r="G2662" i="1"/>
  <c r="G2663" i="1" a="1"/>
  <c r="G2663" i="1"/>
  <c r="G2664" i="1" a="1"/>
  <c r="G2664" i="1" s="1"/>
  <c r="G2665" i="1" a="1"/>
  <c r="G2665" i="1"/>
  <c r="G2666" i="1" a="1"/>
  <c r="G2666" i="1" s="1"/>
  <c r="G2667" i="1" a="1"/>
  <c r="G2667" i="1" s="1"/>
  <c r="G2668" i="1" a="1"/>
  <c r="G2668" i="1" s="1"/>
  <c r="G2669" i="1" a="1"/>
  <c r="G2669" i="1"/>
  <c r="G2670" i="1" a="1"/>
  <c r="G2670" i="1"/>
  <c r="G2671" i="1" a="1"/>
  <c r="G2671" i="1"/>
  <c r="G2672" i="1" a="1"/>
  <c r="G2672" i="1" s="1"/>
  <c r="G2673" i="1" a="1"/>
  <c r="G2673" i="1" s="1"/>
  <c r="G2674" i="1" a="1"/>
  <c r="G2674" i="1"/>
  <c r="G2675" i="1" a="1"/>
  <c r="G2675" i="1" s="1"/>
  <c r="G2676" i="1" a="1"/>
  <c r="G2676" i="1" s="1"/>
  <c r="G2677" i="1" a="1"/>
  <c r="G2677" i="1"/>
  <c r="G2678" i="1" a="1"/>
  <c r="G2678" i="1"/>
  <c r="G2679" i="1" a="1"/>
  <c r="G2679" i="1"/>
  <c r="G2680" i="1" a="1"/>
  <c r="G2680" i="1" s="1"/>
  <c r="G2681" i="1" a="1"/>
  <c r="G2681" i="1" s="1"/>
  <c r="G2682" i="1" a="1"/>
  <c r="G2682" i="1" s="1"/>
  <c r="G2683" i="1" a="1"/>
  <c r="G2683" i="1" s="1"/>
  <c r="G2684" i="1" a="1"/>
  <c r="G2684" i="1" s="1"/>
  <c r="G2685" i="1" a="1"/>
  <c r="G2685" i="1"/>
  <c r="G2686" i="1" a="1"/>
  <c r="G2686" i="1"/>
  <c r="G2687" i="1" a="1"/>
  <c r="G2687" i="1"/>
  <c r="G2688" i="1" a="1"/>
  <c r="G2688" i="1" s="1"/>
  <c r="G2689" i="1" a="1"/>
  <c r="G2689" i="1" s="1"/>
  <c r="G2690" i="1" a="1"/>
  <c r="G2690" i="1" s="1"/>
  <c r="G2691" i="1" a="1"/>
  <c r="G2691" i="1" s="1"/>
  <c r="G2692" i="1" a="1"/>
  <c r="G2692" i="1" s="1"/>
  <c r="G2693" i="1" a="1"/>
  <c r="G2693" i="1" s="1"/>
  <c r="G2694" i="1" a="1"/>
  <c r="G2694" i="1"/>
  <c r="G2695" i="1" a="1"/>
  <c r="G2695" i="1"/>
  <c r="G2696" i="1" a="1"/>
  <c r="G2696" i="1" s="1"/>
  <c r="G2697" i="1" a="1"/>
  <c r="G2697" i="1"/>
  <c r="G2698" i="1" a="1"/>
  <c r="G2698" i="1" s="1"/>
  <c r="G2699" i="1" a="1"/>
  <c r="G2699" i="1" s="1"/>
  <c r="G2700" i="1" a="1"/>
  <c r="G2700" i="1" s="1"/>
  <c r="G2701" i="1" a="1"/>
  <c r="G2701" i="1"/>
  <c r="G2702" i="1" a="1"/>
  <c r="G2702" i="1" s="1"/>
  <c r="G2703" i="1" a="1"/>
  <c r="G2703" i="1"/>
  <c r="G2704" i="1" a="1"/>
  <c r="G2704" i="1" s="1"/>
  <c r="G2705" i="1" a="1"/>
  <c r="G2705" i="1" s="1"/>
  <c r="G2706" i="1" a="1"/>
  <c r="G2706" i="1"/>
  <c r="G2707" i="1" a="1"/>
  <c r="G2707" i="1" s="1"/>
  <c r="G2708" i="1" a="1"/>
  <c r="G2708" i="1" s="1"/>
  <c r="G2709" i="1" a="1"/>
  <c r="G2709" i="1"/>
  <c r="G2710" i="1" a="1"/>
  <c r="G2710" i="1"/>
  <c r="G2711" i="1" a="1"/>
  <c r="G2711" i="1"/>
  <c r="G2712" i="1" a="1"/>
  <c r="G2712" i="1" s="1"/>
  <c r="G2713" i="1" a="1"/>
  <c r="G2713" i="1" s="1"/>
  <c r="G2714" i="1" a="1"/>
  <c r="G2714" i="1" s="1"/>
  <c r="G2715" i="1" a="1"/>
  <c r="G2715" i="1" s="1"/>
  <c r="G2716" i="1" a="1"/>
  <c r="G2716" i="1" s="1"/>
  <c r="G2717" i="1" a="1"/>
  <c r="G2717" i="1"/>
  <c r="G2718" i="1" a="1"/>
  <c r="G2718" i="1"/>
  <c r="G2719" i="1" a="1"/>
  <c r="G2719" i="1"/>
  <c r="G2720" i="1" a="1"/>
  <c r="G2720" i="1" s="1"/>
  <c r="G2721" i="1" a="1"/>
  <c r="G2721" i="1" s="1"/>
  <c r="G2722" i="1" a="1"/>
  <c r="G2722" i="1" s="1"/>
  <c r="G2723" i="1" a="1"/>
  <c r="G2723" i="1" s="1"/>
  <c r="G2724" i="1" a="1"/>
  <c r="G2724" i="1" s="1"/>
  <c r="G2725" i="1" a="1"/>
  <c r="G2725" i="1"/>
  <c r="G2726" i="1" a="1"/>
  <c r="G2726" i="1"/>
  <c r="G2727" i="1" a="1"/>
  <c r="G2727" i="1"/>
  <c r="G2728" i="1" a="1"/>
  <c r="G2728" i="1" s="1"/>
  <c r="G2729" i="1" a="1"/>
  <c r="G2729" i="1" s="1"/>
  <c r="G2730" i="1" a="1"/>
  <c r="G2730" i="1" s="1"/>
  <c r="G2731" i="1" a="1"/>
  <c r="G2731" i="1" s="1"/>
  <c r="G2732" i="1" a="1"/>
  <c r="G2732" i="1" s="1"/>
  <c r="G2733" i="1" a="1"/>
  <c r="G2733" i="1"/>
  <c r="G2734" i="1" a="1"/>
  <c r="G2734" i="1"/>
  <c r="G2735" i="1" a="1"/>
  <c r="G2735" i="1"/>
  <c r="G2736" i="1" a="1"/>
  <c r="G2736" i="1" s="1"/>
  <c r="G2737" i="1" a="1"/>
  <c r="G2737" i="1" s="1"/>
  <c r="G2738" i="1" a="1"/>
  <c r="G2738" i="1"/>
  <c r="G2739" i="1" a="1"/>
  <c r="G2739" i="1" s="1"/>
  <c r="G2740" i="1" a="1"/>
  <c r="G2740" i="1" s="1"/>
  <c r="G2741" i="1" a="1"/>
  <c r="G2741" i="1"/>
  <c r="G2742" i="1" a="1"/>
  <c r="G2742" i="1"/>
  <c r="G2743" i="1" a="1"/>
  <c r="G2743" i="1"/>
  <c r="G2744" i="1" a="1"/>
  <c r="G2744" i="1" s="1"/>
  <c r="G2745" i="1" a="1"/>
  <c r="G2745" i="1" s="1"/>
  <c r="G2746" i="1" a="1"/>
  <c r="G2746" i="1" s="1"/>
  <c r="G2747" i="1" a="1"/>
  <c r="G2747" i="1" s="1"/>
  <c r="G2748" i="1" a="1"/>
  <c r="G2748" i="1" s="1"/>
  <c r="G2749" i="1" a="1"/>
  <c r="G2749" i="1"/>
  <c r="G2750" i="1" a="1"/>
  <c r="G2750" i="1"/>
  <c r="G2751" i="1" a="1"/>
  <c r="G2751" i="1"/>
  <c r="G2752" i="1" a="1"/>
  <c r="G2752" i="1" s="1"/>
  <c r="G2753" i="1" a="1"/>
  <c r="G2753" i="1" s="1"/>
  <c r="G2754" i="1" a="1"/>
  <c r="G2754" i="1" s="1"/>
  <c r="G2755" i="1" a="1"/>
  <c r="G2755" i="1" s="1"/>
  <c r="G2756" i="1" a="1"/>
  <c r="G2756" i="1" s="1"/>
  <c r="G2757" i="1" a="1"/>
  <c r="G2757" i="1" s="1"/>
  <c r="G2758" i="1" a="1"/>
  <c r="G2758" i="1"/>
  <c r="G2759" i="1" a="1"/>
  <c r="G2759" i="1"/>
  <c r="G2760" i="1" a="1"/>
  <c r="G2760" i="1" s="1"/>
  <c r="G2761" i="1" a="1"/>
  <c r="G2761" i="1"/>
  <c r="G2762" i="1" a="1"/>
  <c r="G2762" i="1" s="1"/>
  <c r="G2763" i="1" a="1"/>
  <c r="G2763" i="1" s="1"/>
  <c r="G2764" i="1" a="1"/>
  <c r="G2764" i="1" s="1"/>
  <c r="G2765" i="1" a="1"/>
  <c r="G2765" i="1"/>
  <c r="G2766" i="1" a="1"/>
  <c r="G2766" i="1" s="1"/>
  <c r="G2767" i="1" a="1"/>
  <c r="G2767" i="1" s="1"/>
  <c r="G2768" i="1" a="1"/>
  <c r="G2768" i="1"/>
  <c r="G2769" i="1" a="1"/>
  <c r="G2769" i="1" s="1"/>
  <c r="G2770" i="1" a="1"/>
  <c r="G2770" i="1" s="1"/>
  <c r="G2771" i="1" a="1"/>
  <c r="G2771" i="1" s="1"/>
  <c r="G2772" i="1" a="1"/>
  <c r="G2772" i="1"/>
  <c r="G2773" i="1" a="1"/>
  <c r="G2773" i="1"/>
  <c r="G2774" i="1" a="1"/>
  <c r="G2774" i="1" s="1"/>
  <c r="G2775" i="1" a="1"/>
  <c r="G2775" i="1" s="1"/>
  <c r="G2776" i="1" a="1"/>
  <c r="G2776" i="1" s="1"/>
  <c r="G2777" i="1" a="1"/>
  <c r="G2777" i="1"/>
  <c r="G2778" i="1" a="1"/>
  <c r="G2778" i="1" s="1"/>
  <c r="G2779" i="1" a="1"/>
  <c r="G2779" i="1" s="1"/>
  <c r="G2780" i="1" a="1"/>
  <c r="G2780" i="1" s="1"/>
  <c r="G2781" i="1" a="1"/>
  <c r="G2781" i="1" s="1"/>
  <c r="G2782" i="1" a="1"/>
  <c r="G2782" i="1" s="1"/>
  <c r="G2783" i="1" a="1"/>
  <c r="G2783" i="1" s="1"/>
  <c r="G2784" i="1" a="1"/>
  <c r="G2784" i="1"/>
  <c r="G2785" i="1" a="1"/>
  <c r="G2785" i="1" s="1"/>
  <c r="G2786" i="1" a="1"/>
  <c r="G2786" i="1" s="1"/>
  <c r="G2787" i="1" a="1"/>
  <c r="G2787" i="1" s="1"/>
  <c r="G2788" i="1" a="1"/>
  <c r="G2788" i="1"/>
  <c r="G2789" i="1" a="1"/>
  <c r="G2789" i="1" s="1"/>
  <c r="G2790" i="1" a="1"/>
  <c r="G2790" i="1" s="1"/>
  <c r="G2791" i="1" a="1"/>
  <c r="G2791" i="1" s="1"/>
  <c r="G2792" i="1" a="1"/>
  <c r="G2792" i="1" s="1"/>
  <c r="G2793" i="1" a="1"/>
  <c r="G2793" i="1"/>
  <c r="G2794" i="1" a="1"/>
  <c r="G2794" i="1" s="1"/>
  <c r="G2795" i="1" a="1"/>
  <c r="G2795" i="1" s="1"/>
  <c r="G2796" i="1" a="1"/>
  <c r="G2796" i="1" s="1"/>
  <c r="G2797" i="1" a="1"/>
  <c r="G2797" i="1" s="1"/>
  <c r="G2798" i="1" a="1"/>
  <c r="G2798" i="1" s="1"/>
  <c r="G2799" i="1" a="1"/>
  <c r="G2799" i="1" s="1"/>
  <c r="G2800" i="1" a="1"/>
  <c r="G2800" i="1" s="1"/>
  <c r="G2801" i="1" a="1"/>
  <c r="G2801" i="1" s="1"/>
  <c r="G2802" i="1" a="1"/>
  <c r="G2802" i="1" s="1"/>
  <c r="G2803" i="1" a="1"/>
  <c r="G2803" i="1" s="1"/>
  <c r="G2804" i="1" a="1"/>
  <c r="G2804" i="1"/>
  <c r="G2805" i="1" a="1"/>
  <c r="G2805" i="1" s="1"/>
  <c r="G2806" i="1" a="1"/>
  <c r="G2806" i="1" s="1"/>
  <c r="G2807" i="1" a="1"/>
  <c r="G2807" i="1" s="1"/>
  <c r="G2808" i="1" a="1"/>
  <c r="G2808" i="1" s="1"/>
  <c r="G2809" i="1" a="1"/>
  <c r="G2809" i="1"/>
  <c r="G2810" i="1" a="1"/>
  <c r="G2810" i="1" s="1"/>
  <c r="G2811" i="1" a="1"/>
  <c r="G2811" i="1" s="1"/>
  <c r="G2812" i="1" a="1"/>
  <c r="G2812" i="1" s="1"/>
  <c r="G2813" i="1" a="1"/>
  <c r="G2813" i="1" s="1"/>
  <c r="G2814" i="1" a="1"/>
  <c r="G2814" i="1" s="1"/>
  <c r="G2815" i="1" a="1"/>
  <c r="G2815" i="1" s="1"/>
  <c r="G2816" i="1" a="1"/>
  <c r="G2816" i="1" s="1"/>
  <c r="G2817" i="1" a="1"/>
  <c r="G2817" i="1" s="1"/>
  <c r="G2818" i="1" a="1"/>
  <c r="G2818" i="1" s="1"/>
  <c r="G2819" i="1" a="1"/>
  <c r="G2819" i="1" s="1"/>
  <c r="G2820" i="1" a="1"/>
  <c r="G2820" i="1"/>
  <c r="G2821" i="1" a="1"/>
  <c r="G2821" i="1" s="1"/>
  <c r="G2822" i="1" a="1"/>
  <c r="G2822" i="1" s="1"/>
  <c r="G2823" i="1" a="1"/>
  <c r="G2823" i="1" s="1"/>
  <c r="G2824" i="1" a="1"/>
  <c r="G2824" i="1" s="1"/>
  <c r="G2825" i="1" a="1"/>
  <c r="G2825" i="1"/>
  <c r="G2826" i="1" a="1"/>
  <c r="G2826" i="1" s="1"/>
  <c r="G2827" i="1" a="1"/>
  <c r="G2827" i="1" s="1"/>
  <c r="G2828" i="1" a="1"/>
  <c r="G2828" i="1" s="1"/>
  <c r="G2829" i="1" a="1"/>
  <c r="G2829" i="1" s="1"/>
  <c r="G2830" i="1" a="1"/>
  <c r="G2830" i="1" s="1"/>
  <c r="G2831" i="1" a="1"/>
  <c r="G2831" i="1" s="1"/>
  <c r="G2832" i="1" a="1"/>
  <c r="G2832" i="1" s="1"/>
  <c r="G2833" i="1" a="1"/>
  <c r="G2833" i="1" s="1"/>
  <c r="G2834" i="1" a="1"/>
  <c r="G2834" i="1" s="1"/>
  <c r="G2835" i="1" a="1"/>
  <c r="G2835" i="1" s="1"/>
  <c r="G2836" i="1" a="1"/>
  <c r="G2836" i="1"/>
  <c r="G2837" i="1" a="1"/>
  <c r="G2837" i="1" s="1"/>
  <c r="G2838" i="1" a="1"/>
  <c r="G2838" i="1" s="1"/>
  <c r="G2839" i="1" a="1"/>
  <c r="G2839" i="1" s="1"/>
  <c r="G2840" i="1" a="1"/>
  <c r="G2840" i="1" s="1"/>
  <c r="G2841" i="1" a="1"/>
  <c r="G2841" i="1"/>
  <c r="G2842" i="1" a="1"/>
  <c r="G2842" i="1" s="1"/>
  <c r="G2843" i="1" a="1"/>
  <c r="G2843" i="1" s="1"/>
  <c r="G2844" i="1" a="1"/>
  <c r="G2844" i="1" s="1"/>
  <c r="G2845" i="1" a="1"/>
  <c r="G2845" i="1" s="1"/>
  <c r="G2846" i="1" a="1"/>
  <c r="G2846" i="1" s="1"/>
  <c r="G2847" i="1" a="1"/>
  <c r="G2847" i="1" s="1"/>
  <c r="G2848" i="1" a="1"/>
  <c r="G2848" i="1" s="1"/>
  <c r="G2849" i="1" a="1"/>
  <c r="G2849" i="1" s="1"/>
  <c r="G2850" i="1" a="1"/>
  <c r="G2850" i="1" s="1"/>
  <c r="G2851" i="1" a="1"/>
  <c r="G2851" i="1" s="1"/>
  <c r="G2852" i="1" a="1"/>
  <c r="G2852" i="1"/>
  <c r="G2853" i="1" a="1"/>
  <c r="G2853" i="1" s="1"/>
  <c r="G2854" i="1" a="1"/>
  <c r="G2854" i="1" s="1"/>
  <c r="G2855" i="1" a="1"/>
  <c r="G2855" i="1" s="1"/>
  <c r="G2856" i="1" a="1"/>
  <c r="G2856" i="1" s="1"/>
  <c r="G2857" i="1" a="1"/>
  <c r="G2857" i="1"/>
  <c r="G2858" i="1" a="1"/>
  <c r="G2858" i="1" s="1"/>
  <c r="G2859" i="1" a="1"/>
  <c r="G2859" i="1" s="1"/>
  <c r="G2860" i="1" a="1"/>
  <c r="G2860" i="1" s="1"/>
  <c r="G2861" i="1" a="1"/>
  <c r="G2861" i="1" s="1"/>
  <c r="G2862" i="1" a="1"/>
  <c r="G2862" i="1" s="1"/>
  <c r="G2863" i="1" a="1"/>
  <c r="G2863" i="1" s="1"/>
  <c r="G2864" i="1" a="1"/>
  <c r="G2864" i="1" s="1"/>
  <c r="G2865" i="1" a="1"/>
  <c r="G2865" i="1" s="1"/>
  <c r="G2866" i="1" a="1"/>
  <c r="G2866" i="1" s="1"/>
  <c r="G2867" i="1" a="1"/>
  <c r="G2867" i="1" s="1"/>
  <c r="G2868" i="1" a="1"/>
  <c r="G2868" i="1"/>
  <c r="G2869" i="1" a="1"/>
  <c r="G2869" i="1" s="1"/>
  <c r="G2870" i="1" a="1"/>
  <c r="G2870" i="1" s="1"/>
  <c r="G2871" i="1" a="1"/>
  <c r="G2871" i="1" s="1"/>
  <c r="G2872" i="1" a="1"/>
  <c r="G2872" i="1" s="1"/>
  <c r="G2873" i="1" a="1"/>
  <c r="G2873" i="1"/>
  <c r="G2874" i="1" a="1"/>
  <c r="G2874" i="1" s="1"/>
  <c r="G2875" i="1" a="1"/>
  <c r="G2875" i="1" s="1"/>
  <c r="G2876" i="1" a="1"/>
  <c r="G2876" i="1" s="1"/>
  <c r="G2877" i="1" a="1"/>
  <c r="G2877" i="1" s="1"/>
  <c r="G2878" i="1" a="1"/>
  <c r="G2878" i="1" s="1"/>
  <c r="G2879" i="1" a="1"/>
  <c r="G2879" i="1" s="1"/>
  <c r="G2880" i="1" a="1"/>
  <c r="G2880" i="1" s="1"/>
  <c r="G2881" i="1" a="1"/>
  <c r="G2881" i="1" s="1"/>
  <c r="G2882" i="1" a="1"/>
  <c r="G2882" i="1" s="1"/>
  <c r="G2883" i="1" a="1"/>
  <c r="G2883" i="1" s="1"/>
  <c r="G2884" i="1" a="1"/>
  <c r="G2884" i="1"/>
  <c r="G2885" i="1" a="1"/>
  <c r="G2885" i="1" s="1"/>
  <c r="G2886" i="1" a="1"/>
  <c r="G2886" i="1" s="1"/>
  <c r="G2887" i="1" a="1"/>
  <c r="G2887" i="1" s="1"/>
  <c r="G2888" i="1" a="1"/>
  <c r="G2888" i="1" s="1"/>
  <c r="G2889" i="1" a="1"/>
  <c r="G2889" i="1"/>
  <c r="G2890" i="1" a="1"/>
  <c r="G2890" i="1" s="1"/>
  <c r="G2891" i="1" a="1"/>
  <c r="G2891" i="1" s="1"/>
  <c r="G2892" i="1" a="1"/>
  <c r="G2892" i="1" s="1"/>
  <c r="G2893" i="1" a="1"/>
  <c r="G2893" i="1" s="1"/>
  <c r="G2894" i="1" a="1"/>
  <c r="G2894" i="1" s="1"/>
  <c r="G2895" i="1" a="1"/>
  <c r="G2895" i="1" s="1"/>
  <c r="G2896" i="1" a="1"/>
  <c r="G2896" i="1"/>
  <c r="G2897" i="1" a="1"/>
  <c r="G2897" i="1"/>
  <c r="G2898" i="1" a="1"/>
  <c r="G2898" i="1" s="1"/>
  <c r="G2899" i="1" a="1"/>
  <c r="G2899" i="1" s="1"/>
  <c r="G2900" i="1" a="1"/>
  <c r="G2900" i="1" s="1"/>
  <c r="G2901" i="1" a="1"/>
  <c r="G2901" i="1" s="1"/>
  <c r="G2902" i="1" a="1"/>
  <c r="G2902" i="1" s="1"/>
  <c r="G2903" i="1" a="1"/>
  <c r="G2903" i="1"/>
  <c r="G2904" i="1" a="1"/>
  <c r="G2904" i="1" s="1"/>
  <c r="G2905" i="1" a="1"/>
  <c r="G2905" i="1"/>
  <c r="G2906" i="1" a="1"/>
  <c r="G2906" i="1" s="1"/>
  <c r="G2907" i="1" a="1"/>
  <c r="G2907" i="1" s="1"/>
  <c r="G2908" i="1" a="1"/>
  <c r="G2908" i="1" s="1"/>
  <c r="G2909" i="1" a="1"/>
  <c r="G2909" i="1" s="1"/>
  <c r="G2910" i="1" a="1"/>
  <c r="G2910" i="1" s="1"/>
  <c r="G2911" i="1" a="1"/>
  <c r="G2911" i="1"/>
  <c r="G2912" i="1" a="1"/>
  <c r="G2912" i="1"/>
  <c r="G2913" i="1" a="1"/>
  <c r="G2913" i="1" s="1"/>
  <c r="G2914" i="1" a="1"/>
  <c r="G2914" i="1" s="1"/>
  <c r="G2915" i="1" a="1"/>
  <c r="G2915" i="1" s="1"/>
  <c r="G2916" i="1" a="1"/>
  <c r="G2916" i="1" s="1"/>
  <c r="G2917" i="1" a="1"/>
  <c r="G2917" i="1" s="1"/>
  <c r="G2918" i="1" a="1"/>
  <c r="G2918" i="1" s="1"/>
  <c r="G2919" i="1" a="1"/>
  <c r="G2919" i="1"/>
  <c r="G2920" i="1" a="1"/>
  <c r="G2920" i="1"/>
  <c r="G2921" i="1" a="1"/>
  <c r="G2921" i="1"/>
  <c r="G2922" i="1" a="1"/>
  <c r="G2922" i="1" s="1"/>
  <c r="G2923" i="1" a="1"/>
  <c r="G2923" i="1" s="1"/>
  <c r="G2924" i="1" a="1"/>
  <c r="G2924" i="1" s="1"/>
  <c r="G2925" i="1" a="1"/>
  <c r="G2925" i="1" s="1"/>
  <c r="G2926" i="1" a="1"/>
  <c r="G2926" i="1" s="1"/>
  <c r="G2927" i="1" a="1"/>
  <c r="G2927" i="1" s="1"/>
  <c r="G2928" i="1" a="1"/>
  <c r="G2928" i="1"/>
  <c r="G2929" i="1" a="1"/>
  <c r="G2929" i="1"/>
  <c r="G2930" i="1" a="1"/>
  <c r="G2930" i="1" s="1"/>
  <c r="G2931" i="1" a="1"/>
  <c r="G2931" i="1" s="1"/>
  <c r="G2932" i="1" a="1"/>
  <c r="G2932" i="1" s="1"/>
  <c r="G2933" i="1" a="1"/>
  <c r="G2933" i="1" s="1"/>
  <c r="G2934" i="1" a="1"/>
  <c r="G2934" i="1" s="1"/>
  <c r="G2935" i="1" a="1"/>
  <c r="G2935" i="1"/>
  <c r="G2936" i="1" a="1"/>
  <c r="G2936" i="1" s="1"/>
  <c r="G2937" i="1" a="1"/>
  <c r="G2937" i="1"/>
  <c r="G2938" i="1" a="1"/>
  <c r="G2938" i="1" s="1"/>
  <c r="G2939" i="1" a="1"/>
  <c r="G2939" i="1" s="1"/>
  <c r="G2940" i="1" a="1"/>
  <c r="G2940" i="1" s="1"/>
  <c r="G2941" i="1" a="1"/>
  <c r="G2941" i="1" s="1"/>
  <c r="G2942" i="1" a="1"/>
  <c r="G2942" i="1" s="1"/>
  <c r="G2943" i="1" a="1"/>
  <c r="G2943" i="1"/>
  <c r="G2944" i="1" a="1"/>
  <c r="G2944" i="1"/>
  <c r="G2945" i="1" a="1"/>
  <c r="G2945" i="1" s="1"/>
  <c r="G2946" i="1" a="1"/>
  <c r="G2946" i="1" s="1"/>
  <c r="G2947" i="1" a="1"/>
  <c r="G2947" i="1" s="1"/>
  <c r="G2948" i="1" a="1"/>
  <c r="G2948" i="1" s="1"/>
  <c r="G2949" i="1" a="1"/>
  <c r="G2949" i="1" s="1"/>
  <c r="G2950" i="1" a="1"/>
  <c r="G2950" i="1" s="1"/>
  <c r="G2951" i="1" a="1"/>
  <c r="G2951" i="1"/>
  <c r="G2952" i="1" a="1"/>
  <c r="G2952" i="1"/>
  <c r="G2953" i="1" a="1"/>
  <c r="G2953" i="1"/>
  <c r="G2954" i="1" a="1"/>
  <c r="G2954" i="1" s="1"/>
  <c r="G2955" i="1" a="1"/>
  <c r="G2955" i="1" s="1"/>
  <c r="G2956" i="1" a="1"/>
  <c r="G2956" i="1" s="1"/>
  <c r="G2957" i="1" a="1"/>
  <c r="G2957" i="1" s="1"/>
  <c r="G2958" i="1" a="1"/>
  <c r="G2958" i="1" s="1"/>
  <c r="G2959" i="1" a="1"/>
  <c r="G2959" i="1" s="1"/>
  <c r="G2960" i="1" a="1"/>
  <c r="G2960" i="1"/>
  <c r="G2961" i="1" a="1"/>
  <c r="G2961" i="1"/>
  <c r="G2962" i="1" a="1"/>
  <c r="G2962" i="1" s="1"/>
  <c r="G2963" i="1" a="1"/>
  <c r="G2963" i="1" s="1"/>
  <c r="G2964" i="1" a="1"/>
  <c r="G2964" i="1" s="1"/>
  <c r="G2965" i="1" a="1"/>
  <c r="G2965" i="1" s="1"/>
  <c r="G2966" i="1" a="1"/>
  <c r="G2966" i="1" s="1"/>
  <c r="G2967" i="1" a="1"/>
  <c r="G2967" i="1"/>
  <c r="G2968" i="1" a="1"/>
  <c r="G2968" i="1" s="1"/>
  <c r="G2969" i="1" a="1"/>
  <c r="G2969" i="1"/>
  <c r="G2970" i="1" a="1"/>
  <c r="G2970" i="1" s="1"/>
  <c r="G2971" i="1" a="1"/>
  <c r="G2971" i="1" s="1"/>
  <c r="G2972" i="1" a="1"/>
  <c r="G2972" i="1" s="1"/>
  <c r="G2973" i="1" a="1"/>
  <c r="G2973" i="1" s="1"/>
  <c r="G2974" i="1" a="1"/>
  <c r="G2974" i="1" s="1"/>
  <c r="G2975" i="1" a="1"/>
  <c r="G2975" i="1"/>
  <c r="G2976" i="1" a="1"/>
  <c r="G2976" i="1"/>
  <c r="G2977" i="1" a="1"/>
  <c r="G2977" i="1" s="1"/>
  <c r="G2978" i="1" a="1"/>
  <c r="G2978" i="1" s="1"/>
  <c r="G2979" i="1" a="1"/>
  <c r="G2979" i="1" s="1"/>
  <c r="G2980" i="1" a="1"/>
  <c r="G2980" i="1" s="1"/>
  <c r="G2981" i="1" a="1"/>
  <c r="G2981" i="1" s="1"/>
  <c r="G2982" i="1" a="1"/>
  <c r="G2982" i="1" s="1"/>
  <c r="G2983" i="1" a="1"/>
  <c r="G2983" i="1"/>
  <c r="G2984" i="1" a="1"/>
  <c r="G2984" i="1"/>
  <c r="G2985" i="1" a="1"/>
  <c r="G2985" i="1"/>
  <c r="G2986" i="1" a="1"/>
  <c r="G2986" i="1" s="1"/>
  <c r="G2987" i="1" a="1"/>
  <c r="G2987" i="1" s="1"/>
  <c r="G2988" i="1" a="1"/>
  <c r="G2988" i="1" s="1"/>
  <c r="G2989" i="1" a="1"/>
  <c r="G2989" i="1" s="1"/>
  <c r="G2990" i="1" a="1"/>
  <c r="G2990" i="1" s="1"/>
  <c r="G2991" i="1" a="1"/>
  <c r="G2991" i="1" s="1"/>
  <c r="G2992" i="1" a="1"/>
  <c r="G2992" i="1"/>
  <c r="G2993" i="1" a="1"/>
  <c r="G2993" i="1"/>
  <c r="G2994" i="1" a="1"/>
  <c r="G2994" i="1" s="1"/>
  <c r="G2995" i="1" a="1"/>
  <c r="G2995" i="1" s="1"/>
  <c r="G2996" i="1" a="1"/>
  <c r="G2996" i="1" s="1"/>
  <c r="G2997" i="1" a="1"/>
  <c r="G2997" i="1" s="1"/>
  <c r="G2998" i="1" a="1"/>
  <c r="G2998" i="1" s="1"/>
  <c r="G2999" i="1" a="1"/>
  <c r="G2999" i="1"/>
  <c r="G3000" i="1" a="1"/>
  <c r="G3000" i="1" s="1"/>
  <c r="G3001" i="1" a="1"/>
  <c r="G3001" i="1"/>
  <c r="G3002" i="1" a="1"/>
  <c r="G3002" i="1" s="1"/>
  <c r="G3003" i="1" a="1"/>
  <c r="G3003" i="1" s="1"/>
  <c r="G3004" i="1" a="1"/>
  <c r="G3004" i="1" s="1"/>
  <c r="G3005" i="1" a="1"/>
  <c r="G3005" i="1" s="1"/>
  <c r="G3006" i="1" a="1"/>
  <c r="G3006" i="1" s="1"/>
  <c r="G3007" i="1" a="1"/>
  <c r="G3007" i="1"/>
  <c r="G3008" i="1" a="1"/>
  <c r="G3008" i="1"/>
  <c r="G3009" i="1" a="1"/>
  <c r="G3009" i="1" s="1"/>
  <c r="G3010" i="1" a="1"/>
  <c r="G3010" i="1" s="1"/>
  <c r="G3011" i="1" a="1"/>
  <c r="G3011" i="1" s="1"/>
  <c r="G3012" i="1" a="1"/>
  <c r="G3012" i="1" s="1"/>
  <c r="G3013" i="1" a="1"/>
  <c r="G3013" i="1" s="1"/>
  <c r="G3014" i="1" a="1"/>
  <c r="G3014" i="1" s="1"/>
  <c r="G3015" i="1" a="1"/>
  <c r="G3015" i="1"/>
  <c r="G3016" i="1" a="1"/>
  <c r="G3016" i="1"/>
  <c r="G3017" i="1" a="1"/>
  <c r="G3017" i="1"/>
  <c r="G3018" i="1" a="1"/>
  <c r="G3018" i="1" s="1"/>
  <c r="G3019" i="1" a="1"/>
  <c r="G3019" i="1" s="1"/>
  <c r="G3020" i="1" a="1"/>
  <c r="G3020" i="1" s="1"/>
  <c r="G3021" i="1" a="1"/>
  <c r="G3021" i="1" s="1"/>
  <c r="G3022" i="1" a="1"/>
  <c r="G3022" i="1" s="1"/>
  <c r="G3023" i="1" a="1"/>
  <c r="G3023" i="1" s="1"/>
  <c r="G3024" i="1" a="1"/>
  <c r="G3024" i="1"/>
  <c r="G3025" i="1" a="1"/>
  <c r="G3025" i="1"/>
  <c r="G3026" i="1" a="1"/>
  <c r="G3026" i="1" s="1"/>
  <c r="G3027" i="1" a="1"/>
  <c r="G3027" i="1" s="1"/>
  <c r="G3028" i="1" a="1"/>
  <c r="G3028" i="1" s="1"/>
  <c r="G3029" i="1" a="1"/>
  <c r="G3029" i="1" s="1"/>
  <c r="G3030" i="1" a="1"/>
  <c r="G3030" i="1" s="1"/>
  <c r="G3031" i="1" a="1"/>
  <c r="G3031" i="1"/>
  <c r="G3032" i="1" a="1"/>
  <c r="G3032" i="1" s="1"/>
  <c r="G3033" i="1" a="1"/>
  <c r="G3033" i="1"/>
  <c r="G3034" i="1" a="1"/>
  <c r="G3034" i="1" s="1"/>
  <c r="G3035" i="1" a="1"/>
  <c r="G3035" i="1" s="1"/>
  <c r="G3036" i="1" a="1"/>
  <c r="G3036" i="1" s="1"/>
  <c r="G3037" i="1" a="1"/>
  <c r="G3037" i="1" s="1"/>
  <c r="G3038" i="1" a="1"/>
  <c r="G3038" i="1" s="1"/>
  <c r="G3039" i="1" a="1"/>
  <c r="G3039" i="1"/>
  <c r="G3040" i="1" a="1"/>
  <c r="G3040" i="1"/>
  <c r="G3041" i="1" a="1"/>
  <c r="G3041" i="1" s="1"/>
  <c r="G3042" i="1" a="1"/>
  <c r="G3042" i="1" s="1"/>
  <c r="G3043" i="1" a="1"/>
  <c r="G3043" i="1" s="1"/>
  <c r="G3044" i="1" a="1"/>
  <c r="G3044" i="1" s="1"/>
  <c r="G3045" i="1" a="1"/>
  <c r="G3045" i="1" s="1"/>
  <c r="G3046" i="1" a="1"/>
  <c r="G3046" i="1" s="1"/>
  <c r="G3047" i="1" a="1"/>
  <c r="G3047" i="1"/>
  <c r="G3048" i="1" a="1"/>
  <c r="G3048" i="1"/>
  <c r="G3049" i="1" a="1"/>
  <c r="G3049" i="1"/>
  <c r="G3050" i="1" a="1"/>
  <c r="G3050" i="1" s="1"/>
  <c r="G3051" i="1" a="1"/>
  <c r="G3051" i="1" s="1"/>
  <c r="G3052" i="1" a="1"/>
  <c r="G3052" i="1" s="1"/>
  <c r="G3053" i="1" a="1"/>
  <c r="G3053" i="1" s="1"/>
  <c r="G3054" i="1" a="1"/>
  <c r="G3054" i="1" s="1"/>
  <c r="G3055" i="1" a="1"/>
  <c r="G3055" i="1" s="1"/>
  <c r="G3056" i="1" a="1"/>
  <c r="G3056" i="1"/>
  <c r="G3057" i="1" a="1"/>
  <c r="G3057" i="1"/>
  <c r="G3058" i="1" a="1"/>
  <c r="G3058" i="1" s="1"/>
  <c r="G3059" i="1" a="1"/>
  <c r="G3059" i="1" s="1"/>
  <c r="G3060" i="1" a="1"/>
  <c r="G3060" i="1" s="1"/>
  <c r="G3061" i="1" a="1"/>
  <c r="G3061" i="1" s="1"/>
  <c r="G3062" i="1" a="1"/>
  <c r="G3062" i="1" s="1"/>
  <c r="G3063" i="1" a="1"/>
  <c r="G3063" i="1"/>
  <c r="G3064" i="1" a="1"/>
  <c r="G3064" i="1" s="1"/>
  <c r="G3065" i="1" a="1"/>
  <c r="G3065" i="1"/>
  <c r="G3066" i="1" a="1"/>
  <c r="G3066" i="1" s="1"/>
  <c r="G3067" i="1" a="1"/>
  <c r="G3067" i="1" s="1"/>
  <c r="G3068" i="1" a="1"/>
  <c r="G3068" i="1" s="1"/>
  <c r="G3069" i="1" a="1"/>
  <c r="G3069" i="1" s="1"/>
  <c r="G3070" i="1" a="1"/>
  <c r="G3070" i="1" s="1"/>
  <c r="G3071" i="1" a="1"/>
  <c r="G3071" i="1"/>
  <c r="G3072" i="1" a="1"/>
  <c r="G3072" i="1"/>
  <c r="G3073" i="1" a="1"/>
  <c r="G3073" i="1" s="1"/>
  <c r="G3074" i="1" a="1"/>
  <c r="G3074" i="1" s="1"/>
  <c r="G3075" i="1" a="1"/>
  <c r="G3075" i="1" s="1"/>
  <c r="G3076" i="1" a="1"/>
  <c r="G3076" i="1" s="1"/>
  <c r="G3077" i="1" a="1"/>
  <c r="G3077" i="1" s="1"/>
  <c r="G3078" i="1" a="1"/>
  <c r="G3078" i="1" s="1"/>
  <c r="G3079" i="1" a="1"/>
  <c r="G3079" i="1"/>
  <c r="G3080" i="1" a="1"/>
  <c r="G3080" i="1"/>
  <c r="G3081" i="1" a="1"/>
  <c r="G3081" i="1"/>
  <c r="G3082" i="1" a="1"/>
  <c r="G3082" i="1" s="1"/>
  <c r="G3083" i="1" a="1"/>
  <c r="G3083" i="1" s="1"/>
  <c r="G3084" i="1" a="1"/>
  <c r="G3084" i="1" s="1"/>
  <c r="G3085" i="1" a="1"/>
  <c r="G3085" i="1" s="1"/>
  <c r="G3086" i="1" a="1"/>
  <c r="G3086" i="1" s="1"/>
  <c r="G3087" i="1" a="1"/>
  <c r="G3087" i="1" s="1"/>
  <c r="G3088" i="1" a="1"/>
  <c r="G3088" i="1"/>
  <c r="G3089" i="1" a="1"/>
  <c r="G3089" i="1"/>
  <c r="G3090" i="1" a="1"/>
  <c r="G3090" i="1" s="1"/>
  <c r="G3091" i="1" a="1"/>
  <c r="G3091" i="1" s="1"/>
  <c r="G3092" i="1" a="1"/>
  <c r="G3092" i="1" s="1"/>
  <c r="G3093" i="1" a="1"/>
  <c r="G3093" i="1" s="1"/>
  <c r="G3094" i="1" a="1"/>
  <c r="G3094" i="1" s="1"/>
  <c r="G3095" i="1" a="1"/>
  <c r="G3095" i="1"/>
  <c r="G3096" i="1" a="1"/>
  <c r="G3096" i="1" s="1"/>
  <c r="G3097" i="1" a="1"/>
  <c r="G3097" i="1"/>
  <c r="G3098" i="1" a="1"/>
  <c r="G3098" i="1" s="1"/>
  <c r="G3099" i="1" a="1"/>
  <c r="G3099" i="1" s="1"/>
  <c r="G3100" i="1" a="1"/>
  <c r="G3100" i="1" s="1"/>
  <c r="G3101" i="1" a="1"/>
  <c r="G3101" i="1" s="1"/>
  <c r="G3102" i="1" a="1"/>
  <c r="G3102" i="1" s="1"/>
  <c r="G3103" i="1" a="1"/>
  <c r="G3103" i="1"/>
  <c r="G3104" i="1" a="1"/>
  <c r="G3104" i="1"/>
  <c r="G3105" i="1" a="1"/>
  <c r="G3105" i="1" s="1"/>
  <c r="G3106" i="1" a="1"/>
  <c r="G3106" i="1" s="1"/>
  <c r="G3107" i="1" a="1"/>
  <c r="G3107" i="1" s="1"/>
  <c r="G3108" i="1" a="1"/>
  <c r="G3108" i="1" s="1"/>
  <c r="G3109" i="1" a="1"/>
  <c r="G3109" i="1" s="1"/>
  <c r="G3110" i="1" a="1"/>
  <c r="G3110" i="1" s="1"/>
  <c r="G3111" i="1" a="1"/>
  <c r="G3111" i="1"/>
  <c r="G3112" i="1" a="1"/>
  <c r="G3112" i="1"/>
  <c r="G3113" i="1" a="1"/>
  <c r="G3113" i="1"/>
  <c r="G3114" i="1" a="1"/>
  <c r="G3114" i="1" s="1"/>
  <c r="G3115" i="1" a="1"/>
  <c r="G3115" i="1" s="1"/>
  <c r="G3116" i="1" a="1"/>
  <c r="G3116" i="1" s="1"/>
  <c r="G3117" i="1" a="1"/>
  <c r="G3117" i="1" s="1"/>
  <c r="G3118" i="1" a="1"/>
  <c r="G3118" i="1" s="1"/>
  <c r="G3119" i="1" a="1"/>
  <c r="G3119" i="1" s="1"/>
  <c r="G3120" i="1" a="1"/>
  <c r="G3120" i="1"/>
  <c r="G3121" i="1" a="1"/>
  <c r="G3121" i="1"/>
  <c r="G3122" i="1" a="1"/>
  <c r="G3122" i="1" s="1"/>
  <c r="G3123" i="1" a="1"/>
  <c r="G3123" i="1" s="1"/>
  <c r="G3124" i="1" a="1"/>
  <c r="G3124" i="1" s="1"/>
  <c r="G3125" i="1" a="1"/>
  <c r="G3125" i="1" s="1"/>
  <c r="G3126" i="1" a="1"/>
  <c r="G3126" i="1" s="1"/>
  <c r="G3127" i="1" a="1"/>
  <c r="G3127" i="1"/>
  <c r="G3128" i="1" a="1"/>
  <c r="G3128" i="1" s="1"/>
  <c r="G3129" i="1" a="1"/>
  <c r="G3129" i="1"/>
  <c r="G3130" i="1" a="1"/>
  <c r="G3130" i="1" s="1"/>
  <c r="G3131" i="1" a="1"/>
  <c r="G3131" i="1" s="1"/>
  <c r="G3132" i="1" a="1"/>
  <c r="G3132" i="1" s="1"/>
  <c r="G3133" i="1" a="1"/>
  <c r="G3133" i="1" s="1"/>
  <c r="G3134" i="1" a="1"/>
  <c r="G3134" i="1" s="1"/>
  <c r="G3135" i="1" a="1"/>
  <c r="G3135" i="1"/>
  <c r="G3136" i="1" a="1"/>
  <c r="G3136" i="1"/>
  <c r="G3137" i="1" a="1"/>
  <c r="G3137" i="1" s="1"/>
  <c r="G3138" i="1" a="1"/>
  <c r="G3138" i="1" s="1"/>
  <c r="G3139" i="1" a="1"/>
  <c r="G3139" i="1" s="1"/>
  <c r="G3140" i="1" a="1"/>
  <c r="G3140" i="1" s="1"/>
  <c r="G3141" i="1" a="1"/>
  <c r="G3141" i="1" s="1"/>
  <c r="G3142" i="1" a="1"/>
  <c r="G3142" i="1" s="1"/>
  <c r="G3143" i="1" a="1"/>
  <c r="G3143" i="1"/>
  <c r="G3144" i="1" a="1"/>
  <c r="G3144" i="1"/>
  <c r="G3145" i="1" a="1"/>
  <c r="G3145" i="1"/>
  <c r="G3146" i="1" a="1"/>
  <c r="G3146" i="1" s="1"/>
  <c r="G3147" i="1" a="1"/>
  <c r="G3147" i="1" s="1"/>
  <c r="G3148" i="1" a="1"/>
  <c r="G3148" i="1" s="1"/>
  <c r="G3149" i="1" a="1"/>
  <c r="G3149" i="1" s="1"/>
  <c r="G3150" i="1" a="1"/>
  <c r="G3150" i="1" s="1"/>
  <c r="G3151" i="1" a="1"/>
  <c r="G3151" i="1" s="1"/>
  <c r="G3152" i="1" a="1"/>
  <c r="G3152" i="1"/>
  <c r="G3153" i="1" a="1"/>
  <c r="G3153" i="1"/>
  <c r="G3154" i="1" a="1"/>
  <c r="G3154" i="1" s="1"/>
  <c r="G3155" i="1" a="1"/>
  <c r="G3155" i="1" s="1"/>
  <c r="G3156" i="1" a="1"/>
  <c r="G3156" i="1" s="1"/>
  <c r="G3157" i="1" a="1"/>
  <c r="G3157" i="1" s="1"/>
  <c r="G3158" i="1" a="1"/>
  <c r="G3158" i="1" s="1"/>
  <c r="G3159" i="1" a="1"/>
  <c r="G3159" i="1"/>
  <c r="G3160" i="1" a="1"/>
  <c r="G3160" i="1" s="1"/>
  <c r="G3161" i="1" a="1"/>
  <c r="G3161" i="1"/>
  <c r="G3162" i="1" a="1"/>
  <c r="G3162" i="1" s="1"/>
  <c r="G3163" i="1" a="1"/>
  <c r="G3163" i="1" s="1"/>
  <c r="G3164" i="1" a="1"/>
  <c r="G3164" i="1" s="1"/>
  <c r="G3165" i="1" a="1"/>
  <c r="G3165" i="1" s="1"/>
  <c r="G3166" i="1" a="1"/>
  <c r="G3166" i="1" s="1"/>
  <c r="G3167" i="1" a="1"/>
  <c r="G3167" i="1"/>
  <c r="G3168" i="1" a="1"/>
  <c r="G3168" i="1"/>
  <c r="G3169" i="1" a="1"/>
  <c r="G3169" i="1" s="1"/>
  <c r="G3170" i="1" a="1"/>
  <c r="G3170" i="1" s="1"/>
  <c r="G3171" i="1" a="1"/>
  <c r="G3171" i="1" s="1"/>
  <c r="G3172" i="1" a="1"/>
  <c r="G3172" i="1" s="1"/>
  <c r="G3173" i="1" a="1"/>
  <c r="G3173" i="1" s="1"/>
  <c r="G3174" i="1" a="1"/>
  <c r="G3174" i="1" s="1"/>
  <c r="G3175" i="1" a="1"/>
  <c r="G3175" i="1"/>
  <c r="G3176" i="1" a="1"/>
  <c r="G3176" i="1"/>
  <c r="G3177" i="1" a="1"/>
  <c r="G3177" i="1"/>
  <c r="G3178" i="1" a="1"/>
  <c r="G3178" i="1" s="1"/>
  <c r="G3179" i="1" a="1"/>
  <c r="G3179" i="1" s="1"/>
  <c r="G3180" i="1" a="1"/>
  <c r="G3180" i="1" s="1"/>
  <c r="G3181" i="1" a="1"/>
  <c r="G3181" i="1" s="1"/>
  <c r="G3182" i="1" a="1"/>
  <c r="G3182" i="1" s="1"/>
  <c r="G3183" i="1" a="1"/>
  <c r="G3183" i="1" s="1"/>
  <c r="G3184" i="1" a="1"/>
  <c r="G3184" i="1"/>
  <c r="G3185" i="1" a="1"/>
  <c r="G3185" i="1"/>
  <c r="G3186" i="1" a="1"/>
  <c r="G3186" i="1" s="1"/>
  <c r="G3187" i="1" a="1"/>
  <c r="G3187" i="1" s="1"/>
  <c r="G3188" i="1" a="1"/>
  <c r="G3188" i="1" s="1"/>
  <c r="G3189" i="1" a="1"/>
  <c r="G3189" i="1" s="1"/>
  <c r="G3190" i="1" a="1"/>
  <c r="G3190" i="1" s="1"/>
  <c r="G3191" i="1" a="1"/>
  <c r="G3191" i="1"/>
  <c r="G3192" i="1" a="1"/>
  <c r="G3192" i="1" s="1"/>
  <c r="G3193" i="1" a="1"/>
  <c r="G3193" i="1"/>
  <c r="G3194" i="1" a="1"/>
  <c r="G3194" i="1" s="1"/>
  <c r="G3195" i="1" a="1"/>
  <c r="G3195" i="1" s="1"/>
  <c r="G3196" i="1" a="1"/>
  <c r="G3196" i="1" s="1"/>
  <c r="G3197" i="1" a="1"/>
  <c r="G3197" i="1" s="1"/>
  <c r="G3198" i="1" a="1"/>
  <c r="G3198" i="1" s="1"/>
  <c r="G3199" i="1" a="1"/>
  <c r="G3199" i="1"/>
  <c r="G3200" i="1" a="1"/>
  <c r="G3200" i="1"/>
  <c r="G3201" i="1" a="1"/>
  <c r="G3201" i="1" s="1"/>
  <c r="G3202" i="1" a="1"/>
  <c r="G3202" i="1" s="1"/>
  <c r="G3203" i="1" a="1"/>
  <c r="G3203" i="1" s="1"/>
  <c r="G3204" i="1" a="1"/>
  <c r="G3204" i="1" s="1"/>
  <c r="G3205" i="1" a="1"/>
  <c r="G3205" i="1" s="1"/>
  <c r="G3206" i="1" a="1"/>
  <c r="G3206" i="1" s="1"/>
  <c r="G3207" i="1" a="1"/>
  <c r="G3207" i="1"/>
  <c r="G3208" i="1" a="1"/>
  <c r="G3208" i="1"/>
  <c r="G3209" i="1" a="1"/>
  <c r="G3209" i="1"/>
  <c r="G3210" i="1" a="1"/>
  <c r="G3210" i="1" s="1"/>
  <c r="G3211" i="1" a="1"/>
  <c r="G3211" i="1" s="1"/>
  <c r="G3212" i="1" a="1"/>
  <c r="G3212" i="1" s="1"/>
  <c r="G3213" i="1" a="1"/>
  <c r="G3213" i="1" s="1"/>
  <c r="G3214" i="1" a="1"/>
  <c r="G3214" i="1" s="1"/>
  <c r="G3215" i="1" a="1"/>
  <c r="G3215" i="1" s="1"/>
  <c r="G3216" i="1" a="1"/>
  <c r="G3216" i="1"/>
  <c r="G3217" i="1" a="1"/>
  <c r="G3217" i="1"/>
  <c r="G3218" i="1" a="1"/>
  <c r="G3218" i="1" s="1"/>
  <c r="G3219" i="1" a="1"/>
  <c r="G3219" i="1" s="1"/>
  <c r="G3220" i="1" a="1"/>
  <c r="G3220" i="1" s="1"/>
  <c r="G3221" i="1" a="1"/>
  <c r="G3221" i="1" s="1"/>
  <c r="G3222" i="1" a="1"/>
  <c r="G3222" i="1" s="1"/>
  <c r="G3223" i="1" a="1"/>
  <c r="G3223" i="1"/>
  <c r="G3224" i="1" a="1"/>
  <c r="G3224" i="1" s="1"/>
  <c r="G3225" i="1" a="1"/>
  <c r="G3225" i="1"/>
  <c r="G3226" i="1" a="1"/>
  <c r="G3226" i="1" s="1"/>
  <c r="G3227" i="1" a="1"/>
  <c r="G3227" i="1" s="1"/>
  <c r="G3228" i="1" a="1"/>
  <c r="G3228" i="1" s="1"/>
  <c r="G3229" i="1" a="1"/>
  <c r="G3229" i="1" s="1"/>
  <c r="G3230" i="1" a="1"/>
  <c r="G3230" i="1" s="1"/>
  <c r="G3231" i="1" a="1"/>
  <c r="G3231" i="1"/>
  <c r="G3232" i="1" a="1"/>
  <c r="G3232" i="1"/>
  <c r="G3233" i="1" a="1"/>
  <c r="G3233" i="1" s="1"/>
  <c r="G3234" i="1" a="1"/>
  <c r="G3234" i="1" s="1"/>
  <c r="G3235" i="1" a="1"/>
  <c r="G3235" i="1" s="1"/>
  <c r="G3236" i="1" a="1"/>
  <c r="G3236" i="1" s="1"/>
  <c r="G3237" i="1" a="1"/>
  <c r="G3237" i="1" s="1"/>
  <c r="G3238" i="1" a="1"/>
  <c r="G3238" i="1" s="1"/>
  <c r="G3239" i="1" a="1"/>
  <c r="G3239" i="1"/>
  <c r="G3240" i="1" a="1"/>
  <c r="G3240" i="1"/>
  <c r="G3241" i="1" a="1"/>
  <c r="G3241" i="1"/>
  <c r="G3242" i="1" a="1"/>
  <c r="G3242" i="1" s="1"/>
  <c r="G3243" i="1" a="1"/>
  <c r="G3243" i="1" s="1"/>
  <c r="G3244" i="1" a="1"/>
  <c r="G3244" i="1" s="1"/>
  <c r="G3245" i="1" a="1"/>
  <c r="G3245" i="1" s="1"/>
  <c r="G3246" i="1" a="1"/>
  <c r="G3246" i="1" s="1"/>
  <c r="G3247" i="1" a="1"/>
  <c r="G3247" i="1" s="1"/>
  <c r="G3248" i="1" a="1"/>
  <c r="G3248" i="1"/>
  <c r="G3249" i="1" a="1"/>
  <c r="G3249" i="1"/>
  <c r="G3250" i="1" a="1"/>
  <c r="G3250" i="1" s="1"/>
  <c r="G3251" i="1" a="1"/>
  <c r="G3251" i="1" s="1"/>
  <c r="G3252" i="1" a="1"/>
  <c r="G3252" i="1" s="1"/>
  <c r="G3253" i="1" a="1"/>
  <c r="G3253" i="1" s="1"/>
  <c r="G3254" i="1" a="1"/>
  <c r="G3254" i="1" s="1"/>
  <c r="G3255" i="1" a="1"/>
  <c r="G3255" i="1"/>
  <c r="G3256" i="1" a="1"/>
  <c r="G3256" i="1" s="1"/>
  <c r="G3257" i="1" a="1"/>
  <c r="G3257" i="1"/>
  <c r="G3258" i="1" a="1"/>
  <c r="G3258" i="1" s="1"/>
  <c r="G3259" i="1" a="1"/>
  <c r="G3259" i="1" s="1"/>
  <c r="G3260" i="1" a="1"/>
  <c r="G3260" i="1" s="1"/>
  <c r="G3261" i="1" a="1"/>
  <c r="G3261" i="1" s="1"/>
  <c r="G3262" i="1" a="1"/>
  <c r="G3262" i="1" s="1"/>
  <c r="G3263" i="1" a="1"/>
  <c r="G3263" i="1"/>
  <c r="G3264" i="1" a="1"/>
  <c r="G3264" i="1"/>
  <c r="G3265" i="1" a="1"/>
  <c r="G3265" i="1" s="1"/>
  <c r="G3266" i="1" a="1"/>
  <c r="G3266" i="1" s="1"/>
  <c r="G3267" i="1" a="1"/>
  <c r="G3267" i="1" s="1"/>
  <c r="G3268" i="1" a="1"/>
  <c r="G3268" i="1" s="1"/>
  <c r="G3269" i="1" a="1"/>
  <c r="G3269" i="1" s="1"/>
  <c r="G3270" i="1" a="1"/>
  <c r="G3270" i="1" s="1"/>
  <c r="G3271" i="1" a="1"/>
  <c r="G3271" i="1"/>
  <c r="G3272" i="1" a="1"/>
  <c r="G3272" i="1"/>
  <c r="G3273" i="1" a="1"/>
  <c r="G3273" i="1"/>
  <c r="G3274" i="1" a="1"/>
  <c r="G3274" i="1" s="1"/>
  <c r="G3275" i="1" a="1"/>
  <c r="G3275" i="1" s="1"/>
  <c r="G3276" i="1" a="1"/>
  <c r="G3276" i="1" s="1"/>
  <c r="G3277" i="1" a="1"/>
  <c r="G3277" i="1" s="1"/>
  <c r="G3278" i="1" a="1"/>
  <c r="G3278" i="1" s="1"/>
  <c r="G3279" i="1" a="1"/>
  <c r="G3279" i="1" s="1"/>
  <c r="G3280" i="1" a="1"/>
  <c r="G3280" i="1"/>
  <c r="G3281" i="1" a="1"/>
  <c r="G3281" i="1"/>
  <c r="G3282" i="1" a="1"/>
  <c r="G3282" i="1" s="1"/>
  <c r="G3283" i="1" a="1"/>
  <c r="G3283" i="1" s="1"/>
  <c r="G3284" i="1" a="1"/>
  <c r="G3284" i="1" s="1"/>
  <c r="G3285" i="1" a="1"/>
  <c r="G3285" i="1" s="1"/>
  <c r="G3286" i="1" a="1"/>
  <c r="G3286" i="1" s="1"/>
  <c r="G3287" i="1" a="1"/>
  <c r="G3287" i="1"/>
  <c r="G3288" i="1" a="1"/>
  <c r="G3288" i="1" s="1"/>
  <c r="G3289" i="1" a="1"/>
  <c r="G3289" i="1"/>
  <c r="G3290" i="1" a="1"/>
  <c r="G3290" i="1" s="1"/>
  <c r="G3291" i="1" a="1"/>
  <c r="G3291" i="1" s="1"/>
  <c r="G3292" i="1" a="1"/>
  <c r="G3292" i="1" s="1"/>
  <c r="G3293" i="1" a="1"/>
  <c r="G3293" i="1" s="1"/>
  <c r="G3294" i="1" a="1"/>
  <c r="G3294" i="1" s="1"/>
  <c r="G3295" i="1" a="1"/>
  <c r="G3295" i="1"/>
  <c r="G3296" i="1" a="1"/>
  <c r="G3296" i="1"/>
  <c r="G3297" i="1" a="1"/>
  <c r="G3297" i="1" s="1"/>
  <c r="G3298" i="1" a="1"/>
  <c r="G3298" i="1" s="1"/>
  <c r="G3299" i="1" a="1"/>
  <c r="G3299" i="1" s="1"/>
  <c r="G3300" i="1" a="1"/>
  <c r="G3300" i="1" s="1"/>
  <c r="G3301" i="1" a="1"/>
  <c r="G3301" i="1" s="1"/>
  <c r="G3302" i="1" a="1"/>
  <c r="G3302" i="1" s="1"/>
  <c r="G3303" i="1" a="1"/>
  <c r="G3303" i="1"/>
  <c r="G3304" i="1" a="1"/>
  <c r="G3304" i="1"/>
  <c r="G3305" i="1" a="1"/>
  <c r="G3305" i="1"/>
  <c r="G3306" i="1" a="1"/>
  <c r="G3306" i="1" s="1"/>
  <c r="G3307" i="1" a="1"/>
  <c r="G3307" i="1" s="1"/>
  <c r="G3308" i="1" a="1"/>
  <c r="G3308" i="1" s="1"/>
  <c r="G3309" i="1" a="1"/>
  <c r="G3309" i="1" s="1"/>
  <c r="G3310" i="1" a="1"/>
  <c r="G3310" i="1" s="1"/>
  <c r="G3311" i="1" a="1"/>
  <c r="G3311" i="1" s="1"/>
  <c r="G3312" i="1" a="1"/>
  <c r="G3312" i="1"/>
  <c r="G3313" i="1" a="1"/>
  <c r="G3313" i="1"/>
  <c r="G3314" i="1" a="1"/>
  <c r="G3314" i="1" s="1"/>
  <c r="G3315" i="1" a="1"/>
  <c r="G3315" i="1" s="1"/>
  <c r="G3316" i="1" a="1"/>
  <c r="G3316" i="1" s="1"/>
  <c r="G3317" i="1" a="1"/>
  <c r="G3317" i="1" s="1"/>
  <c r="G3318" i="1" a="1"/>
  <c r="G3318" i="1" s="1"/>
  <c r="G3319" i="1" a="1"/>
  <c r="G3319" i="1"/>
  <c r="G3320" i="1" a="1"/>
  <c r="G3320" i="1" s="1"/>
  <c r="G3321" i="1" a="1"/>
  <c r="G3321" i="1"/>
  <c r="G3322" i="1" a="1"/>
  <c r="G3322" i="1" s="1"/>
  <c r="G3323" i="1" a="1"/>
  <c r="G3323" i="1" s="1"/>
  <c r="G3324" i="1" a="1"/>
  <c r="G3324" i="1" s="1"/>
  <c r="G3325" i="1" a="1"/>
  <c r="G3325" i="1" s="1"/>
  <c r="G3326" i="1" a="1"/>
  <c r="G3326" i="1" s="1"/>
  <c r="G3327" i="1" a="1"/>
  <c r="G3327" i="1"/>
  <c r="G3328" i="1" a="1"/>
  <c r="G3328" i="1"/>
  <c r="G3329" i="1" a="1"/>
  <c r="G3329" i="1" s="1"/>
  <c r="G3330" i="1" a="1"/>
  <c r="G3330" i="1" s="1"/>
  <c r="G3331" i="1" a="1"/>
  <c r="G3331" i="1" s="1"/>
  <c r="G3332" i="1" a="1"/>
  <c r="G3332" i="1" s="1"/>
  <c r="G3333" i="1" a="1"/>
  <c r="G3333" i="1" s="1"/>
  <c r="G3334" i="1" a="1"/>
  <c r="G3334" i="1" s="1"/>
  <c r="G3335" i="1" a="1"/>
  <c r="G3335" i="1"/>
  <c r="G3336" i="1" a="1"/>
  <c r="G3336" i="1"/>
  <c r="G3337" i="1" a="1"/>
  <c r="G3337" i="1"/>
  <c r="G3338" i="1" a="1"/>
  <c r="G3338" i="1" s="1"/>
  <c r="G3339" i="1" a="1"/>
  <c r="G3339" i="1" s="1"/>
  <c r="G3340" i="1" a="1"/>
  <c r="G3340" i="1" s="1"/>
  <c r="G3341" i="1" a="1"/>
  <c r="G3341" i="1" s="1"/>
  <c r="G3342" i="1" a="1"/>
  <c r="G3342" i="1" s="1"/>
  <c r="G3343" i="1" a="1"/>
  <c r="G3343" i="1" s="1"/>
  <c r="G3344" i="1" a="1"/>
  <c r="G3344" i="1"/>
  <c r="G3345" i="1" a="1"/>
  <c r="G3345" i="1"/>
  <c r="G3346" i="1" a="1"/>
  <c r="G3346" i="1" s="1"/>
  <c r="G3347" i="1" a="1"/>
  <c r="G3347" i="1" s="1"/>
  <c r="G3348" i="1" a="1"/>
  <c r="G3348" i="1" s="1"/>
  <c r="G3349" i="1" a="1"/>
  <c r="G3349" i="1" s="1"/>
  <c r="G3350" i="1" a="1"/>
  <c r="G3350" i="1" s="1"/>
  <c r="G3351" i="1" a="1"/>
  <c r="G3351" i="1"/>
  <c r="G3352" i="1" a="1"/>
  <c r="G3352" i="1" s="1"/>
  <c r="G3353" i="1" a="1"/>
  <c r="G3353" i="1"/>
  <c r="G3354" i="1" a="1"/>
  <c r="G3354" i="1" s="1"/>
  <c r="G3355" i="1" a="1"/>
  <c r="G3355" i="1" s="1"/>
  <c r="G3356" i="1" a="1"/>
  <c r="G3356" i="1" s="1"/>
  <c r="G3357" i="1" a="1"/>
  <c r="G3357" i="1" s="1"/>
  <c r="G3358" i="1" a="1"/>
  <c r="G3358" i="1" s="1"/>
  <c r="G3359" i="1" a="1"/>
  <c r="G3359" i="1"/>
  <c r="G3360" i="1" a="1"/>
  <c r="G3360" i="1"/>
  <c r="G3361" i="1" a="1"/>
  <c r="G3361" i="1" s="1"/>
  <c r="G3362" i="1" a="1"/>
  <c r="G3362" i="1" s="1"/>
  <c r="G3363" i="1" a="1"/>
  <c r="G3363" i="1" s="1"/>
  <c r="G3364" i="1" a="1"/>
  <c r="G3364" i="1" s="1"/>
  <c r="G3365" i="1" a="1"/>
  <c r="G3365" i="1" s="1"/>
  <c r="G3366" i="1" a="1"/>
  <c r="G3366" i="1" s="1"/>
  <c r="G3367" i="1" a="1"/>
  <c r="G3367" i="1"/>
  <c r="G3368" i="1" a="1"/>
  <c r="G3368" i="1"/>
  <c r="G3369" i="1" a="1"/>
  <c r="G3369" i="1"/>
  <c r="G3370" i="1" a="1"/>
  <c r="G3370" i="1" s="1"/>
  <c r="G3371" i="1" a="1"/>
  <c r="G3371" i="1" s="1"/>
  <c r="G3372" i="1" a="1"/>
  <c r="G3372" i="1" s="1"/>
  <c r="G3373" i="1" a="1"/>
  <c r="G3373" i="1" s="1"/>
  <c r="G3374" i="1" a="1"/>
  <c r="G3374" i="1" s="1"/>
  <c r="G3375" i="1" a="1"/>
  <c r="G3375" i="1" s="1"/>
  <c r="G3376" i="1" a="1"/>
  <c r="G3376" i="1"/>
  <c r="G3377" i="1" a="1"/>
  <c r="G3377" i="1"/>
  <c r="G3378" i="1" a="1"/>
  <c r="G3378" i="1" s="1"/>
  <c r="G3379" i="1" a="1"/>
  <c r="G3379" i="1" s="1"/>
  <c r="G3380" i="1" a="1"/>
  <c r="G3380" i="1" s="1"/>
  <c r="G3381" i="1" a="1"/>
  <c r="G3381" i="1" s="1"/>
  <c r="G3382" i="1" a="1"/>
  <c r="G3382" i="1" s="1"/>
  <c r="G3383" i="1" a="1"/>
  <c r="G3383" i="1"/>
  <c r="G3384" i="1" a="1"/>
  <c r="G3384" i="1" s="1"/>
  <c r="G3385" i="1" a="1"/>
  <c r="G3385" i="1"/>
  <c r="G3386" i="1" a="1"/>
  <c r="G3386" i="1" s="1"/>
  <c r="G3387" i="1" a="1"/>
  <c r="G3387" i="1" s="1"/>
  <c r="G3388" i="1" a="1"/>
  <c r="G3388" i="1" s="1"/>
  <c r="G3389" i="1" a="1"/>
  <c r="G3389" i="1" s="1"/>
  <c r="G3390" i="1" a="1"/>
  <c r="G3390" i="1" s="1"/>
  <c r="G3391" i="1" a="1"/>
  <c r="G3391" i="1"/>
  <c r="G3392" i="1" a="1"/>
  <c r="G3392" i="1"/>
  <c r="G3393" i="1" a="1"/>
  <c r="G3393" i="1" s="1"/>
  <c r="G3394" i="1" a="1"/>
  <c r="G3394" i="1" s="1"/>
  <c r="G3395" i="1" a="1"/>
  <c r="G3395" i="1" s="1"/>
  <c r="G3396" i="1" a="1"/>
  <c r="G3396" i="1" s="1"/>
  <c r="G3397" i="1" a="1"/>
  <c r="G3397" i="1" s="1"/>
  <c r="G3398" i="1" a="1"/>
  <c r="G3398" i="1" s="1"/>
  <c r="G3399" i="1" a="1"/>
  <c r="G3399" i="1"/>
  <c r="G3400" i="1" a="1"/>
  <c r="G3400" i="1"/>
  <c r="G3401" i="1" a="1"/>
  <c r="G3401" i="1"/>
  <c r="G3402" i="1" a="1"/>
  <c r="G3402" i="1" s="1"/>
  <c r="G3403" i="1" a="1"/>
  <c r="G3403" i="1" s="1"/>
  <c r="G3404" i="1" a="1"/>
  <c r="G3404" i="1" s="1"/>
  <c r="G3405" i="1" a="1"/>
  <c r="G3405" i="1" s="1"/>
  <c r="G3406" i="1" a="1"/>
  <c r="G3406" i="1" s="1"/>
  <c r="G3407" i="1" a="1"/>
  <c r="G3407" i="1" s="1"/>
  <c r="G3408" i="1" a="1"/>
  <c r="G3408" i="1"/>
  <c r="G3409" i="1" a="1"/>
  <c r="G3409" i="1"/>
  <c r="G3410" i="1" a="1"/>
  <c r="G3410" i="1"/>
  <c r="G3411" i="1" a="1"/>
  <c r="G3411" i="1" s="1"/>
  <c r="G3412" i="1" a="1"/>
  <c r="G3412" i="1"/>
  <c r="G3413" i="1" a="1"/>
  <c r="G3413" i="1"/>
  <c r="G3414" i="1" a="1"/>
  <c r="G3414" i="1"/>
  <c r="G3415" i="1" a="1"/>
  <c r="G3415" i="1" s="1"/>
  <c r="G3416" i="1" a="1"/>
  <c r="G3416" i="1"/>
  <c r="G3417" i="1" a="1"/>
  <c r="G3417" i="1"/>
  <c r="G3418" i="1" a="1"/>
  <c r="G3418" i="1"/>
  <c r="G3419" i="1" a="1"/>
  <c r="G3419" i="1" s="1"/>
  <c r="G3420" i="1" a="1"/>
  <c r="G3420" i="1"/>
  <c r="G3421" i="1" a="1"/>
  <c r="G3421" i="1"/>
  <c r="G3422" i="1" a="1"/>
  <c r="G3422" i="1"/>
  <c r="G3423" i="1" a="1"/>
  <c r="G3423" i="1" s="1"/>
  <c r="G3424" i="1" a="1"/>
  <c r="G3424" i="1"/>
  <c r="G3425" i="1" a="1"/>
  <c r="G3425" i="1"/>
  <c r="G3426" i="1" a="1"/>
  <c r="G3426" i="1"/>
  <c r="G3427" i="1" a="1"/>
  <c r="G3427" i="1" s="1"/>
  <c r="G3428" i="1" a="1"/>
  <c r="G3428" i="1"/>
  <c r="G3429" i="1" a="1"/>
  <c r="G3429" i="1"/>
  <c r="G3430" i="1" a="1"/>
  <c r="G3430" i="1"/>
  <c r="G3431" i="1" a="1"/>
  <c r="G3431" i="1" s="1"/>
  <c r="G3432" i="1" a="1"/>
  <c r="G3432" i="1"/>
  <c r="G3433" i="1" a="1"/>
  <c r="G3433" i="1"/>
  <c r="G3434" i="1" a="1"/>
  <c r="G3434" i="1"/>
  <c r="G3435" i="1" a="1"/>
  <c r="G3435" i="1" s="1"/>
  <c r="G3436" i="1" a="1"/>
  <c r="G3436" i="1"/>
  <c r="G3437" i="1" a="1"/>
  <c r="G3437" i="1"/>
  <c r="G3438" i="1" a="1"/>
  <c r="G3438" i="1"/>
  <c r="G3439" i="1" a="1"/>
  <c r="G3439" i="1" s="1"/>
  <c r="G3440" i="1" a="1"/>
  <c r="G3440" i="1"/>
  <c r="G3441" i="1" a="1"/>
  <c r="G3441" i="1" s="1"/>
  <c r="G3442" i="1" a="1"/>
  <c r="G3442" i="1"/>
  <c r="G3443" i="1" a="1"/>
  <c r="G3443" i="1" s="1"/>
  <c r="G3444" i="1" a="1"/>
  <c r="G3444" i="1"/>
  <c r="G3445" i="1" a="1"/>
  <c r="G3445" i="1" s="1"/>
  <c r="G3446" i="1" a="1"/>
  <c r="G3446" i="1"/>
  <c r="G3447" i="1" a="1"/>
  <c r="G3447" i="1" s="1"/>
  <c r="G3448" i="1" a="1"/>
  <c r="G3448" i="1" s="1"/>
  <c r="G3449" i="1" a="1"/>
  <c r="G3449" i="1" s="1"/>
  <c r="G3450" i="1" a="1"/>
  <c r="G3450" i="1" s="1"/>
  <c r="G3451" i="1" a="1"/>
  <c r="G3451" i="1" s="1"/>
  <c r="G3452" i="1" a="1"/>
  <c r="G3452" i="1" s="1"/>
  <c r="G3453" i="1" a="1"/>
  <c r="G3453" i="1"/>
  <c r="G3454" i="1" a="1"/>
  <c r="G3454" i="1" s="1"/>
  <c r="G3455" i="1" a="1"/>
  <c r="G3455" i="1" s="1"/>
  <c r="G3456" i="1" a="1"/>
  <c r="G3456" i="1"/>
  <c r="G3457" i="1" a="1"/>
  <c r="G3457" i="1" s="1"/>
  <c r="G3458" i="1" a="1"/>
  <c r="G3458" i="1" s="1"/>
  <c r="G3459" i="1" a="1"/>
  <c r="G3459" i="1" s="1"/>
  <c r="G3460" i="1" a="1"/>
  <c r="G3460" i="1"/>
  <c r="G3461" i="1" a="1"/>
  <c r="G3461" i="1" s="1"/>
  <c r="G3462" i="1" a="1"/>
  <c r="G3462" i="1"/>
  <c r="G3463" i="1" a="1"/>
  <c r="G3463" i="1" s="1"/>
  <c r="G3464" i="1" a="1"/>
  <c r="G3464" i="1" s="1"/>
  <c r="G3465" i="1" a="1"/>
  <c r="G3465" i="1"/>
  <c r="G3466" i="1" a="1"/>
  <c r="G3466" i="1" s="1"/>
  <c r="G3467" i="1" a="1"/>
  <c r="G3467" i="1" s="1"/>
  <c r="G3468" i="1" a="1"/>
  <c r="G3468" i="1" s="1"/>
  <c r="G3469" i="1" a="1"/>
  <c r="G3469" i="1"/>
  <c r="G3470" i="1" a="1"/>
  <c r="G3470" i="1" s="1"/>
  <c r="G3471" i="1" a="1"/>
  <c r="G3471" i="1" s="1"/>
  <c r="G3472" i="1" a="1"/>
  <c r="G3472" i="1" s="1"/>
  <c r="G3473" i="1" a="1"/>
  <c r="G3473" i="1" s="1"/>
  <c r="G3474" i="1" a="1"/>
  <c r="G3474" i="1"/>
  <c r="G3475" i="1" a="1"/>
  <c r="G3475" i="1" s="1"/>
  <c r="G3476" i="1" a="1"/>
  <c r="G3476" i="1"/>
  <c r="G3477" i="1" a="1"/>
  <c r="G3477" i="1" s="1"/>
  <c r="G3478" i="1" a="1"/>
  <c r="G3478" i="1"/>
  <c r="G3479" i="1" a="1"/>
  <c r="G3479" i="1" s="1"/>
  <c r="G3480" i="1" a="1"/>
  <c r="G3480" i="1" s="1"/>
  <c r="G3481" i="1" a="1"/>
  <c r="G3481" i="1"/>
  <c r="G3482" i="1" a="1"/>
  <c r="G3482" i="1" s="1"/>
  <c r="G3483" i="1" a="1"/>
  <c r="G3483" i="1" s="1"/>
  <c r="G3484" i="1" a="1"/>
  <c r="G3484" i="1" s="1"/>
  <c r="G3485" i="1" a="1"/>
  <c r="G3485" i="1"/>
  <c r="G3486" i="1" a="1"/>
  <c r="G3486" i="1" s="1"/>
  <c r="G3487" i="1" a="1"/>
  <c r="G3487" i="1" s="1"/>
  <c r="G3488" i="1" a="1"/>
  <c r="G3488" i="1"/>
  <c r="G3489" i="1" a="1"/>
  <c r="G3489" i="1" s="1"/>
  <c r="G3490" i="1" a="1"/>
  <c r="G3490" i="1" s="1"/>
  <c r="G3491" i="1" a="1"/>
  <c r="G3491" i="1" s="1"/>
  <c r="G3492" i="1" a="1"/>
  <c r="G3492" i="1"/>
  <c r="G3493" i="1" a="1"/>
  <c r="G3493" i="1"/>
  <c r="G3494" i="1" a="1"/>
  <c r="G3494" i="1"/>
  <c r="G3495" i="1" a="1"/>
  <c r="G3495" i="1" s="1"/>
  <c r="G3496" i="1" a="1"/>
  <c r="G3496" i="1" s="1"/>
  <c r="G3497" i="1" a="1"/>
  <c r="G3497" i="1"/>
  <c r="G3498" i="1" a="1"/>
  <c r="G3498" i="1"/>
  <c r="G3499" i="1" a="1"/>
  <c r="G3499" i="1" s="1"/>
  <c r="G3500" i="1" a="1"/>
  <c r="G3500" i="1" s="1"/>
  <c r="G3501" i="1" a="1"/>
  <c r="G3501" i="1"/>
  <c r="G3502" i="1" a="1"/>
  <c r="G3502" i="1" s="1"/>
  <c r="G3503" i="1" a="1"/>
  <c r="G3503" i="1" s="1"/>
  <c r="G3504" i="1" a="1"/>
  <c r="G3504" i="1" s="1"/>
  <c r="G3505" i="1" a="1"/>
  <c r="G3505" i="1" s="1"/>
  <c r="G3506" i="1" a="1"/>
  <c r="G3506" i="1" s="1"/>
  <c r="G3507" i="1" a="1"/>
  <c r="G3507" i="1" s="1"/>
  <c r="G3508" i="1" a="1"/>
  <c r="G3508" i="1" s="1"/>
  <c r="G3509" i="1" a="1"/>
  <c r="G3509" i="1" s="1"/>
  <c r="G3510" i="1" a="1"/>
  <c r="G3510" i="1" s="1"/>
  <c r="G3511" i="1" a="1"/>
  <c r="G3511" i="1"/>
  <c r="G3512" i="1" a="1"/>
  <c r="G3512" i="1"/>
  <c r="G3513" i="1" a="1"/>
  <c r="G3513" i="1" s="1"/>
  <c r="G3514" i="1" a="1"/>
  <c r="G3514" i="1" s="1"/>
  <c r="G3515" i="1" a="1"/>
  <c r="G3515" i="1" s="1"/>
  <c r="G3516" i="1" a="1"/>
  <c r="G3516" i="1" s="1"/>
  <c r="G3517" i="1" a="1"/>
  <c r="G3517" i="1" s="1"/>
  <c r="G3518" i="1" a="1"/>
  <c r="G3518" i="1" s="1"/>
  <c r="G3519" i="1" a="1"/>
  <c r="G3519" i="1" s="1"/>
  <c r="G3520" i="1" a="1"/>
  <c r="G3520" i="1"/>
  <c r="G3521" i="1" a="1"/>
  <c r="G3521" i="1" s="1"/>
  <c r="G3522" i="1" a="1"/>
  <c r="G3522" i="1" s="1"/>
  <c r="G3523" i="1" a="1"/>
  <c r="G3523" i="1" s="1"/>
  <c r="G3524" i="1" a="1"/>
  <c r="G3524" i="1" s="1"/>
  <c r="G3525" i="1" a="1"/>
  <c r="G3525" i="1" s="1"/>
  <c r="G3526" i="1" a="1"/>
  <c r="G3526" i="1"/>
  <c r="G3527" i="1" a="1"/>
  <c r="G3527" i="1" s="1"/>
  <c r="G3528" i="1" a="1"/>
  <c r="G3528" i="1" s="1"/>
  <c r="G3529" i="1" a="1"/>
  <c r="G3529" i="1" s="1"/>
  <c r="G3530" i="1" a="1"/>
  <c r="G3530" i="1" s="1"/>
  <c r="G3531" i="1" a="1"/>
  <c r="G3531" i="1" s="1"/>
  <c r="G3532" i="1" a="1"/>
  <c r="G3532" i="1" s="1"/>
  <c r="G3533" i="1" a="1"/>
  <c r="G3533" i="1" s="1"/>
  <c r="G3534" i="1" a="1"/>
  <c r="G3534" i="1"/>
  <c r="G3535" i="1" a="1"/>
  <c r="G3535" i="1"/>
  <c r="G3536" i="1" a="1"/>
  <c r="G3536" i="1" s="1"/>
  <c r="G3537" i="1" a="1"/>
  <c r="G3537" i="1" s="1"/>
  <c r="G3538" i="1" a="1"/>
  <c r="G3538" i="1" s="1"/>
  <c r="G3539" i="1" a="1"/>
  <c r="G3539" i="1" s="1"/>
  <c r="G3540" i="1" a="1"/>
  <c r="G3540" i="1" s="1"/>
  <c r="G3541" i="1" a="1"/>
  <c r="G3541" i="1" s="1"/>
  <c r="G3542" i="1" a="1"/>
  <c r="G3542" i="1" s="1"/>
  <c r="G3543" i="1" a="1"/>
  <c r="G3543" i="1"/>
  <c r="G3544" i="1" a="1"/>
  <c r="G3544" i="1"/>
  <c r="G3545" i="1" a="1"/>
  <c r="G3545" i="1" s="1"/>
  <c r="G3546" i="1" a="1"/>
  <c r="G3546" i="1" s="1"/>
  <c r="G3547" i="1" a="1"/>
  <c r="G3547" i="1" s="1"/>
  <c r="G3548" i="1" a="1"/>
  <c r="G3548" i="1" s="1"/>
  <c r="G3549" i="1" a="1"/>
  <c r="G3549" i="1" s="1"/>
  <c r="G3550" i="1" a="1"/>
  <c r="G3550" i="1" s="1"/>
  <c r="G3551" i="1" a="1"/>
  <c r="G3551" i="1" s="1"/>
  <c r="G3552" i="1" a="1"/>
  <c r="G3552" i="1"/>
  <c r="G3553" i="1" a="1"/>
  <c r="G3553" i="1" s="1"/>
  <c r="G3554" i="1" a="1"/>
  <c r="G3554" i="1" s="1"/>
  <c r="G3555" i="1" a="1"/>
  <c r="G3555" i="1" s="1"/>
  <c r="G3556" i="1" a="1"/>
  <c r="G3556" i="1" s="1"/>
  <c r="G3557" i="1" a="1"/>
  <c r="G3557" i="1" s="1"/>
  <c r="G3558" i="1" a="1"/>
  <c r="G3558" i="1"/>
  <c r="G3559" i="1" a="1"/>
  <c r="G3559" i="1" s="1"/>
  <c r="G3560" i="1" a="1"/>
  <c r="G3560" i="1" s="1"/>
  <c r="G3561" i="1" a="1"/>
  <c r="G3561" i="1" s="1"/>
  <c r="G3562" i="1" a="1"/>
  <c r="G3562" i="1" s="1"/>
  <c r="G3563" i="1" a="1"/>
  <c r="G3563" i="1" s="1"/>
  <c r="G3564" i="1" a="1"/>
  <c r="G3564" i="1" s="1"/>
  <c r="G3565" i="1" a="1"/>
  <c r="G3565" i="1" s="1"/>
  <c r="G3566" i="1" a="1"/>
  <c r="G3566" i="1"/>
  <c r="G3567" i="1" a="1"/>
  <c r="G3567" i="1"/>
  <c r="G3568" i="1" a="1"/>
  <c r="G3568" i="1" s="1"/>
  <c r="G3569" i="1" a="1"/>
  <c r="G3569" i="1" s="1"/>
  <c r="G3570" i="1" a="1"/>
  <c r="G3570" i="1" s="1"/>
  <c r="G3571" i="1" a="1"/>
  <c r="G3571" i="1" s="1"/>
  <c r="G3572" i="1" a="1"/>
  <c r="G3572" i="1" s="1"/>
  <c r="G3573" i="1" a="1"/>
  <c r="G3573" i="1" s="1"/>
  <c r="G3574" i="1" a="1"/>
  <c r="G3574" i="1" s="1"/>
  <c r="G3575" i="1" a="1"/>
  <c r="G3575" i="1"/>
  <c r="G3576" i="1" a="1"/>
  <c r="G3576" i="1"/>
  <c r="G3577" i="1" a="1"/>
  <c r="G3577" i="1" s="1"/>
  <c r="G3578" i="1" a="1"/>
  <c r="G3578" i="1" s="1"/>
  <c r="G3579" i="1" a="1"/>
  <c r="G3579" i="1" s="1"/>
  <c r="G3580" i="1" a="1"/>
  <c r="G3580" i="1" s="1"/>
  <c r="G3581" i="1" a="1"/>
  <c r="G3581" i="1" s="1"/>
  <c r="G3582" i="1" a="1"/>
  <c r="G3582" i="1" s="1"/>
  <c r="G3583" i="1" a="1"/>
  <c r="G3583" i="1" s="1"/>
  <c r="G3584" i="1" a="1"/>
  <c r="G3584" i="1"/>
  <c r="G3585" i="1" a="1"/>
  <c r="G3585" i="1" s="1"/>
  <c r="G3586" i="1" a="1"/>
  <c r="G3586" i="1" s="1"/>
  <c r="G3587" i="1" a="1"/>
  <c r="G3587" i="1" s="1"/>
  <c r="G3588" i="1" a="1"/>
  <c r="G3588" i="1" s="1"/>
  <c r="G3589" i="1" a="1"/>
  <c r="G3589" i="1" s="1"/>
  <c r="G3590" i="1" a="1"/>
  <c r="G3590" i="1"/>
  <c r="G3591" i="1" a="1"/>
  <c r="G3591" i="1" s="1"/>
  <c r="G3592" i="1" a="1"/>
  <c r="G3592" i="1" s="1"/>
  <c r="G3593" i="1" a="1"/>
  <c r="G3593" i="1" s="1"/>
  <c r="G3594" i="1" a="1"/>
  <c r="G3594" i="1" s="1"/>
  <c r="G3595" i="1" a="1"/>
  <c r="G3595" i="1" s="1"/>
  <c r="G3596" i="1" a="1"/>
  <c r="G3596" i="1" s="1"/>
  <c r="G3597" i="1" a="1"/>
  <c r="G3597" i="1" s="1"/>
  <c r="G3598" i="1" a="1"/>
  <c r="G3598" i="1"/>
  <c r="G3599" i="1" a="1"/>
  <c r="G3599" i="1"/>
  <c r="G3600" i="1" a="1"/>
  <c r="G3600" i="1" s="1"/>
  <c r="G3601" i="1" a="1"/>
  <c r="G3601" i="1" s="1"/>
  <c r="G3602" i="1" a="1"/>
  <c r="G3602" i="1" s="1"/>
  <c r="G3603" i="1" a="1"/>
  <c r="G3603" i="1" s="1"/>
  <c r="G3604" i="1" a="1"/>
  <c r="G3604" i="1" s="1"/>
  <c r="G3605" i="1" a="1"/>
  <c r="G3605" i="1" s="1"/>
  <c r="G3606" i="1" a="1"/>
  <c r="G3606" i="1" s="1"/>
  <c r="G3607" i="1" a="1"/>
  <c r="G3607" i="1"/>
  <c r="G3608" i="1" a="1"/>
  <c r="G3608" i="1"/>
  <c r="G3609" i="1" a="1"/>
  <c r="G3609" i="1" s="1"/>
  <c r="G3610" i="1" a="1"/>
  <c r="G3610" i="1" s="1"/>
  <c r="G3611" i="1" a="1"/>
  <c r="G3611" i="1" s="1"/>
  <c r="G3612" i="1" a="1"/>
  <c r="G3612" i="1" s="1"/>
  <c r="G3613" i="1" a="1"/>
  <c r="G3613" i="1" s="1"/>
  <c r="G3614" i="1" a="1"/>
  <c r="G3614" i="1" s="1"/>
  <c r="G3615" i="1" a="1"/>
  <c r="G3615" i="1" s="1"/>
  <c r="G3616" i="1" a="1"/>
  <c r="G3616" i="1"/>
  <c r="G3617" i="1" a="1"/>
  <c r="G3617" i="1" s="1"/>
  <c r="G3618" i="1" a="1"/>
  <c r="G3618" i="1" s="1"/>
  <c r="G3619" i="1" a="1"/>
  <c r="G3619" i="1" s="1"/>
  <c r="G3620" i="1" a="1"/>
  <c r="G3620" i="1" s="1"/>
  <c r="G3621" i="1" a="1"/>
  <c r="G3621" i="1" s="1"/>
  <c r="G3622" i="1" a="1"/>
  <c r="G3622" i="1"/>
  <c r="G3623" i="1" a="1"/>
  <c r="G3623" i="1" s="1"/>
  <c r="G3624" i="1" a="1"/>
  <c r="G3624" i="1" s="1"/>
  <c r="G3625" i="1" a="1"/>
  <c r="G3625" i="1" s="1"/>
  <c r="G3626" i="1" a="1"/>
  <c r="G3626" i="1" s="1"/>
  <c r="G3627" i="1" a="1"/>
  <c r="G3627" i="1" s="1"/>
  <c r="G3628" i="1" a="1"/>
  <c r="G3628" i="1" s="1"/>
  <c r="G3629" i="1" a="1"/>
  <c r="G3629" i="1" s="1"/>
  <c r="G3630" i="1" a="1"/>
  <c r="G3630" i="1"/>
  <c r="G3631" i="1" a="1"/>
  <c r="G3631" i="1"/>
  <c r="G3632" i="1" a="1"/>
  <c r="G3632" i="1" s="1"/>
  <c r="G3633" i="1" a="1"/>
  <c r="G3633" i="1" s="1"/>
  <c r="G3634" i="1" a="1"/>
  <c r="G3634" i="1" s="1"/>
  <c r="G3635" i="1" a="1"/>
  <c r="G3635" i="1" s="1"/>
  <c r="G3636" i="1" a="1"/>
  <c r="G3636" i="1" s="1"/>
  <c r="G3637" i="1" a="1"/>
  <c r="G3637" i="1" s="1"/>
  <c r="G3638" i="1" a="1"/>
  <c r="G3638" i="1" s="1"/>
  <c r="G3639" i="1" a="1"/>
  <c r="G3639" i="1"/>
  <c r="G3640" i="1" a="1"/>
  <c r="G3640" i="1"/>
  <c r="G3641" i="1" a="1"/>
  <c r="G3641" i="1" s="1"/>
  <c r="G3642" i="1" a="1"/>
  <c r="G3642" i="1" s="1"/>
  <c r="G3643" i="1" a="1"/>
  <c r="G3643" i="1" s="1"/>
  <c r="G3644" i="1" a="1"/>
  <c r="G3644" i="1" s="1"/>
  <c r="G3645" i="1" a="1"/>
  <c r="G3645" i="1" s="1"/>
  <c r="G3646" i="1" a="1"/>
  <c r="G3646" i="1" s="1"/>
  <c r="G3647" i="1" a="1"/>
  <c r="G3647" i="1" s="1"/>
  <c r="G3648" i="1" a="1"/>
  <c r="G3648" i="1"/>
  <c r="G3649" i="1" a="1"/>
  <c r="G3649" i="1" s="1"/>
  <c r="G3650" i="1" a="1"/>
  <c r="G3650" i="1" s="1"/>
  <c r="G3651" i="1" a="1"/>
  <c r="G3651" i="1" s="1"/>
  <c r="G3652" i="1" a="1"/>
  <c r="G3652" i="1" s="1"/>
  <c r="G3653" i="1" a="1"/>
  <c r="G3653" i="1" s="1"/>
  <c r="G3654" i="1" a="1"/>
  <c r="G3654" i="1"/>
  <c r="G3655" i="1" a="1"/>
  <c r="G3655" i="1" s="1"/>
  <c r="G3656" i="1" a="1"/>
  <c r="G3656" i="1" s="1"/>
  <c r="G3657" i="1" a="1"/>
  <c r="G3657" i="1" s="1"/>
  <c r="G3658" i="1" a="1"/>
  <c r="G3658" i="1" s="1"/>
  <c r="G3659" i="1" a="1"/>
  <c r="G3659" i="1" s="1"/>
  <c r="G3660" i="1" a="1"/>
  <c r="G3660" i="1" s="1"/>
  <c r="G3661" i="1" a="1"/>
  <c r="G3661" i="1" s="1"/>
  <c r="G3662" i="1" a="1"/>
  <c r="G3662" i="1"/>
  <c r="G3663" i="1" a="1"/>
  <c r="G3663" i="1"/>
  <c r="G3664" i="1" a="1"/>
  <c r="G3664" i="1" s="1"/>
  <c r="G3665" i="1" a="1"/>
  <c r="G3665" i="1" s="1"/>
  <c r="G3666" i="1" a="1"/>
  <c r="G3666" i="1" s="1"/>
  <c r="G3667" i="1" a="1"/>
  <c r="G3667" i="1" s="1"/>
  <c r="G3668" i="1" a="1"/>
  <c r="G3668" i="1" s="1"/>
  <c r="G3669" i="1" a="1"/>
  <c r="G3669" i="1" s="1"/>
  <c r="G3670" i="1" a="1"/>
  <c r="G3670" i="1" s="1"/>
  <c r="G3671" i="1" a="1"/>
  <c r="G3671" i="1"/>
  <c r="G3672" i="1" a="1"/>
  <c r="G3672" i="1"/>
  <c r="G3673" i="1" a="1"/>
  <c r="G3673" i="1" s="1"/>
  <c r="G3674" i="1" a="1"/>
  <c r="G3674" i="1" s="1"/>
  <c r="G3675" i="1" a="1"/>
  <c r="G3675" i="1" s="1"/>
  <c r="G3676" i="1" a="1"/>
  <c r="G3676" i="1" s="1"/>
  <c r="G3677" i="1" a="1"/>
  <c r="G3677" i="1" s="1"/>
  <c r="G3678" i="1" a="1"/>
  <c r="G3678" i="1" s="1"/>
  <c r="G3679" i="1" a="1"/>
  <c r="G3679" i="1" s="1"/>
  <c r="G3680" i="1" a="1"/>
  <c r="G3680" i="1"/>
  <c r="G3681" i="1" a="1"/>
  <c r="G3681" i="1" s="1"/>
  <c r="G3682" i="1" a="1"/>
  <c r="G3682" i="1" s="1"/>
  <c r="G3683" i="1" a="1"/>
  <c r="G3683" i="1" s="1"/>
  <c r="G3684" i="1" a="1"/>
  <c r="G3684" i="1" s="1"/>
  <c r="G3685" i="1" a="1"/>
  <c r="G3685" i="1" s="1"/>
  <c r="G3686" i="1" a="1"/>
  <c r="G3686" i="1"/>
  <c r="G3687" i="1" a="1"/>
  <c r="G3687" i="1" s="1"/>
  <c r="G3688" i="1" a="1"/>
  <c r="G3688" i="1" s="1"/>
  <c r="G3689" i="1" a="1"/>
  <c r="G3689" i="1" s="1"/>
  <c r="G3690" i="1" a="1"/>
  <c r="G3690" i="1" s="1"/>
  <c r="G3691" i="1" a="1"/>
  <c r="G3691" i="1" s="1"/>
  <c r="G3692" i="1" a="1"/>
  <c r="G3692" i="1" s="1"/>
  <c r="G3693" i="1" a="1"/>
  <c r="G3693" i="1" s="1"/>
  <c r="G3694" i="1" a="1"/>
  <c r="G3694" i="1"/>
  <c r="G3695" i="1" a="1"/>
  <c r="G3695" i="1"/>
  <c r="G3696" i="1" a="1"/>
  <c r="G3696" i="1" s="1"/>
  <c r="G3697" i="1" a="1"/>
  <c r="G3697" i="1" s="1"/>
  <c r="G3698" i="1" a="1"/>
  <c r="G3698" i="1" s="1"/>
  <c r="G3699" i="1" a="1"/>
  <c r="G3699" i="1" s="1"/>
  <c r="G3700" i="1" a="1"/>
  <c r="G3700" i="1" s="1"/>
  <c r="G3701" i="1" a="1"/>
  <c r="G3701" i="1" s="1"/>
  <c r="G3702" i="1" a="1"/>
  <c r="G3702" i="1" s="1"/>
  <c r="G3703" i="1" a="1"/>
  <c r="G3703" i="1"/>
  <c r="G3704" i="1" a="1"/>
  <c r="G3704" i="1"/>
  <c r="G3705" i="1" a="1"/>
  <c r="G3705" i="1" s="1"/>
  <c r="G3706" i="1" a="1"/>
  <c r="G3706" i="1" s="1"/>
  <c r="G3707" i="1" a="1"/>
  <c r="G3707" i="1" s="1"/>
  <c r="G3708" i="1" a="1"/>
  <c r="G3708" i="1" s="1"/>
  <c r="G3709" i="1" a="1"/>
  <c r="G3709" i="1" s="1"/>
  <c r="G3710" i="1" a="1"/>
  <c r="G3710" i="1" s="1"/>
  <c r="G3711" i="1" a="1"/>
  <c r="G3711" i="1" s="1"/>
  <c r="G3712" i="1" a="1"/>
  <c r="G3712" i="1"/>
  <c r="G3713" i="1" a="1"/>
  <c r="G3713" i="1" s="1"/>
  <c r="G3714" i="1" a="1"/>
  <c r="G3714" i="1" s="1"/>
  <c r="G3715" i="1" a="1"/>
  <c r="G3715" i="1" s="1"/>
  <c r="G3716" i="1" a="1"/>
  <c r="G3716" i="1" s="1"/>
  <c r="G3717" i="1" a="1"/>
  <c r="G3717" i="1" s="1"/>
  <c r="G3718" i="1" a="1"/>
  <c r="G3718" i="1"/>
  <c r="G3719" i="1" a="1"/>
  <c r="G3719" i="1" s="1"/>
  <c r="G3720" i="1" a="1"/>
  <c r="G3720" i="1" s="1"/>
  <c r="G3721" i="1" a="1"/>
  <c r="G3721" i="1" s="1"/>
  <c r="G3722" i="1" a="1"/>
  <c r="G3722" i="1" s="1"/>
  <c r="G3723" i="1" a="1"/>
  <c r="G3723" i="1" s="1"/>
  <c r="G3724" i="1" a="1"/>
  <c r="G3724" i="1" s="1"/>
  <c r="G3725" i="1" a="1"/>
  <c r="G3725" i="1" s="1"/>
  <c r="G3726" i="1" a="1"/>
  <c r="G3726" i="1"/>
  <c r="G3727" i="1" a="1"/>
  <c r="G3727" i="1"/>
  <c r="G3728" i="1" a="1"/>
  <c r="G3728" i="1" s="1"/>
  <c r="G3729" i="1" a="1"/>
  <c r="G3729" i="1" s="1"/>
  <c r="G3730" i="1" a="1"/>
  <c r="G3730" i="1" s="1"/>
  <c r="G3731" i="1" a="1"/>
  <c r="G3731" i="1" s="1"/>
  <c r="G3732" i="1" a="1"/>
  <c r="G3732" i="1" s="1"/>
  <c r="G3733" i="1" a="1"/>
  <c r="G3733" i="1" s="1"/>
  <c r="G3734" i="1" a="1"/>
  <c r="G3734" i="1" s="1"/>
  <c r="G3735" i="1" a="1"/>
  <c r="G3735" i="1"/>
  <c r="G3736" i="1" a="1"/>
  <c r="G3736" i="1"/>
  <c r="G3737" i="1" a="1"/>
  <c r="G3737" i="1" s="1"/>
  <c r="G3738" i="1" a="1"/>
  <c r="G3738" i="1" s="1"/>
  <c r="G3739" i="1" a="1"/>
  <c r="G3739" i="1" s="1"/>
  <c r="G3740" i="1" a="1"/>
  <c r="G3740" i="1" s="1"/>
  <c r="G3741" i="1" a="1"/>
  <c r="G3741" i="1" s="1"/>
  <c r="G3742" i="1" a="1"/>
  <c r="G3742" i="1" s="1"/>
  <c r="G3743" i="1" a="1"/>
  <c r="G3743" i="1" s="1"/>
  <c r="G3744" i="1" a="1"/>
  <c r="G3744" i="1"/>
  <c r="G3745" i="1" a="1"/>
  <c r="G3745" i="1" s="1"/>
  <c r="G3746" i="1" a="1"/>
  <c r="G3746" i="1" s="1"/>
  <c r="G3747" i="1" a="1"/>
  <c r="G3747" i="1" s="1"/>
  <c r="G3748" i="1" a="1"/>
  <c r="G3748" i="1" s="1"/>
  <c r="G3749" i="1" a="1"/>
  <c r="G3749" i="1" s="1"/>
  <c r="G3750" i="1" a="1"/>
  <c r="G3750" i="1"/>
  <c r="G3751" i="1" a="1"/>
  <c r="G3751" i="1" s="1"/>
  <c r="G3752" i="1" a="1"/>
  <c r="G3752" i="1" s="1"/>
  <c r="G3753" i="1" a="1"/>
  <c r="G3753" i="1" s="1"/>
  <c r="G3754" i="1" a="1"/>
  <c r="G3754" i="1" s="1"/>
  <c r="G3755" i="1" a="1"/>
  <c r="G3755" i="1" s="1"/>
  <c r="G3756" i="1" a="1"/>
  <c r="G3756" i="1" s="1"/>
  <c r="G3757" i="1" a="1"/>
  <c r="G3757" i="1" s="1"/>
  <c r="G3758" i="1" a="1"/>
  <c r="G3758" i="1"/>
  <c r="G3759" i="1" a="1"/>
  <c r="G3759" i="1"/>
  <c r="G3760" i="1" a="1"/>
  <c r="G3760" i="1" s="1"/>
  <c r="G3761" i="1" a="1"/>
  <c r="G3761" i="1" s="1"/>
  <c r="G3762" i="1" a="1"/>
  <c r="G3762" i="1" s="1"/>
  <c r="G3763" i="1" a="1"/>
  <c r="G3763" i="1" s="1"/>
  <c r="G3764" i="1" a="1"/>
  <c r="G3764" i="1" s="1"/>
  <c r="G3765" i="1" a="1"/>
  <c r="G3765" i="1" s="1"/>
  <c r="G3766" i="1" a="1"/>
  <c r="G3766" i="1" s="1"/>
  <c r="G3767" i="1" a="1"/>
  <c r="G3767" i="1"/>
  <c r="G3768" i="1" a="1"/>
  <c r="G3768" i="1"/>
  <c r="G3769" i="1" a="1"/>
  <c r="G3769" i="1" s="1"/>
  <c r="G3770" i="1" a="1"/>
  <c r="G3770" i="1" s="1"/>
  <c r="G3771" i="1" a="1"/>
  <c r="G3771" i="1" s="1"/>
  <c r="G3772" i="1" a="1"/>
  <c r="G3772" i="1" s="1"/>
  <c r="G3773" i="1" a="1"/>
  <c r="G3773" i="1" s="1"/>
  <c r="G3774" i="1" a="1"/>
  <c r="G3774" i="1" s="1"/>
  <c r="G3775" i="1" a="1"/>
  <c r="G3775" i="1" s="1"/>
  <c r="G3776" i="1" a="1"/>
  <c r="G3776" i="1"/>
  <c r="G3777" i="1" a="1"/>
  <c r="G3777" i="1" s="1"/>
  <c r="G3778" i="1" a="1"/>
  <c r="G3778" i="1" s="1"/>
  <c r="G3779" i="1" a="1"/>
  <c r="G3779" i="1" s="1"/>
  <c r="G3780" i="1" a="1"/>
  <c r="G3780" i="1" s="1"/>
  <c r="G3781" i="1" a="1"/>
  <c r="G3781" i="1" s="1"/>
  <c r="G3782" i="1" a="1"/>
  <c r="G3782" i="1"/>
  <c r="G3783" i="1" a="1"/>
  <c r="G3783" i="1" s="1"/>
  <c r="G3784" i="1" a="1"/>
  <c r="G3784" i="1" s="1"/>
  <c r="G3785" i="1" a="1"/>
  <c r="G3785" i="1" s="1"/>
  <c r="G3786" i="1" a="1"/>
  <c r="G3786" i="1" s="1"/>
  <c r="G3787" i="1" a="1"/>
  <c r="G3787" i="1" s="1"/>
  <c r="G3788" i="1" a="1"/>
  <c r="G3788" i="1" s="1"/>
  <c r="G3789" i="1" a="1"/>
  <c r="G3789" i="1" s="1"/>
  <c r="G3790" i="1" a="1"/>
  <c r="G3790" i="1"/>
  <c r="G3791" i="1" a="1"/>
  <c r="G3791" i="1"/>
  <c r="G3792" i="1" a="1"/>
  <c r="G3792" i="1" s="1"/>
  <c r="G3793" i="1" a="1"/>
  <c r="G3793" i="1" s="1"/>
  <c r="G3794" i="1" a="1"/>
  <c r="G3794" i="1" s="1"/>
  <c r="G3795" i="1" a="1"/>
  <c r="G3795" i="1" s="1"/>
  <c r="G3796" i="1" a="1"/>
  <c r="G3796" i="1" s="1"/>
  <c r="G3797" i="1" a="1"/>
  <c r="G3797" i="1" s="1"/>
  <c r="G3798" i="1" a="1"/>
  <c r="G3798" i="1" s="1"/>
  <c r="G3799" i="1" a="1"/>
  <c r="G3799" i="1"/>
  <c r="G3800" i="1" a="1"/>
  <c r="G3800" i="1"/>
  <c r="G3801" i="1" a="1"/>
  <c r="G3801" i="1" s="1"/>
  <c r="G3802" i="1" a="1"/>
  <c r="G3802" i="1"/>
  <c r="G3803" i="1" a="1"/>
  <c r="G3803" i="1" s="1"/>
  <c r="G3804" i="1" a="1"/>
  <c r="G3804" i="1" s="1"/>
  <c r="G3805" i="1" a="1"/>
  <c r="G3805" i="1" s="1"/>
  <c r="G3806" i="1" a="1"/>
  <c r="G3806" i="1"/>
  <c r="G3807" i="1" a="1"/>
  <c r="G3807" i="1" s="1"/>
  <c r="G3808" i="1" a="1"/>
  <c r="G3808" i="1"/>
  <c r="G3809" i="1" a="1"/>
  <c r="G3809" i="1" s="1"/>
  <c r="G3810" i="1" a="1"/>
  <c r="G3810" i="1"/>
  <c r="G3811" i="1" a="1"/>
  <c r="G3811" i="1" s="1"/>
  <c r="G3812" i="1" a="1"/>
  <c r="G3812" i="1"/>
  <c r="G3813" i="1" a="1"/>
  <c r="G3813" i="1" s="1"/>
  <c r="G3814" i="1" a="1"/>
  <c r="G3814" i="1"/>
  <c r="G3815" i="1" a="1"/>
  <c r="G3815" i="1"/>
  <c r="G3816" i="1" a="1"/>
  <c r="G3816" i="1" s="1"/>
  <c r="G3817" i="1" a="1"/>
  <c r="G3817" i="1" s="1"/>
  <c r="G3818" i="1" a="1"/>
  <c r="G3818" i="1" s="1"/>
  <c r="G3819" i="1" a="1"/>
  <c r="G3819" i="1" s="1"/>
  <c r="G3820" i="1" a="1"/>
  <c r="G3820" i="1"/>
  <c r="G3821" i="1" a="1"/>
  <c r="G3821" i="1" s="1"/>
  <c r="G3822" i="1" a="1"/>
  <c r="G3822" i="1" s="1"/>
  <c r="G3823" i="1" a="1"/>
  <c r="G3823" i="1"/>
  <c r="G3824" i="1" a="1"/>
  <c r="G3824" i="1"/>
  <c r="G3825" i="1" a="1"/>
  <c r="G3825" i="1" s="1"/>
  <c r="G3826" i="1" a="1"/>
  <c r="G3826" i="1" s="1"/>
  <c r="G3827" i="1" a="1"/>
  <c r="G3827" i="1" s="1"/>
  <c r="G3828" i="1" a="1"/>
  <c r="G3828" i="1" s="1"/>
  <c r="G3829" i="1" a="1"/>
  <c r="G3829" i="1"/>
  <c r="G3830" i="1" a="1"/>
  <c r="G3830" i="1" s="1"/>
  <c r="G3831" i="1" a="1"/>
  <c r="G3831" i="1"/>
  <c r="G3832" i="1" a="1"/>
  <c r="G3832" i="1"/>
  <c r="G3833" i="1" a="1"/>
  <c r="G3833" i="1"/>
  <c r="G3834" i="1" a="1"/>
  <c r="G3834" i="1" s="1"/>
  <c r="G3835" i="1" a="1"/>
  <c r="G3835" i="1" s="1"/>
  <c r="G3836" i="1" a="1"/>
  <c r="G3836" i="1" s="1"/>
  <c r="G3837" i="1" a="1"/>
  <c r="G3837" i="1" s="1"/>
  <c r="G3838" i="1" a="1"/>
  <c r="G3838" i="1" s="1"/>
  <c r="G3839" i="1" a="1"/>
  <c r="G3839" i="1" s="1"/>
  <c r="G3840" i="1" a="1"/>
  <c r="G3840" i="1"/>
  <c r="G3841" i="1" a="1"/>
  <c r="G3841" i="1"/>
  <c r="G3842" i="1" a="1"/>
  <c r="G3842" i="1" s="1"/>
  <c r="G3843" i="1" a="1"/>
  <c r="G3843" i="1"/>
  <c r="G3844" i="1" a="1"/>
  <c r="G3844" i="1" s="1"/>
  <c r="G3845" i="1" a="1"/>
  <c r="G3845" i="1" s="1"/>
  <c r="G3846" i="1" a="1"/>
  <c r="G3846" i="1" s="1"/>
  <c r="G3847" i="1" a="1"/>
  <c r="G3847" i="1"/>
  <c r="G3848" i="1" a="1"/>
  <c r="G3848" i="1" s="1"/>
  <c r="G3849" i="1" a="1"/>
  <c r="G3849" i="1"/>
  <c r="G3850" i="1" a="1"/>
  <c r="G3850" i="1" s="1"/>
  <c r="G3851" i="1" a="1"/>
  <c r="G3851" i="1" s="1"/>
  <c r="G3852" i="1" a="1"/>
  <c r="G3852" i="1"/>
  <c r="G3853" i="1" a="1"/>
  <c r="G3853" i="1" s="1"/>
  <c r="G3854" i="1" a="1"/>
  <c r="G3854" i="1" s="1"/>
  <c r="G3855" i="1" a="1"/>
  <c r="G3855" i="1"/>
  <c r="G3856" i="1" a="1"/>
  <c r="G3856" i="1"/>
  <c r="G3857" i="1" a="1"/>
  <c r="G3857" i="1" s="1"/>
  <c r="G3858" i="1" a="1"/>
  <c r="G3858" i="1" s="1"/>
  <c r="G3859" i="1" a="1"/>
  <c r="G3859" i="1" s="1"/>
  <c r="G3860" i="1" a="1"/>
  <c r="G3860" i="1" s="1"/>
  <c r="G3861" i="1" a="1"/>
  <c r="G3861" i="1"/>
  <c r="G3862" i="1" a="1"/>
  <c r="G3862" i="1" s="1"/>
  <c r="G3863" i="1" a="1"/>
  <c r="G3863" i="1"/>
  <c r="G3864" i="1" a="1"/>
  <c r="G3864" i="1"/>
  <c r="G3865" i="1" a="1"/>
  <c r="G3865" i="1"/>
  <c r="G3866" i="1" a="1"/>
  <c r="G3866" i="1" s="1"/>
  <c r="G3867" i="1" a="1"/>
  <c r="G3867" i="1" s="1"/>
  <c r="G3868" i="1" a="1"/>
  <c r="G3868" i="1" s="1"/>
  <c r="G3869" i="1" a="1"/>
  <c r="G3869" i="1" s="1"/>
  <c r="G3870" i="1" a="1"/>
  <c r="G3870" i="1" s="1"/>
  <c r="G3871" i="1" a="1"/>
  <c r="G3871" i="1" s="1"/>
  <c r="G3872" i="1" a="1"/>
  <c r="G3872" i="1"/>
  <c r="G3873" i="1" a="1"/>
  <c r="G3873" i="1"/>
  <c r="G3874" i="1" a="1"/>
  <c r="G3874" i="1" s="1"/>
  <c r="G3875" i="1" a="1"/>
  <c r="G3875" i="1"/>
  <c r="G3876" i="1" a="1"/>
  <c r="G3876" i="1" s="1"/>
  <c r="G3877" i="1" a="1"/>
  <c r="G3877" i="1" s="1"/>
  <c r="G3878" i="1" a="1"/>
  <c r="G3878" i="1" s="1"/>
  <c r="G3879" i="1" a="1"/>
  <c r="G3879" i="1"/>
  <c r="G3880" i="1" a="1"/>
  <c r="G3880" i="1" s="1"/>
  <c r="G3881" i="1" a="1"/>
  <c r="G3881" i="1"/>
  <c r="G3882" i="1" a="1"/>
  <c r="G3882" i="1" s="1"/>
  <c r="G3883" i="1" a="1"/>
  <c r="G3883" i="1" s="1"/>
  <c r="G3884" i="1" a="1"/>
  <c r="G3884" i="1"/>
  <c r="G3885" i="1" a="1"/>
  <c r="G3885" i="1" s="1"/>
  <c r="G3886" i="1" a="1"/>
  <c r="G3886" i="1" s="1"/>
  <c r="G3887" i="1" a="1"/>
  <c r="G3887" i="1"/>
  <c r="G3888" i="1" a="1"/>
  <c r="G3888" i="1"/>
  <c r="G3889" i="1" a="1"/>
  <c r="G3889" i="1" s="1"/>
  <c r="G3890" i="1" a="1"/>
  <c r="G3890" i="1" s="1"/>
  <c r="G3891" i="1" a="1"/>
  <c r="G3891" i="1" s="1"/>
  <c r="G3892" i="1" a="1"/>
  <c r="G3892" i="1" s="1"/>
  <c r="G3893" i="1" a="1"/>
  <c r="G3893" i="1"/>
  <c r="G3894" i="1" a="1"/>
  <c r="G3894" i="1" s="1"/>
  <c r="G3895" i="1" a="1"/>
  <c r="G3895" i="1"/>
  <c r="G3896" i="1" a="1"/>
  <c r="G3896" i="1"/>
  <c r="G3897" i="1" a="1"/>
  <c r="G3897" i="1"/>
  <c r="G3898" i="1" a="1"/>
  <c r="G3898" i="1" s="1"/>
  <c r="G3899" i="1" a="1"/>
  <c r="G3899" i="1" s="1"/>
  <c r="G3900" i="1" a="1"/>
  <c r="G3900" i="1" s="1"/>
  <c r="G3901" i="1" a="1"/>
  <c r="G3901" i="1" s="1"/>
  <c r="G3902" i="1" a="1"/>
  <c r="G3902" i="1" s="1"/>
  <c r="G3903" i="1" a="1"/>
  <c r="G3903" i="1" s="1"/>
  <c r="G3904" i="1" a="1"/>
  <c r="G3904" i="1"/>
  <c r="G3905" i="1" a="1"/>
  <c r="G3905" i="1"/>
  <c r="G3906" i="1" a="1"/>
  <c r="G3906" i="1" s="1"/>
  <c r="G3907" i="1" a="1"/>
  <c r="G3907" i="1"/>
  <c r="G3908" i="1" a="1"/>
  <c r="G3908" i="1" s="1"/>
  <c r="G3909" i="1" a="1"/>
  <c r="G3909" i="1" s="1"/>
  <c r="G3910" i="1" a="1"/>
  <c r="G3910" i="1" s="1"/>
  <c r="G3911" i="1" a="1"/>
  <c r="G3911" i="1"/>
  <c r="G3912" i="1" a="1"/>
  <c r="G3912" i="1" s="1"/>
  <c r="G3913" i="1" a="1"/>
  <c r="G3913" i="1"/>
  <c r="G3914" i="1" a="1"/>
  <c r="G3914" i="1" s="1"/>
  <c r="G3915" i="1" a="1"/>
  <c r="G3915" i="1" s="1"/>
  <c r="G3916" i="1" a="1"/>
  <c r="G3916" i="1"/>
  <c r="G3917" i="1" a="1"/>
  <c r="G3917" i="1" s="1"/>
  <c r="G3918" i="1" a="1"/>
  <c r="G3918" i="1" s="1"/>
  <c r="G3919" i="1" a="1"/>
  <c r="G3919" i="1"/>
  <c r="G3920" i="1" a="1"/>
  <c r="G3920" i="1"/>
  <c r="G3921" i="1" a="1"/>
  <c r="G3921" i="1" s="1"/>
  <c r="G3922" i="1" a="1"/>
  <c r="G3922" i="1" s="1"/>
  <c r="G3923" i="1" a="1"/>
  <c r="G3923" i="1" s="1"/>
  <c r="G3924" i="1" a="1"/>
  <c r="G3924" i="1" s="1"/>
  <c r="G3925" i="1" a="1"/>
  <c r="G3925" i="1"/>
  <c r="G3926" i="1" a="1"/>
  <c r="G3926" i="1" s="1"/>
  <c r="G3927" i="1" a="1"/>
  <c r="G3927" i="1"/>
  <c r="G3928" i="1" a="1"/>
  <c r="G3928" i="1"/>
  <c r="G3929" i="1" a="1"/>
  <c r="G3929" i="1"/>
  <c r="G3930" i="1" a="1"/>
  <c r="G3930" i="1" s="1"/>
  <c r="G3931" i="1" a="1"/>
  <c r="G3931" i="1" s="1"/>
  <c r="G3932" i="1" a="1"/>
  <c r="G3932" i="1" s="1"/>
  <c r="G3933" i="1" a="1"/>
  <c r="G3933" i="1" s="1"/>
  <c r="G3934" i="1" a="1"/>
  <c r="G3934" i="1" s="1"/>
  <c r="G3935" i="1" a="1"/>
  <c r="G3935" i="1" s="1"/>
  <c r="G3936" i="1" a="1"/>
  <c r="G3936" i="1"/>
  <c r="G3937" i="1" a="1"/>
  <c r="G3937" i="1"/>
  <c r="G3938" i="1" a="1"/>
  <c r="G3938" i="1" s="1"/>
  <c r="G3939" i="1" a="1"/>
  <c r="G3939" i="1"/>
  <c r="G3940" i="1" a="1"/>
  <c r="G3940" i="1" s="1"/>
  <c r="G3941" i="1" a="1"/>
  <c r="G3941" i="1" s="1"/>
  <c r="G3942" i="1" a="1"/>
  <c r="G3942" i="1" s="1"/>
  <c r="G3943" i="1" a="1"/>
  <c r="G3943" i="1"/>
  <c r="G3944" i="1" a="1"/>
  <c r="G3944" i="1" s="1"/>
  <c r="G3945" i="1" a="1"/>
  <c r="G3945" i="1"/>
  <c r="G3946" i="1" a="1"/>
  <c r="G3946" i="1" s="1"/>
  <c r="G3947" i="1" a="1"/>
  <c r="G3947" i="1" s="1"/>
  <c r="G3948" i="1" a="1"/>
  <c r="G3948" i="1"/>
  <c r="G3949" i="1" a="1"/>
  <c r="G3949" i="1" s="1"/>
  <c r="G3950" i="1" a="1"/>
  <c r="G3950" i="1" s="1"/>
  <c r="G3951" i="1" a="1"/>
  <c r="G3951" i="1"/>
  <c r="G3952" i="1" a="1"/>
  <c r="G3952" i="1"/>
  <c r="G3953" i="1" a="1"/>
  <c r="G3953" i="1" s="1"/>
  <c r="G3954" i="1" a="1"/>
  <c r="G3954" i="1" s="1"/>
  <c r="G3955" i="1" a="1"/>
  <c r="G3955" i="1" s="1"/>
  <c r="G3956" i="1" a="1"/>
  <c r="G3956" i="1" s="1"/>
  <c r="G3957" i="1" a="1"/>
  <c r="G3957" i="1"/>
  <c r="G3958" i="1" a="1"/>
  <c r="G3958" i="1" s="1"/>
  <c r="G3959" i="1" a="1"/>
  <c r="G3959" i="1"/>
  <c r="G3960" i="1" a="1"/>
  <c r="G3960" i="1"/>
  <c r="G3961" i="1" a="1"/>
  <c r="G3961" i="1"/>
  <c r="G3962" i="1" a="1"/>
  <c r="G3962" i="1" s="1"/>
  <c r="G3963" i="1" a="1"/>
  <c r="G3963" i="1" s="1"/>
  <c r="G3964" i="1" a="1"/>
  <c r="G3964" i="1" s="1"/>
  <c r="G3965" i="1" a="1"/>
  <c r="G3965" i="1" s="1"/>
  <c r="G3966" i="1" a="1"/>
  <c r="G3966" i="1" s="1"/>
  <c r="G3967" i="1" a="1"/>
  <c r="G3967" i="1" s="1"/>
  <c r="G3968" i="1" a="1"/>
  <c r="G3968" i="1"/>
  <c r="G3969" i="1" a="1"/>
  <c r="G3969" i="1"/>
  <c r="G3970" i="1" a="1"/>
  <c r="G3970" i="1" s="1"/>
  <c r="G3971" i="1" a="1"/>
  <c r="G3971" i="1"/>
  <c r="G3972" i="1" a="1"/>
  <c r="G3972" i="1" s="1"/>
  <c r="G3973" i="1" a="1"/>
  <c r="G3973" i="1" s="1"/>
  <c r="G3974" i="1" a="1"/>
  <c r="G3974" i="1" s="1"/>
  <c r="G3975" i="1" a="1"/>
  <c r="G3975" i="1"/>
  <c r="G3976" i="1" a="1"/>
  <c r="G3976" i="1" s="1"/>
  <c r="G3977" i="1" a="1"/>
  <c r="G3977" i="1"/>
  <c r="G3978" i="1" a="1"/>
  <c r="G3978" i="1" s="1"/>
  <c r="G3979" i="1" a="1"/>
  <c r="G3979" i="1" s="1"/>
  <c r="G3980" i="1" a="1"/>
  <c r="G3980" i="1"/>
  <c r="G3981" i="1" a="1"/>
  <c r="G3981" i="1" s="1"/>
  <c r="G3982" i="1" a="1"/>
  <c r="G3982" i="1" s="1"/>
  <c r="G3983" i="1" a="1"/>
  <c r="G3983" i="1"/>
  <c r="G3984" i="1" a="1"/>
  <c r="G3984" i="1"/>
  <c r="G3985" i="1" a="1"/>
  <c r="G3985" i="1" s="1"/>
  <c r="G3986" i="1" a="1"/>
  <c r="G3986" i="1" s="1"/>
  <c r="G3987" i="1" a="1"/>
  <c r="G3987" i="1" s="1"/>
  <c r="G3988" i="1" a="1"/>
  <c r="G3988" i="1" s="1"/>
  <c r="G3989" i="1" a="1"/>
  <c r="G3989" i="1"/>
  <c r="G3990" i="1" a="1"/>
  <c r="G3990" i="1" s="1"/>
  <c r="G3991" i="1" a="1"/>
  <c r="G3991" i="1"/>
  <c r="G3992" i="1" a="1"/>
  <c r="G3992" i="1"/>
  <c r="G3993" i="1" a="1"/>
  <c r="G3993" i="1"/>
  <c r="G3994" i="1" a="1"/>
  <c r="G3994" i="1" s="1"/>
  <c r="G3995" i="1" a="1"/>
  <c r="G3995" i="1" s="1"/>
  <c r="G3996" i="1" a="1"/>
  <c r="G3996" i="1" s="1"/>
  <c r="G3997" i="1" a="1"/>
  <c r="G3997" i="1" s="1"/>
  <c r="G3998" i="1" a="1"/>
  <c r="G3998" i="1" s="1"/>
  <c r="G3999" i="1" a="1"/>
  <c r="G3999" i="1" s="1"/>
  <c r="G4000" i="1" a="1"/>
  <c r="G4000" i="1"/>
  <c r="G4001" i="1" a="1"/>
  <c r="G4001" i="1"/>
  <c r="G4002" i="1" a="1"/>
  <c r="G4002" i="1" s="1"/>
  <c r="G4003" i="1" a="1"/>
  <c r="G4003" i="1"/>
  <c r="G4004" i="1" a="1"/>
  <c r="G4004" i="1" s="1"/>
  <c r="G4005" i="1" a="1"/>
  <c r="G4005" i="1" s="1"/>
  <c r="G4006" i="1" a="1"/>
  <c r="G4006" i="1" s="1"/>
  <c r="G4007" i="1" a="1"/>
  <c r="G4007" i="1"/>
  <c r="G4008" i="1" a="1"/>
  <c r="G4008" i="1" s="1"/>
  <c r="G4009" i="1" a="1"/>
  <c r="G4009" i="1"/>
  <c r="G4010" i="1" a="1"/>
  <c r="G4010" i="1" s="1"/>
  <c r="G4011" i="1" a="1"/>
  <c r="G4011" i="1" s="1"/>
  <c r="G4012" i="1" a="1"/>
  <c r="G4012" i="1"/>
  <c r="G4013" i="1" a="1"/>
  <c r="G4013" i="1" s="1"/>
  <c r="G4014" i="1" a="1"/>
  <c r="G4014" i="1" s="1"/>
  <c r="G4015" i="1" a="1"/>
  <c r="G4015" i="1"/>
  <c r="G4016" i="1" a="1"/>
  <c r="G4016" i="1"/>
  <c r="G4017" i="1" a="1"/>
  <c r="G4017" i="1" s="1"/>
  <c r="G4018" i="1" a="1"/>
  <c r="G4018" i="1" s="1"/>
  <c r="G4019" i="1" a="1"/>
  <c r="G4019" i="1" s="1"/>
  <c r="G4020" i="1" a="1"/>
  <c r="G4020" i="1" s="1"/>
  <c r="G4021" i="1" a="1"/>
  <c r="G4021" i="1" s="1"/>
  <c r="G4022" i="1" a="1"/>
  <c r="G4022" i="1" s="1"/>
  <c r="G4023" i="1" a="1"/>
  <c r="G4023" i="1"/>
  <c r="G4024" i="1" a="1"/>
  <c r="G4024" i="1"/>
  <c r="G4025" i="1" a="1"/>
  <c r="G4025" i="1"/>
  <c r="G4026" i="1" a="1"/>
  <c r="G4026" i="1"/>
  <c r="G4027" i="1" a="1"/>
  <c r="G4027" i="1"/>
  <c r="G4028" i="1" a="1"/>
  <c r="G4028" i="1"/>
  <c r="G4029" i="1" a="1"/>
  <c r="G4029" i="1"/>
  <c r="G4030" i="1" a="1"/>
  <c r="G4030" i="1"/>
  <c r="G4031" i="1" a="1"/>
  <c r="G4031" i="1"/>
  <c r="G4032" i="1" a="1"/>
  <c r="G4032" i="1"/>
  <c r="G4033" i="1" a="1"/>
  <c r="G4033" i="1"/>
  <c r="G4034" i="1" a="1"/>
  <c r="G4034" i="1"/>
  <c r="G4035" i="1" a="1"/>
  <c r="G4035" i="1"/>
  <c r="G4036" i="1" a="1"/>
  <c r="G4036" i="1"/>
  <c r="G4037" i="1" a="1"/>
  <c r="G4037" i="1"/>
  <c r="G4038" i="1" a="1"/>
  <c r="G4038" i="1"/>
  <c r="G4039" i="1" a="1"/>
  <c r="G4039" i="1" s="1"/>
  <c r="G4040" i="1" a="1"/>
  <c r="G4040" i="1"/>
  <c r="G4041" i="1" a="1"/>
  <c r="G4041" i="1"/>
  <c r="G4042" i="1" a="1"/>
  <c r="G4042" i="1"/>
  <c r="G4043" i="1" a="1"/>
  <c r="G4043" i="1" s="1"/>
  <c r="G4044" i="1" a="1"/>
  <c r="G4044" i="1"/>
  <c r="G4045" i="1" a="1"/>
  <c r="G4045" i="1"/>
  <c r="G4046" i="1" a="1"/>
  <c r="G4046" i="1" s="1"/>
  <c r="G4047" i="1" a="1"/>
  <c r="G4047" i="1" s="1"/>
  <c r="G4048" i="1" a="1"/>
  <c r="G4048" i="1" s="1"/>
  <c r="G4049" i="1" a="1"/>
  <c r="G4049" i="1" s="1"/>
  <c r="G4050" i="1" a="1"/>
  <c r="G4050" i="1"/>
  <c r="G4051" i="1" a="1"/>
  <c r="G4051" i="1" s="1"/>
  <c r="G4052" i="1" a="1"/>
  <c r="G4052" i="1"/>
  <c r="G4053" i="1" a="1"/>
  <c r="G4053" i="1" s="1"/>
  <c r="G4054" i="1" a="1"/>
  <c r="G4054" i="1"/>
  <c r="G4055" i="1" a="1"/>
  <c r="G4055" i="1" s="1"/>
  <c r="G4056" i="1" a="1"/>
  <c r="G4056" i="1"/>
  <c r="G4057" i="1" a="1"/>
  <c r="G4057" i="1" s="1"/>
  <c r="G4058" i="1" a="1"/>
  <c r="G4058" i="1" s="1"/>
  <c r="G4059" i="1" a="1"/>
  <c r="G4059" i="1" s="1"/>
  <c r="G4060" i="1" a="1"/>
  <c r="G4060" i="1" s="1"/>
  <c r="G4061" i="1" a="1"/>
  <c r="G4061" i="1"/>
  <c r="G4062" i="1" a="1"/>
  <c r="G4062" i="1" s="1"/>
  <c r="G4063" i="1" a="1"/>
  <c r="G4063" i="1" s="1"/>
  <c r="G4064" i="1" a="1"/>
  <c r="G4064" i="1"/>
  <c r="G4065" i="1" a="1"/>
  <c r="G4065" i="1"/>
  <c r="G4066" i="1" a="1"/>
  <c r="G4066" i="1" s="1"/>
  <c r="G4067" i="1" a="1"/>
  <c r="G4067" i="1" s="1"/>
  <c r="G4068" i="1" a="1"/>
  <c r="G4068" i="1"/>
  <c r="G4069" i="1" a="1"/>
  <c r="G4069" i="1" s="1"/>
  <c r="G4070" i="1" a="1"/>
  <c r="G4070" i="1"/>
  <c r="G4071" i="1" a="1"/>
  <c r="G4071" i="1" s="1"/>
  <c r="G4072" i="1" a="1"/>
  <c r="G4072" i="1" s="1"/>
  <c r="G4073" i="1" a="1"/>
  <c r="G4073" i="1"/>
  <c r="G4074" i="1" a="1"/>
  <c r="G4074" i="1"/>
  <c r="G4075" i="1" a="1"/>
  <c r="G4075" i="1" s="1"/>
  <c r="G4076" i="1" a="1"/>
  <c r="G4076" i="1" s="1"/>
  <c r="G4077" i="1" a="1"/>
  <c r="G4077" i="1"/>
  <c r="G4078" i="1" a="1"/>
  <c r="G4078" i="1" s="1"/>
  <c r="G4079" i="1" a="1"/>
  <c r="G4079" i="1" s="1"/>
  <c r="G4080" i="1" a="1"/>
  <c r="G4080" i="1" s="1"/>
  <c r="G4081" i="1" a="1"/>
  <c r="G4081" i="1" s="1"/>
  <c r="G4082" i="1" a="1"/>
  <c r="G4082" i="1"/>
  <c r="G4083" i="1" a="1"/>
  <c r="G4083" i="1" s="1"/>
  <c r="G4084" i="1" a="1"/>
  <c r="G4084" i="1"/>
  <c r="G4085" i="1" a="1"/>
  <c r="G4085" i="1" s="1"/>
  <c r="G4086" i="1" a="1"/>
  <c r="G4086" i="1"/>
  <c r="G4087" i="1" a="1"/>
  <c r="G4087" i="1" s="1"/>
  <c r="G4088" i="1" a="1"/>
  <c r="G4088" i="1"/>
  <c r="G4089" i="1" a="1"/>
  <c r="G4089" i="1" s="1"/>
  <c r="G4090" i="1" a="1"/>
  <c r="G4090" i="1" s="1"/>
  <c r="G4091" i="1" a="1"/>
  <c r="G4091" i="1" s="1"/>
  <c r="G4092" i="1" a="1"/>
  <c r="G4092" i="1" s="1"/>
  <c r="G4093" i="1" a="1"/>
  <c r="G4093" i="1"/>
  <c r="G4094" i="1" a="1"/>
  <c r="G4094" i="1" s="1"/>
  <c r="G4095" i="1" a="1"/>
  <c r="G4095" i="1" s="1"/>
  <c r="G4096" i="1" a="1"/>
  <c r="G4096" i="1"/>
  <c r="G4097" i="1" a="1"/>
  <c r="G4097" i="1"/>
  <c r="G4098" i="1" a="1"/>
  <c r="G4098" i="1" s="1"/>
  <c r="G4099" i="1" a="1"/>
  <c r="G4099" i="1" s="1"/>
  <c r="G4100" i="1" a="1"/>
  <c r="G4100" i="1"/>
  <c r="G4101" i="1" a="1"/>
  <c r="G4101" i="1" s="1"/>
  <c r="G4102" i="1" a="1"/>
  <c r="G4102" i="1"/>
  <c r="G4103" i="1" a="1"/>
  <c r="G4103" i="1" s="1"/>
  <c r="G4104" i="1" a="1"/>
  <c r="G4104" i="1" s="1"/>
  <c r="G4105" i="1" a="1"/>
  <c r="G4105" i="1"/>
  <c r="G4106" i="1" a="1"/>
  <c r="G4106" i="1"/>
  <c r="G4107" i="1" a="1"/>
  <c r="G4107" i="1" s="1"/>
  <c r="G4108" i="1" a="1"/>
  <c r="G4108" i="1" s="1"/>
  <c r="G4109" i="1" a="1"/>
  <c r="G4109" i="1"/>
  <c r="G4110" i="1" a="1"/>
  <c r="G4110" i="1" s="1"/>
  <c r="G4111" i="1" a="1"/>
  <c r="G4111" i="1" s="1"/>
  <c r="G4112" i="1" a="1"/>
  <c r="G4112" i="1" s="1"/>
  <c r="G4113" i="1" a="1"/>
  <c r="G4113" i="1" s="1"/>
  <c r="G4114" i="1" a="1"/>
  <c r="G4114" i="1"/>
  <c r="G4115" i="1" a="1"/>
  <c r="G4115" i="1" s="1"/>
  <c r="G4116" i="1" a="1"/>
  <c r="G4116" i="1"/>
  <c r="G4117" i="1" a="1"/>
  <c r="G4117" i="1" s="1"/>
  <c r="G4118" i="1" a="1"/>
  <c r="G4118" i="1"/>
  <c r="G4119" i="1" a="1"/>
  <c r="G4119" i="1" s="1"/>
  <c r="G4120" i="1" a="1"/>
  <c r="G4120" i="1"/>
  <c r="G4121" i="1" a="1"/>
  <c r="G4121" i="1" s="1"/>
  <c r="G4122" i="1" a="1"/>
  <c r="G4122" i="1" s="1"/>
  <c r="G4123" i="1" a="1"/>
  <c r="G4123" i="1" s="1"/>
  <c r="G4124" i="1" a="1"/>
  <c r="G4124" i="1" s="1"/>
  <c r="G4125" i="1" a="1"/>
  <c r="G4125" i="1"/>
  <c r="G4126" i="1" a="1"/>
  <c r="G4126" i="1" s="1"/>
  <c r="G4127" i="1" a="1"/>
  <c r="G4127" i="1" s="1"/>
  <c r="G4128" i="1" a="1"/>
  <c r="G4128" i="1"/>
  <c r="G4129" i="1" a="1"/>
  <c r="G4129" i="1"/>
  <c r="G4130" i="1" a="1"/>
  <c r="G4130" i="1" s="1"/>
  <c r="G4131" i="1" a="1"/>
  <c r="G4131" i="1" s="1"/>
  <c r="G4132" i="1" a="1"/>
  <c r="G4132" i="1"/>
  <c r="G4133" i="1" a="1"/>
  <c r="G4133" i="1" s="1"/>
  <c r="G4134" i="1" a="1"/>
  <c r="G4134" i="1"/>
  <c r="G4135" i="1" a="1"/>
  <c r="G4135" i="1" s="1"/>
  <c r="G4136" i="1" a="1"/>
  <c r="G4136" i="1" s="1"/>
  <c r="G4137" i="1" a="1"/>
  <c r="G4137" i="1"/>
  <c r="G4138" i="1" a="1"/>
  <c r="G4138" i="1"/>
  <c r="G4139" i="1" a="1"/>
  <c r="G4139" i="1" s="1"/>
  <c r="G4140" i="1" a="1"/>
  <c r="G4140" i="1" s="1"/>
  <c r="G4141" i="1" a="1"/>
  <c r="G4141" i="1"/>
  <c r="G4142" i="1" a="1"/>
  <c r="G4142" i="1" s="1"/>
  <c r="G4143" i="1" a="1"/>
  <c r="G4143" i="1" s="1"/>
  <c r="G4144" i="1" a="1"/>
  <c r="G4144" i="1" s="1"/>
  <c r="G4145" i="1" a="1"/>
  <c r="G4145" i="1" s="1"/>
  <c r="G4146" i="1" a="1"/>
  <c r="G4146" i="1"/>
  <c r="G4147" i="1" a="1"/>
  <c r="G4147" i="1" s="1"/>
  <c r="G4148" i="1" a="1"/>
  <c r="G4148" i="1"/>
  <c r="G4149" i="1" a="1"/>
  <c r="G4149" i="1" s="1"/>
  <c r="G4150" i="1" a="1"/>
  <c r="G4150" i="1"/>
  <c r="G4151" i="1" a="1"/>
  <c r="G4151" i="1" s="1"/>
  <c r="G4152" i="1" a="1"/>
  <c r="G4152" i="1"/>
  <c r="G4153" i="1" a="1"/>
  <c r="G4153" i="1" s="1"/>
  <c r="G4154" i="1" a="1"/>
  <c r="G4154" i="1" s="1"/>
  <c r="G4155" i="1" a="1"/>
  <c r="G4155" i="1" s="1"/>
  <c r="G4156" i="1" a="1"/>
  <c r="G4156" i="1" s="1"/>
  <c r="G4157" i="1" a="1"/>
  <c r="G4157" i="1"/>
  <c r="G4158" i="1" a="1"/>
  <c r="G4158" i="1" s="1"/>
  <c r="G4159" i="1" a="1"/>
  <c r="G4159" i="1" s="1"/>
  <c r="G4160" i="1" a="1"/>
  <c r="G4160" i="1"/>
  <c r="G4161" i="1" a="1"/>
  <c r="G4161" i="1"/>
  <c r="G4162" i="1" a="1"/>
  <c r="G4162" i="1" s="1"/>
  <c r="G4163" i="1" a="1"/>
  <c r="G4163" i="1" s="1"/>
  <c r="G4164" i="1" a="1"/>
  <c r="G4164" i="1"/>
  <c r="G4165" i="1" a="1"/>
  <c r="G4165" i="1" s="1"/>
  <c r="G4166" i="1" a="1"/>
  <c r="G4166" i="1"/>
  <c r="G4167" i="1" a="1"/>
  <c r="G4167" i="1" s="1"/>
  <c r="G4168" i="1" a="1"/>
  <c r="G4168" i="1" s="1"/>
  <c r="G4169" i="1" a="1"/>
  <c r="G4169" i="1"/>
  <c r="G4170" i="1" a="1"/>
  <c r="G4170" i="1"/>
  <c r="G4171" i="1" a="1"/>
  <c r="G4171" i="1" s="1"/>
  <c r="G4172" i="1" a="1"/>
  <c r="G4172" i="1" s="1"/>
  <c r="G4173" i="1" a="1"/>
  <c r="G4173" i="1"/>
  <c r="G4174" i="1" a="1"/>
  <c r="G4174" i="1" s="1"/>
  <c r="G4175" i="1" a="1"/>
  <c r="G4175" i="1" s="1"/>
  <c r="G4176" i="1" a="1"/>
  <c r="G4176" i="1" s="1"/>
  <c r="G4177" i="1" a="1"/>
  <c r="G4177" i="1" s="1"/>
  <c r="G4178" i="1" a="1"/>
  <c r="G4178" i="1"/>
  <c r="G4179" i="1" a="1"/>
  <c r="G4179" i="1" s="1"/>
  <c r="G4180" i="1" a="1"/>
  <c r="G4180" i="1"/>
  <c r="G4181" i="1" a="1"/>
  <c r="G4181" i="1" s="1"/>
  <c r="G4182" i="1" a="1"/>
  <c r="G4182" i="1"/>
  <c r="G4183" i="1" a="1"/>
  <c r="G4183" i="1" s="1"/>
  <c r="G4184" i="1" a="1"/>
  <c r="G4184" i="1"/>
  <c r="G4185" i="1" a="1"/>
  <c r="G4185" i="1" s="1"/>
  <c r="G4186" i="1" a="1"/>
  <c r="G4186" i="1" s="1"/>
  <c r="G4187" i="1" a="1"/>
  <c r="G4187" i="1" s="1"/>
  <c r="G4188" i="1" a="1"/>
  <c r="G4188" i="1" s="1"/>
  <c r="G4189" i="1" a="1"/>
  <c r="G4189" i="1"/>
  <c r="G4190" i="1" a="1"/>
  <c r="G4190" i="1" s="1"/>
  <c r="G4191" i="1" a="1"/>
  <c r="G4191" i="1" s="1"/>
  <c r="G4192" i="1" a="1"/>
  <c r="G4192" i="1"/>
  <c r="G4193" i="1" a="1"/>
  <c r="G4193" i="1"/>
  <c r="G4194" i="1" a="1"/>
  <c r="G4194" i="1" s="1"/>
  <c r="G4195" i="1" a="1"/>
  <c r="G4195" i="1" s="1"/>
  <c r="G4196" i="1" a="1"/>
  <c r="G4196" i="1"/>
  <c r="G4197" i="1" a="1"/>
  <c r="G4197" i="1" s="1"/>
  <c r="G4198" i="1" a="1"/>
  <c r="G4198" i="1"/>
  <c r="G4199" i="1" a="1"/>
  <c r="G4199" i="1" s="1"/>
  <c r="G4200" i="1" a="1"/>
  <c r="G4200" i="1" s="1"/>
  <c r="G4201" i="1" a="1"/>
  <c r="G4201" i="1"/>
  <c r="G4202" i="1" a="1"/>
  <c r="G4202" i="1"/>
  <c r="G4203" i="1" a="1"/>
  <c r="G4203" i="1" s="1"/>
  <c r="G4204" i="1" a="1"/>
  <c r="G4204" i="1" s="1"/>
  <c r="G4205" i="1" a="1"/>
  <c r="G4205" i="1"/>
  <c r="G4206" i="1" a="1"/>
  <c r="G4206" i="1" s="1"/>
  <c r="G4207" i="1" a="1"/>
  <c r="G4207" i="1" s="1"/>
  <c r="G4208" i="1" a="1"/>
  <c r="G4208" i="1" s="1"/>
  <c r="G4209" i="1" a="1"/>
  <c r="G4209" i="1" s="1"/>
  <c r="G4210" i="1" a="1"/>
  <c r="G4210" i="1"/>
  <c r="G4211" i="1" a="1"/>
  <c r="G4211" i="1" s="1"/>
  <c r="G4212" i="1" a="1"/>
  <c r="G4212" i="1"/>
  <c r="G4213" i="1" a="1"/>
  <c r="G4213" i="1" s="1"/>
  <c r="G4214" i="1" a="1"/>
  <c r="G4214" i="1"/>
  <c r="G4215" i="1" a="1"/>
  <c r="G4215" i="1" s="1"/>
  <c r="G4216" i="1" a="1"/>
  <c r="G4216" i="1"/>
  <c r="G4217" i="1" a="1"/>
  <c r="G4217" i="1" s="1"/>
  <c r="G4218" i="1" a="1"/>
  <c r="G4218" i="1" s="1"/>
  <c r="G4219" i="1" a="1"/>
  <c r="G4219" i="1" s="1"/>
  <c r="G4220" i="1" a="1"/>
  <c r="G4220" i="1" s="1"/>
  <c r="G4221" i="1" a="1"/>
  <c r="G4221" i="1"/>
  <c r="G4222" i="1" a="1"/>
  <c r="G4222" i="1" s="1"/>
  <c r="G4223" i="1" a="1"/>
  <c r="G4223" i="1" s="1"/>
  <c r="G4224" i="1" a="1"/>
  <c r="G4224" i="1"/>
  <c r="G4225" i="1" a="1"/>
  <c r="G4225" i="1"/>
  <c r="G4226" i="1" a="1"/>
  <c r="G4226" i="1" s="1"/>
  <c r="G4227" i="1" a="1"/>
  <c r="G4227" i="1" s="1"/>
  <c r="G4228" i="1" a="1"/>
  <c r="G4228" i="1"/>
  <c r="G4229" i="1" a="1"/>
  <c r="G4229" i="1" s="1"/>
  <c r="G4230" i="1" a="1"/>
  <c r="G4230" i="1"/>
  <c r="G4231" i="1" a="1"/>
  <c r="G4231" i="1" s="1"/>
  <c r="G4232" i="1" a="1"/>
  <c r="G4232" i="1" s="1"/>
  <c r="G4233" i="1" a="1"/>
  <c r="G4233" i="1"/>
  <c r="G4234" i="1" a="1"/>
  <c r="G4234" i="1"/>
  <c r="G4235" i="1" a="1"/>
  <c r="G4235" i="1" s="1"/>
  <c r="G4236" i="1" a="1"/>
  <c r="G4236" i="1" s="1"/>
  <c r="G4237" i="1" a="1"/>
  <c r="G4237" i="1"/>
  <c r="G4238" i="1" a="1"/>
  <c r="G4238" i="1" s="1"/>
  <c r="G4239" i="1" a="1"/>
  <c r="G4239" i="1" s="1"/>
  <c r="G4240" i="1" a="1"/>
  <c r="G4240" i="1" s="1"/>
  <c r="G4241" i="1" a="1"/>
  <c r="G4241" i="1" s="1"/>
  <c r="G4242" i="1" a="1"/>
  <c r="G4242" i="1"/>
  <c r="G4243" i="1" a="1"/>
  <c r="G4243" i="1" s="1"/>
  <c r="G4244" i="1" a="1"/>
  <c r="G4244" i="1"/>
  <c r="G4245" i="1" a="1"/>
  <c r="G4245" i="1" s="1"/>
  <c r="G4246" i="1" a="1"/>
  <c r="G4246" i="1"/>
  <c r="G4247" i="1" a="1"/>
  <c r="G4247" i="1" s="1"/>
  <c r="G4248" i="1" a="1"/>
  <c r="G4248" i="1"/>
  <c r="G4249" i="1" a="1"/>
  <c r="G4249" i="1" s="1"/>
  <c r="G4250" i="1" a="1"/>
  <c r="G4250" i="1" s="1"/>
  <c r="G4251" i="1" a="1"/>
  <c r="G4251" i="1" s="1"/>
  <c r="G4252" i="1" a="1"/>
  <c r="G4252" i="1" s="1"/>
  <c r="G4253" i="1" a="1"/>
  <c r="G4253" i="1"/>
  <c r="G4254" i="1" a="1"/>
  <c r="G4254" i="1" s="1"/>
  <c r="G4255" i="1" a="1"/>
  <c r="G4255" i="1" s="1"/>
  <c r="G4256" i="1" a="1"/>
  <c r="G4256" i="1"/>
  <c r="G4257" i="1" a="1"/>
  <c r="G4257" i="1"/>
  <c r="G4258" i="1" a="1"/>
  <c r="G4258" i="1" s="1"/>
  <c r="G4259" i="1" a="1"/>
  <c r="G4259" i="1" s="1"/>
  <c r="G4260" i="1" a="1"/>
  <c r="G4260" i="1"/>
  <c r="G4261" i="1" a="1"/>
  <c r="G4261" i="1" s="1"/>
  <c r="G4262" i="1" a="1"/>
  <c r="G4262" i="1"/>
  <c r="G4263" i="1" a="1"/>
  <c r="G4263" i="1" s="1"/>
  <c r="G4264" i="1" a="1"/>
  <c r="G4264" i="1" s="1"/>
  <c r="G4265" i="1" a="1"/>
  <c r="G4265" i="1"/>
  <c r="G4266" i="1" a="1"/>
  <c r="G4266" i="1"/>
  <c r="G4267" i="1" a="1"/>
  <c r="G4267" i="1" s="1"/>
  <c r="G4268" i="1" a="1"/>
  <c r="G4268" i="1" s="1"/>
  <c r="G4269" i="1" a="1"/>
  <c r="G4269" i="1"/>
  <c r="G4270" i="1" a="1"/>
  <c r="G4270" i="1" s="1"/>
  <c r="G4271" i="1" a="1"/>
  <c r="G4271" i="1" s="1"/>
  <c r="G4272" i="1" a="1"/>
  <c r="G4272" i="1" s="1"/>
  <c r="G4273" i="1" a="1"/>
  <c r="G4273" i="1" s="1"/>
  <c r="G4274" i="1" a="1"/>
  <c r="G4274" i="1"/>
  <c r="G4275" i="1" a="1"/>
  <c r="G4275" i="1" s="1"/>
  <c r="G4276" i="1" a="1"/>
  <c r="G4276" i="1"/>
  <c r="G4277" i="1" a="1"/>
  <c r="G4277" i="1" s="1"/>
  <c r="G4278" i="1" a="1"/>
  <c r="G4278" i="1"/>
  <c r="G4279" i="1" a="1"/>
  <c r="G4279" i="1" s="1"/>
  <c r="G4280" i="1" a="1"/>
  <c r="G4280" i="1"/>
  <c r="G4281" i="1" a="1"/>
  <c r="G4281" i="1" s="1"/>
  <c r="G4282" i="1" a="1"/>
  <c r="G4282" i="1" s="1"/>
  <c r="G4283" i="1" a="1"/>
  <c r="G4283" i="1" s="1"/>
  <c r="G4284" i="1" a="1"/>
  <c r="G4284" i="1" s="1"/>
  <c r="G4285" i="1" a="1"/>
  <c r="G4285" i="1"/>
  <c r="G4286" i="1" a="1"/>
  <c r="G4286" i="1" s="1"/>
  <c r="G4287" i="1" a="1"/>
  <c r="G4287" i="1" s="1"/>
  <c r="G4288" i="1" a="1"/>
  <c r="G4288" i="1"/>
  <c r="G4289" i="1" a="1"/>
  <c r="G4289" i="1"/>
  <c r="G4290" i="1" a="1"/>
  <c r="G4290" i="1" s="1"/>
  <c r="G4291" i="1" a="1"/>
  <c r="G4291" i="1" s="1"/>
  <c r="G4292" i="1" a="1"/>
  <c r="G4292" i="1"/>
  <c r="G4293" i="1" a="1"/>
  <c r="G4293" i="1" s="1"/>
  <c r="G4294" i="1" a="1"/>
  <c r="G4294" i="1"/>
  <c r="G4295" i="1" a="1"/>
  <c r="G4295" i="1" s="1"/>
  <c r="G4296" i="1" a="1"/>
  <c r="G4296" i="1" s="1"/>
  <c r="G4297" i="1" a="1"/>
  <c r="G4297" i="1"/>
  <c r="G4298" i="1" a="1"/>
  <c r="G4298" i="1"/>
  <c r="G4299" i="1" a="1"/>
  <c r="G4299" i="1" s="1"/>
  <c r="G4300" i="1" a="1"/>
  <c r="G4300" i="1" s="1"/>
  <c r="G4301" i="1" a="1"/>
  <c r="G4301" i="1"/>
  <c r="G4302" i="1" a="1"/>
  <c r="G4302" i="1" s="1"/>
  <c r="G4303" i="1" a="1"/>
  <c r="G4303" i="1" s="1"/>
  <c r="G4304" i="1" a="1"/>
  <c r="G4304" i="1" s="1"/>
  <c r="G4305" i="1" a="1"/>
  <c r="G4305" i="1" s="1"/>
  <c r="G4306" i="1" a="1"/>
  <c r="G4306" i="1"/>
  <c r="G4307" i="1" a="1"/>
  <c r="G4307" i="1" s="1"/>
  <c r="G4308" i="1" a="1"/>
  <c r="G4308" i="1"/>
  <c r="G4309" i="1" a="1"/>
  <c r="G4309" i="1" s="1"/>
  <c r="G4310" i="1" a="1"/>
  <c r="G4310" i="1"/>
  <c r="G4311" i="1" a="1"/>
  <c r="G4311" i="1" s="1"/>
  <c r="G4312" i="1" a="1"/>
  <c r="G4312" i="1"/>
  <c r="G4313" i="1" a="1"/>
  <c r="G4313" i="1" s="1"/>
  <c r="G4314" i="1" a="1"/>
  <c r="G4314" i="1" s="1"/>
  <c r="G4315" i="1" a="1"/>
  <c r="G4315" i="1" s="1"/>
  <c r="G4316" i="1" a="1"/>
  <c r="G4316" i="1" s="1"/>
  <c r="G4317" i="1" a="1"/>
  <c r="G4317" i="1"/>
  <c r="G4318" i="1" a="1"/>
  <c r="G4318" i="1" s="1"/>
  <c r="G4319" i="1" a="1"/>
  <c r="G4319" i="1" s="1"/>
  <c r="G4320" i="1" a="1"/>
  <c r="G4320" i="1"/>
  <c r="G4321" i="1" a="1"/>
  <c r="G4321" i="1"/>
  <c r="G4322" i="1" a="1"/>
  <c r="G4322" i="1" s="1"/>
  <c r="G4323" i="1" a="1"/>
  <c r="G4323" i="1" s="1"/>
  <c r="G4324" i="1" a="1"/>
  <c r="G4324" i="1"/>
  <c r="G4325" i="1" a="1"/>
  <c r="G4325" i="1" s="1"/>
  <c r="G4326" i="1" a="1"/>
  <c r="G4326" i="1"/>
  <c r="G4327" i="1" a="1"/>
  <c r="G4327" i="1" s="1"/>
  <c r="G4328" i="1" a="1"/>
  <c r="G4328" i="1" s="1"/>
  <c r="G4329" i="1" a="1"/>
  <c r="G4329" i="1"/>
  <c r="G4330" i="1" a="1"/>
  <c r="G4330" i="1"/>
  <c r="G4331" i="1" a="1"/>
  <c r="G4331" i="1" s="1"/>
  <c r="G4332" i="1" a="1"/>
  <c r="G4332" i="1" s="1"/>
  <c r="G4333" i="1" a="1"/>
  <c r="G4333" i="1"/>
  <c r="G4334" i="1" a="1"/>
  <c r="G4334" i="1" s="1"/>
  <c r="G4335" i="1" a="1"/>
  <c r="G4335" i="1" s="1"/>
  <c r="G4336" i="1" a="1"/>
  <c r="G4336" i="1" s="1"/>
  <c r="G4337" i="1" a="1"/>
  <c r="G4337" i="1" s="1"/>
  <c r="G4338" i="1" a="1"/>
  <c r="G4338" i="1"/>
  <c r="G4339" i="1" a="1"/>
  <c r="G4339" i="1" s="1"/>
  <c r="G4340" i="1" a="1"/>
  <c r="G4340" i="1"/>
  <c r="G4341" i="1" a="1"/>
  <c r="G4341" i="1" s="1"/>
  <c r="G4342" i="1" a="1"/>
  <c r="G4342" i="1"/>
  <c r="G4343" i="1" a="1"/>
  <c r="G4343" i="1" s="1"/>
  <c r="G4344" i="1" a="1"/>
  <c r="G4344" i="1"/>
  <c r="G4345" i="1" a="1"/>
  <c r="G4345" i="1" s="1"/>
  <c r="G4346" i="1" a="1"/>
  <c r="G4346" i="1" s="1"/>
  <c r="G4347" i="1" a="1"/>
  <c r="G4347" i="1" s="1"/>
  <c r="G4348" i="1" a="1"/>
  <c r="G4348" i="1" s="1"/>
  <c r="G4349" i="1" a="1"/>
  <c r="G4349" i="1"/>
  <c r="G4350" i="1" a="1"/>
  <c r="G4350" i="1" s="1"/>
  <c r="G4351" i="1" a="1"/>
  <c r="G4351" i="1" s="1"/>
  <c r="G4352" i="1" a="1"/>
  <c r="G4352" i="1"/>
  <c r="G4353" i="1" a="1"/>
  <c r="G4353" i="1"/>
  <c r="G4354" i="1" a="1"/>
  <c r="G4354" i="1" s="1"/>
  <c r="G4355" i="1" a="1"/>
  <c r="G4355" i="1" s="1"/>
  <c r="G4356" i="1" a="1"/>
  <c r="G4356" i="1"/>
  <c r="G4357" i="1" a="1"/>
  <c r="G4357" i="1" s="1"/>
  <c r="G4358" i="1" a="1"/>
  <c r="G4358" i="1"/>
  <c r="G4359" i="1" a="1"/>
  <c r="G4359" i="1" s="1"/>
  <c r="G4360" i="1" a="1"/>
  <c r="G4360" i="1" s="1"/>
  <c r="G4361" i="1" a="1"/>
  <c r="G4361" i="1"/>
  <c r="G4362" i="1" a="1"/>
  <c r="G4362" i="1"/>
  <c r="G4363" i="1" a="1"/>
  <c r="G4363" i="1" s="1"/>
  <c r="G4364" i="1" a="1"/>
  <c r="G4364" i="1" s="1"/>
  <c r="G4365" i="1" a="1"/>
  <c r="G4365" i="1"/>
  <c r="G4366" i="1" a="1"/>
  <c r="G4366" i="1" s="1"/>
  <c r="G4367" i="1" a="1"/>
  <c r="G4367" i="1" s="1"/>
  <c r="G4368" i="1" a="1"/>
  <c r="G4368" i="1" s="1"/>
  <c r="G4369" i="1" a="1"/>
  <c r="G4369" i="1" s="1"/>
  <c r="G4370" i="1" a="1"/>
  <c r="G4370" i="1"/>
  <c r="G4371" i="1" a="1"/>
  <c r="G4371" i="1" s="1"/>
  <c r="G4372" i="1" a="1"/>
  <c r="G4372" i="1"/>
  <c r="G4373" i="1" a="1"/>
  <c r="G4373" i="1" s="1"/>
  <c r="G4374" i="1" a="1"/>
  <c r="G4374" i="1"/>
  <c r="G4375" i="1" a="1"/>
  <c r="G4375" i="1" s="1"/>
  <c r="G4376" i="1" a="1"/>
  <c r="G4376" i="1"/>
  <c r="G4377" i="1" a="1"/>
  <c r="G4377" i="1" s="1"/>
  <c r="G4378" i="1" a="1"/>
  <c r="G4378" i="1" s="1"/>
  <c r="G4379" i="1" a="1"/>
  <c r="G4379" i="1" s="1"/>
  <c r="G4380" i="1" a="1"/>
  <c r="G4380" i="1" s="1"/>
  <c r="G4381" i="1" a="1"/>
  <c r="G4381" i="1"/>
  <c r="G4382" i="1" a="1"/>
  <c r="G4382" i="1" s="1"/>
  <c r="G4383" i="1" a="1"/>
  <c r="G4383" i="1" s="1"/>
  <c r="G4384" i="1" a="1"/>
  <c r="G4384" i="1"/>
  <c r="G4385" i="1" a="1"/>
  <c r="G4385" i="1"/>
  <c r="G4386" i="1" a="1"/>
  <c r="G4386" i="1" s="1"/>
  <c r="G4387" i="1" a="1"/>
  <c r="G4387" i="1" s="1"/>
  <c r="G4388" i="1" a="1"/>
  <c r="G4388" i="1"/>
  <c r="G4389" i="1" a="1"/>
  <c r="G4389" i="1" s="1"/>
  <c r="G4390" i="1" a="1"/>
  <c r="G4390" i="1"/>
  <c r="G4391" i="1" a="1"/>
  <c r="G4391" i="1" s="1"/>
  <c r="G4392" i="1" a="1"/>
  <c r="G4392" i="1" s="1"/>
  <c r="G4393" i="1" a="1"/>
  <c r="G4393" i="1"/>
  <c r="G4394" i="1" a="1"/>
  <c r="G4394" i="1"/>
  <c r="G4395" i="1" a="1"/>
  <c r="G4395" i="1" s="1"/>
  <c r="G4396" i="1" a="1"/>
  <c r="G4396" i="1" s="1"/>
  <c r="G4397" i="1" a="1"/>
  <c r="G4397" i="1"/>
  <c r="G4398" i="1" a="1"/>
  <c r="G4398" i="1" s="1"/>
  <c r="G4399" i="1" a="1"/>
  <c r="G4399" i="1" s="1"/>
  <c r="G4400" i="1" a="1"/>
  <c r="G4400" i="1" s="1"/>
  <c r="G4401" i="1" a="1"/>
  <c r="G4401" i="1" s="1"/>
  <c r="G4402" i="1" a="1"/>
  <c r="G4402" i="1"/>
  <c r="G4403" i="1" a="1"/>
  <c r="G4403" i="1" s="1"/>
  <c r="G4404" i="1" a="1"/>
  <c r="G4404" i="1"/>
  <c r="G4405" i="1" a="1"/>
  <c r="G4405" i="1" s="1"/>
  <c r="G4406" i="1" a="1"/>
  <c r="G4406" i="1"/>
  <c r="G4407" i="1" a="1"/>
  <c r="G4407" i="1" s="1"/>
  <c r="G4408" i="1" a="1"/>
  <c r="G4408" i="1"/>
  <c r="G4409" i="1" a="1"/>
  <c r="G4409" i="1" s="1"/>
  <c r="G4410" i="1" a="1"/>
  <c r="G4410" i="1" s="1"/>
  <c r="G4411" i="1" a="1"/>
  <c r="G4411" i="1" s="1"/>
  <c r="G4412" i="1" a="1"/>
  <c r="G4412" i="1" s="1"/>
  <c r="G4413" i="1" a="1"/>
  <c r="G4413" i="1"/>
  <c r="G4414" i="1" a="1"/>
  <c r="G4414" i="1" s="1"/>
  <c r="G4415" i="1" a="1"/>
  <c r="G4415" i="1" s="1"/>
  <c r="G4416" i="1" a="1"/>
  <c r="G4416" i="1"/>
  <c r="G4417" i="1" a="1"/>
  <c r="G4417" i="1"/>
  <c r="G4418" i="1" a="1"/>
  <c r="G4418" i="1" s="1"/>
  <c r="G4419" i="1" a="1"/>
  <c r="G4419" i="1" s="1"/>
  <c r="G4420" i="1" a="1"/>
  <c r="G4420" i="1"/>
  <c r="G4421" i="1" a="1"/>
  <c r="G4421" i="1" s="1"/>
  <c r="G4422" i="1" a="1"/>
  <c r="G4422" i="1"/>
  <c r="G4423" i="1" a="1"/>
  <c r="G4423" i="1" s="1"/>
  <c r="G4424" i="1" a="1"/>
  <c r="G4424" i="1" s="1"/>
  <c r="G4425" i="1" a="1"/>
  <c r="G4425" i="1"/>
  <c r="G4426" i="1" a="1"/>
  <c r="G4426" i="1"/>
  <c r="G4427" i="1" a="1"/>
  <c r="G4427" i="1" s="1"/>
  <c r="G4428" i="1" a="1"/>
  <c r="G4428" i="1" s="1"/>
  <c r="G4429" i="1" a="1"/>
  <c r="G4429" i="1"/>
  <c r="G4430" i="1" a="1"/>
  <c r="G4430" i="1" s="1"/>
  <c r="G4431" i="1" a="1"/>
  <c r="G4431" i="1" s="1"/>
  <c r="G4432" i="1" a="1"/>
  <c r="G4432" i="1" s="1"/>
  <c r="G4433" i="1" a="1"/>
  <c r="G4433" i="1" s="1"/>
  <c r="G4434" i="1" a="1"/>
  <c r="G4434" i="1"/>
  <c r="G4435" i="1" a="1"/>
  <c r="G4435" i="1" s="1"/>
  <c r="G4436" i="1" a="1"/>
  <c r="G4436" i="1"/>
  <c r="G4437" i="1" a="1"/>
  <c r="G4437" i="1" s="1"/>
  <c r="G4438" i="1" a="1"/>
  <c r="G4438" i="1"/>
  <c r="G4439" i="1" a="1"/>
  <c r="G4439" i="1" s="1"/>
  <c r="G4440" i="1" a="1"/>
  <c r="G4440" i="1"/>
  <c r="G4441" i="1" a="1"/>
  <c r="G4441" i="1" s="1"/>
  <c r="G4442" i="1" a="1"/>
  <c r="G4442" i="1" s="1"/>
  <c r="G4443" i="1" a="1"/>
  <c r="G4443" i="1" s="1"/>
  <c r="G4444" i="1" a="1"/>
  <c r="G4444" i="1" s="1"/>
  <c r="G4445" i="1" a="1"/>
  <c r="G4445" i="1"/>
  <c r="G4446" i="1" a="1"/>
  <c r="G4446" i="1" s="1"/>
  <c r="G4447" i="1" a="1"/>
  <c r="G4447" i="1" s="1"/>
  <c r="G4448" i="1" a="1"/>
  <c r="G4448" i="1"/>
  <c r="G4449" i="1" a="1"/>
  <c r="G4449" i="1"/>
  <c r="G4450" i="1" a="1"/>
  <c r="G4450" i="1" s="1"/>
  <c r="G4451" i="1" a="1"/>
  <c r="G4451" i="1" s="1"/>
  <c r="G4452" i="1" a="1"/>
  <c r="G4452" i="1"/>
  <c r="G4453" i="1" a="1"/>
  <c r="G4453" i="1" s="1"/>
  <c r="G4454" i="1" a="1"/>
  <c r="G4454" i="1"/>
  <c r="G4455" i="1" a="1"/>
  <c r="G4455" i="1" s="1"/>
  <c r="G4456" i="1" a="1"/>
  <c r="G4456" i="1" s="1"/>
  <c r="G4457" i="1" a="1"/>
  <c r="G4457" i="1"/>
  <c r="G4458" i="1" a="1"/>
  <c r="G4458" i="1"/>
  <c r="G4459" i="1" a="1"/>
  <c r="G4459" i="1" s="1"/>
  <c r="G4460" i="1" a="1"/>
  <c r="G4460" i="1" s="1"/>
  <c r="G4461" i="1" a="1"/>
  <c r="G4461" i="1"/>
  <c r="G4462" i="1" a="1"/>
  <c r="G4462" i="1" s="1"/>
  <c r="G4463" i="1" a="1"/>
  <c r="G4463" i="1" s="1"/>
  <c r="G4464" i="1" a="1"/>
  <c r="G4464" i="1" s="1"/>
  <c r="G4465" i="1" a="1"/>
  <c r="G4465" i="1" s="1"/>
  <c r="G4466" i="1" a="1"/>
  <c r="G4466" i="1"/>
  <c r="G4467" i="1" a="1"/>
  <c r="G4467" i="1" s="1"/>
  <c r="G4468" i="1" a="1"/>
  <c r="G4468" i="1"/>
  <c r="G4469" i="1" a="1"/>
  <c r="G4469" i="1" s="1"/>
  <c r="G4470" i="1" a="1"/>
  <c r="G4470" i="1"/>
  <c r="G4471" i="1" a="1"/>
  <c r="G4471" i="1" s="1"/>
  <c r="G4472" i="1" a="1"/>
  <c r="G4472" i="1"/>
  <c r="G4473" i="1" a="1"/>
  <c r="G4473" i="1" s="1"/>
  <c r="G4474" i="1" a="1"/>
  <c r="G4474" i="1" s="1"/>
  <c r="G4475" i="1" a="1"/>
  <c r="G4475" i="1" s="1"/>
  <c r="G4476" i="1" a="1"/>
  <c r="G4476" i="1" s="1"/>
  <c r="G4477" i="1" a="1"/>
  <c r="G4477" i="1"/>
  <c r="G4478" i="1" a="1"/>
  <c r="G4478" i="1" s="1"/>
  <c r="G4479" i="1" a="1"/>
  <c r="G4479" i="1" s="1"/>
  <c r="G4480" i="1" a="1"/>
  <c r="G4480" i="1"/>
  <c r="G4481" i="1" a="1"/>
  <c r="G4481" i="1"/>
  <c r="G4482" i="1" a="1"/>
  <c r="G4482" i="1" s="1"/>
  <c r="G4483" i="1" a="1"/>
  <c r="G4483" i="1" s="1"/>
  <c r="G4484" i="1" a="1"/>
  <c r="G4484" i="1"/>
  <c r="G4485" i="1" a="1"/>
  <c r="G4485" i="1" s="1"/>
  <c r="G4486" i="1" a="1"/>
  <c r="G4486" i="1"/>
  <c r="G4487" i="1" a="1"/>
  <c r="G4487" i="1" s="1"/>
  <c r="G4488" i="1" a="1"/>
  <c r="G4488" i="1" s="1"/>
  <c r="G4489" i="1" a="1"/>
  <c r="G4489" i="1"/>
  <c r="G4490" i="1" a="1"/>
  <c r="G4490" i="1"/>
  <c r="G4491" i="1" a="1"/>
  <c r="G4491" i="1" s="1"/>
  <c r="G4492" i="1" a="1"/>
  <c r="G4492" i="1" s="1"/>
  <c r="G4493" i="1" a="1"/>
  <c r="G4493" i="1"/>
  <c r="G4494" i="1" a="1"/>
  <c r="G4494" i="1" s="1"/>
  <c r="G4495" i="1" a="1"/>
  <c r="G4495" i="1" s="1"/>
  <c r="G4496" i="1" a="1"/>
  <c r="G4496" i="1" s="1"/>
  <c r="G4497" i="1" a="1"/>
  <c r="G4497" i="1" s="1"/>
  <c r="G4498" i="1" a="1"/>
  <c r="G4498" i="1"/>
  <c r="G4499" i="1" a="1"/>
  <c r="G4499" i="1" s="1"/>
  <c r="G4500" i="1" a="1"/>
  <c r="G4500" i="1"/>
  <c r="G4501" i="1" a="1"/>
  <c r="G4501" i="1" s="1"/>
  <c r="G4502" i="1" a="1"/>
  <c r="G4502" i="1"/>
  <c r="G4503" i="1" a="1"/>
  <c r="G4503" i="1" s="1"/>
  <c r="G4504" i="1" a="1"/>
  <c r="G4504" i="1"/>
  <c r="G4505" i="1" a="1"/>
  <c r="G4505" i="1" s="1"/>
  <c r="G4506" i="1" a="1"/>
  <c r="G4506" i="1" s="1"/>
  <c r="G4507" i="1" a="1"/>
  <c r="G4507" i="1" s="1"/>
  <c r="G4508" i="1" a="1"/>
  <c r="G4508" i="1" s="1"/>
  <c r="G4509" i="1" a="1"/>
  <c r="G4509" i="1"/>
  <c r="G4510" i="1" a="1"/>
  <c r="G4510" i="1" s="1"/>
  <c r="G4511" i="1" a="1"/>
  <c r="G4511" i="1" s="1"/>
  <c r="G4512" i="1" a="1"/>
  <c r="G4512" i="1"/>
  <c r="G4513" i="1" a="1"/>
  <c r="G4513" i="1"/>
  <c r="G4514" i="1" a="1"/>
  <c r="G4514" i="1" s="1"/>
  <c r="G4515" i="1" a="1"/>
  <c r="G4515" i="1" s="1"/>
  <c r="G4516" i="1" a="1"/>
  <c r="G4516" i="1"/>
  <c r="G4517" i="1" a="1"/>
  <c r="G4517" i="1" s="1"/>
  <c r="G4518" i="1" a="1"/>
  <c r="G4518" i="1"/>
  <c r="G4519" i="1" a="1"/>
  <c r="G4519" i="1" s="1"/>
  <c r="G4520" i="1" a="1"/>
  <c r="G4520" i="1" s="1"/>
  <c r="G4521" i="1" a="1"/>
  <c r="G4521" i="1"/>
  <c r="G4522" i="1" a="1"/>
  <c r="G4522" i="1"/>
  <c r="G4523" i="1" a="1"/>
  <c r="G4523" i="1" s="1"/>
  <c r="G4524" i="1" a="1"/>
  <c r="G4524" i="1" s="1"/>
  <c r="G4525" i="1" a="1"/>
  <c r="G4525" i="1"/>
  <c r="G4526" i="1" a="1"/>
  <c r="G4526" i="1" s="1"/>
  <c r="G4527" i="1" a="1"/>
  <c r="G4527" i="1" s="1"/>
  <c r="G4528" i="1" a="1"/>
  <c r="G4528" i="1" s="1"/>
  <c r="G4529" i="1" a="1"/>
  <c r="G4529" i="1" s="1"/>
  <c r="G4530" i="1" a="1"/>
  <c r="G4530" i="1"/>
  <c r="G4531" i="1" a="1"/>
  <c r="G4531" i="1" s="1"/>
  <c r="G4532" i="1" a="1"/>
  <c r="G4532" i="1"/>
  <c r="G4533" i="1" a="1"/>
  <c r="G4533" i="1" s="1"/>
  <c r="G4534" i="1" a="1"/>
  <c r="G4534" i="1"/>
  <c r="G4535" i="1" a="1"/>
  <c r="G4535" i="1" s="1"/>
  <c r="G4536" i="1" a="1"/>
  <c r="G4536" i="1"/>
  <c r="G4537" i="1" a="1"/>
  <c r="G4537" i="1" s="1"/>
  <c r="G4538" i="1" a="1"/>
  <c r="G4538" i="1" s="1"/>
  <c r="G4539" i="1" a="1"/>
  <c r="G4539" i="1" s="1"/>
  <c r="G4540" i="1" a="1"/>
  <c r="G4540" i="1" s="1"/>
  <c r="G4541" i="1" a="1"/>
  <c r="G4541" i="1"/>
  <c r="G4542" i="1" a="1"/>
  <c r="G4542" i="1" s="1"/>
  <c r="G4543" i="1" a="1"/>
  <c r="G4543" i="1" s="1"/>
  <c r="G4544" i="1" a="1"/>
  <c r="G4544" i="1"/>
  <c r="G4545" i="1" a="1"/>
  <c r="G4545" i="1"/>
  <c r="G4546" i="1" a="1"/>
  <c r="G4546" i="1" s="1"/>
  <c r="G4547" i="1" a="1"/>
  <c r="G4547" i="1" s="1"/>
  <c r="G4548" i="1" a="1"/>
  <c r="G4548" i="1"/>
  <c r="G4549" i="1" a="1"/>
  <c r="G4549" i="1" s="1"/>
  <c r="G4550" i="1" a="1"/>
  <c r="G4550" i="1"/>
  <c r="G4551" i="1" a="1"/>
  <c r="G4551" i="1" s="1"/>
  <c r="G4552" i="1" a="1"/>
  <c r="G4552" i="1" s="1"/>
  <c r="G4553" i="1" a="1"/>
  <c r="G4553" i="1"/>
  <c r="G4554" i="1" a="1"/>
  <c r="G4554" i="1"/>
  <c r="G4555" i="1" a="1"/>
  <c r="G4555" i="1" s="1"/>
  <c r="G4556" i="1" a="1"/>
  <c r="G4556" i="1" s="1"/>
  <c r="G4557" i="1" a="1"/>
  <c r="G4557" i="1"/>
  <c r="G4558" i="1" a="1"/>
  <c r="G4558" i="1" s="1"/>
  <c r="G4559" i="1" a="1"/>
  <c r="G4559" i="1" s="1"/>
  <c r="G4560" i="1" a="1"/>
  <c r="G4560" i="1" s="1"/>
  <c r="G4561" i="1" a="1"/>
  <c r="G4561" i="1" s="1"/>
  <c r="G4562" i="1" a="1"/>
  <c r="G4562" i="1"/>
  <c r="G4563" i="1" a="1"/>
  <c r="G4563" i="1" s="1"/>
  <c r="G4564" i="1" a="1"/>
  <c r="G4564" i="1"/>
  <c r="G4565" i="1" a="1"/>
  <c r="G4565" i="1" s="1"/>
  <c r="G4566" i="1" a="1"/>
  <c r="G4566" i="1"/>
  <c r="G4567" i="1" a="1"/>
  <c r="G4567" i="1" s="1"/>
  <c r="G4568" i="1" a="1"/>
  <c r="G4568" i="1"/>
  <c r="G4569" i="1" a="1"/>
  <c r="G4569" i="1" s="1"/>
  <c r="G4570" i="1" a="1"/>
  <c r="G4570" i="1" s="1"/>
  <c r="G4571" i="1" a="1"/>
  <c r="G4571" i="1" s="1"/>
  <c r="G4572" i="1" a="1"/>
  <c r="G4572" i="1" s="1"/>
  <c r="G4573" i="1" a="1"/>
  <c r="G4573" i="1"/>
  <c r="G4574" i="1" a="1"/>
  <c r="G4574" i="1" s="1"/>
  <c r="G4575" i="1" a="1"/>
  <c r="G4575" i="1" s="1"/>
  <c r="G4576" i="1" a="1"/>
  <c r="G4576" i="1"/>
  <c r="G4577" i="1" a="1"/>
  <c r="G4577" i="1"/>
  <c r="G4578" i="1" a="1"/>
  <c r="G4578" i="1" s="1"/>
  <c r="G4579" i="1" a="1"/>
  <c r="G4579" i="1" s="1"/>
  <c r="G4580" i="1" a="1"/>
  <c r="G4580" i="1"/>
  <c r="G4581" i="1" a="1"/>
  <c r="G4581" i="1" s="1"/>
  <c r="G4582" i="1" a="1"/>
  <c r="G4582" i="1"/>
  <c r="G4583" i="1" a="1"/>
  <c r="G4583" i="1" s="1"/>
  <c r="G4584" i="1" a="1"/>
  <c r="G4584" i="1" s="1"/>
  <c r="G4585" i="1" a="1"/>
  <c r="G4585" i="1"/>
  <c r="G4586" i="1" a="1"/>
  <c r="G4586" i="1"/>
  <c r="G4587" i="1" a="1"/>
  <c r="G4587" i="1" s="1"/>
  <c r="G4588" i="1" a="1"/>
  <c r="G4588" i="1" s="1"/>
  <c r="G4589" i="1" a="1"/>
  <c r="G4589" i="1"/>
  <c r="G4590" i="1" a="1"/>
  <c r="G4590" i="1" s="1"/>
  <c r="G4591" i="1" a="1"/>
  <c r="G4591" i="1" s="1"/>
  <c r="G4592" i="1" a="1"/>
  <c r="G4592" i="1" s="1"/>
  <c r="G4593" i="1" a="1"/>
  <c r="G4593" i="1" s="1"/>
  <c r="G4594" i="1" a="1"/>
  <c r="G4594" i="1"/>
  <c r="G4595" i="1" a="1"/>
  <c r="G4595" i="1" s="1"/>
  <c r="G4596" i="1" a="1"/>
  <c r="G4596" i="1"/>
  <c r="G4597" i="1" a="1"/>
  <c r="G4597" i="1" s="1"/>
  <c r="G4598" i="1" a="1"/>
  <c r="G4598" i="1"/>
  <c r="G4599" i="1" a="1"/>
  <c r="G4599" i="1" s="1"/>
  <c r="G4600" i="1" a="1"/>
  <c r="G4600" i="1"/>
  <c r="G4601" i="1" a="1"/>
  <c r="G4601" i="1" s="1"/>
  <c r="G4602" i="1" a="1"/>
  <c r="G4602" i="1" s="1"/>
  <c r="G4603" i="1" a="1"/>
  <c r="G4603" i="1" s="1"/>
  <c r="G4604" i="1" a="1"/>
  <c r="G4604" i="1" s="1"/>
  <c r="G4605" i="1" a="1"/>
  <c r="G4605" i="1"/>
  <c r="G4606" i="1" a="1"/>
  <c r="G4606" i="1" s="1"/>
  <c r="G4607" i="1" a="1"/>
  <c r="G4607" i="1" s="1"/>
  <c r="G4608" i="1" a="1"/>
  <c r="G4608" i="1"/>
  <c r="G4609" i="1" a="1"/>
  <c r="G4609" i="1"/>
  <c r="G4610" i="1" a="1"/>
  <c r="G4610" i="1" s="1"/>
  <c r="G4611" i="1" a="1"/>
  <c r="G4611" i="1" s="1"/>
  <c r="G4612" i="1" a="1"/>
  <c r="G4612" i="1"/>
  <c r="G4613" i="1" a="1"/>
  <c r="G4613" i="1" s="1"/>
  <c r="G4614" i="1" a="1"/>
  <c r="G4614" i="1"/>
  <c r="G4615" i="1" a="1"/>
  <c r="G4615" i="1" s="1"/>
  <c r="G4616" i="1" a="1"/>
  <c r="G4616" i="1" s="1"/>
  <c r="G4617" i="1" a="1"/>
  <c r="G4617" i="1"/>
  <c r="G4618" i="1" a="1"/>
  <c r="G4618" i="1"/>
  <c r="G4619" i="1" a="1"/>
  <c r="G4619" i="1" s="1"/>
  <c r="G4620" i="1" a="1"/>
  <c r="G4620" i="1" s="1"/>
  <c r="G4621" i="1" a="1"/>
  <c r="G4621" i="1"/>
  <c r="G4622" i="1" a="1"/>
  <c r="G4622" i="1" s="1"/>
  <c r="G4623" i="1" a="1"/>
  <c r="G4623" i="1" s="1"/>
  <c r="G4624" i="1" a="1"/>
  <c r="G4624" i="1" s="1"/>
  <c r="G4625" i="1" a="1"/>
  <c r="G4625" i="1" s="1"/>
  <c r="G4626" i="1" a="1"/>
  <c r="G4626" i="1"/>
  <c r="G4627" i="1" a="1"/>
  <c r="G4627" i="1" s="1"/>
  <c r="G4628" i="1" a="1"/>
  <c r="G4628" i="1"/>
  <c r="G4629" i="1" a="1"/>
  <c r="G4629" i="1" s="1"/>
  <c r="G4630" i="1" a="1"/>
  <c r="G4630" i="1"/>
  <c r="G4631" i="1" a="1"/>
  <c r="G4631" i="1" s="1"/>
  <c r="G4632" i="1" a="1"/>
  <c r="G4632" i="1"/>
  <c r="G4633" i="1" a="1"/>
  <c r="G4633" i="1" s="1"/>
  <c r="G4634" i="1" a="1"/>
  <c r="G4634" i="1" s="1"/>
  <c r="G4635" i="1" a="1"/>
  <c r="G4635" i="1" s="1"/>
  <c r="G4636" i="1" a="1"/>
  <c r="G4636" i="1" s="1"/>
  <c r="G4637" i="1" a="1"/>
  <c r="G4637" i="1"/>
  <c r="G4638" i="1" a="1"/>
  <c r="G4638" i="1" s="1"/>
  <c r="G4639" i="1" a="1"/>
  <c r="G4639" i="1" s="1"/>
  <c r="G4640" i="1" a="1"/>
  <c r="G4640" i="1"/>
  <c r="G4641" i="1" a="1"/>
  <c r="G4641" i="1"/>
  <c r="G4642" i="1" a="1"/>
  <c r="G4642" i="1" s="1"/>
  <c r="G4643" i="1" a="1"/>
  <c r="G4643" i="1" s="1"/>
  <c r="G4644" i="1" a="1"/>
  <c r="G4644" i="1"/>
  <c r="G4645" i="1" a="1"/>
  <c r="G4645" i="1" s="1"/>
  <c r="G4646" i="1" a="1"/>
  <c r="G4646" i="1"/>
  <c r="G4647" i="1" a="1"/>
  <c r="G4647" i="1" s="1"/>
  <c r="G4648" i="1" a="1"/>
  <c r="G4648" i="1" s="1"/>
  <c r="G4649" i="1" a="1"/>
  <c r="G4649" i="1"/>
  <c r="G4650" i="1" a="1"/>
  <c r="G4650" i="1"/>
  <c r="G4651" i="1" a="1"/>
  <c r="G4651" i="1" s="1"/>
  <c r="G4652" i="1" a="1"/>
  <c r="G4652" i="1" s="1"/>
  <c r="G4653" i="1" a="1"/>
  <c r="G4653" i="1"/>
  <c r="G4654" i="1" a="1"/>
  <c r="G4654" i="1" s="1"/>
  <c r="G4655" i="1" a="1"/>
  <c r="G4655" i="1" s="1"/>
  <c r="G4656" i="1" a="1"/>
  <c r="G4656" i="1" s="1"/>
  <c r="G4657" i="1" a="1"/>
  <c r="G4657" i="1" s="1"/>
  <c r="G4658" i="1" a="1"/>
  <c r="G4658" i="1"/>
  <c r="G4659" i="1" a="1"/>
  <c r="G4659" i="1" s="1"/>
  <c r="G4660" i="1" a="1"/>
  <c r="G4660" i="1"/>
  <c r="G4661" i="1" a="1"/>
  <c r="G4661" i="1" s="1"/>
  <c r="G4662" i="1" a="1"/>
  <c r="G4662" i="1"/>
  <c r="G4663" i="1" a="1"/>
  <c r="G4663" i="1" s="1"/>
  <c r="G4664" i="1" a="1"/>
  <c r="G4664" i="1"/>
  <c r="G4665" i="1" a="1"/>
  <c r="G4665" i="1" s="1"/>
  <c r="G4666" i="1" a="1"/>
  <c r="G4666" i="1" s="1"/>
  <c r="G4667" i="1" a="1"/>
  <c r="G4667" i="1" s="1"/>
  <c r="G4668" i="1" a="1"/>
  <c r="G4668" i="1" s="1"/>
  <c r="G4669" i="1" a="1"/>
  <c r="G4669" i="1"/>
  <c r="G4670" i="1" a="1"/>
  <c r="G4670" i="1" s="1"/>
  <c r="G4671" i="1" a="1"/>
  <c r="G4671" i="1" s="1"/>
  <c r="G4672" i="1" a="1"/>
  <c r="G4672" i="1"/>
  <c r="G4673" i="1" a="1"/>
  <c r="G4673" i="1"/>
  <c r="G4674" i="1" a="1"/>
  <c r="G4674" i="1" s="1"/>
  <c r="G4675" i="1" a="1"/>
  <c r="G4675" i="1" s="1"/>
  <c r="G4676" i="1" a="1"/>
  <c r="G4676" i="1"/>
  <c r="G4677" i="1" a="1"/>
  <c r="G4677" i="1" s="1"/>
  <c r="G4678" i="1" a="1"/>
  <c r="G4678" i="1"/>
  <c r="G4679" i="1" a="1"/>
  <c r="G4679" i="1" s="1"/>
  <c r="G4680" i="1" a="1"/>
  <c r="G4680" i="1" s="1"/>
  <c r="G4681" i="1" a="1"/>
  <c r="G4681" i="1"/>
  <c r="G4682" i="1" a="1"/>
  <c r="G4682" i="1"/>
  <c r="G4683" i="1" a="1"/>
  <c r="G4683" i="1" s="1"/>
  <c r="G4684" i="1" a="1"/>
  <c r="G4684" i="1" s="1"/>
  <c r="G4685" i="1" a="1"/>
  <c r="G4685" i="1"/>
  <c r="G4686" i="1" a="1"/>
  <c r="G4686" i="1" s="1"/>
  <c r="G4687" i="1" a="1"/>
  <c r="G4687" i="1" s="1"/>
  <c r="G4688" i="1" a="1"/>
  <c r="G4688" i="1" s="1"/>
  <c r="G4689" i="1" a="1"/>
  <c r="G4689" i="1" s="1"/>
  <c r="G4690" i="1" a="1"/>
  <c r="G4690" i="1"/>
  <c r="G4691" i="1" a="1"/>
  <c r="G4691" i="1" s="1"/>
  <c r="G4692" i="1" a="1"/>
  <c r="G4692" i="1"/>
  <c r="G4693" i="1" a="1"/>
  <c r="G4693" i="1" s="1"/>
  <c r="G4694" i="1" a="1"/>
  <c r="G4694" i="1"/>
  <c r="G4695" i="1" a="1"/>
  <c r="G4695" i="1" s="1"/>
  <c r="G4696" i="1" a="1"/>
  <c r="G4696" i="1"/>
  <c r="G4697" i="1" a="1"/>
  <c r="G4697" i="1" s="1"/>
  <c r="G4698" i="1" a="1"/>
  <c r="G4698" i="1" s="1"/>
  <c r="G4699" i="1" a="1"/>
  <c r="G4699" i="1" s="1"/>
  <c r="G4700" i="1" a="1"/>
  <c r="G4700" i="1" s="1"/>
  <c r="G4701" i="1" a="1"/>
  <c r="G4701" i="1" s="1"/>
  <c r="G4702" i="1" a="1"/>
  <c r="G4702" i="1" s="1"/>
  <c r="G4703" i="1" a="1"/>
  <c r="G4703" i="1" s="1"/>
  <c r="G4704" i="1" a="1"/>
  <c r="G4704" i="1"/>
  <c r="G4705" i="1" a="1"/>
  <c r="G4705" i="1"/>
  <c r="G4706" i="1" a="1"/>
  <c r="G4706" i="1" s="1"/>
  <c r="G4707" i="1" a="1"/>
  <c r="G4707" i="1" s="1"/>
  <c r="G4708" i="1" a="1"/>
  <c r="G4708" i="1"/>
  <c r="G4709" i="1" a="1"/>
  <c r="G4709" i="1" s="1"/>
  <c r="G4710" i="1" a="1"/>
  <c r="G4710" i="1" s="1"/>
  <c r="G4711" i="1" a="1"/>
  <c r="G4711" i="1" s="1"/>
  <c r="G4712" i="1" a="1"/>
  <c r="G4712" i="1" s="1"/>
  <c r="G4713" i="1" a="1"/>
  <c r="G4713" i="1"/>
  <c r="G4714" i="1" a="1"/>
  <c r="G4714" i="1"/>
  <c r="G4715" i="1" a="1"/>
  <c r="G4715" i="1" s="1"/>
  <c r="G4716" i="1" a="1"/>
  <c r="G4716" i="1" s="1"/>
  <c r="G4717" i="1" a="1"/>
  <c r="G4717" i="1"/>
  <c r="G4718" i="1" a="1"/>
  <c r="G4718" i="1"/>
  <c r="G4719" i="1" a="1"/>
  <c r="G4719" i="1"/>
  <c r="G4720" i="1" a="1"/>
  <c r="G4720" i="1" s="1"/>
  <c r="G4721" i="1" a="1"/>
  <c r="G4721" i="1" s="1"/>
  <c r="G4722" i="1" a="1"/>
  <c r="G4722" i="1"/>
  <c r="G4723" i="1" a="1"/>
  <c r="G4723" i="1"/>
  <c r="G4724" i="1" a="1"/>
  <c r="G4724" i="1" s="1"/>
  <c r="G4725" i="1" a="1"/>
  <c r="G4725" i="1" s="1"/>
  <c r="G4726" i="1" a="1"/>
  <c r="G4726" i="1" s="1"/>
  <c r="G4727" i="1" a="1"/>
  <c r="G4727" i="1"/>
  <c r="G4728" i="1" a="1"/>
  <c r="G4728" i="1" s="1"/>
  <c r="G4729" i="1" a="1"/>
  <c r="G4729" i="1" s="1"/>
  <c r="G4730" i="1" a="1"/>
  <c r="G4730" i="1"/>
  <c r="G4731" i="1" a="1"/>
  <c r="G4731" i="1" s="1"/>
  <c r="G4732" i="1" a="1"/>
  <c r="G4732" i="1" s="1"/>
  <c r="G4733" i="1" a="1"/>
  <c r="G4733" i="1" s="1"/>
  <c r="G4734" i="1" a="1"/>
  <c r="G4734" i="1"/>
  <c r="G4735" i="1" a="1"/>
  <c r="G4735" i="1"/>
  <c r="G4736" i="1" a="1"/>
  <c r="G4736" i="1" s="1"/>
  <c r="G4737" i="1" a="1"/>
  <c r="G4737" i="1" s="1"/>
  <c r="G4738" i="1" a="1"/>
  <c r="G4738" i="1"/>
  <c r="G4739" i="1" a="1"/>
  <c r="G4739" i="1"/>
  <c r="G4740" i="1" a="1"/>
  <c r="G4740" i="1" s="1"/>
  <c r="G4741" i="1" a="1"/>
  <c r="G4741" i="1" s="1"/>
  <c r="G4742" i="1" a="1"/>
  <c r="G4742" i="1" s="1"/>
  <c r="G4743" i="1" a="1"/>
  <c r="G4743" i="1"/>
  <c r="G4744" i="1" a="1"/>
  <c r="G4744" i="1" s="1"/>
  <c r="G4745" i="1" a="1"/>
  <c r="G4745" i="1" s="1"/>
  <c r="G4746" i="1" a="1"/>
  <c r="G4746" i="1"/>
  <c r="G4747" i="1" a="1"/>
  <c r="G4747" i="1" s="1"/>
  <c r="G4748" i="1" a="1"/>
  <c r="G4748" i="1" s="1"/>
  <c r="G4749" i="1" a="1"/>
  <c r="G4749" i="1" s="1"/>
  <c r="G4750" i="1" a="1"/>
  <c r="G4750" i="1"/>
  <c r="G4751" i="1" a="1"/>
  <c r="G4751" i="1"/>
  <c r="G4752" i="1" a="1"/>
  <c r="G4752" i="1" s="1"/>
  <c r="G4753" i="1" a="1"/>
  <c r="G4753" i="1" s="1"/>
  <c r="G4754" i="1" a="1"/>
  <c r="G4754" i="1"/>
  <c r="G4755" i="1" a="1"/>
  <c r="G4755" i="1"/>
  <c r="G4756" i="1" a="1"/>
  <c r="G4756" i="1" s="1"/>
  <c r="G4757" i="1" a="1"/>
  <c r="G4757" i="1" s="1"/>
  <c r="G4758" i="1" a="1"/>
  <c r="G4758" i="1" s="1"/>
  <c r="G4759" i="1" a="1"/>
  <c r="G4759" i="1"/>
  <c r="G4760" i="1" a="1"/>
  <c r="G4760" i="1" s="1"/>
  <c r="G4761" i="1" a="1"/>
  <c r="G4761" i="1" s="1"/>
  <c r="G4762" i="1" a="1"/>
  <c r="G4762" i="1"/>
  <c r="G4763" i="1" a="1"/>
  <c r="G4763" i="1" s="1"/>
  <c r="G4764" i="1" a="1"/>
  <c r="G4764" i="1" s="1"/>
  <c r="G4765" i="1" a="1"/>
  <c r="G4765" i="1" s="1"/>
  <c r="G4766" i="1" a="1"/>
  <c r="G4766" i="1"/>
  <c r="G4767" i="1" a="1"/>
  <c r="G4767" i="1"/>
  <c r="G4768" i="1" a="1"/>
  <c r="G4768" i="1" s="1"/>
  <c r="G4769" i="1" a="1"/>
  <c r="G4769" i="1" s="1"/>
  <c r="G4770" i="1" a="1"/>
  <c r="G4770" i="1"/>
  <c r="G4771" i="1" a="1"/>
  <c r="G4771" i="1"/>
  <c r="G4772" i="1" a="1"/>
  <c r="G4772" i="1" s="1"/>
  <c r="G4773" i="1" a="1"/>
  <c r="G4773" i="1" s="1"/>
  <c r="G4774" i="1" a="1"/>
  <c r="G4774" i="1" s="1"/>
  <c r="G4775" i="1" a="1"/>
  <c r="G4775" i="1"/>
  <c r="G4776" i="1" a="1"/>
  <c r="G4776" i="1" s="1"/>
  <c r="G4777" i="1" a="1"/>
  <c r="G4777" i="1" s="1"/>
  <c r="G4778" i="1" a="1"/>
  <c r="G4778" i="1"/>
  <c r="G4779" i="1" a="1"/>
  <c r="G4779" i="1" s="1"/>
  <c r="G4780" i="1" a="1"/>
  <c r="G4780" i="1" s="1"/>
  <c r="G4781" i="1" a="1"/>
  <c r="G4781" i="1" s="1"/>
  <c r="G4782" i="1" a="1"/>
  <c r="G4782" i="1"/>
  <c r="G4783" i="1" a="1"/>
  <c r="G4783" i="1"/>
  <c r="G4784" i="1" a="1"/>
  <c r="G4784" i="1" s="1"/>
  <c r="G4785" i="1" a="1"/>
  <c r="G4785" i="1" s="1"/>
  <c r="G4786" i="1" a="1"/>
  <c r="G4786" i="1"/>
  <c r="G4787" i="1" a="1"/>
  <c r="G4787" i="1"/>
  <c r="G4788" i="1" a="1"/>
  <c r="G4788" i="1" s="1"/>
  <c r="G4789" i="1" a="1"/>
  <c r="G4789" i="1" s="1"/>
  <c r="G4790" i="1" a="1"/>
  <c r="G4790" i="1" s="1"/>
  <c r="G4791" i="1" a="1"/>
  <c r="G4791" i="1"/>
  <c r="G4792" i="1" a="1"/>
  <c r="G4792" i="1" s="1"/>
  <c r="G4793" i="1" a="1"/>
  <c r="G4793" i="1" s="1"/>
  <c r="G4794" i="1" a="1"/>
  <c r="G4794" i="1" s="1"/>
  <c r="G4795" i="1" a="1"/>
  <c r="G4795" i="1" s="1"/>
  <c r="G4796" i="1" a="1"/>
  <c r="G4796" i="1" s="1"/>
  <c r="G4797" i="1" a="1"/>
  <c r="G4797" i="1" s="1"/>
  <c r="G4798" i="1" a="1"/>
  <c r="G4798" i="1"/>
  <c r="G4799" i="1" a="1"/>
  <c r="G4799" i="1" s="1"/>
  <c r="G4800" i="1" a="1"/>
  <c r="G4800" i="1" s="1"/>
  <c r="G4801" i="1" a="1"/>
  <c r="G4801" i="1" s="1"/>
  <c r="G4802" i="1" a="1"/>
  <c r="G4802" i="1" s="1"/>
  <c r="G4803" i="1" a="1"/>
  <c r="G4803" i="1"/>
  <c r="G4804" i="1" a="1"/>
  <c r="G4804" i="1" s="1"/>
  <c r="G4805" i="1" a="1"/>
  <c r="G4805" i="1" s="1"/>
  <c r="G4806" i="1" a="1"/>
  <c r="G4806" i="1" s="1"/>
  <c r="G4807" i="1" a="1"/>
  <c r="G4807" i="1" s="1"/>
  <c r="G4808" i="1" a="1"/>
  <c r="G4808" i="1" s="1"/>
  <c r="G4809" i="1" a="1"/>
  <c r="G4809" i="1" s="1"/>
  <c r="G4810" i="1" a="1"/>
  <c r="G4810" i="1" s="1"/>
  <c r="G4811" i="1" a="1"/>
  <c r="G4811" i="1" s="1"/>
  <c r="G4812" i="1" a="1"/>
  <c r="G4812" i="1" s="1"/>
  <c r="G4813" i="1" a="1"/>
  <c r="G4813" i="1" s="1"/>
  <c r="G4814" i="1" a="1"/>
  <c r="G4814" i="1"/>
  <c r="G4815" i="1" a="1"/>
  <c r="G4815" i="1" s="1"/>
  <c r="G4816" i="1" a="1"/>
  <c r="G4816" i="1" s="1"/>
  <c r="G4817" i="1" a="1"/>
  <c r="G4817" i="1" s="1"/>
  <c r="G4818" i="1" a="1"/>
  <c r="G4818" i="1" s="1"/>
  <c r="G4819" i="1" a="1"/>
  <c r="G4819" i="1"/>
  <c r="G4820" i="1" a="1"/>
  <c r="G4820" i="1" s="1"/>
  <c r="G4821" i="1" a="1"/>
  <c r="G4821" i="1" s="1"/>
  <c r="G4822" i="1" a="1"/>
  <c r="G4822" i="1" s="1"/>
  <c r="G4823" i="1" a="1"/>
  <c r="G4823" i="1" s="1"/>
  <c r="G4824" i="1" a="1"/>
  <c r="G4824" i="1" s="1"/>
  <c r="G4825" i="1" a="1"/>
  <c r="G4825" i="1" s="1"/>
  <c r="G4826" i="1" a="1"/>
  <c r="G4826" i="1" s="1"/>
  <c r="G4827" i="1" a="1"/>
  <c r="G4827" i="1" s="1"/>
  <c r="G4828" i="1" a="1"/>
  <c r="G4828" i="1" s="1"/>
  <c r="G4829" i="1" a="1"/>
  <c r="G4829" i="1" s="1"/>
  <c r="G4830" i="1" a="1"/>
  <c r="G4830" i="1"/>
  <c r="G4831" i="1" a="1"/>
  <c r="G4831" i="1" s="1"/>
  <c r="G4832" i="1" a="1"/>
  <c r="G4832" i="1" s="1"/>
  <c r="G4833" i="1" a="1"/>
  <c r="G4833" i="1" s="1"/>
  <c r="G4834" i="1" a="1"/>
  <c r="G4834" i="1" s="1"/>
  <c r="G4835" i="1" a="1"/>
  <c r="G4835" i="1"/>
  <c r="G4836" i="1" a="1"/>
  <c r="G4836" i="1" s="1"/>
  <c r="G4837" i="1" a="1"/>
  <c r="G4837" i="1" s="1"/>
  <c r="G4838" i="1" a="1"/>
  <c r="G4838" i="1" s="1"/>
  <c r="G4839" i="1" a="1"/>
  <c r="G4839" i="1" s="1"/>
  <c r="G4840" i="1" a="1"/>
  <c r="G4840" i="1" s="1"/>
  <c r="G4841" i="1" a="1"/>
  <c r="G4841" i="1" s="1"/>
  <c r="G4842" i="1" a="1"/>
  <c r="G4842" i="1" s="1"/>
  <c r="G4843" i="1" a="1"/>
  <c r="G4843" i="1" s="1"/>
  <c r="G4844" i="1" a="1"/>
  <c r="G4844" i="1" s="1"/>
  <c r="G4845" i="1" a="1"/>
  <c r="G4845" i="1" s="1"/>
  <c r="G4846" i="1" a="1"/>
  <c r="G4846" i="1"/>
  <c r="G4847" i="1" a="1"/>
  <c r="G4847" i="1" s="1"/>
  <c r="G4848" i="1" a="1"/>
  <c r="G4848" i="1" s="1"/>
  <c r="G4849" i="1" a="1"/>
  <c r="G4849" i="1" s="1"/>
  <c r="G4850" i="1" a="1"/>
  <c r="G4850" i="1" s="1"/>
  <c r="G4851" i="1" a="1"/>
  <c r="G4851" i="1"/>
  <c r="G4852" i="1" a="1"/>
  <c r="G4852" i="1" s="1"/>
  <c r="G4853" i="1" a="1"/>
  <c r="G4853" i="1" s="1"/>
  <c r="G4854" i="1" a="1"/>
  <c r="G4854" i="1" s="1"/>
  <c r="G4855" i="1" a="1"/>
  <c r="G4855" i="1" s="1"/>
  <c r="G4856" i="1" a="1"/>
  <c r="G4856" i="1" s="1"/>
  <c r="G4857" i="1" a="1"/>
  <c r="G4857" i="1" s="1"/>
  <c r="G4858" i="1" a="1"/>
  <c r="G4858" i="1" s="1"/>
  <c r="G4859" i="1" a="1"/>
  <c r="G4859" i="1" s="1"/>
  <c r="G4860" i="1" a="1"/>
  <c r="G4860" i="1" s="1"/>
  <c r="G4861" i="1" a="1"/>
  <c r="G4861" i="1" s="1"/>
  <c r="G4862" i="1" a="1"/>
  <c r="G4862" i="1"/>
  <c r="G4863" i="1" a="1"/>
  <c r="G4863" i="1" s="1"/>
  <c r="G4864" i="1" a="1"/>
  <c r="G4864" i="1" s="1"/>
  <c r="G4865" i="1" a="1"/>
  <c r="G4865" i="1" s="1"/>
  <c r="G4866" i="1" a="1"/>
  <c r="G4866" i="1" s="1"/>
  <c r="G4867" i="1" a="1"/>
  <c r="G4867" i="1"/>
  <c r="G4868" i="1" a="1"/>
  <c r="G4868" i="1" s="1"/>
  <c r="G4869" i="1" a="1"/>
  <c r="G4869" i="1" s="1"/>
  <c r="G4870" i="1" a="1"/>
  <c r="G4870" i="1" s="1"/>
  <c r="G4871" i="1" a="1"/>
  <c r="G4871" i="1" s="1"/>
  <c r="G4872" i="1" a="1"/>
  <c r="G4872" i="1" s="1"/>
  <c r="G4873" i="1" a="1"/>
  <c r="G4873" i="1" s="1"/>
  <c r="G4874" i="1" a="1"/>
  <c r="G4874" i="1" s="1"/>
  <c r="G4875" i="1" a="1"/>
  <c r="G4875" i="1" s="1"/>
  <c r="G4876" i="1" a="1"/>
  <c r="G4876" i="1" s="1"/>
  <c r="G4877" i="1" a="1"/>
  <c r="G4877" i="1" s="1"/>
  <c r="G4878" i="1" a="1"/>
  <c r="G4878" i="1"/>
  <c r="G4879" i="1" a="1"/>
  <c r="G4879" i="1" s="1"/>
  <c r="G4880" i="1" a="1"/>
  <c r="G4880" i="1" s="1"/>
  <c r="G4881" i="1" a="1"/>
  <c r="G4881" i="1" s="1"/>
  <c r="G4882" i="1" a="1"/>
  <c r="G4882" i="1" s="1"/>
  <c r="G4883" i="1" a="1"/>
  <c r="G4883" i="1"/>
  <c r="G4884" i="1" a="1"/>
  <c r="G4884" i="1" s="1"/>
  <c r="G4885" i="1" a="1"/>
  <c r="G4885" i="1" s="1"/>
  <c r="G4886" i="1" a="1"/>
  <c r="G4886" i="1" s="1"/>
  <c r="G4887" i="1" a="1"/>
  <c r="G4887" i="1" s="1"/>
  <c r="G4888" i="1" a="1"/>
  <c r="G4888" i="1" s="1"/>
  <c r="G4889" i="1" a="1"/>
  <c r="G4889" i="1" s="1"/>
  <c r="G4890" i="1" a="1"/>
  <c r="G4890" i="1" s="1"/>
  <c r="G4891" i="1" a="1"/>
  <c r="G4891" i="1" s="1"/>
  <c r="G4892" i="1" a="1"/>
  <c r="G4892" i="1" s="1"/>
  <c r="G4893" i="1" a="1"/>
  <c r="G4893" i="1" s="1"/>
  <c r="G4894" i="1" a="1"/>
  <c r="G4894" i="1"/>
  <c r="G4895" i="1" a="1"/>
  <c r="G4895" i="1" s="1"/>
  <c r="G4896" i="1" a="1"/>
  <c r="G4896" i="1" s="1"/>
  <c r="G4897" i="1" a="1"/>
  <c r="G4897" i="1" s="1"/>
  <c r="G4898" i="1" a="1"/>
  <c r="G4898" i="1" s="1"/>
  <c r="G4899" i="1" a="1"/>
  <c r="G4899" i="1"/>
  <c r="G4900" i="1" a="1"/>
  <c r="G4900" i="1" s="1"/>
  <c r="G4901" i="1" a="1"/>
  <c r="G4901" i="1" s="1"/>
  <c r="G4902" i="1" a="1"/>
  <c r="G4902" i="1" s="1"/>
  <c r="G4903" i="1" a="1"/>
  <c r="G4903" i="1" s="1"/>
  <c r="G4904" i="1" a="1"/>
  <c r="G4904" i="1" s="1"/>
  <c r="G4905" i="1" a="1"/>
  <c r="G4905" i="1" s="1"/>
  <c r="G4906" i="1" a="1"/>
  <c r="G4906" i="1" s="1"/>
  <c r="G4907" i="1" a="1"/>
  <c r="G4907" i="1" s="1"/>
  <c r="G4908" i="1" a="1"/>
  <c r="G4908" i="1" s="1"/>
  <c r="G4909" i="1" a="1"/>
  <c r="G4909" i="1" s="1"/>
  <c r="G4910" i="1" a="1"/>
  <c r="G4910" i="1"/>
  <c r="G4911" i="1" a="1"/>
  <c r="G4911" i="1" s="1"/>
  <c r="G4912" i="1" a="1"/>
  <c r="G4912" i="1" s="1"/>
  <c r="G4913" i="1" a="1"/>
  <c r="G4913" i="1" s="1"/>
  <c r="G4914" i="1" a="1"/>
  <c r="G4914" i="1" s="1"/>
  <c r="G4915" i="1" a="1"/>
  <c r="G4915" i="1"/>
  <c r="G4916" i="1" a="1"/>
  <c r="G4916" i="1" s="1"/>
  <c r="G4917" i="1" a="1"/>
  <c r="G4917" i="1" s="1"/>
  <c r="G4918" i="1" a="1"/>
  <c r="G4918" i="1" s="1"/>
  <c r="G4919" i="1" a="1"/>
  <c r="G4919" i="1" s="1"/>
  <c r="G4920" i="1" a="1"/>
  <c r="G4920" i="1" s="1"/>
  <c r="G4921" i="1" a="1"/>
  <c r="G4921" i="1" s="1"/>
  <c r="G4922" i="1" a="1"/>
  <c r="G4922" i="1" s="1"/>
  <c r="G4923" i="1" a="1"/>
  <c r="G4923" i="1" s="1"/>
  <c r="G4924" i="1" a="1"/>
  <c r="G4924" i="1" s="1"/>
  <c r="G4925" i="1" a="1"/>
  <c r="G4925" i="1" s="1"/>
  <c r="G4926" i="1" a="1"/>
  <c r="G4926" i="1"/>
  <c r="G4927" i="1" a="1"/>
  <c r="G4927" i="1" s="1"/>
  <c r="G4928" i="1" a="1"/>
  <c r="G4928" i="1" s="1"/>
  <c r="G4929" i="1" a="1"/>
  <c r="G4929" i="1" s="1"/>
  <c r="G4930" i="1" a="1"/>
  <c r="G4930" i="1" s="1"/>
  <c r="G4931" i="1" a="1"/>
  <c r="G4931" i="1"/>
  <c r="G4932" i="1" a="1"/>
  <c r="G4932" i="1" s="1"/>
  <c r="G4933" i="1" a="1"/>
  <c r="G4933" i="1" s="1"/>
  <c r="G4934" i="1" a="1"/>
  <c r="G4934" i="1" s="1"/>
  <c r="G4935" i="1" a="1"/>
  <c r="G4935" i="1" s="1"/>
  <c r="G4936" i="1" a="1"/>
  <c r="G4936" i="1" s="1"/>
  <c r="G4937" i="1" a="1"/>
  <c r="G4937" i="1" s="1"/>
  <c r="G4938" i="1" a="1"/>
  <c r="G4938" i="1" s="1"/>
  <c r="G4939" i="1" a="1"/>
  <c r="G4939" i="1" s="1"/>
  <c r="G4940" i="1" a="1"/>
  <c r="G4940" i="1" s="1"/>
  <c r="G4941" i="1" a="1"/>
  <c r="G4941" i="1" s="1"/>
  <c r="G4942" i="1" a="1"/>
  <c r="G4942" i="1"/>
  <c r="G4943" i="1" a="1"/>
  <c r="G4943" i="1" s="1"/>
  <c r="G4944" i="1" a="1"/>
  <c r="G4944" i="1" s="1"/>
  <c r="G4945" i="1" a="1"/>
  <c r="G4945" i="1" s="1"/>
  <c r="G4946" i="1" a="1"/>
  <c r="G4946" i="1" s="1"/>
  <c r="G4947" i="1" a="1"/>
  <c r="G4947" i="1"/>
  <c r="G4948" i="1" a="1"/>
  <c r="G4948" i="1" s="1"/>
  <c r="G4949" i="1" a="1"/>
  <c r="G4949" i="1" s="1"/>
  <c r="G4950" i="1" a="1"/>
  <c r="G4950" i="1" s="1"/>
  <c r="G4951" i="1" a="1"/>
  <c r="G4951" i="1" s="1"/>
  <c r="G4952" i="1" a="1"/>
  <c r="G4952" i="1" s="1"/>
  <c r="G4953" i="1" a="1"/>
  <c r="G4953" i="1" s="1"/>
  <c r="G4954" i="1" a="1"/>
  <c r="G4954" i="1" s="1"/>
  <c r="G4955" i="1" a="1"/>
  <c r="G4955" i="1" s="1"/>
  <c r="G4956" i="1" a="1"/>
  <c r="G4956" i="1" s="1"/>
  <c r="G4957" i="1" a="1"/>
  <c r="G4957" i="1" s="1"/>
  <c r="G4958" i="1" a="1"/>
  <c r="G4958" i="1"/>
  <c r="G4959" i="1" a="1"/>
  <c r="G4959" i="1" s="1"/>
  <c r="G4960" i="1" a="1"/>
  <c r="G4960" i="1" s="1"/>
  <c r="G4961" i="1" a="1"/>
  <c r="G4961" i="1" s="1"/>
  <c r="G4962" i="1" a="1"/>
  <c r="G4962" i="1" s="1"/>
  <c r="G4963" i="1" a="1"/>
  <c r="G4963" i="1"/>
  <c r="G4964" i="1" a="1"/>
  <c r="G4964" i="1" s="1"/>
  <c r="G4965" i="1" a="1"/>
  <c r="G4965" i="1" s="1"/>
  <c r="G4966" i="1" a="1"/>
  <c r="G4966" i="1" s="1"/>
  <c r="G4967" i="1" a="1"/>
  <c r="G4967" i="1" s="1"/>
  <c r="G4968" i="1" a="1"/>
  <c r="G4968" i="1" s="1"/>
  <c r="G4969" i="1" a="1"/>
  <c r="G4969" i="1" s="1"/>
  <c r="G4970" i="1" a="1"/>
  <c r="G4970" i="1" s="1"/>
  <c r="G4971" i="1" a="1"/>
  <c r="G4971" i="1" s="1"/>
  <c r="G4972" i="1" a="1"/>
  <c r="G4972" i="1" s="1"/>
  <c r="G4973" i="1" a="1"/>
  <c r="G4973" i="1" s="1"/>
  <c r="G4974" i="1" a="1"/>
  <c r="G4974" i="1"/>
  <c r="G4975" i="1" a="1"/>
  <c r="G4975" i="1" s="1"/>
  <c r="G4976" i="1" a="1"/>
  <c r="G4976" i="1" s="1"/>
  <c r="G4977" i="1" a="1"/>
  <c r="G4977" i="1" s="1"/>
  <c r="G4978" i="1" a="1"/>
  <c r="G4978" i="1" s="1"/>
  <c r="G4979" i="1" a="1"/>
  <c r="G4979" i="1"/>
  <c r="G4980" i="1" a="1"/>
  <c r="G4980" i="1" s="1"/>
  <c r="G4981" i="1" a="1"/>
  <c r="G4981" i="1" s="1"/>
  <c r="G4982" i="1" a="1"/>
  <c r="G4982" i="1" s="1"/>
  <c r="G4983" i="1" a="1"/>
  <c r="G4983" i="1" s="1"/>
  <c r="G4984" i="1" a="1"/>
  <c r="G4984" i="1" s="1"/>
  <c r="G4985" i="1" a="1"/>
  <c r="G4985" i="1" s="1"/>
  <c r="G4986" i="1" a="1"/>
  <c r="G4986" i="1" s="1"/>
  <c r="G4987" i="1" a="1"/>
  <c r="G4987" i="1" s="1"/>
  <c r="G4988" i="1" a="1"/>
  <c r="G4988" i="1" s="1"/>
  <c r="G4989" i="1" a="1"/>
  <c r="G4989" i="1" s="1"/>
  <c r="G4990" i="1" a="1"/>
  <c r="G4990" i="1"/>
  <c r="G4991" i="1" a="1"/>
  <c r="G4991" i="1" s="1"/>
  <c r="G4992" i="1" a="1"/>
  <c r="G4992" i="1" s="1"/>
  <c r="G4993" i="1" a="1"/>
  <c r="G4993" i="1" s="1"/>
  <c r="G4994" i="1" a="1"/>
  <c r="G4994" i="1" s="1"/>
  <c r="G4995" i="1" a="1"/>
  <c r="G4995" i="1"/>
  <c r="G4996" i="1" a="1"/>
  <c r="G4996" i="1" s="1"/>
  <c r="G4997" i="1" a="1"/>
  <c r="G4997" i="1" s="1"/>
  <c r="G4998" i="1" a="1"/>
  <c r="G4998" i="1" s="1"/>
  <c r="G4999" i="1" a="1"/>
  <c r="G4999" i="1" s="1"/>
  <c r="G5000" i="1" a="1"/>
  <c r="G5000" i="1" s="1"/>
  <c r="G5001" i="1" a="1"/>
  <c r="G5001" i="1" s="1"/>
  <c r="G5002" i="1" a="1"/>
  <c r="G5002" i="1" s="1"/>
  <c r="G5003" i="1" a="1"/>
  <c r="G5003" i="1" s="1"/>
  <c r="G5004" i="1" a="1"/>
  <c r="G5004" i="1" s="1"/>
  <c r="G5005" i="1" a="1"/>
  <c r="G5005" i="1" s="1"/>
  <c r="G5006" i="1" a="1"/>
  <c r="G5006" i="1"/>
  <c r="G5007" i="1" a="1"/>
  <c r="G5007" i="1" s="1"/>
  <c r="G5008" i="1" a="1"/>
  <c r="G5008" i="1" s="1"/>
  <c r="G5009" i="1" a="1"/>
  <c r="G5009" i="1" s="1"/>
  <c r="G5010" i="1" a="1"/>
  <c r="G5010" i="1" s="1"/>
  <c r="G5011" i="1" a="1"/>
  <c r="G5011" i="1"/>
  <c r="G5012" i="1" a="1"/>
  <c r="G5012" i="1" s="1"/>
  <c r="G5013" i="1" a="1"/>
  <c r="G5013" i="1" s="1"/>
  <c r="G5014" i="1" a="1"/>
  <c r="G5014" i="1" s="1"/>
  <c r="G5015" i="1" a="1"/>
  <c r="G5015" i="1" s="1"/>
  <c r="G5016" i="1" a="1"/>
  <c r="G5016" i="1" s="1"/>
  <c r="G5017" i="1" a="1"/>
  <c r="G5017" i="1" s="1"/>
  <c r="G5018" i="1" a="1"/>
  <c r="G5018" i="1" s="1"/>
  <c r="G5019" i="1" a="1"/>
  <c r="G5019" i="1" s="1"/>
  <c r="G5020" i="1" a="1"/>
  <c r="G5020" i="1" s="1"/>
  <c r="G5021" i="1" a="1"/>
  <c r="G5021" i="1" s="1"/>
  <c r="G5022" i="1" a="1"/>
  <c r="G5022" i="1"/>
  <c r="G5023" i="1" a="1"/>
  <c r="G5023" i="1" s="1"/>
  <c r="G5024" i="1" a="1"/>
  <c r="G5024" i="1" s="1"/>
  <c r="G5025" i="1" a="1"/>
  <c r="G5025" i="1" s="1"/>
  <c r="G5026" i="1" a="1"/>
  <c r="G5026" i="1" s="1"/>
  <c r="G5027" i="1" a="1"/>
  <c r="G5027" i="1"/>
  <c r="G5028" i="1" a="1"/>
  <c r="G5028" i="1" s="1"/>
  <c r="G5029" i="1" a="1"/>
  <c r="G5029" i="1" s="1"/>
  <c r="G5030" i="1" a="1"/>
  <c r="G5030" i="1" s="1"/>
  <c r="G5031" i="1" a="1"/>
  <c r="G5031" i="1" s="1"/>
  <c r="G5032" i="1" a="1"/>
  <c r="G5032" i="1" s="1"/>
  <c r="G5033" i="1" a="1"/>
  <c r="G5033" i="1" s="1"/>
  <c r="G5034" i="1" a="1"/>
  <c r="G5034" i="1" s="1"/>
  <c r="G5035" i="1" a="1"/>
  <c r="G5035" i="1" s="1"/>
  <c r="G5036" i="1" a="1"/>
  <c r="G5036" i="1" s="1"/>
  <c r="G5037" i="1" a="1"/>
  <c r="G5037" i="1" s="1"/>
  <c r="G5038" i="1" a="1"/>
  <c r="G5038" i="1"/>
  <c r="G5039" i="1" a="1"/>
  <c r="G5039" i="1" s="1"/>
  <c r="G5040" i="1" a="1"/>
  <c r="G5040" i="1" s="1"/>
  <c r="G5041" i="1" a="1"/>
  <c r="G5041" i="1" s="1"/>
  <c r="G5042" i="1" a="1"/>
  <c r="G5042" i="1" s="1"/>
  <c r="G5043" i="1" a="1"/>
  <c r="G5043" i="1"/>
  <c r="G5044" i="1" a="1"/>
  <c r="G5044" i="1" s="1"/>
  <c r="G5045" i="1" a="1"/>
  <c r="G5045" i="1" s="1"/>
  <c r="G5046" i="1" a="1"/>
  <c r="G5046" i="1" s="1"/>
  <c r="G5047" i="1" a="1"/>
  <c r="G5047" i="1" s="1"/>
  <c r="G5048" i="1" a="1"/>
  <c r="G5048" i="1" s="1"/>
  <c r="G5049" i="1" a="1"/>
  <c r="G5049" i="1" s="1"/>
  <c r="G5050" i="1" a="1"/>
  <c r="G5050" i="1" s="1"/>
  <c r="G5051" i="1" a="1"/>
  <c r="G5051" i="1" s="1"/>
  <c r="G5052" i="1" a="1"/>
  <c r="G5052" i="1" s="1"/>
  <c r="G5053" i="1" a="1"/>
  <c r="G5053" i="1" s="1"/>
  <c r="G5054" i="1" a="1"/>
  <c r="G5054" i="1"/>
  <c r="G5055" i="1" a="1"/>
  <c r="G5055" i="1" s="1"/>
  <c r="G5056" i="1" a="1"/>
  <c r="G5056" i="1" s="1"/>
  <c r="G5057" i="1" a="1"/>
  <c r="G5057" i="1" s="1"/>
  <c r="G5058" i="1" a="1"/>
  <c r="G5058" i="1" s="1"/>
  <c r="G5059" i="1" a="1"/>
  <c r="G5059" i="1"/>
  <c r="G5060" i="1" a="1"/>
  <c r="G5060" i="1" s="1"/>
  <c r="G5061" i="1" a="1"/>
  <c r="G5061" i="1" s="1"/>
  <c r="G5062" i="1" a="1"/>
  <c r="G5062" i="1" s="1"/>
  <c r="G5063" i="1" a="1"/>
  <c r="G5063" i="1" s="1"/>
  <c r="G5064" i="1" a="1"/>
  <c r="G5064" i="1" s="1"/>
  <c r="G5065" i="1" a="1"/>
  <c r="G5065" i="1" s="1"/>
  <c r="G5066" i="1" a="1"/>
  <c r="G5066" i="1" s="1"/>
  <c r="G5067" i="1" a="1"/>
  <c r="G5067" i="1" s="1"/>
  <c r="G5068" i="1" a="1"/>
  <c r="G5068" i="1" s="1"/>
  <c r="G5069" i="1" a="1"/>
  <c r="G5069" i="1" s="1"/>
  <c r="G5070" i="1" a="1"/>
  <c r="G5070" i="1"/>
  <c r="G5071" i="1" a="1"/>
  <c r="G5071" i="1" s="1"/>
  <c r="G5072" i="1" a="1"/>
  <c r="G5072" i="1" s="1"/>
  <c r="G5073" i="1" a="1"/>
  <c r="G5073" i="1" s="1"/>
  <c r="G5074" i="1" a="1"/>
  <c r="G5074" i="1" s="1"/>
  <c r="G5075" i="1" a="1"/>
  <c r="G5075" i="1"/>
  <c r="G5076" i="1" a="1"/>
  <c r="G5076" i="1" s="1"/>
  <c r="G5077" i="1" a="1"/>
  <c r="G5077" i="1" s="1"/>
  <c r="G5078" i="1" a="1"/>
  <c r="G5078" i="1" s="1"/>
  <c r="G5079" i="1" a="1"/>
  <c r="G5079" i="1" s="1"/>
  <c r="G5080" i="1" a="1"/>
  <c r="G5080" i="1" s="1"/>
  <c r="G5081" i="1" a="1"/>
  <c r="G5081" i="1" s="1"/>
  <c r="G5082" i="1" a="1"/>
  <c r="G5082" i="1" s="1"/>
  <c r="G5083" i="1" a="1"/>
  <c r="G5083" i="1" s="1"/>
  <c r="G5084" i="1" a="1"/>
  <c r="G5084" i="1" s="1"/>
  <c r="G5085" i="1" a="1"/>
  <c r="G5085" i="1" s="1"/>
  <c r="G5086" i="1" a="1"/>
  <c r="G5086" i="1"/>
  <c r="G5087" i="1" a="1"/>
  <c r="G5087" i="1" s="1"/>
  <c r="G5088" i="1" a="1"/>
  <c r="G5088" i="1" s="1"/>
  <c r="G5089" i="1" a="1"/>
  <c r="G5089" i="1" s="1"/>
  <c r="G5090" i="1" a="1"/>
  <c r="G5090" i="1" s="1"/>
  <c r="G5091" i="1" a="1"/>
  <c r="G5091" i="1"/>
  <c r="G5092" i="1" a="1"/>
  <c r="G5092" i="1" s="1"/>
  <c r="G5093" i="1" a="1"/>
  <c r="G5093" i="1" s="1"/>
  <c r="G5094" i="1" a="1"/>
  <c r="G5094" i="1" s="1"/>
  <c r="G5095" i="1" a="1"/>
  <c r="G5095" i="1" s="1"/>
  <c r="G5096" i="1" a="1"/>
  <c r="G5096" i="1" s="1"/>
  <c r="G5097" i="1" a="1"/>
  <c r="G5097" i="1" s="1"/>
  <c r="G5098" i="1" a="1"/>
  <c r="G5098" i="1" s="1"/>
  <c r="G5099" i="1" a="1"/>
  <c r="G5099" i="1" s="1"/>
  <c r="G5100" i="1" a="1"/>
  <c r="G5100" i="1" s="1"/>
  <c r="G5101" i="1" a="1"/>
  <c r="G5101" i="1" s="1"/>
  <c r="G5102" i="1" a="1"/>
  <c r="G5102" i="1"/>
  <c r="G5103" i="1" a="1"/>
  <c r="G5103" i="1" s="1"/>
  <c r="G5104" i="1" a="1"/>
  <c r="G5104" i="1" s="1"/>
  <c r="G5105" i="1" a="1"/>
  <c r="G5105" i="1" s="1"/>
  <c r="G5106" i="1" a="1"/>
  <c r="G5106" i="1" s="1"/>
  <c r="G5107" i="1" a="1"/>
  <c r="G5107" i="1"/>
  <c r="G5108" i="1" a="1"/>
  <c r="G5108" i="1" s="1"/>
  <c r="G5109" i="1" a="1"/>
  <c r="G5109" i="1" s="1"/>
  <c r="G5110" i="1" a="1"/>
  <c r="G5110" i="1" s="1"/>
  <c r="G5111" i="1" a="1"/>
  <c r="G5111" i="1" s="1"/>
  <c r="G5112" i="1" a="1"/>
  <c r="G5112" i="1" s="1"/>
  <c r="G5113" i="1" a="1"/>
  <c r="G5113" i="1" s="1"/>
  <c r="G5114" i="1" a="1"/>
  <c r="G5114" i="1" s="1"/>
  <c r="G5115" i="1" a="1"/>
  <c r="G5115" i="1" s="1"/>
  <c r="G5116" i="1" a="1"/>
  <c r="G5116" i="1" s="1"/>
  <c r="G5117" i="1" a="1"/>
  <c r="G5117" i="1" s="1"/>
  <c r="G5118" i="1" a="1"/>
  <c r="G5118" i="1"/>
  <c r="G5119" i="1" a="1"/>
  <c r="G5119" i="1" s="1"/>
  <c r="G5120" i="1" a="1"/>
  <c r="G5120" i="1" s="1"/>
  <c r="G5121" i="1" a="1"/>
  <c r="G5121" i="1" s="1"/>
  <c r="G5122" i="1" a="1"/>
  <c r="G5122" i="1" s="1"/>
  <c r="G5123" i="1" a="1"/>
  <c r="G5123" i="1"/>
  <c r="G5124" i="1" a="1"/>
  <c r="G5124" i="1" s="1"/>
  <c r="G5125" i="1" a="1"/>
  <c r="G5125" i="1" s="1"/>
  <c r="G5126" i="1" a="1"/>
  <c r="G5126" i="1" s="1"/>
  <c r="G5127" i="1" a="1"/>
  <c r="G5127" i="1" s="1"/>
  <c r="G5128" i="1" a="1"/>
  <c r="G5128" i="1" s="1"/>
  <c r="G5129" i="1" a="1"/>
  <c r="G5129" i="1" s="1"/>
  <c r="G5130" i="1" a="1"/>
  <c r="G5130" i="1" s="1"/>
  <c r="G5131" i="1" a="1"/>
  <c r="G5131" i="1" s="1"/>
  <c r="G5132" i="1" a="1"/>
  <c r="G5132" i="1" s="1"/>
  <c r="G5133" i="1" a="1"/>
  <c r="G5133" i="1" s="1"/>
  <c r="G5134" i="1" a="1"/>
  <c r="G5134" i="1"/>
  <c r="G5135" i="1" a="1"/>
  <c r="G5135" i="1" s="1"/>
  <c r="G5136" i="1" a="1"/>
  <c r="G5136" i="1" s="1"/>
  <c r="G5137" i="1" a="1"/>
  <c r="G5137" i="1" s="1"/>
  <c r="G5138" i="1" a="1"/>
  <c r="G5138" i="1" s="1"/>
  <c r="G5139" i="1" a="1"/>
  <c r="G5139" i="1"/>
  <c r="G5140" i="1" a="1"/>
  <c r="G5140" i="1" s="1"/>
  <c r="G5141" i="1" a="1"/>
  <c r="G5141" i="1" s="1"/>
  <c r="G5142" i="1" a="1"/>
  <c r="G5142" i="1" s="1"/>
  <c r="G5143" i="1" a="1"/>
  <c r="G5143" i="1" s="1"/>
  <c r="G5144" i="1" a="1"/>
  <c r="G5144" i="1" s="1"/>
  <c r="G5145" i="1" a="1"/>
  <c r="G5145" i="1" s="1"/>
  <c r="G5146" i="1" a="1"/>
  <c r="G5146" i="1" s="1"/>
  <c r="G5147" i="1" a="1"/>
  <c r="G5147" i="1" s="1"/>
  <c r="G5148" i="1" a="1"/>
  <c r="G5148" i="1" s="1"/>
  <c r="G5149" i="1" a="1"/>
  <c r="G5149" i="1" s="1"/>
  <c r="G5150" i="1" a="1"/>
  <c r="G5150" i="1"/>
  <c r="G5151" i="1" a="1"/>
  <c r="G5151" i="1" s="1"/>
  <c r="G5152" i="1" a="1"/>
  <c r="G5152" i="1" s="1"/>
  <c r="G5153" i="1" a="1"/>
  <c r="G5153" i="1" s="1"/>
  <c r="G5154" i="1" a="1"/>
  <c r="G5154" i="1" s="1"/>
  <c r="G5155" i="1" a="1"/>
  <c r="G5155" i="1"/>
  <c r="G5156" i="1" a="1"/>
  <c r="G5156" i="1" s="1"/>
  <c r="G5157" i="1" a="1"/>
  <c r="G5157" i="1" s="1"/>
  <c r="G5158" i="1" a="1"/>
  <c r="G5158" i="1" s="1"/>
  <c r="G5159" i="1" a="1"/>
  <c r="G5159" i="1" s="1"/>
  <c r="G5160" i="1" a="1"/>
  <c r="G5160" i="1" s="1"/>
  <c r="G5161" i="1" a="1"/>
  <c r="G5161" i="1" s="1"/>
  <c r="G5162" i="1" a="1"/>
  <c r="G5162" i="1" s="1"/>
  <c r="G5163" i="1" a="1"/>
  <c r="G5163" i="1" s="1"/>
  <c r="G5164" i="1" a="1"/>
  <c r="G5164" i="1" s="1"/>
  <c r="G5165" i="1" a="1"/>
  <c r="G5165" i="1" s="1"/>
  <c r="G5166" i="1" a="1"/>
  <c r="G5166" i="1"/>
  <c r="G5167" i="1" a="1"/>
  <c r="G5167" i="1" s="1"/>
  <c r="G5168" i="1" a="1"/>
  <c r="G5168" i="1" s="1"/>
  <c r="G5169" i="1" a="1"/>
  <c r="G5169" i="1" s="1"/>
  <c r="G5170" i="1" a="1"/>
  <c r="G5170" i="1" s="1"/>
  <c r="G5171" i="1" a="1"/>
  <c r="G5171" i="1"/>
  <c r="G5172" i="1" a="1"/>
  <c r="G5172" i="1" s="1"/>
  <c r="G5173" i="1" a="1"/>
  <c r="G5173" i="1" s="1"/>
  <c r="G5174" i="1" a="1"/>
  <c r="G5174" i="1" s="1"/>
  <c r="G5175" i="1" a="1"/>
  <c r="G5175" i="1" s="1"/>
  <c r="G5176" i="1" a="1"/>
  <c r="G5176" i="1" s="1"/>
  <c r="G5177" i="1" a="1"/>
  <c r="G5177" i="1" s="1"/>
  <c r="G5178" i="1" a="1"/>
  <c r="G5178" i="1" s="1"/>
  <c r="G5179" i="1" a="1"/>
  <c r="G5179" i="1" s="1"/>
  <c r="G5180" i="1" a="1"/>
  <c r="G5180" i="1" s="1"/>
  <c r="G5181" i="1" a="1"/>
  <c r="G5181" i="1" s="1"/>
  <c r="G5182" i="1" a="1"/>
  <c r="G5182" i="1"/>
  <c r="G5183" i="1" a="1"/>
  <c r="G5183" i="1" s="1"/>
  <c r="G5184" i="1" a="1"/>
  <c r="G5184" i="1" s="1"/>
  <c r="G5185" i="1" a="1"/>
  <c r="G5185" i="1" s="1"/>
  <c r="G5186" i="1" a="1"/>
  <c r="G5186" i="1" s="1"/>
  <c r="G5187" i="1" a="1"/>
  <c r="G5187" i="1"/>
  <c r="G5188" i="1" a="1"/>
  <c r="G5188" i="1" s="1"/>
  <c r="G5189" i="1" a="1"/>
  <c r="G5189" i="1" s="1"/>
  <c r="G5190" i="1" a="1"/>
  <c r="G5190" i="1" s="1"/>
  <c r="G5191" i="1" a="1"/>
  <c r="G5191" i="1" s="1"/>
  <c r="G5192" i="1" a="1"/>
  <c r="G5192" i="1" s="1"/>
  <c r="G5193" i="1" a="1"/>
  <c r="G5193" i="1" s="1"/>
  <c r="G5194" i="1" a="1"/>
  <c r="G5194" i="1" s="1"/>
  <c r="G5195" i="1" a="1"/>
  <c r="G5195" i="1" s="1"/>
  <c r="G5196" i="1" a="1"/>
  <c r="G5196" i="1" s="1"/>
  <c r="G5197" i="1" a="1"/>
  <c r="G5197" i="1" s="1"/>
  <c r="G5198" i="1" a="1"/>
  <c r="G5198" i="1"/>
  <c r="G5199" i="1" a="1"/>
  <c r="G5199" i="1" s="1"/>
  <c r="G5200" i="1" a="1"/>
  <c r="G5200" i="1" s="1"/>
  <c r="G5201" i="1" a="1"/>
  <c r="G5201" i="1" s="1"/>
  <c r="G5202" i="1" a="1"/>
  <c r="G5202" i="1" s="1"/>
  <c r="G5203" i="1" a="1"/>
  <c r="G5203" i="1"/>
  <c r="G5204" i="1" a="1"/>
  <c r="G5204" i="1" s="1"/>
  <c r="G5205" i="1" a="1"/>
  <c r="G5205" i="1" s="1"/>
  <c r="G5206" i="1" a="1"/>
  <c r="G5206" i="1" s="1"/>
  <c r="G5207" i="1" a="1"/>
  <c r="G5207" i="1" s="1"/>
  <c r="G5208" i="1" a="1"/>
  <c r="G5208" i="1" s="1"/>
  <c r="G5209" i="1" a="1"/>
  <c r="G5209" i="1" s="1"/>
  <c r="G5210" i="1" a="1"/>
  <c r="G5210" i="1" s="1"/>
  <c r="G5211" i="1" a="1"/>
  <c r="G5211" i="1" s="1"/>
  <c r="G5212" i="1" a="1"/>
  <c r="G5212" i="1" s="1"/>
  <c r="G5213" i="1" a="1"/>
  <c r="G5213" i="1" s="1"/>
  <c r="G5214" i="1" a="1"/>
  <c r="G5214" i="1"/>
  <c r="G5215" i="1" a="1"/>
  <c r="G5215" i="1" s="1"/>
  <c r="G5216" i="1" a="1"/>
  <c r="G5216" i="1" s="1"/>
  <c r="G5217" i="1" a="1"/>
  <c r="G5217" i="1" s="1"/>
  <c r="G5218" i="1" a="1"/>
  <c r="G5218" i="1" s="1"/>
  <c r="G5219" i="1" a="1"/>
  <c r="G5219" i="1"/>
  <c r="G5220" i="1" a="1"/>
  <c r="G5220" i="1" s="1"/>
  <c r="G5221" i="1" a="1"/>
  <c r="G5221" i="1" s="1"/>
  <c r="G5222" i="1" a="1"/>
  <c r="G5222" i="1" s="1"/>
  <c r="G5223" i="1" a="1"/>
  <c r="G5223" i="1" s="1"/>
  <c r="G5224" i="1" a="1"/>
  <c r="G5224" i="1" s="1"/>
  <c r="G5225" i="1" a="1"/>
  <c r="G5225" i="1" s="1"/>
  <c r="G5226" i="1" a="1"/>
  <c r="G5226" i="1" s="1"/>
  <c r="G5227" i="1" a="1"/>
  <c r="G5227" i="1" s="1"/>
  <c r="G5228" i="1" a="1"/>
  <c r="G5228" i="1" s="1"/>
  <c r="G5229" i="1" a="1"/>
  <c r="G5229" i="1" s="1"/>
  <c r="G5230" i="1" a="1"/>
  <c r="G5230" i="1"/>
  <c r="G5231" i="1" a="1"/>
  <c r="G5231" i="1" s="1"/>
  <c r="G5232" i="1" a="1"/>
  <c r="G5232" i="1" s="1"/>
  <c r="G5233" i="1" a="1"/>
  <c r="G5233" i="1" s="1"/>
  <c r="G5234" i="1" a="1"/>
  <c r="G5234" i="1" s="1"/>
  <c r="G5235" i="1" a="1"/>
  <c r="G5235" i="1"/>
  <c r="G5236" i="1" a="1"/>
  <c r="G5236" i="1" s="1"/>
  <c r="G5237" i="1" a="1"/>
  <c r="G5237" i="1" s="1"/>
  <c r="G5238" i="1" a="1"/>
  <c r="G5238" i="1" s="1"/>
  <c r="G5239" i="1" a="1"/>
  <c r="G5239" i="1" s="1"/>
  <c r="G5240" i="1" a="1"/>
  <c r="G5240" i="1" s="1"/>
  <c r="G5241" i="1" a="1"/>
  <c r="G5241" i="1" s="1"/>
  <c r="G5242" i="1" a="1"/>
  <c r="G5242" i="1" s="1"/>
  <c r="G5243" i="1" a="1"/>
  <c r="G5243" i="1" s="1"/>
  <c r="G5244" i="1" a="1"/>
  <c r="G5244" i="1" s="1"/>
  <c r="G5245" i="1" a="1"/>
  <c r="G5245" i="1" s="1"/>
  <c r="G5246" i="1" a="1"/>
  <c r="G5246" i="1"/>
  <c r="G5247" i="1" a="1"/>
  <c r="G5247" i="1" s="1"/>
  <c r="G5248" i="1" a="1"/>
  <c r="G5248" i="1" s="1"/>
  <c r="G5249" i="1" a="1"/>
  <c r="G5249" i="1" s="1"/>
  <c r="G5250" i="1" a="1"/>
  <c r="G5250" i="1" s="1"/>
  <c r="G5251" i="1" a="1"/>
  <c r="G5251" i="1"/>
  <c r="G5252" i="1" a="1"/>
  <c r="G5252" i="1" s="1"/>
  <c r="G5253" i="1" a="1"/>
  <c r="G5253" i="1" s="1"/>
  <c r="G5254" i="1" a="1"/>
  <c r="G5254" i="1" s="1"/>
  <c r="G5255" i="1" a="1"/>
  <c r="G5255" i="1" s="1"/>
  <c r="G5256" i="1" a="1"/>
  <c r="G5256" i="1" s="1"/>
  <c r="G5257" i="1" a="1"/>
  <c r="G5257" i="1" s="1"/>
  <c r="G5258" i="1" a="1"/>
  <c r="G5258" i="1" s="1"/>
  <c r="G5259" i="1" a="1"/>
  <c r="G5259" i="1" s="1"/>
  <c r="G5260" i="1" a="1"/>
  <c r="G5260" i="1" s="1"/>
  <c r="G5261" i="1" a="1"/>
  <c r="G5261" i="1" s="1"/>
  <c r="G5262" i="1" a="1"/>
  <c r="G5262" i="1"/>
  <c r="G5263" i="1" a="1"/>
  <c r="G5263" i="1" s="1"/>
  <c r="G5264" i="1" a="1"/>
  <c r="G5264" i="1" s="1"/>
  <c r="G5265" i="1" a="1"/>
  <c r="G5265" i="1" s="1"/>
  <c r="G5266" i="1" a="1"/>
  <c r="G5266" i="1" s="1"/>
  <c r="G5267" i="1" a="1"/>
  <c r="G5267" i="1"/>
  <c r="G5268" i="1" a="1"/>
  <c r="G5268" i="1" s="1"/>
  <c r="G5269" i="1" a="1"/>
  <c r="G5269" i="1" s="1"/>
  <c r="G5270" i="1" a="1"/>
  <c r="G5270" i="1" s="1"/>
  <c r="G5271" i="1" a="1"/>
  <c r="G5271" i="1" s="1"/>
  <c r="G5272" i="1" a="1"/>
  <c r="G5272" i="1" s="1"/>
  <c r="G5273" i="1" a="1"/>
  <c r="G5273" i="1" s="1"/>
  <c r="G5274" i="1" a="1"/>
  <c r="G5274" i="1" s="1"/>
  <c r="G5275" i="1" a="1"/>
  <c r="G5275" i="1" s="1"/>
  <c r="G5276" i="1" a="1"/>
  <c r="G5276" i="1" s="1"/>
  <c r="G5277" i="1" a="1"/>
  <c r="G5277" i="1" s="1"/>
  <c r="G5278" i="1" a="1"/>
  <c r="G5278" i="1"/>
  <c r="G5279" i="1" a="1"/>
  <c r="G5279" i="1" s="1"/>
  <c r="G5280" i="1" a="1"/>
  <c r="G5280" i="1" s="1"/>
  <c r="G5281" i="1" a="1"/>
  <c r="G5281" i="1" s="1"/>
  <c r="G5282" i="1" a="1"/>
  <c r="G5282" i="1" s="1"/>
  <c r="G5283" i="1" a="1"/>
  <c r="G5283" i="1"/>
  <c r="G5284" i="1" a="1"/>
  <c r="G5284" i="1" s="1"/>
  <c r="G5285" i="1" a="1"/>
  <c r="G5285" i="1" s="1"/>
  <c r="G5286" i="1" a="1"/>
  <c r="G5286" i="1" s="1"/>
  <c r="G5287" i="1" a="1"/>
  <c r="G5287" i="1" s="1"/>
  <c r="G5288" i="1" a="1"/>
  <c r="G5288" i="1" s="1"/>
  <c r="G5289" i="1" a="1"/>
  <c r="G5289" i="1" s="1"/>
  <c r="G5290" i="1" a="1"/>
  <c r="G5290" i="1" s="1"/>
  <c r="G5291" i="1" a="1"/>
  <c r="G5291" i="1" s="1"/>
  <c r="G5292" i="1" a="1"/>
  <c r="G5292" i="1" s="1"/>
  <c r="G5293" i="1" a="1"/>
  <c r="G5293" i="1" s="1"/>
  <c r="G5294" i="1" a="1"/>
  <c r="G5294" i="1"/>
  <c r="G5295" i="1" a="1"/>
  <c r="G5295" i="1" s="1"/>
  <c r="G5296" i="1" a="1"/>
  <c r="G5296" i="1" s="1"/>
  <c r="G5297" i="1" a="1"/>
  <c r="G5297" i="1" s="1"/>
  <c r="G5298" i="1" a="1"/>
  <c r="G5298" i="1" s="1"/>
  <c r="G5299" i="1" a="1"/>
  <c r="G5299" i="1"/>
  <c r="G5300" i="1" a="1"/>
  <c r="G5300" i="1" s="1"/>
  <c r="G5301" i="1" a="1"/>
  <c r="G5301" i="1" s="1"/>
  <c r="G5302" i="1" a="1"/>
  <c r="G5302" i="1" s="1"/>
  <c r="G5303" i="1" a="1"/>
  <c r="G5303" i="1" s="1"/>
  <c r="G5304" i="1" a="1"/>
  <c r="G5304" i="1" s="1"/>
  <c r="G5305" i="1" a="1"/>
  <c r="G5305" i="1" s="1"/>
  <c r="G5306" i="1" a="1"/>
  <c r="G5306" i="1" s="1"/>
  <c r="G5307" i="1" a="1"/>
  <c r="G5307" i="1" s="1"/>
  <c r="G5308" i="1" a="1"/>
  <c r="G5308" i="1" s="1"/>
  <c r="G5309" i="1" a="1"/>
  <c r="G5309" i="1" s="1"/>
  <c r="G5310" i="1" a="1"/>
  <c r="G5310" i="1"/>
  <c r="G5311" i="1" a="1"/>
  <c r="G5311" i="1" s="1"/>
  <c r="G5312" i="1" a="1"/>
  <c r="G5312" i="1" s="1"/>
  <c r="G5313" i="1" a="1"/>
  <c r="G5313" i="1" s="1"/>
  <c r="G5314" i="1" a="1"/>
  <c r="G5314" i="1" s="1"/>
  <c r="G5315" i="1" a="1"/>
  <c r="G5315" i="1"/>
  <c r="G5316" i="1" a="1"/>
  <c r="G5316" i="1" s="1"/>
  <c r="G5317" i="1" a="1"/>
  <c r="G5317" i="1" s="1"/>
  <c r="G5318" i="1" a="1"/>
  <c r="G5318" i="1" s="1"/>
  <c r="G5319" i="1" a="1"/>
  <c r="G5319" i="1" s="1"/>
  <c r="G5320" i="1" a="1"/>
  <c r="G5320" i="1" s="1"/>
  <c r="G5321" i="1" a="1"/>
  <c r="G5321" i="1" s="1"/>
  <c r="G5322" i="1" a="1"/>
  <c r="G5322" i="1" s="1"/>
  <c r="G5323" i="1" a="1"/>
  <c r="G5323" i="1" s="1"/>
  <c r="G5324" i="1" a="1"/>
  <c r="G5324" i="1" s="1"/>
  <c r="G5325" i="1" a="1"/>
  <c r="G5325" i="1" s="1"/>
  <c r="G5326" i="1" a="1"/>
  <c r="G5326" i="1"/>
  <c r="G5327" i="1" a="1"/>
  <c r="G5327" i="1" s="1"/>
  <c r="G5328" i="1" a="1"/>
  <c r="G5328" i="1" s="1"/>
  <c r="G5329" i="1" a="1"/>
  <c r="G5329" i="1" s="1"/>
  <c r="G5330" i="1" a="1"/>
  <c r="G5330" i="1" s="1"/>
  <c r="G5331" i="1" a="1"/>
  <c r="G5331" i="1"/>
  <c r="G5332" i="1" a="1"/>
  <c r="G5332" i="1" s="1"/>
  <c r="G5333" i="1" a="1"/>
  <c r="G5333" i="1" s="1"/>
  <c r="G5334" i="1" a="1"/>
  <c r="G5334" i="1" s="1"/>
  <c r="G5335" i="1" a="1"/>
  <c r="G5335" i="1" s="1"/>
  <c r="G5336" i="1" a="1"/>
  <c r="G5336" i="1" s="1"/>
  <c r="G5337" i="1" a="1"/>
  <c r="G5337" i="1" s="1"/>
  <c r="G5338" i="1" a="1"/>
  <c r="G5338" i="1" s="1"/>
  <c r="G5339" i="1" a="1"/>
  <c r="G5339" i="1" s="1"/>
  <c r="G5340" i="1" a="1"/>
  <c r="G5340" i="1" s="1"/>
  <c r="G5341" i="1" a="1"/>
  <c r="G5341" i="1" s="1"/>
  <c r="G5342" i="1" a="1"/>
  <c r="G5342" i="1"/>
  <c r="G5343" i="1" a="1"/>
  <c r="G5343" i="1" s="1"/>
  <c r="G5344" i="1" a="1"/>
  <c r="G5344" i="1" s="1"/>
  <c r="G5345" i="1" a="1"/>
  <c r="G5345" i="1" s="1"/>
  <c r="G5346" i="1" a="1"/>
  <c r="G5346" i="1" s="1"/>
  <c r="G5347" i="1" a="1"/>
  <c r="G5347" i="1"/>
  <c r="G5348" i="1" a="1"/>
  <c r="G5348" i="1" s="1"/>
  <c r="G5349" i="1" a="1"/>
  <c r="G5349" i="1" s="1"/>
  <c r="G5350" i="1" a="1"/>
  <c r="G5350" i="1" s="1"/>
  <c r="G5351" i="1" a="1"/>
  <c r="G5351" i="1" s="1"/>
  <c r="G5352" i="1" a="1"/>
  <c r="G5352" i="1" s="1"/>
  <c r="G5353" i="1" a="1"/>
  <c r="G5353" i="1" s="1"/>
  <c r="G5354" i="1" a="1"/>
  <c r="G5354" i="1" s="1"/>
  <c r="G5355" i="1" a="1"/>
  <c r="G5355" i="1" s="1"/>
  <c r="G5356" i="1" a="1"/>
  <c r="G5356" i="1" s="1"/>
  <c r="G5357" i="1" a="1"/>
  <c r="G5357" i="1" s="1"/>
  <c r="G5358" i="1" a="1"/>
  <c r="G5358" i="1"/>
  <c r="G5359" i="1" a="1"/>
  <c r="G5359" i="1" s="1"/>
  <c r="G5360" i="1" a="1"/>
  <c r="G5360" i="1" s="1"/>
  <c r="G5361" i="1" a="1"/>
  <c r="G5361" i="1" s="1"/>
  <c r="G5362" i="1" a="1"/>
  <c r="G5362" i="1" s="1"/>
  <c r="G5363" i="1" a="1"/>
  <c r="G5363" i="1"/>
  <c r="G5364" i="1" a="1"/>
  <c r="G5364" i="1" s="1"/>
  <c r="G5365" i="1" a="1"/>
  <c r="G5365" i="1" s="1"/>
  <c r="G5366" i="1" a="1"/>
  <c r="G5366" i="1" s="1"/>
  <c r="G5367" i="1" a="1"/>
  <c r="G5367" i="1" s="1"/>
  <c r="G5368" i="1" a="1"/>
  <c r="G5368" i="1" s="1"/>
  <c r="G5369" i="1" a="1"/>
  <c r="G5369" i="1" s="1"/>
  <c r="G5370" i="1" a="1"/>
  <c r="G5370" i="1" s="1"/>
  <c r="G5371" i="1" a="1"/>
  <c r="G5371" i="1" s="1"/>
  <c r="G5372" i="1" a="1"/>
  <c r="G5372" i="1" s="1"/>
  <c r="G5373" i="1" a="1"/>
  <c r="G5373" i="1" s="1"/>
  <c r="G5374" i="1" a="1"/>
  <c r="G5374" i="1"/>
  <c r="G5375" i="1" a="1"/>
  <c r="G5375" i="1" s="1"/>
  <c r="G5376" i="1" a="1"/>
  <c r="G5376" i="1" s="1"/>
  <c r="G5377" i="1" a="1"/>
  <c r="G5377" i="1" s="1"/>
  <c r="G5378" i="1" a="1"/>
  <c r="G5378" i="1" s="1"/>
  <c r="G5379" i="1" a="1"/>
  <c r="G5379" i="1"/>
  <c r="G5380" i="1" a="1"/>
  <c r="G5380" i="1" s="1"/>
  <c r="G5381" i="1" a="1"/>
  <c r="G5381" i="1" s="1"/>
  <c r="G5382" i="1" a="1"/>
  <c r="G5382" i="1" s="1"/>
  <c r="G5383" i="1" a="1"/>
  <c r="G5383" i="1" s="1"/>
  <c r="G5384" i="1" a="1"/>
  <c r="G5384" i="1" s="1"/>
  <c r="G5385" i="1" a="1"/>
  <c r="G5385" i="1" s="1"/>
  <c r="G5386" i="1" a="1"/>
  <c r="G5386" i="1" s="1"/>
  <c r="G5387" i="1" a="1"/>
  <c r="G5387" i="1" s="1"/>
  <c r="G5388" i="1" a="1"/>
  <c r="G5388" i="1" s="1"/>
  <c r="G5389" i="1" a="1"/>
  <c r="G5389" i="1" s="1"/>
  <c r="G5390" i="1" a="1"/>
  <c r="G5390" i="1"/>
  <c r="G5391" i="1" a="1"/>
  <c r="G5391" i="1" s="1"/>
  <c r="G5392" i="1" a="1"/>
  <c r="G5392" i="1" s="1"/>
  <c r="G5393" i="1" a="1"/>
  <c r="G5393" i="1" s="1"/>
  <c r="G5394" i="1" a="1"/>
  <c r="G5394" i="1" s="1"/>
  <c r="G5395" i="1" a="1"/>
  <c r="G5395" i="1"/>
  <c r="G5396" i="1" a="1"/>
  <c r="G5396" i="1" s="1"/>
  <c r="G5397" i="1" a="1"/>
  <c r="G5397" i="1" s="1"/>
  <c r="G5398" i="1" a="1"/>
  <c r="G5398" i="1" s="1"/>
  <c r="G5399" i="1" a="1"/>
  <c r="G5399" i="1" s="1"/>
  <c r="G5400" i="1" a="1"/>
  <c r="G5400" i="1" s="1"/>
  <c r="G5401" i="1" a="1"/>
  <c r="G5401" i="1" s="1"/>
  <c r="G5402" i="1" a="1"/>
  <c r="G5402" i="1" s="1"/>
  <c r="G5403" i="1" a="1"/>
  <c r="G5403" i="1" s="1"/>
  <c r="G5404" i="1" a="1"/>
  <c r="G5404" i="1" s="1"/>
  <c r="G5405" i="1" a="1"/>
  <c r="G5405" i="1" s="1"/>
  <c r="G5406" i="1" a="1"/>
  <c r="G5406" i="1"/>
  <c r="G5407" i="1" a="1"/>
  <c r="G5407" i="1" s="1"/>
  <c r="G5408" i="1" a="1"/>
  <c r="G5408" i="1" s="1"/>
  <c r="G5409" i="1" a="1"/>
  <c r="G5409" i="1" s="1"/>
  <c r="G5410" i="1" a="1"/>
  <c r="G5410" i="1" s="1"/>
  <c r="G5411" i="1" a="1"/>
  <c r="G5411" i="1"/>
  <c r="G5412" i="1" a="1"/>
  <c r="G5412" i="1" s="1"/>
  <c r="G5413" i="1" a="1"/>
  <c r="G5413" i="1" s="1"/>
  <c r="G5414" i="1" a="1"/>
  <c r="G5414" i="1" s="1"/>
  <c r="G5415" i="1" a="1"/>
  <c r="G5415" i="1" s="1"/>
  <c r="G5416" i="1" a="1"/>
  <c r="G5416" i="1" s="1"/>
  <c r="G5417" i="1" a="1"/>
  <c r="G5417" i="1" s="1"/>
  <c r="G5418" i="1" a="1"/>
  <c r="G5418" i="1" s="1"/>
  <c r="G5419" i="1" a="1"/>
  <c r="G5419" i="1" s="1"/>
  <c r="G5420" i="1" a="1"/>
  <c r="G5420" i="1" s="1"/>
  <c r="G5421" i="1" a="1"/>
  <c r="G5421" i="1" s="1"/>
  <c r="G5422" i="1" a="1"/>
  <c r="G5422" i="1"/>
  <c r="G5423" i="1" a="1"/>
  <c r="G5423" i="1" s="1"/>
  <c r="G5424" i="1" a="1"/>
  <c r="G5424" i="1" s="1"/>
  <c r="G5425" i="1" a="1"/>
  <c r="G5425" i="1" s="1"/>
  <c r="G5426" i="1" a="1"/>
  <c r="G5426" i="1" s="1"/>
  <c r="G5427" i="1" a="1"/>
  <c r="G5427" i="1"/>
  <c r="G5428" i="1" a="1"/>
  <c r="G5428" i="1" s="1"/>
  <c r="G5429" i="1" a="1"/>
  <c r="G5429" i="1" s="1"/>
  <c r="G5430" i="1" a="1"/>
  <c r="G5430" i="1" s="1"/>
  <c r="G5431" i="1" a="1"/>
  <c r="G5431" i="1" s="1"/>
  <c r="G5432" i="1" a="1"/>
  <c r="G5432" i="1" s="1"/>
  <c r="G5433" i="1" a="1"/>
  <c r="G5433" i="1" s="1"/>
  <c r="G5434" i="1" a="1"/>
  <c r="G5434" i="1" s="1"/>
  <c r="G5435" i="1" a="1"/>
  <c r="G5435" i="1" s="1"/>
  <c r="G5436" i="1" a="1"/>
  <c r="G5436" i="1" s="1"/>
  <c r="G5437" i="1" a="1"/>
  <c r="G5437" i="1" s="1"/>
  <c r="G5438" i="1" a="1"/>
  <c r="G5438" i="1"/>
  <c r="G5439" i="1" a="1"/>
  <c r="G5439" i="1" s="1"/>
  <c r="G5440" i="1" a="1"/>
  <c r="G5440" i="1" s="1"/>
  <c r="G5441" i="1" a="1"/>
  <c r="G5441" i="1" s="1"/>
  <c r="G5442" i="1" a="1"/>
  <c r="G5442" i="1" s="1"/>
  <c r="G5443" i="1" a="1"/>
  <c r="G5443" i="1"/>
  <c r="G5444" i="1" a="1"/>
  <c r="G5444" i="1" s="1"/>
  <c r="G5445" i="1" a="1"/>
  <c r="G5445" i="1" s="1"/>
  <c r="G5446" i="1" a="1"/>
  <c r="G5446" i="1" s="1"/>
  <c r="G5447" i="1" a="1"/>
  <c r="G5447" i="1" s="1"/>
  <c r="G5448" i="1" a="1"/>
  <c r="G5448" i="1" s="1"/>
  <c r="G5449" i="1" a="1"/>
  <c r="G5449" i="1" s="1"/>
  <c r="G5450" i="1" a="1"/>
  <c r="G5450" i="1" s="1"/>
  <c r="G5451" i="1" a="1"/>
  <c r="G5451" i="1" s="1"/>
  <c r="G5452" i="1" a="1"/>
  <c r="G5452" i="1" s="1"/>
  <c r="G5453" i="1" a="1"/>
  <c r="G5453" i="1" s="1"/>
  <c r="G5454" i="1" a="1"/>
  <c r="G5454" i="1"/>
  <c r="G5455" i="1" a="1"/>
  <c r="G5455" i="1" s="1"/>
  <c r="G5456" i="1" a="1"/>
  <c r="G5456" i="1" s="1"/>
  <c r="G5457" i="1" a="1"/>
  <c r="G5457" i="1" s="1"/>
  <c r="G5458" i="1" a="1"/>
  <c r="G5458" i="1" s="1"/>
  <c r="G5459" i="1" a="1"/>
  <c r="G5459" i="1"/>
  <c r="G5460" i="1" a="1"/>
  <c r="G5460" i="1" s="1"/>
  <c r="G5461" i="1" a="1"/>
  <c r="G5461" i="1" s="1"/>
  <c r="G5462" i="1" a="1"/>
  <c r="G5462" i="1" s="1"/>
  <c r="G5463" i="1" a="1"/>
  <c r="G5463" i="1" s="1"/>
  <c r="G5464" i="1" a="1"/>
  <c r="G5464" i="1" s="1"/>
  <c r="G5465" i="1" a="1"/>
  <c r="G5465" i="1" s="1"/>
  <c r="G5466" i="1" a="1"/>
  <c r="G5466" i="1" s="1"/>
  <c r="G5467" i="1" a="1"/>
  <c r="G5467" i="1" s="1"/>
  <c r="G5468" i="1" a="1"/>
  <c r="G5468" i="1" s="1"/>
  <c r="G5469" i="1" a="1"/>
  <c r="G5469" i="1" s="1"/>
  <c r="G5470" i="1" a="1"/>
  <c r="G5470" i="1"/>
  <c r="G5471" i="1" a="1"/>
  <c r="G5471" i="1" s="1"/>
  <c r="G5472" i="1" a="1"/>
  <c r="G5472" i="1" s="1"/>
  <c r="G5473" i="1" a="1"/>
  <c r="G5473" i="1" s="1"/>
  <c r="G5474" i="1" a="1"/>
  <c r="G5474" i="1" s="1"/>
  <c r="G5475" i="1" a="1"/>
  <c r="G5475" i="1"/>
  <c r="G5476" i="1" a="1"/>
  <c r="G5476" i="1" s="1"/>
  <c r="G5477" i="1" a="1"/>
  <c r="G5477" i="1" s="1"/>
  <c r="G5478" i="1" a="1"/>
  <c r="G5478" i="1" s="1"/>
  <c r="G5479" i="1" a="1"/>
  <c r="G5479" i="1" s="1"/>
  <c r="G5480" i="1" a="1"/>
  <c r="G5480" i="1" s="1"/>
  <c r="G5481" i="1" a="1"/>
  <c r="G5481" i="1" s="1"/>
  <c r="G5482" i="1" a="1"/>
  <c r="G5482" i="1" s="1"/>
  <c r="G5483" i="1" a="1"/>
  <c r="G5483" i="1" s="1"/>
  <c r="G5484" i="1" a="1"/>
  <c r="G5484" i="1" s="1"/>
  <c r="G5485" i="1" a="1"/>
  <c r="G5485" i="1" s="1"/>
  <c r="G5486" i="1" a="1"/>
  <c r="G5486" i="1"/>
  <c r="G5487" i="1" a="1"/>
  <c r="G5487" i="1" s="1"/>
  <c r="G5488" i="1" a="1"/>
  <c r="G5488" i="1" s="1"/>
  <c r="G5489" i="1" a="1"/>
  <c r="G5489" i="1" s="1"/>
  <c r="G5490" i="1" a="1"/>
  <c r="G5490" i="1" s="1"/>
  <c r="G5491" i="1" a="1"/>
  <c r="G5491" i="1"/>
  <c r="G5492" i="1" a="1"/>
  <c r="G5492" i="1" s="1"/>
  <c r="G5493" i="1" a="1"/>
  <c r="G5493" i="1" s="1"/>
  <c r="G5494" i="1" a="1"/>
  <c r="G5494" i="1" s="1"/>
  <c r="G5495" i="1" a="1"/>
  <c r="G5495" i="1" s="1"/>
  <c r="G5496" i="1" a="1"/>
  <c r="G5496" i="1" s="1"/>
  <c r="G5497" i="1" a="1"/>
  <c r="G5497" i="1" s="1"/>
  <c r="G5498" i="1" a="1"/>
  <c r="G5498" i="1" s="1"/>
  <c r="G5499" i="1" a="1"/>
  <c r="G5499" i="1" s="1"/>
  <c r="G5500" i="1" a="1"/>
  <c r="G5500" i="1" s="1"/>
  <c r="G5501" i="1" a="1"/>
  <c r="G5501" i="1" s="1"/>
  <c r="G5502" i="1" a="1"/>
  <c r="G5502" i="1"/>
  <c r="G5503" i="1" a="1"/>
  <c r="G5503" i="1" s="1"/>
  <c r="G5504" i="1" a="1"/>
  <c r="G5504" i="1" s="1"/>
  <c r="G5505" i="1" a="1"/>
  <c r="G5505" i="1" s="1"/>
  <c r="G5506" i="1" a="1"/>
  <c r="G5506" i="1" s="1"/>
  <c r="G5507" i="1" a="1"/>
  <c r="G5507" i="1"/>
  <c r="G5508" i="1" a="1"/>
  <c r="G5508" i="1" s="1"/>
  <c r="G5509" i="1" a="1"/>
  <c r="G5509" i="1" s="1"/>
  <c r="G5510" i="1" a="1"/>
  <c r="G5510" i="1" s="1"/>
  <c r="G5511" i="1" a="1"/>
  <c r="G5511" i="1" s="1"/>
  <c r="G5512" i="1" a="1"/>
  <c r="G5512" i="1" s="1"/>
  <c r="G5513" i="1" a="1"/>
  <c r="G5513" i="1" s="1"/>
  <c r="G5514" i="1" a="1"/>
  <c r="G5514" i="1" s="1"/>
  <c r="G5515" i="1" a="1"/>
  <c r="G5515" i="1" s="1"/>
  <c r="G5516" i="1" a="1"/>
  <c r="G5516" i="1" s="1"/>
  <c r="G5517" i="1" a="1"/>
  <c r="G5517" i="1" s="1"/>
  <c r="G5518" i="1" a="1"/>
  <c r="G5518" i="1"/>
  <c r="G5519" i="1" a="1"/>
  <c r="G5519" i="1" s="1"/>
  <c r="G5520" i="1" a="1"/>
  <c r="G5520" i="1" s="1"/>
  <c r="G5521" i="1" a="1"/>
  <c r="G5521" i="1" s="1"/>
  <c r="G5522" i="1" a="1"/>
  <c r="G5522" i="1" s="1"/>
  <c r="G5523" i="1" a="1"/>
  <c r="G5523" i="1"/>
  <c r="G5524" i="1" a="1"/>
  <c r="G5524" i="1" s="1"/>
  <c r="G5525" i="1" a="1"/>
  <c r="G5525" i="1" s="1"/>
  <c r="G5526" i="1" a="1"/>
  <c r="G5526" i="1" s="1"/>
  <c r="G5527" i="1" a="1"/>
  <c r="G5527" i="1" s="1"/>
  <c r="G5528" i="1" a="1"/>
  <c r="G5528" i="1" s="1"/>
  <c r="G5529" i="1" a="1"/>
  <c r="G5529" i="1" s="1"/>
  <c r="G5530" i="1" a="1"/>
  <c r="G5530" i="1" s="1"/>
  <c r="G5531" i="1" a="1"/>
  <c r="G5531" i="1" s="1"/>
  <c r="G5532" i="1" a="1"/>
  <c r="G5532" i="1" s="1"/>
  <c r="G5533" i="1" a="1"/>
  <c r="G5533" i="1" s="1"/>
  <c r="G5534" i="1" a="1"/>
  <c r="G5534" i="1"/>
  <c r="G5535" i="1" a="1"/>
  <c r="G5535" i="1" s="1"/>
  <c r="G5536" i="1" a="1"/>
  <c r="G5536" i="1" s="1"/>
  <c r="G5537" i="1" a="1"/>
  <c r="G5537" i="1" s="1"/>
  <c r="G5538" i="1" a="1"/>
  <c r="G5538" i="1" s="1"/>
  <c r="G5539" i="1" a="1"/>
  <c r="G5539" i="1"/>
  <c r="G5540" i="1" a="1"/>
  <c r="G5540" i="1" s="1"/>
  <c r="G5541" i="1" a="1"/>
  <c r="G5541" i="1" s="1"/>
  <c r="G5542" i="1" a="1"/>
  <c r="G5542" i="1" s="1"/>
  <c r="G5543" i="1" a="1"/>
  <c r="G5543" i="1" s="1"/>
  <c r="G5544" i="1" a="1"/>
  <c r="G5544" i="1" s="1"/>
  <c r="G5545" i="1" a="1"/>
  <c r="G5545" i="1" s="1"/>
  <c r="G5546" i="1" a="1"/>
  <c r="G5546" i="1" s="1"/>
  <c r="G5547" i="1" a="1"/>
  <c r="G5547" i="1" s="1"/>
  <c r="G5548" i="1" a="1"/>
  <c r="G5548" i="1" s="1"/>
  <c r="G5549" i="1" a="1"/>
  <c r="G5549" i="1" s="1"/>
  <c r="G5550" i="1" a="1"/>
  <c r="G5550" i="1"/>
  <c r="G5551" i="1" a="1"/>
  <c r="G5551" i="1" s="1"/>
  <c r="G5552" i="1" a="1"/>
  <c r="G5552" i="1" s="1"/>
  <c r="G5553" i="1" a="1"/>
  <c r="G5553" i="1" s="1"/>
  <c r="G5554" i="1" a="1"/>
  <c r="G5554" i="1" s="1"/>
  <c r="G5555" i="1" a="1"/>
  <c r="G5555" i="1"/>
  <c r="G5556" i="1" a="1"/>
  <c r="G5556" i="1" s="1"/>
  <c r="G5557" i="1" a="1"/>
  <c r="G5557" i="1" s="1"/>
  <c r="G5558" i="1" a="1"/>
  <c r="G5558" i="1" s="1"/>
  <c r="G5559" i="1" a="1"/>
  <c r="G5559" i="1" s="1"/>
  <c r="G5560" i="1" a="1"/>
  <c r="G5560" i="1" s="1"/>
  <c r="G5561" i="1" a="1"/>
  <c r="G5561" i="1" s="1"/>
  <c r="G5562" i="1" a="1"/>
  <c r="G5562" i="1" s="1"/>
  <c r="G5563" i="1" a="1"/>
  <c r="G5563" i="1" s="1"/>
  <c r="G5564" i="1" a="1"/>
  <c r="G5564" i="1" s="1"/>
  <c r="G5565" i="1" a="1"/>
  <c r="G5565" i="1" s="1"/>
  <c r="G5566" i="1" a="1"/>
  <c r="G5566" i="1"/>
  <c r="G5567" i="1" a="1"/>
  <c r="G5567" i="1" s="1"/>
  <c r="G5568" i="1" a="1"/>
  <c r="G5568" i="1" s="1"/>
  <c r="G5569" i="1" a="1"/>
  <c r="G5569" i="1" s="1"/>
  <c r="G5570" i="1" a="1"/>
  <c r="G5570" i="1" s="1"/>
  <c r="G5571" i="1" a="1"/>
  <c r="G5571" i="1"/>
  <c r="G5572" i="1" a="1"/>
  <c r="G5572" i="1" s="1"/>
  <c r="G5573" i="1" a="1"/>
  <c r="G5573" i="1" s="1"/>
  <c r="G5574" i="1" a="1"/>
  <c r="G5574" i="1" s="1"/>
  <c r="G5575" i="1" a="1"/>
  <c r="G5575" i="1" s="1"/>
  <c r="G5576" i="1" a="1"/>
  <c r="G5576" i="1" s="1"/>
  <c r="G5577" i="1" a="1"/>
  <c r="G5577" i="1" s="1"/>
  <c r="G5578" i="1" a="1"/>
  <c r="G5578" i="1" s="1"/>
  <c r="G5579" i="1" a="1"/>
  <c r="G5579" i="1" s="1"/>
  <c r="G5580" i="1" a="1"/>
  <c r="G5580" i="1" s="1"/>
  <c r="G5581" i="1" a="1"/>
  <c r="G5581" i="1" s="1"/>
  <c r="G5582" i="1" a="1"/>
  <c r="G5582" i="1"/>
  <c r="G5583" i="1" a="1"/>
  <c r="G5583" i="1" s="1"/>
  <c r="G5584" i="1" a="1"/>
  <c r="G5584" i="1" s="1"/>
  <c r="G5585" i="1" a="1"/>
  <c r="G5585" i="1" s="1"/>
  <c r="G5586" i="1" a="1"/>
  <c r="G5586" i="1" s="1"/>
  <c r="G5587" i="1" a="1"/>
  <c r="G5587" i="1"/>
  <c r="G5588" i="1" a="1"/>
  <c r="G5588" i="1" s="1"/>
  <c r="G5589" i="1" a="1"/>
  <c r="G5589" i="1" s="1"/>
  <c r="G5590" i="1" a="1"/>
  <c r="G5590" i="1" s="1"/>
  <c r="G5591" i="1" a="1"/>
  <c r="G5591" i="1" s="1"/>
  <c r="G5592" i="1" a="1"/>
  <c r="G5592" i="1" s="1"/>
  <c r="G5593" i="1" a="1"/>
  <c r="G5593" i="1" s="1"/>
  <c r="G5594" i="1" a="1"/>
  <c r="G5594" i="1" s="1"/>
  <c r="G5595" i="1" a="1"/>
  <c r="G5595" i="1" s="1"/>
  <c r="G5596" i="1" a="1"/>
  <c r="G5596" i="1" s="1"/>
  <c r="G5597" i="1" a="1"/>
  <c r="G5597" i="1" s="1"/>
  <c r="G5598" i="1" a="1"/>
  <c r="G5598" i="1"/>
  <c r="G5599" i="1" a="1"/>
  <c r="G5599" i="1" s="1"/>
  <c r="G5600" i="1" a="1"/>
  <c r="G5600" i="1" s="1"/>
  <c r="G5601" i="1" a="1"/>
  <c r="G5601" i="1" s="1"/>
  <c r="G5602" i="1" a="1"/>
  <c r="G5602" i="1" s="1"/>
  <c r="G5603" i="1" a="1"/>
  <c r="G5603" i="1"/>
  <c r="G5604" i="1" a="1"/>
  <c r="G5604" i="1" s="1"/>
  <c r="G5605" i="1" a="1"/>
  <c r="G5605" i="1" s="1"/>
  <c r="G5606" i="1" a="1"/>
  <c r="G5606" i="1" s="1"/>
  <c r="G5607" i="1" a="1"/>
  <c r="G5607" i="1" s="1"/>
  <c r="G5608" i="1" a="1"/>
  <c r="G5608" i="1" s="1"/>
  <c r="G5609" i="1" a="1"/>
  <c r="G5609" i="1" s="1"/>
  <c r="G5610" i="1" a="1"/>
  <c r="G5610" i="1" s="1"/>
  <c r="G5611" i="1" a="1"/>
  <c r="G5611" i="1" s="1"/>
  <c r="G5612" i="1" a="1"/>
  <c r="G5612" i="1" s="1"/>
  <c r="G5613" i="1" a="1"/>
  <c r="G5613" i="1" s="1"/>
  <c r="G5614" i="1" a="1"/>
  <c r="G5614" i="1"/>
  <c r="G5615" i="1" a="1"/>
  <c r="G5615" i="1" s="1"/>
  <c r="G5616" i="1" a="1"/>
  <c r="G5616" i="1" s="1"/>
  <c r="G5617" i="1" a="1"/>
  <c r="G5617" i="1" s="1"/>
  <c r="G5618" i="1" a="1"/>
  <c r="G5618" i="1" s="1"/>
  <c r="G5619" i="1" a="1"/>
  <c r="G5619" i="1"/>
  <c r="G5620" i="1" a="1"/>
  <c r="G5620" i="1" s="1"/>
  <c r="G5621" i="1" a="1"/>
  <c r="G5621" i="1" s="1"/>
  <c r="G5622" i="1" a="1"/>
  <c r="G5622" i="1" s="1"/>
  <c r="G5623" i="1" a="1"/>
  <c r="G5623" i="1" s="1"/>
  <c r="G5624" i="1" a="1"/>
  <c r="G5624" i="1" s="1"/>
  <c r="G5625" i="1" a="1"/>
  <c r="G5625" i="1" s="1"/>
  <c r="G5626" i="1" a="1"/>
  <c r="G5626" i="1" s="1"/>
  <c r="G5627" i="1" a="1"/>
  <c r="G5627" i="1" s="1"/>
  <c r="G5628" i="1" a="1"/>
  <c r="G5628" i="1" s="1"/>
  <c r="G5629" i="1" a="1"/>
  <c r="G5629" i="1" s="1"/>
  <c r="G5630" i="1" a="1"/>
  <c r="G5630" i="1"/>
  <c r="G5631" i="1" a="1"/>
  <c r="G5631" i="1" s="1"/>
  <c r="G5632" i="1" a="1"/>
  <c r="G5632" i="1" s="1"/>
  <c r="G5633" i="1" a="1"/>
  <c r="G5633" i="1" s="1"/>
  <c r="G5634" i="1" a="1"/>
  <c r="G5634" i="1" s="1"/>
  <c r="G5635" i="1" a="1"/>
  <c r="G5635" i="1"/>
  <c r="G5636" i="1" a="1"/>
  <c r="G5636" i="1" s="1"/>
  <c r="G5637" i="1" a="1"/>
  <c r="G5637" i="1" s="1"/>
  <c r="G5638" i="1" a="1"/>
  <c r="G5638" i="1" s="1"/>
  <c r="G5639" i="1" a="1"/>
  <c r="G5639" i="1" s="1"/>
  <c r="G5640" i="1" a="1"/>
  <c r="G5640" i="1" s="1"/>
  <c r="G5641" i="1" a="1"/>
  <c r="G5641" i="1" s="1"/>
  <c r="G5642" i="1" a="1"/>
  <c r="G5642" i="1" s="1"/>
  <c r="G5643" i="1" a="1"/>
  <c r="G5643" i="1" s="1"/>
  <c r="G5644" i="1" a="1"/>
  <c r="G5644" i="1" s="1"/>
  <c r="G5645" i="1" a="1"/>
  <c r="G5645" i="1" s="1"/>
  <c r="G5646" i="1" a="1"/>
  <c r="G5646" i="1"/>
  <c r="G5647" i="1" a="1"/>
  <c r="G5647" i="1" s="1"/>
  <c r="G5648" i="1" a="1"/>
  <c r="G5648" i="1" s="1"/>
  <c r="G5649" i="1" a="1"/>
  <c r="G5649" i="1" s="1"/>
  <c r="G5650" i="1" a="1"/>
  <c r="G5650" i="1" s="1"/>
  <c r="G5651" i="1" a="1"/>
  <c r="G5651" i="1"/>
  <c r="G5652" i="1" a="1"/>
  <c r="G5652" i="1" s="1"/>
  <c r="G5653" i="1" a="1"/>
  <c r="G5653" i="1" s="1"/>
  <c r="G5654" i="1" a="1"/>
  <c r="G5654" i="1" s="1"/>
  <c r="G5655" i="1" a="1"/>
  <c r="G5655" i="1" s="1"/>
  <c r="G5656" i="1" a="1"/>
  <c r="G5656" i="1" s="1"/>
  <c r="G5657" i="1" a="1"/>
  <c r="G5657" i="1" s="1"/>
  <c r="G5658" i="1" a="1"/>
  <c r="G5658" i="1" s="1"/>
  <c r="G5659" i="1" a="1"/>
  <c r="G5659" i="1" s="1"/>
  <c r="G5660" i="1" a="1"/>
  <c r="G5660" i="1" s="1"/>
  <c r="G5661" i="1" a="1"/>
  <c r="G5661" i="1" s="1"/>
  <c r="G5662" i="1" a="1"/>
  <c r="G5662" i="1"/>
  <c r="G5663" i="1" a="1"/>
  <c r="G5663" i="1" s="1"/>
  <c r="G5664" i="1" a="1"/>
  <c r="G5664" i="1" s="1"/>
  <c r="G5665" i="1" a="1"/>
  <c r="G5665" i="1" s="1"/>
  <c r="G5666" i="1" a="1"/>
  <c r="G5666" i="1" s="1"/>
  <c r="G5667" i="1" a="1"/>
  <c r="G5667" i="1"/>
  <c r="G5668" i="1" a="1"/>
  <c r="G5668" i="1" s="1"/>
  <c r="G5669" i="1" a="1"/>
  <c r="G5669" i="1" s="1"/>
  <c r="G5670" i="1" a="1"/>
  <c r="G5670" i="1" s="1"/>
  <c r="G5671" i="1" a="1"/>
  <c r="G5671" i="1" s="1"/>
  <c r="G5672" i="1" a="1"/>
  <c r="G5672" i="1" s="1"/>
  <c r="G5673" i="1" a="1"/>
  <c r="G5673" i="1" s="1"/>
  <c r="G5674" i="1" a="1"/>
  <c r="G5674" i="1" s="1"/>
  <c r="G5675" i="1" a="1"/>
  <c r="G5675" i="1" s="1"/>
  <c r="G5676" i="1" a="1"/>
  <c r="G5676" i="1" s="1"/>
  <c r="G5677" i="1" a="1"/>
  <c r="G5677" i="1" s="1"/>
  <c r="G5678" i="1" a="1"/>
  <c r="G5678" i="1"/>
  <c r="G5679" i="1" a="1"/>
  <c r="G5679" i="1" s="1"/>
  <c r="G5680" i="1" a="1"/>
  <c r="G5680" i="1" s="1"/>
  <c r="G5681" i="1" a="1"/>
  <c r="G5681" i="1" s="1"/>
  <c r="G5682" i="1" a="1"/>
  <c r="G5682" i="1" s="1"/>
  <c r="G5683" i="1" a="1"/>
  <c r="G5683" i="1"/>
  <c r="G5684" i="1" a="1"/>
  <c r="G5684" i="1" s="1"/>
  <c r="G5685" i="1" a="1"/>
  <c r="G5685" i="1" s="1"/>
  <c r="G5686" i="1" a="1"/>
  <c r="G5686" i="1" s="1"/>
  <c r="G5687" i="1" a="1"/>
  <c r="G5687" i="1" s="1"/>
  <c r="G5688" i="1" a="1"/>
  <c r="G5688" i="1" s="1"/>
  <c r="G5689" i="1" a="1"/>
  <c r="G5689" i="1" s="1"/>
  <c r="G5690" i="1" a="1"/>
  <c r="G5690" i="1" s="1"/>
  <c r="G5691" i="1" a="1"/>
  <c r="G5691" i="1" s="1"/>
  <c r="G5692" i="1" a="1"/>
  <c r="G5692" i="1" s="1"/>
  <c r="G5693" i="1" a="1"/>
  <c r="G5693" i="1" s="1"/>
  <c r="G5694" i="1" a="1"/>
  <c r="G5694" i="1"/>
  <c r="G5695" i="1" a="1"/>
  <c r="G5695" i="1" s="1"/>
  <c r="G5696" i="1" a="1"/>
  <c r="G5696" i="1" s="1"/>
  <c r="G5697" i="1" a="1"/>
  <c r="G5697" i="1" s="1"/>
  <c r="G5698" i="1" a="1"/>
  <c r="G5698" i="1" s="1"/>
  <c r="G5699" i="1" a="1"/>
  <c r="G5699" i="1"/>
  <c r="G5700" i="1" a="1"/>
  <c r="G5700" i="1" s="1"/>
  <c r="G5701" i="1" a="1"/>
  <c r="G5701" i="1" s="1"/>
  <c r="G5702" i="1" a="1"/>
  <c r="G5702" i="1" s="1"/>
  <c r="G5703" i="1" a="1"/>
  <c r="G5703" i="1" s="1"/>
  <c r="G5704" i="1" a="1"/>
  <c r="G5704" i="1" s="1"/>
  <c r="G5705" i="1" a="1"/>
  <c r="G5705" i="1" s="1"/>
  <c r="G5706" i="1" a="1"/>
  <c r="G5706" i="1" s="1"/>
  <c r="G5707" i="1" a="1"/>
  <c r="G5707" i="1" s="1"/>
  <c r="G5708" i="1" a="1"/>
  <c r="G5708" i="1" s="1"/>
  <c r="G5709" i="1" a="1"/>
  <c r="G5709" i="1" s="1"/>
  <c r="G5710" i="1" a="1"/>
  <c r="G5710" i="1"/>
  <c r="G5711" i="1" a="1"/>
  <c r="G5711" i="1" s="1"/>
  <c r="G5712" i="1" a="1"/>
  <c r="G5712" i="1" s="1"/>
  <c r="G5713" i="1" a="1"/>
  <c r="G5713" i="1" s="1"/>
  <c r="G5714" i="1" a="1"/>
  <c r="G5714" i="1" s="1"/>
  <c r="G5715" i="1" a="1"/>
  <c r="G5715" i="1"/>
  <c r="G5716" i="1" a="1"/>
  <c r="G5716" i="1" s="1"/>
  <c r="G5717" i="1" a="1"/>
  <c r="G5717" i="1" s="1"/>
  <c r="G5718" i="1" a="1"/>
  <c r="G5718" i="1" s="1"/>
  <c r="G5719" i="1" a="1"/>
  <c r="G5719" i="1" s="1"/>
  <c r="G5720" i="1" a="1"/>
  <c r="G5720" i="1" s="1"/>
  <c r="G5721" i="1" a="1"/>
  <c r="G5721" i="1" s="1"/>
  <c r="G5722" i="1" a="1"/>
  <c r="G5722" i="1" s="1"/>
  <c r="G5723" i="1" a="1"/>
  <c r="G5723" i="1" s="1"/>
  <c r="G5724" i="1" a="1"/>
  <c r="G5724" i="1" s="1"/>
  <c r="G5725" i="1" a="1"/>
  <c r="G5725" i="1" s="1"/>
  <c r="G5726" i="1" a="1"/>
  <c r="G5726" i="1"/>
  <c r="G5727" i="1" a="1"/>
  <c r="G5727" i="1" s="1"/>
  <c r="G5728" i="1" a="1"/>
  <c r="G5728" i="1" s="1"/>
  <c r="G5729" i="1" a="1"/>
  <c r="G5729" i="1" s="1"/>
  <c r="G5730" i="1" a="1"/>
  <c r="G5730" i="1" s="1"/>
  <c r="G5731" i="1" a="1"/>
  <c r="G5731" i="1"/>
  <c r="G5732" i="1" a="1"/>
  <c r="G5732" i="1" s="1"/>
  <c r="G5733" i="1" a="1"/>
  <c r="G5733" i="1" s="1"/>
  <c r="G5734" i="1" a="1"/>
  <c r="G5734" i="1" s="1"/>
  <c r="G5735" i="1" a="1"/>
  <c r="G5735" i="1" s="1"/>
  <c r="G5736" i="1" a="1"/>
  <c r="G5736" i="1" s="1"/>
  <c r="G5737" i="1" a="1"/>
  <c r="G5737" i="1" s="1"/>
  <c r="G5738" i="1" a="1"/>
  <c r="G5738" i="1" s="1"/>
  <c r="G5739" i="1" a="1"/>
  <c r="G5739" i="1" s="1"/>
  <c r="G5740" i="1" a="1"/>
  <c r="G5740" i="1" s="1"/>
  <c r="G5741" i="1" a="1"/>
  <c r="G5741" i="1" s="1"/>
  <c r="G5742" i="1" a="1"/>
  <c r="G5742" i="1"/>
  <c r="G5743" i="1" a="1"/>
  <c r="G5743" i="1" s="1"/>
  <c r="G5744" i="1" a="1"/>
  <c r="G5744" i="1" s="1"/>
  <c r="G5745" i="1" a="1"/>
  <c r="G5745" i="1" s="1"/>
  <c r="G5746" i="1" a="1"/>
  <c r="G5746" i="1" s="1"/>
  <c r="G5747" i="1" a="1"/>
  <c r="G5747" i="1"/>
  <c r="G5748" i="1" a="1"/>
  <c r="G5748" i="1" s="1"/>
  <c r="G5749" i="1" a="1"/>
  <c r="G5749" i="1" s="1"/>
  <c r="G5750" i="1" a="1"/>
  <c r="G5750" i="1" s="1"/>
  <c r="G5751" i="1" a="1"/>
  <c r="G5751" i="1" s="1"/>
  <c r="G5752" i="1" a="1"/>
  <c r="G5752" i="1" s="1"/>
  <c r="G5753" i="1" a="1"/>
  <c r="G5753" i="1" s="1"/>
  <c r="G5754" i="1" a="1"/>
  <c r="G5754" i="1" s="1"/>
  <c r="G5755" i="1" a="1"/>
  <c r="G5755" i="1" s="1"/>
  <c r="G5756" i="1" a="1"/>
  <c r="G5756" i="1" s="1"/>
  <c r="G5757" i="1" a="1"/>
  <c r="G5757" i="1" s="1"/>
  <c r="G5758" i="1" a="1"/>
  <c r="G5758" i="1"/>
  <c r="G5759" i="1" a="1"/>
  <c r="G5759" i="1" s="1"/>
  <c r="G5760" i="1" a="1"/>
  <c r="G5760" i="1" s="1"/>
  <c r="G5761" i="1" a="1"/>
  <c r="G5761" i="1" s="1"/>
  <c r="G5762" i="1" a="1"/>
  <c r="G5762" i="1" s="1"/>
  <c r="G5763" i="1" a="1"/>
  <c r="G5763" i="1"/>
  <c r="G5764" i="1" a="1"/>
  <c r="G5764" i="1" s="1"/>
  <c r="G5765" i="1" a="1"/>
  <c r="G5765" i="1" s="1"/>
  <c r="G5766" i="1" a="1"/>
  <c r="G5766" i="1" s="1"/>
  <c r="G5767" i="1" a="1"/>
  <c r="G5767" i="1" s="1"/>
  <c r="G5768" i="1" a="1"/>
  <c r="G5768" i="1" s="1"/>
  <c r="G5769" i="1" a="1"/>
  <c r="G5769" i="1" s="1"/>
  <c r="G5770" i="1" a="1"/>
  <c r="G5770" i="1" s="1"/>
  <c r="G5771" i="1" a="1"/>
  <c r="G5771" i="1" s="1"/>
  <c r="G5772" i="1" a="1"/>
  <c r="G5772" i="1" s="1"/>
  <c r="G5773" i="1" a="1"/>
  <c r="G5773" i="1" s="1"/>
  <c r="G5774" i="1" a="1"/>
  <c r="G5774" i="1"/>
  <c r="G5775" i="1" a="1"/>
  <c r="G5775" i="1" s="1"/>
  <c r="G5776" i="1" a="1"/>
  <c r="G5776" i="1" s="1"/>
  <c r="G5777" i="1" a="1"/>
  <c r="G5777" i="1" s="1"/>
  <c r="G5778" i="1" a="1"/>
  <c r="G5778" i="1" s="1"/>
  <c r="G5779" i="1" a="1"/>
  <c r="G5779" i="1"/>
  <c r="G5780" i="1" a="1"/>
  <c r="G5780" i="1" s="1"/>
  <c r="G5781" i="1" a="1"/>
  <c r="G5781" i="1" s="1"/>
  <c r="G5782" i="1" a="1"/>
  <c r="G5782" i="1" s="1"/>
  <c r="G5783" i="1" a="1"/>
  <c r="G5783" i="1" s="1"/>
  <c r="G5784" i="1" a="1"/>
  <c r="G5784" i="1" s="1"/>
  <c r="G5785" i="1" a="1"/>
  <c r="G5785" i="1" s="1"/>
  <c r="G5786" i="1" a="1"/>
  <c r="G5786" i="1" s="1"/>
  <c r="G5787" i="1" a="1"/>
  <c r="G5787" i="1" s="1"/>
  <c r="G5788" i="1" a="1"/>
  <c r="G5788" i="1" s="1"/>
  <c r="G5789" i="1" a="1"/>
  <c r="G5789" i="1" s="1"/>
  <c r="G5790" i="1" a="1"/>
  <c r="G5790" i="1"/>
  <c r="G5791" i="1" a="1"/>
  <c r="G5791" i="1" s="1"/>
  <c r="G5792" i="1" a="1"/>
  <c r="G5792" i="1" s="1"/>
  <c r="G5793" i="1" a="1"/>
  <c r="G5793" i="1" s="1"/>
  <c r="G5794" i="1" a="1"/>
  <c r="G5794" i="1" s="1"/>
  <c r="G5795" i="1" a="1"/>
  <c r="G5795" i="1"/>
  <c r="G5796" i="1" a="1"/>
  <c r="G5796" i="1" s="1"/>
  <c r="G5797" i="1" a="1"/>
  <c r="G5797" i="1" s="1"/>
  <c r="G5798" i="1" a="1"/>
  <c r="G5798" i="1" s="1"/>
  <c r="G5799" i="1" a="1"/>
  <c r="G5799" i="1" s="1"/>
  <c r="G5800" i="1" a="1"/>
  <c r="G5800" i="1" s="1"/>
  <c r="G5801" i="1" a="1"/>
  <c r="G5801" i="1" s="1"/>
  <c r="G5802" i="1" a="1"/>
  <c r="G5802" i="1" s="1"/>
  <c r="G5803" i="1" a="1"/>
  <c r="G5803" i="1" s="1"/>
  <c r="G5804" i="1" a="1"/>
  <c r="G5804" i="1" s="1"/>
  <c r="G5805" i="1" a="1"/>
  <c r="G5805" i="1" s="1"/>
  <c r="G5806" i="1" a="1"/>
  <c r="G5806" i="1"/>
  <c r="G5807" i="1" a="1"/>
  <c r="G5807" i="1" s="1"/>
  <c r="G5808" i="1" a="1"/>
  <c r="G5808" i="1" s="1"/>
  <c r="G5809" i="1" a="1"/>
  <c r="G5809" i="1" s="1"/>
  <c r="G5810" i="1" a="1"/>
  <c r="G5810" i="1" s="1"/>
  <c r="G5811" i="1" a="1"/>
  <c r="G5811" i="1"/>
  <c r="G5812" i="1" a="1"/>
  <c r="G5812" i="1" s="1"/>
  <c r="G5813" i="1" a="1"/>
  <c r="G5813" i="1" s="1"/>
  <c r="G5814" i="1" a="1"/>
  <c r="G5814" i="1" s="1"/>
  <c r="G5815" i="1" a="1"/>
  <c r="G5815" i="1" s="1"/>
  <c r="G5816" i="1" a="1"/>
  <c r="G5816" i="1" s="1"/>
  <c r="G5817" i="1" a="1"/>
  <c r="G5817" i="1" s="1"/>
  <c r="G5818" i="1" a="1"/>
  <c r="G5818" i="1" s="1"/>
  <c r="G5819" i="1" a="1"/>
  <c r="G5819" i="1" s="1"/>
  <c r="G5820" i="1" a="1"/>
  <c r="G5820" i="1" s="1"/>
  <c r="G5821" i="1" a="1"/>
  <c r="G5821" i="1" s="1"/>
  <c r="G5822" i="1" a="1"/>
  <c r="G5822" i="1"/>
  <c r="G5823" i="1" a="1"/>
  <c r="G5823" i="1" s="1"/>
  <c r="G5824" i="1" a="1"/>
  <c r="G5824" i="1" s="1"/>
  <c r="G5825" i="1" a="1"/>
  <c r="G5825" i="1" s="1"/>
  <c r="G5826" i="1" a="1"/>
  <c r="G5826" i="1" s="1"/>
  <c r="G5827" i="1" a="1"/>
  <c r="G5827" i="1"/>
  <c r="G5828" i="1" a="1"/>
  <c r="G5828" i="1" s="1"/>
  <c r="G5829" i="1" a="1"/>
  <c r="G5829" i="1" s="1"/>
  <c r="G5830" i="1" a="1"/>
  <c r="G5830" i="1" s="1"/>
  <c r="G5831" i="1" a="1"/>
  <c r="G5831" i="1" s="1"/>
  <c r="G5832" i="1" a="1"/>
  <c r="G5832" i="1" s="1"/>
  <c r="G5833" i="1" a="1"/>
  <c r="G5833" i="1" s="1"/>
  <c r="G5834" i="1" a="1"/>
  <c r="G5834" i="1" s="1"/>
  <c r="G5835" i="1" a="1"/>
  <c r="G5835" i="1" s="1"/>
  <c r="G5836" i="1" a="1"/>
  <c r="G5836" i="1" s="1"/>
  <c r="G5837" i="1" a="1"/>
  <c r="G5837" i="1" s="1"/>
  <c r="G5838" i="1" a="1"/>
  <c r="G5838" i="1"/>
  <c r="G5839" i="1" a="1"/>
  <c r="G5839" i="1" s="1"/>
  <c r="G5840" i="1" a="1"/>
  <c r="G5840" i="1" s="1"/>
  <c r="G5841" i="1" a="1"/>
  <c r="G5841" i="1" s="1"/>
  <c r="G5842" i="1" a="1"/>
  <c r="G5842" i="1" s="1"/>
  <c r="G5843" i="1" a="1"/>
  <c r="G5843" i="1"/>
  <c r="G5844" i="1" a="1"/>
  <c r="G5844" i="1" s="1"/>
  <c r="G5845" i="1" a="1"/>
  <c r="G5845" i="1" s="1"/>
  <c r="G5846" i="1" a="1"/>
  <c r="G5846" i="1" s="1"/>
  <c r="G5847" i="1" a="1"/>
  <c r="G5847" i="1" s="1"/>
  <c r="G5848" i="1" a="1"/>
  <c r="G5848" i="1" s="1"/>
  <c r="G5849" i="1" a="1"/>
  <c r="G5849" i="1" s="1"/>
  <c r="G5850" i="1" a="1"/>
  <c r="G5850" i="1" s="1"/>
  <c r="G5851" i="1" a="1"/>
  <c r="G5851" i="1" s="1"/>
  <c r="G5852" i="1" a="1"/>
  <c r="G5852" i="1" s="1"/>
  <c r="G5853" i="1" a="1"/>
  <c r="G5853" i="1" s="1"/>
  <c r="G5854" i="1" a="1"/>
  <c r="G5854" i="1"/>
  <c r="G5855" i="1" a="1"/>
  <c r="G5855" i="1" s="1"/>
  <c r="G5856" i="1" a="1"/>
  <c r="G5856" i="1" s="1"/>
  <c r="G5857" i="1" a="1"/>
  <c r="G5857" i="1" s="1"/>
  <c r="G5858" i="1" a="1"/>
  <c r="G5858" i="1" s="1"/>
  <c r="G5859" i="1" a="1"/>
  <c r="G5859" i="1"/>
  <c r="G5860" i="1" a="1"/>
  <c r="G5860" i="1" s="1"/>
  <c r="G5861" i="1" a="1"/>
  <c r="G5861" i="1" s="1"/>
  <c r="G5862" i="1" a="1"/>
  <c r="G5862" i="1" s="1"/>
  <c r="G5863" i="1" a="1"/>
  <c r="G5863" i="1" s="1"/>
  <c r="G5864" i="1" a="1"/>
  <c r="G5864" i="1" s="1"/>
  <c r="G5865" i="1" a="1"/>
  <c r="G5865" i="1" s="1"/>
  <c r="G5866" i="1" a="1"/>
  <c r="G5866" i="1" s="1"/>
  <c r="G5867" i="1" a="1"/>
  <c r="G5867" i="1" s="1"/>
  <c r="G5868" i="1" a="1"/>
  <c r="G5868" i="1" s="1"/>
  <c r="G5869" i="1" a="1"/>
  <c r="G5869" i="1" s="1"/>
  <c r="G5870" i="1" a="1"/>
  <c r="G5870" i="1"/>
  <c r="G5871" i="1" a="1"/>
  <c r="G5871" i="1" s="1"/>
  <c r="G5872" i="1" a="1"/>
  <c r="G5872" i="1" s="1"/>
  <c r="G5873" i="1" a="1"/>
  <c r="G5873" i="1" s="1"/>
  <c r="G5874" i="1" a="1"/>
  <c r="G5874" i="1" s="1"/>
  <c r="G5875" i="1" a="1"/>
  <c r="G5875" i="1"/>
  <c r="G5876" i="1" a="1"/>
  <c r="G5876" i="1" s="1"/>
  <c r="G5877" i="1" a="1"/>
  <c r="G5877" i="1" s="1"/>
  <c r="G5878" i="1" a="1"/>
  <c r="G5878" i="1" s="1"/>
  <c r="G5879" i="1" a="1"/>
  <c r="G5879" i="1" s="1"/>
  <c r="G5880" i="1" a="1"/>
  <c r="G5880" i="1" s="1"/>
  <c r="G5881" i="1" a="1"/>
  <c r="G5881" i="1" s="1"/>
  <c r="G5882" i="1" a="1"/>
  <c r="G5882" i="1" s="1"/>
  <c r="G5883" i="1" a="1"/>
  <c r="G5883" i="1" s="1"/>
  <c r="G5884" i="1" a="1"/>
  <c r="G5884" i="1" s="1"/>
  <c r="G5885" i="1" a="1"/>
  <c r="G5885" i="1" s="1"/>
  <c r="G5886" i="1" a="1"/>
  <c r="G5886" i="1"/>
  <c r="G5887" i="1" a="1"/>
  <c r="G5887" i="1" s="1"/>
  <c r="G5888" i="1" a="1"/>
  <c r="G5888" i="1" s="1"/>
  <c r="G5889" i="1" a="1"/>
  <c r="G5889" i="1" s="1"/>
  <c r="G5890" i="1" a="1"/>
  <c r="G5890" i="1" s="1"/>
  <c r="G5891" i="1" a="1"/>
  <c r="G5891" i="1"/>
  <c r="G5892" i="1" a="1"/>
  <c r="G5892" i="1" s="1"/>
  <c r="G5893" i="1" a="1"/>
  <c r="G5893" i="1" s="1"/>
  <c r="G5894" i="1" a="1"/>
  <c r="G5894" i="1" s="1"/>
  <c r="G5895" i="1" a="1"/>
  <c r="G5895" i="1" s="1"/>
  <c r="G5896" i="1" a="1"/>
  <c r="G5896" i="1" s="1"/>
  <c r="G5897" i="1" a="1"/>
  <c r="G5897" i="1" s="1"/>
  <c r="G5898" i="1" a="1"/>
  <c r="G5898" i="1" s="1"/>
  <c r="G5899" i="1" a="1"/>
  <c r="G5899" i="1" s="1"/>
  <c r="G5900" i="1" a="1"/>
  <c r="G5900" i="1" s="1"/>
  <c r="G5901" i="1" a="1"/>
  <c r="G5901" i="1" s="1"/>
  <c r="G5902" i="1" a="1"/>
  <c r="G5902" i="1"/>
  <c r="G5903" i="1" a="1"/>
  <c r="G5903" i="1" s="1"/>
  <c r="G5904" i="1" a="1"/>
  <c r="G5904" i="1" s="1"/>
  <c r="G5905" i="1" a="1"/>
  <c r="G5905" i="1" s="1"/>
  <c r="G5906" i="1" a="1"/>
  <c r="G5906" i="1" s="1"/>
  <c r="G5907" i="1" a="1"/>
  <c r="G5907" i="1"/>
  <c r="G5908" i="1" a="1"/>
  <c r="G5908" i="1" s="1"/>
  <c r="G5909" i="1" a="1"/>
  <c r="G5909" i="1" s="1"/>
  <c r="G5910" i="1" a="1"/>
  <c r="G5910" i="1" s="1"/>
  <c r="G5911" i="1" a="1"/>
  <c r="G5911" i="1" s="1"/>
  <c r="G5912" i="1" a="1"/>
  <c r="G5912" i="1" s="1"/>
  <c r="G5913" i="1" a="1"/>
  <c r="G5913" i="1" s="1"/>
  <c r="G5914" i="1" a="1"/>
  <c r="G5914" i="1" s="1"/>
  <c r="G5915" i="1" a="1"/>
  <c r="G5915" i="1" s="1"/>
  <c r="G5916" i="1" a="1"/>
  <c r="G5916" i="1" s="1"/>
  <c r="G5917" i="1" a="1"/>
  <c r="G5917" i="1" s="1"/>
  <c r="G5918" i="1" a="1"/>
  <c r="G5918" i="1"/>
  <c r="G5919" i="1" a="1"/>
  <c r="G5919" i="1" s="1"/>
  <c r="G5920" i="1" a="1"/>
  <c r="G5920" i="1" s="1"/>
  <c r="G5921" i="1" a="1"/>
  <c r="G5921" i="1" s="1"/>
  <c r="G5922" i="1" a="1"/>
  <c r="G5922" i="1" s="1"/>
  <c r="G5923" i="1" a="1"/>
  <c r="G5923" i="1"/>
  <c r="G5924" i="1" a="1"/>
  <c r="G5924" i="1" s="1"/>
  <c r="G5925" i="1" a="1"/>
  <c r="G5925" i="1" s="1"/>
  <c r="G5926" i="1" a="1"/>
  <c r="G5926" i="1" s="1"/>
  <c r="G5927" i="1" a="1"/>
  <c r="G5927" i="1" s="1"/>
  <c r="G5928" i="1" a="1"/>
  <c r="G5928" i="1" s="1"/>
  <c r="G5929" i="1" a="1"/>
  <c r="G5929" i="1" s="1"/>
  <c r="G5930" i="1" a="1"/>
  <c r="G5930" i="1" s="1"/>
  <c r="G5931" i="1" a="1"/>
  <c r="G5931" i="1" s="1"/>
  <c r="G5932" i="1" a="1"/>
  <c r="G5932" i="1" s="1"/>
  <c r="G5933" i="1" a="1"/>
  <c r="G5933" i="1" s="1"/>
  <c r="G5934" i="1" a="1"/>
  <c r="G5934" i="1"/>
  <c r="G5935" i="1" a="1"/>
  <c r="G5935" i="1" s="1"/>
  <c r="G5936" i="1" a="1"/>
  <c r="G5936" i="1" s="1"/>
  <c r="G5937" i="1" a="1"/>
  <c r="G5937" i="1" s="1"/>
  <c r="G5938" i="1" a="1"/>
  <c r="G5938" i="1" s="1"/>
  <c r="G5939" i="1" a="1"/>
  <c r="G5939" i="1"/>
  <c r="G5940" i="1" a="1"/>
  <c r="G5940" i="1" s="1"/>
  <c r="G5941" i="1" a="1"/>
  <c r="G5941" i="1" s="1"/>
  <c r="G5942" i="1" a="1"/>
  <c r="G5942" i="1" s="1"/>
  <c r="G5943" i="1" a="1"/>
  <c r="G5943" i="1" s="1"/>
  <c r="G5944" i="1" a="1"/>
  <c r="G5944" i="1" s="1"/>
  <c r="G5945" i="1" a="1"/>
  <c r="G5945" i="1" s="1"/>
  <c r="G5946" i="1" a="1"/>
  <c r="G5946" i="1" s="1"/>
  <c r="G5947" i="1" a="1"/>
  <c r="G5947" i="1" s="1"/>
  <c r="G5948" i="1" a="1"/>
  <c r="G5948" i="1" s="1"/>
  <c r="G5949" i="1" a="1"/>
  <c r="G5949" i="1" s="1"/>
  <c r="G5950" i="1" a="1"/>
  <c r="G5950" i="1"/>
  <c r="G5951" i="1" a="1"/>
  <c r="G5951" i="1" s="1"/>
  <c r="G5952" i="1" a="1"/>
  <c r="G5952" i="1" s="1"/>
  <c r="G5953" i="1" a="1"/>
  <c r="G5953" i="1" s="1"/>
  <c r="G5954" i="1" a="1"/>
  <c r="G5954" i="1" s="1"/>
  <c r="G5955" i="1" a="1"/>
  <c r="G5955" i="1"/>
  <c r="G5956" i="1" a="1"/>
  <c r="G5956" i="1" s="1"/>
  <c r="G5957" i="1" a="1"/>
  <c r="G5957" i="1" s="1"/>
  <c r="G5958" i="1" a="1"/>
  <c r="G5958" i="1" s="1"/>
  <c r="G5959" i="1" a="1"/>
  <c r="G5959" i="1" s="1"/>
  <c r="G5960" i="1" a="1"/>
  <c r="G5960" i="1" s="1"/>
  <c r="G5961" i="1" a="1"/>
  <c r="G5961" i="1" s="1"/>
  <c r="G5962" i="1" a="1"/>
  <c r="G5962" i="1" s="1"/>
  <c r="G5963" i="1" a="1"/>
  <c r="G5963" i="1" s="1"/>
  <c r="G5964" i="1" a="1"/>
  <c r="G5964" i="1" s="1"/>
  <c r="G5965" i="1" a="1"/>
  <c r="G5965" i="1" s="1"/>
  <c r="G5966" i="1" a="1"/>
  <c r="G5966" i="1"/>
  <c r="G5967" i="1" a="1"/>
  <c r="G5967" i="1" s="1"/>
  <c r="G5968" i="1" a="1"/>
  <c r="G5968" i="1" s="1"/>
  <c r="G5969" i="1" a="1"/>
  <c r="G5969" i="1" s="1"/>
  <c r="G5970" i="1" a="1"/>
  <c r="G5970" i="1" s="1"/>
  <c r="G5971" i="1" a="1"/>
  <c r="G5971" i="1"/>
  <c r="G5972" i="1" a="1"/>
  <c r="G5972" i="1" s="1"/>
  <c r="G5973" i="1" a="1"/>
  <c r="G5973" i="1" s="1"/>
  <c r="G5974" i="1" a="1"/>
  <c r="G5974" i="1" s="1"/>
  <c r="G5975" i="1" a="1"/>
  <c r="G5975" i="1" s="1"/>
  <c r="G5976" i="1" a="1"/>
  <c r="G5976" i="1" s="1"/>
  <c r="G5977" i="1" a="1"/>
  <c r="G5977" i="1" s="1"/>
  <c r="G5978" i="1" a="1"/>
  <c r="G5978" i="1" s="1"/>
  <c r="G5979" i="1" a="1"/>
  <c r="G5979" i="1" s="1"/>
  <c r="G5980" i="1" a="1"/>
  <c r="G5980" i="1" s="1"/>
  <c r="G5981" i="1" a="1"/>
  <c r="G5981" i="1" s="1"/>
  <c r="G5982" i="1" a="1"/>
  <c r="G5982" i="1"/>
  <c r="G5983" i="1" a="1"/>
  <c r="G5983" i="1" s="1"/>
  <c r="G5984" i="1" a="1"/>
  <c r="G5984" i="1" s="1"/>
  <c r="G5985" i="1" a="1"/>
  <c r="G5985" i="1" s="1"/>
  <c r="G5986" i="1" a="1"/>
  <c r="G5986" i="1" s="1"/>
  <c r="G5987" i="1" a="1"/>
  <c r="G5987" i="1"/>
  <c r="G5988" i="1" a="1"/>
  <c r="G5988" i="1" s="1"/>
  <c r="G5989" i="1" a="1"/>
  <c r="G5989" i="1" s="1"/>
  <c r="G5990" i="1" a="1"/>
  <c r="G5990" i="1" s="1"/>
  <c r="G5991" i="1" a="1"/>
  <c r="G5991" i="1" s="1"/>
  <c r="G5992" i="1" a="1"/>
  <c r="G5992" i="1" s="1"/>
  <c r="G5993" i="1" a="1"/>
  <c r="G5993" i="1" s="1"/>
  <c r="G5994" i="1" a="1"/>
  <c r="G5994" i="1" s="1"/>
  <c r="G5995" i="1" a="1"/>
  <c r="G5995" i="1" s="1"/>
  <c r="G5996" i="1" a="1"/>
  <c r="G5996" i="1" s="1"/>
  <c r="G5997" i="1" a="1"/>
  <c r="G5997" i="1" s="1"/>
  <c r="G5998" i="1" a="1"/>
  <c r="G5998" i="1"/>
  <c r="G5999" i="1" a="1"/>
  <c r="G5999" i="1" s="1"/>
  <c r="G6000" i="1" a="1"/>
  <c r="G6000" i="1" s="1"/>
  <c r="G6001" i="1" a="1"/>
  <c r="G6001" i="1" s="1"/>
  <c r="G6002" i="1" a="1"/>
  <c r="G6002" i="1" s="1"/>
  <c r="G6003" i="1" a="1"/>
  <c r="G6003" i="1"/>
  <c r="G6004" i="1" a="1"/>
  <c r="G6004" i="1" s="1"/>
  <c r="G6005" i="1" a="1"/>
  <c r="G6005" i="1" s="1"/>
  <c r="G6006" i="1" a="1"/>
  <c r="G6006" i="1" s="1"/>
  <c r="G6007" i="1" a="1"/>
  <c r="G6007" i="1" s="1"/>
  <c r="G6008" i="1" a="1"/>
  <c r="G6008" i="1" s="1"/>
  <c r="G6009" i="1" a="1"/>
  <c r="G6009" i="1" s="1"/>
  <c r="G6010" i="1" a="1"/>
  <c r="G6010" i="1" s="1"/>
  <c r="G6011" i="1" a="1"/>
  <c r="G6011" i="1" s="1"/>
  <c r="G6012" i="1" a="1"/>
  <c r="G6012" i="1" s="1"/>
  <c r="G6013" i="1" a="1"/>
  <c r="G6013" i="1" s="1"/>
  <c r="G6014" i="1" a="1"/>
  <c r="G6014" i="1"/>
  <c r="G6015" i="1" a="1"/>
  <c r="G6015" i="1" s="1"/>
  <c r="G6016" i="1" a="1"/>
  <c r="G6016" i="1" s="1"/>
  <c r="G6017" i="1" a="1"/>
  <c r="G6017" i="1" s="1"/>
  <c r="G6018" i="1" a="1"/>
  <c r="G6018" i="1" s="1"/>
  <c r="G6019" i="1" a="1"/>
  <c r="G6019" i="1"/>
  <c r="G6020" i="1" a="1"/>
  <c r="G6020" i="1" s="1"/>
  <c r="G6021" i="1" a="1"/>
  <c r="G6021" i="1" s="1"/>
  <c r="G6022" i="1" a="1"/>
  <c r="G6022" i="1" s="1"/>
  <c r="G6023" i="1" a="1"/>
  <c r="G6023" i="1" s="1"/>
  <c r="G6024" i="1" a="1"/>
  <c r="G6024" i="1" s="1"/>
  <c r="G6025" i="1" a="1"/>
  <c r="G6025" i="1" s="1"/>
  <c r="G6026" i="1" a="1"/>
  <c r="G6026" i="1" s="1"/>
  <c r="G6027" i="1" a="1"/>
  <c r="G6027" i="1" s="1"/>
  <c r="G6028" i="1" a="1"/>
  <c r="G6028" i="1" s="1"/>
  <c r="G6029" i="1" a="1"/>
  <c r="G6029" i="1" s="1"/>
  <c r="G6030" i="1" a="1"/>
  <c r="G6030" i="1"/>
  <c r="G6031" i="1" a="1"/>
  <c r="G6031" i="1" s="1"/>
  <c r="G6032" i="1" a="1"/>
  <c r="G6032" i="1" s="1"/>
  <c r="G6033" i="1" a="1"/>
  <c r="G6033" i="1" s="1"/>
  <c r="G6034" i="1" a="1"/>
  <c r="G6034" i="1" s="1"/>
  <c r="G6035" i="1" a="1"/>
  <c r="G6035" i="1"/>
  <c r="G6036" i="1" a="1"/>
  <c r="G6036" i="1" s="1"/>
  <c r="G6037" i="1" a="1"/>
  <c r="G6037" i="1" s="1"/>
  <c r="G6038" i="1" a="1"/>
  <c r="G6038" i="1" s="1"/>
  <c r="G6039" i="1" a="1"/>
  <c r="G6039" i="1" s="1"/>
  <c r="G6040" i="1" a="1"/>
  <c r="G6040" i="1" s="1"/>
  <c r="G6041" i="1" a="1"/>
  <c r="G6041" i="1" s="1"/>
  <c r="G6042" i="1" a="1"/>
  <c r="G6042" i="1" s="1"/>
  <c r="G6043" i="1" a="1"/>
  <c r="G6043" i="1" s="1"/>
  <c r="G6044" i="1" a="1"/>
  <c r="G6044" i="1" s="1"/>
  <c r="G6045" i="1" a="1"/>
  <c r="G6045" i="1" s="1"/>
  <c r="G6046" i="1" a="1"/>
  <c r="G6046" i="1"/>
  <c r="G6047" i="1" a="1"/>
  <c r="G6047" i="1" s="1"/>
  <c r="G6048" i="1" a="1"/>
  <c r="G6048" i="1" s="1"/>
  <c r="G6049" i="1" a="1"/>
  <c r="G6049" i="1" s="1"/>
  <c r="G6050" i="1" a="1"/>
  <c r="G6050" i="1" s="1"/>
  <c r="G6051" i="1" a="1"/>
  <c r="G6051" i="1"/>
  <c r="G6052" i="1" a="1"/>
  <c r="G6052" i="1" s="1"/>
  <c r="G6053" i="1" a="1"/>
  <c r="G6053" i="1" s="1"/>
  <c r="G6054" i="1" a="1"/>
  <c r="G6054" i="1" s="1"/>
  <c r="G6055" i="1" a="1"/>
  <c r="G6055" i="1" s="1"/>
  <c r="G6056" i="1" a="1"/>
  <c r="G6056" i="1" s="1"/>
  <c r="G6057" i="1" a="1"/>
  <c r="G6057" i="1" s="1"/>
  <c r="G6058" i="1" a="1"/>
  <c r="G6058" i="1" s="1"/>
  <c r="G6059" i="1" a="1"/>
  <c r="G6059" i="1" s="1"/>
  <c r="G6060" i="1" a="1"/>
  <c r="G6060" i="1" s="1"/>
  <c r="G6061" i="1" a="1"/>
  <c r="G6061" i="1" s="1"/>
  <c r="G6062" i="1" a="1"/>
  <c r="G6062" i="1"/>
  <c r="G6063" i="1" a="1"/>
  <c r="G6063" i="1" s="1"/>
  <c r="G6064" i="1" a="1"/>
  <c r="G6064" i="1" s="1"/>
  <c r="G6065" i="1" a="1"/>
  <c r="G6065" i="1" s="1"/>
  <c r="G6066" i="1" a="1"/>
  <c r="G6066" i="1" s="1"/>
  <c r="G6067" i="1" a="1"/>
  <c r="G6067" i="1"/>
  <c r="G6068" i="1" a="1"/>
  <c r="G6068" i="1" s="1"/>
  <c r="G6069" i="1" a="1"/>
  <c r="G6069" i="1" s="1"/>
  <c r="G6070" i="1" a="1"/>
  <c r="G6070" i="1" s="1"/>
  <c r="G6071" i="1" a="1"/>
  <c r="G6071" i="1" s="1"/>
  <c r="G6072" i="1" a="1"/>
  <c r="G6072" i="1" s="1"/>
  <c r="G6073" i="1" a="1"/>
  <c r="G6073" i="1" s="1"/>
  <c r="G6074" i="1" a="1"/>
  <c r="G6074" i="1" s="1"/>
  <c r="G6075" i="1" a="1"/>
  <c r="G6075" i="1" s="1"/>
  <c r="G6076" i="1" a="1"/>
  <c r="G6076" i="1" s="1"/>
  <c r="G6077" i="1" a="1"/>
  <c r="G6077" i="1" s="1"/>
  <c r="G6078" i="1" a="1"/>
  <c r="G6078" i="1"/>
  <c r="G6079" i="1" a="1"/>
  <c r="G6079" i="1" s="1"/>
  <c r="G6080" i="1" a="1"/>
  <c r="G6080" i="1" s="1"/>
  <c r="G6081" i="1" a="1"/>
  <c r="G6081" i="1" s="1"/>
  <c r="G6082" i="1" a="1"/>
  <c r="G6082" i="1" s="1"/>
  <c r="G6083" i="1" a="1"/>
  <c r="G6083" i="1"/>
  <c r="G6084" i="1" a="1"/>
  <c r="G6084" i="1" s="1"/>
  <c r="G6085" i="1" a="1"/>
  <c r="G6085" i="1"/>
  <c r="G6086" i="1" a="1"/>
  <c r="G6086" i="1"/>
  <c r="G6087" i="1" a="1"/>
  <c r="G6087" i="1"/>
  <c r="G6088" i="1" a="1"/>
  <c r="G6088" i="1"/>
  <c r="G6089" i="1" a="1"/>
  <c r="G6089" i="1"/>
  <c r="G6090" i="1" a="1"/>
  <c r="G6090" i="1"/>
  <c r="G6091" i="1" a="1"/>
  <c r="G6091" i="1"/>
  <c r="G6092" i="1" a="1"/>
  <c r="G6092" i="1"/>
  <c r="G6093" i="1" a="1"/>
  <c r="G6093" i="1"/>
  <c r="G6094" i="1" a="1"/>
  <c r="G6094" i="1"/>
  <c r="G6095" i="1" a="1"/>
  <c r="G6095" i="1"/>
  <c r="G6096" i="1" a="1"/>
  <c r="G6096" i="1"/>
  <c r="G6097" i="1" a="1"/>
  <c r="G6097" i="1"/>
  <c r="G6098" i="1" a="1"/>
  <c r="G6098" i="1"/>
  <c r="G6099" i="1" a="1"/>
  <c r="G6099" i="1"/>
  <c r="G6100" i="1" a="1"/>
  <c r="G6100" i="1"/>
  <c r="G6101" i="1" a="1"/>
  <c r="G6101" i="1"/>
  <c r="G6102" i="1" a="1"/>
  <c r="G6102" i="1"/>
  <c r="G6103" i="1" a="1"/>
  <c r="G6103" i="1"/>
  <c r="G6104" i="1" a="1"/>
  <c r="G6104" i="1"/>
  <c r="G6105" i="1" a="1"/>
  <c r="G6105" i="1"/>
  <c r="G6106" i="1" a="1"/>
  <c r="G6106" i="1"/>
  <c r="G6107" i="1" a="1"/>
  <c r="G6107" i="1"/>
  <c r="G6108" i="1" a="1"/>
  <c r="G6108" i="1"/>
  <c r="G6109" i="1" a="1"/>
  <c r="G6109" i="1"/>
  <c r="G6110" i="1" a="1"/>
  <c r="G6110" i="1"/>
  <c r="G6111" i="1" a="1"/>
  <c r="G6111" i="1"/>
  <c r="G6112" i="1" a="1"/>
  <c r="G6112" i="1"/>
  <c r="G6113" i="1" a="1"/>
  <c r="G6113" i="1"/>
  <c r="G6114" i="1" a="1"/>
  <c r="G6114" i="1"/>
  <c r="G6115" i="1" a="1"/>
  <c r="G6115" i="1"/>
  <c r="G6116" i="1" a="1"/>
  <c r="G6116" i="1"/>
  <c r="G6117" i="1" a="1"/>
  <c r="G6117" i="1"/>
  <c r="G6118" i="1" a="1"/>
  <c r="G6118" i="1"/>
  <c r="G6119" i="1" a="1"/>
  <c r="G6119" i="1"/>
  <c r="G6120" i="1" a="1"/>
  <c r="G6120" i="1"/>
  <c r="G6121" i="1" a="1"/>
  <c r="G6121" i="1"/>
  <c r="G6122" i="1" a="1"/>
  <c r="G6122" i="1"/>
  <c r="G6123" i="1" a="1"/>
  <c r="G6123" i="1"/>
  <c r="G6124" i="1" a="1"/>
  <c r="G6124" i="1"/>
  <c r="G6125" i="1" a="1"/>
  <c r="G6125" i="1"/>
  <c r="G6126" i="1" a="1"/>
  <c r="G6126" i="1"/>
  <c r="G6127" i="1" a="1"/>
  <c r="G6127" i="1"/>
  <c r="G6128" i="1" a="1"/>
  <c r="G6128" i="1"/>
  <c r="G6129" i="1" a="1"/>
  <c r="G6129" i="1"/>
  <c r="G6130" i="1" a="1"/>
  <c r="G6130" i="1"/>
  <c r="G6131" i="1" a="1"/>
  <c r="G6131" i="1"/>
  <c r="G6132" i="1" a="1"/>
  <c r="G6132" i="1"/>
  <c r="G6133" i="1" a="1"/>
  <c r="G6133" i="1"/>
  <c r="G6134" i="1" a="1"/>
  <c r="G6134" i="1"/>
  <c r="G6135" i="1" a="1"/>
  <c r="G6135" i="1"/>
  <c r="G6136" i="1" a="1"/>
  <c r="G6136" i="1"/>
  <c r="G6137" i="1" a="1"/>
  <c r="G6137" i="1"/>
  <c r="G6138" i="1" a="1"/>
  <c r="G6138" i="1"/>
  <c r="G6139" i="1" a="1"/>
  <c r="G6139" i="1"/>
  <c r="G6140" i="1" a="1"/>
  <c r="G6140" i="1"/>
  <c r="G6141" i="1" a="1"/>
  <c r="G6141" i="1"/>
  <c r="G6142" i="1" a="1"/>
  <c r="G6142" i="1"/>
  <c r="G6143" i="1" a="1"/>
  <c r="G6143" i="1"/>
  <c r="G6144" i="1" a="1"/>
  <c r="G6144" i="1"/>
  <c r="G6145" i="1" a="1"/>
  <c r="G6145" i="1"/>
  <c r="G6146" i="1" a="1"/>
  <c r="G6146" i="1"/>
  <c r="G6147" i="1" a="1"/>
  <c r="G6147" i="1"/>
  <c r="G6148" i="1" a="1"/>
  <c r="G6148" i="1"/>
  <c r="G6149" i="1" a="1"/>
  <c r="G6149" i="1"/>
  <c r="G6150" i="1" a="1"/>
  <c r="G6150" i="1"/>
  <c r="G6151" i="1" a="1"/>
  <c r="G6151" i="1"/>
  <c r="G6152" i="1" a="1"/>
  <c r="G6152" i="1"/>
  <c r="G6153" i="1" a="1"/>
  <c r="G6153" i="1"/>
  <c r="G6154" i="1" a="1"/>
  <c r="G6154" i="1"/>
  <c r="G6155" i="1" a="1"/>
  <c r="G6155" i="1"/>
  <c r="G6156" i="1" a="1"/>
  <c r="G6156" i="1"/>
  <c r="G6157" i="1" a="1"/>
  <c r="G6157" i="1"/>
  <c r="G6158" i="1" a="1"/>
  <c r="G6158" i="1"/>
  <c r="G6159" i="1" a="1"/>
  <c r="G6159" i="1"/>
  <c r="G6160" i="1" a="1"/>
  <c r="G6160" i="1"/>
  <c r="G6161" i="1" a="1"/>
  <c r="G6161" i="1"/>
  <c r="G6162" i="1" a="1"/>
  <c r="G6162" i="1"/>
  <c r="G6163" i="1" a="1"/>
  <c r="G6163" i="1"/>
  <c r="G6164" i="1" a="1"/>
  <c r="G6164" i="1"/>
  <c r="G6165" i="1" a="1"/>
  <c r="G6165" i="1"/>
  <c r="G6166" i="1" a="1"/>
  <c r="G6166" i="1"/>
  <c r="G6167" i="1" a="1"/>
  <c r="G6167" i="1"/>
  <c r="G6168" i="1" a="1"/>
  <c r="G6168" i="1"/>
  <c r="G6169" i="1" a="1"/>
  <c r="G6169" i="1"/>
  <c r="G6170" i="1" a="1"/>
  <c r="G6170" i="1"/>
  <c r="G6171" i="1" a="1"/>
  <c r="G6171" i="1"/>
  <c r="G6172" i="1" a="1"/>
  <c r="G6172" i="1"/>
  <c r="G6173" i="1" a="1"/>
  <c r="G6173" i="1"/>
  <c r="G6174" i="1" a="1"/>
  <c r="G6174" i="1"/>
  <c r="G6175" i="1" a="1"/>
  <c r="G6175" i="1"/>
  <c r="G6176" i="1" a="1"/>
  <c r="G6176" i="1"/>
  <c r="G6177" i="1" a="1"/>
  <c r="G6177" i="1"/>
  <c r="G6178" i="1" a="1"/>
  <c r="G6178" i="1"/>
  <c r="G6179" i="1" a="1"/>
  <c r="G6179" i="1"/>
  <c r="G6180" i="1" a="1"/>
  <c r="G6180" i="1"/>
  <c r="G6181" i="1" a="1"/>
  <c r="G6181" i="1"/>
  <c r="G6182" i="1" a="1"/>
  <c r="G6182" i="1"/>
  <c r="G6183" i="1" a="1"/>
  <c r="G6183" i="1"/>
  <c r="G6184" i="1" a="1"/>
  <c r="G6184" i="1"/>
  <c r="G6185" i="1" a="1"/>
  <c r="G6185" i="1"/>
  <c r="G6186" i="1" a="1"/>
  <c r="G6186" i="1"/>
  <c r="G6187" i="1" a="1"/>
  <c r="G6187" i="1"/>
  <c r="G6188" i="1" a="1"/>
  <c r="G6188" i="1"/>
  <c r="G6189" i="1" a="1"/>
  <c r="G6189" i="1"/>
  <c r="G6190" i="1" a="1"/>
  <c r="G6190" i="1"/>
  <c r="G6191" i="1" a="1"/>
  <c r="G6191" i="1"/>
  <c r="G6192" i="1" a="1"/>
  <c r="G6192" i="1"/>
  <c r="G6193" i="1" a="1"/>
  <c r="G6193" i="1"/>
  <c r="G6194" i="1" a="1"/>
  <c r="G6194" i="1"/>
  <c r="G6195" i="1" a="1"/>
  <c r="G6195" i="1"/>
  <c r="G6196" i="1" a="1"/>
  <c r="G6196" i="1"/>
  <c r="G6197" i="1" a="1"/>
  <c r="G6197" i="1"/>
  <c r="G6198" i="1" a="1"/>
  <c r="G6198" i="1"/>
  <c r="G6199" i="1" a="1"/>
  <c r="G6199" i="1"/>
  <c r="G6200" i="1" a="1"/>
  <c r="G6200" i="1"/>
  <c r="G6201" i="1" a="1"/>
  <c r="G6201" i="1"/>
  <c r="G6202" i="1" a="1"/>
  <c r="G6202" i="1"/>
  <c r="G6203" i="1" a="1"/>
  <c r="G6203" i="1"/>
  <c r="G6204" i="1" a="1"/>
  <c r="G6204" i="1"/>
  <c r="G6205" i="1" a="1"/>
  <c r="G6205" i="1"/>
  <c r="G6206" i="1" a="1"/>
  <c r="G6206" i="1"/>
  <c r="G6207" i="1" a="1"/>
  <c r="G6207" i="1"/>
  <c r="G6208" i="1" a="1"/>
  <c r="G6208" i="1"/>
  <c r="G6209" i="1" a="1"/>
  <c r="G6209" i="1"/>
  <c r="G6210" i="1" a="1"/>
  <c r="G6210" i="1"/>
  <c r="G6211" i="1" a="1"/>
  <c r="G6211" i="1"/>
  <c r="G6212" i="1" a="1"/>
  <c r="G6212" i="1"/>
  <c r="G6213" i="1" a="1"/>
  <c r="G6213" i="1"/>
  <c r="G6214" i="1" a="1"/>
  <c r="G6214" i="1"/>
  <c r="G6215" i="1" a="1"/>
  <c r="G6215" i="1"/>
  <c r="G6216" i="1" a="1"/>
  <c r="G6216" i="1"/>
  <c r="G6217" i="1" a="1"/>
  <c r="G6217" i="1"/>
  <c r="G6218" i="1" a="1"/>
  <c r="G6218" i="1"/>
  <c r="G6219" i="1" a="1"/>
  <c r="G6219" i="1"/>
  <c r="G6220" i="1" a="1"/>
  <c r="G6220" i="1"/>
  <c r="G6221" i="1" a="1"/>
  <c r="G6221" i="1"/>
  <c r="G6222" i="1" a="1"/>
  <c r="G6222" i="1"/>
  <c r="G6223" i="1" a="1"/>
  <c r="G6223" i="1"/>
  <c r="G6224" i="1" a="1"/>
  <c r="G6224" i="1"/>
  <c r="G6225" i="1" a="1"/>
  <c r="G6225" i="1"/>
  <c r="G6226" i="1" a="1"/>
  <c r="G6226" i="1"/>
  <c r="G6227" i="1" a="1"/>
  <c r="G6227" i="1"/>
  <c r="G6228" i="1" a="1"/>
  <c r="G6228" i="1"/>
  <c r="G6229" i="1" a="1"/>
  <c r="G6229" i="1"/>
  <c r="G6230" i="1" a="1"/>
  <c r="G6230" i="1"/>
  <c r="G6231" i="1" a="1"/>
  <c r="G6231" i="1"/>
  <c r="G6232" i="1" a="1"/>
  <c r="G6232" i="1"/>
  <c r="G6233" i="1" a="1"/>
  <c r="G6233" i="1"/>
  <c r="G6234" i="1" a="1"/>
  <c r="G6234" i="1"/>
  <c r="G6235" i="1" a="1"/>
  <c r="G6235" i="1"/>
  <c r="G6236" i="1" a="1"/>
  <c r="G6236" i="1"/>
  <c r="G6237" i="1" a="1"/>
  <c r="G6237" i="1"/>
  <c r="G6238" i="1" a="1"/>
  <c r="G6238" i="1"/>
  <c r="G6239" i="1" a="1"/>
  <c r="G6239" i="1"/>
  <c r="G6240" i="1" a="1"/>
  <c r="G6240" i="1"/>
  <c r="G6241" i="1" a="1"/>
  <c r="G6241" i="1"/>
  <c r="G6242" i="1" a="1"/>
  <c r="G6242" i="1"/>
  <c r="G6243" i="1" a="1"/>
  <c r="G6243" i="1"/>
  <c r="G6244" i="1" a="1"/>
  <c r="G6244" i="1"/>
  <c r="G6245" i="1" a="1"/>
  <c r="G6245" i="1"/>
  <c r="G6246" i="1" a="1"/>
  <c r="G6246" i="1"/>
  <c r="G6247" i="1" a="1"/>
  <c r="G6247" i="1"/>
  <c r="G6248" i="1" a="1"/>
  <c r="G6248" i="1"/>
  <c r="G6249" i="1" a="1"/>
  <c r="G6249" i="1"/>
  <c r="G6250" i="1" a="1"/>
  <c r="G6250" i="1"/>
  <c r="G6251" i="1" a="1"/>
  <c r="G6251" i="1"/>
  <c r="G6252" i="1" a="1"/>
  <c r="G6252" i="1"/>
  <c r="G6253" i="1" a="1"/>
  <c r="G6253" i="1"/>
  <c r="G6254" i="1" a="1"/>
  <c r="G6254" i="1"/>
  <c r="G6255" i="1" a="1"/>
  <c r="G6255" i="1"/>
  <c r="G6256" i="1" a="1"/>
  <c r="G6256" i="1"/>
  <c r="G6257" i="1" a="1"/>
  <c r="G6257" i="1"/>
  <c r="G6258" i="1" a="1"/>
  <c r="G6258" i="1"/>
  <c r="G6259" i="1" a="1"/>
  <c r="G6259" i="1"/>
  <c r="G6260" i="1" a="1"/>
  <c r="G6260" i="1"/>
  <c r="G6261" i="1" a="1"/>
  <c r="G6261" i="1"/>
  <c r="G6262" i="1" a="1"/>
  <c r="G6262" i="1"/>
  <c r="G6263" i="1" a="1"/>
  <c r="G6263" i="1"/>
  <c r="G6264" i="1" a="1"/>
  <c r="G6264" i="1"/>
  <c r="G6265" i="1" a="1"/>
  <c r="G6265" i="1"/>
  <c r="G6266" i="1" a="1"/>
  <c r="G6266" i="1"/>
  <c r="G6267" i="1" a="1"/>
  <c r="G6267" i="1"/>
  <c r="G6268" i="1" a="1"/>
  <c r="G6268" i="1"/>
  <c r="G6269" i="1" a="1"/>
  <c r="G6269" i="1"/>
  <c r="G6270" i="1" a="1"/>
  <c r="G6270" i="1"/>
  <c r="G6271" i="1" a="1"/>
  <c r="G6271" i="1"/>
  <c r="G6272" i="1" a="1"/>
  <c r="G6272" i="1"/>
  <c r="G6273" i="1" a="1"/>
  <c r="G6273" i="1"/>
  <c r="G6274" i="1" a="1"/>
  <c r="G6274" i="1"/>
  <c r="G6275" i="1" a="1"/>
  <c r="G6275" i="1"/>
  <c r="G6276" i="1" a="1"/>
  <c r="G6276" i="1"/>
  <c r="G6277" i="1" a="1"/>
  <c r="G6277" i="1"/>
  <c r="G6278" i="1" a="1"/>
  <c r="G6278" i="1"/>
  <c r="G6279" i="1" a="1"/>
  <c r="G6279" i="1"/>
  <c r="G6280" i="1" a="1"/>
  <c r="G6280" i="1"/>
  <c r="G6281" i="1" a="1"/>
  <c r="G6281" i="1"/>
  <c r="G6282" i="1" a="1"/>
  <c r="G6282" i="1"/>
  <c r="G6283" i="1" a="1"/>
  <c r="G6283" i="1"/>
  <c r="G6284" i="1" a="1"/>
  <c r="G6284" i="1"/>
  <c r="G6285" i="1" a="1"/>
  <c r="G6285" i="1"/>
  <c r="G2" i="1" a="1"/>
  <c r="G2" i="1"/>
  <c r="L3" i="1" a="1"/>
  <c r="L3" i="1" s="1"/>
  <c r="L4" i="1" a="1"/>
  <c r="L4" i="1"/>
  <c r="L5" i="1" a="1"/>
  <c r="L5" i="1" s="1"/>
  <c r="L6" i="1" a="1"/>
  <c r="L6" i="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c r="L35" i="1" a="1"/>
  <c r="L35" i="1" s="1"/>
  <c r="L36" i="1" a="1"/>
  <c r="L36" i="1" s="1"/>
  <c r="L37" i="1" a="1"/>
  <c r="L37" i="1" s="1"/>
  <c r="L38" i="1" a="1"/>
  <c r="L38" i="1" s="1"/>
  <c r="L39" i="1" a="1"/>
  <c r="L39" i="1" s="1"/>
  <c r="L40" i="1" a="1"/>
  <c r="L40" i="1" s="1"/>
  <c r="L41" i="1" a="1"/>
  <c r="L41" i="1" s="1"/>
  <c r="L42" i="1" a="1"/>
  <c r="L42" i="1" s="1"/>
  <c r="L43" i="1" a="1"/>
  <c r="L43" i="1" s="1"/>
  <c r="L44" i="1" a="1"/>
  <c r="L44" i="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c r="L67" i="1" a="1"/>
  <c r="L67" i="1" s="1"/>
  <c r="L68" i="1" a="1"/>
  <c r="L68" i="1" s="1"/>
  <c r="L69" i="1" a="1"/>
  <c r="L69" i="1" s="1"/>
  <c r="L70" i="1" a="1"/>
  <c r="L70" i="1" s="1"/>
  <c r="L71" i="1" a="1"/>
  <c r="L71" i="1" s="1"/>
  <c r="L72" i="1" a="1"/>
  <c r="L72" i="1" s="1"/>
  <c r="L73" i="1" a="1"/>
  <c r="L73" i="1" s="1"/>
  <c r="L74" i="1" a="1"/>
  <c r="L74" i="1" s="1"/>
  <c r="L75" i="1" a="1"/>
  <c r="L75" i="1" s="1"/>
  <c r="L76" i="1" a="1"/>
  <c r="L76" i="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c r="L91" i="1" a="1"/>
  <c r="L91" i="1" s="1"/>
  <c r="L92" i="1" a="1"/>
  <c r="L92" i="1" s="1"/>
  <c r="L93" i="1" a="1"/>
  <c r="L93" i="1" s="1"/>
  <c r="L94" i="1" a="1"/>
  <c r="L94" i="1" s="1"/>
  <c r="L95" i="1" a="1"/>
  <c r="L95" i="1" s="1"/>
  <c r="L96" i="1" a="1"/>
  <c r="L96" i="1" s="1"/>
  <c r="L97" i="1" a="1"/>
  <c r="L97" i="1" s="1"/>
  <c r="L98" i="1" a="1"/>
  <c r="L98" i="1" s="1"/>
  <c r="L99" i="1" a="1"/>
  <c r="L99" i="1" s="1"/>
  <c r="L100" i="1" a="1"/>
  <c r="L100" i="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c r="L115" i="1" a="1"/>
  <c r="L115" i="1" s="1"/>
  <c r="L116" i="1" a="1"/>
  <c r="L116" i="1" s="1"/>
  <c r="L117" i="1" a="1"/>
  <c r="L117" i="1" s="1"/>
  <c r="L118" i="1" a="1"/>
  <c r="L118" i="1" s="1"/>
  <c r="L119" i="1" a="1"/>
  <c r="L119" i="1" s="1"/>
  <c r="L120" i="1" a="1"/>
  <c r="L120" i="1" s="1"/>
  <c r="L121" i="1" a="1"/>
  <c r="L121" i="1" s="1"/>
  <c r="L122" i="1" a="1"/>
  <c r="L122" i="1" s="1"/>
  <c r="L123" i="1" a="1"/>
  <c r="L123" i="1" s="1"/>
  <c r="L124" i="1" a="1"/>
  <c r="L124" i="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c r="L141" i="1" a="1"/>
  <c r="L141" i="1" s="1"/>
  <c r="L142" i="1" a="1"/>
  <c r="L142" i="1" s="1"/>
  <c r="L143" i="1" a="1"/>
  <c r="L143" i="1" s="1"/>
  <c r="L144" i="1" a="1"/>
  <c r="L144" i="1"/>
  <c r="L145" i="1" a="1"/>
  <c r="L145" i="1" s="1"/>
  <c r="L146" i="1" a="1"/>
  <c r="L146" i="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c r="L173" i="1" a="1"/>
  <c r="L173" i="1" s="1"/>
  <c r="L174" i="1" a="1"/>
  <c r="L174" i="1" s="1"/>
  <c r="L175" i="1" a="1"/>
  <c r="L175" i="1" s="1"/>
  <c r="L176" i="1" a="1"/>
  <c r="L176" i="1"/>
  <c r="L177" i="1" a="1"/>
  <c r="L177" i="1" s="1"/>
  <c r="L178" i="1" a="1"/>
  <c r="L178" i="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c r="L235" i="1" a="1"/>
  <c r="L235" i="1" s="1"/>
  <c r="L236" i="1" a="1"/>
  <c r="L236" i="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c r="L259" i="1" a="1"/>
  <c r="L259" i="1" s="1"/>
  <c r="L260" i="1" a="1"/>
  <c r="L260" i="1" s="1"/>
  <c r="L261" i="1" a="1"/>
  <c r="L261" i="1" s="1"/>
  <c r="L262" i="1" a="1"/>
  <c r="L262" i="1" s="1"/>
  <c r="L263" i="1" a="1"/>
  <c r="L263" i="1" s="1"/>
  <c r="L264" i="1" a="1"/>
  <c r="L264" i="1" s="1"/>
  <c r="L265" i="1" a="1"/>
  <c r="L265" i="1" s="1"/>
  <c r="L266" i="1" a="1"/>
  <c r="L266" i="1"/>
  <c r="L267" i="1" a="1"/>
  <c r="L267" i="1" s="1"/>
  <c r="L268" i="1" a="1"/>
  <c r="L268" i="1" s="1"/>
  <c r="L269" i="1" a="1"/>
  <c r="L269" i="1" s="1"/>
  <c r="L270" i="1" a="1"/>
  <c r="L270" i="1" s="1"/>
  <c r="L271" i="1" a="1"/>
  <c r="L271" i="1" s="1"/>
  <c r="L272" i="1" a="1"/>
  <c r="L272" i="1" s="1"/>
  <c r="L273" i="1" a="1"/>
  <c r="L273" i="1" s="1"/>
  <c r="L274" i="1" a="1"/>
  <c r="L274" i="1" s="1"/>
  <c r="L275" i="1" a="1"/>
  <c r="L275" i="1" s="1"/>
  <c r="L276" i="1" a="1"/>
  <c r="L276" i="1"/>
  <c r="L277" i="1" a="1"/>
  <c r="L277" i="1" s="1"/>
  <c r="L278" i="1" a="1"/>
  <c r="L278" i="1" s="1"/>
  <c r="L279" i="1" a="1"/>
  <c r="L279" i="1" s="1"/>
  <c r="L280" i="1" a="1"/>
  <c r="L280" i="1" s="1"/>
  <c r="L281" i="1" a="1"/>
  <c r="L281" i="1" s="1"/>
  <c r="L282" i="1" a="1"/>
  <c r="L282" i="1"/>
  <c r="L283" i="1" a="1"/>
  <c r="L283" i="1" s="1"/>
  <c r="L284" i="1" a="1"/>
  <c r="L284" i="1" s="1"/>
  <c r="L285" i="1" a="1"/>
  <c r="L285" i="1" s="1"/>
  <c r="L286" i="1" a="1"/>
  <c r="L286" i="1" s="1"/>
  <c r="L287" i="1" a="1"/>
  <c r="L287" i="1" s="1"/>
  <c r="L288" i="1" a="1"/>
  <c r="L288" i="1" s="1"/>
  <c r="L289" i="1" a="1"/>
  <c r="L289" i="1" s="1"/>
  <c r="L290" i="1" a="1"/>
  <c r="L290" i="1"/>
  <c r="L291" i="1" a="1"/>
  <c r="L291" i="1" s="1"/>
  <c r="L292" i="1" a="1"/>
  <c r="L292" i="1"/>
  <c r="L293" i="1" a="1"/>
  <c r="L293" i="1" s="1"/>
  <c r="L294" i="1" a="1"/>
  <c r="L294" i="1" s="1"/>
  <c r="L295" i="1" a="1"/>
  <c r="L295" i="1" s="1"/>
  <c r="L296" i="1" a="1"/>
  <c r="L296" i="1" s="1"/>
  <c r="L297" i="1" a="1"/>
  <c r="L297" i="1" s="1"/>
  <c r="L298" i="1" a="1"/>
  <c r="L298" i="1" s="1"/>
  <c r="L299" i="1" a="1"/>
  <c r="L299" i="1" s="1"/>
  <c r="L300" i="1" a="1"/>
  <c r="L300" i="1" s="1"/>
  <c r="L301" i="1" a="1"/>
  <c r="L301" i="1"/>
  <c r="L302" i="1" a="1"/>
  <c r="L302" i="1" s="1"/>
  <c r="L303" i="1" a="1"/>
  <c r="L303" i="1" s="1"/>
  <c r="L304" i="1" a="1"/>
  <c r="L304" i="1"/>
  <c r="L305" i="1" a="1"/>
  <c r="L305" i="1" s="1"/>
  <c r="L306" i="1" a="1"/>
  <c r="L306" i="1"/>
  <c r="L307" i="1" a="1"/>
  <c r="L307" i="1" s="1"/>
  <c r="L308" i="1" a="1"/>
  <c r="L308" i="1" s="1"/>
  <c r="L309" i="1" a="1"/>
  <c r="L309" i="1" s="1"/>
  <c r="L310" i="1" a="1"/>
  <c r="L310" i="1"/>
  <c r="L311" i="1" a="1"/>
  <c r="L311" i="1" s="1"/>
  <c r="L312" i="1" a="1"/>
  <c r="L312" i="1"/>
  <c r="L313" i="1" a="1"/>
  <c r="L313" i="1"/>
  <c r="L314" i="1" a="1"/>
  <c r="L314" i="1" s="1"/>
  <c r="L315" i="1" a="1"/>
  <c r="L315" i="1" s="1"/>
  <c r="L316" i="1" a="1"/>
  <c r="L316" i="1" s="1"/>
  <c r="L317" i="1" a="1"/>
  <c r="L317" i="1" s="1"/>
  <c r="L318" i="1" a="1"/>
  <c r="L318" i="1" s="1"/>
  <c r="L319" i="1" a="1"/>
  <c r="L319" i="1" s="1"/>
  <c r="L320" i="1" a="1"/>
  <c r="L320" i="1" s="1"/>
  <c r="L321" i="1" a="1"/>
  <c r="L321" i="1" s="1"/>
  <c r="L322" i="1" a="1"/>
  <c r="L322" i="1"/>
  <c r="L323" i="1" a="1"/>
  <c r="L323" i="1" s="1"/>
  <c r="L324" i="1" a="1"/>
  <c r="L324" i="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c r="L337" i="1" a="1"/>
  <c r="L337" i="1" s="1"/>
  <c r="L338" i="1" a="1"/>
  <c r="L338" i="1" s="1"/>
  <c r="L339" i="1" a="1"/>
  <c r="L339" i="1" s="1"/>
  <c r="L340" i="1" a="1"/>
  <c r="L340" i="1" s="1"/>
  <c r="L341" i="1" a="1"/>
  <c r="L341" i="1" s="1"/>
  <c r="L342" i="1" a="1"/>
  <c r="L342" i="1" s="1"/>
  <c r="L343" i="1" a="1"/>
  <c r="L343" i="1" s="1"/>
  <c r="L344" i="1" a="1"/>
  <c r="L344" i="1" s="1"/>
  <c r="L345" i="1" a="1"/>
  <c r="L345" i="1" s="1"/>
  <c r="L346" i="1" a="1"/>
  <c r="L346" i="1"/>
  <c r="L347" i="1" a="1"/>
  <c r="L347" i="1" s="1"/>
  <c r="L348" i="1" a="1"/>
  <c r="L348" i="1" s="1"/>
  <c r="L349" i="1" a="1"/>
  <c r="L349" i="1" s="1"/>
  <c r="L350" i="1" a="1"/>
  <c r="L350" i="1" s="1"/>
  <c r="L351" i="1" a="1"/>
  <c r="L351" i="1" s="1"/>
  <c r="L352" i="1" a="1"/>
  <c r="L352" i="1" s="1"/>
  <c r="L353" i="1" a="1"/>
  <c r="L353" i="1" s="1"/>
  <c r="L354" i="1" a="1"/>
  <c r="L354" i="1" s="1"/>
  <c r="L355" i="1" a="1"/>
  <c r="L355" i="1" s="1"/>
  <c r="L356" i="1" a="1"/>
  <c r="L356" i="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c r="L387" i="1" a="1"/>
  <c r="L387" i="1" s="1"/>
  <c r="L388" i="1" a="1"/>
  <c r="L388" i="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c r="L402" i="1" a="1"/>
  <c r="L402" i="1" s="1"/>
  <c r="L403" i="1" a="1"/>
  <c r="L403" i="1" s="1"/>
  <c r="L404" i="1" a="1"/>
  <c r="L404" i="1" s="1"/>
  <c r="L405" i="1" a="1"/>
  <c r="L405" i="1" s="1"/>
  <c r="L406" i="1" a="1"/>
  <c r="L406" i="1" s="1"/>
  <c r="L407" i="1" a="1"/>
  <c r="L407" i="1" s="1"/>
  <c r="L408" i="1" a="1"/>
  <c r="L408" i="1" s="1"/>
  <c r="L409" i="1" a="1"/>
  <c r="L409" i="1" s="1"/>
  <c r="L410" i="1" a="1"/>
  <c r="L410" i="1"/>
  <c r="L411" i="1" a="1"/>
  <c r="L411" i="1" s="1"/>
  <c r="L412" i="1" a="1"/>
  <c r="L412" i="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c r="L486" i="1" a="1"/>
  <c r="L486" i="1" s="1"/>
  <c r="L487" i="1" a="1"/>
  <c r="L487" i="1" s="1"/>
  <c r="L488" i="1" a="1"/>
  <c r="L488" i="1" s="1"/>
  <c r="L489" i="1" a="1"/>
  <c r="L489" i="1" s="1"/>
  <c r="L490" i="1" a="1"/>
  <c r="L490" i="1" s="1"/>
  <c r="L491" i="1" a="1"/>
  <c r="L491" i="1" s="1"/>
  <c r="L492" i="1" a="1"/>
  <c r="L492" i="1" s="1"/>
  <c r="L493" i="1" a="1"/>
  <c r="L493" i="1"/>
  <c r="L494" i="1" a="1"/>
  <c r="L494" i="1" s="1"/>
  <c r="L495" i="1" a="1"/>
  <c r="L495" i="1" s="1"/>
  <c r="L496" i="1" a="1"/>
  <c r="L496" i="1" s="1"/>
  <c r="L497" i="1" a="1"/>
  <c r="L497" i="1" s="1"/>
  <c r="L498" i="1" a="1"/>
  <c r="L498" i="1" s="1"/>
  <c r="L499" i="1" a="1"/>
  <c r="L499" i="1" s="1"/>
  <c r="L500" i="1" a="1"/>
  <c r="L500" i="1" s="1"/>
  <c r="L501" i="1" a="1"/>
  <c r="L501" i="1" s="1"/>
  <c r="L502" i="1" a="1"/>
  <c r="L502" i="1"/>
  <c r="L503" i="1" a="1"/>
  <c r="L503" i="1" s="1"/>
  <c r="L504" i="1" a="1"/>
  <c r="L504" i="1" s="1"/>
  <c r="L505" i="1" a="1"/>
  <c r="L505" i="1"/>
  <c r="L506" i="1" a="1"/>
  <c r="L506" i="1" s="1"/>
  <c r="L507" i="1" a="1"/>
  <c r="L507" i="1" s="1"/>
  <c r="L508" i="1" a="1"/>
  <c r="L508" i="1"/>
  <c r="L509" i="1" a="1"/>
  <c r="L509" i="1" s="1"/>
  <c r="L510" i="1" a="1"/>
  <c r="L510" i="1" s="1"/>
  <c r="L511" i="1" a="1"/>
  <c r="L511" i="1" s="1"/>
  <c r="L512" i="1" a="1"/>
  <c r="L512" i="1" s="1"/>
  <c r="L513" i="1" a="1"/>
  <c r="L513" i="1" s="1"/>
  <c r="L514" i="1" a="1"/>
  <c r="L514" i="1" s="1"/>
  <c r="L515" i="1" a="1"/>
  <c r="L515" i="1" s="1"/>
  <c r="L516" i="1" a="1"/>
  <c r="L516" i="1" s="1"/>
  <c r="L517" i="1" a="1"/>
  <c r="L517" i="1"/>
  <c r="L518" i="1" a="1"/>
  <c r="L518" i="1" s="1"/>
  <c r="L519" i="1" a="1"/>
  <c r="L519" i="1" s="1"/>
  <c r="L520" i="1" a="1"/>
  <c r="L520" i="1"/>
  <c r="L521" i="1" a="1"/>
  <c r="L521" i="1" s="1"/>
  <c r="L522" i="1" a="1"/>
  <c r="L522" i="1" s="1"/>
  <c r="L523" i="1" a="1"/>
  <c r="L523" i="1" s="1"/>
  <c r="L524" i="1" a="1"/>
  <c r="L524" i="1" s="1"/>
  <c r="L525" i="1" a="1"/>
  <c r="L525" i="1" s="1"/>
  <c r="L526" i="1" a="1"/>
  <c r="L526" i="1"/>
  <c r="L527" i="1" a="1"/>
  <c r="L527" i="1" s="1"/>
  <c r="L528" i="1" a="1"/>
  <c r="L528" i="1"/>
  <c r="L529" i="1" a="1"/>
  <c r="L529" i="1" s="1"/>
  <c r="L530" i="1" a="1"/>
  <c r="L530" i="1" s="1"/>
  <c r="L531" i="1" a="1"/>
  <c r="L531" i="1" s="1"/>
  <c r="L532" i="1" a="1"/>
  <c r="L532" i="1" s="1"/>
  <c r="L533" i="1" a="1"/>
  <c r="L533" i="1" s="1"/>
  <c r="L534" i="1" a="1"/>
  <c r="L534" i="1"/>
  <c r="L535" i="1" a="1"/>
  <c r="L535" i="1" s="1"/>
  <c r="L536" i="1" a="1"/>
  <c r="L536" i="1" s="1"/>
  <c r="L537" i="1" a="1"/>
  <c r="L537" i="1" s="1"/>
  <c r="L538" i="1" a="1"/>
  <c r="L538" i="1" s="1"/>
  <c r="L539" i="1" a="1"/>
  <c r="L539" i="1" s="1"/>
  <c r="L540" i="1" a="1"/>
  <c r="L540" i="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c r="L553" i="1" a="1"/>
  <c r="L553" i="1" s="1"/>
  <c r="L554" i="1" a="1"/>
  <c r="L554" i="1" s="1"/>
  <c r="L555" i="1" a="1"/>
  <c r="L555" i="1" s="1"/>
  <c r="L556" i="1" a="1"/>
  <c r="L556" i="1" s="1"/>
  <c r="L557" i="1" a="1"/>
  <c r="L557" i="1" s="1"/>
  <c r="L558" i="1" a="1"/>
  <c r="L558" i="1"/>
  <c r="L559" i="1" a="1"/>
  <c r="L559" i="1" s="1"/>
  <c r="L560" i="1" a="1"/>
  <c r="L560" i="1" s="1"/>
  <c r="L561" i="1" a="1"/>
  <c r="L561" i="1"/>
  <c r="L562" i="1" a="1"/>
  <c r="L562" i="1" s="1"/>
  <c r="L563" i="1" a="1"/>
  <c r="L563" i="1" s="1"/>
  <c r="L564" i="1" a="1"/>
  <c r="L564" i="1" s="1"/>
  <c r="L565" i="1" a="1"/>
  <c r="L565" i="1" s="1"/>
  <c r="L566" i="1" a="1"/>
  <c r="L566" i="1" s="1"/>
  <c r="L567" i="1" a="1"/>
  <c r="L567" i="1" s="1"/>
  <c r="L568" i="1" a="1"/>
  <c r="L568" i="1" s="1"/>
  <c r="L569" i="1" a="1"/>
  <c r="L569" i="1" s="1"/>
  <c r="L570" i="1" a="1"/>
  <c r="L570" i="1"/>
  <c r="L571" i="1" a="1"/>
  <c r="L571" i="1" s="1"/>
  <c r="L572" i="1" a="1"/>
  <c r="L572" i="1" s="1"/>
  <c r="L573" i="1" a="1"/>
  <c r="L573" i="1" s="1"/>
  <c r="L574" i="1" a="1"/>
  <c r="L574" i="1" s="1"/>
  <c r="L575" i="1" a="1"/>
  <c r="L575" i="1" s="1"/>
  <c r="L576" i="1" a="1"/>
  <c r="L576" i="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c r="L593" i="1" a="1"/>
  <c r="L593" i="1" s="1"/>
  <c r="L594" i="1" a="1"/>
  <c r="L594" i="1"/>
  <c r="L595" i="1" a="1"/>
  <c r="L595" i="1" s="1"/>
  <c r="L596" i="1" a="1"/>
  <c r="L596" i="1" s="1"/>
  <c r="L597" i="1" a="1"/>
  <c r="L597" i="1"/>
  <c r="L598" i="1" a="1"/>
  <c r="L598" i="1" s="1"/>
  <c r="L599" i="1" a="1"/>
  <c r="L599" i="1" s="1"/>
  <c r="L600" i="1" a="1"/>
  <c r="L600" i="1" s="1"/>
  <c r="L601" i="1" a="1"/>
  <c r="L601" i="1"/>
  <c r="L602" i="1" a="1"/>
  <c r="L602" i="1" s="1"/>
  <c r="L603" i="1" a="1"/>
  <c r="L603" i="1" s="1"/>
  <c r="L604" i="1" a="1"/>
  <c r="L604" i="1" s="1"/>
  <c r="L605" i="1" a="1"/>
  <c r="L605" i="1" s="1"/>
  <c r="L606" i="1" a="1"/>
  <c r="L606" i="1" s="1"/>
  <c r="L607" i="1" a="1"/>
  <c r="L607" i="1" s="1"/>
  <c r="L608" i="1" a="1"/>
  <c r="L608" i="1" s="1"/>
  <c r="L609" i="1" a="1"/>
  <c r="L609" i="1" s="1"/>
  <c r="L610" i="1" a="1"/>
  <c r="L610" i="1" s="1"/>
  <c r="L611" i="1" a="1"/>
  <c r="L611" i="1"/>
  <c r="L612" i="1" a="1"/>
  <c r="L612" i="1" s="1"/>
  <c r="L613" i="1" a="1"/>
  <c r="L613" i="1" s="1"/>
  <c r="L614" i="1" a="1"/>
  <c r="L614" i="1" s="1"/>
  <c r="L615" i="1" a="1"/>
  <c r="L615" i="1" s="1"/>
  <c r="L616" i="1" a="1"/>
  <c r="L616" i="1" s="1"/>
  <c r="L617" i="1" a="1"/>
  <c r="L617" i="1" s="1"/>
  <c r="L618" i="1" a="1"/>
  <c r="L618" i="1" s="1"/>
  <c r="L619" i="1" a="1"/>
  <c r="L619" i="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c r="L632" i="1" a="1"/>
  <c r="L632" i="1" s="1"/>
  <c r="L633" i="1" a="1"/>
  <c r="L633" i="1" s="1"/>
  <c r="L634" i="1" a="1"/>
  <c r="L634" i="1" s="1"/>
  <c r="L635" i="1" a="1"/>
  <c r="L635" i="1" s="1"/>
  <c r="L636" i="1" a="1"/>
  <c r="L636" i="1"/>
  <c r="L637" i="1" a="1"/>
  <c r="L637" i="1" s="1"/>
  <c r="L638" i="1" a="1"/>
  <c r="L638" i="1" s="1"/>
  <c r="L639" i="1" a="1"/>
  <c r="L639" i="1" s="1"/>
  <c r="L640" i="1" a="1"/>
  <c r="L640" i="1" s="1"/>
  <c r="L641" i="1" a="1"/>
  <c r="L641" i="1" s="1"/>
  <c r="L642" i="1" a="1"/>
  <c r="L642" i="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c r="L655" i="1" a="1"/>
  <c r="L655" i="1" s="1"/>
  <c r="L656" i="1" a="1"/>
  <c r="L656" i="1" s="1"/>
  <c r="L657" i="1" a="1"/>
  <c r="L657" i="1" s="1"/>
  <c r="L658" i="1" a="1"/>
  <c r="L658" i="1" s="1"/>
  <c r="L659" i="1" a="1"/>
  <c r="L659" i="1" s="1"/>
  <c r="L660" i="1" a="1"/>
  <c r="L660" i="1"/>
  <c r="L661" i="1" a="1"/>
  <c r="L661" i="1" s="1"/>
  <c r="L662" i="1" a="1"/>
  <c r="L662" i="1" s="1"/>
  <c r="L663" i="1" a="1"/>
  <c r="L663" i="1" s="1"/>
  <c r="L664" i="1" a="1"/>
  <c r="L664" i="1" s="1"/>
  <c r="L665" i="1" a="1"/>
  <c r="L665" i="1" s="1"/>
  <c r="L666" i="1" a="1"/>
  <c r="L666" i="1"/>
  <c r="L667" i="1" a="1"/>
  <c r="L667" i="1" s="1"/>
  <c r="L668" i="1" a="1"/>
  <c r="L668" i="1" s="1"/>
  <c r="L669" i="1" a="1"/>
  <c r="L669" i="1" s="1"/>
  <c r="L670" i="1" a="1"/>
  <c r="L670" i="1" s="1"/>
  <c r="L671" i="1" a="1"/>
  <c r="L671" i="1" s="1"/>
  <c r="L672" i="1" a="1"/>
  <c r="L672" i="1" s="1"/>
  <c r="L673" i="1" a="1"/>
  <c r="L673" i="1" s="1"/>
  <c r="L674" i="1" a="1"/>
  <c r="L674" i="1"/>
  <c r="L675" i="1" a="1"/>
  <c r="L675" i="1" s="1"/>
  <c r="L676" i="1" a="1"/>
  <c r="L676" i="1" s="1"/>
  <c r="L677" i="1" a="1"/>
  <c r="L677" i="1" s="1"/>
  <c r="L678" i="1" a="1"/>
  <c r="L678" i="1" s="1"/>
  <c r="L679" i="1" a="1"/>
  <c r="L679" i="1" s="1"/>
  <c r="L680" i="1" a="1"/>
  <c r="L680" i="1" s="1"/>
  <c r="L681" i="1" a="1"/>
  <c r="L681" i="1" s="1"/>
  <c r="L682" i="1" a="1"/>
  <c r="L682" i="1" s="1"/>
  <c r="L683" i="1" a="1"/>
  <c r="L683" i="1"/>
  <c r="L684" i="1" a="1"/>
  <c r="L684" i="1" s="1"/>
  <c r="L685" i="1" a="1"/>
  <c r="L685" i="1" s="1"/>
  <c r="L686" i="1" a="1"/>
  <c r="L686" i="1"/>
  <c r="L687" i="1" a="1"/>
  <c r="L687" i="1" s="1"/>
  <c r="L688" i="1" a="1"/>
  <c r="L688" i="1" s="1"/>
  <c r="L689" i="1" a="1"/>
  <c r="L689" i="1" s="1"/>
  <c r="L690" i="1" a="1"/>
  <c r="L690" i="1" s="1"/>
  <c r="L691" i="1" a="1"/>
  <c r="L691" i="1" s="1"/>
  <c r="L692" i="1" a="1"/>
  <c r="L692" i="1"/>
  <c r="L693" i="1" a="1"/>
  <c r="L693" i="1" s="1"/>
  <c r="L694" i="1" a="1"/>
  <c r="L694" i="1" s="1"/>
  <c r="L695" i="1" a="1"/>
  <c r="L695" i="1"/>
  <c r="L696" i="1" a="1"/>
  <c r="L696" i="1" s="1"/>
  <c r="L697" i="1" a="1"/>
  <c r="L697" i="1" s="1"/>
  <c r="L698" i="1" a="1"/>
  <c r="L698" i="1"/>
  <c r="L699" i="1" a="1"/>
  <c r="L699" i="1" s="1"/>
  <c r="L700" i="1" a="1"/>
  <c r="L700" i="1" s="1"/>
  <c r="L701" i="1" a="1"/>
  <c r="L701" i="1" s="1"/>
  <c r="L702" i="1" a="1"/>
  <c r="L702" i="1" s="1"/>
  <c r="L703" i="1" a="1"/>
  <c r="L703" i="1" s="1"/>
  <c r="L704" i="1" a="1"/>
  <c r="L704" i="1"/>
  <c r="L705" i="1" a="1"/>
  <c r="L705" i="1" s="1"/>
  <c r="L706" i="1" a="1"/>
  <c r="L706" i="1" s="1"/>
  <c r="L707" i="1" a="1"/>
  <c r="L707" i="1" s="1"/>
  <c r="L708" i="1" a="1"/>
  <c r="L708" i="1"/>
  <c r="L709" i="1" a="1"/>
  <c r="L709" i="1" s="1"/>
  <c r="L710" i="1" a="1"/>
  <c r="L710" i="1" s="1"/>
  <c r="L711" i="1" a="1"/>
  <c r="L711" i="1" s="1"/>
  <c r="L712" i="1" a="1"/>
  <c r="L712" i="1" s="1"/>
  <c r="L713" i="1" a="1"/>
  <c r="L713" i="1" s="1"/>
  <c r="L714" i="1" a="1"/>
  <c r="L714" i="1" s="1"/>
  <c r="L715" i="1" a="1"/>
  <c r="L715" i="1"/>
  <c r="L716" i="1" a="1"/>
  <c r="L716" i="1"/>
  <c r="L717" i="1" a="1"/>
  <c r="L717" i="1" s="1"/>
  <c r="L718" i="1" a="1"/>
  <c r="L718" i="1"/>
  <c r="L719" i="1" a="1"/>
  <c r="L719" i="1" s="1"/>
  <c r="L720" i="1" a="1"/>
  <c r="L720" i="1" s="1"/>
  <c r="L721" i="1" a="1"/>
  <c r="L721" i="1" s="1"/>
  <c r="L722" i="1" a="1"/>
  <c r="L722" i="1"/>
  <c r="L723" i="1" a="1"/>
  <c r="L723" i="1" s="1"/>
  <c r="L724" i="1" a="1"/>
  <c r="L724" i="1"/>
  <c r="L725" i="1" a="1"/>
  <c r="L725" i="1" s="1"/>
  <c r="L726" i="1" a="1"/>
  <c r="L726" i="1" s="1"/>
  <c r="L727" i="1" a="1"/>
  <c r="L727" i="1"/>
  <c r="L728" i="1" a="1"/>
  <c r="L728" i="1" s="1"/>
  <c r="L729" i="1" a="1"/>
  <c r="L729" i="1" s="1"/>
  <c r="L730" i="1" a="1"/>
  <c r="L730" i="1"/>
  <c r="L731" i="1" a="1"/>
  <c r="L731" i="1" s="1"/>
  <c r="L732" i="1" a="1"/>
  <c r="L732" i="1" s="1"/>
  <c r="L733" i="1" a="1"/>
  <c r="L733" i="1" s="1"/>
  <c r="L734" i="1" a="1"/>
  <c r="L734" i="1" s="1"/>
  <c r="L735" i="1" a="1"/>
  <c r="L735" i="1" s="1"/>
  <c r="L736" i="1" a="1"/>
  <c r="L736" i="1"/>
  <c r="L737" i="1" a="1"/>
  <c r="L737" i="1" s="1"/>
  <c r="L738" i="1" a="1"/>
  <c r="L738" i="1"/>
  <c r="L739" i="1" a="1"/>
  <c r="L739" i="1"/>
  <c r="L740" i="1" a="1"/>
  <c r="L740" i="1" s="1"/>
  <c r="L741" i="1" a="1"/>
  <c r="L741" i="1" s="1"/>
  <c r="L742" i="1" a="1"/>
  <c r="L742" i="1" s="1"/>
  <c r="L743" i="1" a="1"/>
  <c r="L743" i="1" s="1"/>
  <c r="L744" i="1" a="1"/>
  <c r="L744" i="1" s="1"/>
  <c r="L745" i="1" a="1"/>
  <c r="L745" i="1" s="1"/>
  <c r="L746" i="1" a="1"/>
  <c r="L746" i="1" s="1"/>
  <c r="L747" i="1" a="1"/>
  <c r="L747" i="1" s="1"/>
  <c r="L748" i="1" a="1"/>
  <c r="L748" i="1" s="1"/>
  <c r="L749" i="1" a="1"/>
  <c r="L749" i="1" s="1"/>
  <c r="L750" i="1" a="1"/>
  <c r="L750" i="1"/>
  <c r="L751" i="1" a="1"/>
  <c r="L751" i="1" s="1"/>
  <c r="L752" i="1" a="1"/>
  <c r="L752" i="1" s="1"/>
  <c r="L753" i="1" a="1"/>
  <c r="L753" i="1" s="1"/>
  <c r="L754" i="1" a="1"/>
  <c r="L754" i="1" s="1"/>
  <c r="L755" i="1" a="1"/>
  <c r="L755" i="1" s="1"/>
  <c r="L756" i="1" a="1"/>
  <c r="L756" i="1"/>
  <c r="L757" i="1" a="1"/>
  <c r="L757" i="1" s="1"/>
  <c r="L758" i="1" a="1"/>
  <c r="L758" i="1" s="1"/>
  <c r="L759" i="1" a="1"/>
  <c r="L759" i="1"/>
  <c r="L760" i="1" a="1"/>
  <c r="L760" i="1" s="1"/>
  <c r="L761" i="1" a="1"/>
  <c r="L761" i="1" s="1"/>
  <c r="L762" i="1" a="1"/>
  <c r="L762" i="1"/>
  <c r="L763" i="1" a="1"/>
  <c r="L763" i="1" s="1"/>
  <c r="L764" i="1" a="1"/>
  <c r="L764" i="1" s="1"/>
  <c r="L765" i="1" a="1"/>
  <c r="L765" i="1" s="1"/>
  <c r="L766" i="1" a="1"/>
  <c r="L766" i="1" s="1"/>
  <c r="L767" i="1" a="1"/>
  <c r="L767" i="1" s="1"/>
  <c r="L768" i="1" a="1"/>
  <c r="L768" i="1"/>
  <c r="L769" i="1" a="1"/>
  <c r="L769" i="1" s="1"/>
  <c r="L770" i="1" a="1"/>
  <c r="L770" i="1" s="1"/>
  <c r="L771" i="1" a="1"/>
  <c r="L771" i="1" s="1"/>
  <c r="L772" i="1" a="1"/>
  <c r="L772" i="1"/>
  <c r="L773" i="1" a="1"/>
  <c r="L773" i="1" s="1"/>
  <c r="L774" i="1" a="1"/>
  <c r="L774" i="1" s="1"/>
  <c r="L775" i="1" a="1"/>
  <c r="L775" i="1" s="1"/>
  <c r="L776" i="1" a="1"/>
  <c r="L776" i="1" s="1"/>
  <c r="L777" i="1" a="1"/>
  <c r="L777" i="1" s="1"/>
  <c r="L778" i="1" a="1"/>
  <c r="L778" i="1" s="1"/>
  <c r="L779" i="1" a="1"/>
  <c r="L779" i="1"/>
  <c r="L780" i="1" a="1"/>
  <c r="L780" i="1"/>
  <c r="L781" i="1" a="1"/>
  <c r="L781" i="1" s="1"/>
  <c r="L782" i="1" a="1"/>
  <c r="L782" i="1"/>
  <c r="L783" i="1" a="1"/>
  <c r="L783" i="1" s="1"/>
  <c r="L784" i="1" a="1"/>
  <c r="L784" i="1" s="1"/>
  <c r="L785" i="1" a="1"/>
  <c r="L785" i="1" s="1"/>
  <c r="L786" i="1" a="1"/>
  <c r="L786" i="1"/>
  <c r="L787" i="1" a="1"/>
  <c r="L787" i="1" s="1"/>
  <c r="L788" i="1" a="1"/>
  <c r="L788" i="1"/>
  <c r="L789" i="1" a="1"/>
  <c r="L789" i="1" s="1"/>
  <c r="L790" i="1" a="1"/>
  <c r="L790" i="1" s="1"/>
  <c r="L791" i="1" a="1"/>
  <c r="L791" i="1"/>
  <c r="L792" i="1" a="1"/>
  <c r="L792" i="1" s="1"/>
  <c r="L793" i="1" a="1"/>
  <c r="L793" i="1" s="1"/>
  <c r="L794" i="1" a="1"/>
  <c r="L794" i="1"/>
  <c r="L795" i="1" a="1"/>
  <c r="L795" i="1" s="1"/>
  <c r="L796" i="1" a="1"/>
  <c r="L796" i="1" s="1"/>
  <c r="L797" i="1" a="1"/>
  <c r="L797" i="1" s="1"/>
  <c r="L798" i="1" a="1"/>
  <c r="L798" i="1" s="1"/>
  <c r="L799" i="1" a="1"/>
  <c r="L799" i="1" s="1"/>
  <c r="L800" i="1" a="1"/>
  <c r="L800" i="1"/>
  <c r="L801" i="1" a="1"/>
  <c r="L801" i="1" s="1"/>
  <c r="L802" i="1" a="1"/>
  <c r="L802" i="1"/>
  <c r="L803" i="1" a="1"/>
  <c r="L803" i="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c r="L815" i="1" a="1"/>
  <c r="L815" i="1" s="1"/>
  <c r="L816" i="1" a="1"/>
  <c r="L816" i="1" s="1"/>
  <c r="L817" i="1" a="1"/>
  <c r="L817" i="1" s="1"/>
  <c r="L818" i="1" a="1"/>
  <c r="L818" i="1" s="1"/>
  <c r="L819" i="1" a="1"/>
  <c r="L819" i="1" s="1"/>
  <c r="L820" i="1" a="1"/>
  <c r="L820" i="1"/>
  <c r="L821" i="1" a="1"/>
  <c r="L821" i="1" s="1"/>
  <c r="L822" i="1" a="1"/>
  <c r="L822" i="1" s="1"/>
  <c r="L823" i="1" a="1"/>
  <c r="L823" i="1"/>
  <c r="L824" i="1" a="1"/>
  <c r="L824" i="1" s="1"/>
  <c r="L825" i="1" a="1"/>
  <c r="L825" i="1" s="1"/>
  <c r="L826" i="1" a="1"/>
  <c r="L826" i="1"/>
  <c r="L827" i="1" a="1"/>
  <c r="L827" i="1" s="1"/>
  <c r="L828" i="1" a="1"/>
  <c r="L828" i="1"/>
  <c r="L829" i="1" a="1"/>
  <c r="L829" i="1" s="1"/>
  <c r="L830" i="1" a="1"/>
  <c r="L830" i="1" s="1"/>
  <c r="L831" i="1" a="1"/>
  <c r="L831" i="1"/>
  <c r="L832" i="1" a="1"/>
  <c r="L832" i="1" s="1"/>
  <c r="L833" i="1" a="1"/>
  <c r="L833" i="1" s="1"/>
  <c r="L834" i="1" a="1"/>
  <c r="L834" i="1"/>
  <c r="L835" i="1" a="1"/>
  <c r="L835" i="1" s="1"/>
  <c r="L836" i="1" a="1"/>
  <c r="L836" i="1"/>
  <c r="L837" i="1" a="1"/>
  <c r="L837" i="1" s="1"/>
  <c r="L838" i="1" a="1"/>
  <c r="L838" i="1" s="1"/>
  <c r="L839" i="1" a="1"/>
  <c r="L839" i="1" s="1"/>
  <c r="L840" i="1" a="1"/>
  <c r="L840" i="1" s="1"/>
  <c r="L841" i="1" a="1"/>
  <c r="L841" i="1" s="1"/>
  <c r="L842" i="1" a="1"/>
  <c r="L842" i="1" s="1"/>
  <c r="L843" i="1" a="1"/>
  <c r="L843" i="1"/>
  <c r="L844" i="1" a="1"/>
  <c r="L844" i="1" s="1"/>
  <c r="L845" i="1" a="1"/>
  <c r="L845" i="1"/>
  <c r="L846" i="1" a="1"/>
  <c r="L846" i="1" s="1"/>
  <c r="L847" i="1" a="1"/>
  <c r="L847" i="1"/>
  <c r="L848" i="1" a="1"/>
  <c r="L848" i="1" s="1"/>
  <c r="L849" i="1" a="1"/>
  <c r="L849" i="1" s="1"/>
  <c r="L850" i="1" a="1"/>
  <c r="L850" i="1" s="1"/>
  <c r="L851" i="1" a="1"/>
  <c r="L851" i="1" s="1"/>
  <c r="L852" i="1" a="1"/>
  <c r="L852" i="1" s="1"/>
  <c r="L853" i="1" a="1"/>
  <c r="L853" i="1" s="1"/>
  <c r="L854" i="1" a="1"/>
  <c r="L854" i="1" s="1"/>
  <c r="L855" i="1" a="1"/>
  <c r="L855" i="1"/>
  <c r="L856" i="1" a="1"/>
  <c r="L856" i="1" s="1"/>
  <c r="L857" i="1" a="1"/>
  <c r="L857" i="1" s="1"/>
  <c r="L858" i="1" a="1"/>
  <c r="L858" i="1" s="1"/>
  <c r="L859" i="1" a="1"/>
  <c r="L859" i="1"/>
  <c r="L860" i="1" a="1"/>
  <c r="L860" i="1" s="1"/>
  <c r="L861" i="1" a="1"/>
  <c r="L861" i="1" s="1"/>
  <c r="L862" i="1" a="1"/>
  <c r="L862" i="1" s="1"/>
  <c r="L863" i="1" a="1"/>
  <c r="L863" i="1" s="1"/>
  <c r="L864" i="1" a="1"/>
  <c r="L864" i="1" s="1"/>
  <c r="L865" i="1" a="1"/>
  <c r="L865" i="1"/>
  <c r="L866" i="1" a="1"/>
  <c r="L866" i="1" s="1"/>
  <c r="L867" i="1" a="1"/>
  <c r="L867" i="1" s="1"/>
  <c r="L868" i="1" a="1"/>
  <c r="L868" i="1"/>
  <c r="L869" i="1" a="1"/>
  <c r="L869" i="1" s="1"/>
  <c r="L870" i="1" a="1"/>
  <c r="L870" i="1" s="1"/>
  <c r="L871" i="1" a="1"/>
  <c r="L871" i="1" s="1"/>
  <c r="L872" i="1" a="1"/>
  <c r="L872" i="1" s="1"/>
  <c r="L873" i="1" a="1"/>
  <c r="L873" i="1" s="1"/>
  <c r="L874" i="1" a="1"/>
  <c r="L874" i="1" s="1"/>
  <c r="L875" i="1" a="1"/>
  <c r="L875" i="1" s="1"/>
  <c r="L876" i="1" a="1"/>
  <c r="L876" i="1" s="1"/>
  <c r="L877" i="1" a="1"/>
  <c r="L877" i="1"/>
  <c r="L878" i="1" a="1"/>
  <c r="L878" i="1" s="1"/>
  <c r="L879" i="1" a="1"/>
  <c r="L879" i="1" s="1"/>
  <c r="L880" i="1" a="1"/>
  <c r="L880" i="1" s="1"/>
  <c r="L881" i="1" a="1"/>
  <c r="L881" i="1" s="1"/>
  <c r="L882" i="1" a="1"/>
  <c r="L882" i="1" s="1"/>
  <c r="L883" i="1" a="1"/>
  <c r="L883" i="1" s="1"/>
  <c r="L884" i="1" a="1"/>
  <c r="L884" i="1"/>
  <c r="L885" i="1" a="1"/>
  <c r="L885" i="1" s="1"/>
  <c r="L886" i="1" a="1"/>
  <c r="L886" i="1" s="1"/>
  <c r="L887" i="1" a="1"/>
  <c r="L887" i="1" s="1"/>
  <c r="L888" i="1" a="1"/>
  <c r="L888" i="1"/>
  <c r="L889" i="1" a="1"/>
  <c r="L889" i="1" s="1"/>
  <c r="L890" i="1" a="1"/>
  <c r="L890" i="1" s="1"/>
  <c r="L891" i="1" a="1"/>
  <c r="L891" i="1" s="1"/>
  <c r="L892" i="1" a="1"/>
  <c r="L892" i="1" s="1"/>
  <c r="L893" i="1" a="1"/>
  <c r="L893" i="1" s="1"/>
  <c r="L894" i="1" a="1"/>
  <c r="L894" i="1" s="1"/>
  <c r="L895" i="1" a="1"/>
  <c r="L895" i="1" s="1"/>
  <c r="L896" i="1" a="1"/>
  <c r="L896" i="1" s="1"/>
  <c r="L897" i="1" a="1"/>
  <c r="L897" i="1"/>
  <c r="L898" i="1" a="1"/>
  <c r="L898" i="1" s="1"/>
  <c r="L899" i="1" a="1"/>
  <c r="L899" i="1" s="1"/>
  <c r="L900" i="1" a="1"/>
  <c r="L900" i="1"/>
  <c r="L901" i="1" a="1"/>
  <c r="L901" i="1" s="1"/>
  <c r="L902" i="1" a="1"/>
  <c r="L902" i="1" s="1"/>
  <c r="L903" i="1" a="1"/>
  <c r="L903" i="1"/>
  <c r="L904" i="1" a="1"/>
  <c r="L904" i="1" s="1"/>
  <c r="L905" i="1" a="1"/>
  <c r="L905" i="1"/>
  <c r="L906" i="1" a="1"/>
  <c r="L906" i="1" s="1"/>
  <c r="L907" i="1" a="1"/>
  <c r="L907" i="1" s="1"/>
  <c r="L908" i="1" a="1"/>
  <c r="L908" i="1" s="1"/>
  <c r="L909" i="1" a="1"/>
  <c r="L909" i="1" s="1"/>
  <c r="L910" i="1" a="1"/>
  <c r="L910" i="1" s="1"/>
  <c r="L911" i="1" a="1"/>
  <c r="L911" i="1"/>
  <c r="L912" i="1" a="1"/>
  <c r="L912" i="1" s="1"/>
  <c r="L913" i="1" a="1"/>
  <c r="L913" i="1" s="1"/>
  <c r="L914" i="1" a="1"/>
  <c r="L914" i="1" s="1"/>
  <c r="L915" i="1" a="1"/>
  <c r="L915" i="1" s="1"/>
  <c r="L916" i="1" a="1"/>
  <c r="L916" i="1"/>
  <c r="L917" i="1" a="1"/>
  <c r="L917" i="1" s="1"/>
  <c r="L918" i="1" a="1"/>
  <c r="L918" i="1" s="1"/>
  <c r="L919" i="1" a="1"/>
  <c r="L919" i="1" s="1"/>
  <c r="L920" i="1" a="1"/>
  <c r="L920" i="1" s="1"/>
  <c r="L921" i="1" a="1"/>
  <c r="L921" i="1"/>
  <c r="L922" i="1" a="1"/>
  <c r="L922" i="1" s="1"/>
  <c r="L923" i="1" a="1"/>
  <c r="L923" i="1" s="1"/>
  <c r="L924" i="1" a="1"/>
  <c r="L924" i="1" s="1"/>
  <c r="L925" i="1" a="1"/>
  <c r="L925" i="1" s="1"/>
  <c r="L926" i="1" a="1"/>
  <c r="L926" i="1" s="1"/>
  <c r="L927" i="1" a="1"/>
  <c r="L927" i="1" s="1"/>
  <c r="L928" i="1" a="1"/>
  <c r="L928" i="1"/>
  <c r="L929" i="1" a="1"/>
  <c r="L929" i="1" s="1"/>
  <c r="L930" i="1" a="1"/>
  <c r="L930" i="1" s="1"/>
  <c r="L931" i="1" a="1"/>
  <c r="L931" i="1" s="1"/>
  <c r="L932" i="1" a="1"/>
  <c r="L932" i="1"/>
  <c r="L933" i="1" a="1"/>
  <c r="L933" i="1" s="1"/>
  <c r="L934" i="1" a="1"/>
  <c r="L934" i="1" s="1"/>
  <c r="L935" i="1" a="1"/>
  <c r="L935" i="1" s="1"/>
  <c r="L936" i="1" a="1"/>
  <c r="L936" i="1" s="1"/>
  <c r="L937" i="1" a="1"/>
  <c r="L937" i="1" s="1"/>
  <c r="L938" i="1" a="1"/>
  <c r="L938" i="1" s="1"/>
  <c r="L939" i="1" a="1"/>
  <c r="L939" i="1"/>
  <c r="L940" i="1" a="1"/>
  <c r="L940" i="1" s="1"/>
  <c r="L941" i="1" a="1"/>
  <c r="L941" i="1"/>
  <c r="L942" i="1" a="1"/>
  <c r="L942" i="1" s="1"/>
  <c r="L943" i="1" a="1"/>
  <c r="L943" i="1"/>
  <c r="L944" i="1" a="1"/>
  <c r="L944" i="1"/>
  <c r="L945" i="1" a="1"/>
  <c r="L945" i="1" s="1"/>
  <c r="L946" i="1" a="1"/>
  <c r="L946" i="1" s="1"/>
  <c r="L947" i="1" a="1"/>
  <c r="L947" i="1" s="1"/>
  <c r="L948" i="1" a="1"/>
  <c r="L948" i="1" s="1"/>
  <c r="L949" i="1" a="1"/>
  <c r="L949" i="1" s="1"/>
  <c r="L950" i="1" a="1"/>
  <c r="L950" i="1" s="1"/>
  <c r="L951" i="1" a="1"/>
  <c r="L951" i="1" s="1"/>
  <c r="L952" i="1" a="1"/>
  <c r="L952" i="1"/>
  <c r="L953" i="1" a="1"/>
  <c r="L953" i="1" s="1"/>
  <c r="L954" i="1" a="1"/>
  <c r="L954" i="1" s="1"/>
  <c r="L955" i="1" a="1"/>
  <c r="L955" i="1"/>
  <c r="L956" i="1" a="1"/>
  <c r="L956" i="1" s="1"/>
  <c r="L957" i="1" a="1"/>
  <c r="L957" i="1" s="1"/>
  <c r="L958" i="1" a="1"/>
  <c r="L958" i="1" s="1"/>
  <c r="L959" i="1" a="1"/>
  <c r="L959" i="1" s="1"/>
  <c r="L960" i="1" a="1"/>
  <c r="L960" i="1"/>
  <c r="L961" i="1" a="1"/>
  <c r="L961" i="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c r="L974" i="1" a="1"/>
  <c r="L974" i="1" s="1"/>
  <c r="L975" i="1" a="1"/>
  <c r="L975" i="1"/>
  <c r="L976" i="1" a="1"/>
  <c r="L976" i="1" s="1"/>
  <c r="L977" i="1" a="1"/>
  <c r="L977" i="1" s="1"/>
  <c r="L978" i="1" a="1"/>
  <c r="L978" i="1" s="1"/>
  <c r="L979" i="1" a="1"/>
  <c r="L979" i="1" s="1"/>
  <c r="L980" i="1" a="1"/>
  <c r="L980" i="1" s="1"/>
  <c r="L981" i="1" a="1"/>
  <c r="L981" i="1" s="1"/>
  <c r="L982" i="1" a="1"/>
  <c r="L982" i="1" s="1"/>
  <c r="L983" i="1" a="1"/>
  <c r="L983" i="1" s="1"/>
  <c r="L984" i="1" a="1"/>
  <c r="L984" i="1"/>
  <c r="L985" i="1" a="1"/>
  <c r="L985" i="1" s="1"/>
  <c r="L986" i="1" a="1"/>
  <c r="L986" i="1" s="1"/>
  <c r="L987" i="1" a="1"/>
  <c r="L987" i="1" s="1"/>
  <c r="L988" i="1" a="1"/>
  <c r="L988" i="1" s="1"/>
  <c r="L989" i="1" a="1"/>
  <c r="L989" i="1"/>
  <c r="L990" i="1" a="1"/>
  <c r="L990" i="1" s="1"/>
  <c r="L991" i="1" a="1"/>
  <c r="L991" i="1" s="1"/>
  <c r="L992" i="1" a="1"/>
  <c r="L992" i="1"/>
  <c r="L993" i="1" a="1"/>
  <c r="L993" i="1" s="1"/>
  <c r="L994" i="1" a="1"/>
  <c r="L994" i="1" s="1"/>
  <c r="L995" i="1" a="1"/>
  <c r="L995" i="1" s="1"/>
  <c r="L996" i="1" a="1"/>
  <c r="L996" i="1" s="1"/>
  <c r="L997" i="1" a="1"/>
  <c r="L997" i="1" s="1"/>
  <c r="L998" i="1" a="1"/>
  <c r="L998" i="1" s="1"/>
  <c r="L999" i="1" a="1"/>
  <c r="L999" i="1" s="1"/>
  <c r="L1000" i="1" a="1"/>
  <c r="L1000" i="1" s="1"/>
  <c r="L1001" i="1" a="1"/>
  <c r="L1001" i="1"/>
  <c r="L1002" i="1" a="1"/>
  <c r="L1002" i="1" s="1"/>
  <c r="L1003" i="1" a="1"/>
  <c r="L1003" i="1"/>
  <c r="L1004" i="1" a="1"/>
  <c r="L1004" i="1" s="1"/>
  <c r="L1005" i="1" a="1"/>
  <c r="L1005" i="1"/>
  <c r="L1006" i="1" a="1"/>
  <c r="L1006" i="1" s="1"/>
  <c r="L1007" i="1" a="1"/>
  <c r="L1007" i="1" s="1"/>
  <c r="L1008" i="1" a="1"/>
  <c r="L1008" i="1" s="1"/>
  <c r="L1009" i="1" a="1"/>
  <c r="L1009" i="1" s="1"/>
  <c r="L1010" i="1" a="1"/>
  <c r="L1010" i="1" s="1"/>
  <c r="L1011" i="1" a="1"/>
  <c r="L1011" i="1" s="1"/>
  <c r="L1012" i="1" a="1"/>
  <c r="L1012" i="1"/>
  <c r="L1013" i="1" a="1"/>
  <c r="L1013" i="1" s="1"/>
  <c r="L1014" i="1" a="1"/>
  <c r="L1014" i="1" s="1"/>
  <c r="L1015" i="1" a="1"/>
  <c r="L1015" i="1"/>
  <c r="L1016" i="1" a="1"/>
  <c r="L1016" i="1" s="1"/>
  <c r="L1017" i="1" a="1"/>
  <c r="L1017" i="1" s="1"/>
  <c r="L1018" i="1" a="1"/>
  <c r="L1018" i="1" s="1"/>
  <c r="L1019" i="1" a="1"/>
  <c r="L1019" i="1" s="1"/>
  <c r="L1020" i="1" a="1"/>
  <c r="L1020" i="1" s="1"/>
  <c r="L1021" i="1" a="1"/>
  <c r="L1021" i="1" s="1"/>
  <c r="L1022" i="1" a="1"/>
  <c r="L1022" i="1" s="1"/>
  <c r="L1023" i="1" a="1"/>
  <c r="L1023" i="1" s="1"/>
  <c r="L1024" i="1" a="1"/>
  <c r="L1024" i="1"/>
  <c r="L1025" i="1" a="1"/>
  <c r="L1025" i="1" s="1"/>
  <c r="L1026" i="1" a="1"/>
  <c r="L1026" i="1" s="1"/>
  <c r="L1027" i="1" a="1"/>
  <c r="L1027" i="1" s="1"/>
  <c r="L1028" i="1" a="1"/>
  <c r="L1028" i="1"/>
  <c r="L1029" i="1" a="1"/>
  <c r="L1029" i="1" s="1"/>
  <c r="L1030" i="1" a="1"/>
  <c r="L1030" i="1" s="1"/>
  <c r="L1031" i="1" a="1"/>
  <c r="L1031" i="1" s="1"/>
  <c r="L1032" i="1" a="1"/>
  <c r="L1032" i="1" s="1"/>
  <c r="L1033" i="1" a="1"/>
  <c r="L1033" i="1" s="1"/>
  <c r="L1034" i="1" a="1"/>
  <c r="L1034" i="1" s="1"/>
  <c r="L1035" i="1" a="1"/>
  <c r="L1035" i="1"/>
  <c r="L1036" i="1" a="1"/>
  <c r="L1036" i="1" s="1"/>
  <c r="L1037" i="1" a="1"/>
  <c r="L1037" i="1" s="1"/>
  <c r="L1038" i="1" a="1"/>
  <c r="L1038" i="1" s="1"/>
  <c r="L1039" i="1" a="1"/>
  <c r="L1039" i="1" s="1"/>
  <c r="L1040" i="1" a="1"/>
  <c r="L1040" i="1" s="1"/>
  <c r="L1041" i="1" a="1"/>
  <c r="L1041" i="1" s="1"/>
  <c r="L1042" i="1" a="1"/>
  <c r="L1042" i="1" s="1"/>
  <c r="L1043" i="1" a="1"/>
  <c r="L1043" i="1" s="1"/>
  <c r="L1044" i="1" a="1"/>
  <c r="L1044" i="1"/>
  <c r="L1045" i="1" a="1"/>
  <c r="L1045" i="1" s="1"/>
  <c r="L1046" i="1" a="1"/>
  <c r="L1046" i="1" s="1"/>
  <c r="L1047" i="1" a="1"/>
  <c r="L1047" i="1"/>
  <c r="L1048" i="1" a="1"/>
  <c r="L1048" i="1" s="1"/>
  <c r="L1049" i="1" a="1"/>
  <c r="L1049" i="1" s="1"/>
  <c r="L1050" i="1" a="1"/>
  <c r="L1050" i="1" s="1"/>
  <c r="L1051" i="1" a="1"/>
  <c r="L1051" i="1" s="1"/>
  <c r="L1052" i="1" a="1"/>
  <c r="L1052" i="1" s="1"/>
  <c r="L1053" i="1" a="1"/>
  <c r="L1053" i="1"/>
  <c r="L1054" i="1" a="1"/>
  <c r="L1054" i="1" s="1"/>
  <c r="L1055" i="1" a="1"/>
  <c r="L1055" i="1" s="1"/>
  <c r="L1056" i="1" a="1"/>
  <c r="L1056" i="1" s="1"/>
  <c r="L1057" i="1" a="1"/>
  <c r="L1057" i="1"/>
  <c r="L1058" i="1" a="1"/>
  <c r="L1058" i="1" s="1"/>
  <c r="L1059" i="1" a="1"/>
  <c r="L1059" i="1" s="1"/>
  <c r="L1060" i="1" a="1"/>
  <c r="L1060" i="1" s="1"/>
  <c r="L1061" i="1" a="1"/>
  <c r="L1061" i="1" s="1"/>
  <c r="L1062" i="1" a="1"/>
  <c r="L1062" i="1" s="1"/>
  <c r="L1063" i="1" a="1"/>
  <c r="L1063" i="1"/>
  <c r="L1064" i="1" a="1"/>
  <c r="L1064" i="1" s="1"/>
  <c r="L1065" i="1" a="1"/>
  <c r="L1065" i="1" s="1"/>
  <c r="L1066" i="1" a="1"/>
  <c r="L1066" i="1" s="1"/>
  <c r="L1067" i="1" a="1"/>
  <c r="L1067" i="1"/>
  <c r="L1068" i="1" a="1"/>
  <c r="L1068" i="1" s="1"/>
  <c r="L1069" i="1" a="1"/>
  <c r="L1069" i="1"/>
  <c r="L1070" i="1" a="1"/>
  <c r="L1070" i="1" s="1"/>
  <c r="L1071" i="1" a="1"/>
  <c r="L1071" i="1" s="1"/>
  <c r="L1072" i="1" a="1"/>
  <c r="L1072" i="1" s="1"/>
  <c r="L1073" i="1" a="1"/>
  <c r="L1073" i="1" s="1"/>
  <c r="L1074" i="1" a="1"/>
  <c r="L1074" i="1" s="1"/>
  <c r="L1075" i="1" a="1"/>
  <c r="L1075" i="1" s="1"/>
  <c r="L1076" i="1" a="1"/>
  <c r="L1076" i="1" s="1"/>
  <c r="L1077" i="1" a="1"/>
  <c r="L1077" i="1" s="1"/>
  <c r="L1078" i="1" a="1"/>
  <c r="L1078" i="1" s="1"/>
  <c r="L1079" i="1" a="1"/>
  <c r="L1079" i="1" s="1"/>
  <c r="L1080" i="1" a="1"/>
  <c r="L1080" i="1" s="1"/>
  <c r="L1081" i="1" a="1"/>
  <c r="L1081" i="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c r="L1093" i="1" a="1"/>
  <c r="L1093" i="1" s="1"/>
  <c r="L1094" i="1" a="1"/>
  <c r="L1094" i="1" s="1"/>
  <c r="L1095" i="1" a="1"/>
  <c r="L1095" i="1" s="1"/>
  <c r="L1096" i="1" a="1"/>
  <c r="L1096" i="1" s="1"/>
  <c r="L1097" i="1" a="1"/>
  <c r="L1097" i="1" s="1"/>
  <c r="L1098" i="1" a="1"/>
  <c r="L1098" i="1" s="1"/>
  <c r="L1099" i="1" a="1"/>
  <c r="L1099" i="1" s="1"/>
  <c r="L1100" i="1" a="1"/>
  <c r="L1100" i="1" s="1"/>
  <c r="L1101" i="1" a="1"/>
  <c r="L1101" i="1" s="1"/>
  <c r="L1102" i="1" a="1"/>
  <c r="L1102" i="1" s="1"/>
  <c r="L1103" i="1" a="1"/>
  <c r="L1103" i="1"/>
  <c r="L1104" i="1" a="1"/>
  <c r="L1104" i="1" s="1"/>
  <c r="L1105" i="1" a="1"/>
  <c r="L1105" i="1" s="1"/>
  <c r="L1106" i="1" a="1"/>
  <c r="L1106" i="1" s="1"/>
  <c r="L1107" i="1" a="1"/>
  <c r="L1107" i="1" s="1"/>
  <c r="L1108" i="1" a="1"/>
  <c r="L1108" i="1" s="1"/>
  <c r="L1109" i="1" a="1"/>
  <c r="L1109" i="1"/>
  <c r="L1110" i="1" a="1"/>
  <c r="L1110" i="1" s="1"/>
  <c r="L1111" i="1" a="1"/>
  <c r="L1111" i="1" s="1"/>
  <c r="L1112" i="1" a="1"/>
  <c r="L1112" i="1" s="1"/>
  <c r="L1113" i="1" a="1"/>
  <c r="L1113" i="1"/>
  <c r="L1114" i="1" a="1"/>
  <c r="L1114" i="1" s="1"/>
  <c r="L1115" i="1" a="1"/>
  <c r="L1115" i="1" s="1"/>
  <c r="L1116" i="1" a="1"/>
  <c r="L1116" i="1"/>
  <c r="L1117" i="1" a="1"/>
  <c r="L1117" i="1" s="1"/>
  <c r="L1118" i="1" a="1"/>
  <c r="L1118" i="1" s="1"/>
  <c r="L1119" i="1" a="1"/>
  <c r="L1119" i="1" s="1"/>
  <c r="L1120" i="1" a="1"/>
  <c r="L1120" i="1" s="1"/>
  <c r="L1121" i="1" a="1"/>
  <c r="L1121" i="1" s="1"/>
  <c r="L1122" i="1" a="1"/>
  <c r="L1122" i="1" s="1"/>
  <c r="L1123" i="1" a="1"/>
  <c r="L1123" i="1" s="1"/>
  <c r="L1124" i="1" a="1"/>
  <c r="L1124" i="1"/>
  <c r="L1125" i="1" a="1"/>
  <c r="L1125" i="1"/>
  <c r="L1126" i="1" a="1"/>
  <c r="L1126" i="1" s="1"/>
  <c r="L1127" i="1" a="1"/>
  <c r="L1127" i="1"/>
  <c r="L1128" i="1" a="1"/>
  <c r="L1128" i="1" s="1"/>
  <c r="L1129" i="1" a="1"/>
  <c r="L1129" i="1" s="1"/>
  <c r="L1130" i="1" a="1"/>
  <c r="L1130" i="1" s="1"/>
  <c r="L1131" i="1" a="1"/>
  <c r="L1131" i="1" s="1"/>
  <c r="L1132" i="1" a="1"/>
  <c r="L1132" i="1" s="1"/>
  <c r="L1133" i="1" a="1"/>
  <c r="L1133" i="1"/>
  <c r="L1134" i="1" a="1"/>
  <c r="L1134" i="1" s="1"/>
  <c r="L1135" i="1" a="1"/>
  <c r="L1135" i="1"/>
  <c r="L1136" i="1" a="1"/>
  <c r="L1136" i="1"/>
  <c r="L1137" i="1" a="1"/>
  <c r="L1137" i="1" s="1"/>
  <c r="L1138" i="1" a="1"/>
  <c r="L1138" i="1" s="1"/>
  <c r="L1139" i="1" a="1"/>
  <c r="L1139" i="1" s="1"/>
  <c r="L1140" i="1" a="1"/>
  <c r="L1140" i="1" s="1"/>
  <c r="L1141" i="1" a="1"/>
  <c r="L1141" i="1"/>
  <c r="L1142" i="1" a="1"/>
  <c r="L1142" i="1" s="1"/>
  <c r="L1143" i="1" a="1"/>
  <c r="L1143" i="1" s="1"/>
  <c r="L1144" i="1" a="1"/>
  <c r="L1144" i="1"/>
  <c r="L1145" i="1" a="1"/>
  <c r="L1145" i="1" s="1"/>
  <c r="L1146" i="1" a="1"/>
  <c r="L1146" i="1" s="1"/>
  <c r="L1147" i="1" a="1"/>
  <c r="L1147" i="1"/>
  <c r="L1148" i="1" a="1"/>
  <c r="L1148" i="1" s="1"/>
  <c r="L1149" i="1" a="1"/>
  <c r="L1149" i="1" s="1"/>
  <c r="L1150" i="1" a="1"/>
  <c r="L1150" i="1" s="1"/>
  <c r="L1151" i="1" a="1"/>
  <c r="L1151" i="1" s="1"/>
  <c r="L1152" i="1" a="1"/>
  <c r="L1152" i="1" s="1"/>
  <c r="L1153" i="1" a="1"/>
  <c r="L1153" i="1"/>
  <c r="L1154" i="1" a="1"/>
  <c r="L1154" i="1" s="1"/>
  <c r="L1155" i="1" a="1"/>
  <c r="L1155" i="1"/>
  <c r="L1156" i="1" a="1"/>
  <c r="L1156" i="1" s="1"/>
  <c r="L1157" i="1" a="1"/>
  <c r="L1157" i="1"/>
  <c r="L1158" i="1" a="1"/>
  <c r="L1158" i="1" s="1"/>
  <c r="L1159" i="1" a="1"/>
  <c r="L1159" i="1" s="1"/>
  <c r="L1160" i="1" a="1"/>
  <c r="L1160" i="1" s="1"/>
  <c r="L1161" i="1" a="1"/>
  <c r="L1161" i="1" s="1"/>
  <c r="L1162" i="1" a="1"/>
  <c r="L1162" i="1" s="1"/>
  <c r="L1163" i="1" a="1"/>
  <c r="L1163" i="1" s="1"/>
  <c r="L1164" i="1" a="1"/>
  <c r="L1164" i="1"/>
  <c r="L1165" i="1" a="1"/>
  <c r="L1165" i="1" s="1"/>
  <c r="L1166" i="1" a="1"/>
  <c r="L1166" i="1" s="1"/>
  <c r="L1167" i="1" a="1"/>
  <c r="L1167" i="1" s="1"/>
  <c r="L1168" i="1" a="1"/>
  <c r="L1168" i="1"/>
  <c r="L1169" i="1" a="1"/>
  <c r="L1169" i="1" s="1"/>
  <c r="L1170" i="1" a="1"/>
  <c r="L1170" i="1" s="1"/>
  <c r="L1171" i="1" a="1"/>
  <c r="L1171" i="1"/>
  <c r="L1172" i="1" a="1"/>
  <c r="L1172" i="1" s="1"/>
  <c r="L1173" i="1" a="1"/>
  <c r="L1173" i="1"/>
  <c r="L1174" i="1" a="1"/>
  <c r="L1174" i="1" s="1"/>
  <c r="L1175" i="1" a="1"/>
  <c r="L1175" i="1" s="1"/>
  <c r="L1176" i="1" a="1"/>
  <c r="L1176" i="1" s="1"/>
  <c r="L1177" i="1" a="1"/>
  <c r="L1177" i="1" s="1"/>
  <c r="L1178" i="1" a="1"/>
  <c r="L1178" i="1" s="1"/>
  <c r="L1179" i="1" a="1"/>
  <c r="L1179" i="1"/>
  <c r="L1180" i="1" a="1"/>
  <c r="L1180" i="1" s="1"/>
  <c r="L1181" i="1" a="1"/>
  <c r="L1181" i="1" s="1"/>
  <c r="L1182" i="1" a="1"/>
  <c r="L1182" i="1" s="1"/>
  <c r="L1183" i="1" a="1"/>
  <c r="L1183" i="1" s="1"/>
  <c r="L1184" i="1" a="1"/>
  <c r="L1184" i="1" s="1"/>
  <c r="L1185" i="1" a="1"/>
  <c r="L1185" i="1"/>
  <c r="L1186" i="1" a="1"/>
  <c r="L1186" i="1" s="1"/>
  <c r="L1187" i="1" a="1"/>
  <c r="L1187" i="1" s="1"/>
  <c r="L1188" i="1" a="1"/>
  <c r="L1188" i="1" s="1"/>
  <c r="L1189" i="1" a="1"/>
  <c r="L1189" i="1"/>
  <c r="L1190" i="1" a="1"/>
  <c r="L1190" i="1" s="1"/>
  <c r="L1191" i="1" a="1"/>
  <c r="L1191" i="1" s="1"/>
  <c r="L1192" i="1" a="1"/>
  <c r="L1192" i="1" s="1"/>
  <c r="L1193" i="1" a="1"/>
  <c r="L1193" i="1" s="1"/>
  <c r="L1194" i="1" a="1"/>
  <c r="L1194" i="1" s="1"/>
  <c r="L1195" i="1" a="1"/>
  <c r="L1195" i="1" s="1"/>
  <c r="L1196" i="1" a="1"/>
  <c r="L1196" i="1"/>
  <c r="L1197" i="1" a="1"/>
  <c r="L1197" i="1" s="1"/>
  <c r="L1198" i="1" a="1"/>
  <c r="L1198" i="1" s="1"/>
  <c r="L1199" i="1" a="1"/>
  <c r="L1199" i="1" s="1"/>
  <c r="L1200" i="1" a="1"/>
  <c r="L1200" i="1"/>
  <c r="L1201" i="1" a="1"/>
  <c r="L1201" i="1" s="1"/>
  <c r="L1202" i="1" a="1"/>
  <c r="L1202" i="1" s="1"/>
  <c r="L1203" i="1" a="1"/>
  <c r="L1203" i="1" s="1"/>
  <c r="L1204" i="1" a="1"/>
  <c r="L1204" i="1" s="1"/>
  <c r="L1205" i="1" a="1"/>
  <c r="L1205" i="1" s="1"/>
  <c r="L1206" i="1" a="1"/>
  <c r="L1206" i="1" s="1"/>
  <c r="L1207" i="1" a="1"/>
  <c r="L1207" i="1" s="1"/>
  <c r="L1208" i="1" a="1"/>
  <c r="L1208" i="1" s="1"/>
  <c r="L1209" i="1" a="1"/>
  <c r="L1209" i="1"/>
  <c r="L1210" i="1" a="1"/>
  <c r="L1210" i="1" s="1"/>
  <c r="L1211" i="1" a="1"/>
  <c r="L1211" i="1"/>
  <c r="L1212" i="1" a="1"/>
  <c r="L1212" i="1"/>
  <c r="L1213" i="1" a="1"/>
  <c r="L1213" i="1" s="1"/>
  <c r="L1214" i="1" a="1"/>
  <c r="L1214" i="1" s="1"/>
  <c r="L1215" i="1" a="1"/>
  <c r="L1215" i="1" s="1"/>
  <c r="L1216" i="1" a="1"/>
  <c r="L1216" i="1" s="1"/>
  <c r="L1217" i="1" a="1"/>
  <c r="L1217" i="1"/>
  <c r="L1218" i="1" a="1"/>
  <c r="L1218" i="1" s="1"/>
  <c r="L1219" i="1" a="1"/>
  <c r="L1219" i="1" s="1"/>
  <c r="L1220" i="1" a="1"/>
  <c r="L1220" i="1"/>
  <c r="L1221" i="1" a="1"/>
  <c r="L1221" i="1" s="1"/>
  <c r="L1222" i="1" a="1"/>
  <c r="L1222" i="1" s="1"/>
  <c r="L1223" i="1" a="1"/>
  <c r="L1223" i="1"/>
  <c r="L1224" i="1" a="1"/>
  <c r="L1224" i="1" s="1"/>
  <c r="L1225" i="1" a="1"/>
  <c r="L1225" i="1" s="1"/>
  <c r="L1226" i="1" a="1"/>
  <c r="L1226" i="1" s="1"/>
  <c r="L1227" i="1" a="1"/>
  <c r="L1227" i="1" s="1"/>
  <c r="L1228" i="1" a="1"/>
  <c r="L1228" i="1"/>
  <c r="L1229" i="1" a="1"/>
  <c r="L1229" i="1"/>
  <c r="L1230" i="1" a="1"/>
  <c r="L1230" i="1" s="1"/>
  <c r="L1231" i="1" a="1"/>
  <c r="L1231" i="1"/>
  <c r="L1232" i="1" a="1"/>
  <c r="L1232" i="1" s="1"/>
  <c r="L1233" i="1" a="1"/>
  <c r="L1233" i="1" s="1"/>
  <c r="L1234" i="1" a="1"/>
  <c r="L1234" i="1" s="1"/>
  <c r="L1235" i="1" a="1"/>
  <c r="L1235" i="1" s="1"/>
  <c r="L1236" i="1" a="1"/>
  <c r="L1236" i="1" s="1"/>
  <c r="L1237" i="1" a="1"/>
  <c r="L1237" i="1" s="1"/>
  <c r="L1238" i="1" a="1"/>
  <c r="L1238" i="1" s="1"/>
  <c r="L1239" i="1" a="1"/>
  <c r="L1239" i="1" s="1"/>
  <c r="L1240" i="1" a="1"/>
  <c r="L1240" i="1"/>
  <c r="L1241" i="1" a="1"/>
  <c r="L1241" i="1" s="1"/>
  <c r="L1242" i="1" a="1"/>
  <c r="L1242" i="1" s="1"/>
  <c r="L1243" i="1" a="1"/>
  <c r="L1243" i="1" s="1"/>
  <c r="L1244" i="1" a="1"/>
  <c r="L1244" i="1"/>
  <c r="L1245" i="1" a="1"/>
  <c r="L1245" i="1" s="1"/>
  <c r="L1246" i="1" a="1"/>
  <c r="L1246" i="1" s="1"/>
  <c r="L1247" i="1" a="1"/>
  <c r="L1247" i="1" s="1"/>
  <c r="L1248" i="1" a="1"/>
  <c r="L1248" i="1" s="1"/>
  <c r="L1249" i="1" a="1"/>
  <c r="L1249" i="1" s="1"/>
  <c r="L1250" i="1" a="1"/>
  <c r="L1250" i="1" s="1"/>
  <c r="L1251" i="1" a="1"/>
  <c r="L1251" i="1"/>
  <c r="L1252" i="1" a="1"/>
  <c r="L1252" i="1" s="1"/>
  <c r="L1253" i="1" a="1"/>
  <c r="L1253" i="1" s="1"/>
  <c r="L1254" i="1" a="1"/>
  <c r="L1254" i="1" s="1"/>
  <c r="L1255" i="1" a="1"/>
  <c r="L1255" i="1"/>
  <c r="L1256" i="1" a="1"/>
  <c r="L1256" i="1" s="1"/>
  <c r="L1257" i="1" a="1"/>
  <c r="L1257" i="1" s="1"/>
  <c r="L1258" i="1" a="1"/>
  <c r="L1258" i="1" s="1"/>
  <c r="L1259" i="1" a="1"/>
  <c r="L1259" i="1" s="1"/>
  <c r="L1260" i="1" a="1"/>
  <c r="L1260" i="1" s="1"/>
  <c r="L1261" i="1" a="1"/>
  <c r="L1261" i="1"/>
  <c r="L1262" i="1" a="1"/>
  <c r="L1262" i="1" s="1"/>
  <c r="L1263" i="1" a="1"/>
  <c r="L1263" i="1" s="1"/>
  <c r="L1264" i="1" a="1"/>
  <c r="L1264" i="1" s="1"/>
  <c r="L1265" i="1" a="1"/>
  <c r="L1265" i="1" s="1"/>
  <c r="L1266" i="1" a="1"/>
  <c r="L1266" i="1" s="1"/>
  <c r="L1267" i="1" a="1"/>
  <c r="L1267" i="1"/>
  <c r="L1268" i="1" a="1"/>
  <c r="L1268" i="1" s="1"/>
  <c r="L1269" i="1" a="1"/>
  <c r="L1269" i="1"/>
  <c r="L1270" i="1" a="1"/>
  <c r="L1270" i="1" s="1"/>
  <c r="L1271" i="1" a="1"/>
  <c r="L1271" i="1" s="1"/>
  <c r="L1272" i="1" a="1"/>
  <c r="L1272" i="1"/>
  <c r="L1273" i="1" a="1"/>
  <c r="L1273" i="1" s="1"/>
  <c r="L1274" i="1" a="1"/>
  <c r="L1274" i="1" s="1"/>
  <c r="L1275" i="1" a="1"/>
  <c r="L1275" i="1" s="1"/>
  <c r="L1276" i="1" a="1"/>
  <c r="L1276" i="1"/>
  <c r="L1277" i="1" a="1"/>
  <c r="L1277" i="1" s="1"/>
  <c r="L1278" i="1" a="1"/>
  <c r="L1278" i="1" s="1"/>
  <c r="L1279" i="1" a="1"/>
  <c r="L1279" i="1" s="1"/>
  <c r="L1280" i="1" a="1"/>
  <c r="L1280" i="1" s="1"/>
  <c r="L1281" i="1" a="1"/>
  <c r="L1281" i="1" s="1"/>
  <c r="L1282" i="1" a="1"/>
  <c r="L1282" i="1" s="1"/>
  <c r="L1283" i="1" a="1"/>
  <c r="L1283" i="1"/>
  <c r="L1284" i="1" a="1"/>
  <c r="L1284" i="1" s="1"/>
  <c r="L1285" i="1" a="1"/>
  <c r="L1285" i="1"/>
  <c r="L1286" i="1" a="1"/>
  <c r="L1286" i="1" s="1"/>
  <c r="L1287" i="1" a="1"/>
  <c r="L1287" i="1"/>
  <c r="L1288" i="1" a="1"/>
  <c r="L1288" i="1" s="1"/>
  <c r="L1289" i="1" a="1"/>
  <c r="L1289" i="1" s="1"/>
  <c r="L1290" i="1" a="1"/>
  <c r="L1290" i="1" s="1"/>
  <c r="L1291" i="1" a="1"/>
  <c r="L1291" i="1" s="1"/>
  <c r="L1292" i="1" a="1"/>
  <c r="L1292" i="1" s="1"/>
  <c r="L1293" i="1" a="1"/>
  <c r="L1293" i="1"/>
  <c r="L1294" i="1" a="1"/>
  <c r="L1294" i="1" s="1"/>
  <c r="L1295" i="1" a="1"/>
  <c r="L1295" i="1" s="1"/>
  <c r="L1296" i="1" a="1"/>
  <c r="L1296" i="1"/>
  <c r="L1297" i="1" a="1"/>
  <c r="L1297" i="1" s="1"/>
  <c r="L1298" i="1" a="1"/>
  <c r="L1298" i="1" s="1"/>
  <c r="L1299" i="1" a="1"/>
  <c r="L1299" i="1"/>
  <c r="L1300" i="1" a="1"/>
  <c r="L1300" i="1" s="1"/>
  <c r="L1301" i="1" a="1"/>
  <c r="L1301" i="1" s="1"/>
  <c r="L1302" i="1" a="1"/>
  <c r="L1302" i="1" s="1"/>
  <c r="L1303" i="1" a="1"/>
  <c r="L1303" i="1" s="1"/>
  <c r="L1304" i="1" a="1"/>
  <c r="L1304" i="1"/>
  <c r="L1305" i="1" a="1"/>
  <c r="L1305" i="1"/>
  <c r="L1306" i="1" a="1"/>
  <c r="L1306" i="1" s="1"/>
  <c r="L1307" i="1" a="1"/>
  <c r="L1307" i="1"/>
  <c r="L1308" i="1" a="1"/>
  <c r="L1308" i="1" s="1"/>
  <c r="L1309" i="1" a="1"/>
  <c r="L1309" i="1" s="1"/>
  <c r="L1310" i="1" a="1"/>
  <c r="L1310" i="1" s="1"/>
  <c r="L1311" i="1" a="1"/>
  <c r="L1311" i="1" s="1"/>
  <c r="L1312" i="1" a="1"/>
  <c r="L1312" i="1" s="1"/>
  <c r="L1313" i="1" a="1"/>
  <c r="L1313" i="1"/>
  <c r="L1314" i="1" a="1"/>
  <c r="L1314" i="1" s="1"/>
  <c r="L1315" i="1" a="1"/>
  <c r="L1315" i="1" s="1"/>
  <c r="L1316" i="1" a="1"/>
  <c r="L1316" i="1"/>
  <c r="L1317" i="1" a="1"/>
  <c r="L1317" i="1" s="1"/>
  <c r="L1318" i="1" a="1"/>
  <c r="L1318" i="1" s="1"/>
  <c r="L1319" i="1" a="1"/>
  <c r="L1319" i="1" s="1"/>
  <c r="L1320" i="1" a="1"/>
  <c r="L1320" i="1" s="1"/>
  <c r="L1321" i="1" a="1"/>
  <c r="L1321" i="1" s="1"/>
  <c r="L1322" i="1" a="1"/>
  <c r="L1322" i="1" s="1"/>
  <c r="L1323" i="1" a="1"/>
  <c r="L1323" i="1" s="1"/>
  <c r="L1324" i="1" a="1"/>
  <c r="L1324" i="1" s="1"/>
  <c r="L1325" i="1" a="1"/>
  <c r="L1325" i="1"/>
  <c r="L1326" i="1" a="1"/>
  <c r="L1326" i="1" s="1"/>
  <c r="L1327" i="1" a="1"/>
  <c r="L1327" i="1" s="1"/>
  <c r="L1328" i="1" a="1"/>
  <c r="L1328" i="1"/>
  <c r="L1329" i="1" a="1"/>
  <c r="L1329" i="1" s="1"/>
  <c r="L1330" i="1" a="1"/>
  <c r="L1330" i="1" s="1"/>
  <c r="L1331" i="1" a="1"/>
  <c r="L1331" i="1" s="1"/>
  <c r="L1332" i="1" a="1"/>
  <c r="L1332" i="1" s="1"/>
  <c r="L1333" i="1" a="1"/>
  <c r="L1333" i="1" s="1"/>
  <c r="L1334" i="1" a="1"/>
  <c r="L1334" i="1" s="1"/>
  <c r="L1335" i="1" a="1"/>
  <c r="L1335" i="1"/>
  <c r="L1336" i="1" a="1"/>
  <c r="L1336" i="1" s="1"/>
  <c r="L1337" i="1" a="1"/>
  <c r="L1337" i="1" s="1"/>
  <c r="L1338" i="1" a="1"/>
  <c r="L1338" i="1" s="1"/>
  <c r="L1339" i="1" a="1"/>
  <c r="L1339" i="1" s="1"/>
  <c r="L1340" i="1" a="1"/>
  <c r="L1340" i="1"/>
  <c r="L1341" i="1" a="1"/>
  <c r="L1341" i="1" s="1"/>
  <c r="L1342" i="1" a="1"/>
  <c r="L1342" i="1" s="1"/>
  <c r="L1343" i="1" a="1"/>
  <c r="L1343" i="1" s="1"/>
  <c r="L1344" i="1" a="1"/>
  <c r="L1344" i="1" s="1"/>
  <c r="L1345" i="1" a="1"/>
  <c r="L1345" i="1" s="1"/>
  <c r="L1346" i="1" a="1"/>
  <c r="L1346" i="1" s="1"/>
  <c r="L1347" i="1" a="1"/>
  <c r="L1347" i="1" s="1"/>
  <c r="L1348" i="1" a="1"/>
  <c r="L1348" i="1" s="1"/>
  <c r="L1349" i="1" a="1"/>
  <c r="L1349" i="1" s="1"/>
  <c r="L1350" i="1" a="1"/>
  <c r="L1350" i="1" s="1"/>
  <c r="L1351" i="1" a="1"/>
  <c r="L1351" i="1"/>
  <c r="L1352" i="1" a="1"/>
  <c r="L1352" i="1" s="1"/>
  <c r="L1353" i="1" a="1"/>
  <c r="L1353" i="1" s="1"/>
  <c r="L1354" i="1" a="1"/>
  <c r="L1354" i="1" s="1"/>
  <c r="L1355" i="1" a="1"/>
  <c r="L1355" i="1" s="1"/>
  <c r="L1356" i="1" a="1"/>
  <c r="L1356" i="1" s="1"/>
  <c r="L1357" i="1" a="1"/>
  <c r="L1357" i="1" s="1"/>
  <c r="L1358" i="1" a="1"/>
  <c r="L1358" i="1" s="1"/>
  <c r="L1359" i="1" a="1"/>
  <c r="L1359" i="1" s="1"/>
  <c r="L1360" i="1" a="1"/>
  <c r="L1360" i="1" s="1"/>
  <c r="L1361" i="1" a="1"/>
  <c r="L1361" i="1" s="1"/>
  <c r="L1362" i="1" a="1"/>
  <c r="L1362" i="1" s="1"/>
  <c r="L1363" i="1" a="1"/>
  <c r="L1363" i="1" s="1"/>
  <c r="L1364" i="1" a="1"/>
  <c r="L1364" i="1" s="1"/>
  <c r="L1365" i="1" a="1"/>
  <c r="L1365" i="1" s="1"/>
  <c r="L1366" i="1" a="1"/>
  <c r="L1366" i="1" s="1"/>
  <c r="L1367" i="1" a="1"/>
  <c r="L1367" i="1" s="1"/>
  <c r="L1368" i="1" a="1"/>
  <c r="L1368" i="1" s="1"/>
  <c r="L1369" i="1" a="1"/>
  <c r="L1369" i="1" s="1"/>
  <c r="L1370" i="1" a="1"/>
  <c r="L1370" i="1" s="1"/>
  <c r="L1371" i="1" a="1"/>
  <c r="L1371" i="1" s="1"/>
  <c r="L1372" i="1" a="1"/>
  <c r="L1372" i="1"/>
  <c r="L1373" i="1" a="1"/>
  <c r="L1373" i="1" s="1"/>
  <c r="L1374" i="1" a="1"/>
  <c r="L1374" i="1" s="1"/>
  <c r="L1375" i="1" a="1"/>
  <c r="L1375" i="1" s="1"/>
  <c r="L1376" i="1" a="1"/>
  <c r="L1376" i="1" s="1"/>
  <c r="L1377" i="1" a="1"/>
  <c r="L1377" i="1" s="1"/>
  <c r="L1378" i="1" a="1"/>
  <c r="L1378" i="1" s="1"/>
  <c r="L1379" i="1" a="1"/>
  <c r="L1379" i="1" s="1"/>
  <c r="L1380" i="1" a="1"/>
  <c r="L1380" i="1" s="1"/>
  <c r="L1381" i="1" a="1"/>
  <c r="L1381" i="1" s="1"/>
  <c r="L1382" i="1" a="1"/>
  <c r="L1382" i="1" s="1"/>
  <c r="L1383" i="1" a="1"/>
  <c r="L1383" i="1" s="1"/>
  <c r="L1384" i="1" a="1"/>
  <c r="L1384" i="1" s="1"/>
  <c r="L1385" i="1" a="1"/>
  <c r="L1385" i="1" s="1"/>
  <c r="L1386" i="1" a="1"/>
  <c r="L1386" i="1" s="1"/>
  <c r="L1387" i="1" a="1"/>
  <c r="L1387" i="1" s="1"/>
  <c r="L1388" i="1" a="1"/>
  <c r="L1388" i="1" s="1"/>
  <c r="L1389" i="1" a="1"/>
  <c r="L1389" i="1" s="1"/>
  <c r="L1390" i="1" a="1"/>
  <c r="L1390" i="1" s="1"/>
  <c r="L1391" i="1" a="1"/>
  <c r="L1391" i="1" s="1"/>
  <c r="L1392" i="1" a="1"/>
  <c r="L1392" i="1" s="1"/>
  <c r="L1393" i="1" a="1"/>
  <c r="L1393" i="1" s="1"/>
  <c r="L1394" i="1" a="1"/>
  <c r="L1394" i="1" s="1"/>
  <c r="L1395" i="1" a="1"/>
  <c r="L1395" i="1" s="1"/>
  <c r="L1396" i="1" a="1"/>
  <c r="L1396" i="1" s="1"/>
  <c r="L1397" i="1" a="1"/>
  <c r="L1397" i="1" s="1"/>
  <c r="L1398" i="1" a="1"/>
  <c r="L1398" i="1" s="1"/>
  <c r="L1399" i="1" a="1"/>
  <c r="L1399" i="1" s="1"/>
  <c r="L1400" i="1" a="1"/>
  <c r="L1400" i="1" s="1"/>
  <c r="L1401" i="1" a="1"/>
  <c r="L1401" i="1" s="1"/>
  <c r="L1402" i="1" a="1"/>
  <c r="L1402" i="1" s="1"/>
  <c r="L1403" i="1" a="1"/>
  <c r="L1403" i="1" s="1"/>
  <c r="L1404" i="1" a="1"/>
  <c r="L1404" i="1" s="1"/>
  <c r="L1405" i="1" a="1"/>
  <c r="L1405" i="1" s="1"/>
  <c r="L1406" i="1" a="1"/>
  <c r="L1406" i="1" s="1"/>
  <c r="L1407" i="1" a="1"/>
  <c r="L1407" i="1" s="1"/>
  <c r="L1408" i="1" a="1"/>
  <c r="L1408" i="1" s="1"/>
  <c r="L1409" i="1" a="1"/>
  <c r="L1409" i="1" s="1"/>
  <c r="L1410" i="1" a="1"/>
  <c r="L1410" i="1" s="1"/>
  <c r="L1411" i="1" a="1"/>
  <c r="L1411" i="1" s="1"/>
  <c r="L1412" i="1" a="1"/>
  <c r="L1412" i="1" s="1"/>
  <c r="L1413" i="1" a="1"/>
  <c r="L1413" i="1" s="1"/>
  <c r="L1414" i="1" a="1"/>
  <c r="L1414" i="1" s="1"/>
  <c r="L1415" i="1" a="1"/>
  <c r="L1415" i="1" s="1"/>
  <c r="L1416" i="1" a="1"/>
  <c r="L1416" i="1" s="1"/>
  <c r="L1417" i="1" a="1"/>
  <c r="L1417" i="1" s="1"/>
  <c r="L1418" i="1" a="1"/>
  <c r="L1418" i="1" s="1"/>
  <c r="L1419" i="1" a="1"/>
  <c r="L1419" i="1" s="1"/>
  <c r="L1420" i="1" a="1"/>
  <c r="L1420" i="1" s="1"/>
  <c r="L1421" i="1" a="1"/>
  <c r="L1421" i="1" s="1"/>
  <c r="L1422" i="1" a="1"/>
  <c r="L1422" i="1" s="1"/>
  <c r="L1423" i="1" a="1"/>
  <c r="L1423" i="1" s="1"/>
  <c r="L1424" i="1" a="1"/>
  <c r="L1424" i="1" s="1"/>
  <c r="L1425" i="1" a="1"/>
  <c r="L1425" i="1" s="1"/>
  <c r="L1426" i="1" a="1"/>
  <c r="L1426" i="1" s="1"/>
  <c r="L1427" i="1" a="1"/>
  <c r="L1427" i="1" s="1"/>
  <c r="L1428" i="1" a="1"/>
  <c r="L1428" i="1" s="1"/>
  <c r="L1429" i="1" a="1"/>
  <c r="L1429" i="1" s="1"/>
  <c r="L1430" i="1" a="1"/>
  <c r="L1430" i="1" s="1"/>
  <c r="L1431" i="1" a="1"/>
  <c r="L1431" i="1" s="1"/>
  <c r="L1432" i="1" a="1"/>
  <c r="L1432" i="1" s="1"/>
  <c r="L1433" i="1" a="1"/>
  <c r="L1433" i="1" s="1"/>
  <c r="L1434" i="1" a="1"/>
  <c r="L1434" i="1" s="1"/>
  <c r="L1435" i="1" a="1"/>
  <c r="L1435" i="1" s="1"/>
  <c r="L1436" i="1" a="1"/>
  <c r="L1436" i="1" s="1"/>
  <c r="L1437" i="1" a="1"/>
  <c r="L1437" i="1" s="1"/>
  <c r="L1438" i="1" a="1"/>
  <c r="L1438" i="1" s="1"/>
  <c r="L1439" i="1" a="1"/>
  <c r="L1439" i="1" s="1"/>
  <c r="L1440" i="1" a="1"/>
  <c r="L1440" i="1" s="1"/>
  <c r="L1441" i="1" a="1"/>
  <c r="L1441" i="1" s="1"/>
  <c r="L1442" i="1" a="1"/>
  <c r="L1442" i="1" s="1"/>
  <c r="L1443" i="1" a="1"/>
  <c r="L1443" i="1" s="1"/>
  <c r="L1444" i="1" a="1"/>
  <c r="L1444" i="1" s="1"/>
  <c r="L1445" i="1" a="1"/>
  <c r="L1445" i="1" s="1"/>
  <c r="L1446" i="1" a="1"/>
  <c r="L1446" i="1" s="1"/>
  <c r="L1447" i="1" a="1"/>
  <c r="L1447" i="1" s="1"/>
  <c r="L1448" i="1" a="1"/>
  <c r="L1448" i="1" s="1"/>
  <c r="L1449" i="1" a="1"/>
  <c r="L1449" i="1" s="1"/>
  <c r="L1450" i="1" a="1"/>
  <c r="L1450" i="1" s="1"/>
  <c r="L1451" i="1" a="1"/>
  <c r="L1451" i="1" s="1"/>
  <c r="L1452" i="1" a="1"/>
  <c r="L1452" i="1" s="1"/>
  <c r="L1453" i="1" a="1"/>
  <c r="L1453" i="1" s="1"/>
  <c r="L1454" i="1" a="1"/>
  <c r="L1454" i="1" s="1"/>
  <c r="L1455" i="1" a="1"/>
  <c r="L1455" i="1" s="1"/>
  <c r="L1456" i="1" a="1"/>
  <c r="L1456" i="1" s="1"/>
  <c r="L1457" i="1" a="1"/>
  <c r="L1457" i="1" s="1"/>
  <c r="L1458" i="1" a="1"/>
  <c r="L1458" i="1" s="1"/>
  <c r="L1459" i="1" a="1"/>
  <c r="L1459" i="1" s="1"/>
  <c r="L1460" i="1" a="1"/>
  <c r="L1460" i="1" s="1"/>
  <c r="L1461" i="1" a="1"/>
  <c r="L1461" i="1" s="1"/>
  <c r="L1462" i="1" a="1"/>
  <c r="L1462" i="1" s="1"/>
  <c r="L1463" i="1" a="1"/>
  <c r="L1463" i="1" s="1"/>
  <c r="L1464" i="1" a="1"/>
  <c r="L1464" i="1" s="1"/>
  <c r="L1465" i="1" a="1"/>
  <c r="L1465" i="1" s="1"/>
  <c r="L1466" i="1" a="1"/>
  <c r="L1466" i="1" s="1"/>
  <c r="L1467" i="1" a="1"/>
  <c r="L1467" i="1" s="1"/>
  <c r="L1468" i="1" a="1"/>
  <c r="L1468" i="1" s="1"/>
  <c r="L1469" i="1" a="1"/>
  <c r="L1469" i="1" s="1"/>
  <c r="L1470" i="1" a="1"/>
  <c r="L1470" i="1" s="1"/>
  <c r="L1471" i="1" a="1"/>
  <c r="L1471" i="1" s="1"/>
  <c r="L1472" i="1" a="1"/>
  <c r="L1472" i="1" s="1"/>
  <c r="L1473" i="1" a="1"/>
  <c r="L1473" i="1" s="1"/>
  <c r="L1474" i="1" a="1"/>
  <c r="L1474" i="1" s="1"/>
  <c r="L1475" i="1" a="1"/>
  <c r="L1475" i="1" s="1"/>
  <c r="L1476" i="1" a="1"/>
  <c r="L1476" i="1" s="1"/>
  <c r="L1477" i="1" a="1"/>
  <c r="L1477" i="1" s="1"/>
  <c r="L1478" i="1" a="1"/>
  <c r="L1478" i="1" s="1"/>
  <c r="L1479" i="1" a="1"/>
  <c r="L1479" i="1" s="1"/>
  <c r="L1480" i="1" a="1"/>
  <c r="L1480" i="1" s="1"/>
  <c r="L1481" i="1" a="1"/>
  <c r="L1481" i="1" s="1"/>
  <c r="L1482" i="1" a="1"/>
  <c r="L1482" i="1" s="1"/>
  <c r="L1483" i="1" a="1"/>
  <c r="L1483" i="1" s="1"/>
  <c r="L1484" i="1" a="1"/>
  <c r="L1484" i="1" s="1"/>
  <c r="L1485" i="1" a="1"/>
  <c r="L1485" i="1" s="1"/>
  <c r="L1486" i="1" a="1"/>
  <c r="L1486" i="1" s="1"/>
  <c r="L1487" i="1" a="1"/>
  <c r="L1487" i="1" s="1"/>
  <c r="L1488" i="1" a="1"/>
  <c r="L1488" i="1" s="1"/>
  <c r="L1489" i="1" a="1"/>
  <c r="L1489" i="1" s="1"/>
  <c r="L1490" i="1" a="1"/>
  <c r="L1490" i="1" s="1"/>
  <c r="L1491" i="1" a="1"/>
  <c r="L1491" i="1" s="1"/>
  <c r="L1492" i="1" a="1"/>
  <c r="L1492" i="1" s="1"/>
  <c r="L1493" i="1" a="1"/>
  <c r="L1493" i="1" s="1"/>
  <c r="L1494" i="1" a="1"/>
  <c r="L1494" i="1" s="1"/>
  <c r="L1495" i="1" a="1"/>
  <c r="L1495" i="1" s="1"/>
  <c r="L1496" i="1" a="1"/>
  <c r="L1496" i="1" s="1"/>
  <c r="L1497" i="1" a="1"/>
  <c r="L1497" i="1" s="1"/>
  <c r="L1498" i="1" a="1"/>
  <c r="L1498" i="1" s="1"/>
  <c r="L1499" i="1" a="1"/>
  <c r="L1499" i="1" s="1"/>
  <c r="L1500" i="1" a="1"/>
  <c r="L1500" i="1" s="1"/>
  <c r="L1501" i="1" a="1"/>
  <c r="L1501" i="1" s="1"/>
  <c r="L1502" i="1" a="1"/>
  <c r="L1502" i="1" s="1"/>
  <c r="L1503" i="1" a="1"/>
  <c r="L1503" i="1" s="1"/>
  <c r="L1504" i="1" a="1"/>
  <c r="L1504" i="1" s="1"/>
  <c r="L1505" i="1" a="1"/>
  <c r="L1505" i="1" s="1"/>
  <c r="L1506" i="1" a="1"/>
  <c r="L1506" i="1" s="1"/>
  <c r="L1507" i="1" a="1"/>
  <c r="L1507" i="1" s="1"/>
  <c r="L1508" i="1" a="1"/>
  <c r="L1508" i="1" s="1"/>
  <c r="L1509" i="1" a="1"/>
  <c r="L1509" i="1" s="1"/>
  <c r="L1510" i="1" a="1"/>
  <c r="L1510" i="1" s="1"/>
  <c r="L1511" i="1" a="1"/>
  <c r="L1511" i="1" s="1"/>
  <c r="L1512" i="1" a="1"/>
  <c r="L1512" i="1" s="1"/>
  <c r="L1513" i="1" a="1"/>
  <c r="L1513" i="1" s="1"/>
  <c r="L1514" i="1" a="1"/>
  <c r="L1514" i="1" s="1"/>
  <c r="L1515" i="1" a="1"/>
  <c r="L1515" i="1" s="1"/>
  <c r="L1516" i="1" a="1"/>
  <c r="L1516" i="1" s="1"/>
  <c r="L1517" i="1" a="1"/>
  <c r="L1517" i="1" s="1"/>
  <c r="L1518" i="1" a="1"/>
  <c r="L1518" i="1" s="1"/>
  <c r="L1519" i="1" a="1"/>
  <c r="L1519" i="1" s="1"/>
  <c r="L1520" i="1" a="1"/>
  <c r="L1520" i="1" s="1"/>
  <c r="L1521" i="1" a="1"/>
  <c r="L1521" i="1" s="1"/>
  <c r="L1522" i="1" a="1"/>
  <c r="L1522" i="1" s="1"/>
  <c r="L1523" i="1" a="1"/>
  <c r="L1523" i="1" s="1"/>
  <c r="L1524" i="1" a="1"/>
  <c r="L1524" i="1" s="1"/>
  <c r="L1525" i="1" a="1"/>
  <c r="L1525" i="1" s="1"/>
  <c r="L1526" i="1" a="1"/>
  <c r="L1526" i="1" s="1"/>
  <c r="L1527" i="1" a="1"/>
  <c r="L1527" i="1" s="1"/>
  <c r="L1528" i="1" a="1"/>
  <c r="L1528" i="1" s="1"/>
  <c r="L1529" i="1" a="1"/>
  <c r="L1529" i="1" s="1"/>
  <c r="L1530" i="1" a="1"/>
  <c r="L1530" i="1" s="1"/>
  <c r="L1531" i="1" a="1"/>
  <c r="L1531" i="1" s="1"/>
  <c r="L1532" i="1" a="1"/>
  <c r="L1532" i="1" s="1"/>
  <c r="L1533" i="1" a="1"/>
  <c r="L1533" i="1" s="1"/>
  <c r="L1534" i="1" a="1"/>
  <c r="L1534" i="1" s="1"/>
  <c r="L1535" i="1" a="1"/>
  <c r="L1535" i="1" s="1"/>
  <c r="L1536" i="1" a="1"/>
  <c r="L1536" i="1" s="1"/>
  <c r="L1537" i="1" a="1"/>
  <c r="L1537" i="1" s="1"/>
  <c r="L1538" i="1" a="1"/>
  <c r="L1538" i="1" s="1"/>
  <c r="L1539" i="1" a="1"/>
  <c r="L1539" i="1" s="1"/>
  <c r="L1540" i="1" a="1"/>
  <c r="L1540" i="1" s="1"/>
  <c r="L1541" i="1" a="1"/>
  <c r="L1541" i="1" s="1"/>
  <c r="L1542" i="1" a="1"/>
  <c r="L1542" i="1" s="1"/>
  <c r="L1543" i="1" a="1"/>
  <c r="L1543" i="1" s="1"/>
  <c r="L1544" i="1" a="1"/>
  <c r="L1544" i="1" s="1"/>
  <c r="L1545" i="1" a="1"/>
  <c r="L1545" i="1" s="1"/>
  <c r="L1546" i="1" a="1"/>
  <c r="L1546" i="1" s="1"/>
  <c r="L1547" i="1" a="1"/>
  <c r="L1547" i="1" s="1"/>
  <c r="L1548" i="1" a="1"/>
  <c r="L1548" i="1" s="1"/>
  <c r="L1549" i="1" a="1"/>
  <c r="L1549" i="1" s="1"/>
  <c r="L1550" i="1" a="1"/>
  <c r="L1550" i="1" s="1"/>
  <c r="L1551" i="1" a="1"/>
  <c r="L1551" i="1" s="1"/>
  <c r="L1552" i="1" a="1"/>
  <c r="L1552" i="1" s="1"/>
  <c r="L1553" i="1" a="1"/>
  <c r="L1553" i="1" s="1"/>
  <c r="L1554" i="1" a="1"/>
  <c r="L1554" i="1" s="1"/>
  <c r="L1555" i="1" a="1"/>
  <c r="L1555" i="1" s="1"/>
  <c r="L1556" i="1" a="1"/>
  <c r="L1556" i="1" s="1"/>
  <c r="L1557" i="1" a="1"/>
  <c r="L1557" i="1" s="1"/>
  <c r="L1558" i="1" a="1"/>
  <c r="L1558" i="1" s="1"/>
  <c r="L1559" i="1" a="1"/>
  <c r="L1559" i="1" s="1"/>
  <c r="L1560" i="1" a="1"/>
  <c r="L1560" i="1" s="1"/>
  <c r="L1561" i="1" a="1"/>
  <c r="L1561" i="1" s="1"/>
  <c r="L1562" i="1" a="1"/>
  <c r="L1562" i="1" s="1"/>
  <c r="L1563" i="1" a="1"/>
  <c r="L1563" i="1" s="1"/>
  <c r="L1564" i="1" a="1"/>
  <c r="L1564" i="1" s="1"/>
  <c r="L1565" i="1" a="1"/>
  <c r="L1565" i="1" s="1"/>
  <c r="L1566" i="1" a="1"/>
  <c r="L1566" i="1" s="1"/>
  <c r="L1567" i="1" a="1"/>
  <c r="L1567" i="1" s="1"/>
  <c r="L1568" i="1" a="1"/>
  <c r="L1568" i="1" s="1"/>
  <c r="L1569" i="1" a="1"/>
  <c r="L1569" i="1" s="1"/>
  <c r="L1570" i="1" a="1"/>
  <c r="L1570" i="1" s="1"/>
  <c r="L1571" i="1" a="1"/>
  <c r="L1571" i="1" s="1"/>
  <c r="L1572" i="1" a="1"/>
  <c r="L1572" i="1" s="1"/>
  <c r="L1573" i="1" a="1"/>
  <c r="L1573" i="1" s="1"/>
  <c r="L1574" i="1" a="1"/>
  <c r="L1574" i="1" s="1"/>
  <c r="L1575" i="1" a="1"/>
  <c r="L1575" i="1" s="1"/>
  <c r="L1576" i="1" a="1"/>
  <c r="L1576" i="1" s="1"/>
  <c r="L1577" i="1" a="1"/>
  <c r="L1577" i="1" s="1"/>
  <c r="L1578" i="1" a="1"/>
  <c r="L1578" i="1" s="1"/>
  <c r="L1579" i="1" a="1"/>
  <c r="L1579" i="1" s="1"/>
  <c r="L1580" i="1" a="1"/>
  <c r="L1580" i="1" s="1"/>
  <c r="L1581" i="1" a="1"/>
  <c r="L1581" i="1" s="1"/>
  <c r="L1582" i="1" a="1"/>
  <c r="L1582" i="1" s="1"/>
  <c r="L1583" i="1" a="1"/>
  <c r="L1583" i="1" s="1"/>
  <c r="L1584" i="1" a="1"/>
  <c r="L1584" i="1" s="1"/>
  <c r="L1585" i="1" a="1"/>
  <c r="L1585" i="1" s="1"/>
  <c r="L1586" i="1" a="1"/>
  <c r="L1586" i="1" s="1"/>
  <c r="L1587" i="1" a="1"/>
  <c r="L1587" i="1" s="1"/>
  <c r="L1588" i="1" a="1"/>
  <c r="L1588" i="1" s="1"/>
  <c r="L1589" i="1" a="1"/>
  <c r="L1589" i="1" s="1"/>
  <c r="L1590" i="1" a="1"/>
  <c r="L1590" i="1" s="1"/>
  <c r="L1591" i="1" a="1"/>
  <c r="L1591" i="1" s="1"/>
  <c r="L1592" i="1" a="1"/>
  <c r="L1592" i="1" s="1"/>
  <c r="L1593" i="1" a="1"/>
  <c r="L1593" i="1" s="1"/>
  <c r="L1594" i="1" a="1"/>
  <c r="L1594" i="1" s="1"/>
  <c r="L1595" i="1" a="1"/>
  <c r="L1595" i="1" s="1"/>
  <c r="L1596" i="1" a="1"/>
  <c r="L1596" i="1" s="1"/>
  <c r="L1597" i="1" a="1"/>
  <c r="L1597" i="1" s="1"/>
  <c r="L1598" i="1" a="1"/>
  <c r="L1598" i="1" s="1"/>
  <c r="L1599" i="1" a="1"/>
  <c r="L1599" i="1" s="1"/>
  <c r="L1600" i="1" a="1"/>
  <c r="L1600" i="1" s="1"/>
  <c r="L1601" i="1" a="1"/>
  <c r="L1601" i="1" s="1"/>
  <c r="L1602" i="1" a="1"/>
  <c r="L1602" i="1" s="1"/>
  <c r="L1603" i="1" a="1"/>
  <c r="L1603" i="1" s="1"/>
  <c r="L1604" i="1" a="1"/>
  <c r="L1604" i="1" s="1"/>
  <c r="L1605" i="1" a="1"/>
  <c r="L1605" i="1" s="1"/>
  <c r="L1606" i="1" a="1"/>
  <c r="L1606" i="1" s="1"/>
  <c r="L1607" i="1" a="1"/>
  <c r="L1607" i="1" s="1"/>
  <c r="L1608" i="1" a="1"/>
  <c r="L1608" i="1" s="1"/>
  <c r="L1609" i="1" a="1"/>
  <c r="L1609" i="1" s="1"/>
  <c r="L1610" i="1" a="1"/>
  <c r="L1610" i="1" s="1"/>
  <c r="L1611" i="1" a="1"/>
  <c r="L1611" i="1" s="1"/>
  <c r="L1612" i="1" a="1"/>
  <c r="L1612" i="1" s="1"/>
  <c r="L1613" i="1" a="1"/>
  <c r="L1613" i="1" s="1"/>
  <c r="L1614" i="1" a="1"/>
  <c r="L1614" i="1" s="1"/>
  <c r="L1615" i="1" a="1"/>
  <c r="L1615" i="1" s="1"/>
  <c r="L1616" i="1" a="1"/>
  <c r="L1616" i="1" s="1"/>
  <c r="L1617" i="1" a="1"/>
  <c r="L1617" i="1" s="1"/>
  <c r="L1618" i="1" a="1"/>
  <c r="L1618" i="1" s="1"/>
  <c r="L1619" i="1" a="1"/>
  <c r="L1619" i="1" s="1"/>
  <c r="L1620" i="1" a="1"/>
  <c r="L1620" i="1" s="1"/>
  <c r="L1621" i="1" a="1"/>
  <c r="L1621" i="1" s="1"/>
  <c r="L1622" i="1" a="1"/>
  <c r="L1622" i="1" s="1"/>
  <c r="L1623" i="1" a="1"/>
  <c r="L1623" i="1" s="1"/>
  <c r="L1624" i="1" a="1"/>
  <c r="L1624" i="1" s="1"/>
  <c r="L1625" i="1" a="1"/>
  <c r="L1625" i="1" s="1"/>
  <c r="L1626" i="1" a="1"/>
  <c r="L1626" i="1" s="1"/>
  <c r="L1627" i="1" a="1"/>
  <c r="L1627" i="1" s="1"/>
  <c r="L1628" i="1" a="1"/>
  <c r="L1628" i="1" s="1"/>
  <c r="L1629" i="1" a="1"/>
  <c r="L1629" i="1" s="1"/>
  <c r="L1630" i="1" a="1"/>
  <c r="L1630" i="1" s="1"/>
  <c r="L1631" i="1" a="1"/>
  <c r="L1631" i="1" s="1"/>
  <c r="L1632" i="1" a="1"/>
  <c r="L1632" i="1" s="1"/>
  <c r="L1633" i="1" a="1"/>
  <c r="L1633" i="1" s="1"/>
  <c r="L1634" i="1" a="1"/>
  <c r="L1634" i="1" s="1"/>
  <c r="L1635" i="1" a="1"/>
  <c r="L1635" i="1" s="1"/>
  <c r="L1636" i="1" a="1"/>
  <c r="L1636" i="1" s="1"/>
  <c r="L1637" i="1" a="1"/>
  <c r="L1637" i="1" s="1"/>
  <c r="L1638" i="1" a="1"/>
  <c r="L1638" i="1" s="1"/>
  <c r="L1639" i="1" a="1"/>
  <c r="L1639" i="1" s="1"/>
  <c r="L1640" i="1" a="1"/>
  <c r="L1640" i="1" s="1"/>
  <c r="L1641" i="1" a="1"/>
  <c r="L1641" i="1" s="1"/>
  <c r="L1642" i="1" a="1"/>
  <c r="L1642" i="1" s="1"/>
  <c r="L1643" i="1" a="1"/>
  <c r="L1643" i="1" s="1"/>
  <c r="L1644" i="1" a="1"/>
  <c r="L1644" i="1" s="1"/>
  <c r="L1645" i="1" a="1"/>
  <c r="L1645" i="1" s="1"/>
  <c r="L1646" i="1" a="1"/>
  <c r="L1646" i="1" s="1"/>
  <c r="L1647" i="1" a="1"/>
  <c r="L1647" i="1" s="1"/>
  <c r="L1648" i="1" a="1"/>
  <c r="L1648" i="1" s="1"/>
  <c r="L1649" i="1" a="1"/>
  <c r="L1649" i="1" s="1"/>
  <c r="L1650" i="1" a="1"/>
  <c r="L1650" i="1" s="1"/>
  <c r="L1651" i="1" a="1"/>
  <c r="L1651" i="1" s="1"/>
  <c r="L1652" i="1" a="1"/>
  <c r="L1652" i="1" s="1"/>
  <c r="L1653" i="1" a="1"/>
  <c r="L1653" i="1" s="1"/>
  <c r="L1654" i="1" a="1"/>
  <c r="L1654" i="1" s="1"/>
  <c r="L1655" i="1" a="1"/>
  <c r="L1655" i="1" s="1"/>
  <c r="L1656" i="1" a="1"/>
  <c r="L1656" i="1" s="1"/>
  <c r="L1657" i="1" a="1"/>
  <c r="L1657" i="1" s="1"/>
  <c r="L1658" i="1" a="1"/>
  <c r="L1658" i="1" s="1"/>
  <c r="L1659" i="1" a="1"/>
  <c r="L1659" i="1" s="1"/>
  <c r="L1660" i="1" a="1"/>
  <c r="L1660" i="1" s="1"/>
  <c r="L1661" i="1" a="1"/>
  <c r="L1661" i="1" s="1"/>
  <c r="L1662" i="1" a="1"/>
  <c r="L1662" i="1" s="1"/>
  <c r="L1663" i="1" a="1"/>
  <c r="L1663" i="1" s="1"/>
  <c r="L1664" i="1" a="1"/>
  <c r="L1664" i="1" s="1"/>
  <c r="L1665" i="1" a="1"/>
  <c r="L1665" i="1" s="1"/>
  <c r="L1666" i="1" a="1"/>
  <c r="L1666" i="1" s="1"/>
  <c r="L1667" i="1" a="1"/>
  <c r="L1667" i="1" s="1"/>
  <c r="L1668" i="1" a="1"/>
  <c r="L1668" i="1" s="1"/>
  <c r="L1669" i="1" a="1"/>
  <c r="L1669" i="1" s="1"/>
  <c r="L1670" i="1" a="1"/>
  <c r="L1670" i="1" s="1"/>
  <c r="L1671" i="1" a="1"/>
  <c r="L1671" i="1" s="1"/>
  <c r="L1672" i="1" a="1"/>
  <c r="L1672" i="1" s="1"/>
  <c r="L1673" i="1" a="1"/>
  <c r="L1673" i="1" s="1"/>
  <c r="L1674" i="1" a="1"/>
  <c r="L1674" i="1" s="1"/>
  <c r="L1675" i="1" a="1"/>
  <c r="L1675" i="1" s="1"/>
  <c r="L1676" i="1" a="1"/>
  <c r="L1676" i="1" s="1"/>
  <c r="L1677" i="1" a="1"/>
  <c r="L1677" i="1" s="1"/>
  <c r="L1678" i="1" a="1"/>
  <c r="L1678" i="1" s="1"/>
  <c r="L1679" i="1" a="1"/>
  <c r="L1679" i="1" s="1"/>
  <c r="L1680" i="1" a="1"/>
  <c r="L1680" i="1" s="1"/>
  <c r="L1681" i="1" a="1"/>
  <c r="L1681" i="1" s="1"/>
  <c r="L1682" i="1" a="1"/>
  <c r="L1682" i="1" s="1"/>
  <c r="L1683" i="1" a="1"/>
  <c r="L1683" i="1" s="1"/>
  <c r="L1684" i="1" a="1"/>
  <c r="L1684" i="1" s="1"/>
  <c r="L1685" i="1" a="1"/>
  <c r="L1685" i="1" s="1"/>
  <c r="L1686" i="1" a="1"/>
  <c r="L1686" i="1" s="1"/>
  <c r="L1687" i="1" a="1"/>
  <c r="L1687" i="1"/>
  <c r="L1688" i="1" a="1"/>
  <c r="L1688" i="1" s="1"/>
  <c r="L1689" i="1" a="1"/>
  <c r="L1689" i="1" s="1"/>
  <c r="L1690" i="1" a="1"/>
  <c r="L1690" i="1" s="1"/>
  <c r="L1691" i="1" a="1"/>
  <c r="L1691" i="1" s="1"/>
  <c r="L1692" i="1" a="1"/>
  <c r="L1692" i="1" s="1"/>
  <c r="L1693" i="1" a="1"/>
  <c r="L1693" i="1" s="1"/>
  <c r="L1694" i="1" a="1"/>
  <c r="L1694" i="1" s="1"/>
  <c r="L1695" i="1" a="1"/>
  <c r="L1695" i="1" s="1"/>
  <c r="L1696" i="1" a="1"/>
  <c r="L1696" i="1" s="1"/>
  <c r="L1697" i="1" a="1"/>
  <c r="L1697" i="1" s="1"/>
  <c r="L1698" i="1" a="1"/>
  <c r="L1698" i="1" s="1"/>
  <c r="L1699" i="1" a="1"/>
  <c r="L1699" i="1" s="1"/>
  <c r="L1700" i="1" a="1"/>
  <c r="L1700" i="1" s="1"/>
  <c r="L1701" i="1" a="1"/>
  <c r="L1701" i="1" s="1"/>
  <c r="L1702" i="1" a="1"/>
  <c r="L1702" i="1" s="1"/>
  <c r="L1703" i="1" a="1"/>
  <c r="L1703" i="1" s="1"/>
  <c r="L1704" i="1" a="1"/>
  <c r="L1704" i="1" s="1"/>
  <c r="L1705" i="1" a="1"/>
  <c r="L1705" i="1" s="1"/>
  <c r="L1706" i="1" a="1"/>
  <c r="L1706" i="1" s="1"/>
  <c r="L1707" i="1" a="1"/>
  <c r="L1707" i="1" s="1"/>
  <c r="L1708" i="1" a="1"/>
  <c r="L1708" i="1" s="1"/>
  <c r="L1709" i="1" a="1"/>
  <c r="L1709" i="1" s="1"/>
  <c r="L1710" i="1" a="1"/>
  <c r="L1710" i="1" s="1"/>
  <c r="L1711" i="1" a="1"/>
  <c r="L1711" i="1" s="1"/>
  <c r="L1712" i="1" a="1"/>
  <c r="L1712" i="1" s="1"/>
  <c r="L1713" i="1" a="1"/>
  <c r="L1713" i="1" s="1"/>
  <c r="L1714" i="1" a="1"/>
  <c r="L1714" i="1" s="1"/>
  <c r="L1715" i="1" a="1"/>
  <c r="L1715" i="1" s="1"/>
  <c r="L1716" i="1" a="1"/>
  <c r="L1716" i="1" s="1"/>
  <c r="L1717" i="1" a="1"/>
  <c r="L1717" i="1" s="1"/>
  <c r="L1718" i="1" a="1"/>
  <c r="L1718" i="1" s="1"/>
  <c r="L1719" i="1" a="1"/>
  <c r="L1719" i="1" s="1"/>
  <c r="L1720" i="1" a="1"/>
  <c r="L1720" i="1" s="1"/>
  <c r="L1721" i="1" a="1"/>
  <c r="L1721" i="1" s="1"/>
  <c r="L1722" i="1" a="1"/>
  <c r="L1722" i="1" s="1"/>
  <c r="L1723" i="1" a="1"/>
  <c r="L1723" i="1" s="1"/>
  <c r="L1724" i="1" a="1"/>
  <c r="L1724" i="1" s="1"/>
  <c r="L1725" i="1" a="1"/>
  <c r="L1725" i="1" s="1"/>
  <c r="L1726" i="1" a="1"/>
  <c r="L1726" i="1" s="1"/>
  <c r="L1727" i="1" a="1"/>
  <c r="L1727" i="1" s="1"/>
  <c r="L1728" i="1" a="1"/>
  <c r="L1728" i="1" s="1"/>
  <c r="L1729" i="1" a="1"/>
  <c r="L1729" i="1" s="1"/>
  <c r="L1730" i="1" a="1"/>
  <c r="L1730" i="1" s="1"/>
  <c r="L1731" i="1" a="1"/>
  <c r="L1731" i="1" s="1"/>
  <c r="L1732" i="1" a="1"/>
  <c r="L1732" i="1" s="1"/>
  <c r="L1733" i="1" a="1"/>
  <c r="L1733" i="1" s="1"/>
  <c r="L1734" i="1" a="1"/>
  <c r="L1734" i="1" s="1"/>
  <c r="L1735" i="1" a="1"/>
  <c r="L1735" i="1" s="1"/>
  <c r="L1736" i="1" a="1"/>
  <c r="L1736" i="1" s="1"/>
  <c r="L1737" i="1" a="1"/>
  <c r="L1737" i="1" s="1"/>
  <c r="L1738" i="1" a="1"/>
  <c r="L1738" i="1" s="1"/>
  <c r="L1739" i="1" a="1"/>
  <c r="L1739" i="1" s="1"/>
  <c r="L1740" i="1" a="1"/>
  <c r="L1740" i="1" s="1"/>
  <c r="L1741" i="1" a="1"/>
  <c r="L1741" i="1" s="1"/>
  <c r="L1742" i="1" a="1"/>
  <c r="L1742" i="1" s="1"/>
  <c r="L1743" i="1" a="1"/>
  <c r="L1743" i="1" s="1"/>
  <c r="L1744" i="1" a="1"/>
  <c r="L1744" i="1" s="1"/>
  <c r="L1745" i="1" a="1"/>
  <c r="L1745" i="1" s="1"/>
  <c r="L1746" i="1" a="1"/>
  <c r="L1746" i="1" s="1"/>
  <c r="L1747" i="1" a="1"/>
  <c r="L1747" i="1" s="1"/>
  <c r="L1748" i="1" a="1"/>
  <c r="L1748" i="1" s="1"/>
  <c r="L1749" i="1" a="1"/>
  <c r="L1749" i="1" s="1"/>
  <c r="L1750" i="1" a="1"/>
  <c r="L1750" i="1" s="1"/>
  <c r="L1751" i="1" a="1"/>
  <c r="L1751" i="1" s="1"/>
  <c r="L1752" i="1" a="1"/>
  <c r="L1752" i="1" s="1"/>
  <c r="L1753" i="1" a="1"/>
  <c r="L1753" i="1" s="1"/>
  <c r="L1754" i="1" a="1"/>
  <c r="L1754" i="1" s="1"/>
  <c r="L1755" i="1" a="1"/>
  <c r="L1755" i="1" s="1"/>
  <c r="L1756" i="1" a="1"/>
  <c r="L1756" i="1" s="1"/>
  <c r="L1757" i="1" a="1"/>
  <c r="L1757" i="1" s="1"/>
  <c r="L1758" i="1" a="1"/>
  <c r="L1758" i="1" s="1"/>
  <c r="L1759" i="1" a="1"/>
  <c r="L1759" i="1" s="1"/>
  <c r="L1760" i="1" a="1"/>
  <c r="L1760" i="1" s="1"/>
  <c r="L1761" i="1" a="1"/>
  <c r="L1761" i="1" s="1"/>
  <c r="L1762" i="1" a="1"/>
  <c r="L1762" i="1" s="1"/>
  <c r="L1763" i="1" a="1"/>
  <c r="L1763" i="1" s="1"/>
  <c r="L1764" i="1" a="1"/>
  <c r="L1764" i="1" s="1"/>
  <c r="L1765" i="1" a="1"/>
  <c r="L1765" i="1" s="1"/>
  <c r="L1766" i="1" a="1"/>
  <c r="L1766" i="1" s="1"/>
  <c r="L1767" i="1" a="1"/>
  <c r="L1767" i="1" s="1"/>
  <c r="L1768" i="1" a="1"/>
  <c r="L1768" i="1" s="1"/>
  <c r="L1769" i="1" a="1"/>
  <c r="L1769" i="1" s="1"/>
  <c r="L1770" i="1" a="1"/>
  <c r="L1770" i="1" s="1"/>
  <c r="L1771" i="1" a="1"/>
  <c r="L1771" i="1" s="1"/>
  <c r="L1772" i="1" a="1"/>
  <c r="L1772" i="1"/>
  <c r="L1773" i="1" a="1"/>
  <c r="L1773" i="1" s="1"/>
  <c r="L1774" i="1" a="1"/>
  <c r="L1774" i="1" s="1"/>
  <c r="L1775" i="1" a="1"/>
  <c r="L1775" i="1" s="1"/>
  <c r="L1776" i="1" a="1"/>
  <c r="L1776" i="1" s="1"/>
  <c r="L1777" i="1" a="1"/>
  <c r="L1777" i="1" s="1"/>
  <c r="L1778" i="1" a="1"/>
  <c r="L1778" i="1" s="1"/>
  <c r="L1779" i="1" a="1"/>
  <c r="L1779" i="1" s="1"/>
  <c r="L1780" i="1" a="1"/>
  <c r="L1780" i="1" s="1"/>
  <c r="L1781" i="1" a="1"/>
  <c r="L1781" i="1" s="1"/>
  <c r="L1782" i="1" a="1"/>
  <c r="L1782" i="1" s="1"/>
  <c r="L1783" i="1" a="1"/>
  <c r="L1783" i="1" s="1"/>
  <c r="L1784" i="1" a="1"/>
  <c r="L1784" i="1" s="1"/>
  <c r="L1785" i="1" a="1"/>
  <c r="L1785" i="1" s="1"/>
  <c r="L1786" i="1" a="1"/>
  <c r="L1786" i="1" s="1"/>
  <c r="L1787" i="1" a="1"/>
  <c r="L1787" i="1" s="1"/>
  <c r="L1788" i="1" a="1"/>
  <c r="L1788" i="1" s="1"/>
  <c r="L1789" i="1" a="1"/>
  <c r="L1789" i="1" s="1"/>
  <c r="L1790" i="1" a="1"/>
  <c r="L1790" i="1" s="1"/>
  <c r="L1791" i="1" a="1"/>
  <c r="L1791" i="1" s="1"/>
  <c r="L1792" i="1" a="1"/>
  <c r="L1792" i="1" s="1"/>
  <c r="L1793" i="1" a="1"/>
  <c r="L1793" i="1" s="1"/>
  <c r="L1794" i="1" a="1"/>
  <c r="L1794" i="1" s="1"/>
  <c r="L1795" i="1" a="1"/>
  <c r="L1795" i="1" s="1"/>
  <c r="L1796" i="1" a="1"/>
  <c r="L1796" i="1" s="1"/>
  <c r="L1797" i="1" a="1"/>
  <c r="L1797" i="1" s="1"/>
  <c r="L1798" i="1" a="1"/>
  <c r="L1798" i="1" s="1"/>
  <c r="L1799" i="1" a="1"/>
  <c r="L1799" i="1" s="1"/>
  <c r="L1800" i="1" a="1"/>
  <c r="L1800" i="1" s="1"/>
  <c r="L1801" i="1" a="1"/>
  <c r="L1801" i="1" s="1"/>
  <c r="L1802" i="1" a="1"/>
  <c r="L1802" i="1" s="1"/>
  <c r="L1803" i="1" a="1"/>
  <c r="L1803" i="1" s="1"/>
  <c r="L1804" i="1" a="1"/>
  <c r="L1804" i="1" s="1"/>
  <c r="L1805" i="1" a="1"/>
  <c r="L1805" i="1" s="1"/>
  <c r="L1806" i="1" a="1"/>
  <c r="L1806" i="1" s="1"/>
  <c r="L1807" i="1" a="1"/>
  <c r="L1807" i="1" s="1"/>
  <c r="L1808" i="1" a="1"/>
  <c r="L1808" i="1" s="1"/>
  <c r="L1809" i="1" a="1"/>
  <c r="L1809" i="1" s="1"/>
  <c r="L1810" i="1" a="1"/>
  <c r="L1810" i="1" s="1"/>
  <c r="L1811" i="1" a="1"/>
  <c r="L1811" i="1" s="1"/>
  <c r="L1812" i="1" a="1"/>
  <c r="L1812" i="1" s="1"/>
  <c r="L1813" i="1" a="1"/>
  <c r="L1813" i="1" s="1"/>
  <c r="L1814" i="1" a="1"/>
  <c r="L1814" i="1" s="1"/>
  <c r="L1815" i="1" a="1"/>
  <c r="L1815" i="1"/>
  <c r="L1816" i="1" a="1"/>
  <c r="L1816" i="1" s="1"/>
  <c r="L1817" i="1" a="1"/>
  <c r="L1817" i="1" s="1"/>
  <c r="L1818" i="1" a="1"/>
  <c r="L1818" i="1" s="1"/>
  <c r="L1819" i="1" a="1"/>
  <c r="L1819" i="1" s="1"/>
  <c r="L1820" i="1" a="1"/>
  <c r="L1820" i="1" s="1"/>
  <c r="L1821" i="1" a="1"/>
  <c r="L1821" i="1" s="1"/>
  <c r="L1822" i="1" a="1"/>
  <c r="L1822" i="1" s="1"/>
  <c r="L1823" i="1" a="1"/>
  <c r="L1823" i="1" s="1"/>
  <c r="L1824" i="1" a="1"/>
  <c r="L1824" i="1" s="1"/>
  <c r="L1825" i="1" a="1"/>
  <c r="L1825" i="1" s="1"/>
  <c r="L1826" i="1" a="1"/>
  <c r="L1826" i="1" s="1"/>
  <c r="L1827" i="1" a="1"/>
  <c r="L1827" i="1" s="1"/>
  <c r="L1828" i="1" a="1"/>
  <c r="L1828" i="1" s="1"/>
  <c r="L1829" i="1" a="1"/>
  <c r="L1829" i="1" s="1"/>
  <c r="L1830" i="1" a="1"/>
  <c r="L1830" i="1" s="1"/>
  <c r="L1831" i="1" a="1"/>
  <c r="L1831" i="1" s="1"/>
  <c r="L1832" i="1" a="1"/>
  <c r="L1832" i="1" s="1"/>
  <c r="L1833" i="1" a="1"/>
  <c r="L1833" i="1" s="1"/>
  <c r="L1834" i="1" a="1"/>
  <c r="L1834" i="1" s="1"/>
  <c r="L1835" i="1" a="1"/>
  <c r="L1835" i="1" s="1"/>
  <c r="L1836" i="1" a="1"/>
  <c r="L1836" i="1" s="1"/>
  <c r="L1837" i="1" a="1"/>
  <c r="L1837" i="1" s="1"/>
  <c r="L1838" i="1" a="1"/>
  <c r="L1838" i="1" s="1"/>
  <c r="L1839" i="1" a="1"/>
  <c r="L1839" i="1" s="1"/>
  <c r="L1840" i="1" a="1"/>
  <c r="L1840" i="1" s="1"/>
  <c r="L1841" i="1" a="1"/>
  <c r="L1841" i="1" s="1"/>
  <c r="L1842" i="1" a="1"/>
  <c r="L1842" i="1" s="1"/>
  <c r="L1843" i="1" a="1"/>
  <c r="L1843" i="1" s="1"/>
  <c r="L1844" i="1" a="1"/>
  <c r="L1844" i="1" s="1"/>
  <c r="L1845" i="1" a="1"/>
  <c r="L1845" i="1" s="1"/>
  <c r="L1846" i="1" a="1"/>
  <c r="L1846" i="1" s="1"/>
  <c r="L1847" i="1" a="1"/>
  <c r="L1847" i="1" s="1"/>
  <c r="L1848" i="1" a="1"/>
  <c r="L1848" i="1" s="1"/>
  <c r="L1849" i="1" a="1"/>
  <c r="L1849" i="1" s="1"/>
  <c r="L1850" i="1" a="1"/>
  <c r="L1850" i="1" s="1"/>
  <c r="L1851" i="1" a="1"/>
  <c r="L1851" i="1" s="1"/>
  <c r="L1852" i="1" a="1"/>
  <c r="L1852" i="1" s="1"/>
  <c r="L1853" i="1" a="1"/>
  <c r="L1853" i="1" s="1"/>
  <c r="L1854" i="1" a="1"/>
  <c r="L1854" i="1" s="1"/>
  <c r="L1855" i="1" a="1"/>
  <c r="L1855" i="1" s="1"/>
  <c r="L1856" i="1" a="1"/>
  <c r="L1856" i="1" s="1"/>
  <c r="L1857" i="1" a="1"/>
  <c r="L1857" i="1" s="1"/>
  <c r="L1858" i="1" a="1"/>
  <c r="L1858" i="1" s="1"/>
  <c r="L1859" i="1" a="1"/>
  <c r="L1859" i="1" s="1"/>
  <c r="L1860" i="1" a="1"/>
  <c r="L1860" i="1" s="1"/>
  <c r="L1861" i="1" a="1"/>
  <c r="L1861" i="1" s="1"/>
  <c r="L1862" i="1" a="1"/>
  <c r="L1862" i="1" s="1"/>
  <c r="L1863" i="1" a="1"/>
  <c r="L1863" i="1" s="1"/>
  <c r="L1864" i="1" a="1"/>
  <c r="L1864" i="1" s="1"/>
  <c r="L1865" i="1" a="1"/>
  <c r="L1865" i="1" s="1"/>
  <c r="L1866" i="1" a="1"/>
  <c r="L1866" i="1" s="1"/>
  <c r="L1867" i="1" a="1"/>
  <c r="L1867" i="1" s="1"/>
  <c r="L1868" i="1" a="1"/>
  <c r="L1868" i="1" s="1"/>
  <c r="L1869" i="1" a="1"/>
  <c r="L1869" i="1" s="1"/>
  <c r="L1870" i="1" a="1"/>
  <c r="L1870" i="1" s="1"/>
  <c r="L1871" i="1" a="1"/>
  <c r="L1871" i="1" s="1"/>
  <c r="L1872" i="1" a="1"/>
  <c r="L1872" i="1" s="1"/>
  <c r="L1873" i="1" a="1"/>
  <c r="L1873" i="1" s="1"/>
  <c r="L1874" i="1" a="1"/>
  <c r="L1874" i="1" s="1"/>
  <c r="L1875" i="1" a="1"/>
  <c r="L1875" i="1" s="1"/>
  <c r="L1876" i="1" a="1"/>
  <c r="L1876" i="1" s="1"/>
  <c r="L1877" i="1" a="1"/>
  <c r="L1877" i="1" s="1"/>
  <c r="L1878" i="1" a="1"/>
  <c r="L1878" i="1" s="1"/>
  <c r="L1879" i="1" a="1"/>
  <c r="L1879" i="1" s="1"/>
  <c r="L1880" i="1" a="1"/>
  <c r="L1880" i="1" s="1"/>
  <c r="L1881" i="1" a="1"/>
  <c r="L1881" i="1" s="1"/>
  <c r="L1882" i="1" a="1"/>
  <c r="L1882" i="1" s="1"/>
  <c r="L1883" i="1" a="1"/>
  <c r="L1883" i="1" s="1"/>
  <c r="L1884" i="1" a="1"/>
  <c r="L1884" i="1" s="1"/>
  <c r="L1885" i="1" a="1"/>
  <c r="L1885" i="1" s="1"/>
  <c r="L1886" i="1" a="1"/>
  <c r="L1886" i="1" s="1"/>
  <c r="L1887" i="1" a="1"/>
  <c r="L1887" i="1" s="1"/>
  <c r="L1888" i="1" a="1"/>
  <c r="L1888" i="1" s="1"/>
  <c r="L1889" i="1" a="1"/>
  <c r="L1889" i="1" s="1"/>
  <c r="L1890" i="1" a="1"/>
  <c r="L1890" i="1" s="1"/>
  <c r="L1891" i="1" a="1"/>
  <c r="L1891" i="1" s="1"/>
  <c r="L1892" i="1" a="1"/>
  <c r="L1892" i="1" s="1"/>
  <c r="L1893" i="1" a="1"/>
  <c r="L1893" i="1" s="1"/>
  <c r="L1894" i="1" a="1"/>
  <c r="L1894" i="1" s="1"/>
  <c r="L1895" i="1" a="1"/>
  <c r="L1895" i="1" s="1"/>
  <c r="L1896" i="1" a="1"/>
  <c r="L1896" i="1" s="1"/>
  <c r="L1897" i="1" a="1"/>
  <c r="L1897" i="1" s="1"/>
  <c r="L1898" i="1" a="1"/>
  <c r="L1898" i="1" s="1"/>
  <c r="L1899" i="1" a="1"/>
  <c r="L1899" i="1" s="1"/>
  <c r="L1900" i="1" a="1"/>
  <c r="L1900" i="1"/>
  <c r="L1901" i="1" a="1"/>
  <c r="L1901" i="1" s="1"/>
  <c r="L1902" i="1" a="1"/>
  <c r="L1902" i="1" s="1"/>
  <c r="L1903" i="1" a="1"/>
  <c r="L1903" i="1" s="1"/>
  <c r="L1904" i="1" a="1"/>
  <c r="L1904" i="1" s="1"/>
  <c r="L1905" i="1" a="1"/>
  <c r="L1905" i="1" s="1"/>
  <c r="L1906" i="1" a="1"/>
  <c r="L1906" i="1" s="1"/>
  <c r="L1907" i="1" a="1"/>
  <c r="L1907" i="1" s="1"/>
  <c r="L1908" i="1" a="1"/>
  <c r="L1908" i="1"/>
  <c r="L1909" i="1" a="1"/>
  <c r="L1909" i="1" s="1"/>
  <c r="L1910" i="1" a="1"/>
  <c r="L1910" i="1" s="1"/>
  <c r="L1911" i="1" a="1"/>
  <c r="L1911" i="1" s="1"/>
  <c r="L1912" i="1" a="1"/>
  <c r="L1912" i="1" s="1"/>
  <c r="L1913" i="1" a="1"/>
  <c r="L1913" i="1" s="1"/>
  <c r="L1914" i="1" a="1"/>
  <c r="L1914" i="1"/>
  <c r="L1915" i="1" a="1"/>
  <c r="L1915" i="1" s="1"/>
  <c r="L1916" i="1" a="1"/>
  <c r="L1916" i="1" s="1"/>
  <c r="L1917" i="1" a="1"/>
  <c r="L1917" i="1"/>
  <c r="L1918" i="1" a="1"/>
  <c r="L1918" i="1"/>
  <c r="L1919" i="1" a="1"/>
  <c r="L1919" i="1" s="1"/>
  <c r="L1920" i="1" a="1"/>
  <c r="L1920" i="1" s="1"/>
  <c r="L1921" i="1" a="1"/>
  <c r="L1921" i="1" s="1"/>
  <c r="L1922" i="1" a="1"/>
  <c r="L1922" i="1" s="1"/>
  <c r="L1923" i="1" a="1"/>
  <c r="L1923" i="1" s="1"/>
  <c r="L1924" i="1" a="1"/>
  <c r="L1924" i="1" s="1"/>
  <c r="L1925" i="1" a="1"/>
  <c r="L1925" i="1" s="1"/>
  <c r="L1926" i="1" a="1"/>
  <c r="L1926" i="1"/>
  <c r="L1927" i="1" a="1"/>
  <c r="L1927" i="1" s="1"/>
  <c r="L1928" i="1" a="1"/>
  <c r="L1928" i="1"/>
  <c r="L1929" i="1" a="1"/>
  <c r="L1929" i="1" s="1"/>
  <c r="L1930" i="1" a="1"/>
  <c r="L1930" i="1" s="1"/>
  <c r="L1931" i="1" a="1"/>
  <c r="L1931" i="1" s="1"/>
  <c r="L1932" i="1" a="1"/>
  <c r="L1932" i="1"/>
  <c r="L1933" i="1" a="1"/>
  <c r="L1933" i="1"/>
  <c r="L1934" i="1" a="1"/>
  <c r="L1934" i="1" s="1"/>
  <c r="L1935" i="1" a="1"/>
  <c r="L1935" i="1" s="1"/>
  <c r="L1936" i="1" a="1"/>
  <c r="L1936" i="1" s="1"/>
  <c r="L1937" i="1" a="1"/>
  <c r="L1937" i="1" s="1"/>
  <c r="L1938" i="1" a="1"/>
  <c r="L1938" i="1" s="1"/>
  <c r="L1939" i="1" a="1"/>
  <c r="L1939" i="1" s="1"/>
  <c r="L1940" i="1" a="1"/>
  <c r="L1940" i="1" s="1"/>
  <c r="L1941" i="1" a="1"/>
  <c r="L1941" i="1"/>
  <c r="L1942" i="1" a="1"/>
  <c r="L1942" i="1" s="1"/>
  <c r="L1943" i="1" a="1"/>
  <c r="L1943" i="1" s="1"/>
  <c r="L1944" i="1" a="1"/>
  <c r="L1944" i="1" s="1"/>
  <c r="L1945" i="1" a="1"/>
  <c r="L1945" i="1" s="1"/>
  <c r="L1946" i="1" a="1"/>
  <c r="L1946" i="1"/>
  <c r="L1947" i="1" a="1"/>
  <c r="L1947" i="1" s="1"/>
  <c r="L1948" i="1" a="1"/>
  <c r="L1948" i="1" s="1"/>
  <c r="L1949" i="1" a="1"/>
  <c r="L1949" i="1"/>
  <c r="L1950" i="1" a="1"/>
  <c r="L1950" i="1" s="1"/>
  <c r="L1951" i="1" a="1"/>
  <c r="L1951" i="1" s="1"/>
  <c r="L1952" i="1" a="1"/>
  <c r="L1952" i="1" s="1"/>
  <c r="L1953" i="1" a="1"/>
  <c r="L1953" i="1" s="1"/>
  <c r="L1954" i="1" a="1"/>
  <c r="L1954" i="1" s="1"/>
  <c r="L1955" i="1" a="1"/>
  <c r="L1955" i="1" s="1"/>
  <c r="L1956" i="1" a="1"/>
  <c r="L1956" i="1"/>
  <c r="L1957" i="1" a="1"/>
  <c r="L1957" i="1"/>
  <c r="L1958" i="1" a="1"/>
  <c r="L1958" i="1" s="1"/>
  <c r="L1959" i="1" a="1"/>
  <c r="L1959" i="1" s="1"/>
  <c r="L1960" i="1" a="1"/>
  <c r="L1960" i="1"/>
  <c r="L1961" i="1" a="1"/>
  <c r="L1961" i="1" s="1"/>
  <c r="L1962" i="1" a="1"/>
  <c r="L1962" i="1"/>
  <c r="L1963" i="1" a="1"/>
  <c r="L1963" i="1" s="1"/>
  <c r="L1964" i="1" a="1"/>
  <c r="L1964" i="1"/>
  <c r="L1965" i="1" a="1"/>
  <c r="L1965" i="1" s="1"/>
  <c r="L1966" i="1" a="1"/>
  <c r="L1966" i="1"/>
  <c r="L1967" i="1" a="1"/>
  <c r="L1967" i="1" s="1"/>
  <c r="L1968" i="1" a="1"/>
  <c r="L1968" i="1" s="1"/>
  <c r="L1969" i="1" a="1"/>
  <c r="L1969" i="1"/>
  <c r="L1970" i="1" a="1"/>
  <c r="L1970" i="1" s="1"/>
  <c r="L1971" i="1" a="1"/>
  <c r="L1971" i="1" s="1"/>
  <c r="L1972" i="1" a="1"/>
  <c r="L1972" i="1" s="1"/>
  <c r="L1973" i="1" a="1"/>
  <c r="L1973" i="1" s="1"/>
  <c r="L1974" i="1" a="1"/>
  <c r="L1974" i="1" s="1"/>
  <c r="L1975" i="1" a="1"/>
  <c r="L1975" i="1" s="1"/>
  <c r="L1976" i="1" a="1"/>
  <c r="L1976" i="1"/>
  <c r="L1977" i="1" a="1"/>
  <c r="L1977" i="1" s="1"/>
  <c r="L1978" i="1" a="1"/>
  <c r="L1978" i="1"/>
  <c r="L1979" i="1" a="1"/>
  <c r="L1979" i="1" s="1"/>
  <c r="L1980" i="1" a="1"/>
  <c r="L1980" i="1"/>
  <c r="L1981" i="1" a="1"/>
  <c r="L1981" i="1" s="1"/>
  <c r="L1982" i="1" a="1"/>
  <c r="L1982" i="1" s="1"/>
  <c r="L1983" i="1" a="1"/>
  <c r="L1983" i="1" s="1"/>
  <c r="L1984" i="1" a="1"/>
  <c r="L1984" i="1" s="1"/>
  <c r="L1985" i="1" a="1"/>
  <c r="L1985" i="1"/>
  <c r="L1986" i="1" a="1"/>
  <c r="L1986" i="1" s="1"/>
  <c r="L1987" i="1" a="1"/>
  <c r="L1987" i="1" s="1"/>
  <c r="L1988" i="1" a="1"/>
  <c r="L1988" i="1" s="1"/>
  <c r="L1989" i="1" a="1"/>
  <c r="L1989" i="1"/>
  <c r="L1990" i="1" a="1"/>
  <c r="L1990" i="1" s="1"/>
  <c r="L1991" i="1" a="1"/>
  <c r="L1991" i="1" s="1"/>
  <c r="L1992" i="1" a="1"/>
  <c r="L1992" i="1"/>
  <c r="L1993" i="1" a="1"/>
  <c r="L1993" i="1" s="1"/>
  <c r="L1994" i="1" a="1"/>
  <c r="L1994" i="1"/>
  <c r="L1995" i="1" a="1"/>
  <c r="L1995" i="1" s="1"/>
  <c r="L1996" i="1" a="1"/>
  <c r="L1996" i="1" s="1"/>
  <c r="L1997" i="1" a="1"/>
  <c r="L1997" i="1" s="1"/>
  <c r="L1998" i="1" a="1"/>
  <c r="L1998" i="1" s="1"/>
  <c r="L1999" i="1" a="1"/>
  <c r="L1999" i="1"/>
  <c r="L2000" i="1" a="1"/>
  <c r="L2000" i="1"/>
  <c r="L2001" i="1" a="1"/>
  <c r="L2001" i="1" s="1"/>
  <c r="L2002" i="1" a="1"/>
  <c r="L2002" i="1" s="1"/>
  <c r="L2003" i="1" a="1"/>
  <c r="L2003" i="1"/>
  <c r="L2004" i="1" a="1"/>
  <c r="L2004" i="1" s="1"/>
  <c r="L2005" i="1" a="1"/>
  <c r="L2005" i="1" s="1"/>
  <c r="L2006" i="1" a="1"/>
  <c r="L2006" i="1" s="1"/>
  <c r="L2007" i="1" a="1"/>
  <c r="L2007" i="1"/>
  <c r="L2008" i="1" a="1"/>
  <c r="L2008" i="1" s="1"/>
  <c r="L2009" i="1" a="1"/>
  <c r="L2009" i="1" s="1"/>
  <c r="L2010" i="1" a="1"/>
  <c r="L2010" i="1" s="1"/>
  <c r="L2011" i="1" a="1"/>
  <c r="L2011" i="1" s="1"/>
  <c r="L2012" i="1" a="1"/>
  <c r="L2012" i="1"/>
  <c r="L2013" i="1" a="1"/>
  <c r="L2013" i="1" s="1"/>
  <c r="L2014" i="1" a="1"/>
  <c r="L2014" i="1" s="1"/>
  <c r="L2015" i="1" a="1"/>
  <c r="L2015" i="1" s="1"/>
  <c r="L2016" i="1" a="1"/>
  <c r="L2016" i="1"/>
  <c r="L2017" i="1" a="1"/>
  <c r="L2017" i="1" s="1"/>
  <c r="L2018" i="1" a="1"/>
  <c r="L2018" i="1" s="1"/>
  <c r="L2019" i="1" a="1"/>
  <c r="L2019" i="1" s="1"/>
  <c r="L2020" i="1" a="1"/>
  <c r="L2020" i="1" s="1"/>
  <c r="L2021" i="1" a="1"/>
  <c r="L2021" i="1" s="1"/>
  <c r="L2022" i="1" a="1"/>
  <c r="L2022" i="1" s="1"/>
  <c r="L2023" i="1" a="1"/>
  <c r="L2023" i="1" s="1"/>
  <c r="L2024" i="1" a="1"/>
  <c r="L2024" i="1"/>
  <c r="L2025" i="1" a="1"/>
  <c r="L2025" i="1" s="1"/>
  <c r="L2026" i="1" a="1"/>
  <c r="L2026" i="1" s="1"/>
  <c r="L2027" i="1" a="1"/>
  <c r="L2027" i="1"/>
  <c r="L2028" i="1" a="1"/>
  <c r="L2028" i="1" s="1"/>
  <c r="L2029" i="1" a="1"/>
  <c r="L2029" i="1" s="1"/>
  <c r="L2030" i="1" a="1"/>
  <c r="L2030" i="1" s="1"/>
  <c r="L2031" i="1" a="1"/>
  <c r="L2031" i="1" s="1"/>
  <c r="L2032" i="1" a="1"/>
  <c r="L2032" i="1"/>
  <c r="L2033" i="1" a="1"/>
  <c r="L2033" i="1" s="1"/>
  <c r="L2034" i="1" a="1"/>
  <c r="L2034" i="1" s="1"/>
  <c r="L2035" i="1" a="1"/>
  <c r="L2035" i="1" s="1"/>
  <c r="L2036" i="1" a="1"/>
  <c r="L2036" i="1" s="1"/>
  <c r="L2037" i="1" a="1"/>
  <c r="L2037" i="1" s="1"/>
  <c r="L2038" i="1" a="1"/>
  <c r="L2038" i="1" s="1"/>
  <c r="L2039" i="1" a="1"/>
  <c r="L2039" i="1"/>
  <c r="L2040" i="1" a="1"/>
  <c r="L2040" i="1" s="1"/>
  <c r="L2041" i="1" a="1"/>
  <c r="L2041" i="1" s="1"/>
  <c r="L2042" i="1" a="1"/>
  <c r="L2042" i="1" s="1"/>
  <c r="L2043" i="1" a="1"/>
  <c r="L2043" i="1" s="1"/>
  <c r="L2044" i="1" a="1"/>
  <c r="L2044" i="1"/>
  <c r="L2045" i="1" a="1"/>
  <c r="L2045" i="1" s="1"/>
  <c r="L2046" i="1" a="1"/>
  <c r="L2046" i="1" s="1"/>
  <c r="L2047" i="1" a="1"/>
  <c r="L2047" i="1" s="1"/>
  <c r="L2048" i="1" a="1"/>
  <c r="L2048" i="1" s="1"/>
  <c r="L2049" i="1" a="1"/>
  <c r="L2049" i="1" s="1"/>
  <c r="L2050" i="1" a="1"/>
  <c r="L2050" i="1" s="1"/>
  <c r="L2051" i="1" a="1"/>
  <c r="L2051" i="1"/>
  <c r="L2052" i="1" a="1"/>
  <c r="L2052" i="1" s="1"/>
  <c r="L2053" i="1" a="1"/>
  <c r="L2053" i="1" s="1"/>
  <c r="L2054" i="1" a="1"/>
  <c r="L2054" i="1" s="1"/>
  <c r="L2055" i="1" a="1"/>
  <c r="L2055" i="1" s="1"/>
  <c r="L2056" i="1" a="1"/>
  <c r="L2056" i="1"/>
  <c r="L2057" i="1" a="1"/>
  <c r="L2057" i="1" s="1"/>
  <c r="L2058" i="1" a="1"/>
  <c r="L2058" i="1" s="1"/>
  <c r="L2059" i="1" a="1"/>
  <c r="L2059" i="1" s="1"/>
  <c r="L2060" i="1" a="1"/>
  <c r="L2060" i="1" s="1"/>
  <c r="L2061" i="1" a="1"/>
  <c r="L2061" i="1" s="1"/>
  <c r="L2062" i="1" a="1"/>
  <c r="L2062" i="1"/>
  <c r="L2063" i="1" a="1"/>
  <c r="L2063" i="1" s="1"/>
  <c r="L2064" i="1" a="1"/>
  <c r="L2064" i="1"/>
  <c r="L2065" i="1" a="1"/>
  <c r="L2065" i="1" s="1"/>
  <c r="L2066" i="1" a="1"/>
  <c r="L2066" i="1" s="1"/>
  <c r="L2067" i="1" a="1"/>
  <c r="L2067" i="1" s="1"/>
  <c r="L2068" i="1" a="1"/>
  <c r="L2068" i="1" s="1"/>
  <c r="L2069" i="1" a="1"/>
  <c r="L2069" i="1" s="1"/>
  <c r="L2070" i="1" a="1"/>
  <c r="L2070" i="1" s="1"/>
  <c r="L2071" i="1" a="1"/>
  <c r="L2071" i="1" s="1"/>
  <c r="L2072" i="1" a="1"/>
  <c r="L2072" i="1" s="1"/>
  <c r="L2073" i="1" a="1"/>
  <c r="L2073" i="1" s="1"/>
  <c r="L2074" i="1" a="1"/>
  <c r="L2074" i="1"/>
  <c r="L2075" i="1" a="1"/>
  <c r="L2075" i="1" s="1"/>
  <c r="L2076" i="1" a="1"/>
  <c r="L2076" i="1" s="1"/>
  <c r="L2077" i="1" a="1"/>
  <c r="L2077" i="1" s="1"/>
  <c r="L2078" i="1" a="1"/>
  <c r="L2078" i="1" s="1"/>
  <c r="L2079" i="1" a="1"/>
  <c r="L2079" i="1" s="1"/>
  <c r="L2080" i="1" a="1"/>
  <c r="L2080" i="1" s="1"/>
  <c r="L2081" i="1" a="1"/>
  <c r="L2081" i="1" s="1"/>
  <c r="L2082" i="1" a="1"/>
  <c r="L2082" i="1" s="1"/>
  <c r="L2083" i="1" a="1"/>
  <c r="L2083" i="1" s="1"/>
  <c r="L2084" i="1" a="1"/>
  <c r="L2084" i="1" s="1"/>
  <c r="L2085" i="1" a="1"/>
  <c r="L2085" i="1"/>
  <c r="L2086" i="1" a="1"/>
  <c r="L2086" i="1" s="1"/>
  <c r="L2087" i="1" a="1"/>
  <c r="L2087" i="1" s="1"/>
  <c r="L2088" i="1" a="1"/>
  <c r="L2088" i="1" s="1"/>
  <c r="L2089" i="1" a="1"/>
  <c r="L2089" i="1" s="1"/>
  <c r="L2090" i="1" a="1"/>
  <c r="L2090" i="1" s="1"/>
  <c r="L2091" i="1" a="1"/>
  <c r="L2091" i="1" s="1"/>
  <c r="L2092" i="1" a="1"/>
  <c r="L2092" i="1"/>
  <c r="L2093" i="1" a="1"/>
  <c r="L2093" i="1" s="1"/>
  <c r="L2094" i="1" a="1"/>
  <c r="L2094" i="1" s="1"/>
  <c r="L2095" i="1" a="1"/>
  <c r="L2095" i="1" s="1"/>
  <c r="L2096" i="1" a="1"/>
  <c r="L2096" i="1" s="1"/>
  <c r="L2097" i="1" a="1"/>
  <c r="L2097" i="1"/>
  <c r="L2098" i="1" a="1"/>
  <c r="L2098" i="1" s="1"/>
  <c r="L2099" i="1" a="1"/>
  <c r="L2099" i="1" s="1"/>
  <c r="L2100" i="1" a="1"/>
  <c r="L2100" i="1" s="1"/>
  <c r="L2101" i="1" a="1"/>
  <c r="L2101" i="1" s="1"/>
  <c r="L2102" i="1" a="1"/>
  <c r="L2102" i="1" s="1"/>
  <c r="L2103" i="1" a="1"/>
  <c r="L2103" i="1" s="1"/>
  <c r="L2104" i="1" a="1"/>
  <c r="L2104" i="1" s="1"/>
  <c r="L2105" i="1" a="1"/>
  <c r="L2105" i="1"/>
  <c r="L2106" i="1" a="1"/>
  <c r="L2106" i="1"/>
  <c r="L2107" i="1" a="1"/>
  <c r="L2107" i="1" s="1"/>
  <c r="L2108" i="1" a="1"/>
  <c r="L2108" i="1"/>
  <c r="L2109" i="1" a="1"/>
  <c r="L2109" i="1" s="1"/>
  <c r="L2110" i="1" a="1"/>
  <c r="L2110" i="1"/>
  <c r="L2111" i="1" a="1"/>
  <c r="L2111" i="1" s="1"/>
  <c r="L2112" i="1" a="1"/>
  <c r="L2112" i="1" s="1"/>
  <c r="L2113" i="1" a="1"/>
  <c r="L2113" i="1" s="1"/>
  <c r="L2114" i="1" a="1"/>
  <c r="L2114" i="1"/>
  <c r="L2115" i="1" a="1"/>
  <c r="L2115" i="1" s="1"/>
  <c r="L2116" i="1" a="1"/>
  <c r="L2116" i="1" s="1"/>
  <c r="L2117" i="1" a="1"/>
  <c r="L2117" i="1" s="1"/>
  <c r="L2118" i="1" a="1"/>
  <c r="L2118" i="1" s="1"/>
  <c r="L2119" i="1" a="1"/>
  <c r="L2119" i="1" s="1"/>
  <c r="L2120" i="1" a="1"/>
  <c r="L2120" i="1"/>
  <c r="L2121" i="1" a="1"/>
  <c r="L2121" i="1" s="1"/>
  <c r="L2122" i="1" a="1"/>
  <c r="L2122" i="1" s="1"/>
  <c r="L2123" i="1" a="1"/>
  <c r="L2123" i="1" s="1"/>
  <c r="L2124" i="1" a="1"/>
  <c r="L2124" i="1"/>
  <c r="L2125" i="1" a="1"/>
  <c r="L2125" i="1" s="1"/>
  <c r="L2126" i="1" a="1"/>
  <c r="L2126" i="1"/>
  <c r="L2127" i="1" a="1"/>
  <c r="L2127" i="1" s="1"/>
  <c r="L2128" i="1" a="1"/>
  <c r="L2128" i="1"/>
  <c r="L2129" i="1" a="1"/>
  <c r="L2129" i="1"/>
  <c r="L2130" i="1" a="1"/>
  <c r="L2130" i="1" s="1"/>
  <c r="L2131" i="1" a="1"/>
  <c r="L2131" i="1" s="1"/>
  <c r="L2132" i="1" a="1"/>
  <c r="L2132" i="1" s="1"/>
  <c r="L2133" i="1" a="1"/>
  <c r="L2133" i="1" s="1"/>
  <c r="L2134" i="1" a="1"/>
  <c r="L2134" i="1" s="1"/>
  <c r="L2135" i="1" a="1"/>
  <c r="L2135" i="1" s="1"/>
  <c r="L2136" i="1" a="1"/>
  <c r="L2136" i="1" s="1"/>
  <c r="L2137" i="1" a="1"/>
  <c r="L2137" i="1" s="1"/>
  <c r="L2138" i="1" a="1"/>
  <c r="L2138" i="1"/>
  <c r="L2139" i="1" a="1"/>
  <c r="L2139" i="1" s="1"/>
  <c r="L2140" i="1" a="1"/>
  <c r="L2140" i="1" s="1"/>
  <c r="L2141" i="1" a="1"/>
  <c r="L2141" i="1" s="1"/>
  <c r="L2142" i="1" a="1"/>
  <c r="L2142" i="1" s="1"/>
  <c r="L2143" i="1" a="1"/>
  <c r="L2143" i="1" s="1"/>
  <c r="L2144" i="1" a="1"/>
  <c r="L2144" i="1" s="1"/>
  <c r="L2145" i="1" a="1"/>
  <c r="L2145" i="1" s="1"/>
  <c r="L2146" i="1" a="1"/>
  <c r="L2146" i="1" s="1"/>
  <c r="L2147" i="1" a="1"/>
  <c r="L2147" i="1" s="1"/>
  <c r="L2148" i="1" a="1"/>
  <c r="L2148" i="1" s="1"/>
  <c r="L2149" i="1" a="1"/>
  <c r="L2149" i="1" s="1"/>
  <c r="L2150" i="1" a="1"/>
  <c r="L2150" i="1" s="1"/>
  <c r="L2151" i="1" a="1"/>
  <c r="L2151" i="1" s="1"/>
  <c r="L2152" i="1" a="1"/>
  <c r="L2152" i="1" s="1"/>
  <c r="L2153" i="1" a="1"/>
  <c r="L2153" i="1" s="1"/>
  <c r="L2154" i="1" a="1"/>
  <c r="L2154" i="1" s="1"/>
  <c r="L2155" i="1" a="1"/>
  <c r="L2155" i="1" s="1"/>
  <c r="L2156" i="1" a="1"/>
  <c r="L2156" i="1"/>
  <c r="L2157" i="1" a="1"/>
  <c r="L2157" i="1" s="1"/>
  <c r="L2158" i="1" a="1"/>
  <c r="L2158" i="1" s="1"/>
  <c r="L2159" i="1" a="1"/>
  <c r="L2159" i="1" s="1"/>
  <c r="L2160" i="1" a="1"/>
  <c r="L2160" i="1" s="1"/>
  <c r="L2161" i="1" a="1"/>
  <c r="L2161" i="1"/>
  <c r="L2162" i="1" a="1"/>
  <c r="L2162" i="1" s="1"/>
  <c r="L2163" i="1" a="1"/>
  <c r="L2163" i="1" s="1"/>
  <c r="L2164" i="1" a="1"/>
  <c r="L2164" i="1" s="1"/>
  <c r="L2165" i="1" a="1"/>
  <c r="L2165" i="1"/>
  <c r="L2166" i="1" a="1"/>
  <c r="L2166" i="1" s="1"/>
  <c r="L2167" i="1" a="1"/>
  <c r="L2167" i="1" s="1"/>
  <c r="L2168" i="1" a="1"/>
  <c r="L2168" i="1" s="1"/>
  <c r="L2169" i="1" a="1"/>
  <c r="L2169" i="1" s="1"/>
  <c r="L2170" i="1" a="1"/>
  <c r="L2170" i="1" s="1"/>
  <c r="L2171" i="1" a="1"/>
  <c r="L2171" i="1" s="1"/>
  <c r="L2172" i="1" a="1"/>
  <c r="L2172" i="1" s="1"/>
  <c r="L2173" i="1" a="1"/>
  <c r="L2173" i="1" s="1"/>
  <c r="L2174" i="1" a="1"/>
  <c r="L2174" i="1" s="1"/>
  <c r="L2175" i="1" a="1"/>
  <c r="L2175" i="1" s="1"/>
  <c r="L2176" i="1" a="1"/>
  <c r="L2176" i="1" s="1"/>
  <c r="L2177" i="1" a="1"/>
  <c r="L2177" i="1" s="1"/>
  <c r="L2178" i="1" a="1"/>
  <c r="L2178" i="1" s="1"/>
  <c r="L2179" i="1" a="1"/>
  <c r="L2179" i="1" s="1"/>
  <c r="L2180" i="1" a="1"/>
  <c r="L2180" i="1" s="1"/>
  <c r="L2181" i="1" a="1"/>
  <c r="L2181" i="1" s="1"/>
  <c r="L2182" i="1" a="1"/>
  <c r="L2182" i="1" s="1"/>
  <c r="L2183" i="1" a="1"/>
  <c r="L2183" i="1" s="1"/>
  <c r="L2184" i="1" a="1"/>
  <c r="L2184" i="1" s="1"/>
  <c r="L2185" i="1" a="1"/>
  <c r="L2185" i="1" s="1"/>
  <c r="L2186" i="1" a="1"/>
  <c r="L2186" i="1" s="1"/>
  <c r="L2187" i="1" a="1"/>
  <c r="L2187" i="1" s="1"/>
  <c r="L2188" i="1" a="1"/>
  <c r="L2188" i="1" s="1"/>
  <c r="L2189" i="1" a="1"/>
  <c r="L2189" i="1" s="1"/>
  <c r="L2190" i="1" a="1"/>
  <c r="L2190" i="1" s="1"/>
  <c r="L2191" i="1" a="1"/>
  <c r="L2191" i="1" s="1"/>
  <c r="L2192" i="1" a="1"/>
  <c r="L2192" i="1" s="1"/>
  <c r="L2193" i="1" a="1"/>
  <c r="L2193" i="1" s="1"/>
  <c r="L2194" i="1" a="1"/>
  <c r="L2194" i="1" s="1"/>
  <c r="L2195" i="1" a="1"/>
  <c r="L2195" i="1" s="1"/>
  <c r="L2196" i="1" a="1"/>
  <c r="L2196" i="1" s="1"/>
  <c r="L2197" i="1" a="1"/>
  <c r="L2197" i="1"/>
  <c r="L2198" i="1" a="1"/>
  <c r="L2198" i="1" s="1"/>
  <c r="L2199" i="1" a="1"/>
  <c r="L2199" i="1" s="1"/>
  <c r="L2200" i="1" a="1"/>
  <c r="L2200" i="1" s="1"/>
  <c r="L2201" i="1" a="1"/>
  <c r="L2201" i="1" s="1"/>
  <c r="L2202" i="1" a="1"/>
  <c r="L2202" i="1"/>
  <c r="L2203" i="1" a="1"/>
  <c r="L2203" i="1" s="1"/>
  <c r="L2204" i="1" a="1"/>
  <c r="L2204" i="1" s="1"/>
  <c r="L2205" i="1" a="1"/>
  <c r="L2205" i="1" s="1"/>
  <c r="L2206" i="1" a="1"/>
  <c r="L2206" i="1" s="1"/>
  <c r="L2207" i="1" a="1"/>
  <c r="L2207" i="1" s="1"/>
  <c r="L2208" i="1" a="1"/>
  <c r="L2208" i="1" s="1"/>
  <c r="L2209" i="1" a="1"/>
  <c r="L2209" i="1" s="1"/>
  <c r="L2210" i="1" a="1"/>
  <c r="L2210" i="1" s="1"/>
  <c r="L2211" i="1" a="1"/>
  <c r="L2211" i="1" s="1"/>
  <c r="L2212" i="1" a="1"/>
  <c r="L2212" i="1" s="1"/>
  <c r="L2213" i="1" a="1"/>
  <c r="L2213" i="1" s="1"/>
  <c r="L2214" i="1" a="1"/>
  <c r="L2214" i="1" s="1"/>
  <c r="L2215" i="1" a="1"/>
  <c r="L2215" i="1" s="1"/>
  <c r="L2216" i="1" a="1"/>
  <c r="L2216" i="1" s="1"/>
  <c r="L2217" i="1" a="1"/>
  <c r="L2217" i="1" s="1"/>
  <c r="L2218" i="1" a="1"/>
  <c r="L2218" i="1" s="1"/>
  <c r="L2219" i="1" a="1"/>
  <c r="L2219" i="1" s="1"/>
  <c r="L2220" i="1" a="1"/>
  <c r="L2220" i="1"/>
  <c r="L2221" i="1" a="1"/>
  <c r="L2221" i="1" s="1"/>
  <c r="L2222" i="1" a="1"/>
  <c r="L2222" i="1" s="1"/>
  <c r="L2223" i="1" a="1"/>
  <c r="L2223" i="1" s="1"/>
  <c r="L2224" i="1" a="1"/>
  <c r="L2224" i="1" s="1"/>
  <c r="L2225" i="1" a="1"/>
  <c r="L2225" i="1"/>
  <c r="L2226" i="1" a="1"/>
  <c r="L2226" i="1" s="1"/>
  <c r="L2227" i="1" a="1"/>
  <c r="L2227" i="1" s="1"/>
  <c r="L2228" i="1" a="1"/>
  <c r="L2228" i="1" s="1"/>
  <c r="L2229" i="1" a="1"/>
  <c r="L2229" i="1"/>
  <c r="L2230" i="1" a="1"/>
  <c r="L2230" i="1" s="1"/>
  <c r="L2231" i="1" a="1"/>
  <c r="L2231" i="1" s="1"/>
  <c r="L2232" i="1" a="1"/>
  <c r="L2232" i="1" s="1"/>
  <c r="L2233" i="1" a="1"/>
  <c r="L2233" i="1" s="1"/>
  <c r="L2234" i="1" a="1"/>
  <c r="L2234" i="1" s="1"/>
  <c r="L2235" i="1" a="1"/>
  <c r="L2235" i="1" s="1"/>
  <c r="L2236" i="1" a="1"/>
  <c r="L2236" i="1" s="1"/>
  <c r="L2237" i="1" a="1"/>
  <c r="L2237" i="1" s="1"/>
  <c r="L2238" i="1" a="1"/>
  <c r="L2238" i="1" s="1"/>
  <c r="L2239" i="1" a="1"/>
  <c r="L2239" i="1" s="1"/>
  <c r="L2240" i="1" a="1"/>
  <c r="L2240" i="1" s="1"/>
  <c r="L2241" i="1" a="1"/>
  <c r="L2241" i="1" s="1"/>
  <c r="L2242" i="1" a="1"/>
  <c r="L2242" i="1" s="1"/>
  <c r="L2243" i="1" a="1"/>
  <c r="L2243" i="1" s="1"/>
  <c r="L2244" i="1" a="1"/>
  <c r="L2244" i="1" s="1"/>
  <c r="L2245" i="1" a="1"/>
  <c r="L2245" i="1" s="1"/>
  <c r="L2246" i="1" a="1"/>
  <c r="L2246" i="1" s="1"/>
  <c r="L2247" i="1" a="1"/>
  <c r="L2247" i="1" s="1"/>
  <c r="L2248" i="1" a="1"/>
  <c r="L2248" i="1" s="1"/>
  <c r="L2249" i="1" a="1"/>
  <c r="L2249" i="1" s="1"/>
  <c r="L2250" i="1" a="1"/>
  <c r="L2250" i="1" s="1"/>
  <c r="L2251" i="1" a="1"/>
  <c r="L2251" i="1" s="1"/>
  <c r="L2252" i="1" a="1"/>
  <c r="L2252" i="1" s="1"/>
  <c r="L2253" i="1" a="1"/>
  <c r="L2253" i="1" s="1"/>
  <c r="L2254" i="1" a="1"/>
  <c r="L2254" i="1" s="1"/>
  <c r="L2255" i="1" a="1"/>
  <c r="L2255" i="1" s="1"/>
  <c r="L2256" i="1" a="1"/>
  <c r="L2256" i="1" s="1"/>
  <c r="L2257" i="1" a="1"/>
  <c r="L2257" i="1" s="1"/>
  <c r="L2258" i="1" a="1"/>
  <c r="L2258" i="1" s="1"/>
  <c r="L2259" i="1" a="1"/>
  <c r="L2259" i="1" s="1"/>
  <c r="L2260" i="1" a="1"/>
  <c r="L2260" i="1" s="1"/>
  <c r="L2261" i="1" a="1"/>
  <c r="L2261" i="1"/>
  <c r="L2262" i="1" a="1"/>
  <c r="L2262" i="1" s="1"/>
  <c r="L2263" i="1" a="1"/>
  <c r="L2263" i="1" s="1"/>
  <c r="L2264" i="1" a="1"/>
  <c r="L2264" i="1" s="1"/>
  <c r="L2265" i="1" a="1"/>
  <c r="L2265" i="1" s="1"/>
  <c r="L2266" i="1" a="1"/>
  <c r="L2266" i="1"/>
  <c r="L2267" i="1" a="1"/>
  <c r="L2267" i="1" s="1"/>
  <c r="L2268" i="1" a="1"/>
  <c r="L2268" i="1" s="1"/>
  <c r="L2269" i="1" a="1"/>
  <c r="L2269" i="1" s="1"/>
  <c r="L2270" i="1" a="1"/>
  <c r="L2270" i="1" s="1"/>
  <c r="L2271" i="1" a="1"/>
  <c r="L2271" i="1" s="1"/>
  <c r="L2272" i="1" a="1"/>
  <c r="L2272" i="1" s="1"/>
  <c r="L2273" i="1" a="1"/>
  <c r="L2273" i="1" s="1"/>
  <c r="L2274" i="1" a="1"/>
  <c r="L2274" i="1" s="1"/>
  <c r="L2275" i="1" a="1"/>
  <c r="L2275" i="1" s="1"/>
  <c r="L2276" i="1" a="1"/>
  <c r="L2276" i="1" s="1"/>
  <c r="L2277" i="1" a="1"/>
  <c r="L2277" i="1" s="1"/>
  <c r="L2278" i="1" a="1"/>
  <c r="L2278" i="1" s="1"/>
  <c r="L2279" i="1" a="1"/>
  <c r="L2279" i="1" s="1"/>
  <c r="L2280" i="1" a="1"/>
  <c r="L2280" i="1" s="1"/>
  <c r="L2281" i="1" a="1"/>
  <c r="L2281" i="1" s="1"/>
  <c r="L2282" i="1" a="1"/>
  <c r="L2282" i="1" s="1"/>
  <c r="L2283" i="1" a="1"/>
  <c r="L2283" i="1" s="1"/>
  <c r="L2284" i="1" a="1"/>
  <c r="L2284" i="1"/>
  <c r="L2285" i="1" a="1"/>
  <c r="L2285" i="1" s="1"/>
  <c r="L2286" i="1" a="1"/>
  <c r="L2286" i="1" s="1"/>
  <c r="L2287" i="1" a="1"/>
  <c r="L2287" i="1" s="1"/>
  <c r="L2288" i="1" a="1"/>
  <c r="L2288" i="1" s="1"/>
  <c r="L2289" i="1" a="1"/>
  <c r="L2289" i="1"/>
  <c r="L2290" i="1" a="1"/>
  <c r="L2290" i="1" s="1"/>
  <c r="L2291" i="1" a="1"/>
  <c r="L2291" i="1" s="1"/>
  <c r="L2292" i="1" a="1"/>
  <c r="L2292" i="1" s="1"/>
  <c r="L2293" i="1" a="1"/>
  <c r="L2293" i="1"/>
  <c r="L2294" i="1" a="1"/>
  <c r="L2294" i="1" s="1"/>
  <c r="L2295" i="1" a="1"/>
  <c r="L2295" i="1" s="1"/>
  <c r="L2296" i="1" a="1"/>
  <c r="L2296" i="1" s="1"/>
  <c r="L2297" i="1" a="1"/>
  <c r="L2297" i="1" s="1"/>
  <c r="L2298" i="1" a="1"/>
  <c r="L2298" i="1"/>
  <c r="L2299" i="1" a="1"/>
  <c r="L2299" i="1" s="1"/>
  <c r="L2300" i="1" a="1"/>
  <c r="L2300" i="1" s="1"/>
  <c r="L2301" i="1" a="1"/>
  <c r="L2301" i="1" s="1"/>
  <c r="L2302" i="1" a="1"/>
  <c r="L2302" i="1" s="1"/>
  <c r="L2303" i="1" a="1"/>
  <c r="L2303" i="1" s="1"/>
  <c r="L2304" i="1" a="1"/>
  <c r="L2304" i="1" s="1"/>
  <c r="L2305" i="1" a="1"/>
  <c r="L2305" i="1" s="1"/>
  <c r="L2306" i="1" a="1"/>
  <c r="L2306" i="1" s="1"/>
  <c r="L2307" i="1" a="1"/>
  <c r="L2307" i="1" s="1"/>
  <c r="L2308" i="1" a="1"/>
  <c r="L2308" i="1" s="1"/>
  <c r="L2309" i="1" a="1"/>
  <c r="L2309" i="1" s="1"/>
  <c r="L2310" i="1" a="1"/>
  <c r="L2310" i="1" s="1"/>
  <c r="L2311" i="1" a="1"/>
  <c r="L2311" i="1" s="1"/>
  <c r="L2312" i="1" a="1"/>
  <c r="L2312" i="1" s="1"/>
  <c r="L2313" i="1" a="1"/>
  <c r="L2313" i="1" s="1"/>
  <c r="L2314" i="1" a="1"/>
  <c r="L2314" i="1" s="1"/>
  <c r="L2315" i="1" a="1"/>
  <c r="L2315" i="1" s="1"/>
  <c r="L2316" i="1" a="1"/>
  <c r="L2316" i="1"/>
  <c r="L2317" i="1" a="1"/>
  <c r="L2317" i="1" s="1"/>
  <c r="L2318" i="1" a="1"/>
  <c r="L2318" i="1" s="1"/>
  <c r="L2319" i="1" a="1"/>
  <c r="L2319" i="1" s="1"/>
  <c r="L2320" i="1" a="1"/>
  <c r="L2320" i="1" s="1"/>
  <c r="L2321" i="1" a="1"/>
  <c r="L2321" i="1" s="1"/>
  <c r="L2322" i="1" a="1"/>
  <c r="L2322" i="1" s="1"/>
  <c r="L2323" i="1" a="1"/>
  <c r="L2323" i="1" s="1"/>
  <c r="L2324" i="1" a="1"/>
  <c r="L2324" i="1" s="1"/>
  <c r="L2325" i="1" a="1"/>
  <c r="L2325" i="1"/>
  <c r="L2326" i="1" a="1"/>
  <c r="L2326" i="1" s="1"/>
  <c r="L2327" i="1" a="1"/>
  <c r="L2327" i="1" s="1"/>
  <c r="L2328" i="1" a="1"/>
  <c r="L2328" i="1" s="1"/>
  <c r="L2329" i="1" a="1"/>
  <c r="L2329" i="1" s="1"/>
  <c r="L2330" i="1" a="1"/>
  <c r="L2330" i="1"/>
  <c r="L2331" i="1" a="1"/>
  <c r="L2331" i="1" s="1"/>
  <c r="L2332" i="1" a="1"/>
  <c r="L2332" i="1" s="1"/>
  <c r="L2333" i="1" a="1"/>
  <c r="L2333" i="1" s="1"/>
  <c r="L2334" i="1" a="1"/>
  <c r="L2334" i="1" s="1"/>
  <c r="L2335" i="1" a="1"/>
  <c r="L2335" i="1" s="1"/>
  <c r="L2336" i="1" a="1"/>
  <c r="L2336" i="1" s="1"/>
  <c r="L2337" i="1" a="1"/>
  <c r="L2337" i="1" s="1"/>
  <c r="L2338" i="1" a="1"/>
  <c r="L2338" i="1" s="1"/>
  <c r="L2339" i="1" a="1"/>
  <c r="L2339" i="1" s="1"/>
  <c r="L2340" i="1" a="1"/>
  <c r="L2340" i="1" s="1"/>
  <c r="L2341" i="1" a="1"/>
  <c r="L2341" i="1" s="1"/>
  <c r="L2342" i="1" a="1"/>
  <c r="L2342" i="1" s="1"/>
  <c r="L2343" i="1" a="1"/>
  <c r="L2343" i="1" s="1"/>
  <c r="L2344" i="1" a="1"/>
  <c r="L2344" i="1" s="1"/>
  <c r="L2345" i="1" a="1"/>
  <c r="L2345" i="1" s="1"/>
  <c r="L2346" i="1" a="1"/>
  <c r="L2346" i="1" s="1"/>
  <c r="L2347" i="1" a="1"/>
  <c r="L2347" i="1" s="1"/>
  <c r="L2348" i="1" a="1"/>
  <c r="L2348" i="1"/>
  <c r="L2349" i="1" a="1"/>
  <c r="L2349" i="1" s="1"/>
  <c r="L2350" i="1" a="1"/>
  <c r="L2350" i="1" s="1"/>
  <c r="L2351" i="1" a="1"/>
  <c r="L2351" i="1" s="1"/>
  <c r="L2352" i="1" a="1"/>
  <c r="L2352" i="1" s="1"/>
  <c r="L2353" i="1" a="1"/>
  <c r="L2353" i="1"/>
  <c r="L2354" i="1" a="1"/>
  <c r="L2354" i="1" s="1"/>
  <c r="L2355" i="1" a="1"/>
  <c r="L2355" i="1" s="1"/>
  <c r="L2356" i="1" a="1"/>
  <c r="L2356" i="1" s="1"/>
  <c r="L2357" i="1" a="1"/>
  <c r="L2357" i="1"/>
  <c r="L2358" i="1" a="1"/>
  <c r="L2358" i="1" s="1"/>
  <c r="L2359" i="1" a="1"/>
  <c r="L2359" i="1" s="1"/>
  <c r="L2360" i="1" a="1"/>
  <c r="L2360" i="1" s="1"/>
  <c r="L2361" i="1" a="1"/>
  <c r="L2361" i="1" s="1"/>
  <c r="L2362" i="1" a="1"/>
  <c r="L2362" i="1"/>
  <c r="L2363" i="1" a="1"/>
  <c r="L2363" i="1" s="1"/>
  <c r="L2364" i="1" a="1"/>
  <c r="L2364" i="1" s="1"/>
  <c r="L2365" i="1" a="1"/>
  <c r="L2365" i="1" s="1"/>
  <c r="L2366" i="1" a="1"/>
  <c r="L2366" i="1" s="1"/>
  <c r="L2367" i="1" a="1"/>
  <c r="L2367" i="1" s="1"/>
  <c r="L2368" i="1" a="1"/>
  <c r="L2368" i="1" s="1"/>
  <c r="L2369" i="1" a="1"/>
  <c r="L2369" i="1" s="1"/>
  <c r="L2370" i="1" a="1"/>
  <c r="L2370" i="1" s="1"/>
  <c r="L2371" i="1" a="1"/>
  <c r="L2371" i="1" s="1"/>
  <c r="L2372" i="1" a="1"/>
  <c r="L2372" i="1" s="1"/>
  <c r="L2373" i="1" a="1"/>
  <c r="L2373" i="1" s="1"/>
  <c r="L2374" i="1" a="1"/>
  <c r="L2374" i="1" s="1"/>
  <c r="L2375" i="1" a="1"/>
  <c r="L2375" i="1" s="1"/>
  <c r="L2376" i="1" a="1"/>
  <c r="L2376" i="1" s="1"/>
  <c r="L2377" i="1" a="1"/>
  <c r="L2377" i="1" s="1"/>
  <c r="L2378" i="1" a="1"/>
  <c r="L2378" i="1" s="1"/>
  <c r="L2379" i="1" a="1"/>
  <c r="L2379" i="1" s="1"/>
  <c r="L2380" i="1" a="1"/>
  <c r="L2380" i="1"/>
  <c r="L2381" i="1" a="1"/>
  <c r="L2381" i="1" s="1"/>
  <c r="L2382" i="1" a="1"/>
  <c r="L2382" i="1" s="1"/>
  <c r="L2383" i="1" a="1"/>
  <c r="L2383" i="1" s="1"/>
  <c r="L2384" i="1" a="1"/>
  <c r="L2384" i="1" s="1"/>
  <c r="L2385" i="1" a="1"/>
  <c r="L2385" i="1"/>
  <c r="L2386" i="1" a="1"/>
  <c r="L2386" i="1" s="1"/>
  <c r="L2387" i="1" a="1"/>
  <c r="L2387" i="1" s="1"/>
  <c r="L2388" i="1" a="1"/>
  <c r="L2388" i="1" s="1"/>
  <c r="L2389" i="1" a="1"/>
  <c r="L2389" i="1"/>
  <c r="L2390" i="1" a="1"/>
  <c r="L2390" i="1" s="1"/>
  <c r="L2391" i="1" a="1"/>
  <c r="L2391" i="1" s="1"/>
  <c r="L2392" i="1" a="1"/>
  <c r="L2392" i="1" s="1"/>
  <c r="L2393" i="1" a="1"/>
  <c r="L2393" i="1" s="1"/>
  <c r="L2394" i="1" a="1"/>
  <c r="L2394" i="1"/>
  <c r="L2395" i="1" a="1"/>
  <c r="L2395" i="1" s="1"/>
  <c r="L2396" i="1" a="1"/>
  <c r="L2396" i="1" s="1"/>
  <c r="L2397" i="1" a="1"/>
  <c r="L2397" i="1" s="1"/>
  <c r="L2398" i="1" a="1"/>
  <c r="L2398" i="1" s="1"/>
  <c r="L2399" i="1" a="1"/>
  <c r="L2399" i="1" s="1"/>
  <c r="L2400" i="1" a="1"/>
  <c r="L2400" i="1"/>
  <c r="L2401" i="1" a="1"/>
  <c r="L2401" i="1" s="1"/>
  <c r="L2402" i="1" a="1"/>
  <c r="L2402" i="1"/>
  <c r="L2403" i="1" a="1"/>
  <c r="L2403" i="1" s="1"/>
  <c r="L2404" i="1" a="1"/>
  <c r="L2404" i="1" s="1"/>
  <c r="L2405" i="1" a="1"/>
  <c r="L2405" i="1" s="1"/>
  <c r="L2406" i="1" a="1"/>
  <c r="L2406" i="1" s="1"/>
  <c r="L2407" i="1" a="1"/>
  <c r="L2407" i="1" s="1"/>
  <c r="L2408" i="1" a="1"/>
  <c r="L2408" i="1"/>
  <c r="L2409" i="1" a="1"/>
  <c r="L2409" i="1" s="1"/>
  <c r="L2410" i="1" a="1"/>
  <c r="L2410" i="1"/>
  <c r="L2411" i="1" a="1"/>
  <c r="L2411" i="1" s="1"/>
  <c r="L2412" i="1" a="1"/>
  <c r="L2412" i="1" s="1"/>
  <c r="L2413" i="1" a="1"/>
  <c r="L2413" i="1" s="1"/>
  <c r="L2414" i="1" a="1"/>
  <c r="L2414" i="1" s="1"/>
  <c r="L2415" i="1" a="1"/>
  <c r="L2415" i="1" s="1"/>
  <c r="L2416" i="1" a="1"/>
  <c r="L2416" i="1"/>
  <c r="L2417" i="1" a="1"/>
  <c r="L2417" i="1" s="1"/>
  <c r="L2418" i="1" a="1"/>
  <c r="L2418" i="1"/>
  <c r="L2419" i="1" a="1"/>
  <c r="L2419" i="1" s="1"/>
  <c r="L2420" i="1" a="1"/>
  <c r="L2420" i="1" s="1"/>
  <c r="L2421" i="1" a="1"/>
  <c r="L2421" i="1" s="1"/>
  <c r="L2422" i="1" a="1"/>
  <c r="L2422" i="1" s="1"/>
  <c r="L2423" i="1" a="1"/>
  <c r="L2423" i="1" s="1"/>
  <c r="L2424" i="1" a="1"/>
  <c r="L2424" i="1" s="1"/>
  <c r="L2425" i="1" a="1"/>
  <c r="L2425" i="1" s="1"/>
  <c r="L2426" i="1" a="1"/>
  <c r="L2426" i="1" s="1"/>
  <c r="L2427" i="1" a="1"/>
  <c r="L2427" i="1" s="1"/>
  <c r="L2428" i="1" a="1"/>
  <c r="L2428" i="1" s="1"/>
  <c r="L2429" i="1" a="1"/>
  <c r="L2429" i="1" s="1"/>
  <c r="L2430" i="1" a="1"/>
  <c r="L2430" i="1"/>
  <c r="L2431" i="1" a="1"/>
  <c r="L2431" i="1" s="1"/>
  <c r="L2432" i="1" a="1"/>
  <c r="L2432" i="1" s="1"/>
  <c r="L2433" i="1" a="1"/>
  <c r="L2433" i="1" s="1"/>
  <c r="L2434" i="1" a="1"/>
  <c r="L2434" i="1"/>
  <c r="L2435" i="1" a="1"/>
  <c r="L2435" i="1" s="1"/>
  <c r="L2436" i="1" a="1"/>
  <c r="L2436" i="1" s="1"/>
  <c r="L2437" i="1" a="1"/>
  <c r="L2437" i="1" s="1"/>
  <c r="L2438" i="1" a="1"/>
  <c r="L2438" i="1" s="1"/>
  <c r="L2439" i="1" a="1"/>
  <c r="L2439" i="1" s="1"/>
  <c r="L2440" i="1" a="1"/>
  <c r="L2440" i="1" s="1"/>
  <c r="L2441" i="1" a="1"/>
  <c r="L2441" i="1" s="1"/>
  <c r="L2442" i="1" a="1"/>
  <c r="L2442" i="1" s="1"/>
  <c r="L2443" i="1" a="1"/>
  <c r="L2443" i="1" s="1"/>
  <c r="L2444" i="1" a="1"/>
  <c r="L2444" i="1" s="1"/>
  <c r="L2445" i="1" a="1"/>
  <c r="L2445" i="1" s="1"/>
  <c r="L2446" i="1" a="1"/>
  <c r="L2446" i="1"/>
  <c r="L2447" i="1" a="1"/>
  <c r="L2447" i="1" s="1"/>
  <c r="L2448" i="1" a="1"/>
  <c r="L2448" i="1" s="1"/>
  <c r="L2449" i="1" a="1"/>
  <c r="L2449" i="1" s="1"/>
  <c r="L2450" i="1" a="1"/>
  <c r="L2450" i="1"/>
  <c r="L2451" i="1" a="1"/>
  <c r="L2451" i="1" s="1"/>
  <c r="L2452" i="1" a="1"/>
  <c r="L2452" i="1" s="1"/>
  <c r="L2453" i="1" a="1"/>
  <c r="L2453" i="1" s="1"/>
  <c r="L2454" i="1" a="1"/>
  <c r="L2454" i="1" s="1"/>
  <c r="L2455" i="1" a="1"/>
  <c r="L2455" i="1" s="1"/>
  <c r="L2456" i="1" a="1"/>
  <c r="L2456" i="1" s="1"/>
  <c r="L2457" i="1" a="1"/>
  <c r="L2457" i="1" s="1"/>
  <c r="L2458" i="1" a="1"/>
  <c r="L2458" i="1" s="1"/>
  <c r="L2459" i="1" a="1"/>
  <c r="L2459" i="1" s="1"/>
  <c r="L2460" i="1" a="1"/>
  <c r="L2460" i="1" s="1"/>
  <c r="L2461" i="1" a="1"/>
  <c r="L2461" i="1" s="1"/>
  <c r="L2462" i="1" a="1"/>
  <c r="L2462" i="1"/>
  <c r="L2463" i="1" a="1"/>
  <c r="L2463" i="1" s="1"/>
  <c r="L2464" i="1" a="1"/>
  <c r="L2464" i="1" s="1"/>
  <c r="L2465" i="1" a="1"/>
  <c r="L2465" i="1" s="1"/>
  <c r="L2466" i="1" a="1"/>
  <c r="L2466" i="1"/>
  <c r="L2467" i="1" a="1"/>
  <c r="L2467" i="1" s="1"/>
  <c r="L2468" i="1" a="1"/>
  <c r="L2468" i="1" s="1"/>
  <c r="L2469" i="1" a="1"/>
  <c r="L2469" i="1" s="1"/>
  <c r="L2470" i="1" a="1"/>
  <c r="L2470" i="1" s="1"/>
  <c r="L2471" i="1" a="1"/>
  <c r="L2471" i="1" s="1"/>
  <c r="L2472" i="1" a="1"/>
  <c r="L2472" i="1" s="1"/>
  <c r="L2473" i="1" a="1"/>
  <c r="L2473" i="1" s="1"/>
  <c r="L2474" i="1" a="1"/>
  <c r="L2474" i="1" s="1"/>
  <c r="L2475" i="1" a="1"/>
  <c r="L2475" i="1" s="1"/>
  <c r="L2476" i="1" a="1"/>
  <c r="L2476" i="1" s="1"/>
  <c r="L2477" i="1" a="1"/>
  <c r="L2477" i="1" s="1"/>
  <c r="L2478" i="1" a="1"/>
  <c r="L2478" i="1"/>
  <c r="L2479" i="1" a="1"/>
  <c r="L2479" i="1" s="1"/>
  <c r="L2480" i="1" a="1"/>
  <c r="L2480" i="1" s="1"/>
  <c r="L2481" i="1" a="1"/>
  <c r="L2481" i="1" s="1"/>
  <c r="L2482" i="1" a="1"/>
  <c r="L2482" i="1"/>
  <c r="L2483" i="1" a="1"/>
  <c r="L2483" i="1" s="1"/>
  <c r="L2484" i="1" a="1"/>
  <c r="L2484" i="1" s="1"/>
  <c r="L2485" i="1" a="1"/>
  <c r="L2485" i="1" s="1"/>
  <c r="L2486" i="1" a="1"/>
  <c r="L2486" i="1" s="1"/>
  <c r="L2487" i="1" a="1"/>
  <c r="L2487" i="1" s="1"/>
  <c r="L2488" i="1" a="1"/>
  <c r="L2488" i="1" s="1"/>
  <c r="L2489" i="1" a="1"/>
  <c r="L2489" i="1" s="1"/>
  <c r="L2490" i="1" a="1"/>
  <c r="L2490" i="1" s="1"/>
  <c r="L2491" i="1" a="1"/>
  <c r="L2491" i="1" s="1"/>
  <c r="L2492" i="1" a="1"/>
  <c r="L2492" i="1" s="1"/>
  <c r="L2493" i="1" a="1"/>
  <c r="L2493" i="1" s="1"/>
  <c r="L2494" i="1" a="1"/>
  <c r="L2494" i="1"/>
  <c r="L2495" i="1" a="1"/>
  <c r="L2495" i="1" s="1"/>
  <c r="L2496" i="1" a="1"/>
  <c r="L2496" i="1" s="1"/>
  <c r="L2497" i="1" a="1"/>
  <c r="L2497" i="1" s="1"/>
  <c r="L2498" i="1" a="1"/>
  <c r="L2498" i="1"/>
  <c r="L2499" i="1" a="1"/>
  <c r="L2499" i="1" s="1"/>
  <c r="L2500" i="1" a="1"/>
  <c r="L2500" i="1" s="1"/>
  <c r="L2501" i="1" a="1"/>
  <c r="L2501" i="1" s="1"/>
  <c r="L2502" i="1" a="1"/>
  <c r="L2502" i="1" s="1"/>
  <c r="L2503" i="1" a="1"/>
  <c r="L2503" i="1" s="1"/>
  <c r="L2504" i="1" a="1"/>
  <c r="L2504" i="1" s="1"/>
  <c r="L2505" i="1" a="1"/>
  <c r="L2505" i="1" s="1"/>
  <c r="L2506" i="1" a="1"/>
  <c r="L2506" i="1" s="1"/>
  <c r="L2507" i="1" a="1"/>
  <c r="L2507" i="1" s="1"/>
  <c r="L2508" i="1" a="1"/>
  <c r="L2508" i="1" s="1"/>
  <c r="L2509" i="1" a="1"/>
  <c r="L2509" i="1" s="1"/>
  <c r="L2510" i="1" a="1"/>
  <c r="L2510" i="1"/>
  <c r="L2511" i="1" a="1"/>
  <c r="L2511" i="1" s="1"/>
  <c r="L2512" i="1" a="1"/>
  <c r="L2512" i="1" s="1"/>
  <c r="L2513" i="1" a="1"/>
  <c r="L2513" i="1" s="1"/>
  <c r="L2514" i="1" a="1"/>
  <c r="L2514" i="1"/>
  <c r="L2515" i="1" a="1"/>
  <c r="L2515" i="1" s="1"/>
  <c r="L2516" i="1" a="1"/>
  <c r="L2516" i="1" s="1"/>
  <c r="L2517" i="1" a="1"/>
  <c r="L2517" i="1" s="1"/>
  <c r="L2518" i="1" a="1"/>
  <c r="L2518" i="1" s="1"/>
  <c r="L2519" i="1" a="1"/>
  <c r="L2519" i="1" s="1"/>
  <c r="L2520" i="1" a="1"/>
  <c r="L2520" i="1" s="1"/>
  <c r="L2521" i="1" a="1"/>
  <c r="L2521" i="1" s="1"/>
  <c r="L2522" i="1" a="1"/>
  <c r="L2522" i="1" s="1"/>
  <c r="L2523" i="1" a="1"/>
  <c r="L2523" i="1" s="1"/>
  <c r="L2524" i="1" a="1"/>
  <c r="L2524" i="1" s="1"/>
  <c r="L2525" i="1" a="1"/>
  <c r="L2525" i="1" s="1"/>
  <c r="L2526" i="1" a="1"/>
  <c r="L2526" i="1"/>
  <c r="L2527" i="1" a="1"/>
  <c r="L2527" i="1" s="1"/>
  <c r="L2528" i="1" a="1"/>
  <c r="L2528" i="1" s="1"/>
  <c r="L2529" i="1" a="1"/>
  <c r="L2529" i="1" s="1"/>
  <c r="L2530" i="1" a="1"/>
  <c r="L2530" i="1"/>
  <c r="L2531" i="1" a="1"/>
  <c r="L2531" i="1" s="1"/>
  <c r="L2532" i="1" a="1"/>
  <c r="L2532" i="1" s="1"/>
  <c r="L2533" i="1" a="1"/>
  <c r="L2533" i="1" s="1"/>
  <c r="L2534" i="1" a="1"/>
  <c r="L2534" i="1" s="1"/>
  <c r="L2535" i="1" a="1"/>
  <c r="L2535" i="1" s="1"/>
  <c r="L2536" i="1" a="1"/>
  <c r="L2536" i="1" s="1"/>
  <c r="L2537" i="1" a="1"/>
  <c r="L2537" i="1" s="1"/>
  <c r="L2538" i="1" a="1"/>
  <c r="L2538" i="1" s="1"/>
  <c r="L2539" i="1" a="1"/>
  <c r="L2539" i="1" s="1"/>
  <c r="L2540" i="1" a="1"/>
  <c r="L2540" i="1" s="1"/>
  <c r="L2541" i="1" a="1"/>
  <c r="L2541" i="1" s="1"/>
  <c r="L2542" i="1" a="1"/>
  <c r="L2542" i="1"/>
  <c r="L2543" i="1" a="1"/>
  <c r="L2543" i="1" s="1"/>
  <c r="L2544" i="1" a="1"/>
  <c r="L2544" i="1" s="1"/>
  <c r="L2545" i="1" a="1"/>
  <c r="L2545" i="1" s="1"/>
  <c r="L2546" i="1" a="1"/>
  <c r="L2546" i="1"/>
  <c r="L2547" i="1" a="1"/>
  <c r="L2547" i="1" s="1"/>
  <c r="L2548" i="1" a="1"/>
  <c r="L2548" i="1" s="1"/>
  <c r="L2549" i="1" a="1"/>
  <c r="L2549" i="1" s="1"/>
  <c r="L2550" i="1" a="1"/>
  <c r="L2550" i="1" s="1"/>
  <c r="L2551" i="1" a="1"/>
  <c r="L2551" i="1" s="1"/>
  <c r="L2552" i="1" a="1"/>
  <c r="L2552" i="1" s="1"/>
  <c r="L2553" i="1" a="1"/>
  <c r="L2553" i="1" s="1"/>
  <c r="L2554" i="1" a="1"/>
  <c r="L2554" i="1" s="1"/>
  <c r="L2555" i="1" a="1"/>
  <c r="L2555" i="1" s="1"/>
  <c r="L2556" i="1" a="1"/>
  <c r="L2556" i="1" s="1"/>
  <c r="L2557" i="1" a="1"/>
  <c r="L2557" i="1" s="1"/>
  <c r="L2558" i="1" a="1"/>
  <c r="L2558" i="1"/>
  <c r="L2559" i="1" a="1"/>
  <c r="L2559" i="1" s="1"/>
  <c r="L2560" i="1" a="1"/>
  <c r="L2560" i="1" s="1"/>
  <c r="L2561" i="1" a="1"/>
  <c r="L2561" i="1" s="1"/>
  <c r="L2562" i="1" a="1"/>
  <c r="L2562" i="1"/>
  <c r="L2563" i="1" a="1"/>
  <c r="L2563" i="1" s="1"/>
  <c r="L2564" i="1" a="1"/>
  <c r="L2564" i="1" s="1"/>
  <c r="L2565" i="1" a="1"/>
  <c r="L2565" i="1" s="1"/>
  <c r="L2566" i="1" a="1"/>
  <c r="L2566" i="1" s="1"/>
  <c r="L2567" i="1" a="1"/>
  <c r="L2567" i="1" s="1"/>
  <c r="L2568" i="1" a="1"/>
  <c r="L2568" i="1" s="1"/>
  <c r="L2569" i="1" a="1"/>
  <c r="L2569" i="1" s="1"/>
  <c r="L2570" i="1" a="1"/>
  <c r="L2570" i="1" s="1"/>
  <c r="L2571" i="1" a="1"/>
  <c r="L2571" i="1" s="1"/>
  <c r="L2572" i="1" a="1"/>
  <c r="L2572" i="1" s="1"/>
  <c r="L2573" i="1" a="1"/>
  <c r="L2573" i="1" s="1"/>
  <c r="L2574" i="1" a="1"/>
  <c r="L2574" i="1"/>
  <c r="L2575" i="1" a="1"/>
  <c r="L2575" i="1" s="1"/>
  <c r="L2576" i="1" a="1"/>
  <c r="L2576" i="1" s="1"/>
  <c r="L2577" i="1" a="1"/>
  <c r="L2577" i="1" s="1"/>
  <c r="L2578" i="1" a="1"/>
  <c r="L2578" i="1"/>
  <c r="L2579" i="1" a="1"/>
  <c r="L2579" i="1" s="1"/>
  <c r="L2580" i="1" a="1"/>
  <c r="L2580" i="1" s="1"/>
  <c r="L2581" i="1" a="1"/>
  <c r="L2581" i="1" s="1"/>
  <c r="L2582" i="1" a="1"/>
  <c r="L2582" i="1" s="1"/>
  <c r="L2583" i="1" a="1"/>
  <c r="L2583" i="1" s="1"/>
  <c r="L2584" i="1" a="1"/>
  <c r="L2584" i="1" s="1"/>
  <c r="L2585" i="1" a="1"/>
  <c r="L2585" i="1" s="1"/>
  <c r="L2586" i="1" a="1"/>
  <c r="L2586" i="1" s="1"/>
  <c r="L2587" i="1" a="1"/>
  <c r="L2587" i="1" s="1"/>
  <c r="L2588" i="1" a="1"/>
  <c r="L2588" i="1" s="1"/>
  <c r="L2589" i="1" a="1"/>
  <c r="L2589" i="1" s="1"/>
  <c r="L2590" i="1" a="1"/>
  <c r="L2590" i="1"/>
  <c r="L2591" i="1" a="1"/>
  <c r="L2591" i="1" s="1"/>
  <c r="L2592" i="1" a="1"/>
  <c r="L2592" i="1" s="1"/>
  <c r="L2593" i="1" a="1"/>
  <c r="L2593" i="1" s="1"/>
  <c r="L2594" i="1" a="1"/>
  <c r="L2594" i="1"/>
  <c r="L2595" i="1" a="1"/>
  <c r="L2595" i="1" s="1"/>
  <c r="L2596" i="1" a="1"/>
  <c r="L2596" i="1" s="1"/>
  <c r="L2597" i="1" a="1"/>
  <c r="L2597" i="1" s="1"/>
  <c r="L2598" i="1" a="1"/>
  <c r="L2598" i="1" s="1"/>
  <c r="L2599" i="1" a="1"/>
  <c r="L2599" i="1" s="1"/>
  <c r="L2600" i="1" a="1"/>
  <c r="L2600" i="1" s="1"/>
  <c r="L2601" i="1" a="1"/>
  <c r="L2601" i="1" s="1"/>
  <c r="L2602" i="1" a="1"/>
  <c r="L2602" i="1" s="1"/>
  <c r="L2603" i="1" a="1"/>
  <c r="L2603" i="1" s="1"/>
  <c r="L2604" i="1" a="1"/>
  <c r="L2604" i="1" s="1"/>
  <c r="L2605" i="1" a="1"/>
  <c r="L2605" i="1" s="1"/>
  <c r="L2606" i="1" a="1"/>
  <c r="L2606" i="1"/>
  <c r="L2607" i="1" a="1"/>
  <c r="L2607" i="1" s="1"/>
  <c r="L2608" i="1" a="1"/>
  <c r="L2608" i="1" s="1"/>
  <c r="L2609" i="1" a="1"/>
  <c r="L2609" i="1" s="1"/>
  <c r="L2610" i="1" a="1"/>
  <c r="L2610" i="1" s="1"/>
  <c r="L2611" i="1" a="1"/>
  <c r="L2611" i="1" s="1"/>
  <c r="L2612" i="1" a="1"/>
  <c r="L2612" i="1" s="1"/>
  <c r="L2613" i="1" a="1"/>
  <c r="L2613" i="1" s="1"/>
  <c r="L2614" i="1" a="1"/>
  <c r="L2614" i="1" s="1"/>
  <c r="L2615" i="1" a="1"/>
  <c r="L2615" i="1" s="1"/>
  <c r="L2616" i="1" a="1"/>
  <c r="L2616" i="1" s="1"/>
  <c r="L2617" i="1" a="1"/>
  <c r="L2617" i="1" s="1"/>
  <c r="L2618" i="1" a="1"/>
  <c r="L2618" i="1" s="1"/>
  <c r="L2619" i="1" a="1"/>
  <c r="L2619" i="1" s="1"/>
  <c r="L2620" i="1" a="1"/>
  <c r="L2620" i="1" s="1"/>
  <c r="L2621" i="1" a="1"/>
  <c r="L2621" i="1" s="1"/>
  <c r="L2622" i="1" a="1"/>
  <c r="L2622" i="1" s="1"/>
  <c r="L2623" i="1" a="1"/>
  <c r="L2623" i="1" s="1"/>
  <c r="L2624" i="1" a="1"/>
  <c r="L2624" i="1" s="1"/>
  <c r="L2625" i="1" a="1"/>
  <c r="L2625" i="1" s="1"/>
  <c r="L2626" i="1" a="1"/>
  <c r="L2626" i="1" s="1"/>
  <c r="L2627" i="1" a="1"/>
  <c r="L2627" i="1" s="1"/>
  <c r="L2628" i="1" a="1"/>
  <c r="L2628" i="1" s="1"/>
  <c r="L2629" i="1" a="1"/>
  <c r="L2629" i="1" s="1"/>
  <c r="L2630" i="1" a="1"/>
  <c r="L2630" i="1" s="1"/>
  <c r="L2631" i="1" a="1"/>
  <c r="L2631" i="1" s="1"/>
  <c r="L2632" i="1" a="1"/>
  <c r="L2632" i="1" s="1"/>
  <c r="L2633" i="1" a="1"/>
  <c r="L2633" i="1" s="1"/>
  <c r="L2634" i="1" a="1"/>
  <c r="L2634" i="1" s="1"/>
  <c r="L2635" i="1" a="1"/>
  <c r="L2635" i="1" s="1"/>
  <c r="L2636" i="1" a="1"/>
  <c r="L2636" i="1" s="1"/>
  <c r="L2637" i="1" a="1"/>
  <c r="L2637" i="1" s="1"/>
  <c r="L2638" i="1" a="1"/>
  <c r="L2638" i="1" s="1"/>
  <c r="L2639" i="1" a="1"/>
  <c r="L2639" i="1" s="1"/>
  <c r="L2640" i="1" a="1"/>
  <c r="L2640" i="1" s="1"/>
  <c r="L2641" i="1" a="1"/>
  <c r="L2641" i="1" s="1"/>
  <c r="L2642" i="1" a="1"/>
  <c r="L2642" i="1" s="1"/>
  <c r="L2643" i="1" a="1"/>
  <c r="L2643" i="1" s="1"/>
  <c r="L2644" i="1" a="1"/>
  <c r="L2644" i="1" s="1"/>
  <c r="L2645" i="1" a="1"/>
  <c r="L2645" i="1" s="1"/>
  <c r="L2646" i="1" a="1"/>
  <c r="L2646" i="1" s="1"/>
  <c r="L2647" i="1" a="1"/>
  <c r="L2647" i="1" s="1"/>
  <c r="L2648" i="1" a="1"/>
  <c r="L2648" i="1" s="1"/>
  <c r="L2649" i="1" a="1"/>
  <c r="L2649" i="1" s="1"/>
  <c r="L2650" i="1" a="1"/>
  <c r="L2650" i="1" s="1"/>
  <c r="L2651" i="1" a="1"/>
  <c r="L2651" i="1" s="1"/>
  <c r="L2652" i="1" a="1"/>
  <c r="L2652" i="1" s="1"/>
  <c r="L2653" i="1" a="1"/>
  <c r="L2653" i="1" s="1"/>
  <c r="L2654" i="1" a="1"/>
  <c r="L2654" i="1" s="1"/>
  <c r="L2655" i="1" a="1"/>
  <c r="L2655" i="1" s="1"/>
  <c r="L2656" i="1" a="1"/>
  <c r="L2656" i="1" s="1"/>
  <c r="L2657" i="1" a="1"/>
  <c r="L2657" i="1" s="1"/>
  <c r="L2658" i="1" a="1"/>
  <c r="L2658" i="1" s="1"/>
  <c r="L2659" i="1" a="1"/>
  <c r="L2659" i="1" s="1"/>
  <c r="L2660" i="1" a="1"/>
  <c r="L2660" i="1" s="1"/>
  <c r="L2661" i="1" a="1"/>
  <c r="L2661" i="1" s="1"/>
  <c r="L2662" i="1" a="1"/>
  <c r="L2662" i="1" s="1"/>
  <c r="L2663" i="1" a="1"/>
  <c r="L2663" i="1" s="1"/>
  <c r="L2664" i="1" a="1"/>
  <c r="L2664" i="1" s="1"/>
  <c r="L2665" i="1" a="1"/>
  <c r="L2665" i="1" s="1"/>
  <c r="L2666" i="1" a="1"/>
  <c r="L2666" i="1" s="1"/>
  <c r="L2667" i="1" a="1"/>
  <c r="L2667" i="1" s="1"/>
  <c r="L2668" i="1" a="1"/>
  <c r="L2668" i="1" s="1"/>
  <c r="L2669" i="1" a="1"/>
  <c r="L2669" i="1" s="1"/>
  <c r="L2670" i="1" a="1"/>
  <c r="L2670" i="1" s="1"/>
  <c r="L2671" i="1" a="1"/>
  <c r="L2671" i="1" s="1"/>
  <c r="L2672" i="1" a="1"/>
  <c r="L2672" i="1" s="1"/>
  <c r="L2673" i="1" a="1"/>
  <c r="L2673" i="1" s="1"/>
  <c r="L2674" i="1" a="1"/>
  <c r="L2674" i="1" s="1"/>
  <c r="L2675" i="1" a="1"/>
  <c r="L2675" i="1" s="1"/>
  <c r="L2676" i="1" a="1"/>
  <c r="L2676" i="1" s="1"/>
  <c r="L2677" i="1" a="1"/>
  <c r="L2677" i="1" s="1"/>
  <c r="L2678" i="1" a="1"/>
  <c r="L2678" i="1" s="1"/>
  <c r="L2679" i="1" a="1"/>
  <c r="L2679" i="1" s="1"/>
  <c r="L2680" i="1" a="1"/>
  <c r="L2680" i="1" s="1"/>
  <c r="L2681" i="1" a="1"/>
  <c r="L2681" i="1" s="1"/>
  <c r="L2682" i="1" a="1"/>
  <c r="L2682" i="1" s="1"/>
  <c r="L2683" i="1" a="1"/>
  <c r="L2683" i="1" s="1"/>
  <c r="L2684" i="1" a="1"/>
  <c r="L2684" i="1" s="1"/>
  <c r="L2685" i="1" a="1"/>
  <c r="L2685" i="1" s="1"/>
  <c r="L2686" i="1" a="1"/>
  <c r="L2686" i="1" s="1"/>
  <c r="L2687" i="1" a="1"/>
  <c r="L2687" i="1" s="1"/>
  <c r="L2688" i="1" a="1"/>
  <c r="L2688" i="1" s="1"/>
  <c r="L2689" i="1" a="1"/>
  <c r="L2689" i="1" s="1"/>
  <c r="L2690" i="1" a="1"/>
  <c r="L2690" i="1" s="1"/>
  <c r="L2691" i="1" a="1"/>
  <c r="L2691" i="1" s="1"/>
  <c r="L2692" i="1" a="1"/>
  <c r="L2692" i="1" s="1"/>
  <c r="L2693" i="1" a="1"/>
  <c r="L2693" i="1" s="1"/>
  <c r="L2694" i="1" a="1"/>
  <c r="L2694" i="1" s="1"/>
  <c r="L2695" i="1" a="1"/>
  <c r="L2695" i="1" s="1"/>
  <c r="L2696" i="1" a="1"/>
  <c r="L2696" i="1" s="1"/>
  <c r="L2697" i="1" a="1"/>
  <c r="L2697" i="1" s="1"/>
  <c r="L2698" i="1" a="1"/>
  <c r="L2698" i="1" s="1"/>
  <c r="L2699" i="1" a="1"/>
  <c r="L2699" i="1" s="1"/>
  <c r="L2700" i="1" a="1"/>
  <c r="L2700" i="1" s="1"/>
  <c r="L2701" i="1" a="1"/>
  <c r="L2701" i="1" s="1"/>
  <c r="L2702" i="1" a="1"/>
  <c r="L2702" i="1" s="1"/>
  <c r="L2703" i="1" a="1"/>
  <c r="L2703" i="1" s="1"/>
  <c r="L2704" i="1" a="1"/>
  <c r="L2704" i="1" s="1"/>
  <c r="L2705" i="1" a="1"/>
  <c r="L2705" i="1" s="1"/>
  <c r="L2706" i="1" a="1"/>
  <c r="L2706" i="1" s="1"/>
  <c r="L2707" i="1" a="1"/>
  <c r="L2707" i="1" s="1"/>
  <c r="L2708" i="1" a="1"/>
  <c r="L2708" i="1" s="1"/>
  <c r="L2709" i="1" a="1"/>
  <c r="L2709" i="1" s="1"/>
  <c r="L2710" i="1" a="1"/>
  <c r="L2710" i="1" s="1"/>
  <c r="L2711" i="1" a="1"/>
  <c r="L2711" i="1" s="1"/>
  <c r="L2712" i="1" a="1"/>
  <c r="L2712" i="1" s="1"/>
  <c r="L2713" i="1" a="1"/>
  <c r="L2713" i="1" s="1"/>
  <c r="L2714" i="1" a="1"/>
  <c r="L2714" i="1" s="1"/>
  <c r="L2715" i="1" a="1"/>
  <c r="L2715" i="1" s="1"/>
  <c r="L2716" i="1" a="1"/>
  <c r="L2716" i="1" s="1"/>
  <c r="L2717" i="1" a="1"/>
  <c r="L2717" i="1" s="1"/>
  <c r="L2718" i="1" a="1"/>
  <c r="L2718" i="1" s="1"/>
  <c r="L2719" i="1" a="1"/>
  <c r="L2719" i="1" s="1"/>
  <c r="L2720" i="1" a="1"/>
  <c r="L2720" i="1" s="1"/>
  <c r="L2721" i="1" a="1"/>
  <c r="L2721" i="1" s="1"/>
  <c r="L2722" i="1" a="1"/>
  <c r="L2722" i="1" s="1"/>
  <c r="L2723" i="1" a="1"/>
  <c r="L2723" i="1" s="1"/>
  <c r="L2724" i="1" a="1"/>
  <c r="L2724" i="1" s="1"/>
  <c r="L2725" i="1" a="1"/>
  <c r="L2725" i="1" s="1"/>
  <c r="L2726" i="1" a="1"/>
  <c r="L2726" i="1" s="1"/>
  <c r="L2727" i="1" a="1"/>
  <c r="L2727" i="1" s="1"/>
  <c r="L2728" i="1" a="1"/>
  <c r="L2728" i="1" s="1"/>
  <c r="L2729" i="1" a="1"/>
  <c r="L2729" i="1" s="1"/>
  <c r="L2730" i="1" a="1"/>
  <c r="L2730" i="1" s="1"/>
  <c r="L2731" i="1" a="1"/>
  <c r="L2731" i="1" s="1"/>
  <c r="L2732" i="1" a="1"/>
  <c r="L2732" i="1" s="1"/>
  <c r="L2733" i="1" a="1"/>
  <c r="L2733" i="1" s="1"/>
  <c r="L2734" i="1" a="1"/>
  <c r="L2734" i="1" s="1"/>
  <c r="L2735" i="1" a="1"/>
  <c r="L2735" i="1" s="1"/>
  <c r="L2736" i="1" a="1"/>
  <c r="L2736" i="1" s="1"/>
  <c r="L2737" i="1" a="1"/>
  <c r="L2737" i="1" s="1"/>
  <c r="L2738" i="1" a="1"/>
  <c r="L2738" i="1" s="1"/>
  <c r="L2739" i="1" a="1"/>
  <c r="L2739" i="1" s="1"/>
  <c r="L2740" i="1" a="1"/>
  <c r="L2740" i="1" s="1"/>
  <c r="L2741" i="1" a="1"/>
  <c r="L2741" i="1" s="1"/>
  <c r="L2742" i="1" a="1"/>
  <c r="L2742" i="1" s="1"/>
  <c r="L2743" i="1" a="1"/>
  <c r="L2743" i="1" s="1"/>
  <c r="L2744" i="1" a="1"/>
  <c r="L2744" i="1" s="1"/>
  <c r="L2745" i="1" a="1"/>
  <c r="L2745" i="1" s="1"/>
  <c r="L2746" i="1" a="1"/>
  <c r="L2746" i="1" s="1"/>
  <c r="L2747" i="1" a="1"/>
  <c r="L2747" i="1" s="1"/>
  <c r="L2748" i="1" a="1"/>
  <c r="L2748" i="1" s="1"/>
  <c r="L2" i="1" a="1"/>
  <c r="L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c r="K333" i="1" a="1"/>
  <c r="K333" i="1" s="1"/>
  <c r="K334" i="1" a="1"/>
  <c r="K334" i="1" s="1"/>
  <c r="K335" i="1" a="1"/>
  <c r="K335" i="1" s="1"/>
  <c r="K336" i="1" a="1"/>
  <c r="K336" i="1" s="1"/>
  <c r="K337" i="1" a="1"/>
  <c r="K337" i="1" s="1"/>
  <c r="K338" i="1" a="1"/>
  <c r="K338" i="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c r="K359" i="1" a="1"/>
  <c r="K359" i="1" s="1"/>
  <c r="K360" i="1" a="1"/>
  <c r="K360" i="1" s="1"/>
  <c r="K361" i="1" a="1"/>
  <c r="K361" i="1" s="1"/>
  <c r="K362" i="1" a="1"/>
  <c r="K362" i="1" s="1"/>
  <c r="K363" i="1" a="1"/>
  <c r="K363" i="1" s="1"/>
  <c r="K364" i="1" a="1"/>
  <c r="K364" i="1" s="1"/>
  <c r="K365" i="1" a="1"/>
  <c r="K365" i="1"/>
  <c r="K366" i="1" a="1"/>
  <c r="K366" i="1" s="1"/>
  <c r="K367" i="1" a="1"/>
  <c r="K367" i="1" s="1"/>
  <c r="K368" i="1" a="1"/>
  <c r="K368" i="1" s="1"/>
  <c r="K369" i="1" a="1"/>
  <c r="K369" i="1" s="1"/>
  <c r="K370" i="1" a="1"/>
  <c r="K370" i="1" s="1"/>
  <c r="K371" i="1" a="1"/>
  <c r="K371" i="1" s="1"/>
  <c r="K372" i="1" a="1"/>
  <c r="K372" i="1" s="1"/>
  <c r="K373" i="1" a="1"/>
  <c r="K373" i="1" s="1"/>
  <c r="K374" i="1" a="1"/>
  <c r="K374" i="1" s="1"/>
  <c r="K375" i="1" a="1"/>
  <c r="K375" i="1"/>
  <c r="K376" i="1" a="1"/>
  <c r="K376" i="1" s="1"/>
  <c r="K377" i="1" a="1"/>
  <c r="K377" i="1" s="1"/>
  <c r="K378" i="1" a="1"/>
  <c r="K378" i="1" s="1"/>
  <c r="K379" i="1" a="1"/>
  <c r="K379" i="1" s="1"/>
  <c r="K380" i="1" a="1"/>
  <c r="K380" i="1" s="1"/>
  <c r="K381" i="1" a="1"/>
  <c r="K381" i="1" s="1"/>
  <c r="K382" i="1" a="1"/>
  <c r="K382" i="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c r="K400" i="1" a="1"/>
  <c r="K400" i="1" s="1"/>
  <c r="K401" i="1" a="1"/>
  <c r="K401" i="1" s="1"/>
  <c r="K402" i="1" a="1"/>
  <c r="K402" i="1" s="1"/>
  <c r="K403" i="1" a="1"/>
  <c r="K403" i="1" s="1"/>
  <c r="K404" i="1" a="1"/>
  <c r="K404" i="1" s="1"/>
  <c r="K405" i="1" a="1"/>
  <c r="K405" i="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c r="K423" i="1" a="1"/>
  <c r="K423" i="1" s="1"/>
  <c r="K424" i="1" a="1"/>
  <c r="K424" i="1" s="1"/>
  <c r="K425" i="1" a="1"/>
  <c r="K425" i="1" s="1"/>
  <c r="K426" i="1" a="1"/>
  <c r="K426" i="1" s="1"/>
  <c r="K427" i="1" a="1"/>
  <c r="K427" i="1" s="1"/>
  <c r="K428" i="1" a="1"/>
  <c r="K428" i="1" s="1"/>
  <c r="K429" i="1" a="1"/>
  <c r="K429" i="1"/>
  <c r="K430" i="1" a="1"/>
  <c r="K430" i="1" s="1"/>
  <c r="K431" i="1" a="1"/>
  <c r="K431" i="1" s="1"/>
  <c r="K432" i="1" a="1"/>
  <c r="K432" i="1" s="1"/>
  <c r="K433" i="1" a="1"/>
  <c r="K433" i="1" s="1"/>
  <c r="K434" i="1" a="1"/>
  <c r="K434" i="1" s="1"/>
  <c r="K435" i="1" a="1"/>
  <c r="K435" i="1" s="1"/>
  <c r="K436" i="1" a="1"/>
  <c r="K436" i="1" s="1"/>
  <c r="K437" i="1" a="1"/>
  <c r="K437" i="1" s="1"/>
  <c r="K438" i="1" a="1"/>
  <c r="K438" i="1" s="1"/>
  <c r="K439" i="1" a="1"/>
  <c r="K439" i="1"/>
  <c r="K440" i="1" a="1"/>
  <c r="K440" i="1" s="1"/>
  <c r="K441" i="1" a="1"/>
  <c r="K441" i="1" s="1"/>
  <c r="K442" i="1" a="1"/>
  <c r="K442" i="1" s="1"/>
  <c r="K443" i="1" a="1"/>
  <c r="K443" i="1" s="1"/>
  <c r="K444" i="1" a="1"/>
  <c r="K444" i="1" s="1"/>
  <c r="K445" i="1" a="1"/>
  <c r="K445" i="1" s="1"/>
  <c r="K446" i="1" a="1"/>
  <c r="K446" i="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c r="K464" i="1" a="1"/>
  <c r="K464" i="1" s="1"/>
  <c r="K465" i="1" a="1"/>
  <c r="K465" i="1" s="1"/>
  <c r="K466" i="1" a="1"/>
  <c r="K466" i="1" s="1"/>
  <c r="K467" i="1" a="1"/>
  <c r="K467" i="1" s="1"/>
  <c r="K468" i="1" a="1"/>
  <c r="K468" i="1" s="1"/>
  <c r="K469" i="1" a="1"/>
  <c r="K469" i="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c r="K487" i="1" a="1"/>
  <c r="K487" i="1" s="1"/>
  <c r="K488" i="1" a="1"/>
  <c r="K488" i="1" s="1"/>
  <c r="K489" i="1" a="1"/>
  <c r="K489" i="1" s="1"/>
  <c r="K490" i="1" a="1"/>
  <c r="K490" i="1" s="1"/>
  <c r="K491" i="1" a="1"/>
  <c r="K491" i="1" s="1"/>
  <c r="K492" i="1" a="1"/>
  <c r="K492" i="1" s="1"/>
  <c r="K493" i="1" a="1"/>
  <c r="K493" i="1"/>
  <c r="K494" i="1" a="1"/>
  <c r="K494" i="1" s="1"/>
  <c r="K495" i="1" a="1"/>
  <c r="K495" i="1" s="1"/>
  <c r="K496" i="1" a="1"/>
  <c r="K496" i="1" s="1"/>
  <c r="K497" i="1" a="1"/>
  <c r="K497" i="1" s="1"/>
  <c r="K498" i="1" a="1"/>
  <c r="K498" i="1" s="1"/>
  <c r="K499" i="1" a="1"/>
  <c r="K499" i="1" s="1"/>
  <c r="K500" i="1" a="1"/>
  <c r="K500" i="1" s="1"/>
  <c r="K501" i="1" a="1"/>
  <c r="K501" i="1" s="1"/>
  <c r="K502" i="1" a="1"/>
  <c r="K502" i="1" s="1"/>
  <c r="K503" i="1" a="1"/>
  <c r="K503" i="1"/>
  <c r="K504" i="1" a="1"/>
  <c r="K504" i="1" s="1"/>
  <c r="K505" i="1" a="1"/>
  <c r="K505" i="1" s="1"/>
  <c r="K506" i="1" a="1"/>
  <c r="K506" i="1" s="1"/>
  <c r="K507" i="1" a="1"/>
  <c r="K507" i="1" s="1"/>
  <c r="K508" i="1" a="1"/>
  <c r="K508" i="1" s="1"/>
  <c r="K509" i="1" a="1"/>
  <c r="K509" i="1" s="1"/>
  <c r="K510" i="1" a="1"/>
  <c r="K510" i="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c r="K528" i="1" a="1"/>
  <c r="K528" i="1" s="1"/>
  <c r="K529" i="1" a="1"/>
  <c r="K529" i="1" s="1"/>
  <c r="K530" i="1" a="1"/>
  <c r="K530" i="1" s="1"/>
  <c r="K531" i="1" a="1"/>
  <c r="K531" i="1" s="1"/>
  <c r="K532" i="1" a="1"/>
  <c r="K532" i="1" s="1"/>
  <c r="K533" i="1" a="1"/>
  <c r="K533" i="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c r="K551" i="1" a="1"/>
  <c r="K551" i="1" s="1"/>
  <c r="K552" i="1" a="1"/>
  <c r="K552" i="1" s="1"/>
  <c r="K553" i="1" a="1"/>
  <c r="K553" i="1" s="1"/>
  <c r="K554" i="1" a="1"/>
  <c r="K554" i="1" s="1"/>
  <c r="K555" i="1" a="1"/>
  <c r="K555" i="1" s="1"/>
  <c r="K556" i="1" a="1"/>
  <c r="K556" i="1" s="1"/>
  <c r="K557" i="1" a="1"/>
  <c r="K557" i="1"/>
  <c r="K558" i="1" a="1"/>
  <c r="K558" i="1" s="1"/>
  <c r="K559" i="1" a="1"/>
  <c r="K559" i="1" s="1"/>
  <c r="K560" i="1" a="1"/>
  <c r="K560" i="1" s="1"/>
  <c r="K561" i="1" a="1"/>
  <c r="K561" i="1" s="1"/>
  <c r="K562" i="1" a="1"/>
  <c r="K562" i="1" s="1"/>
  <c r="K563" i="1" a="1"/>
  <c r="K563" i="1" s="1"/>
  <c r="K564" i="1" a="1"/>
  <c r="K564" i="1" s="1"/>
  <c r="K565" i="1" a="1"/>
  <c r="K565" i="1" s="1"/>
  <c r="K566" i="1" a="1"/>
  <c r="K566" i="1" s="1"/>
  <c r="K567" i="1" a="1"/>
  <c r="K567" i="1"/>
  <c r="K568" i="1" a="1"/>
  <c r="K568" i="1" s="1"/>
  <c r="K569" i="1" a="1"/>
  <c r="K569" i="1" s="1"/>
  <c r="K570" i="1" a="1"/>
  <c r="K570" i="1" s="1"/>
  <c r="K571" i="1" a="1"/>
  <c r="K571" i="1" s="1"/>
  <c r="K572" i="1" a="1"/>
  <c r="K572" i="1" s="1"/>
  <c r="K573" i="1" a="1"/>
  <c r="K573" i="1" s="1"/>
  <c r="K574" i="1" a="1"/>
  <c r="K574" i="1"/>
  <c r="K575" i="1" a="1"/>
  <c r="K575" i="1" s="1"/>
  <c r="K576" i="1" a="1"/>
  <c r="K576" i="1" s="1"/>
  <c r="K577" i="1" a="1"/>
  <c r="K577" i="1" s="1"/>
  <c r="K578" i="1" a="1"/>
  <c r="K578" i="1" s="1"/>
  <c r="K579" i="1" a="1"/>
  <c r="K579" i="1" s="1"/>
  <c r="K580" i="1" a="1"/>
  <c r="K580" i="1" s="1"/>
  <c r="K581" i="1" a="1"/>
  <c r="K581" i="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c r="K598" i="1" a="1"/>
  <c r="K598" i="1" s="1"/>
  <c r="K599" i="1" a="1"/>
  <c r="K599" i="1"/>
  <c r="K600" i="1" a="1"/>
  <c r="K600" i="1" s="1"/>
  <c r="K601" i="1" a="1"/>
  <c r="K601" i="1" s="1"/>
  <c r="K602" i="1" a="1"/>
  <c r="K602" i="1" s="1"/>
  <c r="K603" i="1" a="1"/>
  <c r="K603" i="1" s="1"/>
  <c r="K604" i="1" a="1"/>
  <c r="K604" i="1" s="1"/>
  <c r="K605" i="1" a="1"/>
  <c r="K605" i="1" s="1"/>
  <c r="K606" i="1" a="1"/>
  <c r="K606" i="1"/>
  <c r="K607" i="1" a="1"/>
  <c r="K607" i="1" s="1"/>
  <c r="K608" i="1" a="1"/>
  <c r="K608" i="1" s="1"/>
  <c r="K609" i="1" a="1"/>
  <c r="K609" i="1" s="1"/>
  <c r="K610" i="1" a="1"/>
  <c r="K610" i="1" s="1"/>
  <c r="K611" i="1" a="1"/>
  <c r="K611" i="1" s="1"/>
  <c r="K612" i="1" a="1"/>
  <c r="K612" i="1" s="1"/>
  <c r="K613" i="1" a="1"/>
  <c r="K613" i="1" s="1"/>
  <c r="K614" i="1" a="1"/>
  <c r="K614" i="1" s="1"/>
  <c r="K615" i="1" a="1"/>
  <c r="K615" i="1"/>
  <c r="K616" i="1" a="1"/>
  <c r="K616" i="1" s="1"/>
  <c r="K617" i="1" a="1"/>
  <c r="K617" i="1" s="1"/>
  <c r="K618" i="1" a="1"/>
  <c r="K618" i="1" s="1"/>
  <c r="K619" i="1" a="1"/>
  <c r="K619" i="1" s="1"/>
  <c r="K620" i="1" a="1"/>
  <c r="K620" i="1" s="1"/>
  <c r="K621" i="1" a="1"/>
  <c r="K621" i="1" s="1"/>
  <c r="K622" i="1" a="1"/>
  <c r="K622" i="1"/>
  <c r="K623" i="1" a="1"/>
  <c r="K623" i="1" s="1"/>
  <c r="K624" i="1" a="1"/>
  <c r="K624" i="1" s="1"/>
  <c r="K625" i="1" a="1"/>
  <c r="K625" i="1" s="1"/>
  <c r="K626" i="1" a="1"/>
  <c r="K626" i="1" s="1"/>
  <c r="K627" i="1" a="1"/>
  <c r="K627" i="1" s="1"/>
  <c r="K628" i="1" a="1"/>
  <c r="K628" i="1" s="1"/>
  <c r="K629" i="1" a="1"/>
  <c r="K629" i="1" s="1"/>
  <c r="K630" i="1" a="1"/>
  <c r="K630" i="1" s="1"/>
  <c r="K631" i="1" a="1"/>
  <c r="K631" i="1"/>
  <c r="K632" i="1" a="1"/>
  <c r="K632" i="1" s="1"/>
  <c r="K633" i="1" a="1"/>
  <c r="K633" i="1" s="1"/>
  <c r="K634" i="1" a="1"/>
  <c r="K634" i="1" s="1"/>
  <c r="K635" i="1" a="1"/>
  <c r="K635" i="1" s="1"/>
  <c r="K636" i="1" a="1"/>
  <c r="K636" i="1" s="1"/>
  <c r="K637" i="1" a="1"/>
  <c r="K637" i="1" s="1"/>
  <c r="K638" i="1" a="1"/>
  <c r="K638" i="1"/>
  <c r="K639" i="1" a="1"/>
  <c r="K639" i="1" s="1"/>
  <c r="K640" i="1" a="1"/>
  <c r="K640" i="1" s="1"/>
  <c r="K641" i="1" a="1"/>
  <c r="K641" i="1" s="1"/>
  <c r="K642" i="1" a="1"/>
  <c r="K642" i="1" s="1"/>
  <c r="K643" i="1" a="1"/>
  <c r="K643" i="1" s="1"/>
  <c r="K644" i="1" a="1"/>
  <c r="K644" i="1" s="1"/>
  <c r="K645" i="1" a="1"/>
  <c r="K645" i="1"/>
  <c r="K646" i="1" a="1"/>
  <c r="K646" i="1" s="1"/>
  <c r="K647" i="1" a="1"/>
  <c r="K647" i="1" s="1"/>
  <c r="K648" i="1" a="1"/>
  <c r="K648" i="1" s="1"/>
  <c r="K649" i="1" a="1"/>
  <c r="K649" i="1" s="1"/>
  <c r="K650" i="1" a="1"/>
  <c r="K650" i="1" s="1"/>
  <c r="K651" i="1" a="1"/>
  <c r="K651" i="1" s="1"/>
  <c r="K652" i="1" a="1"/>
  <c r="K652" i="1" s="1"/>
  <c r="K653" i="1" a="1"/>
  <c r="K653" i="1" s="1"/>
  <c r="K654" i="1" a="1"/>
  <c r="K654" i="1" s="1"/>
  <c r="K655" i="1" a="1"/>
  <c r="K655" i="1"/>
  <c r="K656" i="1" a="1"/>
  <c r="K656" i="1" s="1"/>
  <c r="K657" i="1" a="1"/>
  <c r="K657" i="1" s="1"/>
  <c r="K658" i="1" a="1"/>
  <c r="K658" i="1" s="1"/>
  <c r="K659" i="1" a="1"/>
  <c r="K659" i="1" s="1"/>
  <c r="K660" i="1" a="1"/>
  <c r="K660" i="1" s="1"/>
  <c r="K661" i="1" a="1"/>
  <c r="K661" i="1"/>
  <c r="K662" i="1" a="1"/>
  <c r="K662" i="1" s="1"/>
  <c r="K663" i="1" a="1"/>
  <c r="K663" i="1" s="1"/>
  <c r="K664" i="1" a="1"/>
  <c r="K664" i="1" s="1"/>
  <c r="K665" i="1" a="1"/>
  <c r="K665" i="1" s="1"/>
  <c r="K666" i="1" a="1"/>
  <c r="K666" i="1" s="1"/>
  <c r="K667" i="1" a="1"/>
  <c r="K667" i="1" s="1"/>
  <c r="K668" i="1" a="1"/>
  <c r="K668" i="1" s="1"/>
  <c r="K669" i="1" a="1"/>
  <c r="K669" i="1" s="1"/>
  <c r="K670" i="1" a="1"/>
  <c r="K670" i="1"/>
  <c r="K671" i="1" a="1"/>
  <c r="K671" i="1" s="1"/>
  <c r="K672" i="1" a="1"/>
  <c r="K672" i="1" s="1"/>
  <c r="K673" i="1" a="1"/>
  <c r="K673" i="1" s="1"/>
  <c r="K674" i="1" a="1"/>
  <c r="K674" i="1" s="1"/>
  <c r="K675" i="1" a="1"/>
  <c r="K675" i="1" s="1"/>
  <c r="K676" i="1" a="1"/>
  <c r="K676" i="1" s="1"/>
  <c r="K677" i="1" a="1"/>
  <c r="K677" i="1" s="1"/>
  <c r="K678" i="1" a="1"/>
  <c r="K678" i="1"/>
  <c r="K679" i="1" a="1"/>
  <c r="K679" i="1" s="1"/>
  <c r="K680" i="1" a="1"/>
  <c r="K680" i="1" s="1"/>
  <c r="K681" i="1" a="1"/>
  <c r="K681" i="1" s="1"/>
  <c r="K682" i="1" a="1"/>
  <c r="K682" i="1" s="1"/>
  <c r="K683" i="1" a="1"/>
  <c r="K683" i="1" s="1"/>
  <c r="K684" i="1" a="1"/>
  <c r="K684" i="1" s="1"/>
  <c r="K685" i="1" a="1"/>
  <c r="K685" i="1" s="1"/>
  <c r="K686" i="1" a="1"/>
  <c r="K686" i="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c r="K718" i="1" a="1"/>
  <c r="K718" i="1" s="1"/>
  <c r="K719" i="1" a="1"/>
  <c r="K719" i="1"/>
  <c r="K720" i="1" a="1"/>
  <c r="K720" i="1" s="1"/>
  <c r="K721" i="1" a="1"/>
  <c r="K721" i="1" s="1"/>
  <c r="K722" i="1" a="1"/>
  <c r="K722" i="1" s="1"/>
  <c r="K723" i="1" a="1"/>
  <c r="K723" i="1" s="1"/>
  <c r="K724" i="1" a="1"/>
  <c r="K724" i="1" s="1"/>
  <c r="K725" i="1" a="1"/>
  <c r="K725" i="1" s="1"/>
  <c r="K726" i="1" a="1"/>
  <c r="K726" i="1"/>
  <c r="K727" i="1" a="1"/>
  <c r="K727" i="1" s="1"/>
  <c r="K728" i="1" a="1"/>
  <c r="K728" i="1" s="1"/>
  <c r="K729" i="1" a="1"/>
  <c r="K729" i="1" s="1"/>
  <c r="K730" i="1" a="1"/>
  <c r="K730" i="1" s="1"/>
  <c r="K731" i="1" a="1"/>
  <c r="K731" i="1" s="1"/>
  <c r="K732" i="1" a="1"/>
  <c r="K732" i="1" s="1"/>
  <c r="K733" i="1" a="1"/>
  <c r="K733" i="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c r="K750" i="1" a="1"/>
  <c r="K750" i="1" s="1"/>
  <c r="K751" i="1" a="1"/>
  <c r="K751" i="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c r="K791" i="1" a="1"/>
  <c r="K791" i="1" s="1"/>
  <c r="K792" i="1" a="1"/>
  <c r="K792" i="1" s="1"/>
  <c r="K793" i="1" a="1"/>
  <c r="K793" i="1" s="1"/>
  <c r="K794" i="1" a="1"/>
  <c r="K794" i="1" s="1"/>
  <c r="K795" i="1" a="1"/>
  <c r="K795" i="1" s="1"/>
  <c r="K796" i="1" a="1"/>
  <c r="K796" i="1" s="1"/>
  <c r="K797" i="1" a="1"/>
  <c r="K797" i="1"/>
  <c r="K798" i="1" a="1"/>
  <c r="K798" i="1" s="1"/>
  <c r="K799" i="1" a="1"/>
  <c r="K799" i="1" s="1"/>
  <c r="K800" i="1" a="1"/>
  <c r="K800" i="1" s="1"/>
  <c r="K801" i="1" a="1"/>
  <c r="K801" i="1" s="1"/>
  <c r="K802" i="1" a="1"/>
  <c r="K802" i="1" s="1"/>
  <c r="K803" i="1" a="1"/>
  <c r="K803" i="1" s="1"/>
  <c r="K804" i="1" a="1"/>
  <c r="K804" i="1" s="1"/>
  <c r="K805" i="1" a="1"/>
  <c r="K805" i="1" s="1"/>
  <c r="K806" i="1" a="1"/>
  <c r="K806" i="1" s="1"/>
  <c r="K807" i="1" a="1"/>
  <c r="K807" i="1"/>
  <c r="K808" i="1" a="1"/>
  <c r="K808" i="1" s="1"/>
  <c r="K809" i="1" a="1"/>
  <c r="K809" i="1" s="1"/>
  <c r="K810" i="1" a="1"/>
  <c r="K810" i="1" s="1"/>
  <c r="K811" i="1" a="1"/>
  <c r="K811" i="1" s="1"/>
  <c r="K812" i="1" a="1"/>
  <c r="K812" i="1" s="1"/>
  <c r="K813" i="1" a="1"/>
  <c r="K813" i="1" s="1"/>
  <c r="K814" i="1" a="1"/>
  <c r="K814" i="1" s="1"/>
  <c r="K815" i="1" a="1"/>
  <c r="K815" i="1"/>
  <c r="K816" i="1" a="1"/>
  <c r="K816" i="1" s="1"/>
  <c r="K817" i="1" a="1"/>
  <c r="K817" i="1" s="1"/>
  <c r="K818" i="1" a="1"/>
  <c r="K818" i="1" s="1"/>
  <c r="K819" i="1" a="1"/>
  <c r="K819" i="1" s="1"/>
  <c r="K820" i="1" a="1"/>
  <c r="K820" i="1" s="1"/>
  <c r="K821" i="1" a="1"/>
  <c r="K821" i="1" s="1"/>
  <c r="K822" i="1" a="1"/>
  <c r="K822" i="1" s="1"/>
  <c r="K823" i="1" a="1"/>
  <c r="K823" i="1"/>
  <c r="K824" i="1" a="1"/>
  <c r="K824" i="1" s="1"/>
  <c r="K825" i="1" a="1"/>
  <c r="K825" i="1" s="1"/>
  <c r="K826" i="1" a="1"/>
  <c r="K826" i="1" s="1"/>
  <c r="K827" i="1" a="1"/>
  <c r="K827" i="1" s="1"/>
  <c r="K828" i="1" a="1"/>
  <c r="K828" i="1" s="1"/>
  <c r="K829" i="1" a="1"/>
  <c r="K829" i="1" s="1"/>
  <c r="K830" i="1" a="1"/>
  <c r="K830" i="1"/>
  <c r="K831" i="1" a="1"/>
  <c r="K831" i="1" s="1"/>
  <c r="K832" i="1" a="1"/>
  <c r="K832" i="1" s="1"/>
  <c r="K833" i="1" a="1"/>
  <c r="K833" i="1" s="1"/>
  <c r="K834" i="1" a="1"/>
  <c r="K834" i="1" s="1"/>
  <c r="K835" i="1" a="1"/>
  <c r="K835" i="1" s="1"/>
  <c r="K836" i="1" a="1"/>
  <c r="K836" i="1" s="1"/>
  <c r="K837" i="1" a="1"/>
  <c r="K837" i="1" s="1"/>
  <c r="K838" i="1" a="1"/>
  <c r="K838" i="1" s="1"/>
  <c r="K839" i="1" a="1"/>
  <c r="K839" i="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c r="K855" i="1" a="1"/>
  <c r="K855" i="1" s="1"/>
  <c r="K856" i="1" a="1"/>
  <c r="K856" i="1" s="1"/>
  <c r="K857" i="1" a="1"/>
  <c r="K857" i="1" s="1"/>
  <c r="K858" i="1" a="1"/>
  <c r="K858" i="1" s="1"/>
  <c r="K859" i="1" a="1"/>
  <c r="K859" i="1" s="1"/>
  <c r="K860" i="1" a="1"/>
  <c r="K860" i="1" s="1"/>
  <c r="K861" i="1" a="1"/>
  <c r="K861" i="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c r="K878" i="1" a="1"/>
  <c r="K878" i="1" s="1"/>
  <c r="K879" i="1" a="1"/>
  <c r="K879" i="1"/>
  <c r="K880" i="1" a="1"/>
  <c r="K880" i="1" s="1"/>
  <c r="K881" i="1" a="1"/>
  <c r="K881" i="1" s="1"/>
  <c r="K882" i="1" a="1"/>
  <c r="K882" i="1" s="1"/>
  <c r="K883" i="1" a="1"/>
  <c r="K883" i="1" s="1"/>
  <c r="K884" i="1" a="1"/>
  <c r="K884" i="1" s="1"/>
  <c r="K885" i="1" a="1"/>
  <c r="K885" i="1" s="1"/>
  <c r="K886" i="1" a="1"/>
  <c r="K886" i="1"/>
  <c r="K887" i="1" a="1"/>
  <c r="K887" i="1" s="1"/>
  <c r="K888" i="1" a="1"/>
  <c r="K888" i="1" s="1"/>
  <c r="K889" i="1" a="1"/>
  <c r="K889" i="1" s="1"/>
  <c r="K890" i="1" a="1"/>
  <c r="K890" i="1" s="1"/>
  <c r="K891" i="1" a="1"/>
  <c r="K891" i="1" s="1"/>
  <c r="K892" i="1" a="1"/>
  <c r="K892" i="1" s="1"/>
  <c r="K893" i="1" a="1"/>
  <c r="K893" i="1" s="1"/>
  <c r="K894" i="1" a="1"/>
  <c r="K894" i="1" s="1"/>
  <c r="K895" i="1" a="1"/>
  <c r="K895" i="1"/>
  <c r="K896" i="1" a="1"/>
  <c r="K896" i="1" s="1"/>
  <c r="K897" i="1" a="1"/>
  <c r="K897" i="1" s="1"/>
  <c r="K898" i="1" a="1"/>
  <c r="K898" i="1" s="1"/>
  <c r="K899" i="1" a="1"/>
  <c r="K899" i="1" s="1"/>
  <c r="K900" i="1" a="1"/>
  <c r="K900" i="1" s="1"/>
  <c r="K901" i="1" a="1"/>
  <c r="K901" i="1" s="1"/>
  <c r="K902" i="1" a="1"/>
  <c r="K902" i="1"/>
  <c r="K903" i="1" a="1"/>
  <c r="K903" i="1" s="1"/>
  <c r="K904" i="1" a="1"/>
  <c r="K904" i="1" s="1"/>
  <c r="K905" i="1" a="1"/>
  <c r="K905" i="1" s="1"/>
  <c r="K906" i="1" a="1"/>
  <c r="K906" i="1" s="1"/>
  <c r="K907" i="1" a="1"/>
  <c r="K907" i="1" s="1"/>
  <c r="K908" i="1" a="1"/>
  <c r="K908" i="1" s="1"/>
  <c r="K909" i="1" a="1"/>
  <c r="K909" i="1"/>
  <c r="K910" i="1" a="1"/>
  <c r="K910" i="1" s="1"/>
  <c r="K911" i="1" a="1"/>
  <c r="K911" i="1"/>
  <c r="K912" i="1" a="1"/>
  <c r="K912" i="1" s="1"/>
  <c r="K913" i="1" a="1"/>
  <c r="K913" i="1" s="1"/>
  <c r="K914" i="1" a="1"/>
  <c r="K914" i="1" s="1"/>
  <c r="K915" i="1" a="1"/>
  <c r="K915" i="1" s="1"/>
  <c r="K916" i="1" a="1"/>
  <c r="K916" i="1" s="1"/>
  <c r="K917" i="1" a="1"/>
  <c r="K917" i="1"/>
  <c r="K918" i="1" a="1"/>
  <c r="K918" i="1" s="1"/>
  <c r="K919" i="1" a="1"/>
  <c r="K919" i="1" s="1"/>
  <c r="K920" i="1" a="1"/>
  <c r="K920" i="1" s="1"/>
  <c r="K921" i="1" a="1"/>
  <c r="K921" i="1" s="1"/>
  <c r="K922" i="1" a="1"/>
  <c r="K922" i="1" s="1"/>
  <c r="K923" i="1" a="1"/>
  <c r="K923" i="1" s="1"/>
  <c r="K924" i="1" a="1"/>
  <c r="K924" i="1" s="1"/>
  <c r="K925" i="1" a="1"/>
  <c r="K925" i="1" s="1"/>
  <c r="K926" i="1" a="1"/>
  <c r="K926" i="1" s="1"/>
  <c r="K927" i="1" a="1"/>
  <c r="K927" i="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c r="K971" i="1" a="1"/>
  <c r="K971" i="1" s="1"/>
  <c r="K972" i="1" a="1"/>
  <c r="K972" i="1" s="1"/>
  <c r="K973" i="1" a="1"/>
  <c r="K973" i="1" s="1"/>
  <c r="K974" i="1" a="1"/>
  <c r="K974" i="1"/>
  <c r="K975" i="1" a="1"/>
  <c r="K975" i="1" s="1"/>
  <c r="K976" i="1" a="1"/>
  <c r="K976" i="1" s="1"/>
  <c r="K977" i="1" a="1"/>
  <c r="K977" i="1"/>
  <c r="K978" i="1" a="1"/>
  <c r="K978" i="1" s="1"/>
  <c r="K979" i="1" a="1"/>
  <c r="K979" i="1" s="1"/>
  <c r="K980" i="1" a="1"/>
  <c r="K980" i="1" s="1"/>
  <c r="K981" i="1" a="1"/>
  <c r="K981" i="1" s="1"/>
  <c r="K982" i="1" a="1"/>
  <c r="K982" i="1" s="1"/>
  <c r="K983" i="1" a="1"/>
  <c r="K983" i="1"/>
  <c r="K984" i="1" a="1"/>
  <c r="K984" i="1" s="1"/>
  <c r="K985" i="1" a="1"/>
  <c r="K985" i="1" s="1"/>
  <c r="K986" i="1" a="1"/>
  <c r="K986" i="1"/>
  <c r="K987" i="1" a="1"/>
  <c r="K987" i="1" s="1"/>
  <c r="K988" i="1" a="1"/>
  <c r="K988" i="1" s="1"/>
  <c r="K989" i="1" a="1"/>
  <c r="K989" i="1" s="1"/>
  <c r="K990" i="1" a="1"/>
  <c r="K990" i="1" s="1"/>
  <c r="K991" i="1" a="1"/>
  <c r="K991" i="1" s="1"/>
  <c r="K992" i="1" a="1"/>
  <c r="K992" i="1" s="1"/>
  <c r="K993" i="1" a="1"/>
  <c r="K993" i="1"/>
  <c r="K994" i="1" a="1"/>
  <c r="K994" i="1" s="1"/>
  <c r="K995" i="1" a="1"/>
  <c r="K995" i="1"/>
  <c r="K996" i="1" a="1"/>
  <c r="K996" i="1" s="1"/>
  <c r="K997" i="1" a="1"/>
  <c r="K997" i="1" s="1"/>
  <c r="K998" i="1" a="1"/>
  <c r="K998" i="1" s="1"/>
  <c r="K999" i="1" a="1"/>
  <c r="K999" i="1" s="1"/>
  <c r="K1000" i="1" a="1"/>
  <c r="K1000" i="1" s="1"/>
  <c r="K1001" i="1" a="1"/>
  <c r="K1001" i="1" s="1"/>
  <c r="K1002" i="1" a="1"/>
  <c r="K1002" i="1"/>
  <c r="K1003" i="1" a="1"/>
  <c r="K1003" i="1" s="1"/>
  <c r="K1004" i="1" a="1"/>
  <c r="K1004" i="1" s="1"/>
  <c r="K1005" i="1" a="1"/>
  <c r="K1005" i="1" s="1"/>
  <c r="K1006" i="1" a="1"/>
  <c r="K1006" i="1"/>
  <c r="K1007" i="1" a="1"/>
  <c r="K1007" i="1" s="1"/>
  <c r="K1008" i="1" a="1"/>
  <c r="K1008" i="1" s="1"/>
  <c r="K1009" i="1" a="1"/>
  <c r="K1009" i="1" s="1"/>
  <c r="K1010" i="1" a="1"/>
  <c r="K1010" i="1" s="1"/>
  <c r="K1011" i="1" a="1"/>
  <c r="K1011" i="1" s="1"/>
  <c r="K1012" i="1" a="1"/>
  <c r="K1012" i="1" s="1"/>
  <c r="K1013" i="1" a="1"/>
  <c r="K1013" i="1" s="1"/>
  <c r="K1014" i="1" a="1"/>
  <c r="K1014" i="1" s="1"/>
  <c r="K1015" i="1" a="1"/>
  <c r="K1015" i="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1036" i="1" a="1"/>
  <c r="K1036" i="1" s="1"/>
  <c r="K1037" i="1" a="1"/>
  <c r="K1037" i="1" s="1"/>
  <c r="K1038" i="1" a="1"/>
  <c r="K1038" i="1" s="1"/>
  <c r="K1039" i="1" a="1"/>
  <c r="K1039" i="1" s="1"/>
  <c r="K1040" i="1" a="1"/>
  <c r="K1040" i="1" s="1"/>
  <c r="K1041" i="1" a="1"/>
  <c r="K1041" i="1" s="1"/>
  <c r="K1042" i="1" a="1"/>
  <c r="K1042" i="1" s="1"/>
  <c r="K1043" i="1" a="1"/>
  <c r="K1043" i="1" s="1"/>
  <c r="K1044" i="1" a="1"/>
  <c r="K1044" i="1" s="1"/>
  <c r="K1045" i="1" a="1"/>
  <c r="K1045" i="1" s="1"/>
  <c r="K1046" i="1" a="1"/>
  <c r="K1046" i="1" s="1"/>
  <c r="K1047" i="1" a="1"/>
  <c r="K1047" i="1"/>
  <c r="K1048" i="1" a="1"/>
  <c r="K1048" i="1" s="1"/>
  <c r="K1049" i="1" a="1"/>
  <c r="K1049" i="1" s="1"/>
  <c r="K1050" i="1" a="1"/>
  <c r="K1050" i="1" s="1"/>
  <c r="K1051" i="1" a="1"/>
  <c r="K1051" i="1" s="1"/>
  <c r="K1052" i="1" a="1"/>
  <c r="K1052" i="1" s="1"/>
  <c r="K1053" i="1" a="1"/>
  <c r="K1053" i="1"/>
  <c r="K1054" i="1" a="1"/>
  <c r="K1054" i="1" s="1"/>
  <c r="K1055" i="1" a="1"/>
  <c r="K1055" i="1"/>
  <c r="K1056" i="1" a="1"/>
  <c r="K1056" i="1" s="1"/>
  <c r="K1057" i="1" a="1"/>
  <c r="K1057" i="1" s="1"/>
  <c r="K1058" i="1" a="1"/>
  <c r="K1058" i="1" s="1"/>
  <c r="K1059" i="1" a="1"/>
  <c r="K1059" i="1" s="1"/>
  <c r="K1060" i="1" a="1"/>
  <c r="K1060" i="1"/>
  <c r="K1061" i="1" a="1"/>
  <c r="K1061" i="1" s="1"/>
  <c r="K1062" i="1" a="1"/>
  <c r="K1062" i="1" s="1"/>
  <c r="K1063" i="1" a="1"/>
  <c r="K1063" i="1"/>
  <c r="K1064" i="1" a="1"/>
  <c r="K1064" i="1" s="1"/>
  <c r="K1065" i="1" a="1"/>
  <c r="K1065" i="1" s="1"/>
  <c r="K1066" i="1" a="1"/>
  <c r="K1066" i="1" s="1"/>
  <c r="K1067" i="1" a="1"/>
  <c r="K1067" i="1" s="1"/>
  <c r="K1068" i="1" a="1"/>
  <c r="K1068" i="1" s="1"/>
  <c r="K1069" i="1" a="1"/>
  <c r="K1069" i="1"/>
  <c r="K1070" i="1" a="1"/>
  <c r="K1070" i="1" s="1"/>
  <c r="K1071" i="1" a="1"/>
  <c r="K1071" i="1" s="1"/>
  <c r="K1072" i="1" a="1"/>
  <c r="K1072" i="1"/>
  <c r="K1073" i="1" a="1"/>
  <c r="K1073" i="1" s="1"/>
  <c r="K1074" i="1" a="1"/>
  <c r="K1074" i="1" s="1"/>
  <c r="K1075" i="1" a="1"/>
  <c r="K1075" i="1"/>
  <c r="K1076" i="1" a="1"/>
  <c r="K1076" i="1" s="1"/>
  <c r="K1077" i="1" a="1"/>
  <c r="K1077" i="1" s="1"/>
  <c r="K1078" i="1" a="1"/>
  <c r="K1078" i="1" s="1"/>
  <c r="K1079" i="1" a="1"/>
  <c r="K1079" i="1" s="1"/>
  <c r="K1080" i="1" a="1"/>
  <c r="K1080" i="1" s="1"/>
  <c r="K1081" i="1" a="1"/>
  <c r="K1081" i="1" s="1"/>
  <c r="K1082" i="1" a="1"/>
  <c r="K1082" i="1" s="1"/>
  <c r="K1083" i="1" a="1"/>
  <c r="K1083" i="1" s="1"/>
  <c r="K1084" i="1" a="1"/>
  <c r="K1084" i="1"/>
  <c r="K1085" i="1" a="1"/>
  <c r="K1085" i="1" s="1"/>
  <c r="K1086" i="1" a="1"/>
  <c r="K1086" i="1" s="1"/>
  <c r="K1087" i="1" a="1"/>
  <c r="K1087" i="1" s="1"/>
  <c r="K1088" i="1" a="1"/>
  <c r="K1088" i="1" s="1"/>
  <c r="K1089" i="1" a="1"/>
  <c r="K1089" i="1" s="1"/>
  <c r="K1090" i="1" a="1"/>
  <c r="K1090" i="1" s="1"/>
  <c r="K1091" i="1" a="1"/>
  <c r="K1091" i="1" s="1"/>
  <c r="K1092" i="1" a="1"/>
  <c r="K1092" i="1" s="1"/>
  <c r="K1093" i="1" a="1"/>
  <c r="K1093" i="1" s="1"/>
  <c r="K1094" i="1" a="1"/>
  <c r="K1094" i="1" s="1"/>
  <c r="K1095" i="1" a="1"/>
  <c r="K1095" i="1"/>
  <c r="K1096" i="1" a="1"/>
  <c r="K1096" i="1" s="1"/>
  <c r="K1097" i="1" a="1"/>
  <c r="K1097" i="1" s="1"/>
  <c r="K1098" i="1" a="1"/>
  <c r="K1098" i="1" s="1"/>
  <c r="K1099" i="1" a="1"/>
  <c r="K1099" i="1" s="1"/>
  <c r="K1100" i="1" a="1"/>
  <c r="K1100" i="1" s="1"/>
  <c r="K1101" i="1" a="1"/>
  <c r="K1101" i="1"/>
  <c r="K1102" i="1" a="1"/>
  <c r="K1102" i="1" s="1"/>
  <c r="K1103" i="1" a="1"/>
  <c r="K1103" i="1" s="1"/>
  <c r="K1104" i="1" a="1"/>
  <c r="K1104" i="1" s="1"/>
  <c r="K1105" i="1" a="1"/>
  <c r="K1105" i="1" s="1"/>
  <c r="K1106" i="1" a="1"/>
  <c r="K1106" i="1" s="1"/>
  <c r="K1107" i="1" a="1"/>
  <c r="K1107" i="1"/>
  <c r="K1108" i="1" a="1"/>
  <c r="K1108" i="1"/>
  <c r="K1109" i="1" a="1"/>
  <c r="K1109" i="1" s="1"/>
  <c r="K1110" i="1" a="1"/>
  <c r="K1110" i="1" s="1"/>
  <c r="K1111" i="1" a="1"/>
  <c r="K1111" i="1" s="1"/>
  <c r="K1112" i="1" a="1"/>
  <c r="K1112" i="1" s="1"/>
  <c r="K1113" i="1" a="1"/>
  <c r="K1113" i="1"/>
  <c r="K1114" i="1" a="1"/>
  <c r="K1114" i="1" s="1"/>
  <c r="K1115" i="1" a="1"/>
  <c r="K1115" i="1" s="1"/>
  <c r="K1116" i="1" a="1"/>
  <c r="K1116" i="1" s="1"/>
  <c r="K1117" i="1" a="1"/>
  <c r="K1117" i="1" s="1"/>
  <c r="K1118" i="1" a="1"/>
  <c r="K1118" i="1" s="1"/>
  <c r="K1119" i="1" a="1"/>
  <c r="K1119" i="1" s="1"/>
  <c r="K1120" i="1" a="1"/>
  <c r="K1120" i="1" s="1"/>
  <c r="K1121" i="1" a="1"/>
  <c r="K1121" i="1" s="1"/>
  <c r="K1122" i="1" a="1"/>
  <c r="K1122" i="1" s="1"/>
  <c r="K1123" i="1" a="1"/>
  <c r="K1123" i="1" s="1"/>
  <c r="K1124" i="1" a="1"/>
  <c r="K1124" i="1" s="1"/>
  <c r="K1125" i="1" a="1"/>
  <c r="K1125" i="1" s="1"/>
  <c r="K1126" i="1" a="1"/>
  <c r="K1126" i="1" s="1"/>
  <c r="K1127" i="1" a="1"/>
  <c r="K1127" i="1" s="1"/>
  <c r="K1128" i="1" a="1"/>
  <c r="K1128" i="1" s="1"/>
  <c r="K1129" i="1" a="1"/>
  <c r="K1129" i="1" s="1"/>
  <c r="K1130" i="1" a="1"/>
  <c r="K1130" i="1" s="1"/>
  <c r="K1131" i="1" a="1"/>
  <c r="K1131" i="1" s="1"/>
  <c r="K1132" i="1" a="1"/>
  <c r="K1132" i="1" s="1"/>
  <c r="K1133" i="1" a="1"/>
  <c r="K1133" i="1" s="1"/>
  <c r="K1134" i="1" a="1"/>
  <c r="K1134" i="1" s="1"/>
  <c r="K1135" i="1" a="1"/>
  <c r="K1135" i="1" s="1"/>
  <c r="K1136" i="1" a="1"/>
  <c r="K1136" i="1" s="1"/>
  <c r="K1137" i="1" a="1"/>
  <c r="K1137" i="1" s="1"/>
  <c r="K1138" i="1" a="1"/>
  <c r="K1138" i="1" s="1"/>
  <c r="K1139" i="1" a="1"/>
  <c r="K1139" i="1" s="1"/>
  <c r="K1140" i="1" a="1"/>
  <c r="K1140" i="1"/>
  <c r="K1141" i="1" a="1"/>
  <c r="K1141" i="1" s="1"/>
  <c r="K1142" i="1" a="1"/>
  <c r="K1142" i="1" s="1"/>
  <c r="K1143" i="1" a="1"/>
  <c r="K1143" i="1" s="1"/>
  <c r="K1144" i="1" a="1"/>
  <c r="K1144" i="1" s="1"/>
  <c r="K1145" i="1" a="1"/>
  <c r="K1145" i="1" s="1"/>
  <c r="K1146" i="1" a="1"/>
  <c r="K1146" i="1" s="1"/>
  <c r="K1147" i="1" a="1"/>
  <c r="K1147" i="1" s="1"/>
  <c r="K1148" i="1" a="1"/>
  <c r="K1148" i="1"/>
  <c r="K1149" i="1" a="1"/>
  <c r="K1149" i="1" s="1"/>
  <c r="K1150" i="1" a="1"/>
  <c r="K1150" i="1" s="1"/>
  <c r="K1151" i="1" a="1"/>
  <c r="K1151" i="1" s="1"/>
  <c r="K1152" i="1" a="1"/>
  <c r="K1152" i="1" s="1"/>
  <c r="K1153" i="1" a="1"/>
  <c r="K1153" i="1" s="1"/>
  <c r="K1154" i="1" a="1"/>
  <c r="K1154" i="1" s="1"/>
  <c r="K1155" i="1" a="1"/>
  <c r="K1155" i="1" s="1"/>
  <c r="K1156" i="1" a="1"/>
  <c r="K1156" i="1" s="1"/>
  <c r="K1157" i="1" a="1"/>
  <c r="K1157" i="1" s="1"/>
  <c r="K1158" i="1" a="1"/>
  <c r="K1158" i="1" s="1"/>
  <c r="K1159" i="1" a="1"/>
  <c r="K1159" i="1"/>
  <c r="K1160" i="1" a="1"/>
  <c r="K1160" i="1" s="1"/>
  <c r="K1161" i="1" a="1"/>
  <c r="K1161" i="1" s="1"/>
  <c r="K1162" i="1" a="1"/>
  <c r="K1162" i="1" s="1"/>
  <c r="K1163" i="1" a="1"/>
  <c r="K1163" i="1" s="1"/>
  <c r="K1164" i="1" a="1"/>
  <c r="K1164" i="1" s="1"/>
  <c r="K1165" i="1" a="1"/>
  <c r="K1165" i="1"/>
  <c r="K1166" i="1" a="1"/>
  <c r="K1166" i="1" s="1"/>
  <c r="K1167" i="1" a="1"/>
  <c r="K1167" i="1" s="1"/>
  <c r="K1168" i="1" a="1"/>
  <c r="K1168" i="1" s="1"/>
  <c r="K1169" i="1" a="1"/>
  <c r="K1169" i="1" s="1"/>
  <c r="K1170" i="1" a="1"/>
  <c r="K1170" i="1" s="1"/>
  <c r="K1171" i="1" a="1"/>
  <c r="K1171" i="1"/>
  <c r="K1172" i="1" a="1"/>
  <c r="K1172" i="1" s="1"/>
  <c r="K1173" i="1" a="1"/>
  <c r="K1173" i="1" s="1"/>
  <c r="K1174" i="1" a="1"/>
  <c r="K1174" i="1" s="1"/>
  <c r="K1175" i="1" a="1"/>
  <c r="K1175" i="1" s="1"/>
  <c r="K1176" i="1" a="1"/>
  <c r="K1176" i="1" s="1"/>
  <c r="K1177" i="1" a="1"/>
  <c r="K1177" i="1"/>
  <c r="K1178" i="1" a="1"/>
  <c r="K1178" i="1" s="1"/>
  <c r="K1179" i="1" a="1"/>
  <c r="K1179" i="1" s="1"/>
  <c r="K1180" i="1" a="1"/>
  <c r="K1180" i="1"/>
  <c r="K1181" i="1" a="1"/>
  <c r="K1181" i="1" s="1"/>
  <c r="K1182" i="1" a="1"/>
  <c r="K1182" i="1" s="1"/>
  <c r="K1183" i="1" a="1"/>
  <c r="K1183" i="1" s="1"/>
  <c r="K1184" i="1" a="1"/>
  <c r="K1184" i="1" s="1"/>
  <c r="K1185" i="1" a="1"/>
  <c r="K1185" i="1" s="1"/>
  <c r="K1186" i="1" a="1"/>
  <c r="K1186" i="1" s="1"/>
  <c r="K1187" i="1" a="1"/>
  <c r="K1187" i="1" s="1"/>
  <c r="K1188" i="1" a="1"/>
  <c r="K1188" i="1" s="1"/>
  <c r="K1189" i="1" a="1"/>
  <c r="K1189" i="1" s="1"/>
  <c r="K1190" i="1" a="1"/>
  <c r="K1190" i="1" s="1"/>
  <c r="K1191" i="1" a="1"/>
  <c r="K1191" i="1" s="1"/>
  <c r="K1192" i="1" a="1"/>
  <c r="K1192" i="1" s="1"/>
  <c r="K1193" i="1" a="1"/>
  <c r="K1193" i="1" s="1"/>
  <c r="K1194" i="1" a="1"/>
  <c r="K1194" i="1" s="1"/>
  <c r="K1195" i="1" a="1"/>
  <c r="K1195" i="1"/>
  <c r="K1196" i="1" a="1"/>
  <c r="K1196" i="1" s="1"/>
  <c r="K1197" i="1" a="1"/>
  <c r="K1197" i="1" s="1"/>
  <c r="K1198" i="1" a="1"/>
  <c r="K1198" i="1" s="1"/>
  <c r="K1199" i="1" a="1"/>
  <c r="K1199" i="1" s="1"/>
  <c r="K1200" i="1" a="1"/>
  <c r="K1200" i="1"/>
  <c r="K1201" i="1" a="1"/>
  <c r="K1201" i="1" s="1"/>
  <c r="K1202" i="1" a="1"/>
  <c r="K1202" i="1" s="1"/>
  <c r="K1203" i="1" a="1"/>
  <c r="K1203" i="1" s="1"/>
  <c r="K1204" i="1" a="1"/>
  <c r="K1204" i="1"/>
  <c r="K1205" i="1" a="1"/>
  <c r="K1205" i="1" s="1"/>
  <c r="K1206" i="1" a="1"/>
  <c r="K1206" i="1" s="1"/>
  <c r="K1207" i="1" a="1"/>
  <c r="K1207" i="1" s="1"/>
  <c r="K1208" i="1" a="1"/>
  <c r="K1208" i="1" s="1"/>
  <c r="K1209" i="1" a="1"/>
  <c r="K1209" i="1" s="1"/>
  <c r="K1210" i="1" a="1"/>
  <c r="K1210" i="1" s="1"/>
  <c r="K1211" i="1" a="1"/>
  <c r="K1211" i="1" s="1"/>
  <c r="K1212" i="1" a="1"/>
  <c r="K1212" i="1"/>
  <c r="K1213" i="1" a="1"/>
  <c r="K1213" i="1" s="1"/>
  <c r="K1214" i="1" a="1"/>
  <c r="K1214" i="1" s="1"/>
  <c r="K1215" i="1" a="1"/>
  <c r="K1215" i="1" s="1"/>
  <c r="K1216" i="1" a="1"/>
  <c r="K1216" i="1" s="1"/>
  <c r="K1217" i="1" a="1"/>
  <c r="K1217" i="1" s="1"/>
  <c r="K1218" i="1" a="1"/>
  <c r="K1218" i="1" s="1"/>
  <c r="K1219" i="1" a="1"/>
  <c r="K1219" i="1" s="1"/>
  <c r="K1220" i="1" a="1"/>
  <c r="K1220" i="1" s="1"/>
  <c r="K1221" i="1" a="1"/>
  <c r="K1221" i="1"/>
  <c r="K1222" i="1" a="1"/>
  <c r="K1222" i="1" s="1"/>
  <c r="K1223" i="1" a="1"/>
  <c r="K1223" i="1" s="1"/>
  <c r="K1224" i="1" a="1"/>
  <c r="K1224" i="1" s="1"/>
  <c r="K1225" i="1" a="1"/>
  <c r="K1225" i="1" s="1"/>
  <c r="K1226" i="1" a="1"/>
  <c r="K1226" i="1" s="1"/>
  <c r="K1227" i="1" a="1"/>
  <c r="K1227" i="1" s="1"/>
  <c r="K1228" i="1" a="1"/>
  <c r="K1228" i="1" s="1"/>
  <c r="K1229" i="1" a="1"/>
  <c r="K1229" i="1" s="1"/>
  <c r="K1230" i="1" a="1"/>
  <c r="K1230" i="1" s="1"/>
  <c r="K1231" i="1" a="1"/>
  <c r="K1231" i="1" s="1"/>
  <c r="K1232" i="1" a="1"/>
  <c r="K1232" i="1" s="1"/>
  <c r="K1233" i="1" a="1"/>
  <c r="K1233" i="1" s="1"/>
  <c r="K1234" i="1" a="1"/>
  <c r="K1234" i="1" s="1"/>
  <c r="K1235" i="1" a="1"/>
  <c r="K1235" i="1"/>
  <c r="K1236" i="1" a="1"/>
  <c r="K1236" i="1" s="1"/>
  <c r="K1237" i="1" a="1"/>
  <c r="K1237" i="1" s="1"/>
  <c r="K1238" i="1" a="1"/>
  <c r="K1238" i="1" s="1"/>
  <c r="K1239" i="1" a="1"/>
  <c r="K1239" i="1" s="1"/>
  <c r="K1240" i="1" a="1"/>
  <c r="K1240" i="1" s="1"/>
  <c r="K1241" i="1" a="1"/>
  <c r="K1241" i="1"/>
  <c r="K1242" i="1" a="1"/>
  <c r="K1242" i="1" s="1"/>
  <c r="K1243" i="1" a="1"/>
  <c r="K1243" i="1" s="1"/>
  <c r="K1244" i="1" a="1"/>
  <c r="K1244" i="1"/>
  <c r="K1245" i="1" a="1"/>
  <c r="K1245" i="1" s="1"/>
  <c r="K1246" i="1" a="1"/>
  <c r="K1246" i="1" s="1"/>
  <c r="K1247" i="1" a="1"/>
  <c r="K1247" i="1" s="1"/>
  <c r="K1248" i="1" a="1"/>
  <c r="K1248" i="1" s="1"/>
  <c r="K1249" i="1" a="1"/>
  <c r="K1249" i="1" s="1"/>
  <c r="K1250" i="1" a="1"/>
  <c r="K1250" i="1" s="1"/>
  <c r="K1251" i="1" a="1"/>
  <c r="K1251" i="1" s="1"/>
  <c r="K1252" i="1" a="1"/>
  <c r="K1252" i="1" s="1"/>
  <c r="K1253" i="1" a="1"/>
  <c r="K1253" i="1" s="1"/>
  <c r="K1254" i="1" a="1"/>
  <c r="K1254" i="1" s="1"/>
  <c r="K1255" i="1" a="1"/>
  <c r="K1255" i="1" s="1"/>
  <c r="K1256" i="1" a="1"/>
  <c r="K1256" i="1" s="1"/>
  <c r="K1257" i="1" a="1"/>
  <c r="K1257" i="1" s="1"/>
  <c r="K1258" i="1" a="1"/>
  <c r="K1258" i="1" s="1"/>
  <c r="K1259" i="1" a="1"/>
  <c r="K1259" i="1" s="1"/>
  <c r="K1260" i="1" a="1"/>
  <c r="K1260" i="1" s="1"/>
  <c r="K1261" i="1" a="1"/>
  <c r="K1261" i="1" s="1"/>
  <c r="K1262" i="1" a="1"/>
  <c r="K1262" i="1" s="1"/>
  <c r="K1263" i="1" a="1"/>
  <c r="K1263" i="1" s="1"/>
  <c r="K1264" i="1" a="1"/>
  <c r="K1264" i="1"/>
  <c r="K1265" i="1" a="1"/>
  <c r="K1265" i="1" s="1"/>
  <c r="K1266" i="1" a="1"/>
  <c r="K1266" i="1" s="1"/>
  <c r="K1267" i="1" a="1"/>
  <c r="K1267" i="1" s="1"/>
  <c r="K1268" i="1" a="1"/>
  <c r="K1268" i="1"/>
  <c r="K1269" i="1" a="1"/>
  <c r="K1269" i="1" s="1"/>
  <c r="K1270" i="1" a="1"/>
  <c r="K1270" i="1" s="1"/>
  <c r="K1271" i="1" a="1"/>
  <c r="K1271" i="1" s="1"/>
  <c r="K1272" i="1" a="1"/>
  <c r="K1272" i="1" s="1"/>
  <c r="K1273" i="1" a="1"/>
  <c r="K1273" i="1" s="1"/>
  <c r="K1274" i="1" a="1"/>
  <c r="K1274" i="1" s="1"/>
  <c r="K1275" i="1" a="1"/>
  <c r="K1275" i="1" s="1"/>
  <c r="K1276" i="1" a="1"/>
  <c r="K1276" i="1" s="1"/>
  <c r="K1277" i="1" a="1"/>
  <c r="K1277" i="1" s="1"/>
  <c r="K1278" i="1" a="1"/>
  <c r="K1278" i="1" s="1"/>
  <c r="K1279" i="1" a="1"/>
  <c r="K1279" i="1" s="1"/>
  <c r="K1280" i="1" a="1"/>
  <c r="K1280" i="1" s="1"/>
  <c r="K1281" i="1" a="1"/>
  <c r="K1281" i="1" s="1"/>
  <c r="K1282" i="1" a="1"/>
  <c r="K1282" i="1" s="1"/>
  <c r="K1283" i="1" a="1"/>
  <c r="K1283" i="1" s="1"/>
  <c r="K1284" i="1" a="1"/>
  <c r="K1284" i="1" s="1"/>
  <c r="K1285" i="1" a="1"/>
  <c r="K1285" i="1"/>
  <c r="K1286" i="1" a="1"/>
  <c r="K1286" i="1" s="1"/>
  <c r="K1287" i="1" a="1"/>
  <c r="K1287" i="1" s="1"/>
  <c r="K1288" i="1" a="1"/>
  <c r="K1288" i="1" s="1"/>
  <c r="K1289" i="1" a="1"/>
  <c r="K1289" i="1" s="1"/>
  <c r="K1290" i="1" a="1"/>
  <c r="K1290" i="1" s="1"/>
  <c r="K1291" i="1" a="1"/>
  <c r="K1291" i="1"/>
  <c r="K1292" i="1" a="1"/>
  <c r="K1292" i="1" s="1"/>
  <c r="K1293" i="1" a="1"/>
  <c r="K1293" i="1" s="1"/>
  <c r="K1294" i="1" a="1"/>
  <c r="K1294" i="1" s="1"/>
  <c r="K1295" i="1" a="1"/>
  <c r="K1295" i="1" s="1"/>
  <c r="K1296" i="1" a="1"/>
  <c r="K1296" i="1" s="1"/>
  <c r="K1297" i="1" a="1"/>
  <c r="K1297" i="1" s="1"/>
  <c r="K1298" i="1" a="1"/>
  <c r="K1298" i="1" s="1"/>
  <c r="K1299" i="1" a="1"/>
  <c r="K1299" i="1" s="1"/>
  <c r="K1300" i="1" a="1"/>
  <c r="K1300" i="1"/>
  <c r="K1301" i="1" a="1"/>
  <c r="K1301" i="1" s="1"/>
  <c r="K1302" i="1" a="1"/>
  <c r="K1302" i="1" s="1"/>
  <c r="K1303" i="1" a="1"/>
  <c r="K1303" i="1" s="1"/>
  <c r="K1304" i="1" a="1"/>
  <c r="K1304" i="1" s="1"/>
  <c r="K1305" i="1" a="1"/>
  <c r="K1305" i="1" s="1"/>
  <c r="K1306" i="1" a="1"/>
  <c r="K1306" i="1" s="1"/>
  <c r="K1307" i="1" a="1"/>
  <c r="K1307" i="1" s="1"/>
  <c r="K1308" i="1" a="1"/>
  <c r="K1308" i="1" s="1"/>
  <c r="K1309" i="1" a="1"/>
  <c r="K1309" i="1" s="1"/>
  <c r="K1310" i="1" a="1"/>
  <c r="K1310" i="1" s="1"/>
  <c r="K1311" i="1" a="1"/>
  <c r="K1311" i="1" s="1"/>
  <c r="K1312" i="1" a="1"/>
  <c r="K1312" i="1" s="1"/>
  <c r="K1313" i="1" a="1"/>
  <c r="K1313" i="1" s="1"/>
  <c r="K1314" i="1" a="1"/>
  <c r="K1314" i="1" s="1"/>
  <c r="K1315" i="1" a="1"/>
  <c r="K1315" i="1" s="1"/>
  <c r="K1316" i="1" a="1"/>
  <c r="K1316" i="1" s="1"/>
  <c r="K1317" i="1" a="1"/>
  <c r="K1317" i="1"/>
  <c r="K1318" i="1" a="1"/>
  <c r="K1318" i="1" s="1"/>
  <c r="K1319" i="1" a="1"/>
  <c r="K1319" i="1" s="1"/>
  <c r="K1320" i="1" a="1"/>
  <c r="K1320" i="1" s="1"/>
  <c r="K1321" i="1" a="1"/>
  <c r="K1321" i="1" s="1"/>
  <c r="K1322" i="1" a="1"/>
  <c r="K1322" i="1" s="1"/>
  <c r="K1323" i="1" a="1"/>
  <c r="K1323" i="1" s="1"/>
  <c r="K1324" i="1" a="1"/>
  <c r="K1324" i="1" s="1"/>
  <c r="K1325" i="1" a="1"/>
  <c r="K1325" i="1" s="1"/>
  <c r="K1326" i="1" a="1"/>
  <c r="K1326" i="1" s="1"/>
  <c r="K1327" i="1" a="1"/>
  <c r="K1327" i="1" s="1"/>
  <c r="K1328" i="1" a="1"/>
  <c r="K1328" i="1" s="1"/>
  <c r="K1329" i="1" a="1"/>
  <c r="K1329" i="1" s="1"/>
  <c r="K1330" i="1" a="1"/>
  <c r="K1330" i="1" s="1"/>
  <c r="K1331" i="1" a="1"/>
  <c r="K1331" i="1" s="1"/>
  <c r="K1332" i="1" a="1"/>
  <c r="K1332" i="1"/>
  <c r="K1333" i="1" a="1"/>
  <c r="K1333" i="1" s="1"/>
  <c r="K1334" i="1" a="1"/>
  <c r="K1334" i="1" s="1"/>
  <c r="K1335" i="1" a="1"/>
  <c r="K1335" i="1" s="1"/>
  <c r="K1336" i="1" a="1"/>
  <c r="K1336" i="1" s="1"/>
  <c r="K1337" i="1" a="1"/>
  <c r="K1337" i="1" s="1"/>
  <c r="K1338" i="1" a="1"/>
  <c r="K1338" i="1" s="1"/>
  <c r="K1339" i="1" a="1"/>
  <c r="K1339" i="1"/>
  <c r="K1340" i="1" a="1"/>
  <c r="K1340" i="1" s="1"/>
  <c r="K1341" i="1" a="1"/>
  <c r="K1341" i="1"/>
  <c r="K1342" i="1" a="1"/>
  <c r="K1342" i="1" s="1"/>
  <c r="K1343" i="1" a="1"/>
  <c r="K1343" i="1" s="1"/>
  <c r="K1344" i="1" a="1"/>
  <c r="K1344" i="1" s="1"/>
  <c r="K1345" i="1" a="1"/>
  <c r="K1345" i="1" s="1"/>
  <c r="K1346" i="1" a="1"/>
  <c r="K1346" i="1" s="1"/>
  <c r="K1347" i="1" a="1"/>
  <c r="K1347" i="1"/>
  <c r="K1348" i="1" a="1"/>
  <c r="K1348" i="1" s="1"/>
  <c r="K1349" i="1" a="1"/>
  <c r="K1349" i="1" s="1"/>
  <c r="K1350" i="1" a="1"/>
  <c r="K1350" i="1" s="1"/>
  <c r="K1351" i="1" a="1"/>
  <c r="K1351" i="1" s="1"/>
  <c r="K1352" i="1" a="1"/>
  <c r="K1352" i="1" s="1"/>
  <c r="K1353" i="1" a="1"/>
  <c r="K1353" i="1" s="1"/>
  <c r="K1354" i="1" a="1"/>
  <c r="K1354" i="1" s="1"/>
  <c r="K1355" i="1" a="1"/>
  <c r="K1355" i="1" s="1"/>
  <c r="K1356" i="1" a="1"/>
  <c r="K1356" i="1" s="1"/>
  <c r="K1357" i="1" a="1"/>
  <c r="K1357" i="1" s="1"/>
  <c r="K1358" i="1" a="1"/>
  <c r="K1358" i="1" s="1"/>
  <c r="K1359" i="1" a="1"/>
  <c r="K1359" i="1" s="1"/>
  <c r="K1360" i="1" a="1"/>
  <c r="K1360" i="1" s="1"/>
  <c r="K1361" i="1" a="1"/>
  <c r="K1361" i="1"/>
  <c r="K1362" i="1" a="1"/>
  <c r="K1362" i="1" s="1"/>
  <c r="K1363" i="1" a="1"/>
  <c r="K1363" i="1"/>
  <c r="K1364" i="1" a="1"/>
  <c r="K1364" i="1" s="1"/>
  <c r="K1365" i="1" a="1"/>
  <c r="K1365" i="1" s="1"/>
  <c r="K1366" i="1" a="1"/>
  <c r="K1366" i="1" s="1"/>
  <c r="K1367" i="1" a="1"/>
  <c r="K1367" i="1"/>
  <c r="K1368" i="1" a="1"/>
  <c r="K1368" i="1" s="1"/>
  <c r="K1369" i="1" a="1"/>
  <c r="K1369" i="1"/>
  <c r="K1370" i="1" a="1"/>
  <c r="K1370" i="1" s="1"/>
  <c r="K1371" i="1" a="1"/>
  <c r="K1371" i="1" s="1"/>
  <c r="K1372" i="1" a="1"/>
  <c r="K1372" i="1" s="1"/>
  <c r="K1373" i="1" a="1"/>
  <c r="K1373" i="1" s="1"/>
  <c r="K1374" i="1" a="1"/>
  <c r="K1374" i="1" s="1"/>
  <c r="K1375" i="1" a="1"/>
  <c r="K1375" i="1" s="1"/>
  <c r="K1376" i="1" a="1"/>
  <c r="K1376" i="1" s="1"/>
  <c r="K1377" i="1" a="1"/>
  <c r="K1377" i="1" s="1"/>
  <c r="K1378" i="1" a="1"/>
  <c r="K1378" i="1"/>
  <c r="K1379" i="1" a="1"/>
  <c r="K1379" i="1"/>
  <c r="K1380" i="1" a="1"/>
  <c r="K1380" i="1" s="1"/>
  <c r="K1381" i="1" a="1"/>
  <c r="K1381" i="1" s="1"/>
  <c r="K1382" i="1" a="1"/>
  <c r="K1382" i="1" s="1"/>
  <c r="K1383" i="1" a="1"/>
  <c r="K1383" i="1"/>
  <c r="K1384" i="1" a="1"/>
  <c r="K1384" i="1" s="1"/>
  <c r="K1385" i="1" a="1"/>
  <c r="K1385" i="1" s="1"/>
  <c r="K1386" i="1" a="1"/>
  <c r="K1386" i="1" s="1"/>
  <c r="K1387" i="1" a="1"/>
  <c r="K1387" i="1" s="1"/>
  <c r="K1388" i="1" a="1"/>
  <c r="K1388" i="1" s="1"/>
  <c r="K1389" i="1" a="1"/>
  <c r="K1389" i="1" s="1"/>
  <c r="K1390" i="1" a="1"/>
  <c r="K1390" i="1" s="1"/>
  <c r="K1391" i="1" a="1"/>
  <c r="K1391" i="1" s="1"/>
  <c r="K1392" i="1" a="1"/>
  <c r="K1392" i="1" s="1"/>
  <c r="K1393" i="1" a="1"/>
  <c r="K1393" i="1" s="1"/>
  <c r="K1394" i="1" a="1"/>
  <c r="K1394" i="1" s="1"/>
  <c r="K1395" i="1" a="1"/>
  <c r="K1395" i="1" s="1"/>
  <c r="K1396" i="1" a="1"/>
  <c r="K1396" i="1" s="1"/>
  <c r="K1397" i="1" a="1"/>
  <c r="K1397" i="1" s="1"/>
  <c r="K1398" i="1" a="1"/>
  <c r="K1398" i="1" s="1"/>
  <c r="K1399" i="1" a="1"/>
  <c r="K1399" i="1"/>
  <c r="K1400" i="1" a="1"/>
  <c r="K1400" i="1" s="1"/>
  <c r="K1401" i="1" a="1"/>
  <c r="K1401" i="1" s="1"/>
  <c r="K1402" i="1" a="1"/>
  <c r="K1402" i="1" s="1"/>
  <c r="K1403" i="1" a="1"/>
  <c r="K1403" i="1" s="1"/>
  <c r="K1404" i="1" a="1"/>
  <c r="K1404" i="1" s="1"/>
  <c r="K1405" i="1" a="1"/>
  <c r="K1405" i="1" s="1"/>
  <c r="K1406" i="1" a="1"/>
  <c r="K1406" i="1" s="1"/>
  <c r="K1407" i="1" a="1"/>
  <c r="K1407" i="1" s="1"/>
  <c r="K1408" i="1" a="1"/>
  <c r="K1408" i="1" s="1"/>
  <c r="K1409" i="1" a="1"/>
  <c r="K1409" i="1" s="1"/>
  <c r="K1410" i="1" a="1"/>
  <c r="K1410" i="1" s="1"/>
  <c r="K1411" i="1" a="1"/>
  <c r="K1411" i="1" s="1"/>
  <c r="K1412" i="1" a="1"/>
  <c r="K1412" i="1" s="1"/>
  <c r="K1413" i="1" a="1"/>
  <c r="K1413" i="1" s="1"/>
  <c r="K1414" i="1" a="1"/>
  <c r="K1414" i="1" s="1"/>
  <c r="K1415" i="1" a="1"/>
  <c r="K1415" i="1" s="1"/>
  <c r="K1416" i="1" a="1"/>
  <c r="K1416" i="1" s="1"/>
  <c r="K1417" i="1" a="1"/>
  <c r="K1417" i="1" s="1"/>
  <c r="K1418" i="1" a="1"/>
  <c r="K1418" i="1"/>
  <c r="K1419" i="1" a="1"/>
  <c r="K1419" i="1" s="1"/>
  <c r="K1420" i="1" a="1"/>
  <c r="K1420" i="1" s="1"/>
  <c r="K1421" i="1" a="1"/>
  <c r="K1421" i="1" s="1"/>
  <c r="K1422" i="1" a="1"/>
  <c r="K1422" i="1" s="1"/>
  <c r="K1423" i="1" a="1"/>
  <c r="K1423" i="1" s="1"/>
  <c r="K1424" i="1" a="1"/>
  <c r="K1424" i="1" s="1"/>
  <c r="K1425" i="1" a="1"/>
  <c r="K1425" i="1" s="1"/>
  <c r="K1426" i="1" a="1"/>
  <c r="K1426" i="1" s="1"/>
  <c r="K1427" i="1" a="1"/>
  <c r="K1427" i="1"/>
  <c r="K1428" i="1" a="1"/>
  <c r="K1428" i="1" s="1"/>
  <c r="K1429" i="1" a="1"/>
  <c r="K1429" i="1" s="1"/>
  <c r="K1430" i="1" a="1"/>
  <c r="K1430" i="1" s="1"/>
  <c r="K1431" i="1" a="1"/>
  <c r="K1431" i="1" s="1"/>
  <c r="K1432" i="1" a="1"/>
  <c r="K1432" i="1" s="1"/>
  <c r="K1433" i="1" a="1"/>
  <c r="K1433" i="1" s="1"/>
  <c r="K1434" i="1" a="1"/>
  <c r="K1434" i="1"/>
  <c r="K1435" i="1" a="1"/>
  <c r="K1435" i="1" s="1"/>
  <c r="K1436" i="1" a="1"/>
  <c r="K1436" i="1" s="1"/>
  <c r="K1437" i="1" a="1"/>
  <c r="K1437" i="1" s="1"/>
  <c r="K1438" i="1" a="1"/>
  <c r="K1438" i="1"/>
  <c r="K1439" i="1" a="1"/>
  <c r="K1439" i="1" s="1"/>
  <c r="K1440" i="1" a="1"/>
  <c r="K1440" i="1" s="1"/>
  <c r="K1441" i="1" a="1"/>
  <c r="K1441" i="1" s="1"/>
  <c r="K1442" i="1" a="1"/>
  <c r="K1442" i="1" s="1"/>
  <c r="K1443" i="1" a="1"/>
  <c r="K1443" i="1"/>
  <c r="K1444" i="1" a="1"/>
  <c r="K1444" i="1" s="1"/>
  <c r="K1445" i="1" a="1"/>
  <c r="K1445" i="1"/>
  <c r="K1446" i="1" a="1"/>
  <c r="K1446" i="1" s="1"/>
  <c r="K1447" i="1" a="1"/>
  <c r="K1447" i="1" s="1"/>
  <c r="K1448" i="1" a="1"/>
  <c r="K1448" i="1" s="1"/>
  <c r="K1449" i="1" a="1"/>
  <c r="K1449" i="1" s="1"/>
  <c r="K1450" i="1" a="1"/>
  <c r="K1450" i="1" s="1"/>
  <c r="K1451" i="1" a="1"/>
  <c r="K1451" i="1" s="1"/>
  <c r="K1452" i="1" a="1"/>
  <c r="K1452" i="1" s="1"/>
  <c r="K1453" i="1" a="1"/>
  <c r="K1453" i="1" s="1"/>
  <c r="K1454" i="1" a="1"/>
  <c r="K1454" i="1" s="1"/>
  <c r="K1455" i="1" a="1"/>
  <c r="K1455" i="1" s="1"/>
  <c r="K1456" i="1" a="1"/>
  <c r="K1456" i="1" s="1"/>
  <c r="K1457" i="1" a="1"/>
  <c r="K1457" i="1" s="1"/>
  <c r="K1458" i="1" a="1"/>
  <c r="K1458" i="1" s="1"/>
  <c r="K1459" i="1" a="1"/>
  <c r="K1459" i="1" s="1"/>
  <c r="K1460" i="1" a="1"/>
  <c r="K1460" i="1" s="1"/>
  <c r="K1461" i="1" a="1"/>
  <c r="K1461" i="1" s="1"/>
  <c r="K1462" i="1" a="1"/>
  <c r="K1462" i="1" s="1"/>
  <c r="K1463" i="1" a="1"/>
  <c r="K1463" i="1"/>
  <c r="K1464" i="1" a="1"/>
  <c r="K1464" i="1" s="1"/>
  <c r="K1465" i="1" a="1"/>
  <c r="K1465" i="1" s="1"/>
  <c r="K1466" i="1" a="1"/>
  <c r="K1466" i="1" s="1"/>
  <c r="K1467" i="1" a="1"/>
  <c r="K1467" i="1" s="1"/>
  <c r="K1468" i="1" a="1"/>
  <c r="K1468" i="1" s="1"/>
  <c r="K1469" i="1" a="1"/>
  <c r="K1469" i="1" s="1"/>
  <c r="K1470" i="1" a="1"/>
  <c r="K1470" i="1" s="1"/>
  <c r="K1471" i="1" a="1"/>
  <c r="K1471" i="1" s="1"/>
  <c r="K1472" i="1" a="1"/>
  <c r="K1472" i="1" s="1"/>
  <c r="K1473" i="1" a="1"/>
  <c r="K1473" i="1" s="1"/>
  <c r="K1474" i="1" a="1"/>
  <c r="K1474" i="1" s="1"/>
  <c r="K1475" i="1" a="1"/>
  <c r="K1475" i="1" s="1"/>
  <c r="K1476" i="1" a="1"/>
  <c r="K1476" i="1" s="1"/>
  <c r="K1477" i="1" a="1"/>
  <c r="K1477" i="1" s="1"/>
  <c r="K1478" i="1" a="1"/>
  <c r="K1478" i="1" s="1"/>
  <c r="K1479" i="1" a="1"/>
  <c r="K1479" i="1" s="1"/>
  <c r="K1480" i="1" a="1"/>
  <c r="K1480" i="1" s="1"/>
  <c r="K1481" i="1" a="1"/>
  <c r="K1481" i="1" s="1"/>
  <c r="K1482" i="1" a="1"/>
  <c r="K1482" i="1"/>
  <c r="K1483" i="1" a="1"/>
  <c r="K1483" i="1" s="1"/>
  <c r="K1484" i="1" a="1"/>
  <c r="K1484" i="1" s="1"/>
  <c r="K1485" i="1" a="1"/>
  <c r="K1485" i="1" s="1"/>
  <c r="K1486" i="1" a="1"/>
  <c r="K1486" i="1" s="1"/>
  <c r="K1487" i="1" a="1"/>
  <c r="K1487" i="1" s="1"/>
  <c r="K1488" i="1" a="1"/>
  <c r="K1488" i="1" s="1"/>
  <c r="K1489" i="1" a="1"/>
  <c r="K1489" i="1" s="1"/>
  <c r="K1490" i="1" a="1"/>
  <c r="K1490" i="1" s="1"/>
  <c r="K1491" i="1" a="1"/>
  <c r="K1491" i="1"/>
  <c r="K1492" i="1" a="1"/>
  <c r="K1492" i="1" s="1"/>
  <c r="K1493" i="1" a="1"/>
  <c r="K1493" i="1" s="1"/>
  <c r="K1494" i="1" a="1"/>
  <c r="K1494" i="1" s="1"/>
  <c r="K1495" i="1" a="1"/>
  <c r="K1495" i="1"/>
  <c r="K1496" i="1" a="1"/>
  <c r="K1496" i="1" s="1"/>
  <c r="K1497" i="1" a="1"/>
  <c r="K1497" i="1" s="1"/>
  <c r="K1498" i="1" a="1"/>
  <c r="K1498" i="1" s="1"/>
  <c r="K1499" i="1" a="1"/>
  <c r="K1499" i="1" s="1"/>
  <c r="K1500" i="1" a="1"/>
  <c r="K1500" i="1" s="1"/>
  <c r="K1501" i="1" a="1"/>
  <c r="K1501" i="1" s="1"/>
  <c r="K1502" i="1" a="1"/>
  <c r="K1502" i="1" s="1"/>
  <c r="K1503" i="1" a="1"/>
  <c r="K1503" i="1" s="1"/>
  <c r="K1504" i="1" a="1"/>
  <c r="K1504" i="1" s="1"/>
  <c r="K1505" i="1" a="1"/>
  <c r="K1505" i="1" s="1"/>
  <c r="K1506" i="1" a="1"/>
  <c r="K1506" i="1" s="1"/>
  <c r="K1507" i="1" a="1"/>
  <c r="K1507" i="1"/>
  <c r="K1508" i="1" a="1"/>
  <c r="K1508" i="1" s="1"/>
  <c r="K1509" i="1" a="1"/>
  <c r="K1509" i="1"/>
  <c r="K1510" i="1" a="1"/>
  <c r="K1510" i="1" s="1"/>
  <c r="K1511" i="1" a="1"/>
  <c r="K1511" i="1" s="1"/>
  <c r="K1512" i="1" a="1"/>
  <c r="K1512" i="1" s="1"/>
  <c r="K1513" i="1" a="1"/>
  <c r="K1513" i="1" s="1"/>
  <c r="K1514" i="1" a="1"/>
  <c r="K1514" i="1" s="1"/>
  <c r="K1515" i="1" a="1"/>
  <c r="K1515" i="1"/>
  <c r="K1516" i="1" a="1"/>
  <c r="K1516" i="1" s="1"/>
  <c r="K1517" i="1" a="1"/>
  <c r="K1517" i="1" s="1"/>
  <c r="K1518" i="1" a="1"/>
  <c r="K1518" i="1"/>
  <c r="K1519" i="1" a="1"/>
  <c r="K1519" i="1" s="1"/>
  <c r="K1520" i="1" a="1"/>
  <c r="K1520" i="1" s="1"/>
  <c r="K1521" i="1" a="1"/>
  <c r="K1521" i="1"/>
  <c r="K1522" i="1" a="1"/>
  <c r="K1522" i="1" s="1"/>
  <c r="K1523" i="1" a="1"/>
  <c r="K1523" i="1" s="1"/>
  <c r="K1524" i="1" a="1"/>
  <c r="K1524" i="1" s="1"/>
  <c r="K1525" i="1" a="1"/>
  <c r="K1525" i="1" s="1"/>
  <c r="K1526" i="1" a="1"/>
  <c r="K1526" i="1" s="1"/>
  <c r="K1527" i="1" a="1"/>
  <c r="K1527" i="1"/>
  <c r="K1528" i="1" a="1"/>
  <c r="K1528" i="1" s="1"/>
  <c r="K1529" i="1" a="1"/>
  <c r="K1529" i="1" s="1"/>
  <c r="K1530" i="1" a="1"/>
  <c r="K1530" i="1" s="1"/>
  <c r="K1531" i="1" a="1"/>
  <c r="K1531" i="1" s="1"/>
  <c r="K1532" i="1" a="1"/>
  <c r="K1532" i="1" s="1"/>
  <c r="K1533" i="1" a="1"/>
  <c r="K1533" i="1" s="1"/>
  <c r="K1534" i="1" a="1"/>
  <c r="K1534" i="1"/>
  <c r="K1535" i="1" a="1"/>
  <c r="K1535" i="1" s="1"/>
  <c r="K1536" i="1" a="1"/>
  <c r="K1536" i="1" s="1"/>
  <c r="K1537" i="1" a="1"/>
  <c r="K1537" i="1"/>
  <c r="K1538" i="1" a="1"/>
  <c r="K1538" i="1" s="1"/>
  <c r="K1539" i="1" a="1"/>
  <c r="K1539" i="1" s="1"/>
  <c r="K1540" i="1" a="1"/>
  <c r="K1540" i="1" s="1"/>
  <c r="K1541" i="1" a="1"/>
  <c r="K1541" i="1" s="1"/>
  <c r="K1542" i="1" a="1"/>
  <c r="K1542" i="1" s="1"/>
  <c r="K1543" i="1" a="1"/>
  <c r="K1543" i="1"/>
  <c r="K1544" i="1" a="1"/>
  <c r="K1544" i="1" s="1"/>
  <c r="K1545" i="1" a="1"/>
  <c r="K1545" i="1" s="1"/>
  <c r="K1546" i="1" a="1"/>
  <c r="K1546" i="1"/>
  <c r="K1547" i="1" a="1"/>
  <c r="K1547" i="1" s="1"/>
  <c r="K1548" i="1" a="1"/>
  <c r="K1548" i="1" s="1"/>
  <c r="K1549" i="1" a="1"/>
  <c r="K1549" i="1" s="1"/>
  <c r="K1550" i="1" a="1"/>
  <c r="K1550" i="1"/>
  <c r="K1551" i="1" a="1"/>
  <c r="K1551" i="1" s="1"/>
  <c r="K1552" i="1" a="1"/>
  <c r="K1552" i="1" s="1"/>
  <c r="K1553" i="1" a="1"/>
  <c r="K1553" i="1" s="1"/>
  <c r="K1554" i="1" a="1"/>
  <c r="K1554" i="1" s="1"/>
  <c r="K1555" i="1" a="1"/>
  <c r="K1555" i="1" s="1"/>
  <c r="K1556" i="1" a="1"/>
  <c r="K1556" i="1" s="1"/>
  <c r="K1557" i="1" a="1"/>
  <c r="K1557" i="1"/>
  <c r="K1558" i="1" a="1"/>
  <c r="K1558" i="1" s="1"/>
  <c r="K1559" i="1" a="1"/>
  <c r="K1559" i="1"/>
  <c r="K1560" i="1" a="1"/>
  <c r="K1560" i="1" s="1"/>
  <c r="K1561" i="1" a="1"/>
  <c r="K1561" i="1" s="1"/>
  <c r="K1562" i="1" a="1"/>
  <c r="K1562" i="1"/>
  <c r="K1563" i="1" a="1"/>
  <c r="K1563" i="1" s="1"/>
  <c r="K1564" i="1" a="1"/>
  <c r="K1564" i="1" s="1"/>
  <c r="K1565" i="1" a="1"/>
  <c r="K1565" i="1" s="1"/>
  <c r="K1566" i="1" a="1"/>
  <c r="K1566" i="1" s="1"/>
  <c r="K1567" i="1" a="1"/>
  <c r="K1567" i="1" s="1"/>
  <c r="K1568" i="1" a="1"/>
  <c r="K1568" i="1" s="1"/>
  <c r="K1569" i="1" a="1"/>
  <c r="K1569" i="1" s="1"/>
  <c r="K1570" i="1" a="1"/>
  <c r="K1570" i="1" s="1"/>
  <c r="K1571" i="1" a="1"/>
  <c r="K1571" i="1" s="1"/>
  <c r="K1572" i="1" a="1"/>
  <c r="K1572" i="1" s="1"/>
  <c r="K1573" i="1" a="1"/>
  <c r="K1573" i="1" s="1"/>
  <c r="K1574" i="1" a="1"/>
  <c r="K1574" i="1" s="1"/>
  <c r="K1575" i="1" a="1"/>
  <c r="K1575" i="1"/>
  <c r="K1576" i="1" a="1"/>
  <c r="K1576" i="1" s="1"/>
  <c r="K1577" i="1" a="1"/>
  <c r="K1577" i="1"/>
  <c r="K1578" i="1" a="1"/>
  <c r="K1578" i="1" s="1"/>
  <c r="K1579" i="1" a="1"/>
  <c r="K1579" i="1" s="1"/>
  <c r="K1580" i="1" a="1"/>
  <c r="K1580" i="1" s="1"/>
  <c r="K1581" i="1" a="1"/>
  <c r="K1581" i="1"/>
  <c r="K1582" i="1" a="1"/>
  <c r="K1582" i="1" s="1"/>
  <c r="K1583" i="1" a="1"/>
  <c r="K1583" i="1"/>
  <c r="K1584" i="1" a="1"/>
  <c r="K1584" i="1" s="1"/>
  <c r="K1585" i="1" a="1"/>
  <c r="K1585" i="1" s="1"/>
  <c r="K1586" i="1" a="1"/>
  <c r="K1586" i="1" s="1"/>
  <c r="K1587" i="1" a="1"/>
  <c r="K1587" i="1"/>
  <c r="K1588" i="1" a="1"/>
  <c r="K1588" i="1" s="1"/>
  <c r="K1589" i="1" a="1"/>
  <c r="K1589" i="1" s="1"/>
  <c r="K1590" i="1" a="1"/>
  <c r="K1590" i="1" s="1"/>
  <c r="K1591" i="1" a="1"/>
  <c r="K1591" i="1" s="1"/>
  <c r="K1592" i="1" a="1"/>
  <c r="K1592" i="1"/>
  <c r="K1593" i="1" a="1"/>
  <c r="K1593" i="1"/>
  <c r="K1594" i="1" a="1"/>
  <c r="K1594" i="1" s="1"/>
  <c r="K1595" i="1" a="1"/>
  <c r="K1595" i="1"/>
  <c r="K1596" i="1" a="1"/>
  <c r="K1596" i="1" s="1"/>
  <c r="K1597" i="1" a="1"/>
  <c r="K1597" i="1" s="1"/>
  <c r="K1598" i="1" a="1"/>
  <c r="K1598" i="1" s="1"/>
  <c r="K1599" i="1" a="1"/>
  <c r="K1599" i="1" s="1"/>
  <c r="K1600" i="1" a="1"/>
  <c r="K1600" i="1" s="1"/>
  <c r="K1601" i="1" a="1"/>
  <c r="K1601" i="1"/>
  <c r="K1602" i="1" a="1"/>
  <c r="K1602" i="1" s="1"/>
  <c r="K1603" i="1" a="1"/>
  <c r="K1603" i="1" s="1"/>
  <c r="K1604" i="1" a="1"/>
  <c r="K1604" i="1"/>
  <c r="K1605" i="1" a="1"/>
  <c r="K1605" i="1" s="1"/>
  <c r="K1606" i="1" a="1"/>
  <c r="K1606" i="1" s="1"/>
  <c r="K1607" i="1" a="1"/>
  <c r="K1607" i="1"/>
  <c r="K1608" i="1" a="1"/>
  <c r="K1608" i="1" s="1"/>
  <c r="K1609" i="1" a="1"/>
  <c r="K1609" i="1" s="1"/>
  <c r="K1610" i="1" a="1"/>
  <c r="K1610" i="1" s="1"/>
  <c r="K1611" i="1" a="1"/>
  <c r="K1611" i="1" s="1"/>
  <c r="K1612" i="1" a="1"/>
  <c r="K1612" i="1" s="1"/>
  <c r="K1613" i="1" a="1"/>
  <c r="K1613" i="1" s="1"/>
  <c r="K1614" i="1" a="1"/>
  <c r="K1614" i="1" s="1"/>
  <c r="K1615" i="1" a="1"/>
  <c r="K1615" i="1" s="1"/>
  <c r="K1616" i="1" a="1"/>
  <c r="K1616" i="1"/>
  <c r="K1617" i="1" a="1"/>
  <c r="K1617" i="1" s="1"/>
  <c r="K1618" i="1" a="1"/>
  <c r="K1618" i="1" s="1"/>
  <c r="K1619" i="1" a="1"/>
  <c r="K1619" i="1"/>
  <c r="K1620" i="1" a="1"/>
  <c r="K1620" i="1" s="1"/>
  <c r="K1621" i="1" a="1"/>
  <c r="K1621" i="1" s="1"/>
  <c r="K1622" i="1" a="1"/>
  <c r="K1622" i="1" s="1"/>
  <c r="K1623" i="1" a="1"/>
  <c r="K1623" i="1" s="1"/>
  <c r="K1624" i="1" a="1"/>
  <c r="K1624" i="1"/>
  <c r="K1625" i="1" a="1"/>
  <c r="K1625" i="1"/>
  <c r="K1626" i="1" a="1"/>
  <c r="K1626" i="1" s="1"/>
  <c r="K1627" i="1" a="1"/>
  <c r="K1627" i="1"/>
  <c r="K1628" i="1" a="1"/>
  <c r="K1628" i="1" s="1"/>
  <c r="K1629" i="1" a="1"/>
  <c r="K1629" i="1" s="1"/>
  <c r="K1630" i="1" a="1"/>
  <c r="K1630" i="1" s="1"/>
  <c r="K1631" i="1" a="1"/>
  <c r="K1631" i="1" s="1"/>
  <c r="K1632" i="1" a="1"/>
  <c r="K1632" i="1" s="1"/>
  <c r="K1633" i="1" a="1"/>
  <c r="K1633" i="1" s="1"/>
  <c r="K1634" i="1" a="1"/>
  <c r="K1634" i="1" s="1"/>
  <c r="K1635" i="1" a="1"/>
  <c r="K1635" i="1" s="1"/>
  <c r="K1636" i="1" a="1"/>
  <c r="K1636" i="1"/>
  <c r="K1637" i="1" a="1"/>
  <c r="K1637" i="1" s="1"/>
  <c r="K1638" i="1" a="1"/>
  <c r="K1638" i="1" s="1"/>
  <c r="K1639" i="1" a="1"/>
  <c r="K1639" i="1" s="1"/>
  <c r="K1640" i="1" a="1"/>
  <c r="K1640" i="1" s="1"/>
  <c r="K1641" i="1" a="1"/>
  <c r="K1641" i="1" s="1"/>
  <c r="K1642" i="1" a="1"/>
  <c r="K1642" i="1" s="1"/>
  <c r="K1643" i="1" a="1"/>
  <c r="K1643" i="1" s="1"/>
  <c r="K1644" i="1" a="1"/>
  <c r="K1644" i="1" s="1"/>
  <c r="K1645" i="1" a="1"/>
  <c r="K1645" i="1"/>
  <c r="K1646" i="1" a="1"/>
  <c r="K1646" i="1" s="1"/>
  <c r="K1647" i="1" a="1"/>
  <c r="K1647" i="1"/>
  <c r="K1648" i="1" a="1"/>
  <c r="K1648" i="1"/>
  <c r="K1649" i="1" a="1"/>
  <c r="K1649" i="1" s="1"/>
  <c r="K1650" i="1" a="1"/>
  <c r="K1650" i="1" s="1"/>
  <c r="K1651" i="1" a="1"/>
  <c r="K1651" i="1" s="1"/>
  <c r="K1652" i="1" a="1"/>
  <c r="K1652" i="1" s="1"/>
  <c r="K1653" i="1" a="1"/>
  <c r="K1653" i="1" s="1"/>
  <c r="K1654" i="1" a="1"/>
  <c r="K1654" i="1" s="1"/>
  <c r="K1655" i="1" a="1"/>
  <c r="K1655" i="1" s="1"/>
  <c r="K1656" i="1" a="1"/>
  <c r="K1656" i="1"/>
  <c r="K1657" i="1" a="1"/>
  <c r="K1657" i="1" s="1"/>
  <c r="K1658" i="1" a="1"/>
  <c r="K1658" i="1" s="1"/>
  <c r="K1659" i="1" a="1"/>
  <c r="K1659" i="1"/>
  <c r="K1660" i="1" a="1"/>
  <c r="K1660" i="1" s="1"/>
  <c r="K1661" i="1" a="1"/>
  <c r="K1661" i="1" s="1"/>
  <c r="K1662" i="1" a="1"/>
  <c r="K1662" i="1" s="1"/>
  <c r="K1663" i="1" a="1"/>
  <c r="K1663" i="1" s="1"/>
  <c r="K1664" i="1" a="1"/>
  <c r="K1664" i="1" s="1"/>
  <c r="K1665" i="1" a="1"/>
  <c r="K1665" i="1"/>
  <c r="K1666" i="1" a="1"/>
  <c r="K1666" i="1" s="1"/>
  <c r="K1667" i="1" a="1"/>
  <c r="K1667" i="1" s="1"/>
  <c r="K1668" i="1" a="1"/>
  <c r="K1668" i="1"/>
  <c r="K1669" i="1" a="1"/>
  <c r="K1669" i="1" s="1"/>
  <c r="K1670" i="1" a="1"/>
  <c r="K1670" i="1" s="1"/>
  <c r="K1671" i="1" a="1"/>
  <c r="K1671" i="1"/>
  <c r="K1672" i="1" a="1"/>
  <c r="K1672" i="1" s="1"/>
  <c r="K1673" i="1" a="1"/>
  <c r="K1673" i="1" s="1"/>
  <c r="K1674" i="1" a="1"/>
  <c r="K1674" i="1" s="1"/>
  <c r="K1675" i="1" a="1"/>
  <c r="K1675" i="1" s="1"/>
  <c r="K1676" i="1" a="1"/>
  <c r="K1676" i="1" s="1"/>
  <c r="K1677" i="1" a="1"/>
  <c r="K1677" i="1"/>
  <c r="K1678" i="1" a="1"/>
  <c r="K1678" i="1" s="1"/>
  <c r="K1679" i="1" a="1"/>
  <c r="K1679" i="1"/>
  <c r="K1680" i="1" a="1"/>
  <c r="K1680" i="1"/>
  <c r="K1681" i="1" a="1"/>
  <c r="K1681" i="1" s="1"/>
  <c r="K1682" i="1" a="1"/>
  <c r="K1682" i="1" s="1"/>
  <c r="K1683" i="1" a="1"/>
  <c r="K1683" i="1"/>
  <c r="K1684" i="1" a="1"/>
  <c r="K1684" i="1" s="1"/>
  <c r="K1685" i="1" a="1"/>
  <c r="K1685" i="1" s="1"/>
  <c r="K1686" i="1" a="1"/>
  <c r="K1686" i="1" s="1"/>
  <c r="K1687" i="1" a="1"/>
  <c r="K1687" i="1" s="1"/>
  <c r="K1688" i="1" a="1"/>
  <c r="K1688" i="1" s="1"/>
  <c r="K1689" i="1" a="1"/>
  <c r="K1689" i="1"/>
  <c r="K1690" i="1" a="1"/>
  <c r="K1690" i="1" s="1"/>
  <c r="K1691" i="1" a="1"/>
  <c r="K1691" i="1"/>
  <c r="K1692" i="1" a="1"/>
  <c r="K1692" i="1" s="1"/>
  <c r="K1693" i="1" a="1"/>
  <c r="K1693" i="1" s="1"/>
  <c r="K1694" i="1" a="1"/>
  <c r="K1694" i="1" s="1"/>
  <c r="K1695" i="1" a="1"/>
  <c r="K1695" i="1" s="1"/>
  <c r="K1696" i="1" a="1"/>
  <c r="K1696" i="1" s="1"/>
  <c r="K1697" i="1" a="1"/>
  <c r="K1697" i="1"/>
  <c r="K1698" i="1" a="1"/>
  <c r="K1698" i="1" s="1"/>
  <c r="K1699" i="1" a="1"/>
  <c r="K1699" i="1" s="1"/>
  <c r="K1700" i="1" a="1"/>
  <c r="K1700" i="1" s="1"/>
  <c r="K1701" i="1" a="1"/>
  <c r="K1701" i="1" s="1"/>
  <c r="K1702" i="1" a="1"/>
  <c r="K1702" i="1" s="1"/>
  <c r="K1703" i="1" a="1"/>
  <c r="K1703" i="1"/>
  <c r="K1704" i="1" a="1"/>
  <c r="K1704" i="1" s="1"/>
  <c r="K1705" i="1" a="1"/>
  <c r="K1705" i="1" s="1"/>
  <c r="K1706" i="1" a="1"/>
  <c r="K1706" i="1" s="1"/>
  <c r="K1707" i="1" a="1"/>
  <c r="K1707" i="1" s="1"/>
  <c r="K1708" i="1" a="1"/>
  <c r="K1708" i="1" s="1"/>
  <c r="K1709" i="1" a="1"/>
  <c r="K1709" i="1"/>
  <c r="K1710" i="1" a="1"/>
  <c r="K1710" i="1" s="1"/>
  <c r="K1711" i="1" a="1"/>
  <c r="K1711" i="1"/>
  <c r="K1712" i="1" a="1"/>
  <c r="K1712" i="1"/>
  <c r="K1713" i="1" a="1"/>
  <c r="K1713" i="1" s="1"/>
  <c r="K1714" i="1" a="1"/>
  <c r="K1714" i="1" s="1"/>
  <c r="K1715" i="1" a="1"/>
  <c r="K1715" i="1"/>
  <c r="K1716" i="1" a="1"/>
  <c r="K1716" i="1" s="1"/>
  <c r="K1717" i="1" a="1"/>
  <c r="K1717" i="1" s="1"/>
  <c r="K1718" i="1" a="1"/>
  <c r="K1718" i="1" s="1"/>
  <c r="K1719" i="1" a="1"/>
  <c r="K1719" i="1" s="1"/>
  <c r="K1720" i="1" a="1"/>
  <c r="K1720" i="1"/>
  <c r="K1721" i="1" a="1"/>
  <c r="K1721" i="1"/>
  <c r="K1722" i="1" a="1"/>
  <c r="K1722" i="1" s="1"/>
  <c r="K1723" i="1" a="1"/>
  <c r="K1723" i="1"/>
  <c r="K1724" i="1" a="1"/>
  <c r="K1724" i="1" s="1"/>
  <c r="K1725" i="1" a="1"/>
  <c r="K1725" i="1" s="1"/>
  <c r="K1726" i="1" a="1"/>
  <c r="K1726" i="1" s="1"/>
  <c r="K1727" i="1" a="1"/>
  <c r="K1727" i="1" s="1"/>
  <c r="K1728" i="1" a="1"/>
  <c r="K1728" i="1" s="1"/>
  <c r="K1729" i="1" a="1"/>
  <c r="K1729" i="1"/>
  <c r="K1730" i="1" a="1"/>
  <c r="K1730" i="1" s="1"/>
  <c r="K1731" i="1" a="1"/>
  <c r="K1731" i="1" s="1"/>
  <c r="K1732" i="1" a="1"/>
  <c r="K1732" i="1"/>
  <c r="K1733" i="1" a="1"/>
  <c r="K1733" i="1" s="1"/>
  <c r="K1734" i="1" a="1"/>
  <c r="K1734" i="1" s="1"/>
  <c r="K1735" i="1" a="1"/>
  <c r="K1735" i="1"/>
  <c r="K1736" i="1" a="1"/>
  <c r="K1736" i="1" s="1"/>
  <c r="K1737" i="1" a="1"/>
  <c r="K1737" i="1" s="1"/>
  <c r="K1738" i="1" a="1"/>
  <c r="K1738" i="1" s="1"/>
  <c r="K1739" i="1" a="1"/>
  <c r="K1739" i="1" s="1"/>
  <c r="K1740" i="1" a="1"/>
  <c r="K1740" i="1" s="1"/>
  <c r="K1741" i="1" a="1"/>
  <c r="K1741" i="1"/>
  <c r="K1742" i="1" a="1"/>
  <c r="K1742" i="1" s="1"/>
  <c r="K1743" i="1" a="1"/>
  <c r="K1743" i="1"/>
  <c r="K1744" i="1" a="1"/>
  <c r="K1744" i="1"/>
  <c r="K1745" i="1" a="1"/>
  <c r="K1745" i="1" s="1"/>
  <c r="K1746" i="1" a="1"/>
  <c r="K1746" i="1" s="1"/>
  <c r="K1747" i="1" a="1"/>
  <c r="K1747" i="1"/>
  <c r="K1748" i="1" a="1"/>
  <c r="K1748" i="1" s="1"/>
  <c r="K1749" i="1" a="1"/>
  <c r="K1749" i="1" s="1"/>
  <c r="K1750" i="1" a="1"/>
  <c r="K1750" i="1" s="1"/>
  <c r="K1751" i="1" a="1"/>
  <c r="K1751" i="1" s="1"/>
  <c r="K1752" i="1" a="1"/>
  <c r="K1752" i="1"/>
  <c r="K1753" i="1" a="1"/>
  <c r="K1753" i="1"/>
  <c r="K1754" i="1" a="1"/>
  <c r="K1754" i="1" s="1"/>
  <c r="K1755" i="1" a="1"/>
  <c r="K1755" i="1"/>
  <c r="K1756" i="1" a="1"/>
  <c r="K1756" i="1" s="1"/>
  <c r="K1757" i="1" a="1"/>
  <c r="K1757" i="1" s="1"/>
  <c r="K1758" i="1" a="1"/>
  <c r="K1758" i="1" s="1"/>
  <c r="K1759" i="1" a="1"/>
  <c r="K1759" i="1" s="1"/>
  <c r="K1760" i="1" a="1"/>
  <c r="K1760" i="1" s="1"/>
  <c r="K1761" i="1" a="1"/>
  <c r="K1761" i="1"/>
  <c r="K1762" i="1" a="1"/>
  <c r="K1762" i="1" s="1"/>
  <c r="K1763" i="1" a="1"/>
  <c r="K1763" i="1" s="1"/>
  <c r="K1764" i="1" a="1"/>
  <c r="K1764" i="1"/>
  <c r="K1765" i="1" a="1"/>
  <c r="K1765" i="1" s="1"/>
  <c r="K1766" i="1" a="1"/>
  <c r="K1766" i="1" s="1"/>
  <c r="K1767" i="1" a="1"/>
  <c r="K1767" i="1"/>
  <c r="K1768" i="1" a="1"/>
  <c r="K1768" i="1" s="1"/>
  <c r="K1769" i="1" a="1"/>
  <c r="K1769" i="1" s="1"/>
  <c r="K1770" i="1" a="1"/>
  <c r="K1770" i="1" s="1"/>
  <c r="K1771" i="1" a="1"/>
  <c r="K1771" i="1" s="1"/>
  <c r="K1772" i="1" a="1"/>
  <c r="K1772" i="1" s="1"/>
  <c r="K1773" i="1" a="1"/>
  <c r="K1773" i="1"/>
  <c r="K1774" i="1" a="1"/>
  <c r="K1774" i="1" s="1"/>
  <c r="K1775" i="1" a="1"/>
  <c r="K1775" i="1"/>
  <c r="K1776" i="1" a="1"/>
  <c r="K1776" i="1"/>
  <c r="K1777" i="1" a="1"/>
  <c r="K1777" i="1" s="1"/>
  <c r="K1778" i="1" a="1"/>
  <c r="K1778" i="1" s="1"/>
  <c r="K1779" i="1" a="1"/>
  <c r="K1779" i="1"/>
  <c r="K1780" i="1" a="1"/>
  <c r="K1780" i="1" s="1"/>
  <c r="K1781" i="1" a="1"/>
  <c r="K1781" i="1" s="1"/>
  <c r="K1782" i="1" a="1"/>
  <c r="K1782" i="1" s="1"/>
  <c r="K1783" i="1" a="1"/>
  <c r="K1783" i="1" s="1"/>
  <c r="K1784" i="1" a="1"/>
  <c r="K1784" i="1"/>
  <c r="K1785" i="1" a="1"/>
  <c r="K1785" i="1"/>
  <c r="K1786" i="1" a="1"/>
  <c r="K1786" i="1" s="1"/>
  <c r="K1787" i="1" a="1"/>
  <c r="K1787" i="1"/>
  <c r="K1788" i="1" a="1"/>
  <c r="K1788" i="1" s="1"/>
  <c r="K1789" i="1" a="1"/>
  <c r="K1789" i="1" s="1"/>
  <c r="K1790" i="1" a="1"/>
  <c r="K1790" i="1" s="1"/>
  <c r="K1791" i="1" a="1"/>
  <c r="K1791" i="1" s="1"/>
  <c r="K1792" i="1" a="1"/>
  <c r="K1792" i="1" s="1"/>
  <c r="K1793" i="1" a="1"/>
  <c r="K1793" i="1"/>
  <c r="K1794" i="1" a="1"/>
  <c r="K1794" i="1" s="1"/>
  <c r="K1795" i="1" a="1"/>
  <c r="K1795" i="1" s="1"/>
  <c r="K1796" i="1" a="1"/>
  <c r="K1796" i="1"/>
  <c r="K1797" i="1" a="1"/>
  <c r="K1797" i="1" s="1"/>
  <c r="K1798" i="1" a="1"/>
  <c r="K1798" i="1" s="1"/>
  <c r="K1799" i="1" a="1"/>
  <c r="K1799" i="1"/>
  <c r="K1800" i="1" a="1"/>
  <c r="K1800" i="1" s="1"/>
  <c r="K1801" i="1" a="1"/>
  <c r="K1801" i="1" s="1"/>
  <c r="K1802" i="1" a="1"/>
  <c r="K1802" i="1" s="1"/>
  <c r="K1803" i="1" a="1"/>
  <c r="K1803" i="1" s="1"/>
  <c r="K1804" i="1" a="1"/>
  <c r="K1804" i="1" s="1"/>
  <c r="K1805" i="1" a="1"/>
  <c r="K1805" i="1"/>
  <c r="K1806" i="1" a="1"/>
  <c r="K1806" i="1" s="1"/>
  <c r="K1807" i="1" a="1"/>
  <c r="K1807" i="1"/>
  <c r="K1808" i="1" a="1"/>
  <c r="K1808" i="1"/>
  <c r="K1809" i="1" a="1"/>
  <c r="K1809" i="1" s="1"/>
  <c r="K1810" i="1" a="1"/>
  <c r="K1810" i="1" s="1"/>
  <c r="K1811" i="1" a="1"/>
  <c r="K1811" i="1"/>
  <c r="K1812" i="1" a="1"/>
  <c r="K1812" i="1" s="1"/>
  <c r="K1813" i="1" a="1"/>
  <c r="K1813" i="1" s="1"/>
  <c r="K1814" i="1" a="1"/>
  <c r="K1814" i="1" s="1"/>
  <c r="K1815" i="1" a="1"/>
  <c r="K1815" i="1" s="1"/>
  <c r="K1816" i="1" a="1"/>
  <c r="K1816" i="1" s="1"/>
  <c r="K1817" i="1" a="1"/>
  <c r="K1817" i="1"/>
  <c r="K1818" i="1" a="1"/>
  <c r="K1818" i="1" s="1"/>
  <c r="K1819" i="1" a="1"/>
  <c r="K1819" i="1"/>
  <c r="K1820" i="1" a="1"/>
  <c r="K1820" i="1"/>
  <c r="K1821" i="1" a="1"/>
  <c r="K1821" i="1" s="1"/>
  <c r="K1822" i="1" a="1"/>
  <c r="K1822" i="1" s="1"/>
  <c r="K1823" i="1" a="1"/>
  <c r="K1823" i="1" s="1"/>
  <c r="K1824" i="1" a="1"/>
  <c r="K1824" i="1" s="1"/>
  <c r="K1825" i="1" a="1"/>
  <c r="K1825" i="1" s="1"/>
  <c r="K1826" i="1" a="1"/>
  <c r="K1826" i="1"/>
  <c r="K1827" i="1" a="1"/>
  <c r="K1827" i="1" s="1"/>
  <c r="K1828" i="1" a="1"/>
  <c r="K1828" i="1" s="1"/>
  <c r="K1829" i="1" a="1"/>
  <c r="K1829" i="1"/>
  <c r="K1830" i="1" a="1"/>
  <c r="K1830" i="1" s="1"/>
  <c r="K1831" i="1" a="1"/>
  <c r="K1831" i="1" s="1"/>
  <c r="K1832" i="1" a="1"/>
  <c r="K1832" i="1" s="1"/>
  <c r="K1833" i="1" a="1"/>
  <c r="K1833" i="1" s="1"/>
  <c r="K1834" i="1" a="1"/>
  <c r="K1834" i="1" s="1"/>
  <c r="K1835" i="1" a="1"/>
  <c r="K1835" i="1" s="1"/>
  <c r="K1836" i="1" a="1"/>
  <c r="K1836" i="1" s="1"/>
  <c r="K1837" i="1" a="1"/>
  <c r="K1837" i="1" s="1"/>
  <c r="K1838" i="1" a="1"/>
  <c r="K1838" i="1"/>
  <c r="K1839" i="1" a="1"/>
  <c r="K1839" i="1" s="1"/>
  <c r="K1840" i="1" a="1"/>
  <c r="K1840" i="1" s="1"/>
  <c r="K1841" i="1" a="1"/>
  <c r="K1841" i="1" s="1"/>
  <c r="K1842" i="1" a="1"/>
  <c r="K1842" i="1" s="1"/>
  <c r="K1843" i="1" a="1"/>
  <c r="K1843" i="1" s="1"/>
  <c r="K1844" i="1" a="1"/>
  <c r="K1844" i="1" s="1"/>
  <c r="K1845" i="1" a="1"/>
  <c r="K1845" i="1" s="1"/>
  <c r="K1846" i="1" a="1"/>
  <c r="K1846" i="1" s="1"/>
  <c r="K1847" i="1" a="1"/>
  <c r="K1847" i="1" s="1"/>
  <c r="K1848" i="1" a="1"/>
  <c r="K1848" i="1" s="1"/>
  <c r="K1849" i="1" a="1"/>
  <c r="K1849" i="1"/>
  <c r="K1850" i="1" a="1"/>
  <c r="K1850" i="1" s="1"/>
  <c r="K1851" i="1" a="1"/>
  <c r="K1851" i="1" s="1"/>
  <c r="K1852" i="1" a="1"/>
  <c r="K1852" i="1" s="1"/>
  <c r="K1853" i="1" a="1"/>
  <c r="K1853" i="1" s="1"/>
  <c r="K1854" i="1" a="1"/>
  <c r="K1854" i="1" s="1"/>
  <c r="K1855" i="1" a="1"/>
  <c r="K1855" i="1" s="1"/>
  <c r="K1856" i="1" a="1"/>
  <c r="K1856" i="1" s="1"/>
  <c r="K1857" i="1" a="1"/>
  <c r="K1857" i="1" s="1"/>
  <c r="K1858" i="1" a="1"/>
  <c r="K1858" i="1" s="1"/>
  <c r="K1859" i="1" a="1"/>
  <c r="K1859" i="1" s="1"/>
  <c r="K1860" i="1" a="1"/>
  <c r="K1860" i="1" s="1"/>
  <c r="K1861" i="1" a="1"/>
  <c r="K1861" i="1" s="1"/>
  <c r="K1862" i="1" a="1"/>
  <c r="K1862" i="1" s="1"/>
  <c r="K1863" i="1" a="1"/>
  <c r="K1863" i="1" s="1"/>
  <c r="K1864" i="1" a="1"/>
  <c r="K1864" i="1" s="1"/>
  <c r="K1865" i="1" a="1"/>
  <c r="K1865" i="1" s="1"/>
  <c r="K1866" i="1" a="1"/>
  <c r="K1866" i="1" s="1"/>
  <c r="K1867" i="1" a="1"/>
  <c r="K1867" i="1" s="1"/>
  <c r="K1868" i="1" a="1"/>
  <c r="K1868" i="1" s="1"/>
  <c r="K1869" i="1" a="1"/>
  <c r="K1869" i="1" s="1"/>
  <c r="K1870" i="1" a="1"/>
  <c r="K1870" i="1"/>
  <c r="K1871" i="1" a="1"/>
  <c r="K1871" i="1" s="1"/>
  <c r="K1872" i="1" a="1"/>
  <c r="K1872" i="1" s="1"/>
  <c r="K1873" i="1" a="1"/>
  <c r="K1873" i="1" s="1"/>
  <c r="K1874" i="1" a="1"/>
  <c r="K1874" i="1" s="1"/>
  <c r="K1875" i="1" a="1"/>
  <c r="K1875" i="1" s="1"/>
  <c r="K1876" i="1" a="1"/>
  <c r="K1876" i="1" s="1"/>
  <c r="K1877" i="1" a="1"/>
  <c r="K1877" i="1" s="1"/>
  <c r="K1878" i="1" a="1"/>
  <c r="K1878" i="1" s="1"/>
  <c r="K1879" i="1" a="1"/>
  <c r="K1879" i="1" s="1"/>
  <c r="K1880" i="1" a="1"/>
  <c r="K1880" i="1" s="1"/>
  <c r="K1881" i="1" a="1"/>
  <c r="K1881" i="1"/>
  <c r="K1882" i="1" a="1"/>
  <c r="K1882" i="1" s="1"/>
  <c r="K1883" i="1" a="1"/>
  <c r="K1883" i="1" s="1"/>
  <c r="K1884" i="1" a="1"/>
  <c r="K1884" i="1" s="1"/>
  <c r="K1885" i="1" a="1"/>
  <c r="K1885" i="1" s="1"/>
  <c r="K1886" i="1" a="1"/>
  <c r="K1886" i="1" s="1"/>
  <c r="K1887" i="1" a="1"/>
  <c r="K1887" i="1" s="1"/>
  <c r="K1888" i="1" a="1"/>
  <c r="K1888" i="1" s="1"/>
  <c r="K1889" i="1" a="1"/>
  <c r="K1889" i="1" s="1"/>
  <c r="K1890" i="1" a="1"/>
  <c r="K1890" i="1" s="1"/>
  <c r="K1891" i="1" a="1"/>
  <c r="K1891" i="1" s="1"/>
  <c r="K1892" i="1" a="1"/>
  <c r="K1892" i="1" s="1"/>
  <c r="K1893" i="1" a="1"/>
  <c r="K1893" i="1" s="1"/>
  <c r="K1894" i="1" a="1"/>
  <c r="K1894" i="1" s="1"/>
  <c r="K1895" i="1" a="1"/>
  <c r="K1895" i="1" s="1"/>
  <c r="K1896" i="1" a="1"/>
  <c r="K1896" i="1" s="1"/>
  <c r="K1897" i="1" a="1"/>
  <c r="K1897" i="1" s="1"/>
  <c r="K1898" i="1" a="1"/>
  <c r="K1898" i="1" s="1"/>
  <c r="K1899" i="1" a="1"/>
  <c r="K1899" i="1" s="1"/>
  <c r="K1900" i="1" a="1"/>
  <c r="K1900" i="1" s="1"/>
  <c r="K1901" i="1" a="1"/>
  <c r="K1901" i="1" s="1"/>
  <c r="K1902" i="1" a="1"/>
  <c r="K1902" i="1"/>
  <c r="K1903" i="1" a="1"/>
  <c r="K1903" i="1" s="1"/>
  <c r="K1904" i="1" a="1"/>
  <c r="K1904" i="1" s="1"/>
  <c r="K1905" i="1" a="1"/>
  <c r="K1905" i="1" s="1"/>
  <c r="K1906" i="1" a="1"/>
  <c r="K1906" i="1" s="1"/>
  <c r="K1907" i="1" a="1"/>
  <c r="K1907" i="1" s="1"/>
  <c r="K1908" i="1" a="1"/>
  <c r="K1908" i="1" s="1"/>
  <c r="K1909" i="1" a="1"/>
  <c r="K1909" i="1" s="1"/>
  <c r="K1910" i="1" a="1"/>
  <c r="K1910" i="1" s="1"/>
  <c r="K1911" i="1" a="1"/>
  <c r="K1911" i="1" s="1"/>
  <c r="K1912" i="1" a="1"/>
  <c r="K1912" i="1" s="1"/>
  <c r="K1913" i="1" a="1"/>
  <c r="K1913" i="1"/>
  <c r="K1914" i="1" a="1"/>
  <c r="K1914" i="1" s="1"/>
  <c r="K1915" i="1" a="1"/>
  <c r="K1915" i="1" s="1"/>
  <c r="K1916" i="1" a="1"/>
  <c r="K1916" i="1" s="1"/>
  <c r="K1917" i="1" a="1"/>
  <c r="K1917" i="1" s="1"/>
  <c r="K1918" i="1" a="1"/>
  <c r="K1918" i="1" s="1"/>
  <c r="K1919" i="1" a="1"/>
  <c r="K1919" i="1" s="1"/>
  <c r="K1920" i="1" a="1"/>
  <c r="K1920" i="1" s="1"/>
  <c r="K1921" i="1" a="1"/>
  <c r="K1921" i="1" s="1"/>
  <c r="K1922" i="1" a="1"/>
  <c r="K1922" i="1" s="1"/>
  <c r="K1923" i="1" a="1"/>
  <c r="K1923" i="1" s="1"/>
  <c r="K1924" i="1" a="1"/>
  <c r="K1924" i="1" s="1"/>
  <c r="K1925" i="1" a="1"/>
  <c r="K1925" i="1" s="1"/>
  <c r="K1926" i="1" a="1"/>
  <c r="K1926" i="1" s="1"/>
  <c r="K1927" i="1" a="1"/>
  <c r="K1927" i="1" s="1"/>
  <c r="K1928" i="1" a="1"/>
  <c r="K1928" i="1" s="1"/>
  <c r="K1929" i="1" a="1"/>
  <c r="K1929" i="1" s="1"/>
  <c r="K1930" i="1" a="1"/>
  <c r="K1930" i="1" s="1"/>
  <c r="K1931" i="1" a="1"/>
  <c r="K1931" i="1" s="1"/>
  <c r="K1932" i="1" a="1"/>
  <c r="K1932" i="1" s="1"/>
  <c r="K1933" i="1" a="1"/>
  <c r="K1933" i="1" s="1"/>
  <c r="K1934" i="1" a="1"/>
  <c r="K1934" i="1" s="1"/>
  <c r="K1935" i="1" a="1"/>
  <c r="K1935" i="1" s="1"/>
  <c r="K1936" i="1" a="1"/>
  <c r="K1936" i="1" s="1"/>
  <c r="K1937" i="1" a="1"/>
  <c r="K1937" i="1" s="1"/>
  <c r="K1938" i="1" a="1"/>
  <c r="K1938" i="1" s="1"/>
  <c r="K1939" i="1" a="1"/>
  <c r="K1939" i="1" s="1"/>
  <c r="K1940" i="1" a="1"/>
  <c r="K1940" i="1" s="1"/>
  <c r="K1941" i="1" a="1"/>
  <c r="K1941" i="1" s="1"/>
  <c r="K1942" i="1" a="1"/>
  <c r="K1942" i="1" s="1"/>
  <c r="K1943" i="1" a="1"/>
  <c r="K1943" i="1" s="1"/>
  <c r="K1944" i="1" a="1"/>
  <c r="K1944" i="1" s="1"/>
  <c r="K1945" i="1" a="1"/>
  <c r="K1945" i="1" s="1"/>
  <c r="K1946" i="1" a="1"/>
  <c r="K1946" i="1" s="1"/>
  <c r="K1947" i="1" a="1"/>
  <c r="K1947" i="1" s="1"/>
  <c r="K1948" i="1" a="1"/>
  <c r="K1948" i="1" s="1"/>
  <c r="K1949" i="1" a="1"/>
  <c r="K1949" i="1" s="1"/>
  <c r="K1950" i="1" a="1"/>
  <c r="K1950" i="1" s="1"/>
  <c r="K1951" i="1" a="1"/>
  <c r="K1951" i="1" s="1"/>
  <c r="K1952" i="1" a="1"/>
  <c r="K1952" i="1" s="1"/>
  <c r="K1953" i="1" a="1"/>
  <c r="K1953" i="1" s="1"/>
  <c r="K1954" i="1" a="1"/>
  <c r="K1954" i="1" s="1"/>
  <c r="K1955" i="1" a="1"/>
  <c r="K1955" i="1" s="1"/>
  <c r="K1956" i="1" a="1"/>
  <c r="K1956" i="1" s="1"/>
  <c r="K1957" i="1" a="1"/>
  <c r="K1957" i="1" s="1"/>
  <c r="K1958" i="1" a="1"/>
  <c r="K1958" i="1" s="1"/>
  <c r="K1959" i="1" a="1"/>
  <c r="K1959" i="1" s="1"/>
  <c r="K1960" i="1" a="1"/>
  <c r="K1960" i="1" s="1"/>
  <c r="K1961" i="1" a="1"/>
  <c r="K1961" i="1" s="1"/>
  <c r="K1962" i="1" a="1"/>
  <c r="K1962" i="1" s="1"/>
  <c r="K1963" i="1" a="1"/>
  <c r="K1963" i="1" s="1"/>
  <c r="K1964" i="1" a="1"/>
  <c r="K1964" i="1" s="1"/>
  <c r="K1965" i="1" a="1"/>
  <c r="K1965" i="1" s="1"/>
  <c r="K1966" i="1" a="1"/>
  <c r="K1966" i="1" s="1"/>
  <c r="K1967" i="1" a="1"/>
  <c r="K1967" i="1" s="1"/>
  <c r="K1968" i="1" a="1"/>
  <c r="K1968" i="1" s="1"/>
  <c r="K1969" i="1" a="1"/>
  <c r="K1969" i="1" s="1"/>
  <c r="K1970" i="1" a="1"/>
  <c r="K1970" i="1" s="1"/>
  <c r="K1971" i="1" a="1"/>
  <c r="K1971" i="1" s="1"/>
  <c r="K1972" i="1" a="1"/>
  <c r="K1972" i="1" s="1"/>
  <c r="K1973" i="1" a="1"/>
  <c r="K1973" i="1" s="1"/>
  <c r="K1974" i="1" a="1"/>
  <c r="K1974" i="1" s="1"/>
  <c r="K1975" i="1" a="1"/>
  <c r="K1975" i="1" s="1"/>
  <c r="K1976" i="1" a="1"/>
  <c r="K1976" i="1" s="1"/>
  <c r="K1977" i="1" a="1"/>
  <c r="K1977" i="1" s="1"/>
  <c r="K1978" i="1" a="1"/>
  <c r="K1978" i="1" s="1"/>
  <c r="K1979" i="1" a="1"/>
  <c r="K1979" i="1" s="1"/>
  <c r="K1980" i="1" a="1"/>
  <c r="K1980" i="1" s="1"/>
  <c r="K1981" i="1" a="1"/>
  <c r="K1981" i="1" s="1"/>
  <c r="K1982" i="1" a="1"/>
  <c r="K1982" i="1" s="1"/>
  <c r="K1983" i="1" a="1"/>
  <c r="K1983" i="1" s="1"/>
  <c r="K1984" i="1" a="1"/>
  <c r="K1984" i="1" s="1"/>
  <c r="K1985" i="1" a="1"/>
  <c r="K1985" i="1" s="1"/>
  <c r="K1986" i="1" a="1"/>
  <c r="K1986" i="1" s="1"/>
  <c r="K1987" i="1" a="1"/>
  <c r="K1987" i="1" s="1"/>
  <c r="K1988" i="1" a="1"/>
  <c r="K1988" i="1" s="1"/>
  <c r="K1989" i="1" a="1"/>
  <c r="K1989" i="1" s="1"/>
  <c r="K1990" i="1" a="1"/>
  <c r="K1990" i="1" s="1"/>
  <c r="K1991" i="1" a="1"/>
  <c r="K1991" i="1" s="1"/>
  <c r="K1992" i="1" a="1"/>
  <c r="K1992" i="1" s="1"/>
  <c r="K1993" i="1" a="1"/>
  <c r="K1993" i="1" s="1"/>
  <c r="K1994" i="1" a="1"/>
  <c r="K1994" i="1" s="1"/>
  <c r="K1995" i="1" a="1"/>
  <c r="K1995" i="1" s="1"/>
  <c r="K1996" i="1" a="1"/>
  <c r="K1996" i="1" s="1"/>
  <c r="K1997" i="1" a="1"/>
  <c r="K1997" i="1" s="1"/>
  <c r="K1998" i="1" a="1"/>
  <c r="K1998" i="1" s="1"/>
  <c r="K1999" i="1" a="1"/>
  <c r="K1999" i="1" s="1"/>
  <c r="K2000" i="1" a="1"/>
  <c r="K2000" i="1" s="1"/>
  <c r="K2001" i="1" a="1"/>
  <c r="K2001" i="1" s="1"/>
  <c r="K2002" i="1" a="1"/>
  <c r="K2002" i="1" s="1"/>
  <c r="K2003" i="1" a="1"/>
  <c r="K2003" i="1" s="1"/>
  <c r="K2004" i="1" a="1"/>
  <c r="K2004" i="1" s="1"/>
  <c r="K2005" i="1" a="1"/>
  <c r="K2005" i="1" s="1"/>
  <c r="K2006" i="1" a="1"/>
  <c r="K2006" i="1" s="1"/>
  <c r="K2007" i="1" a="1"/>
  <c r="K2007" i="1" s="1"/>
  <c r="K2008" i="1" a="1"/>
  <c r="K2008" i="1" s="1"/>
  <c r="K2009" i="1" a="1"/>
  <c r="K2009" i="1" s="1"/>
  <c r="K2010" i="1" a="1"/>
  <c r="K2010" i="1" s="1"/>
  <c r="K2011" i="1" a="1"/>
  <c r="K2011" i="1" s="1"/>
  <c r="K2012" i="1" a="1"/>
  <c r="K2012" i="1" s="1"/>
  <c r="K2013" i="1" a="1"/>
  <c r="K2013" i="1" s="1"/>
  <c r="K2014" i="1" a="1"/>
  <c r="K2014" i="1" s="1"/>
  <c r="K2015" i="1" a="1"/>
  <c r="K2015" i="1" s="1"/>
  <c r="K2016" i="1" a="1"/>
  <c r="K2016" i="1" s="1"/>
  <c r="K2017" i="1" a="1"/>
  <c r="K2017" i="1" s="1"/>
  <c r="K2018" i="1" a="1"/>
  <c r="K2018" i="1" s="1"/>
  <c r="K2019" i="1" a="1"/>
  <c r="K2019" i="1" s="1"/>
  <c r="K2020" i="1" a="1"/>
  <c r="K2020" i="1" s="1"/>
  <c r="K2021" i="1" a="1"/>
  <c r="K2021" i="1" s="1"/>
  <c r="K2022" i="1" a="1"/>
  <c r="K2022" i="1" s="1"/>
  <c r="K2023" i="1" a="1"/>
  <c r="K2023" i="1" s="1"/>
  <c r="K2024" i="1" a="1"/>
  <c r="K2024" i="1" s="1"/>
  <c r="K2025" i="1" a="1"/>
  <c r="K2025" i="1" s="1"/>
  <c r="K2026" i="1" a="1"/>
  <c r="K2026" i="1" s="1"/>
  <c r="K2027" i="1" a="1"/>
  <c r="K2027" i="1" s="1"/>
  <c r="K2028" i="1" a="1"/>
  <c r="K2028" i="1" s="1"/>
  <c r="K2029" i="1" a="1"/>
  <c r="K2029" i="1" s="1"/>
  <c r="K2030" i="1" a="1"/>
  <c r="K2030" i="1" s="1"/>
  <c r="K2031" i="1" a="1"/>
  <c r="K2031" i="1" s="1"/>
  <c r="K2032" i="1" a="1"/>
  <c r="K2032" i="1" s="1"/>
  <c r="K2033" i="1" a="1"/>
  <c r="K2033" i="1" s="1"/>
  <c r="K2034" i="1" a="1"/>
  <c r="K2034" i="1" s="1"/>
  <c r="K2035" i="1" a="1"/>
  <c r="K2035" i="1" s="1"/>
  <c r="K2036" i="1" a="1"/>
  <c r="K2036" i="1" s="1"/>
  <c r="K2037" i="1" a="1"/>
  <c r="K2037" i="1" s="1"/>
  <c r="K2038" i="1" a="1"/>
  <c r="K2038" i="1" s="1"/>
  <c r="K2039" i="1" a="1"/>
  <c r="K2039" i="1" s="1"/>
  <c r="K2040" i="1" a="1"/>
  <c r="K2040" i="1" s="1"/>
  <c r="K2041" i="1" a="1"/>
  <c r="K2041" i="1" s="1"/>
  <c r="K2042" i="1" a="1"/>
  <c r="K2042" i="1" s="1"/>
  <c r="K2043" i="1" a="1"/>
  <c r="K2043" i="1" s="1"/>
  <c r="K2044" i="1" a="1"/>
  <c r="K2044" i="1" s="1"/>
  <c r="K2045" i="1" a="1"/>
  <c r="K2045" i="1" s="1"/>
  <c r="K2046" i="1" a="1"/>
  <c r="K2046" i="1" s="1"/>
  <c r="K2047" i="1" a="1"/>
  <c r="K2047" i="1" s="1"/>
  <c r="K2048" i="1" a="1"/>
  <c r="K2048" i="1" s="1"/>
  <c r="K2049" i="1" a="1"/>
  <c r="K2049" i="1" s="1"/>
  <c r="K2050" i="1" a="1"/>
  <c r="K2050" i="1" s="1"/>
  <c r="K2051" i="1" a="1"/>
  <c r="K2051" i="1" s="1"/>
  <c r="K2052" i="1" a="1"/>
  <c r="K2052" i="1" s="1"/>
  <c r="K2053" i="1" a="1"/>
  <c r="K2053" i="1" s="1"/>
  <c r="K2054" i="1" a="1"/>
  <c r="K2054" i="1" s="1"/>
  <c r="K2055" i="1" a="1"/>
  <c r="K2055" i="1" s="1"/>
  <c r="K2056" i="1" a="1"/>
  <c r="K2056" i="1" s="1"/>
  <c r="K2057" i="1" a="1"/>
  <c r="K2057" i="1" s="1"/>
  <c r="K2058" i="1" a="1"/>
  <c r="K2058" i="1" s="1"/>
  <c r="K2059" i="1" a="1"/>
  <c r="K2059" i="1" s="1"/>
  <c r="K2060" i="1" a="1"/>
  <c r="K2060" i="1" s="1"/>
  <c r="K2061" i="1" a="1"/>
  <c r="K2061" i="1" s="1"/>
  <c r="K2062" i="1" a="1"/>
  <c r="K2062" i="1" s="1"/>
  <c r="K2063" i="1" a="1"/>
  <c r="K2063" i="1" s="1"/>
  <c r="K2064" i="1" a="1"/>
  <c r="K2064" i="1" s="1"/>
  <c r="K2065" i="1" a="1"/>
  <c r="K2065" i="1" s="1"/>
  <c r="K2066" i="1" a="1"/>
  <c r="K2066" i="1" s="1"/>
  <c r="K2067" i="1" a="1"/>
  <c r="K2067" i="1" s="1"/>
  <c r="K2068" i="1" a="1"/>
  <c r="K2068" i="1" s="1"/>
  <c r="K2069" i="1" a="1"/>
  <c r="K2069" i="1" s="1"/>
  <c r="K2070" i="1" a="1"/>
  <c r="K2070" i="1" s="1"/>
  <c r="K2071" i="1" a="1"/>
  <c r="K2071" i="1" s="1"/>
  <c r="K2072" i="1" a="1"/>
  <c r="K2072" i="1" s="1"/>
  <c r="K2073" i="1" a="1"/>
  <c r="K2073" i="1" s="1"/>
  <c r="K2074" i="1" a="1"/>
  <c r="K2074" i="1" s="1"/>
  <c r="K2075" i="1" a="1"/>
  <c r="K2075" i="1" s="1"/>
  <c r="K2076" i="1" a="1"/>
  <c r="K2076" i="1" s="1"/>
  <c r="K2077" i="1" a="1"/>
  <c r="K2077" i="1" s="1"/>
  <c r="K2078" i="1" a="1"/>
  <c r="K2078" i="1" s="1"/>
  <c r="K2079" i="1" a="1"/>
  <c r="K2079" i="1" s="1"/>
  <c r="K2080" i="1" a="1"/>
  <c r="K2080" i="1" s="1"/>
  <c r="K2081" i="1" a="1"/>
  <c r="K2081" i="1" s="1"/>
  <c r="K2082" i="1" a="1"/>
  <c r="K2082" i="1" s="1"/>
  <c r="K2083" i="1" a="1"/>
  <c r="K2083" i="1" s="1"/>
  <c r="K2084" i="1" a="1"/>
  <c r="K2084" i="1" s="1"/>
  <c r="K2085" i="1" a="1"/>
  <c r="K2085" i="1" s="1"/>
  <c r="K2086" i="1" a="1"/>
  <c r="K2086" i="1" s="1"/>
  <c r="K2087" i="1" a="1"/>
  <c r="K2087" i="1" s="1"/>
  <c r="K2088" i="1" a="1"/>
  <c r="K2088" i="1" s="1"/>
  <c r="K2089" i="1" a="1"/>
  <c r="K2089" i="1" s="1"/>
  <c r="K2090" i="1" a="1"/>
  <c r="K2090" i="1" s="1"/>
  <c r="K2091" i="1" a="1"/>
  <c r="K2091" i="1" s="1"/>
  <c r="K2092" i="1" a="1"/>
  <c r="K2092" i="1" s="1"/>
  <c r="K2093" i="1" a="1"/>
  <c r="K2093" i="1" s="1"/>
  <c r="K2094" i="1" a="1"/>
  <c r="K2094" i="1" s="1"/>
  <c r="K2095" i="1" a="1"/>
  <c r="K2095" i="1" s="1"/>
  <c r="K2096" i="1" a="1"/>
  <c r="K2096" i="1" s="1"/>
  <c r="K2097" i="1" a="1"/>
  <c r="K2097" i="1" s="1"/>
  <c r="K2098" i="1" a="1"/>
  <c r="K2098" i="1" s="1"/>
  <c r="K2099" i="1" a="1"/>
  <c r="K2099" i="1" s="1"/>
  <c r="K2100" i="1" a="1"/>
  <c r="K2100" i="1" s="1"/>
  <c r="K2101" i="1" a="1"/>
  <c r="K2101" i="1" s="1"/>
  <c r="K2102" i="1" a="1"/>
  <c r="K2102" i="1" s="1"/>
  <c r="K2103" i="1" a="1"/>
  <c r="K2103" i="1" s="1"/>
  <c r="K2104" i="1" a="1"/>
  <c r="K2104" i="1" s="1"/>
  <c r="K2105" i="1" a="1"/>
  <c r="K2105" i="1" s="1"/>
  <c r="K2106" i="1" a="1"/>
  <c r="K2106" i="1" s="1"/>
  <c r="K2107" i="1" a="1"/>
  <c r="K2107" i="1" s="1"/>
  <c r="K2108" i="1" a="1"/>
  <c r="K2108" i="1" s="1"/>
  <c r="K2109" i="1" a="1"/>
  <c r="K2109" i="1" s="1"/>
  <c r="K2110" i="1" a="1"/>
  <c r="K2110" i="1" s="1"/>
  <c r="K2111" i="1" a="1"/>
  <c r="K2111" i="1" s="1"/>
  <c r="K2112" i="1" a="1"/>
  <c r="K2112" i="1" s="1"/>
  <c r="K2113" i="1" a="1"/>
  <c r="K2113" i="1" s="1"/>
  <c r="K2114" i="1" a="1"/>
  <c r="K2114" i="1" s="1"/>
  <c r="K2115" i="1" a="1"/>
  <c r="K2115" i="1" s="1"/>
  <c r="K2116" i="1" a="1"/>
  <c r="K2116" i="1" s="1"/>
  <c r="K2117" i="1" a="1"/>
  <c r="K2117" i="1" s="1"/>
  <c r="K2118" i="1" a="1"/>
  <c r="K2118" i="1" s="1"/>
  <c r="K2119" i="1" a="1"/>
  <c r="K2119" i="1" s="1"/>
  <c r="K2120" i="1" a="1"/>
  <c r="K2120" i="1" s="1"/>
  <c r="K2121" i="1" a="1"/>
  <c r="K2121" i="1" s="1"/>
  <c r="K2122" i="1" a="1"/>
  <c r="K2122" i="1" s="1"/>
  <c r="K2123" i="1" a="1"/>
  <c r="K2123" i="1" s="1"/>
  <c r="K2124" i="1" a="1"/>
  <c r="K2124" i="1" s="1"/>
  <c r="K2125" i="1" a="1"/>
  <c r="K2125" i="1" s="1"/>
  <c r="K2126" i="1" a="1"/>
  <c r="K2126" i="1" s="1"/>
  <c r="K2127" i="1" a="1"/>
  <c r="K2127" i="1" s="1"/>
  <c r="K2128" i="1" a="1"/>
  <c r="K2128" i="1" s="1"/>
  <c r="K2129" i="1" a="1"/>
  <c r="K2129" i="1" s="1"/>
  <c r="K2130" i="1" a="1"/>
  <c r="K2130" i="1" s="1"/>
  <c r="K2131" i="1" a="1"/>
  <c r="K2131" i="1" s="1"/>
  <c r="K2132" i="1" a="1"/>
  <c r="K2132" i="1" s="1"/>
  <c r="K2133" i="1" a="1"/>
  <c r="K2133" i="1" s="1"/>
  <c r="K2134" i="1" a="1"/>
  <c r="K2134" i="1" s="1"/>
  <c r="K2135" i="1" a="1"/>
  <c r="K2135" i="1" s="1"/>
  <c r="K2136" i="1" a="1"/>
  <c r="K2136" i="1" s="1"/>
  <c r="K2137" i="1" a="1"/>
  <c r="K2137" i="1" s="1"/>
  <c r="K2138" i="1" a="1"/>
  <c r="K2138" i="1" s="1"/>
  <c r="K2139" i="1" a="1"/>
  <c r="K2139" i="1" s="1"/>
  <c r="K2140" i="1" a="1"/>
  <c r="K2140" i="1" s="1"/>
  <c r="K2141" i="1" a="1"/>
  <c r="K2141" i="1" s="1"/>
  <c r="K2142" i="1" a="1"/>
  <c r="K2142" i="1" s="1"/>
  <c r="K2143" i="1" a="1"/>
  <c r="K2143" i="1" s="1"/>
  <c r="K2144" i="1" a="1"/>
  <c r="K2144" i="1" s="1"/>
  <c r="K2145" i="1" a="1"/>
  <c r="K2145" i="1" s="1"/>
  <c r="K2146" i="1" a="1"/>
  <c r="K2146" i="1" s="1"/>
  <c r="K2147" i="1" a="1"/>
  <c r="K2147" i="1" s="1"/>
  <c r="K2148" i="1" a="1"/>
  <c r="K2148" i="1" s="1"/>
  <c r="K2149" i="1" a="1"/>
  <c r="K2149" i="1" s="1"/>
  <c r="K2150" i="1" a="1"/>
  <c r="K2150" i="1" s="1"/>
  <c r="K2151" i="1" a="1"/>
  <c r="K2151" i="1" s="1"/>
  <c r="K2152" i="1" a="1"/>
  <c r="K2152" i="1" s="1"/>
  <c r="K2153" i="1" a="1"/>
  <c r="K2153" i="1" s="1"/>
  <c r="K2154" i="1" a="1"/>
  <c r="K2154" i="1" s="1"/>
  <c r="K2155" i="1" a="1"/>
  <c r="K2155" i="1" s="1"/>
  <c r="K2156" i="1" a="1"/>
  <c r="K2156" i="1" s="1"/>
  <c r="K2157" i="1" a="1"/>
  <c r="K2157" i="1" s="1"/>
  <c r="K2158" i="1" a="1"/>
  <c r="K2158" i="1" s="1"/>
  <c r="K2159" i="1" a="1"/>
  <c r="K2159" i="1" s="1"/>
  <c r="K2160" i="1" a="1"/>
  <c r="K2160" i="1" s="1"/>
  <c r="K2161" i="1" a="1"/>
  <c r="K2161" i="1" s="1"/>
  <c r="K2162" i="1" a="1"/>
  <c r="K2162" i="1" s="1"/>
  <c r="K2163" i="1" a="1"/>
  <c r="K2163" i="1" s="1"/>
  <c r="K2164" i="1" a="1"/>
  <c r="K2164" i="1" s="1"/>
  <c r="K2165" i="1" a="1"/>
  <c r="K2165" i="1" s="1"/>
  <c r="K2166" i="1" a="1"/>
  <c r="K2166" i="1" s="1"/>
  <c r="K2167" i="1" a="1"/>
  <c r="K2167" i="1" s="1"/>
  <c r="K2168" i="1" a="1"/>
  <c r="K2168" i="1" s="1"/>
  <c r="K2169" i="1" a="1"/>
  <c r="K2169" i="1" s="1"/>
  <c r="K2170" i="1" a="1"/>
  <c r="K2170" i="1" s="1"/>
  <c r="K2171" i="1" a="1"/>
  <c r="K2171" i="1" s="1"/>
  <c r="K2172" i="1" a="1"/>
  <c r="K2172" i="1" s="1"/>
  <c r="K2173" i="1" a="1"/>
  <c r="K2173" i="1" s="1"/>
  <c r="K2174" i="1" a="1"/>
  <c r="K2174" i="1" s="1"/>
  <c r="K2175" i="1" a="1"/>
  <c r="K2175" i="1" s="1"/>
  <c r="K2176" i="1" a="1"/>
  <c r="K2176" i="1" s="1"/>
  <c r="K2177" i="1" a="1"/>
  <c r="K2177" i="1" s="1"/>
  <c r="K2178" i="1" a="1"/>
  <c r="K2178" i="1" s="1"/>
  <c r="K2179" i="1" a="1"/>
  <c r="K2179" i="1" s="1"/>
  <c r="K2180" i="1" a="1"/>
  <c r="K2180" i="1" s="1"/>
  <c r="K2181" i="1" a="1"/>
  <c r="K2181" i="1" s="1"/>
  <c r="K2182" i="1" a="1"/>
  <c r="K2182" i="1" s="1"/>
  <c r="K2183" i="1" a="1"/>
  <c r="K2183" i="1" s="1"/>
  <c r="K2184" i="1" a="1"/>
  <c r="K2184" i="1" s="1"/>
  <c r="K2185" i="1" a="1"/>
  <c r="K2185" i="1" s="1"/>
  <c r="K2186" i="1" a="1"/>
  <c r="K2186" i="1" s="1"/>
  <c r="K2187" i="1" a="1"/>
  <c r="K2187" i="1" s="1"/>
  <c r="K2188" i="1" a="1"/>
  <c r="K2188" i="1" s="1"/>
  <c r="K2189" i="1" a="1"/>
  <c r="K2189" i="1" s="1"/>
  <c r="K2190" i="1" a="1"/>
  <c r="K2190" i="1" s="1"/>
  <c r="K2191" i="1" a="1"/>
  <c r="K2191" i="1" s="1"/>
  <c r="K2192" i="1" a="1"/>
  <c r="K2192" i="1" s="1"/>
  <c r="K2193" i="1" a="1"/>
  <c r="K2193" i="1" s="1"/>
  <c r="K2194" i="1" a="1"/>
  <c r="K2194" i="1" s="1"/>
  <c r="K2195" i="1" a="1"/>
  <c r="K2195" i="1" s="1"/>
  <c r="K2196" i="1" a="1"/>
  <c r="K2196" i="1" s="1"/>
  <c r="K2197" i="1" a="1"/>
  <c r="K2197" i="1" s="1"/>
  <c r="K2198" i="1" a="1"/>
  <c r="K2198" i="1" s="1"/>
  <c r="K2199" i="1" a="1"/>
  <c r="K2199" i="1" s="1"/>
  <c r="K2200" i="1" a="1"/>
  <c r="K2200" i="1" s="1"/>
  <c r="K2201" i="1" a="1"/>
  <c r="K2201" i="1" s="1"/>
  <c r="K2202" i="1" a="1"/>
  <c r="K2202" i="1" s="1"/>
  <c r="K2203" i="1" a="1"/>
  <c r="K2203" i="1" s="1"/>
  <c r="K2204" i="1" a="1"/>
  <c r="K2204" i="1" s="1"/>
  <c r="K2205" i="1" a="1"/>
  <c r="K2205" i="1" s="1"/>
  <c r="K2206" i="1" a="1"/>
  <c r="K2206" i="1" s="1"/>
  <c r="K2207" i="1" a="1"/>
  <c r="K2207" i="1" s="1"/>
  <c r="K2208" i="1" a="1"/>
  <c r="K2208" i="1" s="1"/>
  <c r="K2209" i="1" a="1"/>
  <c r="K2209" i="1" s="1"/>
  <c r="K2210" i="1" a="1"/>
  <c r="K2210" i="1" s="1"/>
  <c r="K2211" i="1" a="1"/>
  <c r="K2211" i="1" s="1"/>
  <c r="K2212" i="1" a="1"/>
  <c r="K2212" i="1" s="1"/>
  <c r="K2213" i="1" a="1"/>
  <c r="K2213" i="1" s="1"/>
  <c r="K2214" i="1" a="1"/>
  <c r="K2214" i="1" s="1"/>
  <c r="K2215" i="1" a="1"/>
  <c r="K2215" i="1" s="1"/>
  <c r="K2216" i="1" a="1"/>
  <c r="K2216" i="1" s="1"/>
  <c r="K2217" i="1" a="1"/>
  <c r="K2217" i="1" s="1"/>
  <c r="K2218" i="1" a="1"/>
  <c r="K2218" i="1" s="1"/>
  <c r="K2219" i="1" a="1"/>
  <c r="K2219" i="1" s="1"/>
  <c r="K2220" i="1" a="1"/>
  <c r="K2220" i="1" s="1"/>
  <c r="K2221" i="1" a="1"/>
  <c r="K2221" i="1" s="1"/>
  <c r="K2222" i="1" a="1"/>
  <c r="K2222" i="1" s="1"/>
  <c r="K2223" i="1" a="1"/>
  <c r="K2223" i="1" s="1"/>
  <c r="K2224" i="1" a="1"/>
  <c r="K2224" i="1" s="1"/>
  <c r="K2225" i="1" a="1"/>
  <c r="K2225" i="1" s="1"/>
  <c r="K2226" i="1" a="1"/>
  <c r="K2226" i="1" s="1"/>
  <c r="K2227" i="1" a="1"/>
  <c r="K2227" i="1" s="1"/>
  <c r="K2228" i="1" a="1"/>
  <c r="K2228" i="1" s="1"/>
  <c r="K2229" i="1" a="1"/>
  <c r="K2229" i="1" s="1"/>
  <c r="K2230" i="1" a="1"/>
  <c r="K2230" i="1" s="1"/>
  <c r="K2231" i="1" a="1"/>
  <c r="K2231" i="1" s="1"/>
  <c r="K2232" i="1" a="1"/>
  <c r="K2232" i="1" s="1"/>
  <c r="K2233" i="1" a="1"/>
  <c r="K2233" i="1" s="1"/>
  <c r="K2234" i="1" a="1"/>
  <c r="K2234" i="1" s="1"/>
  <c r="K2235" i="1" a="1"/>
  <c r="K2235" i="1" s="1"/>
  <c r="K2236" i="1" a="1"/>
  <c r="K2236" i="1" s="1"/>
  <c r="K2237" i="1" a="1"/>
  <c r="K2237" i="1" s="1"/>
  <c r="K2238" i="1" a="1"/>
  <c r="K2238" i="1" s="1"/>
  <c r="K2239" i="1" a="1"/>
  <c r="K2239" i="1" s="1"/>
  <c r="K2240" i="1" a="1"/>
  <c r="K2240" i="1" s="1"/>
  <c r="K2241" i="1" a="1"/>
  <c r="K2241" i="1" s="1"/>
  <c r="K2242" i="1" a="1"/>
  <c r="K2242" i="1" s="1"/>
  <c r="K2243" i="1" a="1"/>
  <c r="K2243" i="1" s="1"/>
  <c r="K2244" i="1" a="1"/>
  <c r="K2244" i="1" s="1"/>
  <c r="K2245" i="1" a="1"/>
  <c r="K2245" i="1" s="1"/>
  <c r="K2246" i="1" a="1"/>
  <c r="K2246" i="1" s="1"/>
  <c r="K2247" i="1" a="1"/>
  <c r="K2247" i="1" s="1"/>
  <c r="K2248" i="1" a="1"/>
  <c r="K2248" i="1" s="1"/>
  <c r="K2249" i="1" a="1"/>
  <c r="K2249" i="1" s="1"/>
  <c r="K2250" i="1" a="1"/>
  <c r="K2250" i="1" s="1"/>
  <c r="K2251" i="1" a="1"/>
  <c r="K2251" i="1" s="1"/>
  <c r="K2252" i="1" a="1"/>
  <c r="K2252" i="1" s="1"/>
  <c r="K2253" i="1" a="1"/>
  <c r="K2253" i="1" s="1"/>
  <c r="K2254" i="1" a="1"/>
  <c r="K2254" i="1" s="1"/>
  <c r="K2255" i="1" a="1"/>
  <c r="K2255" i="1" s="1"/>
  <c r="K2256" i="1" a="1"/>
  <c r="K2256" i="1" s="1"/>
  <c r="K2257" i="1" a="1"/>
  <c r="K2257" i="1" s="1"/>
  <c r="K2258" i="1" a="1"/>
  <c r="K2258" i="1" s="1"/>
  <c r="K2259" i="1" a="1"/>
  <c r="K2259" i="1" s="1"/>
  <c r="K2260" i="1" a="1"/>
  <c r="K2260" i="1" s="1"/>
  <c r="K2261" i="1" a="1"/>
  <c r="K2261" i="1" s="1"/>
  <c r="K2262" i="1" a="1"/>
  <c r="K2262" i="1" s="1"/>
  <c r="K2263" i="1" a="1"/>
  <c r="K2263" i="1" s="1"/>
  <c r="K2264" i="1" a="1"/>
  <c r="K2264" i="1" s="1"/>
  <c r="K2265" i="1" a="1"/>
  <c r="K2265" i="1" s="1"/>
  <c r="K2266" i="1" a="1"/>
  <c r="K2266" i="1" s="1"/>
  <c r="K2267" i="1" a="1"/>
  <c r="K2267" i="1" s="1"/>
  <c r="K2268" i="1" a="1"/>
  <c r="K2268" i="1" s="1"/>
  <c r="K2269" i="1" a="1"/>
  <c r="K2269" i="1" s="1"/>
  <c r="K2270" i="1" a="1"/>
  <c r="K2270" i="1" s="1"/>
  <c r="K2271" i="1" a="1"/>
  <c r="K2271" i="1" s="1"/>
  <c r="K2272" i="1" a="1"/>
  <c r="K2272" i="1" s="1"/>
  <c r="K2273" i="1" a="1"/>
  <c r="K2273" i="1" s="1"/>
  <c r="K2274" i="1" a="1"/>
  <c r="K2274" i="1" s="1"/>
  <c r="K2275" i="1" a="1"/>
  <c r="K2275" i="1" s="1"/>
  <c r="K2276" i="1" a="1"/>
  <c r="K2276" i="1" s="1"/>
  <c r="K2277" i="1" a="1"/>
  <c r="K2277" i="1" s="1"/>
  <c r="K2278" i="1" a="1"/>
  <c r="K2278" i="1" s="1"/>
  <c r="K2279" i="1" a="1"/>
  <c r="K2279" i="1" s="1"/>
  <c r="K2280" i="1" a="1"/>
  <c r="K2280" i="1" s="1"/>
  <c r="K2281" i="1" a="1"/>
  <c r="K2281" i="1" s="1"/>
  <c r="K2282" i="1" a="1"/>
  <c r="K2282" i="1" s="1"/>
  <c r="K2283" i="1" a="1"/>
  <c r="K2283" i="1" s="1"/>
  <c r="K2284" i="1" a="1"/>
  <c r="K2284" i="1" s="1"/>
  <c r="K2285" i="1" a="1"/>
  <c r="K2285" i="1" s="1"/>
  <c r="K2286" i="1" a="1"/>
  <c r="K2286" i="1" s="1"/>
  <c r="K2287" i="1" a="1"/>
  <c r="K2287" i="1" s="1"/>
  <c r="K2288" i="1" a="1"/>
  <c r="K2288" i="1" s="1"/>
  <c r="K2289" i="1" a="1"/>
  <c r="K2289" i="1" s="1"/>
  <c r="K2290" i="1" a="1"/>
  <c r="K2290" i="1" s="1"/>
  <c r="K2291" i="1" a="1"/>
  <c r="K2291" i="1" s="1"/>
  <c r="K2292" i="1" a="1"/>
  <c r="K2292" i="1" s="1"/>
  <c r="K2293" i="1" a="1"/>
  <c r="K2293" i="1" s="1"/>
  <c r="K2294" i="1" a="1"/>
  <c r="K2294" i="1" s="1"/>
  <c r="K2295" i="1" a="1"/>
  <c r="K2295" i="1" s="1"/>
  <c r="K2296" i="1" a="1"/>
  <c r="K2296" i="1" s="1"/>
  <c r="K2297" i="1" a="1"/>
  <c r="K2297" i="1" s="1"/>
  <c r="K2298" i="1" a="1"/>
  <c r="K2298" i="1" s="1"/>
  <c r="K2299" i="1" a="1"/>
  <c r="K2299" i="1" s="1"/>
  <c r="K2300" i="1" a="1"/>
  <c r="K2300" i="1" s="1"/>
  <c r="K2301" i="1" a="1"/>
  <c r="K2301" i="1" s="1"/>
  <c r="K2302" i="1" a="1"/>
  <c r="K2302" i="1" s="1"/>
  <c r="K2303" i="1" a="1"/>
  <c r="K2303" i="1" s="1"/>
  <c r="K2304" i="1" a="1"/>
  <c r="K2304" i="1" s="1"/>
  <c r="K2305" i="1" a="1"/>
  <c r="K2305" i="1" s="1"/>
  <c r="K2306" i="1" a="1"/>
  <c r="K2306" i="1" s="1"/>
  <c r="K2307" i="1" a="1"/>
  <c r="K2307" i="1" s="1"/>
  <c r="K2308" i="1" a="1"/>
  <c r="K2308" i="1" s="1"/>
  <c r="K2309" i="1" a="1"/>
  <c r="K2309" i="1" s="1"/>
  <c r="K2310" i="1" a="1"/>
  <c r="K2310" i="1" s="1"/>
  <c r="K2311" i="1" a="1"/>
  <c r="K2311" i="1" s="1"/>
  <c r="K2312" i="1" a="1"/>
  <c r="K2312" i="1" s="1"/>
  <c r="K2313" i="1" a="1"/>
  <c r="K2313" i="1" s="1"/>
  <c r="K2314" i="1" a="1"/>
  <c r="K2314" i="1" s="1"/>
  <c r="K2315" i="1" a="1"/>
  <c r="K2315" i="1" s="1"/>
  <c r="K2316" i="1" a="1"/>
  <c r="K2316" i="1" s="1"/>
  <c r="K2317" i="1" a="1"/>
  <c r="K2317" i="1" s="1"/>
  <c r="K2318" i="1" a="1"/>
  <c r="K2318" i="1" s="1"/>
  <c r="K2319" i="1" a="1"/>
  <c r="K2319" i="1" s="1"/>
  <c r="K2320" i="1" a="1"/>
  <c r="K2320" i="1" s="1"/>
  <c r="K2321" i="1" a="1"/>
  <c r="K2321" i="1" s="1"/>
  <c r="K2322" i="1" a="1"/>
  <c r="K2322" i="1" s="1"/>
  <c r="K2323" i="1" a="1"/>
  <c r="K2323" i="1" s="1"/>
  <c r="K2324" i="1" a="1"/>
  <c r="K2324" i="1" s="1"/>
  <c r="K2325" i="1" a="1"/>
  <c r="K2325" i="1" s="1"/>
  <c r="K2326" i="1" a="1"/>
  <c r="K2326" i="1" s="1"/>
  <c r="K2327" i="1" a="1"/>
  <c r="K2327" i="1" s="1"/>
  <c r="K2328" i="1" a="1"/>
  <c r="K2328" i="1" s="1"/>
  <c r="K2329" i="1" a="1"/>
  <c r="K2329" i="1" s="1"/>
  <c r="K2330" i="1" a="1"/>
  <c r="K2330" i="1" s="1"/>
  <c r="K2331" i="1" a="1"/>
  <c r="K2331" i="1" s="1"/>
  <c r="K2332" i="1" a="1"/>
  <c r="K2332" i="1" s="1"/>
  <c r="K2333" i="1" a="1"/>
  <c r="K2333" i="1" s="1"/>
  <c r="K2334" i="1" a="1"/>
  <c r="K2334" i="1" s="1"/>
  <c r="K2335" i="1" a="1"/>
  <c r="K2335" i="1" s="1"/>
  <c r="K2336" i="1" a="1"/>
  <c r="K2336" i="1" s="1"/>
  <c r="K2337" i="1" a="1"/>
  <c r="K2337" i="1" s="1"/>
  <c r="K2338" i="1" a="1"/>
  <c r="K2338" i="1" s="1"/>
  <c r="K2339" i="1" a="1"/>
  <c r="K2339" i="1" s="1"/>
  <c r="K2340" i="1" a="1"/>
  <c r="K2340" i="1" s="1"/>
  <c r="K2341" i="1" a="1"/>
  <c r="K2341" i="1" s="1"/>
  <c r="K2342" i="1" a="1"/>
  <c r="K2342" i="1" s="1"/>
  <c r="K2343" i="1" a="1"/>
  <c r="K2343" i="1" s="1"/>
  <c r="K2344" i="1" a="1"/>
  <c r="K2344" i="1" s="1"/>
  <c r="K2345" i="1" a="1"/>
  <c r="K2345" i="1" s="1"/>
  <c r="K2346" i="1" a="1"/>
  <c r="K2346" i="1" s="1"/>
  <c r="K2347" i="1" a="1"/>
  <c r="K2347" i="1" s="1"/>
  <c r="K2348" i="1" a="1"/>
  <c r="K2348" i="1" s="1"/>
  <c r="K2349" i="1" a="1"/>
  <c r="K2349" i="1" s="1"/>
  <c r="K2350" i="1" a="1"/>
  <c r="K2350" i="1" s="1"/>
  <c r="K2351" i="1" a="1"/>
  <c r="K2351" i="1" s="1"/>
  <c r="K2352" i="1" a="1"/>
  <c r="K2352" i="1" s="1"/>
  <c r="K2353" i="1" a="1"/>
  <c r="K2353" i="1" s="1"/>
  <c r="K2354" i="1" a="1"/>
  <c r="K2354" i="1" s="1"/>
  <c r="K2355" i="1" a="1"/>
  <c r="K2355" i="1" s="1"/>
  <c r="K2356" i="1" a="1"/>
  <c r="K2356" i="1" s="1"/>
  <c r="K2357" i="1" a="1"/>
  <c r="K2357" i="1" s="1"/>
  <c r="K2358" i="1" a="1"/>
  <c r="K2358" i="1" s="1"/>
  <c r="K2359" i="1" a="1"/>
  <c r="K2359" i="1" s="1"/>
  <c r="K2360" i="1" a="1"/>
  <c r="K2360" i="1" s="1"/>
  <c r="K2361" i="1" a="1"/>
  <c r="K2361" i="1" s="1"/>
  <c r="K2362" i="1" a="1"/>
  <c r="K2362" i="1" s="1"/>
  <c r="K2363" i="1" a="1"/>
  <c r="K2363" i="1" s="1"/>
  <c r="K2364" i="1" a="1"/>
  <c r="K2364" i="1" s="1"/>
  <c r="K2365" i="1" a="1"/>
  <c r="K2365" i="1" s="1"/>
  <c r="K2366" i="1" a="1"/>
  <c r="K2366" i="1" s="1"/>
  <c r="K2367" i="1" a="1"/>
  <c r="K2367" i="1" s="1"/>
  <c r="K2368" i="1" a="1"/>
  <c r="K2368" i="1" s="1"/>
  <c r="K2369" i="1" a="1"/>
  <c r="K2369" i="1" s="1"/>
  <c r="K2370" i="1" a="1"/>
  <c r="K2370" i="1" s="1"/>
  <c r="K2371" i="1" a="1"/>
  <c r="K2371" i="1" s="1"/>
  <c r="K2372" i="1" a="1"/>
  <c r="K2372" i="1" s="1"/>
  <c r="K2373" i="1" a="1"/>
  <c r="K2373" i="1" s="1"/>
  <c r="K2374" i="1" a="1"/>
  <c r="K2374" i="1" s="1"/>
  <c r="K2375" i="1" a="1"/>
  <c r="K2375" i="1" s="1"/>
  <c r="K2376" i="1" a="1"/>
  <c r="K2376" i="1" s="1"/>
  <c r="K2377" i="1" a="1"/>
  <c r="K2377" i="1" s="1"/>
  <c r="K2378" i="1" a="1"/>
  <c r="K2378" i="1" s="1"/>
  <c r="K2379" i="1" a="1"/>
  <c r="K2379" i="1" s="1"/>
  <c r="K2380" i="1" a="1"/>
  <c r="K2380" i="1" s="1"/>
  <c r="K2381" i="1" a="1"/>
  <c r="K2381" i="1" s="1"/>
  <c r="K2382" i="1" a="1"/>
  <c r="K2382" i="1" s="1"/>
  <c r="K2383" i="1" a="1"/>
  <c r="K2383" i="1" s="1"/>
  <c r="K2384" i="1" a="1"/>
  <c r="K2384" i="1" s="1"/>
  <c r="K2385" i="1" a="1"/>
  <c r="K2385" i="1" s="1"/>
  <c r="K2386" i="1" a="1"/>
  <c r="K2386" i="1" s="1"/>
  <c r="K2387" i="1" a="1"/>
  <c r="K2387" i="1" s="1"/>
  <c r="K2388" i="1" a="1"/>
  <c r="K2388" i="1" s="1"/>
  <c r="K2389" i="1" a="1"/>
  <c r="K2389" i="1" s="1"/>
  <c r="K2390" i="1" a="1"/>
  <c r="K2390" i="1" s="1"/>
  <c r="K2391" i="1" a="1"/>
  <c r="K2391" i="1" s="1"/>
  <c r="K2392" i="1" a="1"/>
  <c r="K2392" i="1" s="1"/>
  <c r="K2393" i="1" a="1"/>
  <c r="K2393" i="1" s="1"/>
  <c r="K2394" i="1" a="1"/>
  <c r="K2394" i="1" s="1"/>
  <c r="K2395" i="1" a="1"/>
  <c r="K2395" i="1" s="1"/>
  <c r="K2396" i="1" a="1"/>
  <c r="K2396" i="1" s="1"/>
  <c r="K2397" i="1" a="1"/>
  <c r="K2397" i="1" s="1"/>
  <c r="K2398" i="1" a="1"/>
  <c r="K2398" i="1"/>
  <c r="K2399" i="1" a="1"/>
  <c r="K2399" i="1" s="1"/>
  <c r="K2400" i="1" a="1"/>
  <c r="K2400" i="1" s="1"/>
  <c r="K2401" i="1" a="1"/>
  <c r="K2401" i="1" s="1"/>
  <c r="K2402" i="1" a="1"/>
  <c r="K2402" i="1" s="1"/>
  <c r="K2403" i="1" a="1"/>
  <c r="K2403" i="1" s="1"/>
  <c r="K2404" i="1" a="1"/>
  <c r="K2404" i="1" s="1"/>
  <c r="K2405" i="1" a="1"/>
  <c r="K2405" i="1"/>
  <c r="K2406" i="1" a="1"/>
  <c r="K2406" i="1"/>
  <c r="K2407" i="1" a="1"/>
  <c r="K2407" i="1"/>
  <c r="K2408" i="1" a="1"/>
  <c r="K2408" i="1" s="1"/>
  <c r="K2409" i="1" a="1"/>
  <c r="K2409" i="1" s="1"/>
  <c r="K2410" i="1" a="1"/>
  <c r="K2410" i="1" s="1"/>
  <c r="K2411" i="1" a="1"/>
  <c r="K2411" i="1" s="1"/>
  <c r="K2412" i="1" a="1"/>
  <c r="K2412" i="1" s="1"/>
  <c r="K2413" i="1" a="1"/>
  <c r="K2413" i="1" s="1"/>
  <c r="K2414" i="1" a="1"/>
  <c r="K2414" i="1" s="1"/>
  <c r="K2415" i="1" a="1"/>
  <c r="K2415" i="1" s="1"/>
  <c r="K2416" i="1" a="1"/>
  <c r="K2416" i="1" s="1"/>
  <c r="K2417" i="1" a="1"/>
  <c r="K2417" i="1" s="1"/>
  <c r="K2418" i="1" a="1"/>
  <c r="K2418" i="1" s="1"/>
  <c r="K2419" i="1" a="1"/>
  <c r="K2419" i="1" s="1"/>
  <c r="K2420" i="1" a="1"/>
  <c r="K2420" i="1" s="1"/>
  <c r="K2421" i="1" a="1"/>
  <c r="K2421" i="1" s="1"/>
  <c r="K2422" i="1" a="1"/>
  <c r="K2422" i="1" s="1"/>
  <c r="K2423" i="1" a="1"/>
  <c r="K2423" i="1" s="1"/>
  <c r="K2424" i="1" a="1"/>
  <c r="K2424" i="1" s="1"/>
  <c r="K2425" i="1" a="1"/>
  <c r="K2425" i="1" s="1"/>
  <c r="K2426" i="1" a="1"/>
  <c r="K2426" i="1" s="1"/>
  <c r="K2427" i="1" a="1"/>
  <c r="K2427" i="1" s="1"/>
  <c r="K2428" i="1" a="1"/>
  <c r="K2428" i="1" s="1"/>
  <c r="K2429" i="1" a="1"/>
  <c r="K2429" i="1" s="1"/>
  <c r="K2430" i="1" a="1"/>
  <c r="K2430" i="1" s="1"/>
  <c r="K2431" i="1" a="1"/>
  <c r="K2431" i="1" s="1"/>
  <c r="K2432" i="1" a="1"/>
  <c r="K2432" i="1" s="1"/>
  <c r="K2433" i="1" a="1"/>
  <c r="K2433" i="1" s="1"/>
  <c r="K2434" i="1" a="1"/>
  <c r="K2434" i="1" s="1"/>
  <c r="K2435" i="1" a="1"/>
  <c r="K2435" i="1" s="1"/>
  <c r="K2436" i="1" a="1"/>
  <c r="K2436" i="1" s="1"/>
  <c r="K2437" i="1" a="1"/>
  <c r="K2437" i="1" s="1"/>
  <c r="K2438" i="1" a="1"/>
  <c r="K2438" i="1" s="1"/>
  <c r="K2439" i="1" a="1"/>
  <c r="K2439" i="1" s="1"/>
  <c r="K2440" i="1" a="1"/>
  <c r="K2440" i="1" s="1"/>
  <c r="K2441" i="1" a="1"/>
  <c r="K2441" i="1" s="1"/>
  <c r="K2442" i="1" a="1"/>
  <c r="K2442" i="1" s="1"/>
  <c r="K2443" i="1" a="1"/>
  <c r="K2443" i="1" s="1"/>
  <c r="K2444" i="1" a="1"/>
  <c r="K2444" i="1" s="1"/>
  <c r="K2445" i="1" a="1"/>
  <c r="K2445" i="1" s="1"/>
  <c r="K2446" i="1" a="1"/>
  <c r="K2446" i="1" s="1"/>
  <c r="K2447" i="1" a="1"/>
  <c r="K2447" i="1" s="1"/>
  <c r="K2448" i="1" a="1"/>
  <c r="K2448" i="1" s="1"/>
  <c r="K2449" i="1" a="1"/>
  <c r="K2449" i="1" s="1"/>
  <c r="K2450" i="1" a="1"/>
  <c r="K2450" i="1" s="1"/>
  <c r="K2451" i="1" a="1"/>
  <c r="K2451" i="1" s="1"/>
  <c r="K2452" i="1" a="1"/>
  <c r="K2452" i="1" s="1"/>
  <c r="K2453" i="1" a="1"/>
  <c r="K2453" i="1" s="1"/>
  <c r="K2454" i="1" a="1"/>
  <c r="K2454" i="1" s="1"/>
  <c r="K2455" i="1" a="1"/>
  <c r="K2455" i="1" s="1"/>
  <c r="K2456" i="1" a="1"/>
  <c r="K2456" i="1" s="1"/>
  <c r="K2457" i="1" a="1"/>
  <c r="K2457" i="1" s="1"/>
  <c r="K2458" i="1" a="1"/>
  <c r="K2458" i="1" s="1"/>
  <c r="K2459" i="1" a="1"/>
  <c r="K2459" i="1" s="1"/>
  <c r="K2460" i="1" a="1"/>
  <c r="K2460" i="1" s="1"/>
  <c r="K2461" i="1" a="1"/>
  <c r="K2461" i="1" s="1"/>
  <c r="K2462" i="1" a="1"/>
  <c r="K2462" i="1" s="1"/>
  <c r="K2463" i="1" a="1"/>
  <c r="K2463" i="1" s="1"/>
  <c r="K2464" i="1" a="1"/>
  <c r="K2464" i="1" s="1"/>
  <c r="K2465" i="1" a="1"/>
  <c r="K2465" i="1" s="1"/>
  <c r="K2466" i="1" a="1"/>
  <c r="K2466" i="1" s="1"/>
  <c r="K2467" i="1" a="1"/>
  <c r="K2467" i="1" s="1"/>
  <c r="K2468" i="1" a="1"/>
  <c r="K2468" i="1" s="1"/>
  <c r="K2469" i="1" a="1"/>
  <c r="K2469" i="1" s="1"/>
  <c r="K2470" i="1" a="1"/>
  <c r="K2470" i="1" s="1"/>
  <c r="K2471" i="1" a="1"/>
  <c r="K2471" i="1" s="1"/>
  <c r="K2472" i="1" a="1"/>
  <c r="K2472" i="1" s="1"/>
  <c r="K2473" i="1" a="1"/>
  <c r="K2473" i="1" s="1"/>
  <c r="K2474" i="1" a="1"/>
  <c r="K2474" i="1" s="1"/>
  <c r="K2475" i="1" a="1"/>
  <c r="K2475" i="1" s="1"/>
  <c r="K2476" i="1" a="1"/>
  <c r="K2476" i="1" s="1"/>
  <c r="K2477" i="1" a="1"/>
  <c r="K2477" i="1" s="1"/>
  <c r="K2478" i="1" a="1"/>
  <c r="K2478" i="1" s="1"/>
  <c r="K2479" i="1" a="1"/>
  <c r="K2479" i="1" s="1"/>
  <c r="K2480" i="1" a="1"/>
  <c r="K2480" i="1" s="1"/>
  <c r="K2481" i="1" a="1"/>
  <c r="K2481" i="1" s="1"/>
  <c r="K2482" i="1" a="1"/>
  <c r="K2482" i="1" s="1"/>
  <c r="K2483" i="1" a="1"/>
  <c r="K2483" i="1" s="1"/>
  <c r="K2484" i="1" a="1"/>
  <c r="K2484" i="1" s="1"/>
  <c r="K2485" i="1" a="1"/>
  <c r="K2485" i="1" s="1"/>
  <c r="K2486" i="1" a="1"/>
  <c r="K2486" i="1" s="1"/>
  <c r="K2487" i="1" a="1"/>
  <c r="K2487" i="1" s="1"/>
  <c r="K2488" i="1" a="1"/>
  <c r="K2488" i="1" s="1"/>
  <c r="K2489" i="1" a="1"/>
  <c r="K2489" i="1" s="1"/>
  <c r="K2490" i="1" a="1"/>
  <c r="K2490" i="1" s="1"/>
  <c r="K2491" i="1" a="1"/>
  <c r="K2491" i="1" s="1"/>
  <c r="K2492" i="1" a="1"/>
  <c r="K2492" i="1" s="1"/>
  <c r="K2493" i="1" a="1"/>
  <c r="K2493" i="1" s="1"/>
  <c r="K2494" i="1" a="1"/>
  <c r="K2494" i="1" s="1"/>
  <c r="K2495" i="1" a="1"/>
  <c r="K2495" i="1" s="1"/>
  <c r="K2496" i="1" a="1"/>
  <c r="K2496" i="1" s="1"/>
  <c r="K2497" i="1" a="1"/>
  <c r="K2497" i="1" s="1"/>
  <c r="K2498" i="1" a="1"/>
  <c r="K2498" i="1" s="1"/>
  <c r="K2499" i="1" a="1"/>
  <c r="K2499" i="1" s="1"/>
  <c r="K2500" i="1" a="1"/>
  <c r="K2500" i="1" s="1"/>
  <c r="K2501" i="1" a="1"/>
  <c r="K2501" i="1" s="1"/>
  <c r="K2502" i="1" a="1"/>
  <c r="K2502" i="1" s="1"/>
  <c r="K2503" i="1" a="1"/>
  <c r="K2503" i="1" s="1"/>
  <c r="K2504" i="1" a="1"/>
  <c r="K2504" i="1" s="1"/>
  <c r="K2505" i="1" a="1"/>
  <c r="K2505" i="1" s="1"/>
  <c r="K2506" i="1" a="1"/>
  <c r="K2506" i="1" s="1"/>
  <c r="K2507" i="1" a="1"/>
  <c r="K2507" i="1" s="1"/>
  <c r="K2508" i="1" a="1"/>
  <c r="K2508" i="1" s="1"/>
  <c r="K2509" i="1" a="1"/>
  <c r="K2509" i="1" s="1"/>
  <c r="K2510" i="1" a="1"/>
  <c r="K2510" i="1" s="1"/>
  <c r="K2511" i="1" a="1"/>
  <c r="K2511" i="1" s="1"/>
  <c r="K2512" i="1" a="1"/>
  <c r="K2512" i="1" s="1"/>
  <c r="K2513" i="1" a="1"/>
  <c r="K2513" i="1" s="1"/>
  <c r="K2514" i="1" a="1"/>
  <c r="K2514" i="1" s="1"/>
  <c r="K2515" i="1" a="1"/>
  <c r="K2515" i="1"/>
  <c r="K2516" i="1" a="1"/>
  <c r="K2516" i="1" s="1"/>
  <c r="K2517" i="1" a="1"/>
  <c r="K2517" i="1" s="1"/>
  <c r="K2518" i="1" a="1"/>
  <c r="K2518" i="1" s="1"/>
  <c r="K2519" i="1" a="1"/>
  <c r="K2519" i="1" s="1"/>
  <c r="K2520" i="1" a="1"/>
  <c r="K2520" i="1" s="1"/>
  <c r="K2521" i="1" a="1"/>
  <c r="K2521" i="1" s="1"/>
  <c r="K2522" i="1" a="1"/>
  <c r="K2522" i="1" s="1"/>
  <c r="K2523" i="1" a="1"/>
  <c r="K2523" i="1" s="1"/>
  <c r="K2524" i="1" a="1"/>
  <c r="K2524" i="1" s="1"/>
  <c r="K2525" i="1" a="1"/>
  <c r="K2525" i="1" s="1"/>
  <c r="K2526" i="1" a="1"/>
  <c r="K2526" i="1" s="1"/>
  <c r="K2527" i="1" a="1"/>
  <c r="K2527" i="1" s="1"/>
  <c r="K2528" i="1" a="1"/>
  <c r="K2528" i="1" s="1"/>
  <c r="K2529" i="1" a="1"/>
  <c r="K2529" i="1" s="1"/>
  <c r="K2530" i="1" a="1"/>
  <c r="K2530" i="1" s="1"/>
  <c r="K2531" i="1" a="1"/>
  <c r="K2531" i="1" s="1"/>
  <c r="K2532" i="1" a="1"/>
  <c r="K2532" i="1" s="1"/>
  <c r="K2533" i="1" a="1"/>
  <c r="K2533" i="1" s="1"/>
  <c r="K2534" i="1" a="1"/>
  <c r="K2534" i="1" s="1"/>
  <c r="K2535" i="1" a="1"/>
  <c r="K2535" i="1" s="1"/>
  <c r="K2536" i="1" a="1"/>
  <c r="K2536" i="1" s="1"/>
  <c r="K2537" i="1" a="1"/>
  <c r="K2537" i="1" s="1"/>
  <c r="K2538" i="1" a="1"/>
  <c r="K2538" i="1" s="1"/>
  <c r="K2539" i="1" a="1"/>
  <c r="K2539" i="1"/>
  <c r="K2540" i="1" a="1"/>
  <c r="K2540" i="1" s="1"/>
  <c r="K2541" i="1" a="1"/>
  <c r="K2541" i="1" s="1"/>
  <c r="K2542" i="1" a="1"/>
  <c r="K2542" i="1" s="1"/>
  <c r="K2543" i="1" a="1"/>
  <c r="K2543" i="1" s="1"/>
  <c r="K2544" i="1" a="1"/>
  <c r="K2544" i="1" s="1"/>
  <c r="K2545" i="1" a="1"/>
  <c r="K2545" i="1" s="1"/>
  <c r="K2546" i="1" a="1"/>
  <c r="K2546" i="1" s="1"/>
  <c r="K2547" i="1" a="1"/>
  <c r="K2547" i="1"/>
  <c r="K2548" i="1" a="1"/>
  <c r="K2548" i="1" s="1"/>
  <c r="K2549" i="1" a="1"/>
  <c r="K2549" i="1" s="1"/>
  <c r="K2550" i="1" a="1"/>
  <c r="K2550" i="1" s="1"/>
  <c r="K2551" i="1" a="1"/>
  <c r="K2551" i="1" s="1"/>
  <c r="K2552" i="1" a="1"/>
  <c r="K2552" i="1" s="1"/>
  <c r="K2553" i="1" a="1"/>
  <c r="K2553" i="1" s="1"/>
  <c r="K2554" i="1" a="1"/>
  <c r="K2554" i="1" s="1"/>
  <c r="K2555" i="1" a="1"/>
  <c r="K2555" i="1" s="1"/>
  <c r="K2556" i="1" a="1"/>
  <c r="K2556" i="1" s="1"/>
  <c r="K2557" i="1" a="1"/>
  <c r="K2557" i="1" s="1"/>
  <c r="K2558" i="1" a="1"/>
  <c r="K2558" i="1" s="1"/>
  <c r="K2559" i="1" a="1"/>
  <c r="K2559" i="1" s="1"/>
  <c r="K2560" i="1" a="1"/>
  <c r="K2560" i="1" s="1"/>
  <c r="K2561" i="1" a="1"/>
  <c r="K2561" i="1" s="1"/>
  <c r="K2562" i="1" a="1"/>
  <c r="K2562" i="1" s="1"/>
  <c r="K2563" i="1" a="1"/>
  <c r="K2563" i="1" s="1"/>
  <c r="K2564" i="1" a="1"/>
  <c r="K2564" i="1" s="1"/>
  <c r="K2565" i="1" a="1"/>
  <c r="K2565" i="1" s="1"/>
  <c r="K2566" i="1" a="1"/>
  <c r="K2566" i="1" s="1"/>
  <c r="K2567" i="1" a="1"/>
  <c r="K2567" i="1"/>
  <c r="K2568" i="1" a="1"/>
  <c r="K2568" i="1" s="1"/>
  <c r="K2569" i="1" a="1"/>
  <c r="K2569" i="1" s="1"/>
  <c r="K2570" i="1" a="1"/>
  <c r="K2570" i="1" s="1"/>
  <c r="K2571" i="1" a="1"/>
  <c r="K2571" i="1" s="1"/>
  <c r="K2572" i="1" a="1"/>
  <c r="K2572" i="1" s="1"/>
  <c r="K2573" i="1" a="1"/>
  <c r="K2573" i="1" s="1"/>
  <c r="K2574" i="1" a="1"/>
  <c r="K2574" i="1" s="1"/>
  <c r="K2575" i="1" a="1"/>
  <c r="K2575" i="1" s="1"/>
  <c r="K2576" i="1" a="1"/>
  <c r="K2576" i="1" s="1"/>
  <c r="K2577" i="1" a="1"/>
  <c r="K2577" i="1" s="1"/>
  <c r="K2578" i="1" a="1"/>
  <c r="K2578" i="1" s="1"/>
  <c r="K2579" i="1" a="1"/>
  <c r="K2579" i="1"/>
  <c r="K2580" i="1" a="1"/>
  <c r="K2580" i="1" s="1"/>
  <c r="K2581" i="1" a="1"/>
  <c r="K2581" i="1" s="1"/>
  <c r="K2582" i="1" a="1"/>
  <c r="K2582" i="1" s="1"/>
  <c r="K2583" i="1" a="1"/>
  <c r="K2583" i="1" s="1"/>
  <c r="K2584" i="1" a="1"/>
  <c r="K2584" i="1" s="1"/>
  <c r="K2585" i="1" a="1"/>
  <c r="K2585" i="1" s="1"/>
  <c r="K2586" i="1" a="1"/>
  <c r="K2586" i="1" s="1"/>
  <c r="K2587" i="1" a="1"/>
  <c r="K2587" i="1"/>
  <c r="K2588" i="1" a="1"/>
  <c r="K2588" i="1" s="1"/>
  <c r="K2589" i="1" a="1"/>
  <c r="K2589" i="1" s="1"/>
  <c r="K2590" i="1" a="1"/>
  <c r="K2590" i="1" s="1"/>
  <c r="K2591" i="1" a="1"/>
  <c r="K2591" i="1" s="1"/>
  <c r="K2592" i="1" a="1"/>
  <c r="K2592" i="1" s="1"/>
  <c r="K2593" i="1" a="1"/>
  <c r="K2593" i="1" s="1"/>
  <c r="K2594" i="1" a="1"/>
  <c r="K2594" i="1" s="1"/>
  <c r="K2595" i="1" a="1"/>
  <c r="K2595" i="1" s="1"/>
  <c r="K2596" i="1" a="1"/>
  <c r="K2596" i="1" s="1"/>
  <c r="K2597" i="1" a="1"/>
  <c r="K2597" i="1" s="1"/>
  <c r="K2598" i="1" a="1"/>
  <c r="K2598" i="1" s="1"/>
  <c r="K2599" i="1" a="1"/>
  <c r="K2599" i="1"/>
  <c r="K2600" i="1" a="1"/>
  <c r="K2600" i="1" s="1"/>
  <c r="K2601" i="1" a="1"/>
  <c r="K2601" i="1" s="1"/>
  <c r="K2602" i="1" a="1"/>
  <c r="K2602" i="1" s="1"/>
  <c r="K2603" i="1" a="1"/>
  <c r="K2603" i="1" s="1"/>
  <c r="K2604" i="1" a="1"/>
  <c r="K2604" i="1" s="1"/>
  <c r="K2605" i="1" a="1"/>
  <c r="K2605" i="1" s="1"/>
  <c r="K2606" i="1" a="1"/>
  <c r="K2606" i="1" s="1"/>
  <c r="K2607" i="1" a="1"/>
  <c r="K2607" i="1" s="1"/>
  <c r="K2608" i="1" a="1"/>
  <c r="K2608" i="1" s="1"/>
  <c r="K2609" i="1" a="1"/>
  <c r="K2609" i="1" s="1"/>
  <c r="K2610" i="1" a="1"/>
  <c r="K2610" i="1" s="1"/>
  <c r="K2611" i="1" a="1"/>
  <c r="K2611" i="1"/>
  <c r="K2612" i="1" a="1"/>
  <c r="K2612" i="1" s="1"/>
  <c r="K2613" i="1" a="1"/>
  <c r="K2613" i="1" s="1"/>
  <c r="K2614" i="1" a="1"/>
  <c r="K2614" i="1" s="1"/>
  <c r="K2615" i="1" a="1"/>
  <c r="K2615" i="1" s="1"/>
  <c r="K2616" i="1" a="1"/>
  <c r="K2616" i="1" s="1"/>
  <c r="K2617" i="1" a="1"/>
  <c r="K2617" i="1" s="1"/>
  <c r="K2618" i="1" a="1"/>
  <c r="K2618" i="1" s="1"/>
  <c r="K2619" i="1" a="1"/>
  <c r="K2619" i="1" s="1"/>
  <c r="K2620" i="1" a="1"/>
  <c r="K2620" i="1" s="1"/>
  <c r="K2621" i="1" a="1"/>
  <c r="K2621" i="1" s="1"/>
  <c r="K2622" i="1" a="1"/>
  <c r="K2622" i="1" s="1"/>
  <c r="K2623" i="1" a="1"/>
  <c r="K2623" i="1" s="1"/>
  <c r="K2624" i="1" a="1"/>
  <c r="K2624" i="1" s="1"/>
  <c r="K2625" i="1" a="1"/>
  <c r="K2625" i="1" s="1"/>
  <c r="K2626" i="1" a="1"/>
  <c r="K2626" i="1" s="1"/>
  <c r="K2627" i="1" a="1"/>
  <c r="K2627" i="1" s="1"/>
  <c r="K2628" i="1" a="1"/>
  <c r="K2628" i="1" s="1"/>
  <c r="K2629" i="1" a="1"/>
  <c r="K2629" i="1" s="1"/>
  <c r="K2630" i="1" a="1"/>
  <c r="K2630" i="1" s="1"/>
  <c r="K2631" i="1" a="1"/>
  <c r="K2631" i="1"/>
  <c r="K2632" i="1" a="1"/>
  <c r="K2632" i="1" s="1"/>
  <c r="K2633" i="1" a="1"/>
  <c r="K2633" i="1" s="1"/>
  <c r="K2634" i="1" a="1"/>
  <c r="K2634" i="1" s="1"/>
  <c r="K2635" i="1" a="1"/>
  <c r="K2635" i="1" s="1"/>
  <c r="K2636" i="1" a="1"/>
  <c r="K2636" i="1" s="1"/>
  <c r="K2637" i="1" a="1"/>
  <c r="K2637" i="1" s="1"/>
  <c r="K2638" i="1" a="1"/>
  <c r="K2638" i="1" s="1"/>
  <c r="K2639" i="1" a="1"/>
  <c r="K2639" i="1" s="1"/>
  <c r="K2640" i="1" a="1"/>
  <c r="K2640" i="1" s="1"/>
  <c r="K2641" i="1" a="1"/>
  <c r="K2641" i="1" s="1"/>
  <c r="K2642" i="1" a="1"/>
  <c r="K2642" i="1" s="1"/>
  <c r="K2643" i="1" a="1"/>
  <c r="K2643" i="1"/>
  <c r="K2644" i="1" a="1"/>
  <c r="K2644" i="1" s="1"/>
  <c r="K2645" i="1" a="1"/>
  <c r="K2645" i="1" s="1"/>
  <c r="K2646" i="1" a="1"/>
  <c r="K2646" i="1" s="1"/>
  <c r="K2647" i="1" a="1"/>
  <c r="K2647" i="1" s="1"/>
  <c r="K2648" i="1" a="1"/>
  <c r="K2648" i="1" s="1"/>
  <c r="K2649" i="1" a="1"/>
  <c r="K2649" i="1" s="1"/>
  <c r="K2650" i="1" a="1"/>
  <c r="K2650" i="1" s="1"/>
  <c r="K2651" i="1" a="1"/>
  <c r="K2651" i="1"/>
  <c r="K2652" i="1" a="1"/>
  <c r="K2652" i="1" s="1"/>
  <c r="K2653" i="1" a="1"/>
  <c r="K2653" i="1" s="1"/>
  <c r="K2654" i="1" a="1"/>
  <c r="K2654" i="1" s="1"/>
  <c r="K2655" i="1" a="1"/>
  <c r="K2655" i="1"/>
  <c r="K2656" i="1" a="1"/>
  <c r="K2656" i="1" s="1"/>
  <c r="K2657" i="1" a="1"/>
  <c r="K2657" i="1" s="1"/>
  <c r="K2658" i="1" a="1"/>
  <c r="K2658" i="1" s="1"/>
  <c r="K2659" i="1" a="1"/>
  <c r="K2659" i="1" s="1"/>
  <c r="K2660" i="1" a="1"/>
  <c r="K2660" i="1" s="1"/>
  <c r="K2661" i="1" a="1"/>
  <c r="K2661" i="1" s="1"/>
  <c r="K2662" i="1" a="1"/>
  <c r="K2662" i="1" s="1"/>
  <c r="K2663" i="1" a="1"/>
  <c r="K2663" i="1" s="1"/>
  <c r="K2664" i="1" a="1"/>
  <c r="K2664" i="1" s="1"/>
  <c r="K2665" i="1" a="1"/>
  <c r="K2665" i="1" s="1"/>
  <c r="K2666" i="1" a="1"/>
  <c r="K2666" i="1" s="1"/>
  <c r="K2667" i="1" a="1"/>
  <c r="K2667" i="1"/>
  <c r="K2668" i="1" a="1"/>
  <c r="K2668" i="1" s="1"/>
  <c r="K2669" i="1" a="1"/>
  <c r="K2669" i="1" s="1"/>
  <c r="K2670" i="1" a="1"/>
  <c r="K2670" i="1" s="1"/>
  <c r="K2671" i="1" a="1"/>
  <c r="K2671" i="1" s="1"/>
  <c r="K2672" i="1" a="1"/>
  <c r="K2672" i="1" s="1"/>
  <c r="K2673" i="1" a="1"/>
  <c r="K2673" i="1" s="1"/>
  <c r="K2674" i="1" a="1"/>
  <c r="K2674" i="1" s="1"/>
  <c r="K2675" i="1" a="1"/>
  <c r="K2675" i="1" s="1"/>
  <c r="K2676" i="1" a="1"/>
  <c r="K2676" i="1" s="1"/>
  <c r="K2677" i="1" a="1"/>
  <c r="K2677" i="1" s="1"/>
  <c r="K2678" i="1" a="1"/>
  <c r="K2678" i="1" s="1"/>
  <c r="K2679" i="1" a="1"/>
  <c r="K2679" i="1" s="1"/>
  <c r="K2680" i="1" a="1"/>
  <c r="K2680" i="1" s="1"/>
  <c r="K2681" i="1" a="1"/>
  <c r="K2681" i="1" s="1"/>
  <c r="K2682" i="1" a="1"/>
  <c r="K2682" i="1" s="1"/>
  <c r="K2683" i="1" a="1"/>
  <c r="K2683" i="1"/>
  <c r="K2684" i="1" a="1"/>
  <c r="K2684" i="1" s="1"/>
  <c r="K2685" i="1" a="1"/>
  <c r="K2685" i="1" s="1"/>
  <c r="K2686" i="1" a="1"/>
  <c r="K2686" i="1" s="1"/>
  <c r="K2687" i="1" a="1"/>
  <c r="K2687" i="1" s="1"/>
  <c r="K2688" i="1" a="1"/>
  <c r="K2688" i="1" s="1"/>
  <c r="K2689" i="1" a="1"/>
  <c r="K2689" i="1" s="1"/>
  <c r="K2690" i="1" a="1"/>
  <c r="K2690" i="1" s="1"/>
  <c r="K2691" i="1" a="1"/>
  <c r="K2691" i="1" s="1"/>
  <c r="K2692" i="1" a="1"/>
  <c r="K2692" i="1" s="1"/>
  <c r="K2693" i="1" a="1"/>
  <c r="K2693" i="1" s="1"/>
  <c r="K2694" i="1" a="1"/>
  <c r="K2694" i="1" s="1"/>
  <c r="K2695" i="1" a="1"/>
  <c r="K2695" i="1"/>
  <c r="K2696" i="1" a="1"/>
  <c r="K2696" i="1" s="1"/>
  <c r="K2697" i="1" a="1"/>
  <c r="K2697" i="1" s="1"/>
  <c r="K2698" i="1" a="1"/>
  <c r="K2698" i="1" s="1"/>
  <c r="K2699" i="1" a="1"/>
  <c r="K2699" i="1"/>
  <c r="K2700" i="1" a="1"/>
  <c r="K2700" i="1" s="1"/>
  <c r="K2701" i="1" a="1"/>
  <c r="K2701" i="1" s="1"/>
  <c r="K2702" i="1" a="1"/>
  <c r="K2702" i="1" s="1"/>
  <c r="K2703" i="1" a="1"/>
  <c r="K2703" i="1" s="1"/>
  <c r="K2704" i="1" a="1"/>
  <c r="K2704" i="1" s="1"/>
  <c r="K2705" i="1" a="1"/>
  <c r="K2705" i="1" s="1"/>
  <c r="K2706" i="1" a="1"/>
  <c r="K2706" i="1" s="1"/>
  <c r="K2707" i="1" a="1"/>
  <c r="K2707" i="1"/>
  <c r="K2708" i="1" a="1"/>
  <c r="K2708" i="1" s="1"/>
  <c r="K2709" i="1" a="1"/>
  <c r="K2709" i="1" s="1"/>
  <c r="K2710" i="1" a="1"/>
  <c r="K2710" i="1" s="1"/>
  <c r="K2711" i="1" a="1"/>
  <c r="K2711" i="1" s="1"/>
  <c r="K2712" i="1" a="1"/>
  <c r="K2712" i="1" s="1"/>
  <c r="K2713" i="1" a="1"/>
  <c r="K2713" i="1" s="1"/>
  <c r="K2714" i="1" a="1"/>
  <c r="K2714" i="1" s="1"/>
  <c r="K2715" i="1" a="1"/>
  <c r="K2715" i="1" s="1"/>
  <c r="K2716" i="1" a="1"/>
  <c r="K2716" i="1" s="1"/>
  <c r="K2717" i="1" a="1"/>
  <c r="K2717" i="1" s="1"/>
  <c r="K2718" i="1" a="1"/>
  <c r="K2718" i="1" s="1"/>
  <c r="K2719" i="1" a="1"/>
  <c r="K2719" i="1"/>
  <c r="K2720" i="1" a="1"/>
  <c r="K2720" i="1" s="1"/>
  <c r="K2721" i="1" a="1"/>
  <c r="K2721" i="1" s="1"/>
  <c r="K2722" i="1" a="1"/>
  <c r="K2722" i="1" s="1"/>
  <c r="K2723" i="1" a="1"/>
  <c r="K2723" i="1" s="1"/>
  <c r="K2724" i="1" a="1"/>
  <c r="K2724" i="1" s="1"/>
  <c r="K2725" i="1" a="1"/>
  <c r="K2725" i="1" s="1"/>
  <c r="K2726" i="1" a="1"/>
  <c r="K2726" i="1" s="1"/>
  <c r="K2727" i="1" a="1"/>
  <c r="K2727" i="1"/>
  <c r="K2728" i="1" a="1"/>
  <c r="K2728" i="1" s="1"/>
  <c r="K2729" i="1" a="1"/>
  <c r="K2729" i="1" s="1"/>
  <c r="K2730" i="1" a="1"/>
  <c r="K2730" i="1" s="1"/>
  <c r="K2731" i="1" a="1"/>
  <c r="K2731" i="1"/>
  <c r="K2732" i="1" a="1"/>
  <c r="K2732" i="1" s="1"/>
  <c r="K2733" i="1" a="1"/>
  <c r="K2733" i="1" s="1"/>
  <c r="K2734" i="1" a="1"/>
  <c r="K2734" i="1" s="1"/>
  <c r="K2735" i="1" a="1"/>
  <c r="K2735" i="1" s="1"/>
  <c r="K2736" i="1" a="1"/>
  <c r="K2736" i="1" s="1"/>
  <c r="K2737" i="1" a="1"/>
  <c r="K2737" i="1" s="1"/>
  <c r="K2738" i="1" a="1"/>
  <c r="K2738" i="1" s="1"/>
  <c r="K2739" i="1" a="1"/>
  <c r="K2739" i="1" s="1"/>
  <c r="K2740" i="1" a="1"/>
  <c r="K2740" i="1" s="1"/>
  <c r="K2741" i="1" a="1"/>
  <c r="K2741" i="1" s="1"/>
  <c r="K2742" i="1" a="1"/>
  <c r="K2742" i="1" s="1"/>
  <c r="K2743" i="1" a="1"/>
  <c r="K2743" i="1" s="1"/>
  <c r="K2744" i="1" a="1"/>
  <c r="K2744" i="1" s="1"/>
  <c r="K2745" i="1" a="1"/>
  <c r="K2745" i="1" s="1"/>
  <c r="K2746" i="1" a="1"/>
  <c r="K2746" i="1" s="1"/>
  <c r="K2747" i="1" a="1"/>
  <c r="K2747" i="1"/>
  <c r="K2748" i="1" a="1"/>
  <c r="K2748" i="1" s="1"/>
  <c r="K2" i="1" a="1"/>
  <c r="K2"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c r="P165" i="1" a="1"/>
  <c r="P165" i="1" s="1"/>
  <c r="P166" i="1" a="1"/>
  <c r="P166" i="1" s="1"/>
  <c r="P167" i="1" a="1"/>
  <c r="P167" i="1" s="1"/>
  <c r="P168" i="1" a="1"/>
  <c r="P168" i="1" s="1"/>
  <c r="P169" i="1" a="1"/>
  <c r="P169" i="1" s="1"/>
  <c r="P170" i="1" a="1"/>
  <c r="P170" i="1" s="1"/>
  <c r="P171" i="1" a="1"/>
  <c r="P171" i="1" s="1"/>
  <c r="P172" i="1" a="1"/>
  <c r="P172" i="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s="1"/>
  <c r="P262" i="1" a="1"/>
  <c r="P262" i="1" s="1"/>
  <c r="P263" i="1" a="1"/>
  <c r="P263" i="1" s="1"/>
  <c r="P264" i="1" a="1"/>
  <c r="P264" i="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s="1"/>
  <c r="P348" i="1" a="1"/>
  <c r="P348" i="1" s="1"/>
  <c r="P349" i="1" a="1"/>
  <c r="P349" i="1" s="1"/>
  <c r="P350" i="1" a="1"/>
  <c r="P350" i="1" s="1"/>
  <c r="P351" i="1" a="1"/>
  <c r="P351" i="1" s="1"/>
  <c r="P352" i="1" a="1"/>
  <c r="P352" i="1" s="1"/>
  <c r="P353" i="1" a="1"/>
  <c r="P353" i="1" s="1"/>
  <c r="P354" i="1" a="1"/>
  <c r="P354" i="1" s="1"/>
  <c r="P355" i="1" a="1"/>
  <c r="P355" i="1"/>
  <c r="P356" i="1" a="1"/>
  <c r="P356" i="1" s="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s="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c r="P408" i="1" a="1"/>
  <c r="P408" i="1" s="1"/>
  <c r="P409" i="1" a="1"/>
  <c r="P409" i="1" s="1"/>
  <c r="P410" i="1" a="1"/>
  <c r="P410" i="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s="1"/>
  <c r="P499" i="1" a="1"/>
  <c r="P499" i="1" s="1"/>
  <c r="P500" i="1" a="1"/>
  <c r="P500" i="1" s="1"/>
  <c r="P501" i="1" a="1"/>
  <c r="P501" i="1" s="1"/>
  <c r="P502" i="1" a="1"/>
  <c r="P502" i="1" s="1"/>
  <c r="P503" i="1" a="1"/>
  <c r="P503" i="1"/>
  <c r="P504" i="1" a="1"/>
  <c r="P504" i="1" s="1"/>
  <c r="P505" i="1" a="1"/>
  <c r="P505" i="1" s="1"/>
  <c r="P506" i="1" a="1"/>
  <c r="P506" i="1"/>
  <c r="P507" i="1" a="1"/>
  <c r="P507" i="1" s="1"/>
  <c r="P508" i="1" a="1"/>
  <c r="P508" i="1" s="1"/>
  <c r="P509" i="1" a="1"/>
  <c r="P509" i="1" s="1"/>
  <c r="P510" i="1" a="1"/>
  <c r="P510" i="1" s="1"/>
  <c r="P511" i="1" a="1"/>
  <c r="P511" i="1" s="1"/>
  <c r="P512" i="1" a="1"/>
  <c r="P512" i="1" s="1"/>
  <c r="P513" i="1" a="1"/>
  <c r="P513" i="1" s="1"/>
  <c r="P514" i="1" a="1"/>
  <c r="P514" i="1" s="1"/>
  <c r="P515" i="1" a="1"/>
  <c r="P515" i="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s="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s="1"/>
  <c r="P587" i="1" a="1"/>
  <c r="P587" i="1" s="1"/>
  <c r="P588" i="1" a="1"/>
  <c r="P588" i="1" s="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c r="P600" i="1" a="1"/>
  <c r="P600" i="1" s="1"/>
  <c r="P601" i="1" a="1"/>
  <c r="P601" i="1" s="1"/>
  <c r="P602" i="1" a="1"/>
  <c r="P602" i="1" s="1"/>
  <c r="P603" i="1" a="1"/>
  <c r="P603" i="1" s="1"/>
  <c r="P604" i="1" a="1"/>
  <c r="P604" i="1" s="1"/>
  <c r="P605" i="1" a="1"/>
  <c r="P605" i="1" s="1"/>
  <c r="P606" i="1" a="1"/>
  <c r="P606" i="1"/>
  <c r="P607" i="1" a="1"/>
  <c r="P607" i="1" s="1"/>
  <c r="P608" i="1" a="1"/>
  <c r="P608" i="1" s="1"/>
  <c r="P609" i="1" a="1"/>
  <c r="P609" i="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c r="P628" i="1" a="1"/>
  <c r="P628" i="1" s="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c r="P702" i="1" a="1"/>
  <c r="P702" i="1" s="1"/>
  <c r="P703" i="1" a="1"/>
  <c r="P703" i="1" s="1"/>
  <c r="P704" i="1" a="1"/>
  <c r="P704" i="1"/>
  <c r="P705" i="1" a="1"/>
  <c r="P705" i="1" s="1"/>
  <c r="P706" i="1" a="1"/>
  <c r="P706" i="1" s="1"/>
  <c r="P707" i="1" a="1"/>
  <c r="P707" i="1" s="1"/>
  <c r="P708" i="1" a="1"/>
  <c r="P708" i="1" s="1"/>
  <c r="P709" i="1" a="1"/>
  <c r="P709" i="1" s="1"/>
  <c r="P710" i="1" a="1"/>
  <c r="P710" i="1" s="1"/>
  <c r="P711" i="1" a="1"/>
  <c r="P711" i="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c r="P853" i="1" a="1"/>
  <c r="P853" i="1" s="1"/>
  <c r="P854" i="1" a="1"/>
  <c r="P854" i="1" s="1"/>
  <c r="P855" i="1" a="1"/>
  <c r="P855" i="1"/>
  <c r="P856" i="1" a="1"/>
  <c r="P856" i="1" s="1"/>
  <c r="P857" i="1" a="1"/>
  <c r="P857" i="1" s="1"/>
  <c r="P858" i="1" a="1"/>
  <c r="P858" i="1" s="1"/>
  <c r="P859" i="1" a="1"/>
  <c r="P859" i="1" s="1"/>
  <c r="P860" i="1" a="1"/>
  <c r="P860" i="1" s="1"/>
  <c r="P861" i="1" a="1"/>
  <c r="P861" i="1" s="1"/>
  <c r="P862" i="1" a="1"/>
  <c r="P862" i="1" s="1"/>
  <c r="P863" i="1" a="1"/>
  <c r="P863" i="1" s="1"/>
  <c r="P864" i="1" a="1"/>
  <c r="P864" i="1"/>
  <c r="P865" i="1" a="1"/>
  <c r="P865" i="1" s="1"/>
  <c r="P866" i="1" a="1"/>
  <c r="P866" i="1" s="1"/>
  <c r="P867" i="1" a="1"/>
  <c r="P867" i="1" s="1"/>
  <c r="P868" i="1" a="1"/>
  <c r="P868" i="1" s="1"/>
  <c r="P869" i="1" a="1"/>
  <c r="P869" i="1" s="1"/>
  <c r="P870" i="1" a="1"/>
  <c r="P870" i="1" s="1"/>
  <c r="P871" i="1" a="1"/>
  <c r="P871" i="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P920" i="1" a="1"/>
  <c r="P920" i="1" s="1"/>
  <c r="P921" i="1" a="1"/>
  <c r="P921" i="1" s="1"/>
  <c r="P922" i="1" a="1"/>
  <c r="P922" i="1" s="1"/>
  <c r="P923" i="1" a="1"/>
  <c r="P923" i="1" s="1"/>
  <c r="P924" i="1" a="1"/>
  <c r="P924" i="1" s="1"/>
  <c r="P925" i="1" a="1"/>
  <c r="P925" i="1" s="1"/>
  <c r="P926" i="1" a="1"/>
  <c r="P926" i="1" s="1"/>
  <c r="P927" i="1" a="1"/>
  <c r="P927" i="1" s="1"/>
  <c r="P928" i="1" a="1"/>
  <c r="P928" i="1" s="1"/>
  <c r="P929" i="1" a="1"/>
  <c r="P929" i="1" s="1"/>
  <c r="P930" i="1" a="1"/>
  <c r="P930" i="1"/>
  <c r="P931" i="1" a="1"/>
  <c r="P931" i="1" s="1"/>
  <c r="P932" i="1" a="1"/>
  <c r="P932" i="1" s="1"/>
  <c r="P933" i="1" a="1"/>
  <c r="P933" i="1" s="1"/>
  <c r="P934" i="1" a="1"/>
  <c r="P934" i="1" s="1"/>
  <c r="P935" i="1" a="1"/>
  <c r="P935" i="1" s="1"/>
  <c r="P936" i="1" a="1"/>
  <c r="P936" i="1" s="1"/>
  <c r="P937" i="1" a="1"/>
  <c r="P937" i="1" s="1"/>
  <c r="P938" i="1" a="1"/>
  <c r="P938" i="1" s="1"/>
  <c r="P939" i="1" a="1"/>
  <c r="P939" i="1" s="1"/>
  <c r="P940" i="1" a="1"/>
  <c r="P940" i="1" s="1"/>
  <c r="P941" i="1" a="1"/>
  <c r="P941" i="1" s="1"/>
  <c r="P942" i="1" a="1"/>
  <c r="P942" i="1" s="1"/>
  <c r="P943" i="1" a="1"/>
  <c r="P943" i="1" s="1"/>
  <c r="P944" i="1" a="1"/>
  <c r="P944" i="1" s="1"/>
  <c r="P945" i="1" a="1"/>
  <c r="P945" i="1" s="1"/>
  <c r="P946" i="1" a="1"/>
  <c r="P946" i="1" s="1"/>
  <c r="P947" i="1" a="1"/>
  <c r="P947" i="1"/>
  <c r="P948" i="1" a="1"/>
  <c r="P948" i="1" s="1"/>
  <c r="P949" i="1" a="1"/>
  <c r="P949" i="1" s="1"/>
  <c r="P950" i="1" a="1"/>
  <c r="P950" i="1" s="1"/>
  <c r="P951" i="1" a="1"/>
  <c r="P951" i="1" s="1"/>
  <c r="P952" i="1" a="1"/>
  <c r="P952" i="1" s="1"/>
  <c r="P953" i="1" a="1"/>
  <c r="P953" i="1" s="1"/>
  <c r="P954" i="1" a="1"/>
  <c r="P954" i="1" s="1"/>
  <c r="P955" i="1" a="1"/>
  <c r="P955" i="1" s="1"/>
  <c r="P956" i="1" a="1"/>
  <c r="P956" i="1" s="1"/>
  <c r="P957" i="1" a="1"/>
  <c r="P957" i="1" s="1"/>
  <c r="P958" i="1" a="1"/>
  <c r="P958" i="1" s="1"/>
  <c r="P959" i="1" a="1"/>
  <c r="P959" i="1" s="1"/>
  <c r="P960" i="1" a="1"/>
  <c r="P960" i="1" s="1"/>
  <c r="P961" i="1" a="1"/>
  <c r="P961" i="1"/>
  <c r="P962" i="1" a="1"/>
  <c r="P962" i="1" s="1"/>
  <c r="P963" i="1" a="1"/>
  <c r="P963" i="1" s="1"/>
  <c r="P964" i="1" a="1"/>
  <c r="P964" i="1" s="1"/>
  <c r="P965" i="1" a="1"/>
  <c r="P965" i="1" s="1"/>
  <c r="P966" i="1" a="1"/>
  <c r="P966" i="1" s="1"/>
  <c r="P967" i="1" a="1"/>
  <c r="P967" i="1"/>
  <c r="P968" i="1" a="1"/>
  <c r="P968" i="1" s="1"/>
  <c r="P969" i="1" a="1"/>
  <c r="P969" i="1" s="1"/>
  <c r="P970" i="1" a="1"/>
  <c r="P970" i="1" s="1"/>
  <c r="P971" i="1" a="1"/>
  <c r="P971" i="1" s="1"/>
  <c r="P972" i="1" a="1"/>
  <c r="P972" i="1" s="1"/>
  <c r="P973" i="1" a="1"/>
  <c r="P973" i="1" s="1"/>
  <c r="P974" i="1" a="1"/>
  <c r="P974" i="1" s="1"/>
  <c r="P975" i="1" a="1"/>
  <c r="P975" i="1" s="1"/>
  <c r="P976" i="1" a="1"/>
  <c r="P976" i="1" s="1"/>
  <c r="P977" i="1" a="1"/>
  <c r="P977" i="1" s="1"/>
  <c r="P978" i="1" a="1"/>
  <c r="P978" i="1" s="1"/>
  <c r="P979" i="1" a="1"/>
  <c r="P979" i="1" s="1"/>
  <c r="P980" i="1" a="1"/>
  <c r="P980" i="1" s="1"/>
  <c r="P981" i="1" a="1"/>
  <c r="P981" i="1" s="1"/>
  <c r="P982" i="1" a="1"/>
  <c r="P982" i="1" s="1"/>
  <c r="P983" i="1" a="1"/>
  <c r="P983" i="1" s="1"/>
  <c r="P984" i="1" a="1"/>
  <c r="P984" i="1" s="1"/>
  <c r="P985" i="1" a="1"/>
  <c r="P985" i="1"/>
  <c r="P986" i="1" a="1"/>
  <c r="P986" i="1" s="1"/>
  <c r="P987" i="1" a="1"/>
  <c r="P987" i="1" s="1"/>
  <c r="P988" i="1" a="1"/>
  <c r="P988" i="1" s="1"/>
  <c r="P989" i="1" a="1"/>
  <c r="P989" i="1" s="1"/>
  <c r="P990" i="1" a="1"/>
  <c r="P990" i="1" s="1"/>
  <c r="P991" i="1" a="1"/>
  <c r="P991" i="1"/>
  <c r="P992" i="1" a="1"/>
  <c r="P992" i="1" s="1"/>
  <c r="P993" i="1" a="1"/>
  <c r="P993" i="1" s="1"/>
  <c r="P994" i="1" a="1"/>
  <c r="P994" i="1"/>
  <c r="P995" i="1" a="1"/>
  <c r="P995" i="1" s="1"/>
  <c r="P996" i="1" a="1"/>
  <c r="P996" i="1" s="1"/>
  <c r="P997" i="1" a="1"/>
  <c r="P997" i="1" s="1"/>
  <c r="P998" i="1" a="1"/>
  <c r="P998" i="1" s="1"/>
  <c r="P999" i="1" a="1"/>
  <c r="P999" i="1" s="1"/>
  <c r="P1000" i="1" a="1"/>
  <c r="P1000" i="1" s="1"/>
  <c r="P1001" i="1" a="1"/>
  <c r="P1001" i="1" s="1"/>
  <c r="P1002" i="1" a="1"/>
  <c r="P1002" i="1" s="1"/>
  <c r="P1003" i="1" a="1"/>
  <c r="P1003" i="1" s="1"/>
  <c r="P1004" i="1" a="1"/>
  <c r="P1004" i="1" s="1"/>
  <c r="P1005" i="1" a="1"/>
  <c r="P1005" i="1" s="1"/>
  <c r="P1006" i="1" a="1"/>
  <c r="P1006" i="1" s="1"/>
  <c r="P1007" i="1" a="1"/>
  <c r="P1007" i="1" s="1"/>
  <c r="P1008" i="1" a="1"/>
  <c r="P1008" i="1" s="1"/>
  <c r="P1009" i="1" a="1"/>
  <c r="P1009" i="1" s="1"/>
  <c r="P1010" i="1" a="1"/>
  <c r="P1010" i="1" s="1"/>
  <c r="P1011" i="1" a="1"/>
  <c r="P1011" i="1" s="1"/>
  <c r="P1012" i="1" a="1"/>
  <c r="P1012" i="1" s="1"/>
  <c r="P1013" i="1" a="1"/>
  <c r="P1013" i="1"/>
  <c r="P1014" i="1" a="1"/>
  <c r="P1014" i="1"/>
  <c r="P1015" i="1" a="1"/>
  <c r="P1015" i="1" s="1"/>
  <c r="P1016" i="1" a="1"/>
  <c r="P1016" i="1" s="1"/>
  <c r="P1017" i="1" a="1"/>
  <c r="P1017" i="1"/>
  <c r="P1018" i="1" a="1"/>
  <c r="P1018" i="1" s="1"/>
  <c r="P1019" i="1" a="1"/>
  <c r="P1019" i="1" s="1"/>
  <c r="P1020" i="1" a="1"/>
  <c r="P1020" i="1" s="1"/>
  <c r="P1021" i="1" a="1"/>
  <c r="P1021" i="1" s="1"/>
  <c r="P1022" i="1" a="1"/>
  <c r="P1022" i="1" s="1"/>
  <c r="P1023" i="1" a="1"/>
  <c r="P1023" i="1" s="1"/>
  <c r="P1024" i="1" a="1"/>
  <c r="P1024" i="1" s="1"/>
  <c r="P1025" i="1" a="1"/>
  <c r="P1025" i="1" s="1"/>
  <c r="P1026" i="1" a="1"/>
  <c r="P1026" i="1" s="1"/>
  <c r="P1027" i="1" a="1"/>
  <c r="P1027" i="1" s="1"/>
  <c r="P1028" i="1" a="1"/>
  <c r="P1028" i="1" s="1"/>
  <c r="P1029" i="1" a="1"/>
  <c r="P1029" i="1" s="1"/>
  <c r="P1030" i="1" a="1"/>
  <c r="P1030" i="1" s="1"/>
  <c r="P1031" i="1" a="1"/>
  <c r="P1031" i="1" s="1"/>
  <c r="P1032" i="1" a="1"/>
  <c r="P1032" i="1" s="1"/>
  <c r="P1033" i="1" a="1"/>
  <c r="P1033" i="1" s="1"/>
  <c r="P1034" i="1" a="1"/>
  <c r="P1034" i="1" s="1"/>
  <c r="P1035" i="1" a="1"/>
  <c r="P1035" i="1"/>
  <c r="P1036" i="1" a="1"/>
  <c r="P1036" i="1" s="1"/>
  <c r="P1037" i="1" a="1"/>
  <c r="P1037" i="1" s="1"/>
  <c r="P1038" i="1" a="1"/>
  <c r="P1038" i="1" s="1"/>
  <c r="P1039" i="1" a="1"/>
  <c r="P1039" i="1" s="1"/>
  <c r="P1040" i="1" a="1"/>
  <c r="P1040" i="1" s="1"/>
  <c r="P1041" i="1" a="1"/>
  <c r="P1041" i="1" s="1"/>
  <c r="P1042" i="1" a="1"/>
  <c r="P1042" i="1" s="1"/>
  <c r="P1043" i="1" a="1"/>
  <c r="P1043" i="1"/>
  <c r="P1044" i="1" a="1"/>
  <c r="P1044" i="1" s="1"/>
  <c r="P1045" i="1" a="1"/>
  <c r="P1045" i="1"/>
  <c r="P1046" i="1" a="1"/>
  <c r="P1046" i="1" s="1"/>
  <c r="P1047" i="1" a="1"/>
  <c r="P1047" i="1" s="1"/>
  <c r="P1048" i="1" a="1"/>
  <c r="P1048" i="1" s="1"/>
  <c r="P1049" i="1" a="1"/>
  <c r="P1049" i="1"/>
  <c r="P1050" i="1" a="1"/>
  <c r="P1050" i="1" s="1"/>
  <c r="P1051" i="1" a="1"/>
  <c r="P1051" i="1"/>
  <c r="P1052" i="1" a="1"/>
  <c r="P1052" i="1" s="1"/>
  <c r="P1053" i="1" a="1"/>
  <c r="P1053" i="1" s="1"/>
  <c r="P1054" i="1" a="1"/>
  <c r="P1054" i="1"/>
  <c r="P1055" i="1" a="1"/>
  <c r="P1055" i="1" s="1"/>
  <c r="P1056" i="1" a="1"/>
  <c r="P1056" i="1" s="1"/>
  <c r="P1057" i="1" a="1"/>
  <c r="P1057" i="1"/>
  <c r="P1058" i="1" a="1"/>
  <c r="P1058" i="1" s="1"/>
  <c r="P1059" i="1" a="1"/>
  <c r="P1059" i="1" s="1"/>
  <c r="P1060" i="1" a="1"/>
  <c r="P1060" i="1" s="1"/>
  <c r="P1061" i="1" a="1"/>
  <c r="P1061" i="1" s="1"/>
  <c r="P1062" i="1" a="1"/>
  <c r="P1062" i="1" s="1"/>
  <c r="P1063" i="1" a="1"/>
  <c r="P1063" i="1" s="1"/>
  <c r="P1064" i="1" a="1"/>
  <c r="P1064" i="1" s="1"/>
  <c r="P1065" i="1" a="1"/>
  <c r="P1065" i="1" s="1"/>
  <c r="P1066" i="1" a="1"/>
  <c r="P1066" i="1" s="1"/>
  <c r="P1067" i="1" a="1"/>
  <c r="P1067" i="1" s="1"/>
  <c r="P1068" i="1" a="1"/>
  <c r="P1068" i="1" s="1"/>
  <c r="P1069" i="1" a="1"/>
  <c r="P1069" i="1" s="1"/>
  <c r="P1070" i="1" a="1"/>
  <c r="P1070" i="1" s="1"/>
  <c r="P1071" i="1" a="1"/>
  <c r="P1071" i="1" s="1"/>
  <c r="P1072" i="1" a="1"/>
  <c r="P1072" i="1" s="1"/>
  <c r="P1073" i="1" a="1"/>
  <c r="P1073" i="1" s="1"/>
  <c r="P1074" i="1" a="1"/>
  <c r="P1074" i="1" s="1"/>
  <c r="P1075" i="1" a="1"/>
  <c r="P1075" i="1" s="1"/>
  <c r="P1076" i="1" a="1"/>
  <c r="P1076" i="1" s="1"/>
  <c r="P1077" i="1" a="1"/>
  <c r="P1077" i="1" s="1"/>
  <c r="P1078" i="1" a="1"/>
  <c r="P1078" i="1" s="1"/>
  <c r="P1079" i="1" a="1"/>
  <c r="P1079" i="1" s="1"/>
  <c r="P1080" i="1" a="1"/>
  <c r="P1080" i="1" s="1"/>
  <c r="P1081" i="1" a="1"/>
  <c r="P1081" i="1" s="1"/>
  <c r="P1082" i="1" a="1"/>
  <c r="P1082" i="1" s="1"/>
  <c r="P1083" i="1" a="1"/>
  <c r="P1083" i="1"/>
  <c r="P1084" i="1" a="1"/>
  <c r="P1084" i="1" s="1"/>
  <c r="P1085" i="1" a="1"/>
  <c r="P1085" i="1" s="1"/>
  <c r="P1086" i="1" a="1"/>
  <c r="P1086" i="1" s="1"/>
  <c r="P1087" i="1" a="1"/>
  <c r="P1087" i="1" s="1"/>
  <c r="P1088" i="1" a="1"/>
  <c r="P1088" i="1" s="1"/>
  <c r="P1089" i="1" a="1"/>
  <c r="P1089" i="1"/>
  <c r="P1090" i="1" a="1"/>
  <c r="P1090" i="1" s="1"/>
  <c r="P1091" i="1" a="1"/>
  <c r="P1091" i="1" s="1"/>
  <c r="P1092" i="1" a="1"/>
  <c r="P1092" i="1" s="1"/>
  <c r="P1093" i="1" a="1"/>
  <c r="P1093" i="1" s="1"/>
  <c r="P1094" i="1" a="1"/>
  <c r="P1094" i="1" s="1"/>
  <c r="P1095" i="1" a="1"/>
  <c r="P1095" i="1"/>
  <c r="P1096" i="1" a="1"/>
  <c r="P1096" i="1" s="1"/>
  <c r="P1097" i="1" a="1"/>
  <c r="P1097" i="1" s="1"/>
  <c r="P1098" i="1" a="1"/>
  <c r="P1098" i="1" s="1"/>
  <c r="P1099" i="1" a="1"/>
  <c r="P1099" i="1" s="1"/>
  <c r="P1100" i="1" a="1"/>
  <c r="P1100" i="1" s="1"/>
  <c r="P1101" i="1" a="1"/>
  <c r="P1101" i="1" s="1"/>
  <c r="P1102" i="1" a="1"/>
  <c r="P1102" i="1" s="1"/>
  <c r="P1103" i="1" a="1"/>
  <c r="P1103" i="1" s="1"/>
  <c r="P1104" i="1" a="1"/>
  <c r="P1104" i="1" s="1"/>
  <c r="P1105" i="1" a="1"/>
  <c r="P1105" i="1" s="1"/>
  <c r="P1106" i="1" a="1"/>
  <c r="P1106" i="1" s="1"/>
  <c r="P1107" i="1" a="1"/>
  <c r="P1107" i="1" s="1"/>
  <c r="P1108" i="1" a="1"/>
  <c r="P1108" i="1" s="1"/>
  <c r="P1109" i="1" a="1"/>
  <c r="P1109" i="1"/>
  <c r="P1110" i="1" a="1"/>
  <c r="P1110" i="1" s="1"/>
  <c r="P1111" i="1" a="1"/>
  <c r="P1111" i="1" s="1"/>
  <c r="P1112" i="1" a="1"/>
  <c r="P1112" i="1" s="1"/>
  <c r="P1113" i="1" a="1"/>
  <c r="P1113" i="1" s="1"/>
  <c r="P1114" i="1" a="1"/>
  <c r="P1114" i="1" s="1"/>
  <c r="P1115" i="1" a="1"/>
  <c r="P1115" i="1" s="1"/>
  <c r="P1116" i="1" a="1"/>
  <c r="P1116" i="1" s="1"/>
  <c r="P1117" i="1" a="1"/>
  <c r="P1117" i="1"/>
  <c r="P1118" i="1" a="1"/>
  <c r="P1118" i="1" s="1"/>
  <c r="P1119" i="1" a="1"/>
  <c r="P1119" i="1" s="1"/>
  <c r="P1120" i="1" a="1"/>
  <c r="P1120" i="1" s="1"/>
  <c r="P1121" i="1" a="1"/>
  <c r="P1121" i="1" s="1"/>
  <c r="P1122" i="1" a="1"/>
  <c r="P1122" i="1" s="1"/>
  <c r="P1123" i="1" a="1"/>
  <c r="P1123" i="1" s="1"/>
  <c r="P1124" i="1" a="1"/>
  <c r="P1124" i="1" s="1"/>
  <c r="P1125" i="1" a="1"/>
  <c r="P1125" i="1" s="1"/>
  <c r="P1126" i="1" a="1"/>
  <c r="P1126" i="1" s="1"/>
  <c r="P1127" i="1" a="1"/>
  <c r="P1127" i="1" s="1"/>
  <c r="P1128" i="1" a="1"/>
  <c r="P1128" i="1" s="1"/>
  <c r="P1129" i="1" a="1"/>
  <c r="P1129" i="1" s="1"/>
  <c r="P1130" i="1" a="1"/>
  <c r="P1130" i="1" s="1"/>
  <c r="P1131" i="1" a="1"/>
  <c r="P1131" i="1" s="1"/>
  <c r="P1132" i="1" a="1"/>
  <c r="P1132" i="1" s="1"/>
  <c r="P1133" i="1" a="1"/>
  <c r="P1133" i="1" s="1"/>
  <c r="P1134" i="1" a="1"/>
  <c r="P1134" i="1" s="1"/>
  <c r="P1135" i="1" a="1"/>
  <c r="P1135" i="1" s="1"/>
  <c r="P1136" i="1" a="1"/>
  <c r="P1136" i="1" s="1"/>
  <c r="P1137" i="1" a="1"/>
  <c r="P1137" i="1" s="1"/>
  <c r="P1138" i="1" a="1"/>
  <c r="P1138" i="1" s="1"/>
  <c r="P1139" i="1" a="1"/>
  <c r="P1139" i="1" s="1"/>
  <c r="P1140" i="1" a="1"/>
  <c r="P1140" i="1" s="1"/>
  <c r="P1141" i="1" a="1"/>
  <c r="P1141" i="1" s="1"/>
  <c r="P1142" i="1" a="1"/>
  <c r="P1142" i="1" s="1"/>
  <c r="P1143" i="1" a="1"/>
  <c r="P1143" i="1" s="1"/>
  <c r="P1144" i="1" a="1"/>
  <c r="P1144" i="1"/>
  <c r="P1145" i="1" a="1"/>
  <c r="P1145" i="1" s="1"/>
  <c r="P1146" i="1" a="1"/>
  <c r="P1146" i="1" s="1"/>
  <c r="P1147" i="1" a="1"/>
  <c r="P1147" i="1" s="1"/>
  <c r="P1148" i="1" a="1"/>
  <c r="P1148" i="1" s="1"/>
  <c r="P1149" i="1" a="1"/>
  <c r="P1149" i="1" s="1"/>
  <c r="P1150" i="1" a="1"/>
  <c r="P1150" i="1" s="1"/>
  <c r="P1151" i="1" a="1"/>
  <c r="P1151" i="1" s="1"/>
  <c r="P1152" i="1" a="1"/>
  <c r="P1152" i="1" s="1"/>
  <c r="P1153" i="1" a="1"/>
  <c r="P1153" i="1" s="1"/>
  <c r="P1154" i="1" a="1"/>
  <c r="P1154" i="1" s="1"/>
  <c r="P1155" i="1" a="1"/>
  <c r="P1155" i="1" s="1"/>
  <c r="P1156" i="1" a="1"/>
  <c r="P1156" i="1" s="1"/>
  <c r="P1157" i="1" a="1"/>
  <c r="P1157" i="1" s="1"/>
  <c r="P1158" i="1" a="1"/>
  <c r="P1158" i="1" s="1"/>
  <c r="P1159" i="1" a="1"/>
  <c r="P1159" i="1" s="1"/>
  <c r="P1160" i="1" a="1"/>
  <c r="P1160" i="1" s="1"/>
  <c r="P1161" i="1" a="1"/>
  <c r="P1161" i="1" s="1"/>
  <c r="P1162" i="1" a="1"/>
  <c r="P1162" i="1" s="1"/>
  <c r="P1163" i="1" a="1"/>
  <c r="P1163" i="1" s="1"/>
  <c r="P1164" i="1" a="1"/>
  <c r="P1164" i="1" s="1"/>
  <c r="P1165" i="1" a="1"/>
  <c r="P1165" i="1" s="1"/>
  <c r="P1166" i="1" a="1"/>
  <c r="P1166" i="1" s="1"/>
  <c r="P1167" i="1" a="1"/>
  <c r="P1167" i="1" s="1"/>
  <c r="P1168" i="1" a="1"/>
  <c r="P1168" i="1" s="1"/>
  <c r="P1169" i="1" a="1"/>
  <c r="P1169" i="1" s="1"/>
  <c r="P1170" i="1" a="1"/>
  <c r="P1170" i="1" s="1"/>
  <c r="P1171" i="1" a="1"/>
  <c r="P1171" i="1" s="1"/>
  <c r="P1172" i="1" a="1"/>
  <c r="P1172" i="1" s="1"/>
  <c r="P1173" i="1" a="1"/>
  <c r="P1173" i="1" s="1"/>
  <c r="P1174" i="1" a="1"/>
  <c r="P1174" i="1" s="1"/>
  <c r="P1175" i="1" a="1"/>
  <c r="P1175" i="1" s="1"/>
  <c r="P1176" i="1" a="1"/>
  <c r="P1176" i="1" s="1"/>
  <c r="P1177" i="1" a="1"/>
  <c r="P1177" i="1" s="1"/>
  <c r="P1178" i="1" a="1"/>
  <c r="P1178" i="1" s="1"/>
  <c r="P1179" i="1" a="1"/>
  <c r="P1179" i="1" s="1"/>
  <c r="P1180" i="1" a="1"/>
  <c r="P1180" i="1" s="1"/>
  <c r="P1181" i="1" a="1"/>
  <c r="P1181" i="1" s="1"/>
  <c r="P1182" i="1" a="1"/>
  <c r="P1182" i="1" s="1"/>
  <c r="P1183" i="1" a="1"/>
  <c r="P1183" i="1" s="1"/>
  <c r="P1184" i="1" a="1"/>
  <c r="P1184" i="1" s="1"/>
  <c r="P1185" i="1" a="1"/>
  <c r="P1185" i="1" s="1"/>
  <c r="P1186" i="1" a="1"/>
  <c r="P1186" i="1" s="1"/>
  <c r="P1187" i="1" a="1"/>
  <c r="P1187" i="1" s="1"/>
  <c r="P1188" i="1" a="1"/>
  <c r="P1188" i="1" s="1"/>
  <c r="P1189" i="1" a="1"/>
  <c r="P1189" i="1" s="1"/>
  <c r="P1190" i="1" a="1"/>
  <c r="P1190" i="1" s="1"/>
  <c r="P1191" i="1" a="1"/>
  <c r="P1191" i="1" s="1"/>
  <c r="P1192" i="1" a="1"/>
  <c r="P1192" i="1" s="1"/>
  <c r="P1193" i="1" a="1"/>
  <c r="P1193" i="1" s="1"/>
  <c r="P1194" i="1" a="1"/>
  <c r="P1194" i="1" s="1"/>
  <c r="P1195" i="1" a="1"/>
  <c r="P1195" i="1" s="1"/>
  <c r="P1196" i="1" a="1"/>
  <c r="P1196" i="1" s="1"/>
  <c r="P1197" i="1" a="1"/>
  <c r="P1197" i="1" s="1"/>
  <c r="P1198" i="1" a="1"/>
  <c r="P1198" i="1" s="1"/>
  <c r="P1199" i="1" a="1"/>
  <c r="P1199" i="1" s="1"/>
  <c r="P1200" i="1" a="1"/>
  <c r="P1200" i="1" s="1"/>
  <c r="P1201" i="1" a="1"/>
  <c r="P1201" i="1" s="1"/>
  <c r="P1202" i="1" a="1"/>
  <c r="P1202" i="1" s="1"/>
  <c r="P1203" i="1" a="1"/>
  <c r="P1203" i="1" s="1"/>
  <c r="P1204" i="1" a="1"/>
  <c r="P1204" i="1" s="1"/>
  <c r="P1205" i="1" a="1"/>
  <c r="P1205" i="1" s="1"/>
  <c r="P1206" i="1" a="1"/>
  <c r="P1206" i="1" s="1"/>
  <c r="P1207" i="1" a="1"/>
  <c r="P1207" i="1" s="1"/>
  <c r="P1208" i="1" a="1"/>
  <c r="P1208" i="1" s="1"/>
  <c r="P1209" i="1" a="1"/>
  <c r="P1209" i="1" s="1"/>
  <c r="P1210" i="1" a="1"/>
  <c r="P1210" i="1" s="1"/>
  <c r="P1211" i="1" a="1"/>
  <c r="P1211" i="1" s="1"/>
  <c r="P1212" i="1" a="1"/>
  <c r="P1212" i="1" s="1"/>
  <c r="P1213" i="1" a="1"/>
  <c r="P1213" i="1" s="1"/>
  <c r="P1214" i="1" a="1"/>
  <c r="P1214" i="1" s="1"/>
  <c r="P1215" i="1" a="1"/>
  <c r="P1215" i="1" s="1"/>
  <c r="P1216" i="1" a="1"/>
  <c r="P1216" i="1" s="1"/>
  <c r="P1217" i="1" a="1"/>
  <c r="P1217" i="1" s="1"/>
  <c r="P1218" i="1" a="1"/>
  <c r="P1218" i="1" s="1"/>
  <c r="P1219" i="1" a="1"/>
  <c r="P1219" i="1" s="1"/>
  <c r="P1220" i="1" a="1"/>
  <c r="P1220" i="1" s="1"/>
  <c r="P1221" i="1" a="1"/>
  <c r="P1221" i="1" s="1"/>
  <c r="P1222" i="1" a="1"/>
  <c r="P1222" i="1" s="1"/>
  <c r="P1223" i="1" a="1"/>
  <c r="P1223" i="1" s="1"/>
  <c r="P1224" i="1" a="1"/>
  <c r="P1224" i="1"/>
  <c r="P1225" i="1" a="1"/>
  <c r="P1225" i="1" s="1"/>
  <c r="P1226" i="1" a="1"/>
  <c r="P1226" i="1" s="1"/>
  <c r="P1227" i="1" a="1"/>
  <c r="P1227" i="1" s="1"/>
  <c r="P1228" i="1" a="1"/>
  <c r="P1228" i="1" s="1"/>
  <c r="P1229" i="1" a="1"/>
  <c r="P1229" i="1" s="1"/>
  <c r="P1230" i="1" a="1"/>
  <c r="P1230" i="1" s="1"/>
  <c r="P1231" i="1" a="1"/>
  <c r="P1231" i="1" s="1"/>
  <c r="P1232" i="1" a="1"/>
  <c r="P1232" i="1" s="1"/>
  <c r="P1233" i="1" a="1"/>
  <c r="P1233" i="1" s="1"/>
  <c r="P1234" i="1" a="1"/>
  <c r="P1234" i="1" s="1"/>
  <c r="P1235" i="1" a="1"/>
  <c r="P1235" i="1" s="1"/>
  <c r="P1236" i="1" a="1"/>
  <c r="P1236" i="1" s="1"/>
  <c r="P1237" i="1" a="1"/>
  <c r="P1237" i="1" s="1"/>
  <c r="P1238" i="1" a="1"/>
  <c r="P1238" i="1" s="1"/>
  <c r="P1239" i="1" a="1"/>
  <c r="P1239" i="1" s="1"/>
  <c r="P1240" i="1" a="1"/>
  <c r="P1240" i="1" s="1"/>
  <c r="P1241" i="1" a="1"/>
  <c r="P1241" i="1" s="1"/>
  <c r="P1242" i="1" a="1"/>
  <c r="P1242" i="1" s="1"/>
  <c r="P1243" i="1" a="1"/>
  <c r="P1243" i="1" s="1"/>
  <c r="P1244" i="1" a="1"/>
  <c r="P1244" i="1" s="1"/>
  <c r="P1245" i="1" a="1"/>
  <c r="P1245" i="1" s="1"/>
  <c r="P1246" i="1" a="1"/>
  <c r="P1246" i="1" s="1"/>
  <c r="P1247" i="1" a="1"/>
  <c r="P1247" i="1" s="1"/>
  <c r="P1248" i="1" a="1"/>
  <c r="P1248" i="1" s="1"/>
  <c r="P1249" i="1" a="1"/>
  <c r="P1249" i="1" s="1"/>
  <c r="P1250" i="1" a="1"/>
  <c r="P1250" i="1" s="1"/>
  <c r="P1251" i="1" a="1"/>
  <c r="P1251" i="1" s="1"/>
  <c r="P1252" i="1" a="1"/>
  <c r="P1252" i="1" s="1"/>
  <c r="P1253" i="1" a="1"/>
  <c r="P1253" i="1" s="1"/>
  <c r="P1254" i="1" a="1"/>
  <c r="P1254" i="1" s="1"/>
  <c r="P1255" i="1" a="1"/>
  <c r="P1255" i="1" s="1"/>
  <c r="P1256" i="1" a="1"/>
  <c r="P1256" i="1" s="1"/>
  <c r="P1257" i="1" a="1"/>
  <c r="P1257" i="1" s="1"/>
  <c r="P1258" i="1" a="1"/>
  <c r="P1258" i="1" s="1"/>
  <c r="P1259" i="1" a="1"/>
  <c r="P1259" i="1" s="1"/>
  <c r="P1260" i="1" a="1"/>
  <c r="P1260" i="1" s="1"/>
  <c r="P1261" i="1" a="1"/>
  <c r="P1261" i="1" s="1"/>
  <c r="P1262" i="1" a="1"/>
  <c r="P1262" i="1" s="1"/>
  <c r="P1263" i="1" a="1"/>
  <c r="P1263" i="1" s="1"/>
  <c r="P1264" i="1" a="1"/>
  <c r="P1264" i="1" s="1"/>
  <c r="P1265" i="1" a="1"/>
  <c r="P1265" i="1" s="1"/>
  <c r="P1266" i="1" a="1"/>
  <c r="P1266" i="1" s="1"/>
  <c r="P1267" i="1" a="1"/>
  <c r="P1267" i="1" s="1"/>
  <c r="P1268" i="1" a="1"/>
  <c r="P1268" i="1" s="1"/>
  <c r="P1269" i="1" a="1"/>
  <c r="P1269" i="1" s="1"/>
  <c r="P1270" i="1" a="1"/>
  <c r="P1270" i="1" s="1"/>
  <c r="P1271" i="1" a="1"/>
  <c r="P1271" i="1" s="1"/>
  <c r="P1272" i="1" a="1"/>
  <c r="P1272" i="1" s="1"/>
  <c r="P1273" i="1" a="1"/>
  <c r="P1273" i="1" s="1"/>
  <c r="P1274" i="1" a="1"/>
  <c r="P1274" i="1" s="1"/>
  <c r="P1275" i="1" a="1"/>
  <c r="P1275" i="1" s="1"/>
  <c r="P1276" i="1" a="1"/>
  <c r="P1276" i="1" s="1"/>
  <c r="P1277" i="1" a="1"/>
  <c r="P1277" i="1" s="1"/>
  <c r="P1278" i="1" a="1"/>
  <c r="P1278" i="1" s="1"/>
  <c r="P1279" i="1" a="1"/>
  <c r="P1279" i="1" s="1"/>
  <c r="P1280" i="1" a="1"/>
  <c r="P1280" i="1" s="1"/>
  <c r="P1281" i="1" a="1"/>
  <c r="P1281" i="1" s="1"/>
  <c r="P1282" i="1" a="1"/>
  <c r="P1282" i="1" s="1"/>
  <c r="P1283" i="1" a="1"/>
  <c r="P1283" i="1" s="1"/>
  <c r="P1284" i="1" a="1"/>
  <c r="P1284" i="1" s="1"/>
  <c r="P1285" i="1" a="1"/>
  <c r="P1285" i="1" s="1"/>
  <c r="P1286" i="1" a="1"/>
  <c r="P1286" i="1" s="1"/>
  <c r="P1287" i="1" a="1"/>
  <c r="P1287" i="1" s="1"/>
  <c r="P1288" i="1" a="1"/>
  <c r="P1288" i="1" s="1"/>
  <c r="P1289" i="1" a="1"/>
  <c r="P1289" i="1" s="1"/>
  <c r="P1290" i="1" a="1"/>
  <c r="P1290" i="1" s="1"/>
  <c r="P1291" i="1" a="1"/>
  <c r="P1291" i="1" s="1"/>
  <c r="P1292" i="1" a="1"/>
  <c r="P1292" i="1" s="1"/>
  <c r="P1293" i="1" a="1"/>
  <c r="P1293" i="1" s="1"/>
  <c r="P1294" i="1" a="1"/>
  <c r="P1294" i="1" s="1"/>
  <c r="P1295" i="1" a="1"/>
  <c r="P1295" i="1" s="1"/>
  <c r="P1296" i="1" a="1"/>
  <c r="P1296" i="1" s="1"/>
  <c r="P1297" i="1" a="1"/>
  <c r="P1297" i="1" s="1"/>
  <c r="P1298" i="1" a="1"/>
  <c r="P1298" i="1" s="1"/>
  <c r="P1299" i="1" a="1"/>
  <c r="P1299" i="1" s="1"/>
  <c r="P1300" i="1" a="1"/>
  <c r="P1300" i="1" s="1"/>
  <c r="P1301" i="1" a="1"/>
  <c r="P1301" i="1" s="1"/>
  <c r="P1302" i="1" a="1"/>
  <c r="P1302" i="1" s="1"/>
  <c r="P1303" i="1" a="1"/>
  <c r="P1303" i="1" s="1"/>
  <c r="P1304" i="1" a="1"/>
  <c r="P1304" i="1" s="1"/>
  <c r="P1305" i="1" a="1"/>
  <c r="P1305" i="1" s="1"/>
  <c r="P1306" i="1" a="1"/>
  <c r="P1306" i="1" s="1"/>
  <c r="P1307" i="1" a="1"/>
  <c r="P1307" i="1" s="1"/>
  <c r="P1308" i="1" a="1"/>
  <c r="P1308" i="1" s="1"/>
  <c r="P1309" i="1" a="1"/>
  <c r="P1309" i="1" s="1"/>
  <c r="P1310" i="1" a="1"/>
  <c r="P1310" i="1" s="1"/>
  <c r="P1311" i="1" a="1"/>
  <c r="P1311" i="1" s="1"/>
  <c r="P1312" i="1" a="1"/>
  <c r="P1312" i="1" s="1"/>
  <c r="P1313" i="1" a="1"/>
  <c r="P1313" i="1" s="1"/>
  <c r="P1314" i="1" a="1"/>
  <c r="P1314" i="1" s="1"/>
  <c r="P1315" i="1" a="1"/>
  <c r="P1315" i="1" s="1"/>
  <c r="P1316" i="1" a="1"/>
  <c r="P1316" i="1" s="1"/>
  <c r="P1317" i="1" a="1"/>
  <c r="P1317" i="1" s="1"/>
  <c r="P1318" i="1" a="1"/>
  <c r="P1318" i="1" s="1"/>
  <c r="P1319" i="1" a="1"/>
  <c r="P1319" i="1" s="1"/>
  <c r="P1320" i="1" a="1"/>
  <c r="P1320" i="1" s="1"/>
  <c r="P1321" i="1" a="1"/>
  <c r="P1321" i="1" s="1"/>
  <c r="P1322" i="1" a="1"/>
  <c r="P1322" i="1" s="1"/>
  <c r="P1323" i="1" a="1"/>
  <c r="P1323" i="1" s="1"/>
  <c r="P1324" i="1" a="1"/>
  <c r="P1324" i="1" s="1"/>
  <c r="P1325" i="1" a="1"/>
  <c r="P1325" i="1" s="1"/>
  <c r="P1326" i="1" a="1"/>
  <c r="P1326" i="1" s="1"/>
  <c r="P1327" i="1" a="1"/>
  <c r="P1327" i="1" s="1"/>
  <c r="P1328" i="1" a="1"/>
  <c r="P1328" i="1" s="1"/>
  <c r="P1329" i="1" a="1"/>
  <c r="P1329" i="1" s="1"/>
  <c r="P1330" i="1" a="1"/>
  <c r="P1330" i="1" s="1"/>
  <c r="P1331" i="1" a="1"/>
  <c r="P1331" i="1" s="1"/>
  <c r="P1332" i="1" a="1"/>
  <c r="P1332" i="1" s="1"/>
  <c r="P1333" i="1" a="1"/>
  <c r="P1333" i="1" s="1"/>
  <c r="P1334" i="1" a="1"/>
  <c r="P1334" i="1" s="1"/>
  <c r="P1335" i="1" a="1"/>
  <c r="P1335" i="1" s="1"/>
  <c r="P1336" i="1" a="1"/>
  <c r="P1336" i="1" s="1"/>
  <c r="P1337" i="1" a="1"/>
  <c r="P1337" i="1" s="1"/>
  <c r="P1338" i="1" a="1"/>
  <c r="P1338" i="1" s="1"/>
  <c r="P1339" i="1" a="1"/>
  <c r="P1339" i="1" s="1"/>
  <c r="P1340" i="1" a="1"/>
  <c r="P1340" i="1" s="1"/>
  <c r="P1341" i="1" a="1"/>
  <c r="P1341" i="1" s="1"/>
  <c r="P1342" i="1" a="1"/>
  <c r="P1342" i="1" s="1"/>
  <c r="P1343" i="1" a="1"/>
  <c r="P1343" i="1" s="1"/>
  <c r="P1344" i="1" a="1"/>
  <c r="P1344" i="1" s="1"/>
  <c r="P1345" i="1" a="1"/>
  <c r="P1345" i="1" s="1"/>
  <c r="P1346" i="1" a="1"/>
  <c r="P1346" i="1" s="1"/>
  <c r="P1347" i="1" a="1"/>
  <c r="P1347" i="1" s="1"/>
  <c r="P1348" i="1" a="1"/>
  <c r="P1348" i="1" s="1"/>
  <c r="P1349" i="1" a="1"/>
  <c r="P1349" i="1" s="1"/>
  <c r="P1350" i="1" a="1"/>
  <c r="P1350" i="1" s="1"/>
  <c r="P1351" i="1" a="1"/>
  <c r="P1351" i="1" s="1"/>
  <c r="P1352" i="1" a="1"/>
  <c r="P1352" i="1" s="1"/>
  <c r="P1353" i="1" a="1"/>
  <c r="P1353" i="1" s="1"/>
  <c r="P1354" i="1" a="1"/>
  <c r="P1354" i="1" s="1"/>
  <c r="P1355" i="1" a="1"/>
  <c r="P1355" i="1" s="1"/>
  <c r="P1356" i="1" a="1"/>
  <c r="P1356" i="1" s="1"/>
  <c r="P1357" i="1" a="1"/>
  <c r="P1357" i="1" s="1"/>
  <c r="P1358" i="1" a="1"/>
  <c r="P1358" i="1" s="1"/>
  <c r="P1359" i="1" a="1"/>
  <c r="P1359" i="1" s="1"/>
  <c r="P1360" i="1" a="1"/>
  <c r="P1360" i="1" s="1"/>
  <c r="P1361" i="1" a="1"/>
  <c r="P1361" i="1" s="1"/>
  <c r="P1362" i="1" a="1"/>
  <c r="P1362" i="1" s="1"/>
  <c r="P1363" i="1" a="1"/>
  <c r="P1363" i="1" s="1"/>
  <c r="P1364" i="1" a="1"/>
  <c r="P1364" i="1" s="1"/>
  <c r="P1365" i="1" a="1"/>
  <c r="P1365" i="1" s="1"/>
  <c r="P1366" i="1" a="1"/>
  <c r="P1366" i="1" s="1"/>
  <c r="P1367" i="1" a="1"/>
  <c r="P1367" i="1" s="1"/>
  <c r="P1368" i="1" a="1"/>
  <c r="P1368" i="1" s="1"/>
  <c r="P1369" i="1" a="1"/>
  <c r="P1369" i="1" s="1"/>
  <c r="P1370" i="1" a="1"/>
  <c r="P1370" i="1" s="1"/>
  <c r="P1371" i="1" a="1"/>
  <c r="P1371" i="1" s="1"/>
  <c r="P1372" i="1" a="1"/>
  <c r="P1372" i="1" s="1"/>
  <c r="P1373" i="1" a="1"/>
  <c r="P1373" i="1" s="1"/>
  <c r="P1374" i="1" a="1"/>
  <c r="P1374" i="1" s="1"/>
  <c r="P1375" i="1" a="1"/>
  <c r="P1375" i="1" s="1"/>
  <c r="P1376" i="1" a="1"/>
  <c r="P1376" i="1" s="1"/>
  <c r="P1377" i="1" a="1"/>
  <c r="P1377" i="1" s="1"/>
  <c r="P1378" i="1" a="1"/>
  <c r="P1378" i="1" s="1"/>
  <c r="P1379" i="1" a="1"/>
  <c r="P1379" i="1" s="1"/>
  <c r="P1380" i="1" a="1"/>
  <c r="P1380" i="1" s="1"/>
  <c r="P1381" i="1" a="1"/>
  <c r="P1381" i="1" s="1"/>
  <c r="P1382" i="1" a="1"/>
  <c r="P1382" i="1" s="1"/>
  <c r="P1383" i="1" a="1"/>
  <c r="P1383" i="1" s="1"/>
  <c r="P1384" i="1" a="1"/>
  <c r="P1384" i="1" s="1"/>
  <c r="P1385" i="1" a="1"/>
  <c r="P1385" i="1" s="1"/>
  <c r="P1386" i="1" a="1"/>
  <c r="P1386" i="1" s="1"/>
  <c r="P1387" i="1" a="1"/>
  <c r="P1387" i="1" s="1"/>
  <c r="P1388" i="1" a="1"/>
  <c r="P1388" i="1" s="1"/>
  <c r="P1389" i="1" a="1"/>
  <c r="P1389" i="1" s="1"/>
  <c r="P1390" i="1" a="1"/>
  <c r="P1390" i="1" s="1"/>
  <c r="P1391" i="1" a="1"/>
  <c r="P1391" i="1" s="1"/>
  <c r="P1392" i="1" a="1"/>
  <c r="P1392" i="1" s="1"/>
  <c r="P1393" i="1" a="1"/>
  <c r="P1393" i="1" s="1"/>
  <c r="P1394" i="1" a="1"/>
  <c r="P1394" i="1" s="1"/>
  <c r="P1395" i="1" a="1"/>
  <c r="P1395" i="1" s="1"/>
  <c r="P1396" i="1" a="1"/>
  <c r="P1396" i="1" s="1"/>
  <c r="P1397" i="1" a="1"/>
  <c r="P1397" i="1" s="1"/>
  <c r="P1398" i="1" a="1"/>
  <c r="P1398" i="1" s="1"/>
  <c r="P1399" i="1" a="1"/>
  <c r="P1399" i="1" s="1"/>
  <c r="P1400" i="1" a="1"/>
  <c r="P1400" i="1" s="1"/>
  <c r="P1401" i="1" a="1"/>
  <c r="P1401" i="1" s="1"/>
  <c r="P1402" i="1" a="1"/>
  <c r="P1402" i="1" s="1"/>
  <c r="P1403" i="1" a="1"/>
  <c r="P1403" i="1" s="1"/>
  <c r="P1404" i="1" a="1"/>
  <c r="P1404" i="1" s="1"/>
  <c r="P1405" i="1" a="1"/>
  <c r="P1405" i="1" s="1"/>
  <c r="P1406" i="1" a="1"/>
  <c r="P1406" i="1" s="1"/>
  <c r="P1407" i="1" a="1"/>
  <c r="P1407" i="1" s="1"/>
  <c r="P1408" i="1" a="1"/>
  <c r="P1408" i="1" s="1"/>
  <c r="P1409" i="1" a="1"/>
  <c r="P1409" i="1" s="1"/>
  <c r="P1410" i="1" a="1"/>
  <c r="P1410" i="1" s="1"/>
  <c r="P1411" i="1" a="1"/>
  <c r="P1411" i="1" s="1"/>
  <c r="P1412" i="1" a="1"/>
  <c r="P1412" i="1" s="1"/>
  <c r="P1413" i="1" a="1"/>
  <c r="P1413" i="1" s="1"/>
  <c r="P1414" i="1" a="1"/>
  <c r="P1414" i="1" s="1"/>
  <c r="P1415" i="1" a="1"/>
  <c r="P1415" i="1" s="1"/>
  <c r="P1416" i="1" a="1"/>
  <c r="P1416" i="1" s="1"/>
  <c r="P1417" i="1" a="1"/>
  <c r="P1417" i="1" s="1"/>
  <c r="P1418" i="1" a="1"/>
  <c r="P1418" i="1" s="1"/>
  <c r="P1419" i="1" a="1"/>
  <c r="P1419" i="1" s="1"/>
  <c r="P1420" i="1" a="1"/>
  <c r="P1420" i="1" s="1"/>
  <c r="P1421" i="1" a="1"/>
  <c r="P1421" i="1" s="1"/>
  <c r="P1422" i="1" a="1"/>
  <c r="P1422" i="1" s="1"/>
  <c r="P1423" i="1" a="1"/>
  <c r="P1423" i="1" s="1"/>
  <c r="P1424" i="1" a="1"/>
  <c r="P1424" i="1" s="1"/>
  <c r="P1425" i="1" a="1"/>
  <c r="P1425" i="1" s="1"/>
  <c r="P1426" i="1" a="1"/>
  <c r="P1426" i="1"/>
  <c r="P1427" i="1" a="1"/>
  <c r="P1427" i="1" s="1"/>
  <c r="P1428" i="1" a="1"/>
  <c r="P1428" i="1" s="1"/>
  <c r="P1429" i="1" a="1"/>
  <c r="P1429" i="1" s="1"/>
  <c r="P1430" i="1" a="1"/>
  <c r="P1430" i="1" s="1"/>
  <c r="P1431" i="1" a="1"/>
  <c r="P1431" i="1" s="1"/>
  <c r="P1432" i="1" a="1"/>
  <c r="P1432" i="1" s="1"/>
  <c r="P1433" i="1" a="1"/>
  <c r="P1433" i="1" s="1"/>
  <c r="P1434" i="1" a="1"/>
  <c r="P1434" i="1" s="1"/>
  <c r="P1435" i="1" a="1"/>
  <c r="P1435" i="1" s="1"/>
  <c r="P1436" i="1" a="1"/>
  <c r="P1436" i="1" s="1"/>
  <c r="P1437" i="1" a="1"/>
  <c r="P1437" i="1" s="1"/>
  <c r="P1438" i="1" a="1"/>
  <c r="P1438" i="1" s="1"/>
  <c r="P1439" i="1" a="1"/>
  <c r="P1439" i="1" s="1"/>
  <c r="P1440" i="1" a="1"/>
  <c r="P1440" i="1" s="1"/>
  <c r="P1441" i="1" a="1"/>
  <c r="P1441" i="1" s="1"/>
  <c r="P1442" i="1" a="1"/>
  <c r="P1442" i="1" s="1"/>
  <c r="P1443" i="1" a="1"/>
  <c r="P1443" i="1" s="1"/>
  <c r="P1444" i="1" a="1"/>
  <c r="P1444" i="1" s="1"/>
  <c r="P1445" i="1" a="1"/>
  <c r="P1445" i="1" s="1"/>
  <c r="P1446" i="1" a="1"/>
  <c r="P1446" i="1" s="1"/>
  <c r="P1447" i="1" a="1"/>
  <c r="P1447" i="1" s="1"/>
  <c r="P1448" i="1" a="1"/>
  <c r="P1448" i="1" s="1"/>
  <c r="P1449" i="1" a="1"/>
  <c r="P1449" i="1" s="1"/>
  <c r="P1450" i="1" a="1"/>
  <c r="P1450" i="1" s="1"/>
  <c r="P1451" i="1" a="1"/>
  <c r="P1451" i="1" s="1"/>
  <c r="P1452" i="1" a="1"/>
  <c r="P1452" i="1" s="1"/>
  <c r="P1453" i="1" a="1"/>
  <c r="P1453" i="1" s="1"/>
  <c r="P1454" i="1" a="1"/>
  <c r="P1454" i="1" s="1"/>
  <c r="P1455" i="1" a="1"/>
  <c r="P1455" i="1" s="1"/>
  <c r="P1456" i="1" a="1"/>
  <c r="P1456" i="1"/>
  <c r="P1457" i="1" a="1"/>
  <c r="P1457" i="1" s="1"/>
  <c r="P1458" i="1" a="1"/>
  <c r="P1458" i="1" s="1"/>
  <c r="P1459" i="1" a="1"/>
  <c r="P1459" i="1" s="1"/>
  <c r="P1460" i="1" a="1"/>
  <c r="P1460" i="1" s="1"/>
  <c r="P1461" i="1" a="1"/>
  <c r="P1461" i="1" s="1"/>
  <c r="P1462" i="1" a="1"/>
  <c r="P1462" i="1" s="1"/>
  <c r="P1463" i="1" a="1"/>
  <c r="P1463" i="1" s="1"/>
  <c r="P1464" i="1" a="1"/>
  <c r="P1464" i="1" s="1"/>
  <c r="P1465" i="1" a="1"/>
  <c r="P1465" i="1" s="1"/>
  <c r="P1466" i="1" a="1"/>
  <c r="P1466" i="1" s="1"/>
  <c r="P1467" i="1" a="1"/>
  <c r="P1467" i="1" s="1"/>
  <c r="P1468" i="1" a="1"/>
  <c r="P1468" i="1" s="1"/>
  <c r="P3" i="1" a="1"/>
  <c r="P3" i="1" s="1"/>
  <c r="P4" i="1" a="1"/>
  <c r="P4" i="1" s="1"/>
  <c r="P2" i="1" a="1"/>
  <c r="P2" i="1" s="1"/>
  <c r="O2" i="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c r="O406" i="1" a="1"/>
  <c r="O406" i="1" s="1"/>
  <c r="O407" i="1" a="1"/>
  <c r="O407" i="1" s="1"/>
  <c r="O408" i="1" a="1"/>
  <c r="O408" i="1" s="1"/>
  <c r="O409" i="1" a="1"/>
  <c r="O409" i="1" s="1"/>
  <c r="O410" i="1" a="1"/>
  <c r="O410" i="1" s="1"/>
  <c r="O411" i="1" a="1"/>
  <c r="O411" i="1" s="1"/>
  <c r="O412" i="1" a="1"/>
  <c r="O412" i="1" s="1"/>
  <c r="O413" i="1" a="1"/>
  <c r="O413" i="1"/>
  <c r="O414" i="1" a="1"/>
  <c r="O414" i="1" s="1"/>
  <c r="O415" i="1" a="1"/>
  <c r="O415" i="1" s="1"/>
  <c r="O416" i="1" a="1"/>
  <c r="O416" i="1" s="1"/>
  <c r="O417" i="1" a="1"/>
  <c r="O417" i="1" s="1"/>
  <c r="O418" i="1" a="1"/>
  <c r="O418" i="1" s="1"/>
  <c r="O419" i="1" a="1"/>
  <c r="O419" i="1" s="1"/>
  <c r="O420" i="1" a="1"/>
  <c r="O420" i="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c r="O438" i="1" a="1"/>
  <c r="O438" i="1" s="1"/>
  <c r="O439" i="1" a="1"/>
  <c r="O439" i="1" s="1"/>
  <c r="O440" i="1" a="1"/>
  <c r="O440" i="1" s="1"/>
  <c r="O441" i="1" a="1"/>
  <c r="O441" i="1" s="1"/>
  <c r="O442" i="1" a="1"/>
  <c r="O442" i="1" s="1"/>
  <c r="O443" i="1" a="1"/>
  <c r="O443" i="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c r="O524" i="1" a="1"/>
  <c r="O524" i="1" s="1"/>
  <c r="O525" i="1" a="1"/>
  <c r="O525" i="1"/>
  <c r="O526" i="1" a="1"/>
  <c r="O526" i="1" s="1"/>
  <c r="O527" i="1" a="1"/>
  <c r="O527" i="1" s="1"/>
  <c r="O528" i="1" a="1"/>
  <c r="O528" i="1" s="1"/>
  <c r="O529" i="1" a="1"/>
  <c r="O529" i="1" s="1"/>
  <c r="O530" i="1" a="1"/>
  <c r="O530" i="1" s="1"/>
  <c r="O531" i="1" a="1"/>
  <c r="O531" i="1" s="1"/>
  <c r="O532" i="1" a="1"/>
  <c r="O532" i="1"/>
  <c r="O533" i="1" a="1"/>
  <c r="O533" i="1" s="1"/>
  <c r="O534" i="1" a="1"/>
  <c r="O534" i="1" s="1"/>
  <c r="O535" i="1" a="1"/>
  <c r="O535" i="1" s="1"/>
  <c r="O536" i="1" a="1"/>
  <c r="O536" i="1" s="1"/>
  <c r="O537" i="1" a="1"/>
  <c r="O537" i="1" s="1"/>
  <c r="O538" i="1" a="1"/>
  <c r="O538" i="1" s="1"/>
  <c r="O539" i="1" a="1"/>
  <c r="O539" i="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c r="O573" i="1" a="1"/>
  <c r="O573" i="1" s="1"/>
  <c r="O574" i="1" a="1"/>
  <c r="O574" i="1" s="1"/>
  <c r="O575" i="1" a="1"/>
  <c r="O575" i="1" s="1"/>
  <c r="O576" i="1" a="1"/>
  <c r="O576" i="1" s="1"/>
  <c r="O577" i="1" a="1"/>
  <c r="O577" i="1" s="1"/>
  <c r="O578" i="1" a="1"/>
  <c r="O578" i="1" s="1"/>
  <c r="O579" i="1" a="1"/>
  <c r="O579" i="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c r="O606" i="1" a="1"/>
  <c r="O606" i="1" s="1"/>
  <c r="O607" i="1" a="1"/>
  <c r="O607" i="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c r="O632" i="1" a="1"/>
  <c r="O632" i="1" s="1"/>
  <c r="O633" i="1" a="1"/>
  <c r="O633" i="1"/>
  <c r="O634" i="1" a="1"/>
  <c r="O634" i="1" s="1"/>
  <c r="O635" i="1" a="1"/>
  <c r="O635" i="1" s="1"/>
  <c r="O636" i="1" a="1"/>
  <c r="O636" i="1" s="1"/>
  <c r="O637" i="1" a="1"/>
  <c r="O637" i="1" s="1"/>
  <c r="O638" i="1" a="1"/>
  <c r="O638" i="1" s="1"/>
  <c r="O639" i="1" a="1"/>
  <c r="O639" i="1"/>
  <c r="O640" i="1" a="1"/>
  <c r="O640" i="1" s="1"/>
  <c r="O641" i="1" a="1"/>
  <c r="O641" i="1" s="1"/>
  <c r="O642" i="1" a="1"/>
  <c r="O642" i="1" s="1"/>
  <c r="O643" i="1" a="1"/>
  <c r="O643" i="1" s="1"/>
  <c r="O644" i="1" a="1"/>
  <c r="O644" i="1" s="1"/>
  <c r="O645" i="1" a="1"/>
  <c r="O645" i="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c r="O858" i="1" a="1"/>
  <c r="O858" i="1" s="1"/>
  <c r="O859" i="1" a="1"/>
  <c r="O859" i="1" s="1"/>
  <c r="O860" i="1" a="1"/>
  <c r="O860" i="1" s="1"/>
  <c r="O861" i="1" a="1"/>
  <c r="O861" i="1" s="1"/>
  <c r="O862" i="1" a="1"/>
  <c r="O862" i="1" s="1"/>
  <c r="O863" i="1" a="1"/>
  <c r="O863" i="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c r="O893" i="1" a="1"/>
  <c r="O893" i="1" s="1"/>
  <c r="O894" i="1" a="1"/>
  <c r="O894" i="1" s="1"/>
  <c r="O895" i="1" a="1"/>
  <c r="O895" i="1" s="1"/>
  <c r="O896" i="1" a="1"/>
  <c r="O896" i="1" s="1"/>
  <c r="O897" i="1" a="1"/>
  <c r="O897" i="1" s="1"/>
  <c r="O898" i="1" a="1"/>
  <c r="O898" i="1" s="1"/>
  <c r="O899" i="1" a="1"/>
  <c r="O899" i="1" s="1"/>
  <c r="O900" i="1" a="1"/>
  <c r="O900" i="1" s="1"/>
  <c r="O901" i="1" a="1"/>
  <c r="O901" i="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s="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c r="O978" i="1" a="1"/>
  <c r="O978" i="1" s="1"/>
  <c r="O979" i="1" a="1"/>
  <c r="O979" i="1" s="1"/>
  <c r="O980" i="1" a="1"/>
  <c r="O980" i="1" s="1"/>
  <c r="O981" i="1" a="1"/>
  <c r="O981" i="1" s="1"/>
  <c r="O982" i="1" a="1"/>
  <c r="O982" i="1" s="1"/>
  <c r="O983" i="1" a="1"/>
  <c r="O983" i="1" s="1"/>
  <c r="O984" i="1" a="1"/>
  <c r="O984" i="1" s="1"/>
  <c r="O985" i="1" a="1"/>
  <c r="O985" i="1" s="1"/>
  <c r="O986" i="1" a="1"/>
  <c r="O986" i="1" s="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s="1"/>
  <c r="O999" i="1" a="1"/>
  <c r="O999" i="1" s="1"/>
  <c r="O1000" i="1" a="1"/>
  <c r="O1000" i="1" s="1"/>
  <c r="O1001" i="1" a="1"/>
  <c r="O1001" i="1" s="1"/>
  <c r="O1002" i="1" a="1"/>
  <c r="O1002" i="1" s="1"/>
  <c r="O1003" i="1" a="1"/>
  <c r="O1003" i="1" s="1"/>
  <c r="O1004" i="1" a="1"/>
  <c r="O1004" i="1"/>
  <c r="O1005" i="1" a="1"/>
  <c r="O1005" i="1" s="1"/>
  <c r="O1006" i="1" a="1"/>
  <c r="O1006" i="1" s="1"/>
  <c r="O1007" i="1" a="1"/>
  <c r="O1007" i="1" s="1"/>
  <c r="O1008" i="1" a="1"/>
  <c r="O1008" i="1" s="1"/>
  <c r="O1009" i="1" a="1"/>
  <c r="O1009" i="1" s="1"/>
  <c r="O1010" i="1" a="1"/>
  <c r="O1010" i="1" s="1"/>
  <c r="O1011" i="1" a="1"/>
  <c r="O1011" i="1" s="1"/>
  <c r="O1012" i="1" a="1"/>
  <c r="O1012" i="1" s="1"/>
  <c r="O1013" i="1" a="1"/>
  <c r="O1013" i="1" s="1"/>
  <c r="O1014" i="1" a="1"/>
  <c r="O1014" i="1" s="1"/>
  <c r="O1015" i="1" a="1"/>
  <c r="O1015" i="1" s="1"/>
  <c r="O1016" i="1" a="1"/>
  <c r="O1016" i="1" s="1"/>
  <c r="O1017" i="1" a="1"/>
  <c r="O1017" i="1" s="1"/>
  <c r="O1018" i="1" a="1"/>
  <c r="O1018" i="1" s="1"/>
  <c r="O1019" i="1" a="1"/>
  <c r="O1019" i="1" s="1"/>
  <c r="O1020" i="1" a="1"/>
  <c r="O1020" i="1" s="1"/>
  <c r="O1021" i="1" a="1"/>
  <c r="O1021" i="1" s="1"/>
  <c r="O1022" i="1" a="1"/>
  <c r="O1022" i="1" s="1"/>
  <c r="O1023" i="1" a="1"/>
  <c r="O1023" i="1" s="1"/>
  <c r="O1024" i="1" a="1"/>
  <c r="O1024" i="1" s="1"/>
  <c r="O1025" i="1" a="1"/>
  <c r="O1025" i="1" s="1"/>
  <c r="O1026" i="1" a="1"/>
  <c r="O1026" i="1" s="1"/>
  <c r="O1027" i="1" a="1"/>
  <c r="O1027" i="1"/>
  <c r="O1028" i="1" a="1"/>
  <c r="O1028" i="1" s="1"/>
  <c r="O1029" i="1" a="1"/>
  <c r="O1029" i="1" s="1"/>
  <c r="O1030" i="1" a="1"/>
  <c r="O1030" i="1" s="1"/>
  <c r="O1031" i="1" a="1"/>
  <c r="O1031" i="1" s="1"/>
  <c r="O1032" i="1" a="1"/>
  <c r="O1032" i="1" s="1"/>
  <c r="O1033" i="1" a="1"/>
  <c r="O1033" i="1" s="1"/>
  <c r="O1034" i="1" a="1"/>
  <c r="O1034" i="1" s="1"/>
  <c r="O1035" i="1" a="1"/>
  <c r="O1035" i="1" s="1"/>
  <c r="O1036" i="1" a="1"/>
  <c r="O1036" i="1" s="1"/>
  <c r="O1037" i="1" a="1"/>
  <c r="O1037" i="1" s="1"/>
  <c r="O1038" i="1" a="1"/>
  <c r="O1038" i="1" s="1"/>
  <c r="O1039" i="1" a="1"/>
  <c r="O1039" i="1" s="1"/>
  <c r="O1040" i="1" a="1"/>
  <c r="O1040" i="1" s="1"/>
  <c r="O1041" i="1" a="1"/>
  <c r="O1041" i="1" s="1"/>
  <c r="O1042" i="1" a="1"/>
  <c r="O1042" i="1" s="1"/>
  <c r="O1043" i="1" a="1"/>
  <c r="O1043" i="1" s="1"/>
  <c r="O1044" i="1" a="1"/>
  <c r="O1044" i="1" s="1"/>
  <c r="O1045" i="1" a="1"/>
  <c r="O1045" i="1" s="1"/>
  <c r="O1046" i="1" a="1"/>
  <c r="O1046" i="1" s="1"/>
  <c r="O1047" i="1" a="1"/>
  <c r="O1047" i="1" s="1"/>
  <c r="O1048" i="1" a="1"/>
  <c r="O1048" i="1" s="1"/>
  <c r="O1049" i="1" a="1"/>
  <c r="O1049" i="1" s="1"/>
  <c r="O1050" i="1" a="1"/>
  <c r="O1050" i="1" s="1"/>
  <c r="O1051" i="1" a="1"/>
  <c r="O1051" i="1" s="1"/>
  <c r="O1052" i="1" a="1"/>
  <c r="O1052" i="1" s="1"/>
  <c r="O1053" i="1" a="1"/>
  <c r="O1053" i="1" s="1"/>
  <c r="O1054" i="1" a="1"/>
  <c r="O1054" i="1" s="1"/>
  <c r="O1055" i="1" a="1"/>
  <c r="O1055" i="1" s="1"/>
  <c r="O1056" i="1" a="1"/>
  <c r="O1056" i="1" s="1"/>
  <c r="O1057" i="1" a="1"/>
  <c r="O1057" i="1" s="1"/>
  <c r="O1058" i="1" a="1"/>
  <c r="O1058" i="1" s="1"/>
  <c r="O1059" i="1" a="1"/>
  <c r="O1059" i="1" s="1"/>
  <c r="O1060" i="1" a="1"/>
  <c r="O1060" i="1" s="1"/>
  <c r="O1061" i="1" a="1"/>
  <c r="O1061" i="1" s="1"/>
  <c r="O1062" i="1" a="1"/>
  <c r="O1062" i="1" s="1"/>
  <c r="O1063" i="1" a="1"/>
  <c r="O1063" i="1" s="1"/>
  <c r="O1064" i="1" a="1"/>
  <c r="O1064" i="1" s="1"/>
  <c r="O1065" i="1" a="1"/>
  <c r="O1065" i="1"/>
  <c r="O1066" i="1" a="1"/>
  <c r="O1066" i="1" s="1"/>
  <c r="O1067" i="1" a="1"/>
  <c r="O1067" i="1" s="1"/>
  <c r="O1068" i="1" a="1"/>
  <c r="O1068" i="1" s="1"/>
  <c r="O1069" i="1" a="1"/>
  <c r="O1069" i="1" s="1"/>
  <c r="O1070" i="1" a="1"/>
  <c r="O1070" i="1" s="1"/>
  <c r="O1071" i="1" a="1"/>
  <c r="O1071" i="1" s="1"/>
  <c r="O1072" i="1" a="1"/>
  <c r="O1072" i="1" s="1"/>
  <c r="O1073" i="1" a="1"/>
  <c r="O1073" i="1" s="1"/>
  <c r="O1074" i="1" a="1"/>
  <c r="O1074" i="1" s="1"/>
  <c r="O1075" i="1" a="1"/>
  <c r="O1075" i="1" s="1"/>
  <c r="O1076" i="1" a="1"/>
  <c r="O1076" i="1" s="1"/>
  <c r="O1077" i="1" a="1"/>
  <c r="O1077" i="1" s="1"/>
  <c r="O1078" i="1" a="1"/>
  <c r="O1078" i="1" s="1"/>
  <c r="O1079" i="1" a="1"/>
  <c r="O1079" i="1" s="1"/>
  <c r="O1080" i="1" a="1"/>
  <c r="O1080" i="1" s="1"/>
  <c r="O1081" i="1" a="1"/>
  <c r="O1081" i="1" s="1"/>
  <c r="O1082" i="1" a="1"/>
  <c r="O1082" i="1" s="1"/>
  <c r="O1083" i="1" a="1"/>
  <c r="O1083" i="1" s="1"/>
  <c r="O1084" i="1" a="1"/>
  <c r="O1084" i="1" s="1"/>
  <c r="O1085" i="1" a="1"/>
  <c r="O1085" i="1" s="1"/>
  <c r="O1086" i="1" a="1"/>
  <c r="O1086" i="1" s="1"/>
  <c r="O1087" i="1" a="1"/>
  <c r="O1087" i="1" s="1"/>
  <c r="O1088" i="1" a="1"/>
  <c r="O1088" i="1" s="1"/>
  <c r="O1089" i="1" a="1"/>
  <c r="O1089" i="1" s="1"/>
  <c r="O1090" i="1" a="1"/>
  <c r="O1090" i="1" s="1"/>
  <c r="O1091" i="1" a="1"/>
  <c r="O1091" i="1" s="1"/>
  <c r="O1092" i="1" a="1"/>
  <c r="O1092" i="1" s="1"/>
  <c r="O1093" i="1" a="1"/>
  <c r="O1093" i="1" s="1"/>
  <c r="O1094" i="1" a="1"/>
  <c r="O1094" i="1" s="1"/>
  <c r="O1095" i="1" a="1"/>
  <c r="O1095" i="1" s="1"/>
  <c r="O1096" i="1" a="1"/>
  <c r="O1096" i="1" s="1"/>
  <c r="O1097" i="1" a="1"/>
  <c r="O1097" i="1" s="1"/>
  <c r="O1098" i="1" a="1"/>
  <c r="O1098" i="1" s="1"/>
  <c r="O1099" i="1" a="1"/>
  <c r="O1099" i="1" s="1"/>
  <c r="O1100" i="1" a="1"/>
  <c r="O1100" i="1" s="1"/>
  <c r="O1101" i="1" a="1"/>
  <c r="O1101" i="1" s="1"/>
  <c r="O1102" i="1" a="1"/>
  <c r="O1102" i="1" s="1"/>
  <c r="O1103" i="1" a="1"/>
  <c r="O1103" i="1" s="1"/>
  <c r="O1104" i="1" a="1"/>
  <c r="O1104" i="1" s="1"/>
  <c r="O1105" i="1" a="1"/>
  <c r="O1105" i="1" s="1"/>
  <c r="O1106" i="1" a="1"/>
  <c r="O1106" i="1" s="1"/>
  <c r="O1107" i="1" a="1"/>
  <c r="O1107" i="1" s="1"/>
  <c r="O1108" i="1" a="1"/>
  <c r="O1108" i="1" s="1"/>
  <c r="O1109" i="1" a="1"/>
  <c r="O1109" i="1" s="1"/>
  <c r="O1110" i="1" a="1"/>
  <c r="O1110" i="1" s="1"/>
  <c r="O1111" i="1" a="1"/>
  <c r="O1111" i="1" s="1"/>
  <c r="O1112" i="1" a="1"/>
  <c r="O1112" i="1" s="1"/>
  <c r="O1113" i="1" a="1"/>
  <c r="O1113" i="1" s="1"/>
  <c r="O1114" i="1" a="1"/>
  <c r="O1114" i="1" s="1"/>
  <c r="O1115" i="1" a="1"/>
  <c r="O1115" i="1" s="1"/>
  <c r="O1116" i="1" a="1"/>
  <c r="O1116" i="1" s="1"/>
  <c r="O1117" i="1" a="1"/>
  <c r="O1117" i="1" s="1"/>
  <c r="O1118" i="1" a="1"/>
  <c r="O1118" i="1" s="1"/>
  <c r="O1119" i="1" a="1"/>
  <c r="O1119" i="1" s="1"/>
  <c r="O1120" i="1" a="1"/>
  <c r="O1120" i="1" s="1"/>
  <c r="O1121" i="1" a="1"/>
  <c r="O1121" i="1" s="1"/>
  <c r="O1122" i="1" a="1"/>
  <c r="O1122" i="1" s="1"/>
  <c r="O1123" i="1" a="1"/>
  <c r="O1123" i="1" s="1"/>
  <c r="O1124" i="1" a="1"/>
  <c r="O1124" i="1" s="1"/>
  <c r="O1125" i="1" a="1"/>
  <c r="O1125" i="1" s="1"/>
  <c r="O1126" i="1" a="1"/>
  <c r="O1126" i="1" s="1"/>
  <c r="O1127" i="1" a="1"/>
  <c r="O1127" i="1" s="1"/>
  <c r="O1128" i="1" a="1"/>
  <c r="O1128" i="1" s="1"/>
  <c r="O1129" i="1" a="1"/>
  <c r="O1129" i="1" s="1"/>
  <c r="O1130" i="1" a="1"/>
  <c r="O1130" i="1" s="1"/>
  <c r="O1131" i="1" a="1"/>
  <c r="O1131" i="1" s="1"/>
  <c r="O1132" i="1" a="1"/>
  <c r="O1132" i="1" s="1"/>
  <c r="O1133" i="1" a="1"/>
  <c r="O1133" i="1" s="1"/>
  <c r="O1134" i="1" a="1"/>
  <c r="O1134" i="1" s="1"/>
  <c r="O1135" i="1" a="1"/>
  <c r="O1135" i="1" s="1"/>
  <c r="O1136" i="1" a="1"/>
  <c r="O1136" i="1" s="1"/>
  <c r="O1137" i="1" a="1"/>
  <c r="O1137" i="1" s="1"/>
  <c r="O1138" i="1" a="1"/>
  <c r="O1138" i="1" s="1"/>
  <c r="O1139" i="1" a="1"/>
  <c r="O1139" i="1" s="1"/>
  <c r="O1140" i="1" a="1"/>
  <c r="O1140" i="1" s="1"/>
  <c r="O1141" i="1" a="1"/>
  <c r="O1141" i="1" s="1"/>
  <c r="O1142" i="1" a="1"/>
  <c r="O1142" i="1" s="1"/>
  <c r="O1143" i="1" a="1"/>
  <c r="O1143" i="1" s="1"/>
  <c r="O1144" i="1" a="1"/>
  <c r="O1144" i="1" s="1"/>
  <c r="O1145" i="1" a="1"/>
  <c r="O1145" i="1" s="1"/>
  <c r="O1146" i="1" a="1"/>
  <c r="O1146" i="1" s="1"/>
  <c r="O1147" i="1" a="1"/>
  <c r="O1147" i="1" s="1"/>
  <c r="O1148" i="1" a="1"/>
  <c r="O1148" i="1" s="1"/>
  <c r="O1149" i="1" a="1"/>
  <c r="O1149" i="1" s="1"/>
  <c r="O1150" i="1" a="1"/>
  <c r="O1150" i="1" s="1"/>
  <c r="O1151" i="1" a="1"/>
  <c r="O1151" i="1" s="1"/>
  <c r="O1152" i="1" a="1"/>
  <c r="O1152" i="1" s="1"/>
  <c r="O1153" i="1" a="1"/>
  <c r="O1153" i="1" s="1"/>
  <c r="O1154" i="1" a="1"/>
  <c r="O1154" i="1" s="1"/>
  <c r="O1155" i="1" a="1"/>
  <c r="O1155" i="1" s="1"/>
  <c r="O1156" i="1" a="1"/>
  <c r="O1156" i="1" s="1"/>
  <c r="O1157" i="1" a="1"/>
  <c r="O1157" i="1" s="1"/>
  <c r="O1158" i="1" a="1"/>
  <c r="O1158" i="1" s="1"/>
  <c r="O1159" i="1" a="1"/>
  <c r="O1159" i="1" s="1"/>
  <c r="O1160" i="1" a="1"/>
  <c r="O1160" i="1" s="1"/>
  <c r="O1161" i="1" a="1"/>
  <c r="O1161" i="1" s="1"/>
  <c r="O1162" i="1" a="1"/>
  <c r="O1162" i="1" s="1"/>
  <c r="O1163" i="1" a="1"/>
  <c r="O1163" i="1" s="1"/>
  <c r="O1164" i="1" a="1"/>
  <c r="O1164" i="1" s="1"/>
  <c r="O1165" i="1" a="1"/>
  <c r="O1165" i="1" s="1"/>
  <c r="O1166" i="1" a="1"/>
  <c r="O1166" i="1" s="1"/>
  <c r="O1167" i="1" a="1"/>
  <c r="O1167" i="1" s="1"/>
  <c r="O1168" i="1" a="1"/>
  <c r="O1168" i="1" s="1"/>
  <c r="O1169" i="1" a="1"/>
  <c r="O1169" i="1" s="1"/>
  <c r="O1170" i="1" a="1"/>
  <c r="O1170" i="1" s="1"/>
  <c r="O1171" i="1" a="1"/>
  <c r="O1171" i="1"/>
  <c r="O1172" i="1" a="1"/>
  <c r="O1172" i="1" s="1"/>
  <c r="O1173" i="1" a="1"/>
  <c r="O1173" i="1" s="1"/>
  <c r="O1174" i="1" a="1"/>
  <c r="O1174" i="1" s="1"/>
  <c r="O1175" i="1" a="1"/>
  <c r="O1175" i="1" s="1"/>
  <c r="O1176" i="1" a="1"/>
  <c r="O1176" i="1" s="1"/>
  <c r="O1177" i="1" a="1"/>
  <c r="O1177" i="1" s="1"/>
  <c r="O1178" i="1" a="1"/>
  <c r="O1178" i="1" s="1"/>
  <c r="O1179" i="1" a="1"/>
  <c r="O1179" i="1" s="1"/>
  <c r="O1180" i="1" a="1"/>
  <c r="O1180" i="1" s="1"/>
  <c r="O1181" i="1" a="1"/>
  <c r="O1181" i="1" s="1"/>
  <c r="O1182" i="1" a="1"/>
  <c r="O1182" i="1" s="1"/>
  <c r="O1183" i="1" a="1"/>
  <c r="O1183" i="1" s="1"/>
  <c r="O1184" i="1" a="1"/>
  <c r="O1184" i="1" s="1"/>
  <c r="O1185" i="1" a="1"/>
  <c r="O1185" i="1" s="1"/>
  <c r="O1186" i="1" a="1"/>
  <c r="O1186" i="1" s="1"/>
  <c r="O1187" i="1" a="1"/>
  <c r="O1187" i="1" s="1"/>
  <c r="O1188" i="1" a="1"/>
  <c r="O1188" i="1" s="1"/>
  <c r="O1189" i="1" a="1"/>
  <c r="O1189" i="1" s="1"/>
  <c r="O1190" i="1" a="1"/>
  <c r="O1190" i="1" s="1"/>
  <c r="O1191" i="1" a="1"/>
  <c r="O1191" i="1" s="1"/>
  <c r="O1192" i="1" a="1"/>
  <c r="O1192" i="1" s="1"/>
  <c r="O1193" i="1" a="1"/>
  <c r="O1193" i="1" s="1"/>
  <c r="O1194" i="1" a="1"/>
  <c r="O1194" i="1" s="1"/>
  <c r="O1195" i="1" a="1"/>
  <c r="O1195" i="1" s="1"/>
  <c r="O1196" i="1" a="1"/>
  <c r="O1196" i="1" s="1"/>
  <c r="O1197" i="1" a="1"/>
  <c r="O1197" i="1" s="1"/>
  <c r="O1198" i="1" a="1"/>
  <c r="O1198" i="1" s="1"/>
  <c r="O1199" i="1" a="1"/>
  <c r="O1199" i="1" s="1"/>
  <c r="O1200" i="1" a="1"/>
  <c r="O1200" i="1" s="1"/>
  <c r="O1201" i="1" a="1"/>
  <c r="O1201" i="1" s="1"/>
  <c r="O1202" i="1" a="1"/>
  <c r="O1202" i="1" s="1"/>
  <c r="O1203" i="1" a="1"/>
  <c r="O1203" i="1" s="1"/>
  <c r="O1204" i="1" a="1"/>
  <c r="O1204" i="1" s="1"/>
  <c r="O1205" i="1" a="1"/>
  <c r="O1205" i="1" s="1"/>
  <c r="O1206" i="1" a="1"/>
  <c r="O1206" i="1" s="1"/>
  <c r="O1207" i="1" a="1"/>
  <c r="O1207" i="1"/>
  <c r="O1208" i="1" a="1"/>
  <c r="O1208" i="1" s="1"/>
  <c r="O1209" i="1" a="1"/>
  <c r="O1209" i="1" s="1"/>
  <c r="O1210" i="1" a="1"/>
  <c r="O1210" i="1" s="1"/>
  <c r="O1211" i="1" a="1"/>
  <c r="O1211" i="1" s="1"/>
  <c r="O1212" i="1" a="1"/>
  <c r="O1212" i="1" s="1"/>
  <c r="O1213" i="1" a="1"/>
  <c r="O1213" i="1" s="1"/>
  <c r="O1214" i="1" a="1"/>
  <c r="O1214" i="1" s="1"/>
  <c r="O1215" i="1" a="1"/>
  <c r="O1215" i="1" s="1"/>
  <c r="O1216" i="1" a="1"/>
  <c r="O1216" i="1" s="1"/>
  <c r="O1217" i="1" a="1"/>
  <c r="O1217" i="1" s="1"/>
  <c r="O1218" i="1" a="1"/>
  <c r="O1218" i="1" s="1"/>
  <c r="O1219" i="1" a="1"/>
  <c r="O1219" i="1" s="1"/>
  <c r="O1220" i="1" a="1"/>
  <c r="O1220" i="1" s="1"/>
  <c r="O1221" i="1" a="1"/>
  <c r="O1221" i="1" s="1"/>
  <c r="O1222" i="1" a="1"/>
  <c r="O1222" i="1" s="1"/>
  <c r="O1223" i="1" a="1"/>
  <c r="O1223" i="1" s="1"/>
  <c r="O1224" i="1" a="1"/>
  <c r="O1224" i="1" s="1"/>
  <c r="O1225" i="1" a="1"/>
  <c r="O1225" i="1" s="1"/>
  <c r="O1226" i="1" a="1"/>
  <c r="O1226" i="1" s="1"/>
  <c r="O1227" i="1" a="1"/>
  <c r="O1227" i="1" s="1"/>
  <c r="O1228" i="1" a="1"/>
  <c r="O1228" i="1" s="1"/>
  <c r="O1229" i="1" a="1"/>
  <c r="O1229" i="1" s="1"/>
  <c r="O1230" i="1" a="1"/>
  <c r="O1230" i="1" s="1"/>
  <c r="O1231" i="1" a="1"/>
  <c r="O1231" i="1" s="1"/>
  <c r="O1232" i="1" a="1"/>
  <c r="O1232" i="1" s="1"/>
  <c r="O1233" i="1" a="1"/>
  <c r="O1233" i="1" s="1"/>
  <c r="O1234" i="1" a="1"/>
  <c r="O1234" i="1" s="1"/>
  <c r="O1235" i="1" a="1"/>
  <c r="O1235" i="1"/>
  <c r="O1236" i="1" a="1"/>
  <c r="O1236" i="1" s="1"/>
  <c r="O1237" i="1" a="1"/>
  <c r="O1237" i="1" s="1"/>
  <c r="O1238" i="1" a="1"/>
  <c r="O1238" i="1" s="1"/>
  <c r="O1239" i="1" a="1"/>
  <c r="O1239" i="1" s="1"/>
  <c r="O1240" i="1" a="1"/>
  <c r="O1240" i="1" s="1"/>
  <c r="O1241" i="1" a="1"/>
  <c r="O1241" i="1" s="1"/>
  <c r="O1242" i="1" a="1"/>
  <c r="O1242" i="1" s="1"/>
  <c r="O1243" i="1" a="1"/>
  <c r="O1243" i="1" s="1"/>
  <c r="O1244" i="1" a="1"/>
  <c r="O1244" i="1" s="1"/>
  <c r="O1245" i="1" a="1"/>
  <c r="O1245" i="1" s="1"/>
  <c r="O1246" i="1" a="1"/>
  <c r="O1246" i="1" s="1"/>
  <c r="O1247" i="1" a="1"/>
  <c r="O1247" i="1" s="1"/>
  <c r="O1248" i="1" a="1"/>
  <c r="O1248" i="1" s="1"/>
  <c r="O1249" i="1" a="1"/>
  <c r="O1249" i="1" s="1"/>
  <c r="O1250" i="1" a="1"/>
  <c r="O1250" i="1" s="1"/>
  <c r="O1251" i="1" a="1"/>
  <c r="O1251" i="1" s="1"/>
  <c r="O1252" i="1" a="1"/>
  <c r="O1252" i="1" s="1"/>
  <c r="O1253" i="1" a="1"/>
  <c r="O1253" i="1" s="1"/>
  <c r="O1254" i="1" a="1"/>
  <c r="O1254" i="1" s="1"/>
  <c r="O1255" i="1" a="1"/>
  <c r="O1255" i="1" s="1"/>
  <c r="O1256" i="1" a="1"/>
  <c r="O1256" i="1" s="1"/>
  <c r="O1257" i="1" a="1"/>
  <c r="O1257" i="1" s="1"/>
  <c r="O1258" i="1" a="1"/>
  <c r="O1258" i="1" s="1"/>
  <c r="O1259" i="1" a="1"/>
  <c r="O1259" i="1" s="1"/>
  <c r="O1260" i="1" a="1"/>
  <c r="O1260" i="1" s="1"/>
  <c r="O1261" i="1" a="1"/>
  <c r="O1261" i="1" s="1"/>
  <c r="O1262" i="1" a="1"/>
  <c r="O1262" i="1" s="1"/>
  <c r="O1263" i="1" a="1"/>
  <c r="O1263" i="1" s="1"/>
  <c r="O1264" i="1" a="1"/>
  <c r="O1264" i="1" s="1"/>
  <c r="O1265" i="1" a="1"/>
  <c r="O1265" i="1" s="1"/>
  <c r="O1266" i="1" a="1"/>
  <c r="O1266" i="1" s="1"/>
  <c r="O1267" i="1" a="1"/>
  <c r="O1267" i="1" s="1"/>
  <c r="O1268" i="1" a="1"/>
  <c r="O1268" i="1" s="1"/>
  <c r="O1269" i="1" a="1"/>
  <c r="O1269" i="1" s="1"/>
  <c r="O1270" i="1" a="1"/>
  <c r="O1270" i="1" s="1"/>
  <c r="O1271" i="1" a="1"/>
  <c r="O1271" i="1" s="1"/>
  <c r="O1272" i="1" a="1"/>
  <c r="O1272" i="1" s="1"/>
  <c r="O1273" i="1" a="1"/>
  <c r="O1273" i="1" s="1"/>
  <c r="O1274" i="1" a="1"/>
  <c r="O1274" i="1" s="1"/>
  <c r="O1275" i="1" a="1"/>
  <c r="O1275" i="1" s="1"/>
  <c r="O1276" i="1" a="1"/>
  <c r="O1276" i="1" s="1"/>
  <c r="O1277" i="1" a="1"/>
  <c r="O1277" i="1" s="1"/>
  <c r="O1278" i="1" a="1"/>
  <c r="O1278" i="1" s="1"/>
  <c r="O1279" i="1" a="1"/>
  <c r="O1279" i="1" s="1"/>
  <c r="O1280" i="1" a="1"/>
  <c r="O1280" i="1" s="1"/>
  <c r="O1281" i="1" a="1"/>
  <c r="O1281" i="1" s="1"/>
  <c r="O1282" i="1" a="1"/>
  <c r="O1282" i="1" s="1"/>
  <c r="O1283" i="1" a="1"/>
  <c r="O1283" i="1" s="1"/>
  <c r="O1284" i="1" a="1"/>
  <c r="O1284" i="1" s="1"/>
  <c r="O1285" i="1" a="1"/>
  <c r="O1285" i="1" s="1"/>
  <c r="O1286" i="1" a="1"/>
  <c r="O1286" i="1" s="1"/>
  <c r="O1287" i="1" a="1"/>
  <c r="O1287" i="1" s="1"/>
  <c r="O1288" i="1" a="1"/>
  <c r="O1288" i="1" s="1"/>
  <c r="O1289" i="1" a="1"/>
  <c r="O1289" i="1"/>
  <c r="O1290" i="1" a="1"/>
  <c r="O1290" i="1" s="1"/>
  <c r="O1291" i="1" a="1"/>
  <c r="O1291" i="1" s="1"/>
  <c r="O1292" i="1" a="1"/>
  <c r="O1292" i="1" s="1"/>
  <c r="O1293" i="1" a="1"/>
  <c r="O1293" i="1" s="1"/>
  <c r="O1294" i="1" a="1"/>
  <c r="O1294" i="1" s="1"/>
  <c r="O1295" i="1" a="1"/>
  <c r="O1295" i="1" s="1"/>
  <c r="O1296" i="1" a="1"/>
  <c r="O1296" i="1" s="1"/>
  <c r="O1297" i="1" a="1"/>
  <c r="O1297" i="1" s="1"/>
  <c r="O1298" i="1" a="1"/>
  <c r="O1298" i="1" s="1"/>
  <c r="O1299" i="1" a="1"/>
  <c r="O1299" i="1" s="1"/>
  <c r="O1300" i="1" a="1"/>
  <c r="O1300" i="1" s="1"/>
  <c r="O1301" i="1" a="1"/>
  <c r="O1301" i="1" s="1"/>
  <c r="O1302" i="1" a="1"/>
  <c r="O1302" i="1" s="1"/>
  <c r="O1303" i="1" a="1"/>
  <c r="O1303" i="1" s="1"/>
  <c r="O1304" i="1" a="1"/>
  <c r="O1304" i="1" s="1"/>
  <c r="O1305" i="1" a="1"/>
  <c r="O1305" i="1" s="1"/>
  <c r="O1306" i="1" a="1"/>
  <c r="O1306" i="1" s="1"/>
  <c r="O1307" i="1" a="1"/>
  <c r="O1307" i="1" s="1"/>
  <c r="O1308" i="1" a="1"/>
  <c r="O1308" i="1" s="1"/>
  <c r="O1309" i="1" a="1"/>
  <c r="O1309" i="1" s="1"/>
  <c r="O1310" i="1" a="1"/>
  <c r="O1310" i="1"/>
  <c r="O1311" i="1" a="1"/>
  <c r="O1311" i="1" s="1"/>
  <c r="O1312" i="1" a="1"/>
  <c r="O1312" i="1" s="1"/>
  <c r="O1313" i="1" a="1"/>
  <c r="O1313" i="1" s="1"/>
  <c r="O1314" i="1" a="1"/>
  <c r="O1314" i="1" s="1"/>
  <c r="O1315" i="1" a="1"/>
  <c r="O1315" i="1" s="1"/>
  <c r="O1316" i="1" a="1"/>
  <c r="O1316" i="1" s="1"/>
  <c r="O1317" i="1" a="1"/>
  <c r="O1317" i="1" s="1"/>
  <c r="O1318" i="1" a="1"/>
  <c r="O1318" i="1" s="1"/>
  <c r="O1319" i="1" a="1"/>
  <c r="O1319" i="1" s="1"/>
  <c r="O1320" i="1" a="1"/>
  <c r="O1320" i="1" s="1"/>
  <c r="O1321" i="1" a="1"/>
  <c r="O1321" i="1" s="1"/>
  <c r="O1322" i="1" a="1"/>
  <c r="O1322" i="1" s="1"/>
  <c r="O1323" i="1" a="1"/>
  <c r="O1323" i="1" s="1"/>
  <c r="O1324" i="1" a="1"/>
  <c r="O1324" i="1" s="1"/>
  <c r="O1325" i="1" a="1"/>
  <c r="O1325" i="1" s="1"/>
  <c r="O1326" i="1" a="1"/>
  <c r="O1326" i="1" s="1"/>
  <c r="O1327" i="1" a="1"/>
  <c r="O1327" i="1" s="1"/>
  <c r="O1328" i="1" a="1"/>
  <c r="O1328" i="1" s="1"/>
  <c r="O1329" i="1" a="1"/>
  <c r="O1329" i="1" s="1"/>
  <c r="O1330" i="1" a="1"/>
  <c r="O1330" i="1" s="1"/>
  <c r="O1331" i="1" a="1"/>
  <c r="O1331" i="1" s="1"/>
  <c r="O1332" i="1" a="1"/>
  <c r="O1332" i="1" s="1"/>
  <c r="O1333" i="1" a="1"/>
  <c r="O1333" i="1" s="1"/>
  <c r="O1334" i="1" a="1"/>
  <c r="O1334" i="1"/>
  <c r="O1335" i="1" a="1"/>
  <c r="O1335" i="1" s="1"/>
  <c r="O1336" i="1" a="1"/>
  <c r="O1336" i="1" s="1"/>
  <c r="O1337" i="1" a="1"/>
  <c r="O1337" i="1" s="1"/>
  <c r="O1338" i="1" a="1"/>
  <c r="O1338" i="1" s="1"/>
  <c r="O1339" i="1" a="1"/>
  <c r="O1339" i="1" s="1"/>
  <c r="O1340" i="1" a="1"/>
  <c r="O1340" i="1" s="1"/>
  <c r="O1341" i="1" a="1"/>
  <c r="O1341" i="1" s="1"/>
  <c r="O1342" i="1" a="1"/>
  <c r="O1342" i="1" s="1"/>
  <c r="O1343" i="1" a="1"/>
  <c r="O1343" i="1" s="1"/>
  <c r="O1344" i="1" a="1"/>
  <c r="O1344" i="1" s="1"/>
  <c r="O1345" i="1" a="1"/>
  <c r="O1345" i="1" s="1"/>
  <c r="O1346" i="1" a="1"/>
  <c r="O1346" i="1" s="1"/>
  <c r="O1347" i="1" a="1"/>
  <c r="O1347" i="1" s="1"/>
  <c r="O1348" i="1" a="1"/>
  <c r="O1348" i="1" s="1"/>
  <c r="O1349" i="1" a="1"/>
  <c r="O1349" i="1" s="1"/>
  <c r="O1350" i="1" a="1"/>
  <c r="O1350" i="1" s="1"/>
  <c r="O1351" i="1" a="1"/>
  <c r="O1351" i="1" s="1"/>
  <c r="O1352" i="1" a="1"/>
  <c r="O1352" i="1" s="1"/>
  <c r="O1353" i="1" a="1"/>
  <c r="O1353" i="1" s="1"/>
  <c r="O1354" i="1" a="1"/>
  <c r="O1354" i="1" s="1"/>
  <c r="O1355" i="1" a="1"/>
  <c r="O1355" i="1" s="1"/>
  <c r="O1356" i="1" a="1"/>
  <c r="O1356" i="1" s="1"/>
  <c r="O1357" i="1" a="1"/>
  <c r="O1357" i="1" s="1"/>
  <c r="O1358" i="1" a="1"/>
  <c r="O1358" i="1" s="1"/>
  <c r="O1359" i="1" a="1"/>
  <c r="O1359" i="1" s="1"/>
  <c r="O1360" i="1" a="1"/>
  <c r="O1360" i="1" s="1"/>
  <c r="O1361" i="1" a="1"/>
  <c r="O1361" i="1" s="1"/>
  <c r="O1362" i="1" a="1"/>
  <c r="O1362" i="1" s="1"/>
  <c r="O1363" i="1" a="1"/>
  <c r="O1363" i="1" s="1"/>
  <c r="O1364" i="1" a="1"/>
  <c r="O1364" i="1" s="1"/>
  <c r="O1365" i="1" a="1"/>
  <c r="O1365" i="1" s="1"/>
  <c r="O1366" i="1" a="1"/>
  <c r="O1366" i="1"/>
  <c r="O1367" i="1" a="1"/>
  <c r="O1367" i="1" s="1"/>
  <c r="O1368" i="1" a="1"/>
  <c r="O1368" i="1" s="1"/>
  <c r="O1369" i="1" a="1"/>
  <c r="O1369" i="1" s="1"/>
  <c r="O1370" i="1" a="1"/>
  <c r="O1370" i="1" s="1"/>
  <c r="O1371" i="1" a="1"/>
  <c r="O1371" i="1" s="1"/>
  <c r="O1372" i="1" a="1"/>
  <c r="O1372" i="1" s="1"/>
  <c r="O1373" i="1" a="1"/>
  <c r="O1373" i="1" s="1"/>
  <c r="O1374" i="1" a="1"/>
  <c r="O1374" i="1" s="1"/>
  <c r="O1375" i="1" a="1"/>
  <c r="O1375" i="1" s="1"/>
  <c r="O1376" i="1" a="1"/>
  <c r="O1376" i="1" s="1"/>
  <c r="O1377" i="1" a="1"/>
  <c r="O1377" i="1" s="1"/>
  <c r="O1378" i="1" a="1"/>
  <c r="O1378" i="1" s="1"/>
  <c r="O1379" i="1" a="1"/>
  <c r="O1379" i="1" s="1"/>
  <c r="O1380" i="1" a="1"/>
  <c r="O1380" i="1" s="1"/>
  <c r="O1381" i="1" a="1"/>
  <c r="O1381" i="1" s="1"/>
  <c r="O1382" i="1" a="1"/>
  <c r="O1382" i="1" s="1"/>
  <c r="O1383" i="1" a="1"/>
  <c r="O1383" i="1" s="1"/>
  <c r="O1384" i="1" a="1"/>
  <c r="O1384" i="1" s="1"/>
  <c r="O1385" i="1" a="1"/>
  <c r="O1385" i="1" s="1"/>
  <c r="O1386" i="1" a="1"/>
  <c r="O1386" i="1" s="1"/>
  <c r="O1387" i="1" a="1"/>
  <c r="O1387" i="1" s="1"/>
  <c r="O1388" i="1" a="1"/>
  <c r="O1388" i="1" s="1"/>
  <c r="O1389" i="1" a="1"/>
  <c r="O1389" i="1" s="1"/>
  <c r="O1390" i="1" a="1"/>
  <c r="O1390" i="1" s="1"/>
  <c r="O1391" i="1" a="1"/>
  <c r="O1391" i="1" s="1"/>
  <c r="O1392" i="1" a="1"/>
  <c r="O1392" i="1" s="1"/>
  <c r="O1393" i="1" a="1"/>
  <c r="O1393" i="1" s="1"/>
  <c r="O1394" i="1" a="1"/>
  <c r="O1394" i="1" s="1"/>
  <c r="O1395" i="1" a="1"/>
  <c r="O1395" i="1" s="1"/>
  <c r="O1396" i="1" a="1"/>
  <c r="O1396" i="1" s="1"/>
  <c r="O1397" i="1" a="1"/>
  <c r="O1397" i="1" s="1"/>
  <c r="O1398" i="1" a="1"/>
  <c r="O1398" i="1"/>
  <c r="O1399" i="1" a="1"/>
  <c r="O1399" i="1" s="1"/>
  <c r="O1400" i="1" a="1"/>
  <c r="O1400" i="1" s="1"/>
  <c r="O1401" i="1" a="1"/>
  <c r="O1401" i="1" s="1"/>
  <c r="O1402" i="1" a="1"/>
  <c r="O1402" i="1" s="1"/>
  <c r="O1403" i="1" a="1"/>
  <c r="O1403" i="1" s="1"/>
  <c r="O1404" i="1" a="1"/>
  <c r="O1404" i="1" s="1"/>
  <c r="O1405" i="1" a="1"/>
  <c r="O1405" i="1" s="1"/>
  <c r="O1406" i="1" a="1"/>
  <c r="O1406" i="1" s="1"/>
  <c r="O1407" i="1" a="1"/>
  <c r="O1407" i="1" s="1"/>
  <c r="O1408" i="1" a="1"/>
  <c r="O1408" i="1" s="1"/>
  <c r="O1409" i="1" a="1"/>
  <c r="O1409" i="1" s="1"/>
  <c r="O1410" i="1" a="1"/>
  <c r="O1410" i="1" s="1"/>
  <c r="O1411" i="1" a="1"/>
  <c r="O1411" i="1" s="1"/>
  <c r="O1412" i="1" a="1"/>
  <c r="O1412" i="1" s="1"/>
  <c r="O1413" i="1" a="1"/>
  <c r="O1413" i="1" s="1"/>
  <c r="O1414" i="1" a="1"/>
  <c r="O1414" i="1" s="1"/>
  <c r="O1415" i="1" a="1"/>
  <c r="O1415" i="1" s="1"/>
  <c r="O1416" i="1" a="1"/>
  <c r="O1416" i="1" s="1"/>
  <c r="O1417" i="1" a="1"/>
  <c r="O1417" i="1" s="1"/>
  <c r="O1418" i="1" a="1"/>
  <c r="O1418" i="1" s="1"/>
  <c r="O1419" i="1" a="1"/>
  <c r="O1419" i="1" s="1"/>
  <c r="O1420" i="1" a="1"/>
  <c r="O1420" i="1" s="1"/>
  <c r="O1421" i="1" a="1"/>
  <c r="O1421" i="1" s="1"/>
  <c r="O1422" i="1" a="1"/>
  <c r="O1422" i="1" s="1"/>
  <c r="O1423" i="1" a="1"/>
  <c r="O1423" i="1" s="1"/>
  <c r="O1424" i="1" a="1"/>
  <c r="O1424" i="1" s="1"/>
  <c r="O1425" i="1" a="1"/>
  <c r="O1425" i="1" s="1"/>
  <c r="O1426" i="1" a="1"/>
  <c r="O1426" i="1" s="1"/>
  <c r="O1427" i="1" a="1"/>
  <c r="O1427" i="1" s="1"/>
  <c r="O1428" i="1" a="1"/>
  <c r="O1428" i="1" s="1"/>
  <c r="O1429" i="1" a="1"/>
  <c r="O1429" i="1" s="1"/>
  <c r="O1430" i="1" a="1"/>
  <c r="O1430" i="1" s="1"/>
  <c r="O1431" i="1" a="1"/>
  <c r="O1431" i="1" s="1"/>
  <c r="O1432" i="1" a="1"/>
  <c r="O1432" i="1" s="1"/>
  <c r="O1433" i="1" a="1"/>
  <c r="O1433" i="1" s="1"/>
  <c r="O1434" i="1" a="1"/>
  <c r="O1434" i="1" s="1"/>
  <c r="O1435" i="1" a="1"/>
  <c r="O1435" i="1" s="1"/>
  <c r="O1436" i="1" a="1"/>
  <c r="O1436" i="1" s="1"/>
  <c r="O1437" i="1" a="1"/>
  <c r="O1437" i="1" s="1"/>
  <c r="O1438" i="1" a="1"/>
  <c r="O1438" i="1" s="1"/>
  <c r="O1439" i="1" a="1"/>
  <c r="O1439" i="1" s="1"/>
  <c r="O1440" i="1" a="1"/>
  <c r="O1440" i="1" s="1"/>
  <c r="O1441" i="1" a="1"/>
  <c r="O1441" i="1" s="1"/>
  <c r="O1442" i="1" a="1"/>
  <c r="O1442" i="1" s="1"/>
  <c r="O1443" i="1" a="1"/>
  <c r="O1443" i="1" s="1"/>
  <c r="O1444" i="1" a="1"/>
  <c r="O1444" i="1" s="1"/>
  <c r="O1445" i="1" a="1"/>
  <c r="O1445" i="1" s="1"/>
  <c r="O1446" i="1" a="1"/>
  <c r="O1446" i="1" s="1"/>
  <c r="O1447" i="1" a="1"/>
  <c r="O1447" i="1" s="1"/>
  <c r="O1448" i="1" a="1"/>
  <c r="O1448" i="1" s="1"/>
  <c r="O1449" i="1" a="1"/>
  <c r="O1449" i="1" s="1"/>
  <c r="O1450" i="1" a="1"/>
  <c r="O1450" i="1" s="1"/>
  <c r="O1451" i="1" a="1"/>
  <c r="O1451" i="1" s="1"/>
  <c r="O1452" i="1" a="1"/>
  <c r="O1452" i="1" s="1"/>
  <c r="O1453" i="1" a="1"/>
  <c r="O1453" i="1" s="1"/>
  <c r="O1454" i="1" a="1"/>
  <c r="O1454" i="1" s="1"/>
  <c r="O1455" i="1" a="1"/>
  <c r="O1455" i="1" s="1"/>
  <c r="O1456" i="1" a="1"/>
  <c r="O1456" i="1" s="1"/>
  <c r="O1457" i="1" a="1"/>
  <c r="O1457" i="1" s="1"/>
  <c r="O1458" i="1" a="1"/>
  <c r="O1458" i="1" s="1"/>
  <c r="O1459" i="1" a="1"/>
  <c r="O1459" i="1" s="1"/>
  <c r="O1460" i="1" a="1"/>
  <c r="O1460" i="1" s="1"/>
  <c r="O1461" i="1" a="1"/>
  <c r="O1461" i="1" s="1"/>
  <c r="O1462" i="1" a="1"/>
  <c r="O1462" i="1" s="1"/>
  <c r="O1463" i="1" a="1"/>
  <c r="O1463" i="1" s="1"/>
  <c r="O1464" i="1" a="1"/>
  <c r="O1464" i="1" s="1"/>
  <c r="O1465" i="1" a="1"/>
  <c r="O1465" i="1" s="1"/>
  <c r="O1466" i="1" a="1"/>
  <c r="O1466" i="1" s="1"/>
  <c r="O1467" i="1" a="1"/>
  <c r="O1467" i="1" s="1"/>
  <c r="O1468" i="1" a="1"/>
  <c r="O1468" i="1" s="1"/>
  <c r="X8" i="6" l="1" a="1"/>
  <c r="X8" i="6" s="1"/>
  <c r="AN8" i="6" a="1"/>
  <c r="AN8" i="6" s="1"/>
  <c r="N8" i="6" a="1"/>
  <c r="N8" i="6" s="1"/>
  <c r="X12" i="6" a="1"/>
  <c r="X12" i="6" s="1"/>
  <c r="AN12" i="6" a="1"/>
  <c r="AN12" i="6" s="1"/>
  <c r="T12" i="6" a="1"/>
  <c r="T12" i="6" s="1"/>
  <c r="AJ12" i="6" a="1"/>
  <c r="AJ12" i="6" s="1"/>
  <c r="N12" i="6" a="1"/>
  <c r="N12" i="6" s="1"/>
  <c r="AD12" i="6" a="1"/>
  <c r="AD12" i="6" s="1"/>
  <c r="H12" i="6" a="1"/>
  <c r="H12" i="6" s="1"/>
  <c r="P8" i="6" a="1"/>
  <c r="P8" i="6" s="1"/>
  <c r="H8" i="6" a="1"/>
  <c r="H8" i="6" s="1"/>
  <c r="AF8" i="6" a="1"/>
  <c r="AF8" i="6" s="1"/>
  <c r="AL8" i="6" a="1"/>
  <c r="AL8" i="6" s="1"/>
  <c r="F8" i="6" a="1"/>
  <c r="F8" i="6" s="1"/>
  <c r="AD8" i="6" a="1"/>
  <c r="AD8" i="6" s="1"/>
  <c r="V8" i="6" a="1"/>
  <c r="V8" i="6" s="1"/>
  <c r="I11" i="6" a="1"/>
  <c r="I11" i="6" s="1"/>
  <c r="N11" i="6" a="1"/>
  <c r="N11" i="6" s="1"/>
  <c r="Z11" i="6" a="1"/>
  <c r="Z11" i="6" s="1"/>
  <c r="AM11" i="6" a="1"/>
  <c r="AM11" i="6" s="1"/>
  <c r="O11" i="6" a="1"/>
  <c r="O11" i="6" s="1"/>
  <c r="AB11" i="6" a="1"/>
  <c r="AB11" i="6" s="1"/>
  <c r="AN11" i="6" a="1"/>
  <c r="AN11" i="6" s="1"/>
  <c r="P11" i="6" a="1"/>
  <c r="P11" i="6" s="1"/>
  <c r="AD11" i="6" a="1"/>
  <c r="AD11" i="6" s="1"/>
  <c r="AP11" i="6" a="1"/>
  <c r="AP11" i="6" s="1"/>
  <c r="B11" i="6" a="1"/>
  <c r="B11" i="6" s="1"/>
  <c r="C11" i="6" s="1" a="1"/>
  <c r="C11" i="6" s="1"/>
  <c r="F11" i="6" a="1"/>
  <c r="F11" i="6" s="1"/>
  <c r="R11" i="6" a="1"/>
  <c r="R11" i="6" s="1"/>
  <c r="AE11" i="6" a="1"/>
  <c r="AE11" i="6" s="1"/>
  <c r="AR11" i="6" a="1"/>
  <c r="AR11" i="6" s="1"/>
  <c r="G11" i="6" a="1"/>
  <c r="G11" i="6" s="1"/>
  <c r="T11" i="6" a="1"/>
  <c r="T11" i="6" s="1"/>
  <c r="AF11" i="6" a="1"/>
  <c r="AF11" i="6" s="1"/>
  <c r="H11" i="6" a="1"/>
  <c r="H11" i="6" s="1"/>
  <c r="V11" i="6" a="1"/>
  <c r="V11" i="6" s="1"/>
  <c r="AH11" i="6" a="1"/>
  <c r="AH11" i="6" s="1"/>
  <c r="J11" i="6" a="1"/>
  <c r="J11" i="6" s="1"/>
  <c r="W11" i="6" a="1"/>
  <c r="W11" i="6" s="1"/>
  <c r="AJ11" i="6" a="1"/>
  <c r="AJ11" i="6" s="1"/>
  <c r="L11" i="6" a="1"/>
  <c r="L11" i="6" s="1"/>
  <c r="X11" i="6" a="1"/>
  <c r="X11" i="6" s="1"/>
  <c r="AL11" i="6" a="1"/>
  <c r="AL11" i="6" s="1"/>
  <c r="Q2" i="1"/>
  <c r="J10" i="6" a="1"/>
  <c r="J10" i="6" s="1"/>
  <c r="F9" i="6" a="1"/>
  <c r="F9" i="6" s="1"/>
  <c r="AD9" i="6" a="1"/>
  <c r="AD9" i="6" s="1"/>
  <c r="AL9" i="6" a="1"/>
  <c r="AL9" i="6" s="1"/>
  <c r="V9" i="6" a="1"/>
  <c r="V9" i="6" s="1"/>
  <c r="AJ9" i="6" a="1"/>
  <c r="AJ9" i="6" s="1"/>
  <c r="AB9" i="6" a="1"/>
  <c r="AB9" i="6" s="1"/>
  <c r="N9" i="6" a="1"/>
  <c r="N9" i="6" s="1"/>
  <c r="T9" i="6" a="1"/>
  <c r="T9" i="6" s="1"/>
  <c r="B9" i="6" a="1"/>
  <c r="B9" i="6" s="1"/>
  <c r="C9" i="6" s="1" a="1"/>
  <c r="C9" i="6" s="1"/>
  <c r="AR9" i="6" a="1"/>
  <c r="AR9" i="6" s="1"/>
  <c r="AP10" i="6" a="1"/>
  <c r="AP10" i="6" s="1"/>
  <c r="AH10" i="6" a="1"/>
  <c r="AH10" i="6" s="1"/>
  <c r="Z10" i="6" a="1"/>
  <c r="Z10" i="6" s="1"/>
  <c r="T10" i="6" a="1"/>
  <c r="T10" i="6" s="1"/>
  <c r="AR10" i="6" a="1"/>
  <c r="AR10" i="6" s="1"/>
  <c r="AJ10" i="6" a="1"/>
  <c r="AJ10" i="6" s="1"/>
  <c r="AB10" i="6" a="1"/>
  <c r="AB10" i="6" s="1"/>
  <c r="B10" i="6" a="1"/>
  <c r="B10" i="6" s="1"/>
  <c r="L10" i="6" a="1"/>
  <c r="L10" i="6" s="1"/>
  <c r="B13" i="6" a="1"/>
  <c r="B13" i="6" s="1"/>
  <c r="C13" i="6" s="1" a="1"/>
  <c r="C13" i="6" s="1"/>
  <c r="G12" i="6" a="1"/>
  <c r="G12" i="6" s="1"/>
  <c r="O12" i="6" a="1"/>
  <c r="O12" i="6" s="1"/>
  <c r="W12" i="6" a="1"/>
  <c r="W12" i="6" s="1"/>
  <c r="AE12" i="6" a="1"/>
  <c r="AE12" i="6" s="1"/>
  <c r="AM12" i="6" a="1"/>
  <c r="AM12" i="6" s="1"/>
  <c r="I12" i="6" a="1"/>
  <c r="I12" i="6" s="1"/>
  <c r="Q12" i="6" a="1"/>
  <c r="Q12" i="6" s="1"/>
  <c r="Y12" i="6" a="1"/>
  <c r="Y12" i="6" s="1"/>
  <c r="AG12" i="6" a="1"/>
  <c r="AG12" i="6" s="1"/>
  <c r="AO12" i="6" a="1"/>
  <c r="AO12" i="6" s="1"/>
  <c r="J12" i="6" a="1"/>
  <c r="J12" i="6" s="1"/>
  <c r="Z12" i="6" a="1"/>
  <c r="Z12" i="6" s="1"/>
  <c r="AP12" i="6" a="1"/>
  <c r="AP12" i="6" s="1"/>
  <c r="R12" i="6" a="1"/>
  <c r="R12" i="6" s="1"/>
  <c r="AH12" i="6" a="1"/>
  <c r="AH12" i="6" s="1"/>
  <c r="K12" i="6" a="1"/>
  <c r="K12" i="6" s="1"/>
  <c r="S12" i="6" a="1"/>
  <c r="S12" i="6" s="1"/>
  <c r="AA12" i="6" a="1"/>
  <c r="AA12" i="6" s="1"/>
  <c r="AI12" i="6" a="1"/>
  <c r="AI12" i="6" s="1"/>
  <c r="AQ12" i="6" a="1"/>
  <c r="AQ12" i="6" s="1"/>
  <c r="E12" i="6" a="1"/>
  <c r="E12" i="6" s="1"/>
  <c r="M12" i="6" a="1"/>
  <c r="M12" i="6" s="1"/>
  <c r="U12" i="6" a="1"/>
  <c r="U12" i="6" s="1"/>
  <c r="AC12" i="6" a="1"/>
  <c r="AC12" i="6" s="1"/>
  <c r="AK12" i="6" a="1"/>
  <c r="AK12" i="6" s="1"/>
  <c r="K10" i="6" a="1"/>
  <c r="K10" i="6" s="1"/>
  <c r="S10" i="6" a="1"/>
  <c r="S10" i="6" s="1"/>
  <c r="AA10" i="6" a="1"/>
  <c r="AA10" i="6" s="1"/>
  <c r="AI10" i="6" a="1"/>
  <c r="AI10" i="6" s="1"/>
  <c r="AQ10" i="6" a="1"/>
  <c r="AQ10" i="6" s="1"/>
  <c r="E10" i="6" a="1"/>
  <c r="E10" i="6" s="1"/>
  <c r="M10" i="6" a="1"/>
  <c r="M10" i="6" s="1"/>
  <c r="U10" i="6" a="1"/>
  <c r="U10" i="6" s="1"/>
  <c r="AC10" i="6" a="1"/>
  <c r="AC10" i="6" s="1"/>
  <c r="AK10" i="6" a="1"/>
  <c r="AK10" i="6" s="1"/>
  <c r="N10" i="6" a="1"/>
  <c r="N10" i="6" s="1"/>
  <c r="AD10" i="6" a="1"/>
  <c r="AD10" i="6" s="1"/>
  <c r="F10" i="6" a="1"/>
  <c r="F10" i="6" s="1"/>
  <c r="V10" i="6" a="1"/>
  <c r="V10" i="6" s="1"/>
  <c r="AL10" i="6" a="1"/>
  <c r="AL10" i="6" s="1"/>
  <c r="G10" i="6" a="1"/>
  <c r="G10" i="6" s="1"/>
  <c r="O10" i="6" a="1"/>
  <c r="O10" i="6" s="1"/>
  <c r="W10" i="6" a="1"/>
  <c r="W10" i="6" s="1"/>
  <c r="AE10" i="6" a="1"/>
  <c r="AE10" i="6" s="1"/>
  <c r="AM10" i="6" a="1"/>
  <c r="AM10" i="6" s="1"/>
  <c r="H10" i="6" a="1"/>
  <c r="H10" i="6" s="1"/>
  <c r="P10" i="6" a="1"/>
  <c r="P10" i="6" s="1"/>
  <c r="X10" i="6" a="1"/>
  <c r="X10" i="6" s="1"/>
  <c r="AF10" i="6" a="1"/>
  <c r="AF10" i="6" s="1"/>
  <c r="AN10" i="6" a="1"/>
  <c r="AN10" i="6" s="1"/>
  <c r="I10" i="6" a="1"/>
  <c r="I10" i="6" s="1"/>
  <c r="Q10" i="6" a="1"/>
  <c r="Q10" i="6" s="1"/>
  <c r="Y10" i="6" a="1"/>
  <c r="Y10" i="6" s="1"/>
  <c r="AG10" i="6" a="1"/>
  <c r="AG10" i="6" s="1"/>
  <c r="AO10" i="6" a="1"/>
  <c r="AO10" i="6" s="1"/>
  <c r="E9" i="6" a="1"/>
  <c r="E9" i="6" s="1"/>
  <c r="M9" i="6" a="1"/>
  <c r="M9" i="6" s="1"/>
  <c r="U9" i="6" a="1"/>
  <c r="U9" i="6" s="1"/>
  <c r="AC9" i="6" a="1"/>
  <c r="AC9" i="6" s="1"/>
  <c r="AK9" i="6" a="1"/>
  <c r="AK9" i="6" s="1"/>
  <c r="G9" i="6" a="1"/>
  <c r="G9" i="6" s="1"/>
  <c r="O9" i="6" a="1"/>
  <c r="O9" i="6" s="1"/>
  <c r="W9" i="6" a="1"/>
  <c r="W9" i="6" s="1"/>
  <c r="AE9" i="6" a="1"/>
  <c r="AE9" i="6" s="1"/>
  <c r="AM9" i="6" a="1"/>
  <c r="AM9" i="6" s="1"/>
  <c r="P9" i="6" a="1"/>
  <c r="P9" i="6" s="1"/>
  <c r="AF9" i="6" a="1"/>
  <c r="AF9" i="6" s="1"/>
  <c r="H9" i="6" a="1"/>
  <c r="H9" i="6" s="1"/>
  <c r="X9" i="6" a="1"/>
  <c r="X9" i="6" s="1"/>
  <c r="AN9" i="6" a="1"/>
  <c r="AN9" i="6" s="1"/>
  <c r="I9" i="6" a="1"/>
  <c r="I9" i="6" s="1"/>
  <c r="Q9" i="6" a="1"/>
  <c r="Q9" i="6" s="1"/>
  <c r="Y9" i="6" a="1"/>
  <c r="Y9" i="6" s="1"/>
  <c r="AG9" i="6" a="1"/>
  <c r="AG9" i="6" s="1"/>
  <c r="AO9" i="6" a="1"/>
  <c r="AO9" i="6" s="1"/>
  <c r="J9" i="6" a="1"/>
  <c r="J9" i="6" s="1"/>
  <c r="R9" i="6" a="1"/>
  <c r="R9" i="6" s="1"/>
  <c r="Z9" i="6" a="1"/>
  <c r="Z9" i="6" s="1"/>
  <c r="AH9" i="6" a="1"/>
  <c r="AH9" i="6" s="1"/>
  <c r="AP9" i="6" a="1"/>
  <c r="AP9" i="6" s="1"/>
  <c r="K9" i="6" a="1"/>
  <c r="K9" i="6" s="1"/>
  <c r="S9" i="6" a="1"/>
  <c r="S9" i="6" s="1"/>
  <c r="AA9" i="6" a="1"/>
  <c r="AA9" i="6" s="1"/>
  <c r="AI9" i="6" a="1"/>
  <c r="AI9" i="6" s="1"/>
  <c r="AQ9" i="6" a="1"/>
  <c r="AQ9" i="6" s="1"/>
  <c r="G8" i="6" a="1"/>
  <c r="G8" i="6" s="1"/>
  <c r="O8" i="6" a="1"/>
  <c r="O8" i="6" s="1"/>
  <c r="W8" i="6" a="1"/>
  <c r="W8" i="6" s="1"/>
  <c r="AE8" i="6" a="1"/>
  <c r="AE8" i="6" s="1"/>
  <c r="AM8" i="6" a="1"/>
  <c r="AM8" i="6" s="1"/>
  <c r="I8" i="6" a="1"/>
  <c r="I8" i="6" s="1"/>
  <c r="Q8" i="6" a="1"/>
  <c r="Q8" i="6" s="1"/>
  <c r="Y8" i="6" a="1"/>
  <c r="Y8" i="6" s="1"/>
  <c r="AG8" i="6" a="1"/>
  <c r="AG8" i="6" s="1"/>
  <c r="AO8" i="6" a="1"/>
  <c r="AO8" i="6" s="1"/>
  <c r="J8" i="6" a="1"/>
  <c r="J8" i="6" s="1"/>
  <c r="R8" i="6" a="1"/>
  <c r="R8" i="6" s="1"/>
  <c r="Z8" i="6" a="1"/>
  <c r="Z8" i="6" s="1"/>
  <c r="AH8" i="6" a="1"/>
  <c r="AH8" i="6" s="1"/>
  <c r="AP8" i="6" a="1"/>
  <c r="AP8" i="6" s="1"/>
  <c r="K8" i="6" a="1"/>
  <c r="K8" i="6" s="1"/>
  <c r="S8" i="6" a="1"/>
  <c r="S8" i="6" s="1"/>
  <c r="AA8" i="6" a="1"/>
  <c r="AA8" i="6" s="1"/>
  <c r="AI8" i="6" a="1"/>
  <c r="AI8" i="6" s="1"/>
  <c r="AQ8" i="6" a="1"/>
  <c r="AQ8" i="6" s="1"/>
  <c r="L8" i="6" a="1"/>
  <c r="L8" i="6" s="1"/>
  <c r="T8" i="6" a="1"/>
  <c r="T8" i="6" s="1"/>
  <c r="AB8" i="6" a="1"/>
  <c r="AB8" i="6" s="1"/>
  <c r="AJ8" i="6" a="1"/>
  <c r="AJ8" i="6" s="1"/>
  <c r="AR8" i="6" a="1"/>
  <c r="AR8" i="6" s="1"/>
  <c r="E8" i="6" a="1"/>
  <c r="E8" i="6" s="1"/>
  <c r="M8" i="6" a="1"/>
  <c r="M8" i="6" s="1"/>
  <c r="U8" i="6" a="1"/>
  <c r="U8" i="6" s="1"/>
  <c r="AC8" i="6" a="1"/>
  <c r="AC8" i="6" s="1"/>
  <c r="AK8" i="6" a="1"/>
  <c r="AK8" i="6" s="1"/>
  <c r="AK11" i="6" a="1"/>
  <c r="AK11" i="6" s="1"/>
  <c r="AC11" i="6" a="1"/>
  <c r="AC11" i="6" s="1"/>
  <c r="U11" i="6" a="1"/>
  <c r="U11" i="6" s="1"/>
  <c r="M11" i="6" a="1"/>
  <c r="M11" i="6" s="1"/>
  <c r="E11" i="6" a="1"/>
  <c r="E11" i="6" s="1"/>
  <c r="AQ11" i="6" a="1"/>
  <c r="AQ11" i="6" s="1"/>
  <c r="AI11" i="6" a="1"/>
  <c r="AI11" i="6" s="1"/>
  <c r="AA11" i="6" a="1"/>
  <c r="AA11" i="6" s="1"/>
  <c r="S11" i="6" a="1"/>
  <c r="S11" i="6" s="1"/>
  <c r="K11" i="6" a="1"/>
  <c r="K11" i="6" s="1"/>
  <c r="AO11" i="6" a="1"/>
  <c r="AO11" i="6" s="1"/>
  <c r="AG11" i="6" a="1"/>
  <c r="AG11" i="6" s="1"/>
  <c r="Y11" i="6" a="1"/>
  <c r="Y11" i="6" s="1"/>
  <c r="Q11" i="6" a="1"/>
  <c r="Q11" i="6" s="1"/>
  <c r="K7" i="6" a="1"/>
  <c r="K7" i="6" s="1"/>
  <c r="X7" i="6" a="1"/>
  <c r="X7" i="6" s="1"/>
  <c r="AD7" i="6" a="1"/>
  <c r="AD7" i="6" s="1"/>
  <c r="AK7" i="6" a="1"/>
  <c r="AK7" i="6" s="1"/>
  <c r="AQ7" i="6" a="1"/>
  <c r="AQ7" i="6" s="1"/>
  <c r="L7" i="6" a="1"/>
  <c r="L7" i="6" s="1"/>
  <c r="R7" i="6" a="1"/>
  <c r="R7" i="6" s="1"/>
  <c r="Y7" i="6" a="1"/>
  <c r="Y7" i="6" s="1"/>
  <c r="AE7" i="6" a="1"/>
  <c r="AE7" i="6" s="1"/>
  <c r="AR7" i="6" a="1"/>
  <c r="AR7" i="6" s="1"/>
  <c r="F7" i="6" a="1"/>
  <c r="F7" i="6" s="1"/>
  <c r="M7" i="6" a="1"/>
  <c r="M7" i="6" s="1"/>
  <c r="S7" i="6" a="1"/>
  <c r="S7" i="6" s="1"/>
  <c r="AF7" i="6" a="1"/>
  <c r="AF7" i="6" s="1"/>
  <c r="AL7" i="6" a="1"/>
  <c r="AL7" i="6" s="1"/>
  <c r="G7" i="6" a="1"/>
  <c r="G7" i="6" s="1"/>
  <c r="T7" i="6" a="1"/>
  <c r="T7" i="6" s="1"/>
  <c r="Z7" i="6" a="1"/>
  <c r="Z7" i="6" s="1"/>
  <c r="AG7" i="6" a="1"/>
  <c r="AG7" i="6" s="1"/>
  <c r="AM7" i="6" a="1"/>
  <c r="AM7" i="6" s="1"/>
  <c r="H7" i="6" a="1"/>
  <c r="H7" i="6" s="1"/>
  <c r="N7" i="6" a="1"/>
  <c r="N7" i="6" s="1"/>
  <c r="U7" i="6" a="1"/>
  <c r="U7" i="6" s="1"/>
  <c r="AA7" i="6" a="1"/>
  <c r="AA7" i="6" s="1"/>
  <c r="AN7" i="6" a="1"/>
  <c r="AN7" i="6" s="1"/>
  <c r="I7" i="6" a="1"/>
  <c r="I7" i="6" s="1"/>
  <c r="O7" i="6" a="1"/>
  <c r="O7" i="6" s="1"/>
  <c r="AB7" i="6" a="1"/>
  <c r="AB7" i="6" s="1"/>
  <c r="AH7" i="6" a="1"/>
  <c r="AH7" i="6" s="1"/>
  <c r="AO7" i="6" a="1"/>
  <c r="AO7" i="6" s="1"/>
  <c r="P7" i="6" a="1"/>
  <c r="P7" i="6" s="1"/>
  <c r="V7" i="6" a="1"/>
  <c r="V7" i="6" s="1"/>
  <c r="AC7" i="6" a="1"/>
  <c r="AC7" i="6" s="1"/>
  <c r="AI7" i="6" a="1"/>
  <c r="AI7" i="6" s="1"/>
  <c r="J7" i="6" a="1"/>
  <c r="J7" i="6" s="1"/>
  <c r="Q7" i="6" a="1"/>
  <c r="Q7" i="6" s="1"/>
  <c r="W7" i="6" a="1"/>
  <c r="W7" i="6" s="1"/>
  <c r="AJ7" i="6" a="1"/>
  <c r="AJ7" i="6" s="1"/>
  <c r="AP7" i="6" a="1"/>
  <c r="AP7" i="6" s="1"/>
  <c r="E7" i="6" a="1"/>
  <c r="E7" i="6" s="1"/>
  <c r="AN13" i="6" a="1"/>
  <c r="AN13" i="6" s="1"/>
  <c r="AF13" i="6" a="1"/>
  <c r="AF13" i="6" s="1"/>
  <c r="X13" i="6" a="1"/>
  <c r="X13" i="6" s="1"/>
  <c r="P13" i="6" a="1"/>
  <c r="P13" i="6" s="1"/>
  <c r="H13" i="6" a="1"/>
  <c r="H13" i="6" s="1"/>
  <c r="AM13" i="6" a="1"/>
  <c r="AM13" i="6" s="1"/>
  <c r="AE13" i="6" a="1"/>
  <c r="AE13" i="6" s="1"/>
  <c r="W13" i="6" a="1"/>
  <c r="W13" i="6" s="1"/>
  <c r="O13" i="6" a="1"/>
  <c r="O13" i="6" s="1"/>
  <c r="G13" i="6" a="1"/>
  <c r="G13" i="6" s="1"/>
  <c r="AL13" i="6" a="1"/>
  <c r="AL13" i="6" s="1"/>
  <c r="AD13" i="6" a="1"/>
  <c r="AD13" i="6" s="1"/>
  <c r="V13" i="6" a="1"/>
  <c r="V13" i="6" s="1"/>
  <c r="N13" i="6" a="1"/>
  <c r="N13" i="6" s="1"/>
  <c r="F13" i="6" a="1"/>
  <c r="F13" i="6" s="1"/>
  <c r="AK13" i="6" a="1"/>
  <c r="AK13" i="6" s="1"/>
  <c r="AC13" i="6" a="1"/>
  <c r="AC13" i="6" s="1"/>
  <c r="U13" i="6" a="1"/>
  <c r="U13" i="6" s="1"/>
  <c r="M13" i="6" a="1"/>
  <c r="M13" i="6" s="1"/>
  <c r="E13" i="6" a="1"/>
  <c r="E13" i="6" s="1"/>
  <c r="AR13" i="6" a="1"/>
  <c r="AR13" i="6" s="1"/>
  <c r="AJ13" i="6" a="1"/>
  <c r="AJ13" i="6" s="1"/>
  <c r="AB13" i="6" a="1"/>
  <c r="AB13" i="6" s="1"/>
  <c r="T13" i="6" a="1"/>
  <c r="T13" i="6" s="1"/>
  <c r="L13" i="6" a="1"/>
  <c r="L13" i="6" s="1"/>
  <c r="AQ13" i="6" a="1"/>
  <c r="AQ13" i="6" s="1"/>
  <c r="AI13" i="6" a="1"/>
  <c r="AI13" i="6" s="1"/>
  <c r="AA13" i="6" a="1"/>
  <c r="AA13" i="6" s="1"/>
  <c r="S13" i="6" a="1"/>
  <c r="S13" i="6" s="1"/>
  <c r="K13" i="6" a="1"/>
  <c r="K13" i="6" s="1"/>
  <c r="AP13" i="6" a="1"/>
  <c r="AP13" i="6" s="1"/>
  <c r="AH13" i="6" a="1"/>
  <c r="AH13" i="6" s="1"/>
  <c r="Z13" i="6" a="1"/>
  <c r="Z13" i="6" s="1"/>
  <c r="R13" i="6" a="1"/>
  <c r="R13" i="6" s="1"/>
  <c r="J13" i="6" a="1"/>
  <c r="J13" i="6" s="1"/>
  <c r="AO13" i="6" a="1"/>
  <c r="AO13" i="6" s="1"/>
  <c r="AG13" i="6" a="1"/>
  <c r="AG13" i="6" s="1"/>
  <c r="Y13" i="6" a="1"/>
  <c r="Y13" i="6" s="1"/>
  <c r="Q13" i="6" a="1"/>
  <c r="Q13" i="6" s="1"/>
  <c r="J49" i="6" a="1"/>
  <c r="J49" i="6" s="1"/>
  <c r="S49" i="6" a="1"/>
  <c r="S49" i="6" s="1"/>
  <c r="X49" i="6" a="1"/>
  <c r="X49" i="6" s="1"/>
  <c r="AG49" i="6" a="1"/>
  <c r="AG49" i="6" s="1"/>
  <c r="AP49" i="6" a="1"/>
  <c r="AP49" i="6" s="1"/>
  <c r="F49" i="6" a="1"/>
  <c r="F49" i="6" s="1"/>
  <c r="O49" i="6" a="1"/>
  <c r="O49" i="6" s="1"/>
  <c r="T49" i="6" a="1"/>
  <c r="T49" i="6" s="1"/>
  <c r="AC49" i="6" a="1"/>
  <c r="AC49" i="6" s="1"/>
  <c r="AL49" i="6" a="1"/>
  <c r="AL49" i="6" s="1"/>
  <c r="K49" i="6" a="1"/>
  <c r="K49" i="6" s="1"/>
  <c r="P49" i="6" a="1"/>
  <c r="P49" i="6" s="1"/>
  <c r="Y49" i="6" a="1"/>
  <c r="Y49" i="6" s="1"/>
  <c r="AH49" i="6" a="1"/>
  <c r="AH49" i="6" s="1"/>
  <c r="AQ49" i="6" a="1"/>
  <c r="AQ49" i="6" s="1"/>
  <c r="G49" i="6" a="1"/>
  <c r="G49" i="6" s="1"/>
  <c r="L49" i="6" a="1"/>
  <c r="L49" i="6" s="1"/>
  <c r="U49" i="6" a="1"/>
  <c r="U49" i="6" s="1"/>
  <c r="AD49" i="6" a="1"/>
  <c r="AD49" i="6" s="1"/>
  <c r="AM49" i="6" a="1"/>
  <c r="AM49" i="6" s="1"/>
  <c r="AR49" i="6" a="1"/>
  <c r="AR49" i="6" s="1"/>
  <c r="H49" i="6" a="1"/>
  <c r="H49" i="6" s="1"/>
  <c r="Q49" i="6" a="1"/>
  <c r="Q49" i="6" s="1"/>
  <c r="Z49" i="6" a="1"/>
  <c r="Z49" i="6" s="1"/>
  <c r="AI49" i="6" a="1"/>
  <c r="AI49" i="6" s="1"/>
  <c r="AN49" i="6" a="1"/>
  <c r="AN49" i="6" s="1"/>
  <c r="M49" i="6" a="1"/>
  <c r="M49" i="6" s="1"/>
  <c r="V49" i="6" a="1"/>
  <c r="V49" i="6" s="1"/>
  <c r="AE49" i="6" a="1"/>
  <c r="AE49" i="6" s="1"/>
  <c r="AJ49" i="6" a="1"/>
  <c r="AJ49" i="6" s="1"/>
  <c r="I49" i="6" a="1"/>
  <c r="I49" i="6" s="1"/>
  <c r="R49" i="6" a="1"/>
  <c r="R49" i="6" s="1"/>
  <c r="AA49" i="6" a="1"/>
  <c r="AA49" i="6" s="1"/>
  <c r="AF49" i="6" a="1"/>
  <c r="AF49" i="6" s="1"/>
  <c r="AO49" i="6" a="1"/>
  <c r="AO49" i="6" s="1"/>
  <c r="AK49" i="6" a="1"/>
  <c r="AK49" i="6" s="1"/>
  <c r="E49" i="6" a="1"/>
  <c r="E49" i="6" s="1"/>
  <c r="N49" i="6" a="1"/>
  <c r="N49" i="6" s="1"/>
  <c r="W49" i="6" a="1"/>
  <c r="W49" i="6" s="1"/>
  <c r="AB49" i="6" a="1"/>
  <c r="AB49" i="6" s="1"/>
  <c r="E67" i="6" a="1"/>
  <c r="E67" i="6" s="1"/>
  <c r="J67" i="6" a="1"/>
  <c r="J67" i="6" s="1"/>
  <c r="S67" i="6" a="1"/>
  <c r="S67" i="6" s="1"/>
  <c r="AB67" i="6" a="1"/>
  <c r="AB67" i="6" s="1"/>
  <c r="AK67" i="6" a="1"/>
  <c r="AK67" i="6" s="1"/>
  <c r="AP67" i="6" a="1"/>
  <c r="AP67" i="6" s="1"/>
  <c r="F67" i="6" a="1"/>
  <c r="F67" i="6" s="1"/>
  <c r="O67" i="6" a="1"/>
  <c r="O67" i="6" s="1"/>
  <c r="X67" i="6" a="1"/>
  <c r="X67" i="6" s="1"/>
  <c r="AG67" i="6" a="1"/>
  <c r="AG67" i="6" s="1"/>
  <c r="AL67" i="6" a="1"/>
  <c r="AL67" i="6" s="1"/>
  <c r="K67" i="6" a="1"/>
  <c r="K67" i="6" s="1"/>
  <c r="T67" i="6" a="1"/>
  <c r="T67" i="6" s="1"/>
  <c r="AC67" i="6" a="1"/>
  <c r="AC67" i="6" s="1"/>
  <c r="AH67" i="6" a="1"/>
  <c r="AH67" i="6" s="1"/>
  <c r="AQ67" i="6" a="1"/>
  <c r="AQ67" i="6" s="1"/>
  <c r="L67" i="6" a="1"/>
  <c r="L67" i="6" s="1"/>
  <c r="U67" i="6" a="1"/>
  <c r="U67" i="6" s="1"/>
  <c r="Z67" i="6" a="1"/>
  <c r="Z67" i="6" s="1"/>
  <c r="AI67" i="6" a="1"/>
  <c r="AI67" i="6" s="1"/>
  <c r="AR67" i="6" a="1"/>
  <c r="AR67" i="6" s="1"/>
  <c r="H67" i="6" a="1"/>
  <c r="H67" i="6" s="1"/>
  <c r="Q67" i="6" a="1"/>
  <c r="Q67" i="6" s="1"/>
  <c r="V67" i="6" a="1"/>
  <c r="V67" i="6" s="1"/>
  <c r="AE67" i="6" a="1"/>
  <c r="AE67" i="6" s="1"/>
  <c r="AN67" i="6" a="1"/>
  <c r="AN67" i="6" s="1"/>
  <c r="M67" i="6" a="1"/>
  <c r="M67" i="6" s="1"/>
  <c r="R67" i="6" a="1"/>
  <c r="R67" i="6" s="1"/>
  <c r="AA67" i="6" a="1"/>
  <c r="AA67" i="6" s="1"/>
  <c r="AJ67" i="6" a="1"/>
  <c r="AJ67" i="6" s="1"/>
  <c r="I67" i="6" a="1"/>
  <c r="I67" i="6" s="1"/>
  <c r="N67" i="6" a="1"/>
  <c r="N67" i="6" s="1"/>
  <c r="W67" i="6" a="1"/>
  <c r="W67" i="6" s="1"/>
  <c r="AF67" i="6" a="1"/>
  <c r="AF67" i="6" s="1"/>
  <c r="AO67" i="6" a="1"/>
  <c r="AO67" i="6" s="1"/>
  <c r="AM67" i="6" a="1"/>
  <c r="AM67" i="6" s="1"/>
  <c r="G67" i="6" a="1"/>
  <c r="G67" i="6" s="1"/>
  <c r="P67" i="6" a="1"/>
  <c r="P67" i="6" s="1"/>
  <c r="Y67" i="6" a="1"/>
  <c r="Y67" i="6" s="1"/>
  <c r="AD67" i="6" a="1"/>
  <c r="AD67" i="6" s="1"/>
  <c r="I27" i="6" a="1"/>
  <c r="I27" i="6" s="1"/>
  <c r="N27" i="6" a="1"/>
  <c r="N27" i="6" s="1"/>
  <c r="W27" i="6" a="1"/>
  <c r="W27" i="6" s="1"/>
  <c r="AF27" i="6" a="1"/>
  <c r="AF27" i="6" s="1"/>
  <c r="AO27" i="6" a="1"/>
  <c r="AO27" i="6" s="1"/>
  <c r="E27" i="6" a="1"/>
  <c r="E27" i="6" s="1"/>
  <c r="J27" i="6" a="1"/>
  <c r="J27" i="6" s="1"/>
  <c r="S27" i="6" a="1"/>
  <c r="S27" i="6" s="1"/>
  <c r="AB27" i="6" a="1"/>
  <c r="AB27" i="6" s="1"/>
  <c r="AK27" i="6" a="1"/>
  <c r="AK27" i="6" s="1"/>
  <c r="F27" i="6" a="1"/>
  <c r="F27" i="6" s="1"/>
  <c r="O27" i="6" a="1"/>
  <c r="O27" i="6" s="1"/>
  <c r="X27" i="6" a="1"/>
  <c r="X27" i="6" s="1"/>
  <c r="AG27" i="6" a="1"/>
  <c r="AG27" i="6" s="1"/>
  <c r="AL27" i="6" a="1"/>
  <c r="AL27" i="6" s="1"/>
  <c r="L27" i="6" a="1"/>
  <c r="L27" i="6" s="1"/>
  <c r="U27" i="6" a="1"/>
  <c r="U27" i="6" s="1"/>
  <c r="Z27" i="6" a="1"/>
  <c r="Z27" i="6" s="1"/>
  <c r="H27" i="6" a="1"/>
  <c r="H27" i="6" s="1"/>
  <c r="Q27" i="6" a="1"/>
  <c r="Q27" i="6" s="1"/>
  <c r="V27" i="6" a="1"/>
  <c r="V27" i="6" s="1"/>
  <c r="AE27" i="6" a="1"/>
  <c r="AE27" i="6" s="1"/>
  <c r="AN27" i="6" a="1"/>
  <c r="AN27" i="6" s="1"/>
  <c r="AA27" i="6" a="1"/>
  <c r="AA27" i="6" s="1"/>
  <c r="AJ27" i="6" a="1"/>
  <c r="AJ27" i="6" s="1"/>
  <c r="P27" i="6" a="1"/>
  <c r="P27" i="6" s="1"/>
  <c r="AC27" i="6" a="1"/>
  <c r="AC27" i="6" s="1"/>
  <c r="AR27" i="6" a="1"/>
  <c r="AR27" i="6" s="1"/>
  <c r="R27" i="6" a="1"/>
  <c r="R27" i="6" s="1"/>
  <c r="AD27" i="6" a="1"/>
  <c r="AD27" i="6" s="1"/>
  <c r="AM27" i="6" a="1"/>
  <c r="AM27" i="6" s="1"/>
  <c r="T27" i="6" a="1"/>
  <c r="T27" i="6" s="1"/>
  <c r="AP27" i="6" a="1"/>
  <c r="AP27" i="6" s="1"/>
  <c r="Y27" i="6" a="1"/>
  <c r="Y27" i="6" s="1"/>
  <c r="AQ27" i="6" a="1"/>
  <c r="AQ27" i="6" s="1"/>
  <c r="G27" i="6" a="1"/>
  <c r="G27" i="6" s="1"/>
  <c r="K27" i="6" a="1"/>
  <c r="K27" i="6" s="1"/>
  <c r="AH27" i="6" a="1"/>
  <c r="AH27" i="6" s="1"/>
  <c r="AI27" i="6" a="1"/>
  <c r="AI27" i="6" s="1"/>
  <c r="M27" i="6" a="1"/>
  <c r="M27" i="6" s="1"/>
  <c r="F19" i="6" a="1"/>
  <c r="F19" i="6" s="1"/>
  <c r="O19" i="6" a="1"/>
  <c r="O19" i="6" s="1"/>
  <c r="X19" i="6" a="1"/>
  <c r="X19" i="6" s="1"/>
  <c r="AG19" i="6" a="1"/>
  <c r="AG19" i="6" s="1"/>
  <c r="AL19" i="6" a="1"/>
  <c r="AL19" i="6" s="1"/>
  <c r="K19" i="6" a="1"/>
  <c r="K19" i="6" s="1"/>
  <c r="T19" i="6" a="1"/>
  <c r="T19" i="6" s="1"/>
  <c r="AC19" i="6" a="1"/>
  <c r="AC19" i="6" s="1"/>
  <c r="AH19" i="6" a="1"/>
  <c r="AH19" i="6" s="1"/>
  <c r="AQ19" i="6" a="1"/>
  <c r="AQ19" i="6" s="1"/>
  <c r="G19" i="6" a="1"/>
  <c r="G19" i="6" s="1"/>
  <c r="P19" i="6" a="1"/>
  <c r="P19" i="6" s="1"/>
  <c r="Y19" i="6" a="1"/>
  <c r="Y19" i="6" s="1"/>
  <c r="AD19" i="6" a="1"/>
  <c r="AD19" i="6" s="1"/>
  <c r="AM19" i="6" a="1"/>
  <c r="AM19" i="6" s="1"/>
  <c r="H19" i="6" a="1"/>
  <c r="H19" i="6" s="1"/>
  <c r="Q19" i="6" a="1"/>
  <c r="Q19" i="6" s="1"/>
  <c r="V19" i="6" a="1"/>
  <c r="V19" i="6" s="1"/>
  <c r="AE19" i="6" a="1"/>
  <c r="AE19" i="6" s="1"/>
  <c r="AN19" i="6" a="1"/>
  <c r="AN19" i="6" s="1"/>
  <c r="M19" i="6" a="1"/>
  <c r="M19" i="6" s="1"/>
  <c r="R19" i="6" a="1"/>
  <c r="R19" i="6" s="1"/>
  <c r="AA19" i="6" a="1"/>
  <c r="AA19" i="6" s="1"/>
  <c r="AJ19" i="6" a="1"/>
  <c r="AJ19" i="6" s="1"/>
  <c r="I19" i="6" a="1"/>
  <c r="I19" i="6" s="1"/>
  <c r="N19" i="6" a="1"/>
  <c r="N19" i="6" s="1"/>
  <c r="W19" i="6" a="1"/>
  <c r="W19" i="6" s="1"/>
  <c r="AF19" i="6" a="1"/>
  <c r="AF19" i="6" s="1"/>
  <c r="AO19" i="6" a="1"/>
  <c r="AO19" i="6" s="1"/>
  <c r="E19" i="6" a="1"/>
  <c r="E19" i="6" s="1"/>
  <c r="AP19" i="6" a="1"/>
  <c r="AP19" i="6" s="1"/>
  <c r="Z19" i="6" a="1"/>
  <c r="Z19" i="6" s="1"/>
  <c r="AR19" i="6" a="1"/>
  <c r="AR19" i="6" s="1"/>
  <c r="J19" i="6" a="1"/>
  <c r="J19" i="6" s="1"/>
  <c r="AB19" i="6" a="1"/>
  <c r="AB19" i="6" s="1"/>
  <c r="AI19" i="6" a="1"/>
  <c r="AI19" i="6" s="1"/>
  <c r="S19" i="6" a="1"/>
  <c r="S19" i="6" s="1"/>
  <c r="AK19" i="6" a="1"/>
  <c r="AK19" i="6" s="1"/>
  <c r="L19" i="6" a="1"/>
  <c r="L19" i="6" s="1"/>
  <c r="U19" i="6" a="1"/>
  <c r="U19" i="6" s="1"/>
  <c r="K56" i="6" a="1"/>
  <c r="K56" i="6" s="1"/>
  <c r="P56" i="6" a="1"/>
  <c r="P56" i="6" s="1"/>
  <c r="Y56" i="6" a="1"/>
  <c r="Y56" i="6" s="1"/>
  <c r="AH56" i="6" a="1"/>
  <c r="AH56" i="6" s="1"/>
  <c r="AQ56" i="6" a="1"/>
  <c r="AQ56" i="6" s="1"/>
  <c r="G56" i="6" a="1"/>
  <c r="G56" i="6" s="1"/>
  <c r="L56" i="6" a="1"/>
  <c r="L56" i="6" s="1"/>
  <c r="U56" i="6" a="1"/>
  <c r="U56" i="6" s="1"/>
  <c r="AD56" i="6" a="1"/>
  <c r="AD56" i="6" s="1"/>
  <c r="AM56" i="6" a="1"/>
  <c r="AM56" i="6" s="1"/>
  <c r="AR56" i="6" a="1"/>
  <c r="AR56" i="6" s="1"/>
  <c r="H56" i="6" a="1"/>
  <c r="H56" i="6" s="1"/>
  <c r="Q56" i="6" a="1"/>
  <c r="Q56" i="6" s="1"/>
  <c r="Z56" i="6" a="1"/>
  <c r="Z56" i="6" s="1"/>
  <c r="AI56" i="6" a="1"/>
  <c r="AI56" i="6" s="1"/>
  <c r="AN56" i="6" a="1"/>
  <c r="AN56" i="6" s="1"/>
  <c r="M56" i="6" a="1"/>
  <c r="M56" i="6" s="1"/>
  <c r="V56" i="6" a="1"/>
  <c r="V56" i="6" s="1"/>
  <c r="AE56" i="6" a="1"/>
  <c r="AE56" i="6" s="1"/>
  <c r="AJ56" i="6" a="1"/>
  <c r="AJ56" i="6" s="1"/>
  <c r="I56" i="6" a="1"/>
  <c r="I56" i="6" s="1"/>
  <c r="R56" i="6" a="1"/>
  <c r="R56" i="6" s="1"/>
  <c r="AA56" i="6" a="1"/>
  <c r="AA56" i="6" s="1"/>
  <c r="AF56" i="6" a="1"/>
  <c r="AF56" i="6" s="1"/>
  <c r="AO56" i="6" a="1"/>
  <c r="AO56" i="6" s="1"/>
  <c r="E56" i="6" a="1"/>
  <c r="E56" i="6" s="1"/>
  <c r="N56" i="6" a="1"/>
  <c r="N56" i="6" s="1"/>
  <c r="W56" i="6" a="1"/>
  <c r="W56" i="6" s="1"/>
  <c r="AB56" i="6" a="1"/>
  <c r="AB56" i="6" s="1"/>
  <c r="AK56" i="6" a="1"/>
  <c r="AK56" i="6" s="1"/>
  <c r="J56" i="6" a="1"/>
  <c r="J56" i="6" s="1"/>
  <c r="S56" i="6" a="1"/>
  <c r="S56" i="6" s="1"/>
  <c r="X56" i="6" a="1"/>
  <c r="X56" i="6" s="1"/>
  <c r="AG56" i="6" a="1"/>
  <c r="AG56" i="6" s="1"/>
  <c r="AP56" i="6" a="1"/>
  <c r="AP56" i="6" s="1"/>
  <c r="F56" i="6" a="1"/>
  <c r="F56" i="6" s="1"/>
  <c r="O56" i="6" a="1"/>
  <c r="O56" i="6" s="1"/>
  <c r="T56" i="6" a="1"/>
  <c r="T56" i="6" s="1"/>
  <c r="AC56" i="6" a="1"/>
  <c r="AC56" i="6" s="1"/>
  <c r="AL56" i="6" a="1"/>
  <c r="AL56" i="6" s="1"/>
  <c r="E48" i="6" a="1"/>
  <c r="E48" i="6" s="1"/>
  <c r="J48" i="6" a="1"/>
  <c r="J48" i="6" s="1"/>
  <c r="S48" i="6" a="1"/>
  <c r="S48" i="6" s="1"/>
  <c r="AB48" i="6" a="1"/>
  <c r="AB48" i="6" s="1"/>
  <c r="AK48" i="6" a="1"/>
  <c r="AK48" i="6" s="1"/>
  <c r="AP48" i="6" a="1"/>
  <c r="AP48" i="6" s="1"/>
  <c r="F48" i="6" a="1"/>
  <c r="F48" i="6" s="1"/>
  <c r="O48" i="6" a="1"/>
  <c r="O48" i="6" s="1"/>
  <c r="X48" i="6" a="1"/>
  <c r="X48" i="6" s="1"/>
  <c r="AG48" i="6" a="1"/>
  <c r="AG48" i="6" s="1"/>
  <c r="AL48" i="6" a="1"/>
  <c r="AL48" i="6" s="1"/>
  <c r="K48" i="6" a="1"/>
  <c r="K48" i="6" s="1"/>
  <c r="T48" i="6" a="1"/>
  <c r="T48" i="6" s="1"/>
  <c r="AC48" i="6" a="1"/>
  <c r="AC48" i="6" s="1"/>
  <c r="AH48" i="6" a="1"/>
  <c r="AH48" i="6" s="1"/>
  <c r="AQ48" i="6" a="1"/>
  <c r="AQ48" i="6" s="1"/>
  <c r="G48" i="6" a="1"/>
  <c r="G48" i="6" s="1"/>
  <c r="P48" i="6" a="1"/>
  <c r="P48" i="6" s="1"/>
  <c r="Y48" i="6" a="1"/>
  <c r="Y48" i="6" s="1"/>
  <c r="AD48" i="6" a="1"/>
  <c r="AD48" i="6" s="1"/>
  <c r="AM48" i="6" a="1"/>
  <c r="AM48" i="6" s="1"/>
  <c r="L48" i="6" a="1"/>
  <c r="L48" i="6" s="1"/>
  <c r="U48" i="6" a="1"/>
  <c r="U48" i="6" s="1"/>
  <c r="Z48" i="6" a="1"/>
  <c r="Z48" i="6" s="1"/>
  <c r="AI48" i="6" a="1"/>
  <c r="AI48" i="6" s="1"/>
  <c r="AR48" i="6" a="1"/>
  <c r="AR48" i="6" s="1"/>
  <c r="H48" i="6" a="1"/>
  <c r="H48" i="6" s="1"/>
  <c r="Q48" i="6" a="1"/>
  <c r="Q48" i="6" s="1"/>
  <c r="V48" i="6" a="1"/>
  <c r="V48" i="6" s="1"/>
  <c r="AE48" i="6" a="1"/>
  <c r="AE48" i="6" s="1"/>
  <c r="AN48" i="6" a="1"/>
  <c r="AN48" i="6" s="1"/>
  <c r="M48" i="6" a="1"/>
  <c r="M48" i="6" s="1"/>
  <c r="R48" i="6" a="1"/>
  <c r="R48" i="6" s="1"/>
  <c r="AA48" i="6" a="1"/>
  <c r="AA48" i="6" s="1"/>
  <c r="AJ48" i="6" a="1"/>
  <c r="AJ48" i="6" s="1"/>
  <c r="N48" i="6" a="1"/>
  <c r="N48" i="6" s="1"/>
  <c r="W48" i="6" a="1"/>
  <c r="W48" i="6" s="1"/>
  <c r="AF48" i="6" a="1"/>
  <c r="AF48" i="6" s="1"/>
  <c r="AO48" i="6" a="1"/>
  <c r="AO48" i="6" s="1"/>
  <c r="I48" i="6" a="1"/>
  <c r="I48" i="6" s="1"/>
  <c r="I40" i="6" a="1"/>
  <c r="I40" i="6" s="1"/>
  <c r="N40" i="6" a="1"/>
  <c r="N40" i="6" s="1"/>
  <c r="E40" i="6" a="1"/>
  <c r="E40" i="6" s="1"/>
  <c r="J40" i="6" a="1"/>
  <c r="J40" i="6" s="1"/>
  <c r="S40" i="6" a="1"/>
  <c r="S40" i="6" s="1"/>
  <c r="AB40" i="6" a="1"/>
  <c r="AB40" i="6" s="1"/>
  <c r="F40" i="6" a="1"/>
  <c r="F40" i="6" s="1"/>
  <c r="O40" i="6" a="1"/>
  <c r="O40" i="6" s="1"/>
  <c r="K40" i="6" a="1"/>
  <c r="K40" i="6" s="1"/>
  <c r="T40" i="6" a="1"/>
  <c r="T40" i="6" s="1"/>
  <c r="AC40" i="6" a="1"/>
  <c r="AC40" i="6" s="1"/>
  <c r="AH40" i="6" a="1"/>
  <c r="AH40" i="6" s="1"/>
  <c r="AQ40" i="6" a="1"/>
  <c r="AQ40" i="6" s="1"/>
  <c r="G40" i="6" a="1"/>
  <c r="G40" i="6" s="1"/>
  <c r="L40" i="6" a="1"/>
  <c r="L40" i="6" s="1"/>
  <c r="Y40" i="6" a="1"/>
  <c r="Y40" i="6" s="1"/>
  <c r="AE40" i="6" a="1"/>
  <c r="AE40" i="6" s="1"/>
  <c r="AJ40" i="6" a="1"/>
  <c r="AJ40" i="6" s="1"/>
  <c r="AO40" i="6" a="1"/>
  <c r="AO40" i="6" s="1"/>
  <c r="Z40" i="6" a="1"/>
  <c r="Z40" i="6" s="1"/>
  <c r="AP40" i="6" a="1"/>
  <c r="AP40" i="6" s="1"/>
  <c r="AF40" i="6" a="1"/>
  <c r="AF40" i="6" s="1"/>
  <c r="AK40" i="6" a="1"/>
  <c r="AK40" i="6" s="1"/>
  <c r="M40" i="6" a="1"/>
  <c r="M40" i="6" s="1"/>
  <c r="U40" i="6" a="1"/>
  <c r="U40" i="6" s="1"/>
  <c r="AA40" i="6" a="1"/>
  <c r="AA40" i="6" s="1"/>
  <c r="AL40" i="6" a="1"/>
  <c r="AL40" i="6" s="1"/>
  <c r="P40" i="6" a="1"/>
  <c r="P40" i="6" s="1"/>
  <c r="V40" i="6" a="1"/>
  <c r="V40" i="6" s="1"/>
  <c r="AG40" i="6" a="1"/>
  <c r="AG40" i="6" s="1"/>
  <c r="AM40" i="6" a="1"/>
  <c r="AM40" i="6" s="1"/>
  <c r="AR40" i="6" a="1"/>
  <c r="AR40" i="6" s="1"/>
  <c r="Q40" i="6" a="1"/>
  <c r="Q40" i="6" s="1"/>
  <c r="W40" i="6" a="1"/>
  <c r="W40" i="6" s="1"/>
  <c r="AD40" i="6" a="1"/>
  <c r="AD40" i="6" s="1"/>
  <c r="AI40" i="6" a="1"/>
  <c r="AI40" i="6" s="1"/>
  <c r="AN40" i="6" a="1"/>
  <c r="AN40" i="6" s="1"/>
  <c r="H40" i="6" a="1"/>
  <c r="H40" i="6" s="1"/>
  <c r="R40" i="6" a="1"/>
  <c r="R40" i="6" s="1"/>
  <c r="X40" i="6" a="1"/>
  <c r="X40" i="6" s="1"/>
  <c r="M74" i="6" a="1"/>
  <c r="M74" i="6" s="1"/>
  <c r="V74" i="6" a="1"/>
  <c r="V74" i="6" s="1"/>
  <c r="E74" i="6" a="1"/>
  <c r="E74" i="6" s="1"/>
  <c r="J74" i="6" a="1"/>
  <c r="J74" i="6" s="1"/>
  <c r="S74" i="6" a="1"/>
  <c r="S74" i="6" s="1"/>
  <c r="X74" i="6" a="1"/>
  <c r="X74" i="6" s="1"/>
  <c r="AG74" i="6" a="1"/>
  <c r="AG74" i="6" s="1"/>
  <c r="AP74" i="6" a="1"/>
  <c r="AP74" i="6" s="1"/>
  <c r="F74" i="6" a="1"/>
  <c r="F74" i="6" s="1"/>
  <c r="H74" i="6" a="1"/>
  <c r="H74" i="6" s="1"/>
  <c r="N74" i="6" a="1"/>
  <c r="N74" i="6" s="1"/>
  <c r="Z74" i="6" a="1"/>
  <c r="Z74" i="6" s="1"/>
  <c r="AE74" i="6" a="1"/>
  <c r="AE74" i="6" s="1"/>
  <c r="I74" i="6" a="1"/>
  <c r="I74" i="6" s="1"/>
  <c r="O74" i="6" a="1"/>
  <c r="O74" i="6" s="1"/>
  <c r="U74" i="6" a="1"/>
  <c r="U74" i="6" s="1"/>
  <c r="AF74" i="6" a="1"/>
  <c r="AF74" i="6" s="1"/>
  <c r="AK74" i="6" a="1"/>
  <c r="AK74" i="6" s="1"/>
  <c r="AB74" i="6" a="1"/>
  <c r="AB74" i="6" s="1"/>
  <c r="AR74" i="6" a="1"/>
  <c r="AR74" i="6" s="1"/>
  <c r="K74" i="6" a="1"/>
  <c r="K74" i="6" s="1"/>
  <c r="Q74" i="6" a="1"/>
  <c r="Q74" i="6" s="1"/>
  <c r="W74" i="6" a="1"/>
  <c r="W74" i="6" s="1"/>
  <c r="AC74" i="6" a="1"/>
  <c r="AC74" i="6" s="1"/>
  <c r="AH74" i="6" a="1"/>
  <c r="AH74" i="6" s="1"/>
  <c r="AM74" i="6" a="1"/>
  <c r="AM74" i="6" s="1"/>
  <c r="L74" i="6" a="1"/>
  <c r="L74" i="6" s="1"/>
  <c r="R74" i="6" a="1"/>
  <c r="R74" i="6" s="1"/>
  <c r="AN74" i="6" a="1"/>
  <c r="AN74" i="6" s="1"/>
  <c r="Y74" i="6" a="1"/>
  <c r="Y74" i="6" s="1"/>
  <c r="AD74" i="6" a="1"/>
  <c r="AD74" i="6" s="1"/>
  <c r="AI74" i="6" a="1"/>
  <c r="AI74" i="6" s="1"/>
  <c r="G74" i="6" a="1"/>
  <c r="G74" i="6" s="1"/>
  <c r="T74" i="6" a="1"/>
  <c r="T74" i="6" s="1"/>
  <c r="AJ74" i="6" a="1"/>
  <c r="AJ74" i="6" s="1"/>
  <c r="AO74" i="6" a="1"/>
  <c r="AO74" i="6" s="1"/>
  <c r="AL74" i="6" a="1"/>
  <c r="AL74" i="6" s="1"/>
  <c r="AQ74" i="6" a="1"/>
  <c r="AQ74" i="6" s="1"/>
  <c r="P74" i="6" a="1"/>
  <c r="P74" i="6" s="1"/>
  <c r="AA74" i="6" a="1"/>
  <c r="AA74" i="6" s="1"/>
  <c r="E66" i="6" a="1"/>
  <c r="E66" i="6" s="1"/>
  <c r="N66" i="6" a="1"/>
  <c r="N66" i="6" s="1"/>
  <c r="S66" i="6" a="1"/>
  <c r="S66" i="6" s="1"/>
  <c r="F66" i="6" a="1"/>
  <c r="F66" i="6" s="1"/>
  <c r="W66" i="6" a="1"/>
  <c r="W66" i="6" s="1"/>
  <c r="AB66" i="6" a="1"/>
  <c r="AB66" i="6" s="1"/>
  <c r="AK66" i="6" a="1"/>
  <c r="AK66" i="6" s="1"/>
  <c r="H66" i="6" a="1"/>
  <c r="H66" i="6" s="1"/>
  <c r="M66" i="6" a="1"/>
  <c r="M66" i="6" s="1"/>
  <c r="R66" i="6" a="1"/>
  <c r="R66" i="6" s="1"/>
  <c r="X66" i="6" a="1"/>
  <c r="X66" i="6" s="1"/>
  <c r="AG66" i="6" a="1"/>
  <c r="AG66" i="6" s="1"/>
  <c r="AP66" i="6" a="1"/>
  <c r="AP66" i="6" s="1"/>
  <c r="AC66" i="6" a="1"/>
  <c r="AC66" i="6" s="1"/>
  <c r="AL66" i="6" a="1"/>
  <c r="AL66" i="6" s="1"/>
  <c r="J66" i="6" a="1"/>
  <c r="J66" i="6" s="1"/>
  <c r="AD66" i="6" a="1"/>
  <c r="AD66" i="6" s="1"/>
  <c r="AM66" i="6" a="1"/>
  <c r="AM66" i="6" s="1"/>
  <c r="AR66" i="6" a="1"/>
  <c r="AR66" i="6" s="1"/>
  <c r="K66" i="6" a="1"/>
  <c r="K66" i="6" s="1"/>
  <c r="P66" i="6" a="1"/>
  <c r="P66" i="6" s="1"/>
  <c r="U66" i="6" a="1"/>
  <c r="U66" i="6" s="1"/>
  <c r="Z66" i="6" a="1"/>
  <c r="Z66" i="6" s="1"/>
  <c r="AI66" i="6" a="1"/>
  <c r="AI66" i="6" s="1"/>
  <c r="AN66" i="6" a="1"/>
  <c r="AN66" i="6" s="1"/>
  <c r="AE66" i="6" a="1"/>
  <c r="AE66" i="6" s="1"/>
  <c r="AJ66" i="6" a="1"/>
  <c r="AJ66" i="6" s="1"/>
  <c r="G66" i="6" a="1"/>
  <c r="G66" i="6" s="1"/>
  <c r="L66" i="6" a="1"/>
  <c r="L66" i="6" s="1"/>
  <c r="Q66" i="6" a="1"/>
  <c r="Q66" i="6" s="1"/>
  <c r="V66" i="6" a="1"/>
  <c r="V66" i="6" s="1"/>
  <c r="AA66" i="6" a="1"/>
  <c r="AA66" i="6" s="1"/>
  <c r="AF66" i="6" a="1"/>
  <c r="AF66" i="6" s="1"/>
  <c r="AO66" i="6" a="1"/>
  <c r="AO66" i="6" s="1"/>
  <c r="O66" i="6" a="1"/>
  <c r="O66" i="6" s="1"/>
  <c r="T66" i="6" a="1"/>
  <c r="T66" i="6" s="1"/>
  <c r="AH66" i="6" a="1"/>
  <c r="AH66" i="6" s="1"/>
  <c r="AQ66" i="6" a="1"/>
  <c r="AQ66" i="6" s="1"/>
  <c r="I66" i="6" a="1"/>
  <c r="I66" i="6" s="1"/>
  <c r="Y66" i="6" a="1"/>
  <c r="Y66" i="6" s="1"/>
  <c r="F87" i="6" a="1"/>
  <c r="F87" i="6" s="1"/>
  <c r="J87" i="6" a="1"/>
  <c r="J87" i="6" s="1"/>
  <c r="N87" i="6" a="1"/>
  <c r="N87" i="6" s="1"/>
  <c r="R87" i="6" a="1"/>
  <c r="R87" i="6" s="1"/>
  <c r="H87" i="6" a="1"/>
  <c r="H87" i="6" s="1"/>
  <c r="L87" i="6" a="1"/>
  <c r="L87" i="6" s="1"/>
  <c r="P87" i="6" a="1"/>
  <c r="P87" i="6" s="1"/>
  <c r="T87" i="6" a="1"/>
  <c r="T87" i="6" s="1"/>
  <c r="X87" i="6" a="1"/>
  <c r="X87" i="6" s="1"/>
  <c r="AB87" i="6" a="1"/>
  <c r="AB87" i="6" s="1"/>
  <c r="Q87" i="6" a="1"/>
  <c r="Q87" i="6" s="1"/>
  <c r="AG87" i="6" a="1"/>
  <c r="AG87" i="6" s="1"/>
  <c r="AP87" i="6" a="1"/>
  <c r="AP87" i="6" s="1"/>
  <c r="E87" i="6" a="1"/>
  <c r="E87" i="6" s="1"/>
  <c r="K87" i="6" a="1"/>
  <c r="K87" i="6" s="1"/>
  <c r="W87" i="6" a="1"/>
  <c r="W87" i="6" s="1"/>
  <c r="AC87" i="6" a="1"/>
  <c r="AC87" i="6" s="1"/>
  <c r="AH87" i="6" a="1"/>
  <c r="AH87" i="6" s="1"/>
  <c r="AQ87" i="6" a="1"/>
  <c r="AQ87" i="6" s="1"/>
  <c r="M87" i="6" a="1"/>
  <c r="M87" i="6" s="1"/>
  <c r="S87" i="6" a="1"/>
  <c r="S87" i="6" s="1"/>
  <c r="Y87" i="6" a="1"/>
  <c r="Y87" i="6" s="1"/>
  <c r="AD87" i="6" a="1"/>
  <c r="AD87" i="6" s="1"/>
  <c r="AM87" i="6" a="1"/>
  <c r="AM87" i="6" s="1"/>
  <c r="G87" i="6" a="1"/>
  <c r="G87" i="6" s="1"/>
  <c r="AI87" i="6" a="1"/>
  <c r="AI87" i="6" s="1"/>
  <c r="AR87" i="6" a="1"/>
  <c r="AR87" i="6" s="1"/>
  <c r="U87" i="6" a="1"/>
  <c r="U87" i="6" s="1"/>
  <c r="Z87" i="6" a="1"/>
  <c r="Z87" i="6" s="1"/>
  <c r="AE87" i="6" a="1"/>
  <c r="AE87" i="6" s="1"/>
  <c r="AN87" i="6" a="1"/>
  <c r="AN87" i="6" s="1"/>
  <c r="I87" i="6" a="1"/>
  <c r="I87" i="6" s="1"/>
  <c r="O87" i="6" a="1"/>
  <c r="O87" i="6" s="1"/>
  <c r="AJ87" i="6" a="1"/>
  <c r="AJ87" i="6" s="1"/>
  <c r="AO87" i="6" a="1"/>
  <c r="AO87" i="6" s="1"/>
  <c r="AL87" i="6" a="1"/>
  <c r="AL87" i="6" s="1"/>
  <c r="V87" i="6" a="1"/>
  <c r="V87" i="6" s="1"/>
  <c r="AA87" i="6" a="1"/>
  <c r="AA87" i="6" s="1"/>
  <c r="AF87" i="6" a="1"/>
  <c r="AF87" i="6" s="1"/>
  <c r="AK87" i="6" a="1"/>
  <c r="AK87" i="6" s="1"/>
  <c r="G79" i="6" a="1"/>
  <c r="G79" i="6" s="1"/>
  <c r="P79" i="6" a="1"/>
  <c r="P79" i="6" s="1"/>
  <c r="Y79" i="6" a="1"/>
  <c r="Y79" i="6" s="1"/>
  <c r="AD79" i="6" a="1"/>
  <c r="AD79" i="6" s="1"/>
  <c r="AM79" i="6" a="1"/>
  <c r="AM79" i="6" s="1"/>
  <c r="L79" i="6" a="1"/>
  <c r="L79" i="6" s="1"/>
  <c r="U79" i="6" a="1"/>
  <c r="U79" i="6" s="1"/>
  <c r="Z79" i="6" a="1"/>
  <c r="Z79" i="6" s="1"/>
  <c r="AI79" i="6" a="1"/>
  <c r="AI79" i="6" s="1"/>
  <c r="AR79" i="6" a="1"/>
  <c r="AR79" i="6" s="1"/>
  <c r="M79" i="6" a="1"/>
  <c r="M79" i="6" s="1"/>
  <c r="R79" i="6" a="1"/>
  <c r="R79" i="6" s="1"/>
  <c r="AA79" i="6" a="1"/>
  <c r="AA79" i="6" s="1"/>
  <c r="AJ79" i="6" a="1"/>
  <c r="AJ79" i="6" s="1"/>
  <c r="I79" i="6" a="1"/>
  <c r="I79" i="6" s="1"/>
  <c r="N79" i="6" a="1"/>
  <c r="N79" i="6" s="1"/>
  <c r="W79" i="6" a="1"/>
  <c r="W79" i="6" s="1"/>
  <c r="AF79" i="6" a="1"/>
  <c r="AF79" i="6" s="1"/>
  <c r="AO79" i="6" a="1"/>
  <c r="AO79" i="6" s="1"/>
  <c r="E79" i="6" a="1"/>
  <c r="E79" i="6" s="1"/>
  <c r="J79" i="6" a="1"/>
  <c r="J79" i="6" s="1"/>
  <c r="S79" i="6" a="1"/>
  <c r="S79" i="6" s="1"/>
  <c r="AB79" i="6" a="1"/>
  <c r="AB79" i="6" s="1"/>
  <c r="AK79" i="6" a="1"/>
  <c r="AK79" i="6" s="1"/>
  <c r="AP79" i="6" a="1"/>
  <c r="AP79" i="6" s="1"/>
  <c r="F79" i="6" a="1"/>
  <c r="F79" i="6" s="1"/>
  <c r="O79" i="6" a="1"/>
  <c r="O79" i="6" s="1"/>
  <c r="X79" i="6" a="1"/>
  <c r="X79" i="6" s="1"/>
  <c r="AG79" i="6" a="1"/>
  <c r="AG79" i="6" s="1"/>
  <c r="AL79" i="6" a="1"/>
  <c r="AL79" i="6" s="1"/>
  <c r="K79" i="6" a="1"/>
  <c r="K79" i="6" s="1"/>
  <c r="T79" i="6" a="1"/>
  <c r="T79" i="6" s="1"/>
  <c r="AC79" i="6" a="1"/>
  <c r="AC79" i="6" s="1"/>
  <c r="AH79" i="6" a="1"/>
  <c r="AH79" i="6" s="1"/>
  <c r="AQ79" i="6" a="1"/>
  <c r="AQ79" i="6" s="1"/>
  <c r="H79" i="6" a="1"/>
  <c r="H79" i="6" s="1"/>
  <c r="Q79" i="6" a="1"/>
  <c r="Q79" i="6" s="1"/>
  <c r="V79" i="6" a="1"/>
  <c r="V79" i="6" s="1"/>
  <c r="AE79" i="6" a="1"/>
  <c r="AE79" i="6" s="1"/>
  <c r="AN79" i="6" a="1"/>
  <c r="AN79" i="6" s="1"/>
  <c r="F99" i="6" a="1"/>
  <c r="F99" i="6" s="1"/>
  <c r="J99" i="6" a="1"/>
  <c r="J99" i="6" s="1"/>
  <c r="N99" i="6" a="1"/>
  <c r="N99" i="6" s="1"/>
  <c r="G99" i="6" a="1"/>
  <c r="G99" i="6" s="1"/>
  <c r="K99" i="6" a="1"/>
  <c r="K99" i="6" s="1"/>
  <c r="H99" i="6" a="1"/>
  <c r="H99" i="6" s="1"/>
  <c r="L99" i="6" a="1"/>
  <c r="L99" i="6" s="1"/>
  <c r="P99" i="6" a="1"/>
  <c r="P99" i="6" s="1"/>
  <c r="T99" i="6" a="1"/>
  <c r="T99" i="6" s="1"/>
  <c r="X99" i="6" a="1"/>
  <c r="X99" i="6" s="1"/>
  <c r="Q99" i="6" a="1"/>
  <c r="Q99" i="6" s="1"/>
  <c r="AC99" i="6" a="1"/>
  <c r="AC99" i="6" s="1"/>
  <c r="AI99" i="6" a="1"/>
  <c r="AI99" i="6" s="1"/>
  <c r="AN99" i="6" a="1"/>
  <c r="AN99" i="6" s="1"/>
  <c r="I99" i="6" a="1"/>
  <c r="I99" i="6" s="1"/>
  <c r="R99" i="6" a="1"/>
  <c r="R99" i="6" s="1"/>
  <c r="AD99" i="6" a="1"/>
  <c r="AD99" i="6" s="1"/>
  <c r="S99" i="6" a="1"/>
  <c r="S99" i="6" s="1"/>
  <c r="Y99" i="6" a="1"/>
  <c r="Y99" i="6" s="1"/>
  <c r="AE99" i="6" a="1"/>
  <c r="AE99" i="6" s="1"/>
  <c r="AJ99" i="6" a="1"/>
  <c r="AJ99" i="6" s="1"/>
  <c r="AO99" i="6" a="1"/>
  <c r="AO99" i="6" s="1"/>
  <c r="Z99" i="6" a="1"/>
  <c r="Z99" i="6" s="1"/>
  <c r="AP99" i="6" a="1"/>
  <c r="AP99" i="6" s="1"/>
  <c r="M99" i="6" a="1"/>
  <c r="M99" i="6" s="1"/>
  <c r="AA99" i="6" a="1"/>
  <c r="AA99" i="6" s="1"/>
  <c r="AF99" i="6" a="1"/>
  <c r="AF99" i="6" s="1"/>
  <c r="AK99" i="6" a="1"/>
  <c r="AK99" i="6" s="1"/>
  <c r="AQ99" i="6" a="1"/>
  <c r="AQ99" i="6" s="1"/>
  <c r="O99" i="6" a="1"/>
  <c r="O99" i="6" s="1"/>
  <c r="U99" i="6" a="1"/>
  <c r="U99" i="6" s="1"/>
  <c r="AL99" i="6" a="1"/>
  <c r="AL99" i="6" s="1"/>
  <c r="E99" i="6" a="1"/>
  <c r="E99" i="6" s="1"/>
  <c r="V99" i="6" a="1"/>
  <c r="V99" i="6" s="1"/>
  <c r="AB99" i="6" a="1"/>
  <c r="AB99" i="6" s="1"/>
  <c r="AG99" i="6" a="1"/>
  <c r="AG99" i="6" s="1"/>
  <c r="AM99" i="6" a="1"/>
  <c r="AM99" i="6" s="1"/>
  <c r="AR99" i="6" a="1"/>
  <c r="AR99" i="6" s="1"/>
  <c r="W99" i="6" a="1"/>
  <c r="W99" i="6" s="1"/>
  <c r="AH99" i="6" a="1"/>
  <c r="AH99" i="6" s="1"/>
  <c r="L91" i="6" a="1"/>
  <c r="L91" i="6" s="1"/>
  <c r="Q91" i="6" a="1"/>
  <c r="Q91" i="6" s="1"/>
  <c r="AB91" i="6" a="1"/>
  <c r="AB91" i="6" s="1"/>
  <c r="AG91" i="6" a="1"/>
  <c r="AG91" i="6" s="1"/>
  <c r="AR91" i="6" a="1"/>
  <c r="AR91" i="6" s="1"/>
  <c r="H91" i="6" a="1"/>
  <c r="H91" i="6" s="1"/>
  <c r="M91" i="6" a="1"/>
  <c r="M91" i="6" s="1"/>
  <c r="X91" i="6" a="1"/>
  <c r="X91" i="6" s="1"/>
  <c r="AC91" i="6" a="1"/>
  <c r="AC91" i="6" s="1"/>
  <c r="AN91" i="6" a="1"/>
  <c r="AN91" i="6" s="1"/>
  <c r="N91" i="6" a="1"/>
  <c r="N91" i="6" s="1"/>
  <c r="S91" i="6" a="1"/>
  <c r="S91" i="6" s="1"/>
  <c r="AD91" i="6" a="1"/>
  <c r="AD91" i="6" s="1"/>
  <c r="AI91" i="6" a="1"/>
  <c r="AI91" i="6" s="1"/>
  <c r="I91" i="6" a="1"/>
  <c r="I91" i="6" s="1"/>
  <c r="T91" i="6" a="1"/>
  <c r="T91" i="6" s="1"/>
  <c r="Y91" i="6" a="1"/>
  <c r="Y91" i="6" s="1"/>
  <c r="AJ91" i="6" a="1"/>
  <c r="AJ91" i="6" s="1"/>
  <c r="AO91" i="6" a="1"/>
  <c r="AO91" i="6" s="1"/>
  <c r="J91" i="6" a="1"/>
  <c r="J91" i="6" s="1"/>
  <c r="O91" i="6" a="1"/>
  <c r="O91" i="6" s="1"/>
  <c r="Z91" i="6" a="1"/>
  <c r="Z91" i="6" s="1"/>
  <c r="AE91" i="6" a="1"/>
  <c r="AE91" i="6" s="1"/>
  <c r="AP91" i="6" a="1"/>
  <c r="AP91" i="6" s="1"/>
  <c r="E91" i="6" a="1"/>
  <c r="E91" i="6" s="1"/>
  <c r="P91" i="6" a="1"/>
  <c r="P91" i="6" s="1"/>
  <c r="U91" i="6" a="1"/>
  <c r="U91" i="6" s="1"/>
  <c r="AF91" i="6" a="1"/>
  <c r="AF91" i="6" s="1"/>
  <c r="AK91" i="6" a="1"/>
  <c r="AK91" i="6" s="1"/>
  <c r="F91" i="6" a="1"/>
  <c r="F91" i="6" s="1"/>
  <c r="K91" i="6" a="1"/>
  <c r="K91" i="6" s="1"/>
  <c r="V91" i="6" a="1"/>
  <c r="V91" i="6" s="1"/>
  <c r="AA91" i="6" a="1"/>
  <c r="AA91" i="6" s="1"/>
  <c r="AL91" i="6" a="1"/>
  <c r="AL91" i="6" s="1"/>
  <c r="AQ91" i="6" a="1"/>
  <c r="AQ91" i="6" s="1"/>
  <c r="AH91" i="6" a="1"/>
  <c r="AH91" i="6" s="1"/>
  <c r="AM91" i="6" a="1"/>
  <c r="AM91" i="6" s="1"/>
  <c r="G91" i="6" a="1"/>
  <c r="G91" i="6" s="1"/>
  <c r="R91" i="6" a="1"/>
  <c r="R91" i="6" s="1"/>
  <c r="W91" i="6" a="1"/>
  <c r="W91" i="6" s="1"/>
  <c r="K41" i="6" a="1"/>
  <c r="K41" i="6" s="1"/>
  <c r="P41" i="6" a="1"/>
  <c r="P41" i="6" s="1"/>
  <c r="Y41" i="6" a="1"/>
  <c r="Y41" i="6" s="1"/>
  <c r="AH41" i="6" a="1"/>
  <c r="AH41" i="6" s="1"/>
  <c r="AQ41" i="6" a="1"/>
  <c r="AQ41" i="6" s="1"/>
  <c r="G41" i="6" a="1"/>
  <c r="G41" i="6" s="1"/>
  <c r="L41" i="6" a="1"/>
  <c r="L41" i="6" s="1"/>
  <c r="U41" i="6" a="1"/>
  <c r="U41" i="6" s="1"/>
  <c r="AD41" i="6" a="1"/>
  <c r="AD41" i="6" s="1"/>
  <c r="AM41" i="6" a="1"/>
  <c r="AM41" i="6" s="1"/>
  <c r="AR41" i="6" a="1"/>
  <c r="AR41" i="6" s="1"/>
  <c r="H41" i="6" a="1"/>
  <c r="H41" i="6" s="1"/>
  <c r="Q41" i="6" a="1"/>
  <c r="Q41" i="6" s="1"/>
  <c r="Z41" i="6" a="1"/>
  <c r="Z41" i="6" s="1"/>
  <c r="AI41" i="6" a="1"/>
  <c r="AI41" i="6" s="1"/>
  <c r="AN41" i="6" a="1"/>
  <c r="AN41" i="6" s="1"/>
  <c r="M41" i="6" a="1"/>
  <c r="M41" i="6" s="1"/>
  <c r="V41" i="6" a="1"/>
  <c r="V41" i="6" s="1"/>
  <c r="AE41" i="6" a="1"/>
  <c r="AE41" i="6" s="1"/>
  <c r="AJ41" i="6" a="1"/>
  <c r="AJ41" i="6" s="1"/>
  <c r="I41" i="6" a="1"/>
  <c r="I41" i="6" s="1"/>
  <c r="R41" i="6" a="1"/>
  <c r="R41" i="6" s="1"/>
  <c r="AA41" i="6" a="1"/>
  <c r="AA41" i="6" s="1"/>
  <c r="AF41" i="6" a="1"/>
  <c r="AF41" i="6" s="1"/>
  <c r="AO41" i="6" a="1"/>
  <c r="AO41" i="6" s="1"/>
  <c r="E41" i="6" a="1"/>
  <c r="E41" i="6" s="1"/>
  <c r="N41" i="6" a="1"/>
  <c r="N41" i="6" s="1"/>
  <c r="W41" i="6" a="1"/>
  <c r="W41" i="6" s="1"/>
  <c r="AB41" i="6" a="1"/>
  <c r="AB41" i="6" s="1"/>
  <c r="AK41" i="6" a="1"/>
  <c r="AK41" i="6" s="1"/>
  <c r="J41" i="6" a="1"/>
  <c r="J41" i="6" s="1"/>
  <c r="S41" i="6" a="1"/>
  <c r="S41" i="6" s="1"/>
  <c r="X41" i="6" a="1"/>
  <c r="X41" i="6" s="1"/>
  <c r="AG41" i="6" a="1"/>
  <c r="AG41" i="6" s="1"/>
  <c r="F41" i="6" a="1"/>
  <c r="F41" i="6" s="1"/>
  <c r="AL41" i="6" a="1"/>
  <c r="AL41" i="6" s="1"/>
  <c r="AP41" i="6" a="1"/>
  <c r="AP41" i="6" s="1"/>
  <c r="O41" i="6" a="1"/>
  <c r="O41" i="6" s="1"/>
  <c r="T41" i="6" a="1"/>
  <c r="T41" i="6" s="1"/>
  <c r="AC41" i="6" a="1"/>
  <c r="AC41" i="6" s="1"/>
  <c r="G88" i="6" a="1"/>
  <c r="G88" i="6" s="1"/>
  <c r="H88" i="6" a="1"/>
  <c r="H88" i="6" s="1"/>
  <c r="M88" i="6" a="1"/>
  <c r="M88" i="6" s="1"/>
  <c r="Q88" i="6" a="1"/>
  <c r="Q88" i="6" s="1"/>
  <c r="I88" i="6" a="1"/>
  <c r="I88" i="6" s="1"/>
  <c r="K88" i="6" a="1"/>
  <c r="K88" i="6" s="1"/>
  <c r="R88" i="6" a="1"/>
  <c r="R88" i="6" s="1"/>
  <c r="W88" i="6" a="1"/>
  <c r="W88" i="6" s="1"/>
  <c r="AH88" i="6" a="1"/>
  <c r="AH88" i="6" s="1"/>
  <c r="AM88" i="6" a="1"/>
  <c r="AM88" i="6" s="1"/>
  <c r="E88" i="6" a="1"/>
  <c r="E88" i="6" s="1"/>
  <c r="S88" i="6" a="1"/>
  <c r="S88" i="6" s="1"/>
  <c r="AD88" i="6" a="1"/>
  <c r="AD88" i="6" s="1"/>
  <c r="AI88" i="6" a="1"/>
  <c r="AI88" i="6" s="1"/>
  <c r="N88" i="6" a="1"/>
  <c r="N88" i="6" s="1"/>
  <c r="T88" i="6" a="1"/>
  <c r="T88" i="6" s="1"/>
  <c r="Y88" i="6" a="1"/>
  <c r="Y88" i="6" s="1"/>
  <c r="AJ88" i="6" a="1"/>
  <c r="AJ88" i="6" s="1"/>
  <c r="AO88" i="6" a="1"/>
  <c r="AO88" i="6" s="1"/>
  <c r="F88" i="6" a="1"/>
  <c r="F88" i="6" s="1"/>
  <c r="Z88" i="6" a="1"/>
  <c r="Z88" i="6" s="1"/>
  <c r="AE88" i="6" a="1"/>
  <c r="AE88" i="6" s="1"/>
  <c r="AP88" i="6" a="1"/>
  <c r="AP88" i="6" s="1"/>
  <c r="O88" i="6" a="1"/>
  <c r="O88" i="6" s="1"/>
  <c r="U88" i="6" a="1"/>
  <c r="U88" i="6" s="1"/>
  <c r="AF88" i="6" a="1"/>
  <c r="AF88" i="6" s="1"/>
  <c r="AK88" i="6" a="1"/>
  <c r="AK88" i="6" s="1"/>
  <c r="P88" i="6" a="1"/>
  <c r="P88" i="6" s="1"/>
  <c r="V88" i="6" a="1"/>
  <c r="V88" i="6" s="1"/>
  <c r="AA88" i="6" a="1"/>
  <c r="AA88" i="6" s="1"/>
  <c r="AL88" i="6" a="1"/>
  <c r="AL88" i="6" s="1"/>
  <c r="AQ88" i="6" a="1"/>
  <c r="AQ88" i="6" s="1"/>
  <c r="J88" i="6" a="1"/>
  <c r="J88" i="6" s="1"/>
  <c r="AB88" i="6" a="1"/>
  <c r="AB88" i="6" s="1"/>
  <c r="AG88" i="6" a="1"/>
  <c r="AG88" i="6" s="1"/>
  <c r="AR88" i="6" a="1"/>
  <c r="AR88" i="6" s="1"/>
  <c r="L88" i="6" a="1"/>
  <c r="L88" i="6" s="1"/>
  <c r="X88" i="6" a="1"/>
  <c r="X88" i="6" s="1"/>
  <c r="AC88" i="6" a="1"/>
  <c r="AC88" i="6" s="1"/>
  <c r="AN88" i="6" a="1"/>
  <c r="AN88" i="6" s="1"/>
  <c r="G35" i="6" a="1"/>
  <c r="G35" i="6" s="1"/>
  <c r="Q35" i="6" a="1"/>
  <c r="Q35" i="6" s="1"/>
  <c r="Z35" i="6" a="1"/>
  <c r="Z35" i="6" s="1"/>
  <c r="AI35" i="6" a="1"/>
  <c r="AI35" i="6" s="1"/>
  <c r="AN35" i="6" a="1"/>
  <c r="AN35" i="6" s="1"/>
  <c r="H35" i="6" a="1"/>
  <c r="H35" i="6" s="1"/>
  <c r="M35" i="6" a="1"/>
  <c r="M35" i="6" s="1"/>
  <c r="V35" i="6" a="1"/>
  <c r="V35" i="6" s="1"/>
  <c r="AE35" i="6" a="1"/>
  <c r="AE35" i="6" s="1"/>
  <c r="AJ35" i="6" a="1"/>
  <c r="AJ35" i="6" s="1"/>
  <c r="I35" i="6" a="1"/>
  <c r="I35" i="6" s="1"/>
  <c r="R35" i="6" a="1"/>
  <c r="R35" i="6" s="1"/>
  <c r="AA35" i="6" a="1"/>
  <c r="AA35" i="6" s="1"/>
  <c r="AF35" i="6" a="1"/>
  <c r="AF35" i="6" s="1"/>
  <c r="AO35" i="6" a="1"/>
  <c r="AO35" i="6" s="1"/>
  <c r="N35" i="6" a="1"/>
  <c r="N35" i="6" s="1"/>
  <c r="W35" i="6" a="1"/>
  <c r="W35" i="6" s="1"/>
  <c r="AB35" i="6" a="1"/>
  <c r="AB35" i="6" s="1"/>
  <c r="AK35" i="6" a="1"/>
  <c r="AK35" i="6" s="1"/>
  <c r="E35" i="6" a="1"/>
  <c r="E35" i="6" s="1"/>
  <c r="J35" i="6" a="1"/>
  <c r="J35" i="6" s="1"/>
  <c r="S35" i="6" a="1"/>
  <c r="S35" i="6" s="1"/>
  <c r="X35" i="6" a="1"/>
  <c r="X35" i="6" s="1"/>
  <c r="AG35" i="6" a="1"/>
  <c r="AG35" i="6" s="1"/>
  <c r="AP35" i="6" a="1"/>
  <c r="AP35" i="6" s="1"/>
  <c r="O35" i="6" a="1"/>
  <c r="O35" i="6" s="1"/>
  <c r="T35" i="6" a="1"/>
  <c r="T35" i="6" s="1"/>
  <c r="AC35" i="6" a="1"/>
  <c r="AC35" i="6" s="1"/>
  <c r="AL35" i="6" a="1"/>
  <c r="AL35" i="6" s="1"/>
  <c r="F35" i="6" a="1"/>
  <c r="F35" i="6" s="1"/>
  <c r="K35" i="6" a="1"/>
  <c r="K35" i="6" s="1"/>
  <c r="P35" i="6" a="1"/>
  <c r="P35" i="6" s="1"/>
  <c r="Y35" i="6" a="1"/>
  <c r="Y35" i="6" s="1"/>
  <c r="AH35" i="6" a="1"/>
  <c r="AH35" i="6" s="1"/>
  <c r="AQ35" i="6" a="1"/>
  <c r="AQ35" i="6" s="1"/>
  <c r="AR35" i="6" a="1"/>
  <c r="AR35" i="6" s="1"/>
  <c r="L35" i="6" a="1"/>
  <c r="L35" i="6" s="1"/>
  <c r="U35" i="6" a="1"/>
  <c r="U35" i="6" s="1"/>
  <c r="AD35" i="6" a="1"/>
  <c r="AD35" i="6" s="1"/>
  <c r="AM35" i="6" a="1"/>
  <c r="AM35" i="6" s="1"/>
  <c r="J18" i="6" a="1"/>
  <c r="J18" i="6" s="1"/>
  <c r="S18" i="6" a="1"/>
  <c r="S18" i="6" s="1"/>
  <c r="X18" i="6" a="1"/>
  <c r="X18" i="6" s="1"/>
  <c r="AG18" i="6" a="1"/>
  <c r="AG18" i="6" s="1"/>
  <c r="AP18" i="6" a="1"/>
  <c r="AP18" i="6" s="1"/>
  <c r="F18" i="6" a="1"/>
  <c r="F18" i="6" s="1"/>
  <c r="O18" i="6" a="1"/>
  <c r="O18" i="6" s="1"/>
  <c r="T18" i="6" a="1"/>
  <c r="T18" i="6" s="1"/>
  <c r="AC18" i="6" a="1"/>
  <c r="AC18" i="6" s="1"/>
  <c r="AL18" i="6" a="1"/>
  <c r="AL18" i="6" s="1"/>
  <c r="K18" i="6" a="1"/>
  <c r="K18" i="6" s="1"/>
  <c r="P18" i="6" a="1"/>
  <c r="P18" i="6" s="1"/>
  <c r="Y18" i="6" a="1"/>
  <c r="Y18" i="6" s="1"/>
  <c r="AH18" i="6" a="1"/>
  <c r="AH18" i="6" s="1"/>
  <c r="AQ18" i="6" a="1"/>
  <c r="AQ18" i="6" s="1"/>
  <c r="H18" i="6" a="1"/>
  <c r="H18" i="6" s="1"/>
  <c r="Q18" i="6" a="1"/>
  <c r="Q18" i="6" s="1"/>
  <c r="Z18" i="6" a="1"/>
  <c r="Z18" i="6" s="1"/>
  <c r="AI18" i="6" a="1"/>
  <c r="AI18" i="6" s="1"/>
  <c r="AN18" i="6" a="1"/>
  <c r="AN18" i="6" s="1"/>
  <c r="M18" i="6" a="1"/>
  <c r="M18" i="6" s="1"/>
  <c r="V18" i="6" a="1"/>
  <c r="V18" i="6" s="1"/>
  <c r="AE18" i="6" a="1"/>
  <c r="AE18" i="6" s="1"/>
  <c r="AJ18" i="6" a="1"/>
  <c r="AJ18" i="6" s="1"/>
  <c r="I18" i="6" a="1"/>
  <c r="I18" i="6" s="1"/>
  <c r="R18" i="6" a="1"/>
  <c r="R18" i="6" s="1"/>
  <c r="AA18" i="6" a="1"/>
  <c r="AA18" i="6" s="1"/>
  <c r="AF18" i="6" a="1"/>
  <c r="AF18" i="6" s="1"/>
  <c r="AO18" i="6" a="1"/>
  <c r="AO18" i="6" s="1"/>
  <c r="AK18" i="6" a="1"/>
  <c r="AK18" i="6" s="1"/>
  <c r="U18" i="6" a="1"/>
  <c r="U18" i="6" s="1"/>
  <c r="AM18" i="6" a="1"/>
  <c r="AM18" i="6" s="1"/>
  <c r="E18" i="6" a="1"/>
  <c r="E18" i="6" s="1"/>
  <c r="W18" i="6" a="1"/>
  <c r="W18" i="6" s="1"/>
  <c r="AB18" i="6" a="1"/>
  <c r="AB18" i="6" s="1"/>
  <c r="L18" i="6" a="1"/>
  <c r="L18" i="6" s="1"/>
  <c r="AD18" i="6" a="1"/>
  <c r="AD18" i="6" s="1"/>
  <c r="N18" i="6" a="1"/>
  <c r="N18" i="6" s="1"/>
  <c r="AR18" i="6" a="1"/>
  <c r="AR18" i="6" s="1"/>
  <c r="G18" i="6" a="1"/>
  <c r="G18" i="6" s="1"/>
  <c r="K55" i="6" a="1"/>
  <c r="K55" i="6" s="1"/>
  <c r="T55" i="6" a="1"/>
  <c r="T55" i="6" s="1"/>
  <c r="AC55" i="6" a="1"/>
  <c r="AC55" i="6" s="1"/>
  <c r="AH55" i="6" a="1"/>
  <c r="AH55" i="6" s="1"/>
  <c r="AQ55" i="6" a="1"/>
  <c r="AQ55" i="6" s="1"/>
  <c r="G55" i="6" a="1"/>
  <c r="G55" i="6" s="1"/>
  <c r="P55" i="6" a="1"/>
  <c r="P55" i="6" s="1"/>
  <c r="Y55" i="6" a="1"/>
  <c r="Y55" i="6" s="1"/>
  <c r="AD55" i="6" a="1"/>
  <c r="AD55" i="6" s="1"/>
  <c r="AM55" i="6" a="1"/>
  <c r="AM55" i="6" s="1"/>
  <c r="L55" i="6" a="1"/>
  <c r="L55" i="6" s="1"/>
  <c r="U55" i="6" a="1"/>
  <c r="U55" i="6" s="1"/>
  <c r="Z55" i="6" a="1"/>
  <c r="Z55" i="6" s="1"/>
  <c r="AI55" i="6" a="1"/>
  <c r="AI55" i="6" s="1"/>
  <c r="AR55" i="6" a="1"/>
  <c r="AR55" i="6" s="1"/>
  <c r="H55" i="6" a="1"/>
  <c r="H55" i="6" s="1"/>
  <c r="Q55" i="6" a="1"/>
  <c r="Q55" i="6" s="1"/>
  <c r="V55" i="6" a="1"/>
  <c r="V55" i="6" s="1"/>
  <c r="AE55" i="6" a="1"/>
  <c r="AE55" i="6" s="1"/>
  <c r="AN55" i="6" a="1"/>
  <c r="AN55" i="6" s="1"/>
  <c r="M55" i="6" a="1"/>
  <c r="M55" i="6" s="1"/>
  <c r="R55" i="6" a="1"/>
  <c r="R55" i="6" s="1"/>
  <c r="AA55" i="6" a="1"/>
  <c r="AA55" i="6" s="1"/>
  <c r="AJ55" i="6" a="1"/>
  <c r="AJ55" i="6" s="1"/>
  <c r="I55" i="6" a="1"/>
  <c r="I55" i="6" s="1"/>
  <c r="N55" i="6" a="1"/>
  <c r="N55" i="6" s="1"/>
  <c r="W55" i="6" a="1"/>
  <c r="W55" i="6" s="1"/>
  <c r="AF55" i="6" a="1"/>
  <c r="AF55" i="6" s="1"/>
  <c r="AO55" i="6" a="1"/>
  <c r="AO55" i="6" s="1"/>
  <c r="E55" i="6" a="1"/>
  <c r="E55" i="6" s="1"/>
  <c r="J55" i="6" a="1"/>
  <c r="J55" i="6" s="1"/>
  <c r="S55" i="6" a="1"/>
  <c r="S55" i="6" s="1"/>
  <c r="AB55" i="6" a="1"/>
  <c r="AB55" i="6" s="1"/>
  <c r="AK55" i="6" a="1"/>
  <c r="AK55" i="6" s="1"/>
  <c r="AP55" i="6" a="1"/>
  <c r="AP55" i="6" s="1"/>
  <c r="F55" i="6" a="1"/>
  <c r="F55" i="6" s="1"/>
  <c r="O55" i="6" a="1"/>
  <c r="O55" i="6" s="1"/>
  <c r="X55" i="6" a="1"/>
  <c r="X55" i="6" s="1"/>
  <c r="AG55" i="6" a="1"/>
  <c r="AG55" i="6" s="1"/>
  <c r="AL55" i="6" a="1"/>
  <c r="AL55" i="6" s="1"/>
  <c r="E47" i="6" a="1"/>
  <c r="E47" i="6" s="1"/>
  <c r="N47" i="6" a="1"/>
  <c r="N47" i="6" s="1"/>
  <c r="W47" i="6" a="1"/>
  <c r="W47" i="6" s="1"/>
  <c r="AB47" i="6" a="1"/>
  <c r="AB47" i="6" s="1"/>
  <c r="AK47" i="6" a="1"/>
  <c r="AK47" i="6" s="1"/>
  <c r="J47" i="6" a="1"/>
  <c r="J47" i="6" s="1"/>
  <c r="S47" i="6" a="1"/>
  <c r="S47" i="6" s="1"/>
  <c r="X47" i="6" a="1"/>
  <c r="X47" i="6" s="1"/>
  <c r="AG47" i="6" a="1"/>
  <c r="AG47" i="6" s="1"/>
  <c r="AP47" i="6" a="1"/>
  <c r="AP47" i="6" s="1"/>
  <c r="F47" i="6" a="1"/>
  <c r="F47" i="6" s="1"/>
  <c r="O47" i="6" a="1"/>
  <c r="O47" i="6" s="1"/>
  <c r="T47" i="6" a="1"/>
  <c r="T47" i="6" s="1"/>
  <c r="AC47" i="6" a="1"/>
  <c r="AC47" i="6" s="1"/>
  <c r="AL47" i="6" a="1"/>
  <c r="AL47" i="6" s="1"/>
  <c r="K47" i="6" a="1"/>
  <c r="K47" i="6" s="1"/>
  <c r="P47" i="6" a="1"/>
  <c r="P47" i="6" s="1"/>
  <c r="Y47" i="6" a="1"/>
  <c r="Y47" i="6" s="1"/>
  <c r="AH47" i="6" a="1"/>
  <c r="AH47" i="6" s="1"/>
  <c r="AQ47" i="6" a="1"/>
  <c r="AQ47" i="6" s="1"/>
  <c r="G47" i="6" a="1"/>
  <c r="G47" i="6" s="1"/>
  <c r="L47" i="6" a="1"/>
  <c r="L47" i="6" s="1"/>
  <c r="U47" i="6" a="1"/>
  <c r="U47" i="6" s="1"/>
  <c r="AD47" i="6" a="1"/>
  <c r="AD47" i="6" s="1"/>
  <c r="AM47" i="6" a="1"/>
  <c r="AM47" i="6" s="1"/>
  <c r="AR47" i="6" a="1"/>
  <c r="AR47" i="6" s="1"/>
  <c r="H47" i="6" a="1"/>
  <c r="H47" i="6" s="1"/>
  <c r="Q47" i="6" a="1"/>
  <c r="Q47" i="6" s="1"/>
  <c r="Z47" i="6" a="1"/>
  <c r="Z47" i="6" s="1"/>
  <c r="AI47" i="6" a="1"/>
  <c r="AI47" i="6" s="1"/>
  <c r="AN47" i="6" a="1"/>
  <c r="AN47" i="6" s="1"/>
  <c r="M47" i="6" a="1"/>
  <c r="M47" i="6" s="1"/>
  <c r="V47" i="6" a="1"/>
  <c r="V47" i="6" s="1"/>
  <c r="AE47" i="6" a="1"/>
  <c r="AE47" i="6" s="1"/>
  <c r="AJ47" i="6" a="1"/>
  <c r="AJ47" i="6" s="1"/>
  <c r="AA47" i="6" a="1"/>
  <c r="AA47" i="6" s="1"/>
  <c r="AF47" i="6" a="1"/>
  <c r="AF47" i="6" s="1"/>
  <c r="AO47" i="6" a="1"/>
  <c r="AO47" i="6" s="1"/>
  <c r="I47" i="6" a="1"/>
  <c r="I47" i="6" s="1"/>
  <c r="R47" i="6" a="1"/>
  <c r="R47" i="6" s="1"/>
  <c r="I39" i="6" a="1"/>
  <c r="I39" i="6" s="1"/>
  <c r="R39" i="6" a="1"/>
  <c r="R39" i="6" s="1"/>
  <c r="AA39" i="6" a="1"/>
  <c r="AA39" i="6" s="1"/>
  <c r="AF39" i="6" a="1"/>
  <c r="AF39" i="6" s="1"/>
  <c r="AO39" i="6" a="1"/>
  <c r="AO39" i="6" s="1"/>
  <c r="E39" i="6" a="1"/>
  <c r="E39" i="6" s="1"/>
  <c r="N39" i="6" a="1"/>
  <c r="N39" i="6" s="1"/>
  <c r="W39" i="6" a="1"/>
  <c r="W39" i="6" s="1"/>
  <c r="AB39" i="6" a="1"/>
  <c r="AB39" i="6" s="1"/>
  <c r="AK39" i="6" a="1"/>
  <c r="AK39" i="6" s="1"/>
  <c r="J39" i="6" a="1"/>
  <c r="J39" i="6" s="1"/>
  <c r="S39" i="6" a="1"/>
  <c r="S39" i="6" s="1"/>
  <c r="X39" i="6" a="1"/>
  <c r="X39" i="6" s="1"/>
  <c r="AG39" i="6" a="1"/>
  <c r="AG39" i="6" s="1"/>
  <c r="AP39" i="6" a="1"/>
  <c r="AP39" i="6" s="1"/>
  <c r="F39" i="6" a="1"/>
  <c r="F39" i="6" s="1"/>
  <c r="O39" i="6" a="1"/>
  <c r="O39" i="6" s="1"/>
  <c r="T39" i="6" a="1"/>
  <c r="T39" i="6" s="1"/>
  <c r="AC39" i="6" a="1"/>
  <c r="AC39" i="6" s="1"/>
  <c r="AL39" i="6" a="1"/>
  <c r="AL39" i="6" s="1"/>
  <c r="K39" i="6" a="1"/>
  <c r="K39" i="6" s="1"/>
  <c r="P39" i="6" a="1"/>
  <c r="P39" i="6" s="1"/>
  <c r="Y39" i="6" a="1"/>
  <c r="Y39" i="6" s="1"/>
  <c r="AH39" i="6" a="1"/>
  <c r="AH39" i="6" s="1"/>
  <c r="AQ39" i="6" a="1"/>
  <c r="AQ39" i="6" s="1"/>
  <c r="G39" i="6" a="1"/>
  <c r="G39" i="6" s="1"/>
  <c r="L39" i="6" a="1"/>
  <c r="L39" i="6" s="1"/>
  <c r="U39" i="6" a="1"/>
  <c r="U39" i="6" s="1"/>
  <c r="AD39" i="6" a="1"/>
  <c r="AD39" i="6" s="1"/>
  <c r="AM39" i="6" a="1"/>
  <c r="AM39" i="6" s="1"/>
  <c r="AR39" i="6" a="1"/>
  <c r="AR39" i="6" s="1"/>
  <c r="V39" i="6" a="1"/>
  <c r="V39" i="6" s="1"/>
  <c r="H39" i="6" a="1"/>
  <c r="H39" i="6" s="1"/>
  <c r="Z39" i="6" a="1"/>
  <c r="Z39" i="6" s="1"/>
  <c r="M39" i="6" a="1"/>
  <c r="M39" i="6" s="1"/>
  <c r="AE39" i="6" a="1"/>
  <c r="AE39" i="6" s="1"/>
  <c r="Q39" i="6" a="1"/>
  <c r="Q39" i="6" s="1"/>
  <c r="AI39" i="6" a="1"/>
  <c r="AI39" i="6" s="1"/>
  <c r="AJ39" i="6" a="1"/>
  <c r="AJ39" i="6" s="1"/>
  <c r="AN39" i="6" a="1"/>
  <c r="AN39" i="6" s="1"/>
  <c r="G73" i="6" a="1"/>
  <c r="G73" i="6" s="1"/>
  <c r="P73" i="6" a="1"/>
  <c r="P73" i="6" s="1"/>
  <c r="Y73" i="6" a="1"/>
  <c r="Y73" i="6" s="1"/>
  <c r="AD73" i="6" a="1"/>
  <c r="AD73" i="6" s="1"/>
  <c r="AM73" i="6" a="1"/>
  <c r="AM73" i="6" s="1"/>
  <c r="L73" i="6" a="1"/>
  <c r="L73" i="6" s="1"/>
  <c r="H73" i="6" a="1"/>
  <c r="H73" i="6" s="1"/>
  <c r="Q73" i="6" a="1"/>
  <c r="Q73" i="6" s="1"/>
  <c r="V73" i="6" a="1"/>
  <c r="V73" i="6" s="1"/>
  <c r="AE73" i="6" a="1"/>
  <c r="AE73" i="6" s="1"/>
  <c r="AN73" i="6" a="1"/>
  <c r="AN73" i="6" s="1"/>
  <c r="I73" i="6" a="1"/>
  <c r="I73" i="6" s="1"/>
  <c r="N73" i="6" a="1"/>
  <c r="N73" i="6" s="1"/>
  <c r="W73" i="6" a="1"/>
  <c r="W73" i="6" s="1"/>
  <c r="AF73" i="6" a="1"/>
  <c r="AF73" i="6" s="1"/>
  <c r="AO73" i="6" a="1"/>
  <c r="AO73" i="6" s="1"/>
  <c r="E73" i="6" a="1"/>
  <c r="E73" i="6" s="1"/>
  <c r="J73" i="6" a="1"/>
  <c r="J73" i="6" s="1"/>
  <c r="S73" i="6" a="1"/>
  <c r="S73" i="6" s="1"/>
  <c r="AB73" i="6" a="1"/>
  <c r="AB73" i="6" s="1"/>
  <c r="AK73" i="6" a="1"/>
  <c r="AK73" i="6" s="1"/>
  <c r="AP73" i="6" a="1"/>
  <c r="AP73" i="6" s="1"/>
  <c r="F73" i="6" a="1"/>
  <c r="F73" i="6" s="1"/>
  <c r="O73" i="6" a="1"/>
  <c r="O73" i="6" s="1"/>
  <c r="X73" i="6" a="1"/>
  <c r="X73" i="6" s="1"/>
  <c r="AG73" i="6" a="1"/>
  <c r="AG73" i="6" s="1"/>
  <c r="AL73" i="6" a="1"/>
  <c r="AL73" i="6" s="1"/>
  <c r="K73" i="6" a="1"/>
  <c r="K73" i="6" s="1"/>
  <c r="AJ73" i="6" a="1"/>
  <c r="AJ73" i="6" s="1"/>
  <c r="M73" i="6" a="1"/>
  <c r="M73" i="6" s="1"/>
  <c r="Z73" i="6" a="1"/>
  <c r="Z73" i="6" s="1"/>
  <c r="AC73" i="6" a="1"/>
  <c r="AC73" i="6" s="1"/>
  <c r="R73" i="6" a="1"/>
  <c r="R73" i="6" s="1"/>
  <c r="AQ73" i="6" a="1"/>
  <c r="AQ73" i="6" s="1"/>
  <c r="T73" i="6" a="1"/>
  <c r="T73" i="6" s="1"/>
  <c r="AR73" i="6" a="1"/>
  <c r="AR73" i="6" s="1"/>
  <c r="U73" i="6" a="1"/>
  <c r="U73" i="6" s="1"/>
  <c r="AH73" i="6" a="1"/>
  <c r="AH73" i="6" s="1"/>
  <c r="AI73" i="6" a="1"/>
  <c r="AI73" i="6" s="1"/>
  <c r="AA73" i="6" a="1"/>
  <c r="AA73" i="6" s="1"/>
  <c r="G65" i="6" a="1"/>
  <c r="G65" i="6" s="1"/>
  <c r="P65" i="6" a="1"/>
  <c r="P65" i="6" s="1"/>
  <c r="U65" i="6" a="1"/>
  <c r="U65" i="6" s="1"/>
  <c r="L65" i="6" a="1"/>
  <c r="L65" i="6" s="1"/>
  <c r="Q65" i="6" a="1"/>
  <c r="Q65" i="6" s="1"/>
  <c r="Z65" i="6" a="1"/>
  <c r="Z65" i="6" s="1"/>
  <c r="AI65" i="6" a="1"/>
  <c r="AI65" i="6" s="1"/>
  <c r="H65" i="6" a="1"/>
  <c r="H65" i="6" s="1"/>
  <c r="M65" i="6" a="1"/>
  <c r="M65" i="6" s="1"/>
  <c r="V65" i="6" a="1"/>
  <c r="V65" i="6" s="1"/>
  <c r="AE65" i="6" a="1"/>
  <c r="AE65" i="6" s="1"/>
  <c r="I65" i="6" a="1"/>
  <c r="I65" i="6" s="1"/>
  <c r="R65" i="6" a="1"/>
  <c r="R65" i="6" s="1"/>
  <c r="AA65" i="6" a="1"/>
  <c r="AA65" i="6" s="1"/>
  <c r="AJ65" i="6" a="1"/>
  <c r="AJ65" i="6" s="1"/>
  <c r="AO65" i="6" a="1"/>
  <c r="AO65" i="6" s="1"/>
  <c r="E65" i="6" a="1"/>
  <c r="E65" i="6" s="1"/>
  <c r="N65" i="6" a="1"/>
  <c r="N65" i="6" s="1"/>
  <c r="W65" i="6" a="1"/>
  <c r="W65" i="6" s="1"/>
  <c r="AF65" i="6" a="1"/>
  <c r="AF65" i="6" s="1"/>
  <c r="AK65" i="6" a="1"/>
  <c r="AK65" i="6" s="1"/>
  <c r="J65" i="6" a="1"/>
  <c r="J65" i="6" s="1"/>
  <c r="S65" i="6" a="1"/>
  <c r="S65" i="6" s="1"/>
  <c r="AB65" i="6" a="1"/>
  <c r="AB65" i="6" s="1"/>
  <c r="AG65" i="6" a="1"/>
  <c r="AG65" i="6" s="1"/>
  <c r="AP65" i="6" a="1"/>
  <c r="AP65" i="6" s="1"/>
  <c r="F65" i="6" a="1"/>
  <c r="F65" i="6" s="1"/>
  <c r="O65" i="6" a="1"/>
  <c r="O65" i="6" s="1"/>
  <c r="X65" i="6" a="1"/>
  <c r="X65" i="6" s="1"/>
  <c r="AC65" i="6" a="1"/>
  <c r="AC65" i="6" s="1"/>
  <c r="AL65" i="6" a="1"/>
  <c r="AL65" i="6" s="1"/>
  <c r="AH65" i="6" a="1"/>
  <c r="AH65" i="6" s="1"/>
  <c r="K65" i="6" a="1"/>
  <c r="K65" i="6" s="1"/>
  <c r="AR65" i="6" a="1"/>
  <c r="AR65" i="6" s="1"/>
  <c r="Y65" i="6" a="1"/>
  <c r="Y65" i="6" s="1"/>
  <c r="AM65" i="6" a="1"/>
  <c r="AM65" i="6" s="1"/>
  <c r="AN65" i="6" a="1"/>
  <c r="AN65" i="6" s="1"/>
  <c r="AD65" i="6" a="1"/>
  <c r="AD65" i="6" s="1"/>
  <c r="AQ65" i="6" a="1"/>
  <c r="AQ65" i="6" s="1"/>
  <c r="T65" i="6" a="1"/>
  <c r="T65" i="6" s="1"/>
  <c r="I86" i="6" a="1"/>
  <c r="I86" i="6" s="1"/>
  <c r="R86" i="6" a="1"/>
  <c r="R86" i="6" s="1"/>
  <c r="AA86" i="6" a="1"/>
  <c r="AA86" i="6" s="1"/>
  <c r="AF86" i="6" a="1"/>
  <c r="AF86" i="6" s="1"/>
  <c r="AO86" i="6" a="1"/>
  <c r="AO86" i="6" s="1"/>
  <c r="F86" i="6" a="1"/>
  <c r="F86" i="6" s="1"/>
  <c r="O86" i="6" a="1"/>
  <c r="O86" i="6" s="1"/>
  <c r="T86" i="6" a="1"/>
  <c r="T86" i="6" s="1"/>
  <c r="AC86" i="6" a="1"/>
  <c r="AC86" i="6" s="1"/>
  <c r="AL86" i="6" a="1"/>
  <c r="AL86" i="6" s="1"/>
  <c r="K86" i="6" a="1"/>
  <c r="K86" i="6" s="1"/>
  <c r="P86" i="6" a="1"/>
  <c r="P86" i="6" s="1"/>
  <c r="Y86" i="6" a="1"/>
  <c r="Y86" i="6" s="1"/>
  <c r="AH86" i="6" a="1"/>
  <c r="AH86" i="6" s="1"/>
  <c r="AQ86" i="6" a="1"/>
  <c r="AQ86" i="6" s="1"/>
  <c r="G86" i="6" a="1"/>
  <c r="G86" i="6" s="1"/>
  <c r="L86" i="6" a="1"/>
  <c r="L86" i="6" s="1"/>
  <c r="H86" i="6" a="1"/>
  <c r="H86" i="6" s="1"/>
  <c r="Q86" i="6" a="1"/>
  <c r="Q86" i="6" s="1"/>
  <c r="Z86" i="6" a="1"/>
  <c r="Z86" i="6" s="1"/>
  <c r="AI86" i="6" a="1"/>
  <c r="AI86" i="6" s="1"/>
  <c r="AN86" i="6" a="1"/>
  <c r="AN86" i="6" s="1"/>
  <c r="M86" i="6" a="1"/>
  <c r="M86" i="6" s="1"/>
  <c r="V86" i="6" a="1"/>
  <c r="V86" i="6" s="1"/>
  <c r="AE86" i="6" a="1"/>
  <c r="AE86" i="6" s="1"/>
  <c r="AJ86" i="6" a="1"/>
  <c r="AJ86" i="6" s="1"/>
  <c r="E86" i="6" a="1"/>
  <c r="E86" i="6" s="1"/>
  <c r="S86" i="6" a="1"/>
  <c r="S86" i="6" s="1"/>
  <c r="AR86" i="6" a="1"/>
  <c r="AR86" i="6" s="1"/>
  <c r="U86" i="6" a="1"/>
  <c r="U86" i="6" s="1"/>
  <c r="AG86" i="6" a="1"/>
  <c r="AG86" i="6" s="1"/>
  <c r="W86" i="6" a="1"/>
  <c r="W86" i="6" s="1"/>
  <c r="J86" i="6" a="1"/>
  <c r="J86" i="6" s="1"/>
  <c r="X86" i="6" a="1"/>
  <c r="X86" i="6" s="1"/>
  <c r="AK86" i="6" a="1"/>
  <c r="AK86" i="6" s="1"/>
  <c r="N86" i="6" a="1"/>
  <c r="N86" i="6" s="1"/>
  <c r="AB86" i="6" a="1"/>
  <c r="AB86" i="6" s="1"/>
  <c r="AM86" i="6" a="1"/>
  <c r="AM86" i="6" s="1"/>
  <c r="AD86" i="6" a="1"/>
  <c r="AD86" i="6" s="1"/>
  <c r="AP86" i="6" a="1"/>
  <c r="AP86" i="6" s="1"/>
  <c r="N98" i="6" a="1"/>
  <c r="N98" i="6" s="1"/>
  <c r="J98" i="6" a="1"/>
  <c r="J98" i="6" s="1"/>
  <c r="O98" i="6" a="1"/>
  <c r="O98" i="6" s="1"/>
  <c r="Z98" i="6" a="1"/>
  <c r="Z98" i="6" s="1"/>
  <c r="AE98" i="6" a="1"/>
  <c r="AE98" i="6" s="1"/>
  <c r="AP98" i="6" a="1"/>
  <c r="AP98" i="6" s="1"/>
  <c r="E98" i="6" a="1"/>
  <c r="E98" i="6" s="1"/>
  <c r="P98" i="6" a="1"/>
  <c r="P98" i="6" s="1"/>
  <c r="U98" i="6" a="1"/>
  <c r="U98" i="6" s="1"/>
  <c r="AF98" i="6" a="1"/>
  <c r="AF98" i="6" s="1"/>
  <c r="AK98" i="6" a="1"/>
  <c r="AK98" i="6" s="1"/>
  <c r="F98" i="6" a="1"/>
  <c r="F98" i="6" s="1"/>
  <c r="K98" i="6" a="1"/>
  <c r="K98" i="6" s="1"/>
  <c r="V98" i="6" a="1"/>
  <c r="V98" i="6" s="1"/>
  <c r="AA98" i="6" a="1"/>
  <c r="AA98" i="6" s="1"/>
  <c r="AL98" i="6" a="1"/>
  <c r="AL98" i="6" s="1"/>
  <c r="AQ98" i="6" a="1"/>
  <c r="AQ98" i="6" s="1"/>
  <c r="L98" i="6" a="1"/>
  <c r="L98" i="6" s="1"/>
  <c r="Q98" i="6" a="1"/>
  <c r="Q98" i="6" s="1"/>
  <c r="AB98" i="6" a="1"/>
  <c r="AB98" i="6" s="1"/>
  <c r="AG98" i="6" a="1"/>
  <c r="AG98" i="6" s="1"/>
  <c r="G98" i="6" a="1"/>
  <c r="G98" i="6" s="1"/>
  <c r="R98" i="6" a="1"/>
  <c r="R98" i="6" s="1"/>
  <c r="H98" i="6" a="1"/>
  <c r="H98" i="6" s="1"/>
  <c r="M98" i="6" a="1"/>
  <c r="M98" i="6" s="1"/>
  <c r="X98" i="6" a="1"/>
  <c r="X98" i="6" s="1"/>
  <c r="AC98" i="6" a="1"/>
  <c r="AC98" i="6" s="1"/>
  <c r="AN98" i="6" a="1"/>
  <c r="AN98" i="6" s="1"/>
  <c r="S98" i="6" a="1"/>
  <c r="S98" i="6" s="1"/>
  <c r="AH98" i="6" a="1"/>
  <c r="AH98" i="6" s="1"/>
  <c r="T98" i="6" a="1"/>
  <c r="T98" i="6" s="1"/>
  <c r="AI98" i="6" a="1"/>
  <c r="AI98" i="6" s="1"/>
  <c r="W98" i="6" a="1"/>
  <c r="W98" i="6" s="1"/>
  <c r="AJ98" i="6" a="1"/>
  <c r="AJ98" i="6" s="1"/>
  <c r="AM98" i="6" a="1"/>
  <c r="AM98" i="6" s="1"/>
  <c r="Y98" i="6" a="1"/>
  <c r="Y98" i="6" s="1"/>
  <c r="AO98" i="6" a="1"/>
  <c r="AO98" i="6" s="1"/>
  <c r="I98" i="6" a="1"/>
  <c r="I98" i="6" s="1"/>
  <c r="AD98" i="6" a="1"/>
  <c r="AD98" i="6" s="1"/>
  <c r="AR98" i="6" a="1"/>
  <c r="AR98" i="6" s="1"/>
  <c r="N90" i="6" a="1"/>
  <c r="N90" i="6" s="1"/>
  <c r="S90" i="6" a="1"/>
  <c r="S90" i="6" s="1"/>
  <c r="AD90" i="6" a="1"/>
  <c r="AD90" i="6" s="1"/>
  <c r="AI90" i="6" a="1"/>
  <c r="AI90" i="6" s="1"/>
  <c r="J90" i="6" a="1"/>
  <c r="J90" i="6" s="1"/>
  <c r="O90" i="6" a="1"/>
  <c r="O90" i="6" s="1"/>
  <c r="Z90" i="6" a="1"/>
  <c r="Z90" i="6" s="1"/>
  <c r="AE90" i="6" a="1"/>
  <c r="AE90" i="6" s="1"/>
  <c r="AP90" i="6" a="1"/>
  <c r="AP90" i="6" s="1"/>
  <c r="E90" i="6" a="1"/>
  <c r="E90" i="6" s="1"/>
  <c r="P90" i="6" a="1"/>
  <c r="P90" i="6" s="1"/>
  <c r="U90" i="6" a="1"/>
  <c r="U90" i="6" s="1"/>
  <c r="AF90" i="6" a="1"/>
  <c r="AF90" i="6" s="1"/>
  <c r="AK90" i="6" a="1"/>
  <c r="AK90" i="6" s="1"/>
  <c r="F90" i="6" a="1"/>
  <c r="F90" i="6" s="1"/>
  <c r="K90" i="6" a="1"/>
  <c r="K90" i="6" s="1"/>
  <c r="V90" i="6" a="1"/>
  <c r="V90" i="6" s="1"/>
  <c r="AA90" i="6" a="1"/>
  <c r="AA90" i="6" s="1"/>
  <c r="AL90" i="6" a="1"/>
  <c r="AL90" i="6" s="1"/>
  <c r="AQ90" i="6" a="1"/>
  <c r="AQ90" i="6" s="1"/>
  <c r="L90" i="6" a="1"/>
  <c r="L90" i="6" s="1"/>
  <c r="Q90" i="6" a="1"/>
  <c r="Q90" i="6" s="1"/>
  <c r="AB90" i="6" a="1"/>
  <c r="AB90" i="6" s="1"/>
  <c r="AG90" i="6" a="1"/>
  <c r="AG90" i="6" s="1"/>
  <c r="AR90" i="6" a="1"/>
  <c r="AR90" i="6" s="1"/>
  <c r="G90" i="6" a="1"/>
  <c r="G90" i="6" s="1"/>
  <c r="R90" i="6" a="1"/>
  <c r="R90" i="6" s="1"/>
  <c r="W90" i="6" a="1"/>
  <c r="W90" i="6" s="1"/>
  <c r="AH90" i="6" a="1"/>
  <c r="AH90" i="6" s="1"/>
  <c r="AM90" i="6" a="1"/>
  <c r="AM90" i="6" s="1"/>
  <c r="H90" i="6" a="1"/>
  <c r="H90" i="6" s="1"/>
  <c r="M90" i="6" a="1"/>
  <c r="M90" i="6" s="1"/>
  <c r="X90" i="6" a="1"/>
  <c r="X90" i="6" s="1"/>
  <c r="AC90" i="6" a="1"/>
  <c r="AC90" i="6" s="1"/>
  <c r="AN90" i="6" a="1"/>
  <c r="AN90" i="6" s="1"/>
  <c r="AJ90" i="6" a="1"/>
  <c r="AJ90" i="6" s="1"/>
  <c r="AO90" i="6" a="1"/>
  <c r="AO90" i="6" s="1"/>
  <c r="I90" i="6" a="1"/>
  <c r="I90" i="6" s="1"/>
  <c r="T90" i="6" a="1"/>
  <c r="T90" i="6" s="1"/>
  <c r="Y90" i="6" a="1"/>
  <c r="Y90" i="6" s="1"/>
  <c r="I26" i="6" a="1"/>
  <c r="I26" i="6" s="1"/>
  <c r="R26" i="6" a="1"/>
  <c r="R26" i="6" s="1"/>
  <c r="AA26" i="6" a="1"/>
  <c r="AA26" i="6" s="1"/>
  <c r="AF26" i="6" a="1"/>
  <c r="AF26" i="6" s="1"/>
  <c r="AO26" i="6" a="1"/>
  <c r="AO26" i="6" s="1"/>
  <c r="E26" i="6" a="1"/>
  <c r="E26" i="6" s="1"/>
  <c r="N26" i="6" a="1"/>
  <c r="N26" i="6" s="1"/>
  <c r="W26" i="6" a="1"/>
  <c r="W26" i="6" s="1"/>
  <c r="AB26" i="6" a="1"/>
  <c r="AB26" i="6" s="1"/>
  <c r="AK26" i="6" a="1"/>
  <c r="AK26" i="6" s="1"/>
  <c r="J26" i="6" a="1"/>
  <c r="J26" i="6" s="1"/>
  <c r="S26" i="6" a="1"/>
  <c r="S26" i="6" s="1"/>
  <c r="X26" i="6" a="1"/>
  <c r="X26" i="6" s="1"/>
  <c r="AG26" i="6" a="1"/>
  <c r="AG26" i="6" s="1"/>
  <c r="AP26" i="6" a="1"/>
  <c r="AP26" i="6" s="1"/>
  <c r="G26" i="6" a="1"/>
  <c r="G26" i="6" s="1"/>
  <c r="L26" i="6" a="1"/>
  <c r="L26" i="6" s="1"/>
  <c r="U26" i="6" a="1"/>
  <c r="U26" i="6" s="1"/>
  <c r="AD26" i="6" a="1"/>
  <c r="AD26" i="6" s="1"/>
  <c r="AM26" i="6" a="1"/>
  <c r="AM26" i="6" s="1"/>
  <c r="AR26" i="6" a="1"/>
  <c r="AR26" i="6" s="1"/>
  <c r="H26" i="6" a="1"/>
  <c r="H26" i="6" s="1"/>
  <c r="Q26" i="6" a="1"/>
  <c r="Q26" i="6" s="1"/>
  <c r="Z26" i="6" a="1"/>
  <c r="Z26" i="6" s="1"/>
  <c r="AI26" i="6" a="1"/>
  <c r="AI26" i="6" s="1"/>
  <c r="AN26" i="6" a="1"/>
  <c r="AN26" i="6" s="1"/>
  <c r="P26" i="6" a="1"/>
  <c r="P26" i="6" s="1"/>
  <c r="AC26" i="6" a="1"/>
  <c r="AC26" i="6" s="1"/>
  <c r="F26" i="6" a="1"/>
  <c r="F26" i="6" s="1"/>
  <c r="T26" i="6" a="1"/>
  <c r="T26" i="6" s="1"/>
  <c r="AE26" i="6" a="1"/>
  <c r="AE26" i="6" s="1"/>
  <c r="AQ26" i="6" a="1"/>
  <c r="AQ26" i="6" s="1"/>
  <c r="V26" i="6" a="1"/>
  <c r="V26" i="6" s="1"/>
  <c r="AH26" i="6" a="1"/>
  <c r="AH26" i="6" s="1"/>
  <c r="M26" i="6" a="1"/>
  <c r="M26" i="6" s="1"/>
  <c r="Y26" i="6" a="1"/>
  <c r="Y26" i="6" s="1"/>
  <c r="AL26" i="6" a="1"/>
  <c r="AL26" i="6" s="1"/>
  <c r="K26" i="6" a="1"/>
  <c r="K26" i="6" s="1"/>
  <c r="O26" i="6" a="1"/>
  <c r="O26" i="6" s="1"/>
  <c r="AJ26" i="6" a="1"/>
  <c r="AJ26" i="6" s="1"/>
  <c r="H33" i="6" a="1"/>
  <c r="H33" i="6" s="1"/>
  <c r="Q33" i="6" a="1"/>
  <c r="Q33" i="6" s="1"/>
  <c r="Z33" i="6" a="1"/>
  <c r="Z33" i="6" s="1"/>
  <c r="AI33" i="6" a="1"/>
  <c r="AI33" i="6" s="1"/>
  <c r="AN33" i="6" a="1"/>
  <c r="AN33" i="6" s="1"/>
  <c r="M33" i="6" a="1"/>
  <c r="M33" i="6" s="1"/>
  <c r="V33" i="6" a="1"/>
  <c r="V33" i="6" s="1"/>
  <c r="AE33" i="6" a="1"/>
  <c r="AE33" i="6" s="1"/>
  <c r="AJ33" i="6" a="1"/>
  <c r="AJ33" i="6" s="1"/>
  <c r="I33" i="6" a="1"/>
  <c r="I33" i="6" s="1"/>
  <c r="R33" i="6" a="1"/>
  <c r="R33" i="6" s="1"/>
  <c r="AA33" i="6" a="1"/>
  <c r="AA33" i="6" s="1"/>
  <c r="AF33" i="6" a="1"/>
  <c r="AF33" i="6" s="1"/>
  <c r="AO33" i="6" a="1"/>
  <c r="AO33" i="6" s="1"/>
  <c r="E33" i="6" a="1"/>
  <c r="E33" i="6" s="1"/>
  <c r="J33" i="6" a="1"/>
  <c r="J33" i="6" s="1"/>
  <c r="S33" i="6" a="1"/>
  <c r="S33" i="6" s="1"/>
  <c r="X33" i="6" a="1"/>
  <c r="X33" i="6" s="1"/>
  <c r="AG33" i="6" a="1"/>
  <c r="AG33" i="6" s="1"/>
  <c r="AP33" i="6" a="1"/>
  <c r="AP33" i="6" s="1"/>
  <c r="F33" i="6" a="1"/>
  <c r="F33" i="6" s="1"/>
  <c r="O33" i="6" a="1"/>
  <c r="O33" i="6" s="1"/>
  <c r="T33" i="6" a="1"/>
  <c r="T33" i="6" s="1"/>
  <c r="AC33" i="6" a="1"/>
  <c r="AC33" i="6" s="1"/>
  <c r="AD33" i="6" a="1"/>
  <c r="AD33" i="6" s="1"/>
  <c r="AM33" i="6" a="1"/>
  <c r="AM33" i="6" s="1"/>
  <c r="G33" i="6" a="1"/>
  <c r="G33" i="6" s="1"/>
  <c r="U33" i="6" a="1"/>
  <c r="U33" i="6" s="1"/>
  <c r="K33" i="6" a="1"/>
  <c r="K33" i="6" s="1"/>
  <c r="W33" i="6" a="1"/>
  <c r="W33" i="6" s="1"/>
  <c r="AH33" i="6" a="1"/>
  <c r="AH33" i="6" s="1"/>
  <c r="AQ33" i="6" a="1"/>
  <c r="AQ33" i="6" s="1"/>
  <c r="L33" i="6" a="1"/>
  <c r="L33" i="6" s="1"/>
  <c r="Y33" i="6" a="1"/>
  <c r="Y33" i="6" s="1"/>
  <c r="AR33" i="6" a="1"/>
  <c r="AR33" i="6" s="1"/>
  <c r="N33" i="6" a="1"/>
  <c r="N33" i="6" s="1"/>
  <c r="AK33" i="6" a="1"/>
  <c r="AK33" i="6" s="1"/>
  <c r="P33" i="6" a="1"/>
  <c r="P33" i="6" s="1"/>
  <c r="AB33" i="6" a="1"/>
  <c r="AB33" i="6" s="1"/>
  <c r="AL33" i="6" a="1"/>
  <c r="AL33" i="6" s="1"/>
  <c r="M25" i="6" a="1"/>
  <c r="M25" i="6" s="1"/>
  <c r="R25" i="6" a="1"/>
  <c r="R25" i="6" s="1"/>
  <c r="AA25" i="6" a="1"/>
  <c r="AA25" i="6" s="1"/>
  <c r="AJ25" i="6" a="1"/>
  <c r="AJ25" i="6" s="1"/>
  <c r="I25" i="6" a="1"/>
  <c r="I25" i="6" s="1"/>
  <c r="N25" i="6" a="1"/>
  <c r="N25" i="6" s="1"/>
  <c r="W25" i="6" a="1"/>
  <c r="W25" i="6" s="1"/>
  <c r="AF25" i="6" a="1"/>
  <c r="AF25" i="6" s="1"/>
  <c r="AO25" i="6" a="1"/>
  <c r="AO25" i="6" s="1"/>
  <c r="E25" i="6" a="1"/>
  <c r="E25" i="6" s="1"/>
  <c r="J25" i="6" a="1"/>
  <c r="J25" i="6" s="1"/>
  <c r="S25" i="6" a="1"/>
  <c r="S25" i="6" s="1"/>
  <c r="AB25" i="6" a="1"/>
  <c r="AB25" i="6" s="1"/>
  <c r="AK25" i="6" a="1"/>
  <c r="AK25" i="6" s="1"/>
  <c r="AP25" i="6" a="1"/>
  <c r="AP25" i="6" s="1"/>
  <c r="K25" i="6" a="1"/>
  <c r="K25" i="6" s="1"/>
  <c r="T25" i="6" a="1"/>
  <c r="T25" i="6" s="1"/>
  <c r="AC25" i="6" a="1"/>
  <c r="AC25" i="6" s="1"/>
  <c r="AH25" i="6" a="1"/>
  <c r="AH25" i="6" s="1"/>
  <c r="AQ25" i="6" a="1"/>
  <c r="AQ25" i="6" s="1"/>
  <c r="G25" i="6" a="1"/>
  <c r="G25" i="6" s="1"/>
  <c r="P25" i="6" a="1"/>
  <c r="P25" i="6" s="1"/>
  <c r="Y25" i="6" a="1"/>
  <c r="Y25" i="6" s="1"/>
  <c r="AD25" i="6" a="1"/>
  <c r="AD25" i="6" s="1"/>
  <c r="AM25" i="6" a="1"/>
  <c r="AM25" i="6" s="1"/>
  <c r="L25" i="6" a="1"/>
  <c r="L25" i="6" s="1"/>
  <c r="U25" i="6" a="1"/>
  <c r="U25" i="6" s="1"/>
  <c r="Z25" i="6" a="1"/>
  <c r="Z25" i="6" s="1"/>
  <c r="AI25" i="6" a="1"/>
  <c r="AI25" i="6" s="1"/>
  <c r="AR25" i="6" a="1"/>
  <c r="AR25" i="6" s="1"/>
  <c r="Q25" i="6" a="1"/>
  <c r="Q25" i="6" s="1"/>
  <c r="AL25" i="6" a="1"/>
  <c r="AL25" i="6" s="1"/>
  <c r="V25" i="6" a="1"/>
  <c r="V25" i="6" s="1"/>
  <c r="AN25" i="6" a="1"/>
  <c r="AN25" i="6" s="1"/>
  <c r="F25" i="6" a="1"/>
  <c r="F25" i="6" s="1"/>
  <c r="H25" i="6" a="1"/>
  <c r="H25" i="6" s="1"/>
  <c r="AE25" i="6" a="1"/>
  <c r="AE25" i="6" s="1"/>
  <c r="O25" i="6" a="1"/>
  <c r="O25" i="6" s="1"/>
  <c r="X25" i="6" a="1"/>
  <c r="X25" i="6" s="1"/>
  <c r="AG25" i="6" a="1"/>
  <c r="AG25" i="6" s="1"/>
  <c r="E17" i="6" a="1"/>
  <c r="E17" i="6" s="1"/>
  <c r="J17" i="6" a="1"/>
  <c r="J17" i="6" s="1"/>
  <c r="S17" i="6" a="1"/>
  <c r="S17" i="6" s="1"/>
  <c r="AB17" i="6" a="1"/>
  <c r="AB17" i="6" s="1"/>
  <c r="AK17" i="6" a="1"/>
  <c r="AK17" i="6" s="1"/>
  <c r="AP17" i="6" a="1"/>
  <c r="AP17" i="6" s="1"/>
  <c r="F17" i="6" a="1"/>
  <c r="F17" i="6" s="1"/>
  <c r="O17" i="6" a="1"/>
  <c r="O17" i="6" s="1"/>
  <c r="X17" i="6" a="1"/>
  <c r="X17" i="6" s="1"/>
  <c r="AG17" i="6" a="1"/>
  <c r="AG17" i="6" s="1"/>
  <c r="AL17" i="6" a="1"/>
  <c r="AL17" i="6" s="1"/>
  <c r="K17" i="6" a="1"/>
  <c r="K17" i="6" s="1"/>
  <c r="T17" i="6" a="1"/>
  <c r="T17" i="6" s="1"/>
  <c r="AC17" i="6" a="1"/>
  <c r="AC17" i="6" s="1"/>
  <c r="AH17" i="6" a="1"/>
  <c r="AH17" i="6" s="1"/>
  <c r="AQ17" i="6" a="1"/>
  <c r="AQ17" i="6" s="1"/>
  <c r="L17" i="6" a="1"/>
  <c r="L17" i="6" s="1"/>
  <c r="U17" i="6" a="1"/>
  <c r="U17" i="6" s="1"/>
  <c r="Z17" i="6" a="1"/>
  <c r="Z17" i="6" s="1"/>
  <c r="AI17" i="6" a="1"/>
  <c r="AI17" i="6" s="1"/>
  <c r="AR17" i="6" a="1"/>
  <c r="AR17" i="6" s="1"/>
  <c r="H17" i="6" a="1"/>
  <c r="H17" i="6" s="1"/>
  <c r="Q17" i="6" a="1"/>
  <c r="Q17" i="6" s="1"/>
  <c r="V17" i="6" a="1"/>
  <c r="V17" i="6" s="1"/>
  <c r="AE17" i="6" a="1"/>
  <c r="AE17" i="6" s="1"/>
  <c r="AN17" i="6" a="1"/>
  <c r="AN17" i="6" s="1"/>
  <c r="M17" i="6" a="1"/>
  <c r="M17" i="6" s="1"/>
  <c r="R17" i="6" a="1"/>
  <c r="R17" i="6" s="1"/>
  <c r="AA17" i="6" a="1"/>
  <c r="AA17" i="6" s="1"/>
  <c r="AJ17" i="6" a="1"/>
  <c r="AJ17" i="6" s="1"/>
  <c r="N17" i="6" a="1"/>
  <c r="N17" i="6" s="1"/>
  <c r="AF17" i="6" a="1"/>
  <c r="AF17" i="6" s="1"/>
  <c r="P17" i="6" a="1"/>
  <c r="P17" i="6" s="1"/>
  <c r="W17" i="6" a="1"/>
  <c r="W17" i="6" s="1"/>
  <c r="AO17" i="6" a="1"/>
  <c r="AO17" i="6" s="1"/>
  <c r="G17" i="6" a="1"/>
  <c r="G17" i="6" s="1"/>
  <c r="Y17" i="6" a="1"/>
  <c r="Y17" i="6" s="1"/>
  <c r="I17" i="6" a="1"/>
  <c r="I17" i="6" s="1"/>
  <c r="AD17" i="6" a="1"/>
  <c r="AD17" i="6" s="1"/>
  <c r="AM17" i="6" a="1"/>
  <c r="AM17" i="6" s="1"/>
  <c r="F54" i="6" a="1"/>
  <c r="F54" i="6" s="1"/>
  <c r="O54" i="6" a="1"/>
  <c r="O54" i="6" s="1"/>
  <c r="T54" i="6" a="1"/>
  <c r="T54" i="6" s="1"/>
  <c r="AC54" i="6" a="1"/>
  <c r="AC54" i="6" s="1"/>
  <c r="AL54" i="6" a="1"/>
  <c r="AL54" i="6" s="1"/>
  <c r="K54" i="6" a="1"/>
  <c r="K54" i="6" s="1"/>
  <c r="P54" i="6" a="1"/>
  <c r="P54" i="6" s="1"/>
  <c r="Y54" i="6" a="1"/>
  <c r="Y54" i="6" s="1"/>
  <c r="AH54" i="6" a="1"/>
  <c r="AH54" i="6" s="1"/>
  <c r="AQ54" i="6" a="1"/>
  <c r="AQ54" i="6" s="1"/>
  <c r="G54" i="6" a="1"/>
  <c r="G54" i="6" s="1"/>
  <c r="L54" i="6" a="1"/>
  <c r="L54" i="6" s="1"/>
  <c r="U54" i="6" a="1"/>
  <c r="U54" i="6" s="1"/>
  <c r="AD54" i="6" a="1"/>
  <c r="AD54" i="6" s="1"/>
  <c r="AM54" i="6" a="1"/>
  <c r="AM54" i="6" s="1"/>
  <c r="AR54" i="6" a="1"/>
  <c r="AR54" i="6" s="1"/>
  <c r="H54" i="6" a="1"/>
  <c r="H54" i="6" s="1"/>
  <c r="Q54" i="6" a="1"/>
  <c r="Q54" i="6" s="1"/>
  <c r="Z54" i="6" a="1"/>
  <c r="Z54" i="6" s="1"/>
  <c r="AI54" i="6" a="1"/>
  <c r="AI54" i="6" s="1"/>
  <c r="AN54" i="6" a="1"/>
  <c r="AN54" i="6" s="1"/>
  <c r="M54" i="6" a="1"/>
  <c r="M54" i="6" s="1"/>
  <c r="V54" i="6" a="1"/>
  <c r="V54" i="6" s="1"/>
  <c r="AE54" i="6" a="1"/>
  <c r="AE54" i="6" s="1"/>
  <c r="AJ54" i="6" a="1"/>
  <c r="AJ54" i="6" s="1"/>
  <c r="I54" i="6" a="1"/>
  <c r="I54" i="6" s="1"/>
  <c r="R54" i="6" a="1"/>
  <c r="R54" i="6" s="1"/>
  <c r="AA54" i="6" a="1"/>
  <c r="AA54" i="6" s="1"/>
  <c r="AF54" i="6" a="1"/>
  <c r="AF54" i="6" s="1"/>
  <c r="AO54" i="6" a="1"/>
  <c r="AO54" i="6" s="1"/>
  <c r="E54" i="6" a="1"/>
  <c r="E54" i="6" s="1"/>
  <c r="N54" i="6" a="1"/>
  <c r="N54" i="6" s="1"/>
  <c r="W54" i="6" a="1"/>
  <c r="W54" i="6" s="1"/>
  <c r="AB54" i="6" a="1"/>
  <c r="AB54" i="6" s="1"/>
  <c r="AK54" i="6" a="1"/>
  <c r="AK54" i="6" s="1"/>
  <c r="J54" i="6" a="1"/>
  <c r="J54" i="6" s="1"/>
  <c r="S54" i="6" a="1"/>
  <c r="S54" i="6" s="1"/>
  <c r="X54" i="6" a="1"/>
  <c r="X54" i="6" s="1"/>
  <c r="AG54" i="6" a="1"/>
  <c r="AG54" i="6" s="1"/>
  <c r="AP54" i="6" a="1"/>
  <c r="AP54" i="6" s="1"/>
  <c r="M46" i="6" a="1"/>
  <c r="M46" i="6" s="1"/>
  <c r="R46" i="6" a="1"/>
  <c r="R46" i="6" s="1"/>
  <c r="E46" i="6" a="1"/>
  <c r="E46" i="6" s="1"/>
  <c r="J46" i="6" a="1"/>
  <c r="J46" i="6" s="1"/>
  <c r="S46" i="6" a="1"/>
  <c r="S46" i="6" s="1"/>
  <c r="AB46" i="6" a="1"/>
  <c r="AB46" i="6" s="1"/>
  <c r="AK46" i="6" a="1"/>
  <c r="AK46" i="6" s="1"/>
  <c r="AP46" i="6" a="1"/>
  <c r="AP46" i="6" s="1"/>
  <c r="F46" i="6" a="1"/>
  <c r="F46" i="6" s="1"/>
  <c r="O46" i="6" a="1"/>
  <c r="O46" i="6" s="1"/>
  <c r="X46" i="6" a="1"/>
  <c r="X46" i="6" s="1"/>
  <c r="AG46" i="6" a="1"/>
  <c r="AG46" i="6" s="1"/>
  <c r="AL46" i="6" a="1"/>
  <c r="AL46" i="6" s="1"/>
  <c r="K46" i="6" a="1"/>
  <c r="K46" i="6" s="1"/>
  <c r="T46" i="6" a="1"/>
  <c r="T46" i="6" s="1"/>
  <c r="AC46" i="6" a="1"/>
  <c r="AC46" i="6" s="1"/>
  <c r="AH46" i="6" a="1"/>
  <c r="AH46" i="6" s="1"/>
  <c r="AQ46" i="6" a="1"/>
  <c r="AQ46" i="6" s="1"/>
  <c r="V46" i="6" a="1"/>
  <c r="V46" i="6" s="1"/>
  <c r="AD46" i="6" a="1"/>
  <c r="AD46" i="6" s="1"/>
  <c r="AJ46" i="6" a="1"/>
  <c r="AJ46" i="6" s="1"/>
  <c r="N46" i="6" a="1"/>
  <c r="N46" i="6" s="1"/>
  <c r="AR46" i="6" a="1"/>
  <c r="AR46" i="6" s="1"/>
  <c r="G46" i="6" a="1"/>
  <c r="G46" i="6" s="1"/>
  <c r="P46" i="6" a="1"/>
  <c r="P46" i="6" s="1"/>
  <c r="W46" i="6" a="1"/>
  <c r="W46" i="6" s="1"/>
  <c r="AE46" i="6" a="1"/>
  <c r="AE46" i="6" s="1"/>
  <c r="AM46" i="6" a="1"/>
  <c r="AM46" i="6" s="1"/>
  <c r="Y46" i="6" a="1"/>
  <c r="Y46" i="6" s="1"/>
  <c r="H46" i="6" a="1"/>
  <c r="H46" i="6" s="1"/>
  <c r="Q46" i="6" a="1"/>
  <c r="Q46" i="6" s="1"/>
  <c r="Z46" i="6" a="1"/>
  <c r="Z46" i="6" s="1"/>
  <c r="AF46" i="6" a="1"/>
  <c r="AF46" i="6" s="1"/>
  <c r="AN46" i="6" a="1"/>
  <c r="AN46" i="6" s="1"/>
  <c r="I46" i="6" a="1"/>
  <c r="I46" i="6" s="1"/>
  <c r="AA46" i="6" a="1"/>
  <c r="AA46" i="6" s="1"/>
  <c r="AI46" i="6" a="1"/>
  <c r="AI46" i="6" s="1"/>
  <c r="AO46" i="6" a="1"/>
  <c r="AO46" i="6" s="1"/>
  <c r="L46" i="6" a="1"/>
  <c r="L46" i="6" s="1"/>
  <c r="U46" i="6" a="1"/>
  <c r="U46" i="6" s="1"/>
  <c r="M38" i="6" a="1"/>
  <c r="M38" i="6" s="1"/>
  <c r="R38" i="6" a="1"/>
  <c r="R38" i="6" s="1"/>
  <c r="AA38" i="6" a="1"/>
  <c r="AA38" i="6" s="1"/>
  <c r="AJ38" i="6" a="1"/>
  <c r="AJ38" i="6" s="1"/>
  <c r="I38" i="6" a="1"/>
  <c r="I38" i="6" s="1"/>
  <c r="N38" i="6" a="1"/>
  <c r="N38" i="6" s="1"/>
  <c r="W38" i="6" a="1"/>
  <c r="W38" i="6" s="1"/>
  <c r="AF38" i="6" a="1"/>
  <c r="AF38" i="6" s="1"/>
  <c r="AO38" i="6" a="1"/>
  <c r="AO38" i="6" s="1"/>
  <c r="E38" i="6" a="1"/>
  <c r="E38" i="6" s="1"/>
  <c r="J38" i="6" a="1"/>
  <c r="J38" i="6" s="1"/>
  <c r="S38" i="6" a="1"/>
  <c r="S38" i="6" s="1"/>
  <c r="AB38" i="6" a="1"/>
  <c r="AB38" i="6" s="1"/>
  <c r="AK38" i="6" a="1"/>
  <c r="AK38" i="6" s="1"/>
  <c r="AP38" i="6" a="1"/>
  <c r="AP38" i="6" s="1"/>
  <c r="F38" i="6" a="1"/>
  <c r="F38" i="6" s="1"/>
  <c r="O38" i="6" a="1"/>
  <c r="O38" i="6" s="1"/>
  <c r="X38" i="6" a="1"/>
  <c r="X38" i="6" s="1"/>
  <c r="AG38" i="6" a="1"/>
  <c r="AG38" i="6" s="1"/>
  <c r="AL38" i="6" a="1"/>
  <c r="AL38" i="6" s="1"/>
  <c r="K38" i="6" a="1"/>
  <c r="K38" i="6" s="1"/>
  <c r="T38" i="6" a="1"/>
  <c r="T38" i="6" s="1"/>
  <c r="AC38" i="6" a="1"/>
  <c r="AC38" i="6" s="1"/>
  <c r="AH38" i="6" a="1"/>
  <c r="AH38" i="6" s="1"/>
  <c r="AQ38" i="6" a="1"/>
  <c r="AQ38" i="6" s="1"/>
  <c r="G38" i="6" a="1"/>
  <c r="G38" i="6" s="1"/>
  <c r="P38" i="6" a="1"/>
  <c r="P38" i="6" s="1"/>
  <c r="Y38" i="6" a="1"/>
  <c r="Y38" i="6" s="1"/>
  <c r="AD38" i="6" a="1"/>
  <c r="AD38" i="6" s="1"/>
  <c r="AM38" i="6" a="1"/>
  <c r="AM38" i="6" s="1"/>
  <c r="Q38" i="6" a="1"/>
  <c r="Q38" i="6" s="1"/>
  <c r="U38" i="6" a="1"/>
  <c r="U38" i="6" s="1"/>
  <c r="V38" i="6" a="1"/>
  <c r="V38" i="6" s="1"/>
  <c r="AN38" i="6" a="1"/>
  <c r="AN38" i="6" s="1"/>
  <c r="Z38" i="6" a="1"/>
  <c r="Z38" i="6" s="1"/>
  <c r="AR38" i="6" a="1"/>
  <c r="AR38" i="6" s="1"/>
  <c r="H38" i="6" a="1"/>
  <c r="H38" i="6" s="1"/>
  <c r="L38" i="6" a="1"/>
  <c r="L38" i="6" s="1"/>
  <c r="AE38" i="6" a="1"/>
  <c r="AE38" i="6" s="1"/>
  <c r="AI38" i="6" a="1"/>
  <c r="AI38" i="6" s="1"/>
  <c r="K72" i="6" a="1"/>
  <c r="K72" i="6" s="1"/>
  <c r="P72" i="6" a="1"/>
  <c r="P72" i="6" s="1"/>
  <c r="Y72" i="6" a="1"/>
  <c r="Y72" i="6" s="1"/>
  <c r="AH72" i="6" a="1"/>
  <c r="AH72" i="6" s="1"/>
  <c r="AQ72" i="6" a="1"/>
  <c r="AQ72" i="6" s="1"/>
  <c r="G72" i="6" a="1"/>
  <c r="G72" i="6" s="1"/>
  <c r="L72" i="6" a="1"/>
  <c r="L72" i="6" s="1"/>
  <c r="U72" i="6" a="1"/>
  <c r="U72" i="6" s="1"/>
  <c r="AD72" i="6" a="1"/>
  <c r="AD72" i="6" s="1"/>
  <c r="AM72" i="6" a="1"/>
  <c r="AM72" i="6" s="1"/>
  <c r="AR72" i="6" a="1"/>
  <c r="AR72" i="6" s="1"/>
  <c r="H72" i="6" a="1"/>
  <c r="H72" i="6" s="1"/>
  <c r="Q72" i="6" a="1"/>
  <c r="Q72" i="6" s="1"/>
  <c r="Z72" i="6" a="1"/>
  <c r="Z72" i="6" s="1"/>
  <c r="AI72" i="6" a="1"/>
  <c r="AI72" i="6" s="1"/>
  <c r="AN72" i="6" a="1"/>
  <c r="AN72" i="6" s="1"/>
  <c r="I72" i="6" a="1"/>
  <c r="I72" i="6" s="1"/>
  <c r="R72" i="6" a="1"/>
  <c r="R72" i="6" s="1"/>
  <c r="AA72" i="6" a="1"/>
  <c r="AA72" i="6" s="1"/>
  <c r="AF72" i="6" a="1"/>
  <c r="AF72" i="6" s="1"/>
  <c r="AO72" i="6" a="1"/>
  <c r="AO72" i="6" s="1"/>
  <c r="E72" i="6" a="1"/>
  <c r="E72" i="6" s="1"/>
  <c r="N72" i="6" a="1"/>
  <c r="N72" i="6" s="1"/>
  <c r="W72" i="6" a="1"/>
  <c r="W72" i="6" s="1"/>
  <c r="AB72" i="6" a="1"/>
  <c r="AB72" i="6" s="1"/>
  <c r="AK72" i="6" a="1"/>
  <c r="AK72" i="6" s="1"/>
  <c r="J72" i="6" a="1"/>
  <c r="J72" i="6" s="1"/>
  <c r="S72" i="6" a="1"/>
  <c r="S72" i="6" s="1"/>
  <c r="X72" i="6" a="1"/>
  <c r="X72" i="6" s="1"/>
  <c r="AG72" i="6" a="1"/>
  <c r="AG72" i="6" s="1"/>
  <c r="AP72" i="6" a="1"/>
  <c r="AP72" i="6" s="1"/>
  <c r="F72" i="6" a="1"/>
  <c r="F72" i="6" s="1"/>
  <c r="O72" i="6" a="1"/>
  <c r="O72" i="6" s="1"/>
  <c r="T72" i="6" a="1"/>
  <c r="T72" i="6" s="1"/>
  <c r="AC72" i="6" a="1"/>
  <c r="AC72" i="6" s="1"/>
  <c r="AL72" i="6" a="1"/>
  <c r="AL72" i="6" s="1"/>
  <c r="M72" i="6" a="1"/>
  <c r="M72" i="6" s="1"/>
  <c r="V72" i="6" a="1"/>
  <c r="V72" i="6" s="1"/>
  <c r="AE72" i="6" a="1"/>
  <c r="AE72" i="6" s="1"/>
  <c r="AJ72" i="6" a="1"/>
  <c r="AJ72" i="6" s="1"/>
  <c r="G64" i="6" a="1"/>
  <c r="G64" i="6" s="1"/>
  <c r="P64" i="6" a="1"/>
  <c r="P64" i="6" s="1"/>
  <c r="Y64" i="6" a="1"/>
  <c r="Y64" i="6" s="1"/>
  <c r="AH64" i="6" a="1"/>
  <c r="AH64" i="6" s="1"/>
  <c r="AM64" i="6" a="1"/>
  <c r="AM64" i="6" s="1"/>
  <c r="L64" i="6" a="1"/>
  <c r="L64" i="6" s="1"/>
  <c r="U64" i="6" a="1"/>
  <c r="U64" i="6" s="1"/>
  <c r="AD64" i="6" a="1"/>
  <c r="AD64" i="6" s="1"/>
  <c r="AI64" i="6" a="1"/>
  <c r="AI64" i="6" s="1"/>
  <c r="AR64" i="6" a="1"/>
  <c r="AR64" i="6" s="1"/>
  <c r="H64" i="6" a="1"/>
  <c r="H64" i="6" s="1"/>
  <c r="Q64" i="6" a="1"/>
  <c r="Q64" i="6" s="1"/>
  <c r="Z64" i="6" a="1"/>
  <c r="Z64" i="6" s="1"/>
  <c r="AE64" i="6" a="1"/>
  <c r="AE64" i="6" s="1"/>
  <c r="AN64" i="6" a="1"/>
  <c r="AN64" i="6" s="1"/>
  <c r="M64" i="6" a="1"/>
  <c r="M64" i="6" s="1"/>
  <c r="V64" i="6" a="1"/>
  <c r="V64" i="6" s="1"/>
  <c r="AA64" i="6" a="1"/>
  <c r="AA64" i="6" s="1"/>
  <c r="AJ64" i="6" a="1"/>
  <c r="AJ64" i="6" s="1"/>
  <c r="I64" i="6" a="1"/>
  <c r="I64" i="6" s="1"/>
  <c r="R64" i="6" a="1"/>
  <c r="R64" i="6" s="1"/>
  <c r="W64" i="6" a="1"/>
  <c r="W64" i="6" s="1"/>
  <c r="AF64" i="6" a="1"/>
  <c r="AF64" i="6" s="1"/>
  <c r="AO64" i="6" a="1"/>
  <c r="AO64" i="6" s="1"/>
  <c r="E64" i="6" a="1"/>
  <c r="E64" i="6" s="1"/>
  <c r="N64" i="6" a="1"/>
  <c r="N64" i="6" s="1"/>
  <c r="S64" i="6" a="1"/>
  <c r="S64" i="6" s="1"/>
  <c r="AB64" i="6" a="1"/>
  <c r="AB64" i="6" s="1"/>
  <c r="AK64" i="6" a="1"/>
  <c r="AK64" i="6" s="1"/>
  <c r="J64" i="6" a="1"/>
  <c r="J64" i="6" s="1"/>
  <c r="O64" i="6" a="1"/>
  <c r="O64" i="6" s="1"/>
  <c r="X64" i="6" a="1"/>
  <c r="X64" i="6" s="1"/>
  <c r="AG64" i="6" a="1"/>
  <c r="AG64" i="6" s="1"/>
  <c r="AP64" i="6" a="1"/>
  <c r="AP64" i="6" s="1"/>
  <c r="T64" i="6" a="1"/>
  <c r="T64" i="6" s="1"/>
  <c r="AC64" i="6" a="1"/>
  <c r="AC64" i="6" s="1"/>
  <c r="AL64" i="6" a="1"/>
  <c r="AL64" i="6" s="1"/>
  <c r="F64" i="6" a="1"/>
  <c r="F64" i="6" s="1"/>
  <c r="AQ64" i="6" a="1"/>
  <c r="AQ64" i="6" s="1"/>
  <c r="K64" i="6" a="1"/>
  <c r="K64" i="6" s="1"/>
  <c r="M85" i="6" a="1"/>
  <c r="M85" i="6" s="1"/>
  <c r="R85" i="6" a="1"/>
  <c r="R85" i="6" s="1"/>
  <c r="AA85" i="6" a="1"/>
  <c r="AA85" i="6" s="1"/>
  <c r="AJ85" i="6" a="1"/>
  <c r="AJ85" i="6" s="1"/>
  <c r="I85" i="6" a="1"/>
  <c r="I85" i="6" s="1"/>
  <c r="N85" i="6" a="1"/>
  <c r="N85" i="6" s="1"/>
  <c r="W85" i="6" a="1"/>
  <c r="W85" i="6" s="1"/>
  <c r="AF85" i="6" a="1"/>
  <c r="AF85" i="6" s="1"/>
  <c r="F85" i="6" a="1"/>
  <c r="F85" i="6" s="1"/>
  <c r="O85" i="6" a="1"/>
  <c r="O85" i="6" s="1"/>
  <c r="X85" i="6" a="1"/>
  <c r="X85" i="6" s="1"/>
  <c r="AG85" i="6" a="1"/>
  <c r="AG85" i="6" s="1"/>
  <c r="AL85" i="6" a="1"/>
  <c r="AL85" i="6" s="1"/>
  <c r="K85" i="6" a="1"/>
  <c r="K85" i="6" s="1"/>
  <c r="T85" i="6" a="1"/>
  <c r="T85" i="6" s="1"/>
  <c r="AC85" i="6" a="1"/>
  <c r="AC85" i="6" s="1"/>
  <c r="AH85" i="6" a="1"/>
  <c r="AH85" i="6" s="1"/>
  <c r="AQ85" i="6" a="1"/>
  <c r="AQ85" i="6" s="1"/>
  <c r="G85" i="6" a="1"/>
  <c r="G85" i="6" s="1"/>
  <c r="P85" i="6" a="1"/>
  <c r="P85" i="6" s="1"/>
  <c r="Y85" i="6" a="1"/>
  <c r="Y85" i="6" s="1"/>
  <c r="AD85" i="6" a="1"/>
  <c r="AD85" i="6" s="1"/>
  <c r="AM85" i="6" a="1"/>
  <c r="AM85" i="6" s="1"/>
  <c r="L85" i="6" a="1"/>
  <c r="L85" i="6" s="1"/>
  <c r="U85" i="6" a="1"/>
  <c r="U85" i="6" s="1"/>
  <c r="Z85" i="6" a="1"/>
  <c r="Z85" i="6" s="1"/>
  <c r="AI85" i="6" a="1"/>
  <c r="AI85" i="6" s="1"/>
  <c r="AR85" i="6" a="1"/>
  <c r="AR85" i="6" s="1"/>
  <c r="H85" i="6" a="1"/>
  <c r="H85" i="6" s="1"/>
  <c r="Q85" i="6" a="1"/>
  <c r="Q85" i="6" s="1"/>
  <c r="V85" i="6" a="1"/>
  <c r="V85" i="6" s="1"/>
  <c r="AE85" i="6" a="1"/>
  <c r="AE85" i="6" s="1"/>
  <c r="AN85" i="6" a="1"/>
  <c r="AN85" i="6" s="1"/>
  <c r="E85" i="6" a="1"/>
  <c r="E85" i="6" s="1"/>
  <c r="AK85" i="6" a="1"/>
  <c r="AK85" i="6" s="1"/>
  <c r="J85" i="6" a="1"/>
  <c r="J85" i="6" s="1"/>
  <c r="AO85" i="6" a="1"/>
  <c r="AO85" i="6" s="1"/>
  <c r="AP85" i="6" a="1"/>
  <c r="AP85" i="6" s="1"/>
  <c r="S85" i="6" a="1"/>
  <c r="S85" i="6" s="1"/>
  <c r="AB85" i="6" a="1"/>
  <c r="AB85" i="6" s="1"/>
  <c r="M105" i="6" a="1"/>
  <c r="M105" i="6" s="1"/>
  <c r="V105" i="6" a="1"/>
  <c r="V105" i="6" s="1"/>
  <c r="AA105" i="6" a="1"/>
  <c r="AA105" i="6" s="1"/>
  <c r="AJ105" i="6" a="1"/>
  <c r="AJ105" i="6" s="1"/>
  <c r="I105" i="6" a="1"/>
  <c r="I105" i="6" s="1"/>
  <c r="R105" i="6" a="1"/>
  <c r="R105" i="6" s="1"/>
  <c r="W105" i="6" a="1"/>
  <c r="W105" i="6" s="1"/>
  <c r="AF105" i="6" a="1"/>
  <c r="AF105" i="6" s="1"/>
  <c r="AO105" i="6" a="1"/>
  <c r="AO105" i="6" s="1"/>
  <c r="E105" i="6" a="1"/>
  <c r="E105" i="6" s="1"/>
  <c r="N105" i="6" a="1"/>
  <c r="N105" i="6" s="1"/>
  <c r="S105" i="6" a="1"/>
  <c r="S105" i="6" s="1"/>
  <c r="AB105" i="6" a="1"/>
  <c r="AB105" i="6" s="1"/>
  <c r="AK105" i="6" a="1"/>
  <c r="AK105" i="6" s="1"/>
  <c r="J105" i="6" a="1"/>
  <c r="J105" i="6" s="1"/>
  <c r="O105" i="6" a="1"/>
  <c r="O105" i="6" s="1"/>
  <c r="X105" i="6" a="1"/>
  <c r="X105" i="6" s="1"/>
  <c r="AG105" i="6" a="1"/>
  <c r="AG105" i="6" s="1"/>
  <c r="AP105" i="6" a="1"/>
  <c r="AP105" i="6" s="1"/>
  <c r="F105" i="6" a="1"/>
  <c r="F105" i="6" s="1"/>
  <c r="K105" i="6" a="1"/>
  <c r="K105" i="6" s="1"/>
  <c r="T105" i="6" a="1"/>
  <c r="T105" i="6" s="1"/>
  <c r="AC105" i="6" a="1"/>
  <c r="AC105" i="6" s="1"/>
  <c r="AL105" i="6" a="1"/>
  <c r="AL105" i="6" s="1"/>
  <c r="AQ105" i="6" a="1"/>
  <c r="AQ105" i="6" s="1"/>
  <c r="G105" i="6" a="1"/>
  <c r="G105" i="6" s="1"/>
  <c r="P105" i="6" a="1"/>
  <c r="P105" i="6" s="1"/>
  <c r="Y105" i="6" a="1"/>
  <c r="Y105" i="6" s="1"/>
  <c r="AH105" i="6" a="1"/>
  <c r="AH105" i="6" s="1"/>
  <c r="AM105" i="6" a="1"/>
  <c r="AM105" i="6" s="1"/>
  <c r="L105" i="6" a="1"/>
  <c r="L105" i="6" s="1"/>
  <c r="U105" i="6" a="1"/>
  <c r="U105" i="6" s="1"/>
  <c r="AD105" i="6" a="1"/>
  <c r="AD105" i="6" s="1"/>
  <c r="AI105" i="6" a="1"/>
  <c r="AI105" i="6" s="1"/>
  <c r="AR105" i="6" a="1"/>
  <c r="AR105" i="6" s="1"/>
  <c r="H105" i="6" a="1"/>
  <c r="H105" i="6" s="1"/>
  <c r="Q105" i="6" a="1"/>
  <c r="Q105" i="6" s="1"/>
  <c r="Z105" i="6" a="1"/>
  <c r="Z105" i="6" s="1"/>
  <c r="AE105" i="6" a="1"/>
  <c r="AE105" i="6" s="1"/>
  <c r="AN105" i="6" a="1"/>
  <c r="AN105" i="6" s="1"/>
  <c r="E97" i="6" a="1"/>
  <c r="E97" i="6" s="1"/>
  <c r="P97" i="6" a="1"/>
  <c r="P97" i="6" s="1"/>
  <c r="U97" i="6" a="1"/>
  <c r="U97" i="6" s="1"/>
  <c r="AF97" i="6" a="1"/>
  <c r="AF97" i="6" s="1"/>
  <c r="AK97" i="6" a="1"/>
  <c r="AK97" i="6" s="1"/>
  <c r="L97" i="6" a="1"/>
  <c r="L97" i="6" s="1"/>
  <c r="Q97" i="6" a="1"/>
  <c r="Q97" i="6" s="1"/>
  <c r="AB97" i="6" a="1"/>
  <c r="AB97" i="6" s="1"/>
  <c r="AG97" i="6" a="1"/>
  <c r="AG97" i="6" s="1"/>
  <c r="AR97" i="6" a="1"/>
  <c r="AR97" i="6" s="1"/>
  <c r="G97" i="6" a="1"/>
  <c r="G97" i="6" s="1"/>
  <c r="R97" i="6" a="1"/>
  <c r="R97" i="6" s="1"/>
  <c r="W97" i="6" a="1"/>
  <c r="W97" i="6" s="1"/>
  <c r="AH97" i="6" a="1"/>
  <c r="AH97" i="6" s="1"/>
  <c r="AM97" i="6" a="1"/>
  <c r="AM97" i="6" s="1"/>
  <c r="H97" i="6" a="1"/>
  <c r="H97" i="6" s="1"/>
  <c r="M97" i="6" a="1"/>
  <c r="M97" i="6" s="1"/>
  <c r="X97" i="6" a="1"/>
  <c r="X97" i="6" s="1"/>
  <c r="AC97" i="6" a="1"/>
  <c r="AC97" i="6" s="1"/>
  <c r="AN97" i="6" a="1"/>
  <c r="AN97" i="6" s="1"/>
  <c r="N97" i="6" a="1"/>
  <c r="N97" i="6" s="1"/>
  <c r="S97" i="6" a="1"/>
  <c r="S97" i="6" s="1"/>
  <c r="AD97" i="6" a="1"/>
  <c r="AD97" i="6" s="1"/>
  <c r="AI97" i="6" a="1"/>
  <c r="AI97" i="6" s="1"/>
  <c r="I97" i="6" a="1"/>
  <c r="I97" i="6" s="1"/>
  <c r="T97" i="6" a="1"/>
  <c r="T97" i="6" s="1"/>
  <c r="Y97" i="6" a="1"/>
  <c r="Y97" i="6" s="1"/>
  <c r="AJ97" i="6" a="1"/>
  <c r="AJ97" i="6" s="1"/>
  <c r="AO97" i="6" a="1"/>
  <c r="AO97" i="6" s="1"/>
  <c r="J97" i="6" a="1"/>
  <c r="J97" i="6" s="1"/>
  <c r="O97" i="6" a="1"/>
  <c r="O97" i="6" s="1"/>
  <c r="Z97" i="6" a="1"/>
  <c r="Z97" i="6" s="1"/>
  <c r="AE97" i="6" a="1"/>
  <c r="AE97" i="6" s="1"/>
  <c r="AP97" i="6" a="1"/>
  <c r="AP97" i="6" s="1"/>
  <c r="AA97" i="6" a="1"/>
  <c r="AA97" i="6" s="1"/>
  <c r="AL97" i="6" a="1"/>
  <c r="AL97" i="6" s="1"/>
  <c r="AQ97" i="6" a="1"/>
  <c r="AQ97" i="6" s="1"/>
  <c r="F97" i="6" a="1"/>
  <c r="F97" i="6" s="1"/>
  <c r="K97" i="6" a="1"/>
  <c r="K97" i="6" s="1"/>
  <c r="V97" i="6" a="1"/>
  <c r="V97" i="6" s="1"/>
  <c r="F75" i="6" a="1"/>
  <c r="F75" i="6" s="1"/>
  <c r="O75" i="6" a="1"/>
  <c r="O75" i="6" s="1"/>
  <c r="X75" i="6" a="1"/>
  <c r="X75" i="6" s="1"/>
  <c r="AG75" i="6" a="1"/>
  <c r="AG75" i="6" s="1"/>
  <c r="AL75" i="6" a="1"/>
  <c r="AL75" i="6" s="1"/>
  <c r="K75" i="6" a="1"/>
  <c r="K75" i="6" s="1"/>
  <c r="T75" i="6" a="1"/>
  <c r="T75" i="6" s="1"/>
  <c r="AC75" i="6" a="1"/>
  <c r="AC75" i="6" s="1"/>
  <c r="AH75" i="6" a="1"/>
  <c r="AH75" i="6" s="1"/>
  <c r="AQ75" i="6" a="1"/>
  <c r="AQ75" i="6" s="1"/>
  <c r="L75" i="6" a="1"/>
  <c r="L75" i="6" s="1"/>
  <c r="U75" i="6" a="1"/>
  <c r="U75" i="6" s="1"/>
  <c r="Z75" i="6" a="1"/>
  <c r="Z75" i="6" s="1"/>
  <c r="AI75" i="6" a="1"/>
  <c r="AI75" i="6" s="1"/>
  <c r="AR75" i="6" a="1"/>
  <c r="AR75" i="6" s="1"/>
  <c r="H75" i="6" a="1"/>
  <c r="H75" i="6" s="1"/>
  <c r="Q75" i="6" a="1"/>
  <c r="Q75" i="6" s="1"/>
  <c r="V75" i="6" a="1"/>
  <c r="V75" i="6" s="1"/>
  <c r="AE75" i="6" a="1"/>
  <c r="AE75" i="6" s="1"/>
  <c r="AN75" i="6" a="1"/>
  <c r="AN75" i="6" s="1"/>
  <c r="M75" i="6" a="1"/>
  <c r="M75" i="6" s="1"/>
  <c r="R75" i="6" a="1"/>
  <c r="R75" i="6" s="1"/>
  <c r="AA75" i="6" a="1"/>
  <c r="AA75" i="6" s="1"/>
  <c r="AJ75" i="6" a="1"/>
  <c r="AJ75" i="6" s="1"/>
  <c r="I75" i="6" a="1"/>
  <c r="I75" i="6" s="1"/>
  <c r="N75" i="6" a="1"/>
  <c r="N75" i="6" s="1"/>
  <c r="W75" i="6" a="1"/>
  <c r="W75" i="6" s="1"/>
  <c r="AF75" i="6" a="1"/>
  <c r="AF75" i="6" s="1"/>
  <c r="AO75" i="6" a="1"/>
  <c r="AO75" i="6" s="1"/>
  <c r="E75" i="6" a="1"/>
  <c r="E75" i="6" s="1"/>
  <c r="J75" i="6" a="1"/>
  <c r="J75" i="6" s="1"/>
  <c r="S75" i="6" a="1"/>
  <c r="S75" i="6" s="1"/>
  <c r="AB75" i="6" a="1"/>
  <c r="AB75" i="6" s="1"/>
  <c r="AK75" i="6" a="1"/>
  <c r="AK75" i="6" s="1"/>
  <c r="AP75" i="6" a="1"/>
  <c r="AP75" i="6" s="1"/>
  <c r="Y75" i="6" a="1"/>
  <c r="Y75" i="6" s="1"/>
  <c r="AD75" i="6" a="1"/>
  <c r="AD75" i="6" s="1"/>
  <c r="AM75" i="6" a="1"/>
  <c r="AM75" i="6" s="1"/>
  <c r="G75" i="6" a="1"/>
  <c r="G75" i="6" s="1"/>
  <c r="P75" i="6" a="1"/>
  <c r="P75" i="6" s="1"/>
  <c r="G80" i="6" a="1"/>
  <c r="G80" i="6" s="1"/>
  <c r="L80" i="6" a="1"/>
  <c r="L80" i="6" s="1"/>
  <c r="U80" i="6" a="1"/>
  <c r="U80" i="6" s="1"/>
  <c r="AD80" i="6" a="1"/>
  <c r="AD80" i="6" s="1"/>
  <c r="AM80" i="6" a="1"/>
  <c r="AM80" i="6" s="1"/>
  <c r="AR80" i="6" a="1"/>
  <c r="AR80" i="6" s="1"/>
  <c r="H80" i="6" a="1"/>
  <c r="H80" i="6" s="1"/>
  <c r="Q80" i="6" a="1"/>
  <c r="Q80" i="6" s="1"/>
  <c r="Z80" i="6" a="1"/>
  <c r="Z80" i="6" s="1"/>
  <c r="AI80" i="6" a="1"/>
  <c r="AI80" i="6" s="1"/>
  <c r="AN80" i="6" a="1"/>
  <c r="AN80" i="6" s="1"/>
  <c r="I80" i="6" a="1"/>
  <c r="I80" i="6" s="1"/>
  <c r="R80" i="6" a="1"/>
  <c r="R80" i="6" s="1"/>
  <c r="AA80" i="6" a="1"/>
  <c r="AA80" i="6" s="1"/>
  <c r="AF80" i="6" a="1"/>
  <c r="AF80" i="6" s="1"/>
  <c r="AO80" i="6" a="1"/>
  <c r="AO80" i="6" s="1"/>
  <c r="E80" i="6" a="1"/>
  <c r="E80" i="6" s="1"/>
  <c r="N80" i="6" a="1"/>
  <c r="N80" i="6" s="1"/>
  <c r="W80" i="6" a="1"/>
  <c r="W80" i="6" s="1"/>
  <c r="AB80" i="6" a="1"/>
  <c r="AB80" i="6" s="1"/>
  <c r="AK80" i="6" a="1"/>
  <c r="AK80" i="6" s="1"/>
  <c r="J80" i="6" a="1"/>
  <c r="J80" i="6" s="1"/>
  <c r="S80" i="6" a="1"/>
  <c r="S80" i="6" s="1"/>
  <c r="X80" i="6" a="1"/>
  <c r="X80" i="6" s="1"/>
  <c r="AG80" i="6" a="1"/>
  <c r="AG80" i="6" s="1"/>
  <c r="AP80" i="6" a="1"/>
  <c r="AP80" i="6" s="1"/>
  <c r="F80" i="6" a="1"/>
  <c r="F80" i="6" s="1"/>
  <c r="O80" i="6" a="1"/>
  <c r="O80" i="6" s="1"/>
  <c r="T80" i="6" a="1"/>
  <c r="T80" i="6" s="1"/>
  <c r="AC80" i="6" a="1"/>
  <c r="AC80" i="6" s="1"/>
  <c r="AL80" i="6" a="1"/>
  <c r="AL80" i="6" s="1"/>
  <c r="K80" i="6" a="1"/>
  <c r="K80" i="6" s="1"/>
  <c r="P80" i="6" a="1"/>
  <c r="P80" i="6" s="1"/>
  <c r="Y80" i="6" a="1"/>
  <c r="Y80" i="6" s="1"/>
  <c r="AH80" i="6" a="1"/>
  <c r="AH80" i="6" s="1"/>
  <c r="AQ80" i="6" a="1"/>
  <c r="AQ80" i="6" s="1"/>
  <c r="AE80" i="6" a="1"/>
  <c r="AE80" i="6" s="1"/>
  <c r="AJ80" i="6" a="1"/>
  <c r="AJ80" i="6" s="1"/>
  <c r="M80" i="6" a="1"/>
  <c r="M80" i="6" s="1"/>
  <c r="V80" i="6" a="1"/>
  <c r="V80" i="6" s="1"/>
  <c r="H34" i="6" a="1"/>
  <c r="H34" i="6" s="1"/>
  <c r="Q34" i="6" a="1"/>
  <c r="Q34" i="6" s="1"/>
  <c r="V34" i="6" a="1"/>
  <c r="V34" i="6" s="1"/>
  <c r="AE34" i="6" a="1"/>
  <c r="AE34" i="6" s="1"/>
  <c r="AN34" i="6" a="1"/>
  <c r="AN34" i="6" s="1"/>
  <c r="I34" i="6" a="1"/>
  <c r="I34" i="6" s="1"/>
  <c r="N34" i="6" a="1"/>
  <c r="N34" i="6" s="1"/>
  <c r="W34" i="6" a="1"/>
  <c r="W34" i="6" s="1"/>
  <c r="AF34" i="6" a="1"/>
  <c r="AF34" i="6" s="1"/>
  <c r="AO34" i="6" a="1"/>
  <c r="AO34" i="6" s="1"/>
  <c r="F34" i="6" a="1"/>
  <c r="F34" i="6" s="1"/>
  <c r="O34" i="6" a="1"/>
  <c r="O34" i="6" s="1"/>
  <c r="X34" i="6" a="1"/>
  <c r="X34" i="6" s="1"/>
  <c r="AG34" i="6" a="1"/>
  <c r="AG34" i="6" s="1"/>
  <c r="M34" i="6" a="1"/>
  <c r="M34" i="6" s="1"/>
  <c r="AB34" i="6" a="1"/>
  <c r="AB34" i="6" s="1"/>
  <c r="AI34" i="6" a="1"/>
  <c r="AI34" i="6" s="1"/>
  <c r="AP34" i="6" a="1"/>
  <c r="AP34" i="6" s="1"/>
  <c r="G34" i="6" a="1"/>
  <c r="G34" i="6" s="1"/>
  <c r="U34" i="6" a="1"/>
  <c r="U34" i="6" s="1"/>
  <c r="AC34" i="6" a="1"/>
  <c r="AC34" i="6" s="1"/>
  <c r="AJ34" i="6" a="1"/>
  <c r="AJ34" i="6" s="1"/>
  <c r="AD34" i="6" a="1"/>
  <c r="AD34" i="6" s="1"/>
  <c r="AK34" i="6" a="1"/>
  <c r="AK34" i="6" s="1"/>
  <c r="AQ34" i="6" a="1"/>
  <c r="AQ34" i="6" s="1"/>
  <c r="P34" i="6" a="1"/>
  <c r="P34" i="6" s="1"/>
  <c r="AL34" i="6" a="1"/>
  <c r="AL34" i="6" s="1"/>
  <c r="J34" i="6" a="1"/>
  <c r="J34" i="6" s="1"/>
  <c r="AR34" i="6" a="1"/>
  <c r="AR34" i="6" s="1"/>
  <c r="K34" i="6" a="1"/>
  <c r="K34" i="6" s="1"/>
  <c r="R34" i="6" a="1"/>
  <c r="R34" i="6" s="1"/>
  <c r="Y34" i="6" a="1"/>
  <c r="Y34" i="6" s="1"/>
  <c r="AM34" i="6" a="1"/>
  <c r="AM34" i="6" s="1"/>
  <c r="S34" i="6" a="1"/>
  <c r="S34" i="6" s="1"/>
  <c r="Z34" i="6" a="1"/>
  <c r="Z34" i="6" s="1"/>
  <c r="AH34" i="6" a="1"/>
  <c r="AH34" i="6" s="1"/>
  <c r="E34" i="6" a="1"/>
  <c r="E34" i="6" s="1"/>
  <c r="L34" i="6" a="1"/>
  <c r="L34" i="6" s="1"/>
  <c r="T34" i="6" a="1"/>
  <c r="T34" i="6" s="1"/>
  <c r="AA34" i="6" a="1"/>
  <c r="AA34" i="6" s="1"/>
  <c r="L32" i="6" a="1"/>
  <c r="L32" i="6" s="1"/>
  <c r="U32" i="6" a="1"/>
  <c r="U32" i="6" s="1"/>
  <c r="Z32" i="6" a="1"/>
  <c r="Z32" i="6" s="1"/>
  <c r="AI32" i="6" a="1"/>
  <c r="AI32" i="6" s="1"/>
  <c r="AR32" i="6" a="1"/>
  <c r="AR32" i="6" s="1"/>
  <c r="H32" i="6" a="1"/>
  <c r="H32" i="6" s="1"/>
  <c r="Q32" i="6" a="1"/>
  <c r="Q32" i="6" s="1"/>
  <c r="V32" i="6" a="1"/>
  <c r="V32" i="6" s="1"/>
  <c r="AE32" i="6" a="1"/>
  <c r="AE32" i="6" s="1"/>
  <c r="AN32" i="6" a="1"/>
  <c r="AN32" i="6" s="1"/>
  <c r="M32" i="6" a="1"/>
  <c r="M32" i="6" s="1"/>
  <c r="R32" i="6" a="1"/>
  <c r="R32" i="6" s="1"/>
  <c r="AA32" i="6" a="1"/>
  <c r="AA32" i="6" s="1"/>
  <c r="AJ32" i="6" a="1"/>
  <c r="AJ32" i="6" s="1"/>
  <c r="I32" i="6" a="1"/>
  <c r="I32" i="6" s="1"/>
  <c r="N32" i="6" a="1"/>
  <c r="N32" i="6" s="1"/>
  <c r="W32" i="6" a="1"/>
  <c r="W32" i="6" s="1"/>
  <c r="AF32" i="6" a="1"/>
  <c r="AF32" i="6" s="1"/>
  <c r="AO32" i="6" a="1"/>
  <c r="AO32" i="6" s="1"/>
  <c r="E32" i="6" a="1"/>
  <c r="E32" i="6" s="1"/>
  <c r="J32" i="6" a="1"/>
  <c r="J32" i="6" s="1"/>
  <c r="S32" i="6" a="1"/>
  <c r="S32" i="6" s="1"/>
  <c r="AB32" i="6" a="1"/>
  <c r="AB32" i="6" s="1"/>
  <c r="AK32" i="6" a="1"/>
  <c r="AK32" i="6" s="1"/>
  <c r="AP32" i="6" a="1"/>
  <c r="AP32" i="6" s="1"/>
  <c r="F32" i="6" a="1"/>
  <c r="F32" i="6" s="1"/>
  <c r="O32" i="6" a="1"/>
  <c r="O32" i="6" s="1"/>
  <c r="X32" i="6" a="1"/>
  <c r="X32" i="6" s="1"/>
  <c r="AG32" i="6" a="1"/>
  <c r="AG32" i="6" s="1"/>
  <c r="AL32" i="6" a="1"/>
  <c r="AL32" i="6" s="1"/>
  <c r="T32" i="6" a="1"/>
  <c r="T32" i="6" s="1"/>
  <c r="AM32" i="6" a="1"/>
  <c r="AM32" i="6" s="1"/>
  <c r="AQ32" i="6" a="1"/>
  <c r="AQ32" i="6" s="1"/>
  <c r="G32" i="6" a="1"/>
  <c r="G32" i="6" s="1"/>
  <c r="Y32" i="6" a="1"/>
  <c r="Y32" i="6" s="1"/>
  <c r="K32" i="6" a="1"/>
  <c r="K32" i="6" s="1"/>
  <c r="AC32" i="6" a="1"/>
  <c r="AC32" i="6" s="1"/>
  <c r="AD32" i="6" a="1"/>
  <c r="AD32" i="6" s="1"/>
  <c r="AH32" i="6" a="1"/>
  <c r="AH32" i="6" s="1"/>
  <c r="P32" i="6" a="1"/>
  <c r="P32" i="6" s="1"/>
  <c r="H24" i="6" a="1"/>
  <c r="H24" i="6" s="1"/>
  <c r="Q24" i="6" a="1"/>
  <c r="Q24" i="6" s="1"/>
  <c r="Z24" i="6" a="1"/>
  <c r="Z24" i="6" s="1"/>
  <c r="AI24" i="6" a="1"/>
  <c r="AI24" i="6" s="1"/>
  <c r="AN24" i="6" a="1"/>
  <c r="AN24" i="6" s="1"/>
  <c r="I24" i="6" a="1"/>
  <c r="I24" i="6" s="1"/>
  <c r="N24" i="6" a="1"/>
  <c r="N24" i="6" s="1"/>
  <c r="S24" i="6" a="1"/>
  <c r="S24" i="6" s="1"/>
  <c r="T24" i="6" a="1"/>
  <c r="T24" i="6" s="1"/>
  <c r="Y24" i="6" a="1"/>
  <c r="Y24" i="6" s="1"/>
  <c r="AD24" i="6" a="1"/>
  <c r="AD24" i="6" s="1"/>
  <c r="AJ24" i="6" a="1"/>
  <c r="AJ24" i="6" s="1"/>
  <c r="AO24" i="6" a="1"/>
  <c r="AO24" i="6" s="1"/>
  <c r="E24" i="6" a="1"/>
  <c r="E24" i="6" s="1"/>
  <c r="J24" i="6" a="1"/>
  <c r="J24" i="6" s="1"/>
  <c r="O24" i="6" a="1"/>
  <c r="O24" i="6" s="1"/>
  <c r="AE24" i="6" a="1"/>
  <c r="AE24" i="6" s="1"/>
  <c r="F24" i="6" a="1"/>
  <c r="F24" i="6" s="1"/>
  <c r="K24" i="6" a="1"/>
  <c r="K24" i="6" s="1"/>
  <c r="V24" i="6" a="1"/>
  <c r="V24" i="6" s="1"/>
  <c r="AA24" i="6" a="1"/>
  <c r="AA24" i="6" s="1"/>
  <c r="L24" i="6" a="1"/>
  <c r="L24" i="6" s="1"/>
  <c r="AB24" i="6" a="1"/>
  <c r="AB24" i="6" s="1"/>
  <c r="AG24" i="6" a="1"/>
  <c r="AG24" i="6" s="1"/>
  <c r="AL24" i="6" a="1"/>
  <c r="AL24" i="6" s="1"/>
  <c r="AQ24" i="6" a="1"/>
  <c r="AQ24" i="6" s="1"/>
  <c r="G24" i="6" a="1"/>
  <c r="G24" i="6" s="1"/>
  <c r="M24" i="6" a="1"/>
  <c r="M24" i="6" s="1"/>
  <c r="R24" i="6" a="1"/>
  <c r="R24" i="6" s="1"/>
  <c r="W24" i="6" a="1"/>
  <c r="W24" i="6" s="1"/>
  <c r="AR24" i="6" a="1"/>
  <c r="AR24" i="6" s="1"/>
  <c r="AC24" i="6" a="1"/>
  <c r="AC24" i="6" s="1"/>
  <c r="AF24" i="6" a="1"/>
  <c r="AF24" i="6" s="1"/>
  <c r="AH24" i="6" a="1"/>
  <c r="AH24" i="6" s="1"/>
  <c r="P24" i="6" a="1"/>
  <c r="P24" i="6" s="1"/>
  <c r="AK24" i="6" a="1"/>
  <c r="AK24" i="6" s="1"/>
  <c r="AM24" i="6" a="1"/>
  <c r="AM24" i="6" s="1"/>
  <c r="X24" i="6" a="1"/>
  <c r="X24" i="6" s="1"/>
  <c r="U24" i="6" a="1"/>
  <c r="U24" i="6" s="1"/>
  <c r="AP24" i="6" a="1"/>
  <c r="AP24" i="6" s="1"/>
  <c r="E16" i="6" a="1"/>
  <c r="E16" i="6" s="1"/>
  <c r="N16" i="6" a="1"/>
  <c r="N16" i="6" s="1"/>
  <c r="W16" i="6" a="1"/>
  <c r="W16" i="6" s="1"/>
  <c r="AB16" i="6" a="1"/>
  <c r="AB16" i="6" s="1"/>
  <c r="AK16" i="6" a="1"/>
  <c r="AK16" i="6" s="1"/>
  <c r="J16" i="6" a="1"/>
  <c r="J16" i="6" s="1"/>
  <c r="S16" i="6" a="1"/>
  <c r="S16" i="6" s="1"/>
  <c r="X16" i="6" a="1"/>
  <c r="X16" i="6" s="1"/>
  <c r="AG16" i="6" a="1"/>
  <c r="AG16" i="6" s="1"/>
  <c r="AP16" i="6" a="1"/>
  <c r="AP16" i="6" s="1"/>
  <c r="F16" i="6" a="1"/>
  <c r="F16" i="6" s="1"/>
  <c r="O16" i="6" a="1"/>
  <c r="O16" i="6" s="1"/>
  <c r="T16" i="6" a="1"/>
  <c r="T16" i="6" s="1"/>
  <c r="AC16" i="6" a="1"/>
  <c r="AC16" i="6" s="1"/>
  <c r="AL16" i="6" a="1"/>
  <c r="AL16" i="6" s="1"/>
  <c r="G16" i="6" a="1"/>
  <c r="G16" i="6" s="1"/>
  <c r="L16" i="6" a="1"/>
  <c r="L16" i="6" s="1"/>
  <c r="U16" i="6" a="1"/>
  <c r="U16" i="6" s="1"/>
  <c r="AD16" i="6" a="1"/>
  <c r="AD16" i="6" s="1"/>
  <c r="AM16" i="6" a="1"/>
  <c r="AM16" i="6" s="1"/>
  <c r="AR16" i="6" a="1"/>
  <c r="AR16" i="6" s="1"/>
  <c r="H16" i="6" a="1"/>
  <c r="H16" i="6" s="1"/>
  <c r="Q16" i="6" a="1"/>
  <c r="Q16" i="6" s="1"/>
  <c r="Z16" i="6" a="1"/>
  <c r="Z16" i="6" s="1"/>
  <c r="AI16" i="6" a="1"/>
  <c r="AI16" i="6" s="1"/>
  <c r="AN16" i="6" a="1"/>
  <c r="AN16" i="6" s="1"/>
  <c r="M16" i="6" a="1"/>
  <c r="M16" i="6" s="1"/>
  <c r="V16" i="6" a="1"/>
  <c r="V16" i="6" s="1"/>
  <c r="AE16" i="6" a="1"/>
  <c r="AE16" i="6" s="1"/>
  <c r="AJ16" i="6" a="1"/>
  <c r="AJ16" i="6" s="1"/>
  <c r="I16" i="6" a="1"/>
  <c r="I16" i="6" s="1"/>
  <c r="AA16" i="6" a="1"/>
  <c r="AA16" i="6" s="1"/>
  <c r="K16" i="6" a="1"/>
  <c r="K16" i="6" s="1"/>
  <c r="AF16" i="6" a="1"/>
  <c r="AF16" i="6" s="1"/>
  <c r="R16" i="6" a="1"/>
  <c r="R16" i="6" s="1"/>
  <c r="AO16" i="6" a="1"/>
  <c r="AO16" i="6" s="1"/>
  <c r="AQ16" i="6" a="1"/>
  <c r="AQ16" i="6" s="1"/>
  <c r="P16" i="6" a="1"/>
  <c r="P16" i="6" s="1"/>
  <c r="Y16" i="6" a="1"/>
  <c r="Y16" i="6" s="1"/>
  <c r="AH16" i="6" a="1"/>
  <c r="AH16" i="6" s="1"/>
  <c r="G53" i="6" a="1"/>
  <c r="G53" i="6" s="1"/>
  <c r="L53" i="6" a="1"/>
  <c r="L53" i="6" s="1"/>
  <c r="M53" i="6" a="1"/>
  <c r="M53" i="6" s="1"/>
  <c r="I53" i="6" a="1"/>
  <c r="I53" i="6" s="1"/>
  <c r="R53" i="6" a="1"/>
  <c r="R53" i="6" s="1"/>
  <c r="E53" i="6" a="1"/>
  <c r="E53" i="6" s="1"/>
  <c r="F53" i="6" a="1"/>
  <c r="F53" i="6" s="1"/>
  <c r="N53" i="6" a="1"/>
  <c r="N53" i="6" s="1"/>
  <c r="X53" i="6" a="1"/>
  <c r="X53" i="6" s="1"/>
  <c r="AG53" i="6" a="1"/>
  <c r="AG53" i="6" s="1"/>
  <c r="AL53" i="6" a="1"/>
  <c r="AL53" i="6" s="1"/>
  <c r="T53" i="6" a="1"/>
  <c r="T53" i="6" s="1"/>
  <c r="AC53" i="6" a="1"/>
  <c r="AC53" i="6" s="1"/>
  <c r="AH53" i="6" a="1"/>
  <c r="AH53" i="6" s="1"/>
  <c r="AQ53" i="6" a="1"/>
  <c r="AQ53" i="6" s="1"/>
  <c r="H53" i="6" a="1"/>
  <c r="H53" i="6" s="1"/>
  <c r="O53" i="6" a="1"/>
  <c r="O53" i="6" s="1"/>
  <c r="Y53" i="6" a="1"/>
  <c r="Y53" i="6" s="1"/>
  <c r="AD53" i="6" a="1"/>
  <c r="AD53" i="6" s="1"/>
  <c r="AM53" i="6" a="1"/>
  <c r="AM53" i="6" s="1"/>
  <c r="P53" i="6" a="1"/>
  <c r="P53" i="6" s="1"/>
  <c r="U53" i="6" a="1"/>
  <c r="U53" i="6" s="1"/>
  <c r="Z53" i="6" a="1"/>
  <c r="Z53" i="6" s="1"/>
  <c r="AI53" i="6" a="1"/>
  <c r="AI53" i="6" s="1"/>
  <c r="AR53" i="6" a="1"/>
  <c r="AR53" i="6" s="1"/>
  <c r="J53" i="6" a="1"/>
  <c r="J53" i="6" s="1"/>
  <c r="V53" i="6" a="1"/>
  <c r="V53" i="6" s="1"/>
  <c r="AE53" i="6" a="1"/>
  <c r="AE53" i="6" s="1"/>
  <c r="AN53" i="6" a="1"/>
  <c r="AN53" i="6" s="1"/>
  <c r="Q53" i="6" a="1"/>
  <c r="Q53" i="6" s="1"/>
  <c r="AA53" i="6" a="1"/>
  <c r="AA53" i="6" s="1"/>
  <c r="AJ53" i="6" a="1"/>
  <c r="AJ53" i="6" s="1"/>
  <c r="K53" i="6" a="1"/>
  <c r="K53" i="6" s="1"/>
  <c r="W53" i="6" a="1"/>
  <c r="W53" i="6" s="1"/>
  <c r="AF53" i="6" a="1"/>
  <c r="AF53" i="6" s="1"/>
  <c r="AO53" i="6" a="1"/>
  <c r="AO53" i="6" s="1"/>
  <c r="S53" i="6" a="1"/>
  <c r="S53" i="6" s="1"/>
  <c r="AB53" i="6" a="1"/>
  <c r="AB53" i="6" s="1"/>
  <c r="AK53" i="6" a="1"/>
  <c r="AK53" i="6" s="1"/>
  <c r="AP53" i="6" a="1"/>
  <c r="AP53" i="6" s="1"/>
  <c r="H45" i="6" a="1"/>
  <c r="H45" i="6" s="1"/>
  <c r="Q45" i="6" a="1"/>
  <c r="Q45" i="6" s="1"/>
  <c r="Z45" i="6" a="1"/>
  <c r="Z45" i="6" s="1"/>
  <c r="AI45" i="6" a="1"/>
  <c r="AI45" i="6" s="1"/>
  <c r="M45" i="6" a="1"/>
  <c r="M45" i="6" s="1"/>
  <c r="V45" i="6" a="1"/>
  <c r="V45" i="6" s="1"/>
  <c r="AE45" i="6" a="1"/>
  <c r="AE45" i="6" s="1"/>
  <c r="AJ45" i="6" a="1"/>
  <c r="AJ45" i="6" s="1"/>
  <c r="I45" i="6" a="1"/>
  <c r="I45" i="6" s="1"/>
  <c r="R45" i="6" a="1"/>
  <c r="R45" i="6" s="1"/>
  <c r="AA45" i="6" a="1"/>
  <c r="AA45" i="6" s="1"/>
  <c r="AF45" i="6" a="1"/>
  <c r="AF45" i="6" s="1"/>
  <c r="E45" i="6" a="1"/>
  <c r="E45" i="6" s="1"/>
  <c r="N45" i="6" a="1"/>
  <c r="N45" i="6" s="1"/>
  <c r="W45" i="6" a="1"/>
  <c r="W45" i="6" s="1"/>
  <c r="AB45" i="6" a="1"/>
  <c r="AB45" i="6" s="1"/>
  <c r="AK45" i="6" a="1"/>
  <c r="AK45" i="6" s="1"/>
  <c r="J45" i="6" a="1"/>
  <c r="J45" i="6" s="1"/>
  <c r="S45" i="6" a="1"/>
  <c r="S45" i="6" s="1"/>
  <c r="X45" i="6" a="1"/>
  <c r="X45" i="6" s="1"/>
  <c r="AG45" i="6" a="1"/>
  <c r="AG45" i="6" s="1"/>
  <c r="AP45" i="6" a="1"/>
  <c r="AP45" i="6" s="1"/>
  <c r="F45" i="6" a="1"/>
  <c r="F45" i="6" s="1"/>
  <c r="O45" i="6" a="1"/>
  <c r="O45" i="6" s="1"/>
  <c r="T45" i="6" a="1"/>
  <c r="T45" i="6" s="1"/>
  <c r="AC45" i="6" a="1"/>
  <c r="AC45" i="6" s="1"/>
  <c r="AL45" i="6" a="1"/>
  <c r="AL45" i="6" s="1"/>
  <c r="U45" i="6" a="1"/>
  <c r="U45" i="6" s="1"/>
  <c r="Y45" i="6" a="1"/>
  <c r="Y45" i="6" s="1"/>
  <c r="AM45" i="6" a="1"/>
  <c r="AM45" i="6" s="1"/>
  <c r="G45" i="6" a="1"/>
  <c r="G45" i="6" s="1"/>
  <c r="AN45" i="6" a="1"/>
  <c r="AN45" i="6" s="1"/>
  <c r="K45" i="6" a="1"/>
  <c r="K45" i="6" s="1"/>
  <c r="AO45" i="6" a="1"/>
  <c r="AO45" i="6" s="1"/>
  <c r="L45" i="6" a="1"/>
  <c r="L45" i="6" s="1"/>
  <c r="AD45" i="6" a="1"/>
  <c r="AD45" i="6" s="1"/>
  <c r="AQ45" i="6" a="1"/>
  <c r="AQ45" i="6" s="1"/>
  <c r="P45" i="6" a="1"/>
  <c r="P45" i="6" s="1"/>
  <c r="AH45" i="6" a="1"/>
  <c r="AH45" i="6" s="1"/>
  <c r="AR45" i="6" a="1"/>
  <c r="AR45" i="6" s="1"/>
  <c r="M37" i="6" a="1"/>
  <c r="M37" i="6" s="1"/>
  <c r="V37" i="6" a="1"/>
  <c r="V37" i="6" s="1"/>
  <c r="AE37" i="6" a="1"/>
  <c r="AE37" i="6" s="1"/>
  <c r="AJ37" i="6" a="1"/>
  <c r="AJ37" i="6" s="1"/>
  <c r="I37" i="6" a="1"/>
  <c r="I37" i="6" s="1"/>
  <c r="R37" i="6" a="1"/>
  <c r="R37" i="6" s="1"/>
  <c r="AA37" i="6" a="1"/>
  <c r="AA37" i="6" s="1"/>
  <c r="AF37" i="6" a="1"/>
  <c r="AF37" i="6" s="1"/>
  <c r="AO37" i="6" a="1"/>
  <c r="AO37" i="6" s="1"/>
  <c r="E37" i="6" a="1"/>
  <c r="E37" i="6" s="1"/>
  <c r="N37" i="6" a="1"/>
  <c r="N37" i="6" s="1"/>
  <c r="W37" i="6" a="1"/>
  <c r="W37" i="6" s="1"/>
  <c r="AB37" i="6" a="1"/>
  <c r="AB37" i="6" s="1"/>
  <c r="AK37" i="6" a="1"/>
  <c r="AK37" i="6" s="1"/>
  <c r="J37" i="6" a="1"/>
  <c r="J37" i="6" s="1"/>
  <c r="S37" i="6" a="1"/>
  <c r="S37" i="6" s="1"/>
  <c r="X37" i="6" a="1"/>
  <c r="X37" i="6" s="1"/>
  <c r="AG37" i="6" a="1"/>
  <c r="AG37" i="6" s="1"/>
  <c r="AP37" i="6" a="1"/>
  <c r="AP37" i="6" s="1"/>
  <c r="F37" i="6" a="1"/>
  <c r="F37" i="6" s="1"/>
  <c r="O37" i="6" a="1"/>
  <c r="O37" i="6" s="1"/>
  <c r="T37" i="6" a="1"/>
  <c r="T37" i="6" s="1"/>
  <c r="AC37" i="6" a="1"/>
  <c r="AC37" i="6" s="1"/>
  <c r="AL37" i="6" a="1"/>
  <c r="AL37" i="6" s="1"/>
  <c r="K37" i="6" a="1"/>
  <c r="K37" i="6" s="1"/>
  <c r="P37" i="6" a="1"/>
  <c r="P37" i="6" s="1"/>
  <c r="Y37" i="6" a="1"/>
  <c r="Y37" i="6" s="1"/>
  <c r="AH37" i="6" a="1"/>
  <c r="AH37" i="6" s="1"/>
  <c r="AQ37" i="6" a="1"/>
  <c r="AQ37" i="6" s="1"/>
  <c r="G37" i="6" a="1"/>
  <c r="G37" i="6" s="1"/>
  <c r="Q37" i="6" a="1"/>
  <c r="Q37" i="6" s="1"/>
  <c r="AI37" i="6" a="1"/>
  <c r="AI37" i="6" s="1"/>
  <c r="U37" i="6" a="1"/>
  <c r="U37" i="6" s="1"/>
  <c r="AM37" i="6" a="1"/>
  <c r="AM37" i="6" s="1"/>
  <c r="AN37" i="6" a="1"/>
  <c r="AN37" i="6" s="1"/>
  <c r="AR37" i="6" a="1"/>
  <c r="AR37" i="6" s="1"/>
  <c r="H37" i="6" a="1"/>
  <c r="H37" i="6" s="1"/>
  <c r="Z37" i="6" a="1"/>
  <c r="Z37" i="6" s="1"/>
  <c r="L37" i="6" a="1"/>
  <c r="L37" i="6" s="1"/>
  <c r="AD37" i="6" a="1"/>
  <c r="AD37" i="6" s="1"/>
  <c r="K71" i="6" a="1"/>
  <c r="K71" i="6" s="1"/>
  <c r="T71" i="6" a="1"/>
  <c r="T71" i="6" s="1"/>
  <c r="AC71" i="6" a="1"/>
  <c r="AC71" i="6" s="1"/>
  <c r="AH71" i="6" a="1"/>
  <c r="AH71" i="6" s="1"/>
  <c r="AQ71" i="6" a="1"/>
  <c r="AQ71" i="6" s="1"/>
  <c r="G71" i="6" a="1"/>
  <c r="G71" i="6" s="1"/>
  <c r="P71" i="6" a="1"/>
  <c r="P71" i="6" s="1"/>
  <c r="Y71" i="6" a="1"/>
  <c r="Y71" i="6" s="1"/>
  <c r="AD71" i="6" a="1"/>
  <c r="AD71" i="6" s="1"/>
  <c r="AM71" i="6" a="1"/>
  <c r="AM71" i="6" s="1"/>
  <c r="L71" i="6" a="1"/>
  <c r="L71" i="6" s="1"/>
  <c r="U71" i="6" a="1"/>
  <c r="U71" i="6" s="1"/>
  <c r="Z71" i="6" a="1"/>
  <c r="Z71" i="6" s="1"/>
  <c r="AI71" i="6" a="1"/>
  <c r="AI71" i="6" s="1"/>
  <c r="AR71" i="6" a="1"/>
  <c r="AR71" i="6" s="1"/>
  <c r="M71" i="6" a="1"/>
  <c r="M71" i="6" s="1"/>
  <c r="R71" i="6" a="1"/>
  <c r="R71" i="6" s="1"/>
  <c r="AA71" i="6" a="1"/>
  <c r="AA71" i="6" s="1"/>
  <c r="AJ71" i="6" a="1"/>
  <c r="AJ71" i="6" s="1"/>
  <c r="I71" i="6" a="1"/>
  <c r="I71" i="6" s="1"/>
  <c r="N71" i="6" a="1"/>
  <c r="N71" i="6" s="1"/>
  <c r="W71" i="6" a="1"/>
  <c r="W71" i="6" s="1"/>
  <c r="AF71" i="6" a="1"/>
  <c r="AF71" i="6" s="1"/>
  <c r="AO71" i="6" a="1"/>
  <c r="AO71" i="6" s="1"/>
  <c r="E71" i="6" a="1"/>
  <c r="E71" i="6" s="1"/>
  <c r="J71" i="6" a="1"/>
  <c r="J71" i="6" s="1"/>
  <c r="S71" i="6" a="1"/>
  <c r="S71" i="6" s="1"/>
  <c r="AB71" i="6" a="1"/>
  <c r="AB71" i="6" s="1"/>
  <c r="AK71" i="6" a="1"/>
  <c r="AK71" i="6" s="1"/>
  <c r="AP71" i="6" a="1"/>
  <c r="AP71" i="6" s="1"/>
  <c r="F71" i="6" a="1"/>
  <c r="F71" i="6" s="1"/>
  <c r="O71" i="6" a="1"/>
  <c r="O71" i="6" s="1"/>
  <c r="X71" i="6" a="1"/>
  <c r="X71" i="6" s="1"/>
  <c r="AG71" i="6" a="1"/>
  <c r="AG71" i="6" s="1"/>
  <c r="AL71" i="6" a="1"/>
  <c r="AL71" i="6" s="1"/>
  <c r="V71" i="6" a="1"/>
  <c r="V71" i="6" s="1"/>
  <c r="AN71" i="6" a="1"/>
  <c r="AN71" i="6" s="1"/>
  <c r="H71" i="6" a="1"/>
  <c r="H71" i="6" s="1"/>
  <c r="Q71" i="6" a="1"/>
  <c r="Q71" i="6" s="1"/>
  <c r="AE71" i="6" a="1"/>
  <c r="AE71" i="6" s="1"/>
  <c r="K63" i="6" a="1"/>
  <c r="K63" i="6" s="1"/>
  <c r="T63" i="6" a="1"/>
  <c r="T63" i="6" s="1"/>
  <c r="Y63" i="6" a="1"/>
  <c r="Y63" i="6" s="1"/>
  <c r="AH63" i="6" a="1"/>
  <c r="AH63" i="6" s="1"/>
  <c r="AQ63" i="6" a="1"/>
  <c r="AQ63" i="6" s="1"/>
  <c r="G63" i="6" a="1"/>
  <c r="G63" i="6" s="1"/>
  <c r="P63" i="6" a="1"/>
  <c r="P63" i="6" s="1"/>
  <c r="U63" i="6" a="1"/>
  <c r="U63" i="6" s="1"/>
  <c r="AD63" i="6" a="1"/>
  <c r="AD63" i="6" s="1"/>
  <c r="AM63" i="6" a="1"/>
  <c r="AM63" i="6" s="1"/>
  <c r="L63" i="6" a="1"/>
  <c r="L63" i="6" s="1"/>
  <c r="Q63" i="6" a="1"/>
  <c r="Q63" i="6" s="1"/>
  <c r="Z63" i="6" a="1"/>
  <c r="Z63" i="6" s="1"/>
  <c r="AI63" i="6" a="1"/>
  <c r="AI63" i="6" s="1"/>
  <c r="AR63" i="6" a="1"/>
  <c r="AR63" i="6" s="1"/>
  <c r="H63" i="6" a="1"/>
  <c r="H63" i="6" s="1"/>
  <c r="M63" i="6" a="1"/>
  <c r="M63" i="6" s="1"/>
  <c r="V63" i="6" a="1"/>
  <c r="V63" i="6" s="1"/>
  <c r="AE63" i="6" a="1"/>
  <c r="AE63" i="6" s="1"/>
  <c r="AN63" i="6" a="1"/>
  <c r="AN63" i="6" s="1"/>
  <c r="I63" i="6" a="1"/>
  <c r="I63" i="6" s="1"/>
  <c r="R63" i="6" a="1"/>
  <c r="R63" i="6" s="1"/>
  <c r="AA63" i="6" a="1"/>
  <c r="AA63" i="6" s="1"/>
  <c r="AJ63" i="6" a="1"/>
  <c r="AJ63" i="6" s="1"/>
  <c r="AO63" i="6" a="1"/>
  <c r="AO63" i="6" s="1"/>
  <c r="E63" i="6" a="1"/>
  <c r="E63" i="6" s="1"/>
  <c r="N63" i="6" a="1"/>
  <c r="N63" i="6" s="1"/>
  <c r="W63" i="6" a="1"/>
  <c r="W63" i="6" s="1"/>
  <c r="AF63" i="6" a="1"/>
  <c r="AF63" i="6" s="1"/>
  <c r="AK63" i="6" a="1"/>
  <c r="AK63" i="6" s="1"/>
  <c r="J63" i="6" a="1"/>
  <c r="J63" i="6" s="1"/>
  <c r="S63" i="6" a="1"/>
  <c r="S63" i="6" s="1"/>
  <c r="AB63" i="6" a="1"/>
  <c r="AB63" i="6" s="1"/>
  <c r="AG63" i="6" a="1"/>
  <c r="AG63" i="6" s="1"/>
  <c r="AP63" i="6" a="1"/>
  <c r="AP63" i="6" s="1"/>
  <c r="AL63" i="6" a="1"/>
  <c r="AL63" i="6" s="1"/>
  <c r="F63" i="6" a="1"/>
  <c r="F63" i="6" s="1"/>
  <c r="O63" i="6" a="1"/>
  <c r="O63" i="6" s="1"/>
  <c r="X63" i="6" a="1"/>
  <c r="X63" i="6" s="1"/>
  <c r="AC63" i="6" a="1"/>
  <c r="AC63" i="6" s="1"/>
  <c r="M84" i="6" a="1"/>
  <c r="M84" i="6" s="1"/>
  <c r="V84" i="6" a="1"/>
  <c r="V84" i="6" s="1"/>
  <c r="AE84" i="6" a="1"/>
  <c r="AE84" i="6" s="1"/>
  <c r="AJ84" i="6" a="1"/>
  <c r="AJ84" i="6" s="1"/>
  <c r="I84" i="6" a="1"/>
  <c r="I84" i="6" s="1"/>
  <c r="R84" i="6" a="1"/>
  <c r="R84" i="6" s="1"/>
  <c r="AA84" i="6" a="1"/>
  <c r="AA84" i="6" s="1"/>
  <c r="AF84" i="6" a="1"/>
  <c r="AF84" i="6" s="1"/>
  <c r="AO84" i="6" a="1"/>
  <c r="AO84" i="6" s="1"/>
  <c r="J84" i="6" a="1"/>
  <c r="J84" i="6" s="1"/>
  <c r="S84" i="6" a="1"/>
  <c r="S84" i="6" s="1"/>
  <c r="X84" i="6" a="1"/>
  <c r="X84" i="6" s="1"/>
  <c r="AG84" i="6" a="1"/>
  <c r="AG84" i="6" s="1"/>
  <c r="AP84" i="6" a="1"/>
  <c r="AP84" i="6" s="1"/>
  <c r="F84" i="6" a="1"/>
  <c r="F84" i="6" s="1"/>
  <c r="O84" i="6" a="1"/>
  <c r="O84" i="6" s="1"/>
  <c r="T84" i="6" a="1"/>
  <c r="T84" i="6" s="1"/>
  <c r="AC84" i="6" a="1"/>
  <c r="AC84" i="6" s="1"/>
  <c r="AL84" i="6" a="1"/>
  <c r="AL84" i="6" s="1"/>
  <c r="K84" i="6" a="1"/>
  <c r="K84" i="6" s="1"/>
  <c r="P84" i="6" a="1"/>
  <c r="P84" i="6" s="1"/>
  <c r="Y84" i="6" a="1"/>
  <c r="Y84" i="6" s="1"/>
  <c r="AH84" i="6" a="1"/>
  <c r="AH84" i="6" s="1"/>
  <c r="AQ84" i="6" a="1"/>
  <c r="AQ84" i="6" s="1"/>
  <c r="G84" i="6" a="1"/>
  <c r="G84" i="6" s="1"/>
  <c r="L84" i="6" a="1"/>
  <c r="L84" i="6" s="1"/>
  <c r="U84" i="6" a="1"/>
  <c r="U84" i="6" s="1"/>
  <c r="AD84" i="6" a="1"/>
  <c r="AD84" i="6" s="1"/>
  <c r="AM84" i="6" a="1"/>
  <c r="AM84" i="6" s="1"/>
  <c r="AR84" i="6" a="1"/>
  <c r="AR84" i="6" s="1"/>
  <c r="H84" i="6" a="1"/>
  <c r="H84" i="6" s="1"/>
  <c r="Q84" i="6" a="1"/>
  <c r="Q84" i="6" s="1"/>
  <c r="Z84" i="6" a="1"/>
  <c r="Z84" i="6" s="1"/>
  <c r="AI84" i="6" a="1"/>
  <c r="AI84" i="6" s="1"/>
  <c r="AN84" i="6" a="1"/>
  <c r="AN84" i="6" s="1"/>
  <c r="N84" i="6" a="1"/>
  <c r="N84" i="6" s="1"/>
  <c r="W84" i="6" a="1"/>
  <c r="W84" i="6" s="1"/>
  <c r="AB84" i="6" a="1"/>
  <c r="AB84" i="6" s="1"/>
  <c r="AK84" i="6" a="1"/>
  <c r="AK84" i="6" s="1"/>
  <c r="E84" i="6" a="1"/>
  <c r="E84" i="6" s="1"/>
  <c r="H104" i="6" a="1"/>
  <c r="H104" i="6" s="1"/>
  <c r="M104" i="6" a="1"/>
  <c r="M104" i="6" s="1"/>
  <c r="V104" i="6" a="1"/>
  <c r="V104" i="6" s="1"/>
  <c r="AE104" i="6" a="1"/>
  <c r="AE104" i="6" s="1"/>
  <c r="AN104" i="6" a="1"/>
  <c r="AN104" i="6" s="1"/>
  <c r="I104" i="6" a="1"/>
  <c r="I104" i="6" s="1"/>
  <c r="R104" i="6" a="1"/>
  <c r="R104" i="6" s="1"/>
  <c r="AA104" i="6" a="1"/>
  <c r="AA104" i="6" s="1"/>
  <c r="AJ104" i="6" a="1"/>
  <c r="AJ104" i="6" s="1"/>
  <c r="AO104" i="6" a="1"/>
  <c r="AO104" i="6" s="1"/>
  <c r="E104" i="6" a="1"/>
  <c r="E104" i="6" s="1"/>
  <c r="N104" i="6" a="1"/>
  <c r="N104" i="6" s="1"/>
  <c r="W104" i="6" a="1"/>
  <c r="W104" i="6" s="1"/>
  <c r="AF104" i="6" a="1"/>
  <c r="AF104" i="6" s="1"/>
  <c r="AK104" i="6" a="1"/>
  <c r="AK104" i="6" s="1"/>
  <c r="J104" i="6" a="1"/>
  <c r="J104" i="6" s="1"/>
  <c r="S104" i="6" a="1"/>
  <c r="S104" i="6" s="1"/>
  <c r="AB104" i="6" a="1"/>
  <c r="AB104" i="6" s="1"/>
  <c r="AG104" i="6" a="1"/>
  <c r="AG104" i="6" s="1"/>
  <c r="AP104" i="6" a="1"/>
  <c r="AP104" i="6" s="1"/>
  <c r="F104" i="6" a="1"/>
  <c r="F104" i="6" s="1"/>
  <c r="O104" i="6" a="1"/>
  <c r="O104" i="6" s="1"/>
  <c r="X104" i="6" a="1"/>
  <c r="X104" i="6" s="1"/>
  <c r="AC104" i="6" a="1"/>
  <c r="AC104" i="6" s="1"/>
  <c r="AL104" i="6" a="1"/>
  <c r="AL104" i="6" s="1"/>
  <c r="K104" i="6" a="1"/>
  <c r="K104" i="6" s="1"/>
  <c r="T104" i="6" a="1"/>
  <c r="T104" i="6" s="1"/>
  <c r="Y104" i="6" a="1"/>
  <c r="Y104" i="6" s="1"/>
  <c r="AH104" i="6" a="1"/>
  <c r="AH104" i="6" s="1"/>
  <c r="AQ104" i="6" a="1"/>
  <c r="AQ104" i="6" s="1"/>
  <c r="G104" i="6" a="1"/>
  <c r="G104" i="6" s="1"/>
  <c r="P104" i="6" a="1"/>
  <c r="P104" i="6" s="1"/>
  <c r="U104" i="6" a="1"/>
  <c r="U104" i="6" s="1"/>
  <c r="AD104" i="6" a="1"/>
  <c r="AD104" i="6" s="1"/>
  <c r="AM104" i="6" a="1"/>
  <c r="AM104" i="6" s="1"/>
  <c r="L104" i="6" a="1"/>
  <c r="L104" i="6" s="1"/>
  <c r="Q104" i="6" a="1"/>
  <c r="Q104" i="6" s="1"/>
  <c r="Z104" i="6" a="1"/>
  <c r="Z104" i="6" s="1"/>
  <c r="AI104" i="6" a="1"/>
  <c r="AI104" i="6" s="1"/>
  <c r="AR104" i="6" a="1"/>
  <c r="AR104" i="6" s="1"/>
  <c r="G96" i="6" a="1"/>
  <c r="G96" i="6" s="1"/>
  <c r="R96" i="6" a="1"/>
  <c r="R96" i="6" s="1"/>
  <c r="W96" i="6" a="1"/>
  <c r="W96" i="6" s="1"/>
  <c r="AH96" i="6" a="1"/>
  <c r="AH96" i="6" s="1"/>
  <c r="AM96" i="6" a="1"/>
  <c r="AM96" i="6" s="1"/>
  <c r="N96" i="6" a="1"/>
  <c r="N96" i="6" s="1"/>
  <c r="S96" i="6" a="1"/>
  <c r="S96" i="6" s="1"/>
  <c r="AD96" i="6" a="1"/>
  <c r="AD96" i="6" s="1"/>
  <c r="AI96" i="6" a="1"/>
  <c r="AI96" i="6" s="1"/>
  <c r="I96" i="6" a="1"/>
  <c r="I96" i="6" s="1"/>
  <c r="T96" i="6" a="1"/>
  <c r="T96" i="6" s="1"/>
  <c r="Y96" i="6" a="1"/>
  <c r="Y96" i="6" s="1"/>
  <c r="AJ96" i="6" a="1"/>
  <c r="AJ96" i="6" s="1"/>
  <c r="AO96" i="6" a="1"/>
  <c r="AO96" i="6" s="1"/>
  <c r="J96" i="6" a="1"/>
  <c r="J96" i="6" s="1"/>
  <c r="O96" i="6" a="1"/>
  <c r="O96" i="6" s="1"/>
  <c r="Z96" i="6" a="1"/>
  <c r="Z96" i="6" s="1"/>
  <c r="AE96" i="6" a="1"/>
  <c r="AE96" i="6" s="1"/>
  <c r="AP96" i="6" a="1"/>
  <c r="AP96" i="6" s="1"/>
  <c r="E96" i="6" a="1"/>
  <c r="E96" i="6" s="1"/>
  <c r="P96" i="6" a="1"/>
  <c r="P96" i="6" s="1"/>
  <c r="U96" i="6" a="1"/>
  <c r="U96" i="6" s="1"/>
  <c r="AF96" i="6" a="1"/>
  <c r="AF96" i="6" s="1"/>
  <c r="AK96" i="6" a="1"/>
  <c r="AK96" i="6" s="1"/>
  <c r="F96" i="6" a="1"/>
  <c r="F96" i="6" s="1"/>
  <c r="K96" i="6" a="1"/>
  <c r="K96" i="6" s="1"/>
  <c r="V96" i="6" a="1"/>
  <c r="V96" i="6" s="1"/>
  <c r="AA96" i="6" a="1"/>
  <c r="AA96" i="6" s="1"/>
  <c r="AL96" i="6" a="1"/>
  <c r="AL96" i="6" s="1"/>
  <c r="AQ96" i="6" a="1"/>
  <c r="AQ96" i="6" s="1"/>
  <c r="L96" i="6" a="1"/>
  <c r="L96" i="6" s="1"/>
  <c r="Q96" i="6" a="1"/>
  <c r="Q96" i="6" s="1"/>
  <c r="AB96" i="6" a="1"/>
  <c r="AB96" i="6" s="1"/>
  <c r="AG96" i="6" a="1"/>
  <c r="AG96" i="6" s="1"/>
  <c r="AR96" i="6" a="1"/>
  <c r="AR96" i="6" s="1"/>
  <c r="AN96" i="6" a="1"/>
  <c r="AN96" i="6" s="1"/>
  <c r="H96" i="6" a="1"/>
  <c r="H96" i="6" s="1"/>
  <c r="M96" i="6" a="1"/>
  <c r="M96" i="6" s="1"/>
  <c r="X96" i="6" a="1"/>
  <c r="X96" i="6" s="1"/>
  <c r="AC96" i="6" a="1"/>
  <c r="AC96" i="6" s="1"/>
  <c r="H36" i="6" a="1"/>
  <c r="H36" i="6" s="1"/>
  <c r="Q36" i="6" a="1"/>
  <c r="Q36" i="6" s="1"/>
  <c r="V36" i="6" a="1"/>
  <c r="V36" i="6" s="1"/>
  <c r="AE36" i="6" a="1"/>
  <c r="AE36" i="6" s="1"/>
  <c r="AN36" i="6" a="1"/>
  <c r="AN36" i="6" s="1"/>
  <c r="M36" i="6" a="1"/>
  <c r="M36" i="6" s="1"/>
  <c r="R36" i="6" a="1"/>
  <c r="R36" i="6" s="1"/>
  <c r="AA36" i="6" a="1"/>
  <c r="AA36" i="6" s="1"/>
  <c r="AJ36" i="6" a="1"/>
  <c r="AJ36" i="6" s="1"/>
  <c r="I36" i="6" a="1"/>
  <c r="I36" i="6" s="1"/>
  <c r="N36" i="6" a="1"/>
  <c r="N36" i="6" s="1"/>
  <c r="W36" i="6" a="1"/>
  <c r="W36" i="6" s="1"/>
  <c r="AF36" i="6" a="1"/>
  <c r="AF36" i="6" s="1"/>
  <c r="AO36" i="6" a="1"/>
  <c r="AO36" i="6" s="1"/>
  <c r="E36" i="6" a="1"/>
  <c r="E36" i="6" s="1"/>
  <c r="J36" i="6" a="1"/>
  <c r="J36" i="6" s="1"/>
  <c r="S36" i="6" a="1"/>
  <c r="S36" i="6" s="1"/>
  <c r="AB36" i="6" a="1"/>
  <c r="AB36" i="6" s="1"/>
  <c r="AK36" i="6" a="1"/>
  <c r="AK36" i="6" s="1"/>
  <c r="AP36" i="6" a="1"/>
  <c r="AP36" i="6" s="1"/>
  <c r="F36" i="6" a="1"/>
  <c r="F36" i="6" s="1"/>
  <c r="O36" i="6" a="1"/>
  <c r="O36" i="6" s="1"/>
  <c r="X36" i="6" a="1"/>
  <c r="X36" i="6" s="1"/>
  <c r="AG36" i="6" a="1"/>
  <c r="AG36" i="6" s="1"/>
  <c r="AL36" i="6" a="1"/>
  <c r="AL36" i="6" s="1"/>
  <c r="K36" i="6" a="1"/>
  <c r="K36" i="6" s="1"/>
  <c r="T36" i="6" a="1"/>
  <c r="T36" i="6" s="1"/>
  <c r="AC36" i="6" a="1"/>
  <c r="AC36" i="6" s="1"/>
  <c r="AH36" i="6" a="1"/>
  <c r="AH36" i="6" s="1"/>
  <c r="AQ36" i="6" a="1"/>
  <c r="AQ36" i="6" s="1"/>
  <c r="G36" i="6" a="1"/>
  <c r="G36" i="6" s="1"/>
  <c r="P36" i="6" a="1"/>
  <c r="P36" i="6" s="1"/>
  <c r="Y36" i="6" a="1"/>
  <c r="Y36" i="6" s="1"/>
  <c r="AD36" i="6" a="1"/>
  <c r="AD36" i="6" s="1"/>
  <c r="AM36" i="6" a="1"/>
  <c r="AM36" i="6" s="1"/>
  <c r="AI36" i="6" a="1"/>
  <c r="AI36" i="6" s="1"/>
  <c r="AR36" i="6" a="1"/>
  <c r="AR36" i="6" s="1"/>
  <c r="L36" i="6" a="1"/>
  <c r="L36" i="6" s="1"/>
  <c r="U36" i="6" a="1"/>
  <c r="U36" i="6" s="1"/>
  <c r="Z36" i="6" a="1"/>
  <c r="Z36" i="6" s="1"/>
  <c r="G31" i="6" a="1"/>
  <c r="G31" i="6" s="1"/>
  <c r="L31" i="6" a="1"/>
  <c r="L31" i="6" s="1"/>
  <c r="U31" i="6" a="1"/>
  <c r="U31" i="6" s="1"/>
  <c r="AD31" i="6" a="1"/>
  <c r="AD31" i="6" s="1"/>
  <c r="AM31" i="6" a="1"/>
  <c r="AM31" i="6" s="1"/>
  <c r="AR31" i="6" a="1"/>
  <c r="AR31" i="6" s="1"/>
  <c r="H31" i="6" a="1"/>
  <c r="H31" i="6" s="1"/>
  <c r="Q31" i="6" a="1"/>
  <c r="Q31" i="6" s="1"/>
  <c r="Z31" i="6" a="1"/>
  <c r="Z31" i="6" s="1"/>
  <c r="AI31" i="6" a="1"/>
  <c r="AI31" i="6" s="1"/>
  <c r="AN31" i="6" a="1"/>
  <c r="AN31" i="6" s="1"/>
  <c r="M31" i="6" a="1"/>
  <c r="M31" i="6" s="1"/>
  <c r="V31" i="6" a="1"/>
  <c r="V31" i="6" s="1"/>
  <c r="AE31" i="6" a="1"/>
  <c r="AE31" i="6" s="1"/>
  <c r="AJ31" i="6" a="1"/>
  <c r="AJ31" i="6" s="1"/>
  <c r="I31" i="6" a="1"/>
  <c r="I31" i="6" s="1"/>
  <c r="R31" i="6" a="1"/>
  <c r="R31" i="6" s="1"/>
  <c r="AA31" i="6" a="1"/>
  <c r="AA31" i="6" s="1"/>
  <c r="AF31" i="6" a="1"/>
  <c r="AF31" i="6" s="1"/>
  <c r="AO31" i="6" a="1"/>
  <c r="AO31" i="6" s="1"/>
  <c r="E31" i="6" a="1"/>
  <c r="E31" i="6" s="1"/>
  <c r="N31" i="6" a="1"/>
  <c r="N31" i="6" s="1"/>
  <c r="W31" i="6" a="1"/>
  <c r="W31" i="6" s="1"/>
  <c r="AB31" i="6" a="1"/>
  <c r="AB31" i="6" s="1"/>
  <c r="AK31" i="6" a="1"/>
  <c r="AK31" i="6" s="1"/>
  <c r="J31" i="6" a="1"/>
  <c r="J31" i="6" s="1"/>
  <c r="S31" i="6" a="1"/>
  <c r="S31" i="6" s="1"/>
  <c r="X31" i="6" a="1"/>
  <c r="X31" i="6" s="1"/>
  <c r="AG31" i="6" a="1"/>
  <c r="AG31" i="6" s="1"/>
  <c r="AP31" i="6" a="1"/>
  <c r="AP31" i="6" s="1"/>
  <c r="O31" i="6" a="1"/>
  <c r="O31" i="6" s="1"/>
  <c r="P31" i="6" a="1"/>
  <c r="P31" i="6" s="1"/>
  <c r="AH31" i="6" a="1"/>
  <c r="AH31" i="6" s="1"/>
  <c r="T31" i="6" a="1"/>
  <c r="T31" i="6" s="1"/>
  <c r="AL31" i="6" a="1"/>
  <c r="AL31" i="6" s="1"/>
  <c r="F31" i="6" a="1"/>
  <c r="F31" i="6" s="1"/>
  <c r="Y31" i="6" a="1"/>
  <c r="Y31" i="6" s="1"/>
  <c r="AQ31" i="6" a="1"/>
  <c r="AQ31" i="6" s="1"/>
  <c r="AC31" i="6" a="1"/>
  <c r="AC31" i="6" s="1"/>
  <c r="K31" i="6" a="1"/>
  <c r="K31" i="6" s="1"/>
  <c r="L23" i="6" a="1"/>
  <c r="L23" i="6" s="1"/>
  <c r="U23" i="6" a="1"/>
  <c r="U23" i="6" s="1"/>
  <c r="Z23" i="6" a="1"/>
  <c r="Z23" i="6" s="1"/>
  <c r="AI23" i="6" a="1"/>
  <c r="AI23" i="6" s="1"/>
  <c r="AR23" i="6" a="1"/>
  <c r="AR23" i="6" s="1"/>
  <c r="Q23" i="6" a="1"/>
  <c r="Q23" i="6" s="1"/>
  <c r="AL23" i="6" a="1"/>
  <c r="AL23" i="6" s="1"/>
  <c r="AQ23" i="6" a="1"/>
  <c r="AQ23" i="6" s="1"/>
  <c r="G23" i="6" a="1"/>
  <c r="G23" i="6" s="1"/>
  <c r="R23" i="6" a="1"/>
  <c r="R23" i="6" s="1"/>
  <c r="W23" i="6" a="1"/>
  <c r="W23" i="6" s="1"/>
  <c r="AB23" i="6" a="1"/>
  <c r="AB23" i="6" s="1"/>
  <c r="AG23" i="6" a="1"/>
  <c r="AG23" i="6" s="1"/>
  <c r="H23" i="6" a="1"/>
  <c r="H23" i="6" s="1"/>
  <c r="M23" i="6" a="1"/>
  <c r="M23" i="6" s="1"/>
  <c r="AH23" i="6" a="1"/>
  <c r="AH23" i="6" s="1"/>
  <c r="AM23" i="6" a="1"/>
  <c r="AM23" i="6" s="1"/>
  <c r="I23" i="6" a="1"/>
  <c r="I23" i="6" s="1"/>
  <c r="AD23" i="6" a="1"/>
  <c r="AD23" i="6" s="1"/>
  <c r="J23" i="6" a="1"/>
  <c r="J23" i="6" s="1"/>
  <c r="O23" i="6" a="1"/>
  <c r="O23" i="6" s="1"/>
  <c r="T23" i="6" a="1"/>
  <c r="T23" i="6" s="1"/>
  <c r="Y23" i="6" a="1"/>
  <c r="Y23" i="6" s="1"/>
  <c r="AE23" i="6" a="1"/>
  <c r="AE23" i="6" s="1"/>
  <c r="AJ23" i="6" a="1"/>
  <c r="AJ23" i="6" s="1"/>
  <c r="AO23" i="6" a="1"/>
  <c r="AO23" i="6" s="1"/>
  <c r="E23" i="6" a="1"/>
  <c r="E23" i="6" s="1"/>
  <c r="AP23" i="6" a="1"/>
  <c r="AP23" i="6" s="1"/>
  <c r="P23" i="6" a="1"/>
  <c r="P23" i="6" s="1"/>
  <c r="AK23" i="6" a="1"/>
  <c r="AK23" i="6" s="1"/>
  <c r="S23" i="6" a="1"/>
  <c r="S23" i="6" s="1"/>
  <c r="AN23" i="6" a="1"/>
  <c r="AN23" i="6" s="1"/>
  <c r="V23" i="6" a="1"/>
  <c r="V23" i="6" s="1"/>
  <c r="X23" i="6" a="1"/>
  <c r="X23" i="6" s="1"/>
  <c r="F23" i="6" a="1"/>
  <c r="F23" i="6" s="1"/>
  <c r="AA23" i="6" a="1"/>
  <c r="AA23" i="6" s="1"/>
  <c r="K23" i="6" a="1"/>
  <c r="K23" i="6" s="1"/>
  <c r="AF23" i="6" a="1"/>
  <c r="AF23" i="6" s="1"/>
  <c r="N23" i="6" a="1"/>
  <c r="N23" i="6" s="1"/>
  <c r="AC23" i="6" a="1"/>
  <c r="AC23" i="6" s="1"/>
  <c r="I15" i="6" a="1"/>
  <c r="I15" i="6" s="1"/>
  <c r="N15" i="6" a="1"/>
  <c r="N15" i="6" s="1"/>
  <c r="W15" i="6" a="1"/>
  <c r="W15" i="6" s="1"/>
  <c r="AF15" i="6" a="1"/>
  <c r="AF15" i="6" s="1"/>
  <c r="AO15" i="6" a="1"/>
  <c r="AO15" i="6" s="1"/>
  <c r="E15" i="6" a="1"/>
  <c r="E15" i="6" s="1"/>
  <c r="J15" i="6" a="1"/>
  <c r="J15" i="6" s="1"/>
  <c r="S15" i="6" a="1"/>
  <c r="S15" i="6" s="1"/>
  <c r="AB15" i="6" a="1"/>
  <c r="AB15" i="6" s="1"/>
  <c r="AK15" i="6" a="1"/>
  <c r="AK15" i="6" s="1"/>
  <c r="AP15" i="6" a="1"/>
  <c r="AP15" i="6" s="1"/>
  <c r="F15" i="6" a="1"/>
  <c r="F15" i="6" s="1"/>
  <c r="O15" i="6" a="1"/>
  <c r="O15" i="6" s="1"/>
  <c r="X15" i="6" a="1"/>
  <c r="X15" i="6" s="1"/>
  <c r="AG15" i="6" a="1"/>
  <c r="AG15" i="6" s="1"/>
  <c r="AL15" i="6" a="1"/>
  <c r="AL15" i="6" s="1"/>
  <c r="G15" i="6" a="1"/>
  <c r="G15" i="6" s="1"/>
  <c r="P15" i="6" a="1"/>
  <c r="P15" i="6" s="1"/>
  <c r="Y15" i="6" a="1"/>
  <c r="Y15" i="6" s="1"/>
  <c r="AD15" i="6" a="1"/>
  <c r="AD15" i="6" s="1"/>
  <c r="AM15" i="6" a="1"/>
  <c r="AM15" i="6" s="1"/>
  <c r="L15" i="6" a="1"/>
  <c r="L15" i="6" s="1"/>
  <c r="U15" i="6" a="1"/>
  <c r="U15" i="6" s="1"/>
  <c r="Z15" i="6" a="1"/>
  <c r="Z15" i="6" s="1"/>
  <c r="AI15" i="6" a="1"/>
  <c r="AI15" i="6" s="1"/>
  <c r="AR15" i="6" a="1"/>
  <c r="AR15" i="6" s="1"/>
  <c r="H15" i="6" a="1"/>
  <c r="H15" i="6" s="1"/>
  <c r="Q15" i="6" a="1"/>
  <c r="Q15" i="6" s="1"/>
  <c r="V15" i="6" a="1"/>
  <c r="V15" i="6" s="1"/>
  <c r="AE15" i="6" a="1"/>
  <c r="AE15" i="6" s="1"/>
  <c r="AN15" i="6" a="1"/>
  <c r="AN15" i="6" s="1"/>
  <c r="AQ15" i="6" a="1"/>
  <c r="AQ15" i="6" s="1"/>
  <c r="AA15" i="6" a="1"/>
  <c r="AA15" i="6" s="1"/>
  <c r="M15" i="6" a="1"/>
  <c r="M15" i="6" s="1"/>
  <c r="AH15" i="6" a="1"/>
  <c r="AH15" i="6" s="1"/>
  <c r="R15" i="6" a="1"/>
  <c r="R15" i="6" s="1"/>
  <c r="AJ15" i="6" a="1"/>
  <c r="AJ15" i="6" s="1"/>
  <c r="T15" i="6" a="1"/>
  <c r="T15" i="6" s="1"/>
  <c r="AC15" i="6" a="1"/>
  <c r="AC15" i="6" s="1"/>
  <c r="K15" i="6" a="1"/>
  <c r="K15" i="6" s="1"/>
  <c r="J60" i="6" a="1"/>
  <c r="J60" i="6" s="1"/>
  <c r="O60" i="6" a="1"/>
  <c r="O60" i="6" s="1"/>
  <c r="X60" i="6" a="1"/>
  <c r="X60" i="6" s="1"/>
  <c r="AG60" i="6" a="1"/>
  <c r="AG60" i="6" s="1"/>
  <c r="AP60" i="6" a="1"/>
  <c r="AP60" i="6" s="1"/>
  <c r="F60" i="6" a="1"/>
  <c r="F60" i="6" s="1"/>
  <c r="K60" i="6" a="1"/>
  <c r="K60" i="6" s="1"/>
  <c r="T60" i="6" a="1"/>
  <c r="T60" i="6" s="1"/>
  <c r="AC60" i="6" a="1"/>
  <c r="AC60" i="6" s="1"/>
  <c r="AL60" i="6" a="1"/>
  <c r="AL60" i="6" s="1"/>
  <c r="AQ60" i="6" a="1"/>
  <c r="AQ60" i="6" s="1"/>
  <c r="G60" i="6" a="1"/>
  <c r="G60" i="6" s="1"/>
  <c r="P60" i="6" a="1"/>
  <c r="P60" i="6" s="1"/>
  <c r="Y60" i="6" a="1"/>
  <c r="Y60" i="6" s="1"/>
  <c r="AH60" i="6" a="1"/>
  <c r="AH60" i="6" s="1"/>
  <c r="AM60" i="6" a="1"/>
  <c r="AM60" i="6" s="1"/>
  <c r="L60" i="6" a="1"/>
  <c r="L60" i="6" s="1"/>
  <c r="U60" i="6" a="1"/>
  <c r="U60" i="6" s="1"/>
  <c r="AD60" i="6" a="1"/>
  <c r="AD60" i="6" s="1"/>
  <c r="AI60" i="6" a="1"/>
  <c r="AI60" i="6" s="1"/>
  <c r="AR60" i="6" a="1"/>
  <c r="AR60" i="6" s="1"/>
  <c r="H60" i="6" a="1"/>
  <c r="H60" i="6" s="1"/>
  <c r="Q60" i="6" a="1"/>
  <c r="Q60" i="6" s="1"/>
  <c r="Z60" i="6" a="1"/>
  <c r="Z60" i="6" s="1"/>
  <c r="AE60" i="6" a="1"/>
  <c r="AE60" i="6" s="1"/>
  <c r="AN60" i="6" a="1"/>
  <c r="AN60" i="6" s="1"/>
  <c r="M60" i="6" a="1"/>
  <c r="M60" i="6" s="1"/>
  <c r="V60" i="6" a="1"/>
  <c r="V60" i="6" s="1"/>
  <c r="AA60" i="6" a="1"/>
  <c r="AA60" i="6" s="1"/>
  <c r="AJ60" i="6" a="1"/>
  <c r="AJ60" i="6" s="1"/>
  <c r="I60" i="6" a="1"/>
  <c r="I60" i="6" s="1"/>
  <c r="R60" i="6" a="1"/>
  <c r="R60" i="6" s="1"/>
  <c r="W60" i="6" a="1"/>
  <c r="W60" i="6" s="1"/>
  <c r="AF60" i="6" a="1"/>
  <c r="AF60" i="6" s="1"/>
  <c r="AO60" i="6" a="1"/>
  <c r="AO60" i="6" s="1"/>
  <c r="AK60" i="6" a="1"/>
  <c r="AK60" i="6" s="1"/>
  <c r="E60" i="6" a="1"/>
  <c r="E60" i="6" s="1"/>
  <c r="S60" i="6" a="1"/>
  <c r="S60" i="6" s="1"/>
  <c r="AB60" i="6" a="1"/>
  <c r="AB60" i="6" s="1"/>
  <c r="N60" i="6" a="1"/>
  <c r="N60" i="6" s="1"/>
  <c r="G52" i="6" a="1"/>
  <c r="G52" i="6" s="1"/>
  <c r="P52" i="6" a="1"/>
  <c r="P52" i="6" s="1"/>
  <c r="Y52" i="6" a="1"/>
  <c r="Y52" i="6" s="1"/>
  <c r="AD52" i="6" a="1"/>
  <c r="AD52" i="6" s="1"/>
  <c r="AM52" i="6" a="1"/>
  <c r="AM52" i="6" s="1"/>
  <c r="L52" i="6" a="1"/>
  <c r="L52" i="6" s="1"/>
  <c r="U52" i="6" a="1"/>
  <c r="U52" i="6" s="1"/>
  <c r="Z52" i="6" a="1"/>
  <c r="Z52" i="6" s="1"/>
  <c r="AI52" i="6" a="1"/>
  <c r="AI52" i="6" s="1"/>
  <c r="H52" i="6" a="1"/>
  <c r="H52" i="6" s="1"/>
  <c r="Q52" i="6" a="1"/>
  <c r="Q52" i="6" s="1"/>
  <c r="V52" i="6" a="1"/>
  <c r="V52" i="6" s="1"/>
  <c r="AE52" i="6" a="1"/>
  <c r="AE52" i="6" s="1"/>
  <c r="AN52" i="6" a="1"/>
  <c r="AN52" i="6" s="1"/>
  <c r="M52" i="6" a="1"/>
  <c r="M52" i="6" s="1"/>
  <c r="R52" i="6" a="1"/>
  <c r="R52" i="6" s="1"/>
  <c r="AA52" i="6" a="1"/>
  <c r="AA52" i="6" s="1"/>
  <c r="AJ52" i="6" a="1"/>
  <c r="AJ52" i="6" s="1"/>
  <c r="I52" i="6" a="1"/>
  <c r="I52" i="6" s="1"/>
  <c r="N52" i="6" a="1"/>
  <c r="N52" i="6" s="1"/>
  <c r="W52" i="6" a="1"/>
  <c r="W52" i="6" s="1"/>
  <c r="AF52" i="6" a="1"/>
  <c r="AF52" i="6" s="1"/>
  <c r="AO52" i="6" a="1"/>
  <c r="AO52" i="6" s="1"/>
  <c r="E52" i="6" a="1"/>
  <c r="E52" i="6" s="1"/>
  <c r="J52" i="6" a="1"/>
  <c r="J52" i="6" s="1"/>
  <c r="S52" i="6" a="1"/>
  <c r="S52" i="6" s="1"/>
  <c r="AB52" i="6" a="1"/>
  <c r="AB52" i="6" s="1"/>
  <c r="AK52" i="6" a="1"/>
  <c r="AK52" i="6" s="1"/>
  <c r="AL52" i="6" a="1"/>
  <c r="AL52" i="6" s="1"/>
  <c r="T52" i="6" a="1"/>
  <c r="T52" i="6" s="1"/>
  <c r="F52" i="6" a="1"/>
  <c r="F52" i="6" s="1"/>
  <c r="X52" i="6" a="1"/>
  <c r="X52" i="6" s="1"/>
  <c r="AP52" i="6" a="1"/>
  <c r="AP52" i="6" s="1"/>
  <c r="K52" i="6" a="1"/>
  <c r="K52" i="6" s="1"/>
  <c r="AC52" i="6" a="1"/>
  <c r="AC52" i="6" s="1"/>
  <c r="AQ52" i="6" a="1"/>
  <c r="AQ52" i="6" s="1"/>
  <c r="O52" i="6" a="1"/>
  <c r="O52" i="6" s="1"/>
  <c r="AG52" i="6" a="1"/>
  <c r="AG52" i="6" s="1"/>
  <c r="AR52" i="6" a="1"/>
  <c r="AR52" i="6" s="1"/>
  <c r="AH52" i="6" a="1"/>
  <c r="AH52" i="6" s="1"/>
  <c r="L44" i="6" a="1"/>
  <c r="L44" i="6" s="1"/>
  <c r="U44" i="6" a="1"/>
  <c r="U44" i="6" s="1"/>
  <c r="Z44" i="6" a="1"/>
  <c r="Z44" i="6" s="1"/>
  <c r="AI44" i="6" a="1"/>
  <c r="AI44" i="6" s="1"/>
  <c r="AR44" i="6" a="1"/>
  <c r="AR44" i="6" s="1"/>
  <c r="H44" i="6" a="1"/>
  <c r="H44" i="6" s="1"/>
  <c r="Q44" i="6" a="1"/>
  <c r="Q44" i="6" s="1"/>
  <c r="V44" i="6" a="1"/>
  <c r="V44" i="6" s="1"/>
  <c r="AE44" i="6" a="1"/>
  <c r="AE44" i="6" s="1"/>
  <c r="AN44" i="6" a="1"/>
  <c r="AN44" i="6" s="1"/>
  <c r="M44" i="6" a="1"/>
  <c r="M44" i="6" s="1"/>
  <c r="R44" i="6" a="1"/>
  <c r="R44" i="6" s="1"/>
  <c r="AA44" i="6" a="1"/>
  <c r="AA44" i="6" s="1"/>
  <c r="AJ44" i="6" a="1"/>
  <c r="AJ44" i="6" s="1"/>
  <c r="I44" i="6" a="1"/>
  <c r="I44" i="6" s="1"/>
  <c r="N44" i="6" a="1"/>
  <c r="N44" i="6" s="1"/>
  <c r="W44" i="6" a="1"/>
  <c r="W44" i="6" s="1"/>
  <c r="AF44" i="6" a="1"/>
  <c r="AF44" i="6" s="1"/>
  <c r="AO44" i="6" a="1"/>
  <c r="AO44" i="6" s="1"/>
  <c r="E44" i="6" a="1"/>
  <c r="E44" i="6" s="1"/>
  <c r="J44" i="6" a="1"/>
  <c r="J44" i="6" s="1"/>
  <c r="S44" i="6" a="1"/>
  <c r="S44" i="6" s="1"/>
  <c r="AB44" i="6" a="1"/>
  <c r="AB44" i="6" s="1"/>
  <c r="AK44" i="6" a="1"/>
  <c r="AK44" i="6" s="1"/>
  <c r="AP44" i="6" a="1"/>
  <c r="AP44" i="6" s="1"/>
  <c r="F44" i="6" a="1"/>
  <c r="F44" i="6" s="1"/>
  <c r="O44" i="6" a="1"/>
  <c r="O44" i="6" s="1"/>
  <c r="X44" i="6" a="1"/>
  <c r="X44" i="6" s="1"/>
  <c r="AG44" i="6" a="1"/>
  <c r="AG44" i="6" s="1"/>
  <c r="AL44" i="6" a="1"/>
  <c r="AL44" i="6" s="1"/>
  <c r="AD44" i="6" a="1"/>
  <c r="AD44" i="6" s="1"/>
  <c r="AH44" i="6" a="1"/>
  <c r="AH44" i="6" s="1"/>
  <c r="P44" i="6" a="1"/>
  <c r="P44" i="6" s="1"/>
  <c r="T44" i="6" a="1"/>
  <c r="T44" i="6" s="1"/>
  <c r="AM44" i="6" a="1"/>
  <c r="AM44" i="6" s="1"/>
  <c r="AQ44" i="6" a="1"/>
  <c r="AQ44" i="6" s="1"/>
  <c r="G44" i="6" a="1"/>
  <c r="G44" i="6" s="1"/>
  <c r="Y44" i="6" a="1"/>
  <c r="Y44" i="6" s="1"/>
  <c r="K44" i="6" a="1"/>
  <c r="K44" i="6" s="1"/>
  <c r="AC44" i="6" a="1"/>
  <c r="AC44" i="6" s="1"/>
  <c r="K78" i="6" a="1"/>
  <c r="K78" i="6" s="1"/>
  <c r="P78" i="6" a="1"/>
  <c r="P78" i="6" s="1"/>
  <c r="Y78" i="6" a="1"/>
  <c r="Y78" i="6" s="1"/>
  <c r="AH78" i="6" a="1"/>
  <c r="AH78" i="6" s="1"/>
  <c r="AQ78" i="6" a="1"/>
  <c r="AQ78" i="6" s="1"/>
  <c r="G78" i="6" a="1"/>
  <c r="G78" i="6" s="1"/>
  <c r="L78" i="6" a="1"/>
  <c r="L78" i="6" s="1"/>
  <c r="U78" i="6" a="1"/>
  <c r="U78" i="6" s="1"/>
  <c r="AD78" i="6" a="1"/>
  <c r="AD78" i="6" s="1"/>
  <c r="AM78" i="6" a="1"/>
  <c r="AM78" i="6" s="1"/>
  <c r="AR78" i="6" a="1"/>
  <c r="AR78" i="6" s="1"/>
  <c r="M78" i="6" a="1"/>
  <c r="M78" i="6" s="1"/>
  <c r="V78" i="6" a="1"/>
  <c r="V78" i="6" s="1"/>
  <c r="AE78" i="6" a="1"/>
  <c r="AE78" i="6" s="1"/>
  <c r="AJ78" i="6" a="1"/>
  <c r="AJ78" i="6" s="1"/>
  <c r="I78" i="6" a="1"/>
  <c r="I78" i="6" s="1"/>
  <c r="R78" i="6" a="1"/>
  <c r="R78" i="6" s="1"/>
  <c r="AA78" i="6" a="1"/>
  <c r="AA78" i="6" s="1"/>
  <c r="AF78" i="6" a="1"/>
  <c r="AF78" i="6" s="1"/>
  <c r="AO78" i="6" a="1"/>
  <c r="AO78" i="6" s="1"/>
  <c r="E78" i="6" a="1"/>
  <c r="E78" i="6" s="1"/>
  <c r="N78" i="6" a="1"/>
  <c r="N78" i="6" s="1"/>
  <c r="W78" i="6" a="1"/>
  <c r="W78" i="6" s="1"/>
  <c r="AB78" i="6" a="1"/>
  <c r="AB78" i="6" s="1"/>
  <c r="AK78" i="6" a="1"/>
  <c r="AK78" i="6" s="1"/>
  <c r="J78" i="6" a="1"/>
  <c r="J78" i="6" s="1"/>
  <c r="S78" i="6" a="1"/>
  <c r="S78" i="6" s="1"/>
  <c r="X78" i="6" a="1"/>
  <c r="X78" i="6" s="1"/>
  <c r="AG78" i="6" a="1"/>
  <c r="AG78" i="6" s="1"/>
  <c r="AP78" i="6" a="1"/>
  <c r="AP78" i="6" s="1"/>
  <c r="F78" i="6" a="1"/>
  <c r="F78" i="6" s="1"/>
  <c r="O78" i="6" a="1"/>
  <c r="O78" i="6" s="1"/>
  <c r="T78" i="6" a="1"/>
  <c r="T78" i="6" s="1"/>
  <c r="AC78" i="6" a="1"/>
  <c r="AC78" i="6" s="1"/>
  <c r="AL78" i="6" a="1"/>
  <c r="AL78" i="6" s="1"/>
  <c r="Z78" i="6" a="1"/>
  <c r="Z78" i="6" s="1"/>
  <c r="AI78" i="6" a="1"/>
  <c r="AI78" i="6" s="1"/>
  <c r="AN78" i="6" a="1"/>
  <c r="AN78" i="6" s="1"/>
  <c r="H78" i="6" a="1"/>
  <c r="H78" i="6" s="1"/>
  <c r="Q78" i="6" a="1"/>
  <c r="Q78" i="6" s="1"/>
  <c r="F70" i="6" a="1"/>
  <c r="F70" i="6" s="1"/>
  <c r="O70" i="6" a="1"/>
  <c r="O70" i="6" s="1"/>
  <c r="T70" i="6" a="1"/>
  <c r="T70" i="6" s="1"/>
  <c r="AC70" i="6" a="1"/>
  <c r="AC70" i="6" s="1"/>
  <c r="AL70" i="6" a="1"/>
  <c r="AL70" i="6" s="1"/>
  <c r="K70" i="6" a="1"/>
  <c r="K70" i="6" s="1"/>
  <c r="P70" i="6" a="1"/>
  <c r="P70" i="6" s="1"/>
  <c r="Y70" i="6" a="1"/>
  <c r="Y70" i="6" s="1"/>
  <c r="AH70" i="6" a="1"/>
  <c r="AH70" i="6" s="1"/>
  <c r="AQ70" i="6" a="1"/>
  <c r="AQ70" i="6" s="1"/>
  <c r="G70" i="6" a="1"/>
  <c r="G70" i="6" s="1"/>
  <c r="L70" i="6" a="1"/>
  <c r="L70" i="6" s="1"/>
  <c r="U70" i="6" a="1"/>
  <c r="U70" i="6" s="1"/>
  <c r="AD70" i="6" a="1"/>
  <c r="AD70" i="6" s="1"/>
  <c r="AM70" i="6" a="1"/>
  <c r="AM70" i="6" s="1"/>
  <c r="AR70" i="6" a="1"/>
  <c r="AR70" i="6" s="1"/>
  <c r="M70" i="6" a="1"/>
  <c r="M70" i="6" s="1"/>
  <c r="V70" i="6" a="1"/>
  <c r="V70" i="6" s="1"/>
  <c r="AE70" i="6" a="1"/>
  <c r="AE70" i="6" s="1"/>
  <c r="AJ70" i="6" a="1"/>
  <c r="AJ70" i="6" s="1"/>
  <c r="I70" i="6" a="1"/>
  <c r="I70" i="6" s="1"/>
  <c r="R70" i="6" a="1"/>
  <c r="R70" i="6" s="1"/>
  <c r="AA70" i="6" a="1"/>
  <c r="AA70" i="6" s="1"/>
  <c r="AF70" i="6" a="1"/>
  <c r="AF70" i="6" s="1"/>
  <c r="AO70" i="6" a="1"/>
  <c r="AO70" i="6" s="1"/>
  <c r="E70" i="6" a="1"/>
  <c r="E70" i="6" s="1"/>
  <c r="N70" i="6" a="1"/>
  <c r="N70" i="6" s="1"/>
  <c r="W70" i="6" a="1"/>
  <c r="W70" i="6" s="1"/>
  <c r="AB70" i="6" a="1"/>
  <c r="AB70" i="6" s="1"/>
  <c r="AK70" i="6" a="1"/>
  <c r="AK70" i="6" s="1"/>
  <c r="J70" i="6" a="1"/>
  <c r="J70" i="6" s="1"/>
  <c r="S70" i="6" a="1"/>
  <c r="S70" i="6" s="1"/>
  <c r="X70" i="6" a="1"/>
  <c r="X70" i="6" s="1"/>
  <c r="AG70" i="6" a="1"/>
  <c r="AG70" i="6" s="1"/>
  <c r="AP70" i="6" a="1"/>
  <c r="AP70" i="6" s="1"/>
  <c r="AI70" i="6" a="1"/>
  <c r="AI70" i="6" s="1"/>
  <c r="AN70" i="6" a="1"/>
  <c r="AN70" i="6" s="1"/>
  <c r="Q70" i="6" a="1"/>
  <c r="Q70" i="6" s="1"/>
  <c r="Z70" i="6" a="1"/>
  <c r="Z70" i="6" s="1"/>
  <c r="H70" i="6" a="1"/>
  <c r="H70" i="6" s="1"/>
  <c r="F62" i="6" a="1"/>
  <c r="F62" i="6" s="1"/>
  <c r="K62" i="6" a="1"/>
  <c r="K62" i="6" s="1"/>
  <c r="T62" i="6" a="1"/>
  <c r="T62" i="6" s="1"/>
  <c r="AC62" i="6" a="1"/>
  <c r="AC62" i="6" s="1"/>
  <c r="AL62" i="6" a="1"/>
  <c r="AL62" i="6" s="1"/>
  <c r="AQ62" i="6" a="1"/>
  <c r="AQ62" i="6" s="1"/>
  <c r="G62" i="6" a="1"/>
  <c r="G62" i="6" s="1"/>
  <c r="P62" i="6" a="1"/>
  <c r="P62" i="6" s="1"/>
  <c r="Y62" i="6" a="1"/>
  <c r="Y62" i="6" s="1"/>
  <c r="AH62" i="6" a="1"/>
  <c r="AH62" i="6" s="1"/>
  <c r="AM62" i="6" a="1"/>
  <c r="AM62" i="6" s="1"/>
  <c r="L62" i="6" a="1"/>
  <c r="L62" i="6" s="1"/>
  <c r="U62" i="6" a="1"/>
  <c r="U62" i="6" s="1"/>
  <c r="AD62" i="6" a="1"/>
  <c r="AD62" i="6" s="1"/>
  <c r="AI62" i="6" a="1"/>
  <c r="AI62" i="6" s="1"/>
  <c r="AR62" i="6" a="1"/>
  <c r="AR62" i="6" s="1"/>
  <c r="H62" i="6" a="1"/>
  <c r="H62" i="6" s="1"/>
  <c r="Q62" i="6" a="1"/>
  <c r="Q62" i="6" s="1"/>
  <c r="Z62" i="6" a="1"/>
  <c r="Z62" i="6" s="1"/>
  <c r="AE62" i="6" a="1"/>
  <c r="AE62" i="6" s="1"/>
  <c r="AN62" i="6" a="1"/>
  <c r="AN62" i="6" s="1"/>
  <c r="M62" i="6" a="1"/>
  <c r="M62" i="6" s="1"/>
  <c r="V62" i="6" a="1"/>
  <c r="V62" i="6" s="1"/>
  <c r="AA62" i="6" a="1"/>
  <c r="AA62" i="6" s="1"/>
  <c r="AJ62" i="6" a="1"/>
  <c r="AJ62" i="6" s="1"/>
  <c r="I62" i="6" a="1"/>
  <c r="I62" i="6" s="1"/>
  <c r="R62" i="6" a="1"/>
  <c r="R62" i="6" s="1"/>
  <c r="W62" i="6" a="1"/>
  <c r="W62" i="6" s="1"/>
  <c r="AF62" i="6" a="1"/>
  <c r="AF62" i="6" s="1"/>
  <c r="AO62" i="6" a="1"/>
  <c r="AO62" i="6" s="1"/>
  <c r="E62" i="6" a="1"/>
  <c r="E62" i="6" s="1"/>
  <c r="N62" i="6" a="1"/>
  <c r="N62" i="6" s="1"/>
  <c r="S62" i="6" a="1"/>
  <c r="S62" i="6" s="1"/>
  <c r="AB62" i="6" a="1"/>
  <c r="AB62" i="6" s="1"/>
  <c r="AK62" i="6" a="1"/>
  <c r="AK62" i="6" s="1"/>
  <c r="J62" i="6" a="1"/>
  <c r="J62" i="6" s="1"/>
  <c r="O62" i="6" a="1"/>
  <c r="O62" i="6" s="1"/>
  <c r="AG62" i="6" a="1"/>
  <c r="AG62" i="6" s="1"/>
  <c r="AP62" i="6" a="1"/>
  <c r="AP62" i="6" s="1"/>
  <c r="X62" i="6" a="1"/>
  <c r="X62" i="6" s="1"/>
  <c r="H83" i="6" a="1"/>
  <c r="H83" i="6" s="1"/>
  <c r="Q83" i="6" a="1"/>
  <c r="Q83" i="6" s="1"/>
  <c r="V83" i="6" a="1"/>
  <c r="V83" i="6" s="1"/>
  <c r="AE83" i="6" a="1"/>
  <c r="AE83" i="6" s="1"/>
  <c r="AN83" i="6" a="1"/>
  <c r="AN83" i="6" s="1"/>
  <c r="M83" i="6" a="1"/>
  <c r="M83" i="6" s="1"/>
  <c r="R83" i="6" a="1"/>
  <c r="R83" i="6" s="1"/>
  <c r="AA83" i="6" a="1"/>
  <c r="AA83" i="6" s="1"/>
  <c r="AJ83" i="6" a="1"/>
  <c r="AJ83" i="6" s="1"/>
  <c r="E83" i="6" a="1"/>
  <c r="E83" i="6" s="1"/>
  <c r="J83" i="6" a="1"/>
  <c r="J83" i="6" s="1"/>
  <c r="S83" i="6" a="1"/>
  <c r="S83" i="6" s="1"/>
  <c r="AB83" i="6" a="1"/>
  <c r="AB83" i="6" s="1"/>
  <c r="AK83" i="6" a="1"/>
  <c r="AK83" i="6" s="1"/>
  <c r="AP83" i="6" a="1"/>
  <c r="AP83" i="6" s="1"/>
  <c r="F83" i="6" a="1"/>
  <c r="F83" i="6" s="1"/>
  <c r="O83" i="6" a="1"/>
  <c r="O83" i="6" s="1"/>
  <c r="X83" i="6" a="1"/>
  <c r="X83" i="6" s="1"/>
  <c r="AG83" i="6" a="1"/>
  <c r="AG83" i="6" s="1"/>
  <c r="AL83" i="6" a="1"/>
  <c r="AL83" i="6" s="1"/>
  <c r="K83" i="6" a="1"/>
  <c r="K83" i="6" s="1"/>
  <c r="T83" i="6" a="1"/>
  <c r="T83" i="6" s="1"/>
  <c r="AC83" i="6" a="1"/>
  <c r="AC83" i="6" s="1"/>
  <c r="AH83" i="6" a="1"/>
  <c r="AH83" i="6" s="1"/>
  <c r="AQ83" i="6" a="1"/>
  <c r="AQ83" i="6" s="1"/>
  <c r="G83" i="6" a="1"/>
  <c r="G83" i="6" s="1"/>
  <c r="P83" i="6" a="1"/>
  <c r="P83" i="6" s="1"/>
  <c r="Y83" i="6" a="1"/>
  <c r="Y83" i="6" s="1"/>
  <c r="AD83" i="6" a="1"/>
  <c r="AD83" i="6" s="1"/>
  <c r="AM83" i="6" a="1"/>
  <c r="AM83" i="6" s="1"/>
  <c r="L83" i="6" a="1"/>
  <c r="L83" i="6" s="1"/>
  <c r="U83" i="6" a="1"/>
  <c r="U83" i="6" s="1"/>
  <c r="Z83" i="6" a="1"/>
  <c r="Z83" i="6" s="1"/>
  <c r="AI83" i="6" a="1"/>
  <c r="AI83" i="6" s="1"/>
  <c r="AR83" i="6" a="1"/>
  <c r="AR83" i="6" s="1"/>
  <c r="AF83" i="6" a="1"/>
  <c r="AF83" i="6" s="1"/>
  <c r="AO83" i="6" a="1"/>
  <c r="AO83" i="6" s="1"/>
  <c r="I83" i="6" a="1"/>
  <c r="I83" i="6" s="1"/>
  <c r="N83" i="6" a="1"/>
  <c r="N83" i="6" s="1"/>
  <c r="W83" i="6" a="1"/>
  <c r="W83" i="6" s="1"/>
  <c r="E103" i="6" a="1"/>
  <c r="E103" i="6" s="1"/>
  <c r="K103" i="6" a="1"/>
  <c r="K103" i="6" s="1"/>
  <c r="P103" i="6" a="1"/>
  <c r="P103" i="6" s="1"/>
  <c r="U103" i="6" a="1"/>
  <c r="U103" i="6" s="1"/>
  <c r="AA103" i="6" a="1"/>
  <c r="AA103" i="6" s="1"/>
  <c r="AF103" i="6" a="1"/>
  <c r="AF103" i="6" s="1"/>
  <c r="AK103" i="6" a="1"/>
  <c r="AK103" i="6" s="1"/>
  <c r="AQ103" i="6" a="1"/>
  <c r="AQ103" i="6" s="1"/>
  <c r="F103" i="6" a="1"/>
  <c r="F103" i="6" s="1"/>
  <c r="V103" i="6" a="1"/>
  <c r="V103" i="6" s="1"/>
  <c r="AL103" i="6" a="1"/>
  <c r="AL103" i="6" s="1"/>
  <c r="G103" i="6" a="1"/>
  <c r="G103" i="6" s="1"/>
  <c r="L103" i="6" a="1"/>
  <c r="L103" i="6" s="1"/>
  <c r="Q103" i="6" a="1"/>
  <c r="Q103" i="6" s="1"/>
  <c r="W103" i="6" a="1"/>
  <c r="W103" i="6" s="1"/>
  <c r="AB103" i="6" a="1"/>
  <c r="AB103" i="6" s="1"/>
  <c r="AG103" i="6" a="1"/>
  <c r="AG103" i="6" s="1"/>
  <c r="AM103" i="6" a="1"/>
  <c r="AM103" i="6" s="1"/>
  <c r="AR103" i="6" a="1"/>
  <c r="AR103" i="6" s="1"/>
  <c r="R103" i="6" a="1"/>
  <c r="R103" i="6" s="1"/>
  <c r="AH103" i="6" a="1"/>
  <c r="AH103" i="6" s="1"/>
  <c r="H103" i="6" a="1"/>
  <c r="H103" i="6" s="1"/>
  <c r="M103" i="6" a="1"/>
  <c r="M103" i="6" s="1"/>
  <c r="S103" i="6" a="1"/>
  <c r="S103" i="6" s="1"/>
  <c r="X103" i="6" a="1"/>
  <c r="X103" i="6" s="1"/>
  <c r="AC103" i="6" a="1"/>
  <c r="AC103" i="6" s="1"/>
  <c r="AI103" i="6" a="1"/>
  <c r="AI103" i="6" s="1"/>
  <c r="AN103" i="6" a="1"/>
  <c r="AN103" i="6" s="1"/>
  <c r="N103" i="6" a="1"/>
  <c r="N103" i="6" s="1"/>
  <c r="AD103" i="6" a="1"/>
  <c r="AD103" i="6" s="1"/>
  <c r="I103" i="6" a="1"/>
  <c r="I103" i="6" s="1"/>
  <c r="O103" i="6" a="1"/>
  <c r="O103" i="6" s="1"/>
  <c r="T103" i="6" a="1"/>
  <c r="T103" i="6" s="1"/>
  <c r="Y103" i="6" a="1"/>
  <c r="Y103" i="6" s="1"/>
  <c r="AE103" i="6" a="1"/>
  <c r="AE103" i="6" s="1"/>
  <c r="AJ103" i="6" a="1"/>
  <c r="AJ103" i="6" s="1"/>
  <c r="AO103" i="6" a="1"/>
  <c r="AO103" i="6" s="1"/>
  <c r="J103" i="6" a="1"/>
  <c r="J103" i="6" s="1"/>
  <c r="Z103" i="6" a="1"/>
  <c r="Z103" i="6" s="1"/>
  <c r="AP103" i="6" a="1"/>
  <c r="AP103" i="6" s="1"/>
  <c r="I95" i="6" a="1"/>
  <c r="I95" i="6" s="1"/>
  <c r="T95" i="6" a="1"/>
  <c r="T95" i="6" s="1"/>
  <c r="Y95" i="6" a="1"/>
  <c r="Y95" i="6" s="1"/>
  <c r="AJ95" i="6" a="1"/>
  <c r="AJ95" i="6" s="1"/>
  <c r="AO95" i="6" a="1"/>
  <c r="AO95" i="6" s="1"/>
  <c r="E95" i="6" a="1"/>
  <c r="E95" i="6" s="1"/>
  <c r="P95" i="6" a="1"/>
  <c r="P95" i="6" s="1"/>
  <c r="U95" i="6" a="1"/>
  <c r="U95" i="6" s="1"/>
  <c r="AF95" i="6" a="1"/>
  <c r="AF95" i="6" s="1"/>
  <c r="AK95" i="6" a="1"/>
  <c r="AK95" i="6" s="1"/>
  <c r="F95" i="6" a="1"/>
  <c r="F95" i="6" s="1"/>
  <c r="K95" i="6" a="1"/>
  <c r="K95" i="6" s="1"/>
  <c r="V95" i="6" a="1"/>
  <c r="V95" i="6" s="1"/>
  <c r="AA95" i="6" a="1"/>
  <c r="AA95" i="6" s="1"/>
  <c r="AL95" i="6" a="1"/>
  <c r="AL95" i="6" s="1"/>
  <c r="AQ95" i="6" a="1"/>
  <c r="AQ95" i="6" s="1"/>
  <c r="L95" i="6" a="1"/>
  <c r="L95" i="6" s="1"/>
  <c r="Q95" i="6" a="1"/>
  <c r="Q95" i="6" s="1"/>
  <c r="AB95" i="6" a="1"/>
  <c r="AB95" i="6" s="1"/>
  <c r="AG95" i="6" a="1"/>
  <c r="AG95" i="6" s="1"/>
  <c r="AR95" i="6" a="1"/>
  <c r="AR95" i="6" s="1"/>
  <c r="G95" i="6" a="1"/>
  <c r="G95" i="6" s="1"/>
  <c r="R95" i="6" a="1"/>
  <c r="R95" i="6" s="1"/>
  <c r="W95" i="6" a="1"/>
  <c r="W95" i="6" s="1"/>
  <c r="AH95" i="6" a="1"/>
  <c r="AH95" i="6" s="1"/>
  <c r="AM95" i="6" a="1"/>
  <c r="AM95" i="6" s="1"/>
  <c r="H95" i="6" a="1"/>
  <c r="H95" i="6" s="1"/>
  <c r="M95" i="6" a="1"/>
  <c r="M95" i="6" s="1"/>
  <c r="X95" i="6" a="1"/>
  <c r="X95" i="6" s="1"/>
  <c r="AC95" i="6" a="1"/>
  <c r="AC95" i="6" s="1"/>
  <c r="AN95" i="6" a="1"/>
  <c r="AN95" i="6" s="1"/>
  <c r="N95" i="6" a="1"/>
  <c r="N95" i="6" s="1"/>
  <c r="S95" i="6" a="1"/>
  <c r="S95" i="6" s="1"/>
  <c r="AD95" i="6" a="1"/>
  <c r="AD95" i="6" s="1"/>
  <c r="AI95" i="6" a="1"/>
  <c r="AI95" i="6" s="1"/>
  <c r="AP95" i="6" a="1"/>
  <c r="AP95" i="6" s="1"/>
  <c r="J95" i="6" a="1"/>
  <c r="J95" i="6" s="1"/>
  <c r="O95" i="6" a="1"/>
  <c r="O95" i="6" s="1"/>
  <c r="Z95" i="6" a="1"/>
  <c r="Z95" i="6" s="1"/>
  <c r="AE95" i="6" a="1"/>
  <c r="AE95" i="6" s="1"/>
  <c r="F20" i="6" a="1"/>
  <c r="F20" i="6" s="1"/>
  <c r="O20" i="6" a="1"/>
  <c r="O20" i="6" s="1"/>
  <c r="T20" i="6" a="1"/>
  <c r="T20" i="6" s="1"/>
  <c r="AC20" i="6" a="1"/>
  <c r="AC20" i="6" s="1"/>
  <c r="AL20" i="6" a="1"/>
  <c r="AL20" i="6" s="1"/>
  <c r="K20" i="6" a="1"/>
  <c r="K20" i="6" s="1"/>
  <c r="P20" i="6" a="1"/>
  <c r="P20" i="6" s="1"/>
  <c r="Y20" i="6" a="1"/>
  <c r="Y20" i="6" s="1"/>
  <c r="AH20" i="6" a="1"/>
  <c r="AH20" i="6" s="1"/>
  <c r="AQ20" i="6" a="1"/>
  <c r="AQ20" i="6" s="1"/>
  <c r="G20" i="6" a="1"/>
  <c r="G20" i="6" s="1"/>
  <c r="L20" i="6" a="1"/>
  <c r="L20" i="6" s="1"/>
  <c r="U20" i="6" a="1"/>
  <c r="U20" i="6" s="1"/>
  <c r="AD20" i="6" a="1"/>
  <c r="AD20" i="6" s="1"/>
  <c r="AM20" i="6" a="1"/>
  <c r="AM20" i="6" s="1"/>
  <c r="AR20" i="6" a="1"/>
  <c r="AR20" i="6" s="1"/>
  <c r="M20" i="6" a="1"/>
  <c r="M20" i="6" s="1"/>
  <c r="V20" i="6" a="1"/>
  <c r="V20" i="6" s="1"/>
  <c r="AE20" i="6" a="1"/>
  <c r="AE20" i="6" s="1"/>
  <c r="AJ20" i="6" a="1"/>
  <c r="AJ20" i="6" s="1"/>
  <c r="I20" i="6" a="1"/>
  <c r="I20" i="6" s="1"/>
  <c r="R20" i="6" a="1"/>
  <c r="R20" i="6" s="1"/>
  <c r="AA20" i="6" a="1"/>
  <c r="AA20" i="6" s="1"/>
  <c r="AF20" i="6" a="1"/>
  <c r="AF20" i="6" s="1"/>
  <c r="AO20" i="6" a="1"/>
  <c r="AO20" i="6" s="1"/>
  <c r="E20" i="6" a="1"/>
  <c r="E20" i="6" s="1"/>
  <c r="N20" i="6" a="1"/>
  <c r="N20" i="6" s="1"/>
  <c r="W20" i="6" a="1"/>
  <c r="W20" i="6" s="1"/>
  <c r="AB20" i="6" a="1"/>
  <c r="AB20" i="6" s="1"/>
  <c r="AK20" i="6" a="1"/>
  <c r="AK20" i="6" s="1"/>
  <c r="J20" i="6" a="1"/>
  <c r="J20" i="6" s="1"/>
  <c r="AG20" i="6" a="1"/>
  <c r="AG20" i="6" s="1"/>
  <c r="S20" i="6" a="1"/>
  <c r="S20" i="6" s="1"/>
  <c r="AN20" i="6" a="1"/>
  <c r="AN20" i="6" s="1"/>
  <c r="X20" i="6" a="1"/>
  <c r="X20" i="6" s="1"/>
  <c r="AP20" i="6" a="1"/>
  <c r="AP20" i="6" s="1"/>
  <c r="H20" i="6" a="1"/>
  <c r="H20" i="6" s="1"/>
  <c r="Q20" i="6" a="1"/>
  <c r="Q20" i="6" s="1"/>
  <c r="Z20" i="6" a="1"/>
  <c r="Z20" i="6" s="1"/>
  <c r="AI20" i="6" a="1"/>
  <c r="AI20" i="6" s="1"/>
  <c r="G22" i="6" a="1"/>
  <c r="G22" i="6" s="1"/>
  <c r="L22" i="6" a="1"/>
  <c r="L22" i="6" s="1"/>
  <c r="U22" i="6" a="1"/>
  <c r="U22" i="6" s="1"/>
  <c r="AD22" i="6" a="1"/>
  <c r="AD22" i="6" s="1"/>
  <c r="AM22" i="6" a="1"/>
  <c r="AM22" i="6" s="1"/>
  <c r="AR22" i="6" a="1"/>
  <c r="AR22" i="6" s="1"/>
  <c r="I22" i="6" a="1"/>
  <c r="I22" i="6" s="1"/>
  <c r="E22" i="6" a="1"/>
  <c r="E22" i="6" s="1"/>
  <c r="T22" i="6" a="1"/>
  <c r="T22" i="6" s="1"/>
  <c r="Y22" i="6" a="1"/>
  <c r="Y22" i="6" s="1"/>
  <c r="AJ22" i="6" a="1"/>
  <c r="AJ22" i="6" s="1"/>
  <c r="AO22" i="6" a="1"/>
  <c r="AO22" i="6" s="1"/>
  <c r="J22" i="6" a="1"/>
  <c r="J22" i="6" s="1"/>
  <c r="O22" i="6" a="1"/>
  <c r="O22" i="6" s="1"/>
  <c r="Z22" i="6" a="1"/>
  <c r="Z22" i="6" s="1"/>
  <c r="AE22" i="6" a="1"/>
  <c r="AE22" i="6" s="1"/>
  <c r="P22" i="6" a="1"/>
  <c r="P22" i="6" s="1"/>
  <c r="AF22" i="6" a="1"/>
  <c r="AF22" i="6" s="1"/>
  <c r="AK22" i="6" a="1"/>
  <c r="AK22" i="6" s="1"/>
  <c r="AP22" i="6" a="1"/>
  <c r="AP22" i="6" s="1"/>
  <c r="AB22" i="6" a="1"/>
  <c r="AB22" i="6" s="1"/>
  <c r="AG22" i="6" a="1"/>
  <c r="AG22" i="6" s="1"/>
  <c r="AL22" i="6" a="1"/>
  <c r="AL22" i="6" s="1"/>
  <c r="AQ22" i="6" a="1"/>
  <c r="AQ22" i="6" s="1"/>
  <c r="F22" i="6" a="1"/>
  <c r="F22" i="6" s="1"/>
  <c r="M22" i="6" a="1"/>
  <c r="M22" i="6" s="1"/>
  <c r="R22" i="6" a="1"/>
  <c r="R22" i="6" s="1"/>
  <c r="W22" i="6" a="1"/>
  <c r="W22" i="6" s="1"/>
  <c r="X22" i="6" a="1"/>
  <c r="X22" i="6" s="1"/>
  <c r="AC22" i="6" a="1"/>
  <c r="AC22" i="6" s="1"/>
  <c r="AH22" i="6" a="1"/>
  <c r="AH22" i="6" s="1"/>
  <c r="AN22" i="6" a="1"/>
  <c r="AN22" i="6" s="1"/>
  <c r="AA22" i="6" a="1"/>
  <c r="AA22" i="6" s="1"/>
  <c r="H22" i="6" a="1"/>
  <c r="H22" i="6" s="1"/>
  <c r="K22" i="6" a="1"/>
  <c r="K22" i="6" s="1"/>
  <c r="N22" i="6" a="1"/>
  <c r="N22" i="6" s="1"/>
  <c r="AI22" i="6" a="1"/>
  <c r="AI22" i="6" s="1"/>
  <c r="Q22" i="6" a="1"/>
  <c r="Q22" i="6" s="1"/>
  <c r="S22" i="6" a="1"/>
  <c r="S22" i="6" s="1"/>
  <c r="V22" i="6" a="1"/>
  <c r="V22" i="6" s="1"/>
  <c r="J14" i="6" a="1"/>
  <c r="J14" i="6" s="1"/>
  <c r="R14" i="6" a="1"/>
  <c r="R14" i="6" s="1"/>
  <c r="Z14" i="6" a="1"/>
  <c r="Z14" i="6" s="1"/>
  <c r="AH14" i="6" a="1"/>
  <c r="AH14" i="6" s="1"/>
  <c r="AP14" i="6" a="1"/>
  <c r="AP14" i="6" s="1"/>
  <c r="I14" i="6" a="1"/>
  <c r="I14" i="6" s="1"/>
  <c r="S14" i="6" a="1"/>
  <c r="S14" i="6" s="1"/>
  <c r="AB14" i="6" a="1"/>
  <c r="AB14" i="6" s="1"/>
  <c r="AK14" i="6" a="1"/>
  <c r="AK14" i="6" s="1"/>
  <c r="K14" i="6" a="1"/>
  <c r="K14" i="6" s="1"/>
  <c r="T14" i="6" a="1"/>
  <c r="T14" i="6" s="1"/>
  <c r="AC14" i="6" a="1"/>
  <c r="AC14" i="6" s="1"/>
  <c r="AL14" i="6" a="1"/>
  <c r="AL14" i="6" s="1"/>
  <c r="L14" i="6" a="1"/>
  <c r="L14" i="6" s="1"/>
  <c r="U14" i="6" a="1"/>
  <c r="U14" i="6" s="1"/>
  <c r="AD14" i="6" a="1"/>
  <c r="AD14" i="6" s="1"/>
  <c r="AM14" i="6" a="1"/>
  <c r="AM14" i="6" s="1"/>
  <c r="E14" i="6" a="1"/>
  <c r="E14" i="6" s="1"/>
  <c r="N14" i="6" a="1"/>
  <c r="N14" i="6" s="1"/>
  <c r="W14" i="6" a="1"/>
  <c r="W14" i="6" s="1"/>
  <c r="AF14" i="6" a="1"/>
  <c r="AF14" i="6" s="1"/>
  <c r="AO14" i="6" a="1"/>
  <c r="AO14" i="6" s="1"/>
  <c r="F14" i="6" a="1"/>
  <c r="F14" i="6" s="1"/>
  <c r="O14" i="6" a="1"/>
  <c r="O14" i="6" s="1"/>
  <c r="X14" i="6" a="1"/>
  <c r="X14" i="6" s="1"/>
  <c r="AG14" i="6" a="1"/>
  <c r="AG14" i="6" s="1"/>
  <c r="AQ14" i="6" a="1"/>
  <c r="AQ14" i="6" s="1"/>
  <c r="G14" i="6" a="1"/>
  <c r="G14" i="6" s="1"/>
  <c r="P14" i="6" a="1"/>
  <c r="P14" i="6" s="1"/>
  <c r="Y14" i="6" a="1"/>
  <c r="Y14" i="6" s="1"/>
  <c r="AI14" i="6" a="1"/>
  <c r="AI14" i="6" s="1"/>
  <c r="AR14" i="6" a="1"/>
  <c r="AR14" i="6" s="1"/>
  <c r="AA14" i="6" a="1"/>
  <c r="AA14" i="6" s="1"/>
  <c r="AE14" i="6" a="1"/>
  <c r="AE14" i="6" s="1"/>
  <c r="AJ14" i="6" a="1"/>
  <c r="AJ14" i="6" s="1"/>
  <c r="H14" i="6" a="1"/>
  <c r="H14" i="6" s="1"/>
  <c r="M14" i="6" a="1"/>
  <c r="M14" i="6" s="1"/>
  <c r="Q14" i="6" a="1"/>
  <c r="Q14" i="6" s="1"/>
  <c r="V14" i="6" a="1"/>
  <c r="V14" i="6" s="1"/>
  <c r="AN14" i="6" a="1"/>
  <c r="AN14" i="6" s="1"/>
  <c r="L59" i="6" a="1"/>
  <c r="L59" i="6" s="1"/>
  <c r="H59" i="6" a="1"/>
  <c r="H59" i="6" s="1"/>
  <c r="Q59" i="6" a="1"/>
  <c r="Q59" i="6" s="1"/>
  <c r="V59" i="6" a="1"/>
  <c r="V59" i="6" s="1"/>
  <c r="AE59" i="6" a="1"/>
  <c r="AE59" i="6" s="1"/>
  <c r="M59" i="6" a="1"/>
  <c r="M59" i="6" s="1"/>
  <c r="I59" i="6" a="1"/>
  <c r="I59" i="6" s="1"/>
  <c r="E59" i="6" a="1"/>
  <c r="E59" i="6" s="1"/>
  <c r="J59" i="6" a="1"/>
  <c r="J59" i="6" s="1"/>
  <c r="S59" i="6" a="1"/>
  <c r="S59" i="6" s="1"/>
  <c r="AB59" i="6" a="1"/>
  <c r="AB59" i="6" s="1"/>
  <c r="O59" i="6" a="1"/>
  <c r="O59" i="6" s="1"/>
  <c r="AA59" i="6" a="1"/>
  <c r="AA59" i="6" s="1"/>
  <c r="AG59" i="6" a="1"/>
  <c r="AG59" i="6" s="1"/>
  <c r="AP59" i="6" a="1"/>
  <c r="AP59" i="6" s="1"/>
  <c r="F59" i="6" a="1"/>
  <c r="F59" i="6" s="1"/>
  <c r="U59" i="6" a="1"/>
  <c r="U59" i="6" s="1"/>
  <c r="AL59" i="6" a="1"/>
  <c r="AL59" i="6" s="1"/>
  <c r="P59" i="6" a="1"/>
  <c r="P59" i="6" s="1"/>
  <c r="AH59" i="6" a="1"/>
  <c r="AH59" i="6" s="1"/>
  <c r="AQ59" i="6" a="1"/>
  <c r="AQ59" i="6" s="1"/>
  <c r="G59" i="6" a="1"/>
  <c r="G59" i="6" s="1"/>
  <c r="W59" i="6" a="1"/>
  <c r="W59" i="6" s="1"/>
  <c r="AC59" i="6" a="1"/>
  <c r="AC59" i="6" s="1"/>
  <c r="AM59" i="6" a="1"/>
  <c r="AM59" i="6" s="1"/>
  <c r="R59" i="6" a="1"/>
  <c r="R59" i="6" s="1"/>
  <c r="X59" i="6" a="1"/>
  <c r="X59" i="6" s="1"/>
  <c r="AD59" i="6" a="1"/>
  <c r="AD59" i="6" s="1"/>
  <c r="AI59" i="6" a="1"/>
  <c r="AI59" i="6" s="1"/>
  <c r="AR59" i="6" a="1"/>
  <c r="AR59" i="6" s="1"/>
  <c r="K59" i="6" a="1"/>
  <c r="K59" i="6" s="1"/>
  <c r="AN59" i="6" a="1"/>
  <c r="AN59" i="6" s="1"/>
  <c r="Y59" i="6" a="1"/>
  <c r="Y59" i="6" s="1"/>
  <c r="AJ59" i="6" a="1"/>
  <c r="AJ59" i="6" s="1"/>
  <c r="AO59" i="6" a="1"/>
  <c r="AO59" i="6" s="1"/>
  <c r="N59" i="6" a="1"/>
  <c r="N59" i="6" s="1"/>
  <c r="T59" i="6" a="1"/>
  <c r="T59" i="6" s="1"/>
  <c r="Z59" i="6" a="1"/>
  <c r="Z59" i="6" s="1"/>
  <c r="AF59" i="6" a="1"/>
  <c r="AF59" i="6" s="1"/>
  <c r="AK59" i="6" a="1"/>
  <c r="AK59" i="6" s="1"/>
  <c r="F51" i="6" a="1"/>
  <c r="F51" i="6" s="1"/>
  <c r="O51" i="6" a="1"/>
  <c r="O51" i="6" s="1"/>
  <c r="T51" i="6" a="1"/>
  <c r="T51" i="6" s="1"/>
  <c r="AC51" i="6" a="1"/>
  <c r="AC51" i="6" s="1"/>
  <c r="AL51" i="6" a="1"/>
  <c r="AL51" i="6" s="1"/>
  <c r="K51" i="6" a="1"/>
  <c r="K51" i="6" s="1"/>
  <c r="P51" i="6" a="1"/>
  <c r="P51" i="6" s="1"/>
  <c r="Y51" i="6" a="1"/>
  <c r="Y51" i="6" s="1"/>
  <c r="AH51" i="6" a="1"/>
  <c r="AH51" i="6" s="1"/>
  <c r="AQ51" i="6" a="1"/>
  <c r="AQ51" i="6" s="1"/>
  <c r="G51" i="6" a="1"/>
  <c r="G51" i="6" s="1"/>
  <c r="L51" i="6" a="1"/>
  <c r="L51" i="6" s="1"/>
  <c r="U51" i="6" a="1"/>
  <c r="U51" i="6" s="1"/>
  <c r="AD51" i="6" a="1"/>
  <c r="AD51" i="6" s="1"/>
  <c r="AM51" i="6" a="1"/>
  <c r="AM51" i="6" s="1"/>
  <c r="AR51" i="6" a="1"/>
  <c r="AR51" i="6" s="1"/>
  <c r="H51" i="6" a="1"/>
  <c r="H51" i="6" s="1"/>
  <c r="Q51" i="6" a="1"/>
  <c r="Q51" i="6" s="1"/>
  <c r="Z51" i="6" a="1"/>
  <c r="Z51" i="6" s="1"/>
  <c r="AI51" i="6" a="1"/>
  <c r="AI51" i="6" s="1"/>
  <c r="AN51" i="6" a="1"/>
  <c r="AN51" i="6" s="1"/>
  <c r="M51" i="6" a="1"/>
  <c r="M51" i="6" s="1"/>
  <c r="V51" i="6" a="1"/>
  <c r="V51" i="6" s="1"/>
  <c r="AE51" i="6" a="1"/>
  <c r="AE51" i="6" s="1"/>
  <c r="AJ51" i="6" a="1"/>
  <c r="AJ51" i="6" s="1"/>
  <c r="I51" i="6" a="1"/>
  <c r="I51" i="6" s="1"/>
  <c r="R51" i="6" a="1"/>
  <c r="R51" i="6" s="1"/>
  <c r="AA51" i="6" a="1"/>
  <c r="AA51" i="6" s="1"/>
  <c r="AF51" i="6" a="1"/>
  <c r="AF51" i="6" s="1"/>
  <c r="AO51" i="6" a="1"/>
  <c r="AO51" i="6" s="1"/>
  <c r="E51" i="6" a="1"/>
  <c r="E51" i="6" s="1"/>
  <c r="N51" i="6" a="1"/>
  <c r="N51" i="6" s="1"/>
  <c r="W51" i="6" a="1"/>
  <c r="W51" i="6" s="1"/>
  <c r="AB51" i="6" a="1"/>
  <c r="AB51" i="6" s="1"/>
  <c r="AK51" i="6" a="1"/>
  <c r="AK51" i="6" s="1"/>
  <c r="J51" i="6" a="1"/>
  <c r="J51" i="6" s="1"/>
  <c r="S51" i="6" a="1"/>
  <c r="S51" i="6" s="1"/>
  <c r="X51" i="6" a="1"/>
  <c r="X51" i="6" s="1"/>
  <c r="AG51" i="6" a="1"/>
  <c r="AG51" i="6" s="1"/>
  <c r="AP51" i="6" a="1"/>
  <c r="AP51" i="6" s="1"/>
  <c r="G43" i="6" a="1"/>
  <c r="G43" i="6" s="1"/>
  <c r="L43" i="6" a="1"/>
  <c r="L43" i="6" s="1"/>
  <c r="U43" i="6" a="1"/>
  <c r="U43" i="6" s="1"/>
  <c r="AD43" i="6" a="1"/>
  <c r="AD43" i="6" s="1"/>
  <c r="AM43" i="6" a="1"/>
  <c r="AM43" i="6" s="1"/>
  <c r="AR43" i="6" a="1"/>
  <c r="AR43" i="6" s="1"/>
  <c r="H43" i="6" a="1"/>
  <c r="H43" i="6" s="1"/>
  <c r="Q43" i="6" a="1"/>
  <c r="Q43" i="6" s="1"/>
  <c r="Z43" i="6" a="1"/>
  <c r="Z43" i="6" s="1"/>
  <c r="AI43" i="6" a="1"/>
  <c r="AI43" i="6" s="1"/>
  <c r="AN43" i="6" a="1"/>
  <c r="AN43" i="6" s="1"/>
  <c r="M43" i="6" a="1"/>
  <c r="M43" i="6" s="1"/>
  <c r="V43" i="6" a="1"/>
  <c r="V43" i="6" s="1"/>
  <c r="AE43" i="6" a="1"/>
  <c r="AE43" i="6" s="1"/>
  <c r="AJ43" i="6" a="1"/>
  <c r="AJ43" i="6" s="1"/>
  <c r="I43" i="6" a="1"/>
  <c r="I43" i="6" s="1"/>
  <c r="R43" i="6" a="1"/>
  <c r="R43" i="6" s="1"/>
  <c r="AA43" i="6" a="1"/>
  <c r="AA43" i="6" s="1"/>
  <c r="AF43" i="6" a="1"/>
  <c r="AF43" i="6" s="1"/>
  <c r="AO43" i="6" a="1"/>
  <c r="AO43" i="6" s="1"/>
  <c r="E43" i="6" a="1"/>
  <c r="E43" i="6" s="1"/>
  <c r="N43" i="6" a="1"/>
  <c r="N43" i="6" s="1"/>
  <c r="W43" i="6" a="1"/>
  <c r="W43" i="6" s="1"/>
  <c r="AB43" i="6" a="1"/>
  <c r="AB43" i="6" s="1"/>
  <c r="AK43" i="6" a="1"/>
  <c r="AK43" i="6" s="1"/>
  <c r="J43" i="6" a="1"/>
  <c r="J43" i="6" s="1"/>
  <c r="S43" i="6" a="1"/>
  <c r="S43" i="6" s="1"/>
  <c r="X43" i="6" a="1"/>
  <c r="X43" i="6" s="1"/>
  <c r="AG43" i="6" a="1"/>
  <c r="AG43" i="6" s="1"/>
  <c r="AP43" i="6" a="1"/>
  <c r="AP43" i="6" s="1"/>
  <c r="Y43" i="6" a="1"/>
  <c r="Y43" i="6" s="1"/>
  <c r="AQ43" i="6" a="1"/>
  <c r="AQ43" i="6" s="1"/>
  <c r="AC43" i="6" a="1"/>
  <c r="AC43" i="6" s="1"/>
  <c r="K43" i="6" a="1"/>
  <c r="K43" i="6" s="1"/>
  <c r="O43" i="6" a="1"/>
  <c r="O43" i="6" s="1"/>
  <c r="P43" i="6" a="1"/>
  <c r="P43" i="6" s="1"/>
  <c r="AH43" i="6" a="1"/>
  <c r="AH43" i="6" s="1"/>
  <c r="T43" i="6" a="1"/>
  <c r="T43" i="6" s="1"/>
  <c r="AL43" i="6" a="1"/>
  <c r="AL43" i="6" s="1"/>
  <c r="F43" i="6" a="1"/>
  <c r="F43" i="6" s="1"/>
  <c r="K77" i="6" a="1"/>
  <c r="K77" i="6" s="1"/>
  <c r="T77" i="6" a="1"/>
  <c r="T77" i="6" s="1"/>
  <c r="AC77" i="6" a="1"/>
  <c r="AC77" i="6" s="1"/>
  <c r="AH77" i="6" a="1"/>
  <c r="AH77" i="6" s="1"/>
  <c r="AQ77" i="6" a="1"/>
  <c r="AQ77" i="6" s="1"/>
  <c r="G77" i="6" a="1"/>
  <c r="G77" i="6" s="1"/>
  <c r="P77" i="6" a="1"/>
  <c r="P77" i="6" s="1"/>
  <c r="Y77" i="6" a="1"/>
  <c r="Y77" i="6" s="1"/>
  <c r="AD77" i="6" a="1"/>
  <c r="AD77" i="6" s="1"/>
  <c r="AM77" i="6" a="1"/>
  <c r="AM77" i="6" s="1"/>
  <c r="H77" i="6" a="1"/>
  <c r="H77" i="6" s="1"/>
  <c r="Q77" i="6" a="1"/>
  <c r="Q77" i="6" s="1"/>
  <c r="V77" i="6" a="1"/>
  <c r="V77" i="6" s="1"/>
  <c r="AE77" i="6" a="1"/>
  <c r="AE77" i="6" s="1"/>
  <c r="AN77" i="6" a="1"/>
  <c r="AN77" i="6" s="1"/>
  <c r="M77" i="6" a="1"/>
  <c r="M77" i="6" s="1"/>
  <c r="R77" i="6" a="1"/>
  <c r="R77" i="6" s="1"/>
  <c r="AA77" i="6" a="1"/>
  <c r="AA77" i="6" s="1"/>
  <c r="AJ77" i="6" a="1"/>
  <c r="AJ77" i="6" s="1"/>
  <c r="I77" i="6" a="1"/>
  <c r="I77" i="6" s="1"/>
  <c r="N77" i="6" a="1"/>
  <c r="N77" i="6" s="1"/>
  <c r="W77" i="6" a="1"/>
  <c r="W77" i="6" s="1"/>
  <c r="AF77" i="6" a="1"/>
  <c r="AF77" i="6" s="1"/>
  <c r="AO77" i="6" a="1"/>
  <c r="AO77" i="6" s="1"/>
  <c r="E77" i="6" a="1"/>
  <c r="E77" i="6" s="1"/>
  <c r="J77" i="6" a="1"/>
  <c r="J77" i="6" s="1"/>
  <c r="S77" i="6" a="1"/>
  <c r="S77" i="6" s="1"/>
  <c r="AB77" i="6" a="1"/>
  <c r="AB77" i="6" s="1"/>
  <c r="AK77" i="6" a="1"/>
  <c r="AK77" i="6" s="1"/>
  <c r="AP77" i="6" a="1"/>
  <c r="AP77" i="6" s="1"/>
  <c r="F77" i="6" a="1"/>
  <c r="F77" i="6" s="1"/>
  <c r="O77" i="6" a="1"/>
  <c r="O77" i="6" s="1"/>
  <c r="X77" i="6" a="1"/>
  <c r="X77" i="6" s="1"/>
  <c r="AG77" i="6" a="1"/>
  <c r="AG77" i="6" s="1"/>
  <c r="AL77" i="6" a="1"/>
  <c r="AL77" i="6" s="1"/>
  <c r="AI77" i="6" a="1"/>
  <c r="AI77" i="6" s="1"/>
  <c r="AR77" i="6" a="1"/>
  <c r="AR77" i="6" s="1"/>
  <c r="L77" i="6" a="1"/>
  <c r="L77" i="6" s="1"/>
  <c r="U77" i="6" a="1"/>
  <c r="U77" i="6" s="1"/>
  <c r="Z77" i="6" a="1"/>
  <c r="Z77" i="6" s="1"/>
  <c r="F69" i="6" a="1"/>
  <c r="F69" i="6" s="1"/>
  <c r="O69" i="6" a="1"/>
  <c r="O69" i="6" s="1"/>
  <c r="X69" i="6" a="1"/>
  <c r="X69" i="6" s="1"/>
  <c r="AG69" i="6" a="1"/>
  <c r="AG69" i="6" s="1"/>
  <c r="AL69" i="6" a="1"/>
  <c r="AL69" i="6" s="1"/>
  <c r="K69" i="6" a="1"/>
  <c r="K69" i="6" s="1"/>
  <c r="T69" i="6" a="1"/>
  <c r="T69" i="6" s="1"/>
  <c r="AC69" i="6" a="1"/>
  <c r="AC69" i="6" s="1"/>
  <c r="AH69" i="6" a="1"/>
  <c r="AH69" i="6" s="1"/>
  <c r="AQ69" i="6" a="1"/>
  <c r="AQ69" i="6" s="1"/>
  <c r="G69" i="6" a="1"/>
  <c r="G69" i="6" s="1"/>
  <c r="P69" i="6" a="1"/>
  <c r="P69" i="6" s="1"/>
  <c r="Y69" i="6" a="1"/>
  <c r="Y69" i="6" s="1"/>
  <c r="AD69" i="6" a="1"/>
  <c r="AD69" i="6" s="1"/>
  <c r="AM69" i="6" a="1"/>
  <c r="AM69" i="6" s="1"/>
  <c r="H69" i="6" a="1"/>
  <c r="H69" i="6" s="1"/>
  <c r="Q69" i="6" a="1"/>
  <c r="Q69" i="6" s="1"/>
  <c r="V69" i="6" a="1"/>
  <c r="V69" i="6" s="1"/>
  <c r="AE69" i="6" a="1"/>
  <c r="AE69" i="6" s="1"/>
  <c r="AN69" i="6" a="1"/>
  <c r="AN69" i="6" s="1"/>
  <c r="M69" i="6" a="1"/>
  <c r="M69" i="6" s="1"/>
  <c r="R69" i="6" a="1"/>
  <c r="R69" i="6" s="1"/>
  <c r="AA69" i="6" a="1"/>
  <c r="AA69" i="6" s="1"/>
  <c r="AJ69" i="6" a="1"/>
  <c r="AJ69" i="6" s="1"/>
  <c r="I69" i="6" a="1"/>
  <c r="I69" i="6" s="1"/>
  <c r="N69" i="6" a="1"/>
  <c r="N69" i="6" s="1"/>
  <c r="W69" i="6" a="1"/>
  <c r="W69" i="6" s="1"/>
  <c r="AF69" i="6" a="1"/>
  <c r="AF69" i="6" s="1"/>
  <c r="AO69" i="6" a="1"/>
  <c r="AO69" i="6" s="1"/>
  <c r="E69" i="6" a="1"/>
  <c r="E69" i="6" s="1"/>
  <c r="J69" i="6" a="1"/>
  <c r="J69" i="6" s="1"/>
  <c r="S69" i="6" a="1"/>
  <c r="S69" i="6" s="1"/>
  <c r="AB69" i="6" a="1"/>
  <c r="AB69" i="6" s="1"/>
  <c r="AK69" i="6" a="1"/>
  <c r="AK69" i="6" s="1"/>
  <c r="AP69" i="6" a="1"/>
  <c r="AP69" i="6" s="1"/>
  <c r="L69" i="6" a="1"/>
  <c r="L69" i="6" s="1"/>
  <c r="Z69" i="6" a="1"/>
  <c r="Z69" i="6" s="1"/>
  <c r="AI69" i="6" a="1"/>
  <c r="AI69" i="6" s="1"/>
  <c r="AR69" i="6" a="1"/>
  <c r="AR69" i="6" s="1"/>
  <c r="U69" i="6" a="1"/>
  <c r="U69" i="6" s="1"/>
  <c r="F61" i="6" a="1"/>
  <c r="F61" i="6" s="1"/>
  <c r="O61" i="6" a="1"/>
  <c r="O61" i="6" s="1"/>
  <c r="X61" i="6" a="1"/>
  <c r="X61" i="6" s="1"/>
  <c r="AC61" i="6" a="1"/>
  <c r="AC61" i="6" s="1"/>
  <c r="AL61" i="6" a="1"/>
  <c r="AL61" i="6" s="1"/>
  <c r="K61" i="6" a="1"/>
  <c r="K61" i="6" s="1"/>
  <c r="T61" i="6" a="1"/>
  <c r="T61" i="6" s="1"/>
  <c r="Y61" i="6" a="1"/>
  <c r="Y61" i="6" s="1"/>
  <c r="AH61" i="6" a="1"/>
  <c r="AH61" i="6" s="1"/>
  <c r="AQ61" i="6" a="1"/>
  <c r="AQ61" i="6" s="1"/>
  <c r="G61" i="6" a="1"/>
  <c r="G61" i="6" s="1"/>
  <c r="P61" i="6" a="1"/>
  <c r="P61" i="6" s="1"/>
  <c r="U61" i="6" a="1"/>
  <c r="U61" i="6" s="1"/>
  <c r="AD61" i="6" a="1"/>
  <c r="AD61" i="6" s="1"/>
  <c r="AM61" i="6" a="1"/>
  <c r="AM61" i="6" s="1"/>
  <c r="L61" i="6" a="1"/>
  <c r="L61" i="6" s="1"/>
  <c r="Q61" i="6" a="1"/>
  <c r="Q61" i="6" s="1"/>
  <c r="Z61" i="6" a="1"/>
  <c r="Z61" i="6" s="1"/>
  <c r="AI61" i="6" a="1"/>
  <c r="AI61" i="6" s="1"/>
  <c r="AR61" i="6" a="1"/>
  <c r="AR61" i="6" s="1"/>
  <c r="H61" i="6" a="1"/>
  <c r="H61" i="6" s="1"/>
  <c r="M61" i="6" a="1"/>
  <c r="M61" i="6" s="1"/>
  <c r="V61" i="6" a="1"/>
  <c r="V61" i="6" s="1"/>
  <c r="AE61" i="6" a="1"/>
  <c r="AE61" i="6" s="1"/>
  <c r="AN61" i="6" a="1"/>
  <c r="AN61" i="6" s="1"/>
  <c r="I61" i="6" a="1"/>
  <c r="I61" i="6" s="1"/>
  <c r="R61" i="6" a="1"/>
  <c r="R61" i="6" s="1"/>
  <c r="AA61" i="6" a="1"/>
  <c r="AA61" i="6" s="1"/>
  <c r="AJ61" i="6" a="1"/>
  <c r="AJ61" i="6" s="1"/>
  <c r="AO61" i="6" a="1"/>
  <c r="AO61" i="6" s="1"/>
  <c r="E61" i="6" a="1"/>
  <c r="E61" i="6" s="1"/>
  <c r="N61" i="6" a="1"/>
  <c r="N61" i="6" s="1"/>
  <c r="W61" i="6" a="1"/>
  <c r="W61" i="6" s="1"/>
  <c r="AF61" i="6" a="1"/>
  <c r="AF61" i="6" s="1"/>
  <c r="AK61" i="6" a="1"/>
  <c r="AK61" i="6" s="1"/>
  <c r="AB61" i="6" a="1"/>
  <c r="AB61" i="6" s="1"/>
  <c r="AG61" i="6" a="1"/>
  <c r="AG61" i="6" s="1"/>
  <c r="AP61" i="6" a="1"/>
  <c r="AP61" i="6" s="1"/>
  <c r="J61" i="6" a="1"/>
  <c r="J61" i="6" s="1"/>
  <c r="S61" i="6" a="1"/>
  <c r="S61" i="6" s="1"/>
  <c r="H82" i="6" a="1"/>
  <c r="H82" i="6" s="1"/>
  <c r="Q82" i="6" a="1"/>
  <c r="Q82" i="6" s="1"/>
  <c r="Z82" i="6" a="1"/>
  <c r="Z82" i="6" s="1"/>
  <c r="AI82" i="6" a="1"/>
  <c r="AI82" i="6" s="1"/>
  <c r="AN82" i="6" a="1"/>
  <c r="AN82" i="6" s="1"/>
  <c r="M82" i="6" a="1"/>
  <c r="M82" i="6" s="1"/>
  <c r="V82" i="6" a="1"/>
  <c r="V82" i="6" s="1"/>
  <c r="AE82" i="6" a="1"/>
  <c r="AE82" i="6" s="1"/>
  <c r="AJ82" i="6" a="1"/>
  <c r="AJ82" i="6" s="1"/>
  <c r="E82" i="6" a="1"/>
  <c r="E82" i="6" s="1"/>
  <c r="N82" i="6" a="1"/>
  <c r="N82" i="6" s="1"/>
  <c r="W82" i="6" a="1"/>
  <c r="W82" i="6" s="1"/>
  <c r="AB82" i="6" a="1"/>
  <c r="AB82" i="6" s="1"/>
  <c r="AK82" i="6" a="1"/>
  <c r="AK82" i="6" s="1"/>
  <c r="J82" i="6" a="1"/>
  <c r="J82" i="6" s="1"/>
  <c r="S82" i="6" a="1"/>
  <c r="S82" i="6" s="1"/>
  <c r="X82" i="6" a="1"/>
  <c r="X82" i="6" s="1"/>
  <c r="AG82" i="6" a="1"/>
  <c r="AG82" i="6" s="1"/>
  <c r="AP82" i="6" a="1"/>
  <c r="AP82" i="6" s="1"/>
  <c r="F82" i="6" a="1"/>
  <c r="F82" i="6" s="1"/>
  <c r="O82" i="6" a="1"/>
  <c r="O82" i="6" s="1"/>
  <c r="T82" i="6" a="1"/>
  <c r="T82" i="6" s="1"/>
  <c r="AC82" i="6" a="1"/>
  <c r="AC82" i="6" s="1"/>
  <c r="AL82" i="6" a="1"/>
  <c r="AL82" i="6" s="1"/>
  <c r="K82" i="6" a="1"/>
  <c r="K82" i="6" s="1"/>
  <c r="P82" i="6" a="1"/>
  <c r="P82" i="6" s="1"/>
  <c r="Y82" i="6" a="1"/>
  <c r="Y82" i="6" s="1"/>
  <c r="AH82" i="6" a="1"/>
  <c r="AH82" i="6" s="1"/>
  <c r="AQ82" i="6" a="1"/>
  <c r="AQ82" i="6" s="1"/>
  <c r="G82" i="6" a="1"/>
  <c r="G82" i="6" s="1"/>
  <c r="L82" i="6" a="1"/>
  <c r="L82" i="6" s="1"/>
  <c r="U82" i="6" a="1"/>
  <c r="U82" i="6" s="1"/>
  <c r="AD82" i="6" a="1"/>
  <c r="AD82" i="6" s="1"/>
  <c r="AM82" i="6" a="1"/>
  <c r="AM82" i="6" s="1"/>
  <c r="AR82" i="6" a="1"/>
  <c r="AR82" i="6" s="1"/>
  <c r="AO82" i="6" a="1"/>
  <c r="AO82" i="6" s="1"/>
  <c r="I82" i="6" a="1"/>
  <c r="I82" i="6" s="1"/>
  <c r="R82" i="6" a="1"/>
  <c r="R82" i="6" s="1"/>
  <c r="AA82" i="6" a="1"/>
  <c r="AA82" i="6" s="1"/>
  <c r="AF82" i="6" a="1"/>
  <c r="AF82" i="6" s="1"/>
  <c r="G102" i="6" a="1"/>
  <c r="G102" i="6" s="1"/>
  <c r="M102" i="6" a="1"/>
  <c r="M102" i="6" s="1"/>
  <c r="R102" i="6" a="1"/>
  <c r="R102" i="6" s="1"/>
  <c r="W102" i="6" a="1"/>
  <c r="W102" i="6" s="1"/>
  <c r="AC102" i="6" a="1"/>
  <c r="AC102" i="6" s="1"/>
  <c r="AH102" i="6" a="1"/>
  <c r="AH102" i="6" s="1"/>
  <c r="AM102" i="6" a="1"/>
  <c r="AM102" i="6" s="1"/>
  <c r="H102" i="6" a="1"/>
  <c r="H102" i="6" s="1"/>
  <c r="X102" i="6" a="1"/>
  <c r="X102" i="6" s="1"/>
  <c r="AN102" i="6" a="1"/>
  <c r="AN102" i="6" s="1"/>
  <c r="I102" i="6" a="1"/>
  <c r="I102" i="6" s="1"/>
  <c r="N102" i="6" a="1"/>
  <c r="N102" i="6" s="1"/>
  <c r="S102" i="6" a="1"/>
  <c r="S102" i="6" s="1"/>
  <c r="Y102" i="6" a="1"/>
  <c r="Y102" i="6" s="1"/>
  <c r="AD102" i="6" a="1"/>
  <c r="AD102" i="6" s="1"/>
  <c r="AI102" i="6" a="1"/>
  <c r="AI102" i="6" s="1"/>
  <c r="AO102" i="6" a="1"/>
  <c r="AO102" i="6" s="1"/>
  <c r="T102" i="6" a="1"/>
  <c r="T102" i="6" s="1"/>
  <c r="AJ102" i="6" a="1"/>
  <c r="AJ102" i="6" s="1"/>
  <c r="E102" i="6" a="1"/>
  <c r="E102" i="6" s="1"/>
  <c r="J102" i="6" a="1"/>
  <c r="J102" i="6" s="1"/>
  <c r="O102" i="6" a="1"/>
  <c r="O102" i="6" s="1"/>
  <c r="U102" i="6" a="1"/>
  <c r="U102" i="6" s="1"/>
  <c r="Z102" i="6" a="1"/>
  <c r="Z102" i="6" s="1"/>
  <c r="AE102" i="6" a="1"/>
  <c r="AE102" i="6" s="1"/>
  <c r="AK102" i="6" a="1"/>
  <c r="AK102" i="6" s="1"/>
  <c r="AP102" i="6" a="1"/>
  <c r="AP102" i="6" s="1"/>
  <c r="P102" i="6" a="1"/>
  <c r="P102" i="6" s="1"/>
  <c r="AF102" i="6" a="1"/>
  <c r="AF102" i="6" s="1"/>
  <c r="F102" i="6" a="1"/>
  <c r="F102" i="6" s="1"/>
  <c r="K102" i="6" a="1"/>
  <c r="K102" i="6" s="1"/>
  <c r="Q102" i="6" a="1"/>
  <c r="Q102" i="6" s="1"/>
  <c r="V102" i="6" a="1"/>
  <c r="V102" i="6" s="1"/>
  <c r="AA102" i="6" a="1"/>
  <c r="AA102" i="6" s="1"/>
  <c r="AG102" i="6" a="1"/>
  <c r="AG102" i="6" s="1"/>
  <c r="AL102" i="6" a="1"/>
  <c r="AL102" i="6" s="1"/>
  <c r="AQ102" i="6" a="1"/>
  <c r="AQ102" i="6" s="1"/>
  <c r="L102" i="6" a="1"/>
  <c r="L102" i="6" s="1"/>
  <c r="AB102" i="6" a="1"/>
  <c r="AB102" i="6" s="1"/>
  <c r="AR102" i="6" a="1"/>
  <c r="AR102" i="6" s="1"/>
  <c r="F94" i="6" a="1"/>
  <c r="F94" i="6" s="1"/>
  <c r="K94" i="6" a="1"/>
  <c r="K94" i="6" s="1"/>
  <c r="V94" i="6" a="1"/>
  <c r="V94" i="6" s="1"/>
  <c r="AA94" i="6" a="1"/>
  <c r="AA94" i="6" s="1"/>
  <c r="AL94" i="6" a="1"/>
  <c r="AL94" i="6" s="1"/>
  <c r="AQ94" i="6" a="1"/>
  <c r="AQ94" i="6" s="1"/>
  <c r="G94" i="6" a="1"/>
  <c r="G94" i="6" s="1"/>
  <c r="R94" i="6" a="1"/>
  <c r="R94" i="6" s="1"/>
  <c r="W94" i="6" a="1"/>
  <c r="W94" i="6" s="1"/>
  <c r="AH94" i="6" a="1"/>
  <c r="AH94" i="6" s="1"/>
  <c r="AM94" i="6" a="1"/>
  <c r="AM94" i="6" s="1"/>
  <c r="H94" i="6" a="1"/>
  <c r="H94" i="6" s="1"/>
  <c r="M94" i="6" a="1"/>
  <c r="M94" i="6" s="1"/>
  <c r="X94" i="6" a="1"/>
  <c r="X94" i="6" s="1"/>
  <c r="AC94" i="6" a="1"/>
  <c r="AC94" i="6" s="1"/>
  <c r="AN94" i="6" a="1"/>
  <c r="AN94" i="6" s="1"/>
  <c r="N94" i="6" a="1"/>
  <c r="N94" i="6" s="1"/>
  <c r="S94" i="6" a="1"/>
  <c r="S94" i="6" s="1"/>
  <c r="AD94" i="6" a="1"/>
  <c r="AD94" i="6" s="1"/>
  <c r="AI94" i="6" a="1"/>
  <c r="AI94" i="6" s="1"/>
  <c r="I94" i="6" a="1"/>
  <c r="I94" i="6" s="1"/>
  <c r="T94" i="6" a="1"/>
  <c r="T94" i="6" s="1"/>
  <c r="Y94" i="6" a="1"/>
  <c r="Y94" i="6" s="1"/>
  <c r="AJ94" i="6" a="1"/>
  <c r="AJ94" i="6" s="1"/>
  <c r="AO94" i="6" a="1"/>
  <c r="AO94" i="6" s="1"/>
  <c r="J94" i="6" a="1"/>
  <c r="J94" i="6" s="1"/>
  <c r="O94" i="6" a="1"/>
  <c r="O94" i="6" s="1"/>
  <c r="Z94" i="6" a="1"/>
  <c r="Z94" i="6" s="1"/>
  <c r="AE94" i="6" a="1"/>
  <c r="AE94" i="6" s="1"/>
  <c r="AP94" i="6" a="1"/>
  <c r="AP94" i="6" s="1"/>
  <c r="E94" i="6" a="1"/>
  <c r="E94" i="6" s="1"/>
  <c r="P94" i="6" a="1"/>
  <c r="P94" i="6" s="1"/>
  <c r="U94" i="6" a="1"/>
  <c r="U94" i="6" s="1"/>
  <c r="AF94" i="6" a="1"/>
  <c r="AF94" i="6" s="1"/>
  <c r="AK94" i="6" a="1"/>
  <c r="AK94" i="6" s="1"/>
  <c r="L94" i="6" a="1"/>
  <c r="L94" i="6" s="1"/>
  <c r="Q94" i="6" a="1"/>
  <c r="Q94" i="6" s="1"/>
  <c r="AB94" i="6" a="1"/>
  <c r="AB94" i="6" s="1"/>
  <c r="AG94" i="6" a="1"/>
  <c r="AG94" i="6" s="1"/>
  <c r="AR94" i="6" a="1"/>
  <c r="AR94" i="6" s="1"/>
  <c r="E28" i="6" a="1"/>
  <c r="E28" i="6" s="1"/>
  <c r="I28" i="6" a="1"/>
  <c r="I28" i="6" s="1"/>
  <c r="M28" i="6" a="1"/>
  <c r="M28" i="6" s="1"/>
  <c r="F28" i="6" a="1"/>
  <c r="F28" i="6" s="1"/>
  <c r="J28" i="6" a="1"/>
  <c r="J28" i="6" s="1"/>
  <c r="G28" i="6" a="1"/>
  <c r="G28" i="6" s="1"/>
  <c r="T28" i="6" a="1"/>
  <c r="T28" i="6" s="1"/>
  <c r="AC28" i="6" a="1"/>
  <c r="AC28" i="6" s="1"/>
  <c r="AH28" i="6" a="1"/>
  <c r="AH28" i="6" s="1"/>
  <c r="AQ28" i="6" a="1"/>
  <c r="AQ28" i="6" s="1"/>
  <c r="K28" i="6" a="1"/>
  <c r="K28" i="6" s="1"/>
  <c r="P28" i="6" a="1"/>
  <c r="P28" i="6" s="1"/>
  <c r="Y28" i="6" a="1"/>
  <c r="Y28" i="6" s="1"/>
  <c r="AD28" i="6" a="1"/>
  <c r="AD28" i="6" s="1"/>
  <c r="AM28" i="6" a="1"/>
  <c r="AM28" i="6" s="1"/>
  <c r="U28" i="6" a="1"/>
  <c r="U28" i="6" s="1"/>
  <c r="Z28" i="6" a="1"/>
  <c r="Z28" i="6" s="1"/>
  <c r="AI28" i="6" a="1"/>
  <c r="AI28" i="6" s="1"/>
  <c r="AR28" i="6" a="1"/>
  <c r="AR28" i="6" s="1"/>
  <c r="L28" i="6" a="1"/>
  <c r="L28" i="6" s="1"/>
  <c r="Q28" i="6" a="1"/>
  <c r="Q28" i="6" s="1"/>
  <c r="V28" i="6" a="1"/>
  <c r="V28" i="6" s="1"/>
  <c r="AE28" i="6" a="1"/>
  <c r="AE28" i="6" s="1"/>
  <c r="AN28" i="6" a="1"/>
  <c r="AN28" i="6" s="1"/>
  <c r="R28" i="6" a="1"/>
  <c r="R28" i="6" s="1"/>
  <c r="AA28" i="6" a="1"/>
  <c r="AA28" i="6" s="1"/>
  <c r="AJ28" i="6" a="1"/>
  <c r="AJ28" i="6" s="1"/>
  <c r="N28" i="6" a="1"/>
  <c r="N28" i="6" s="1"/>
  <c r="W28" i="6" a="1"/>
  <c r="W28" i="6" s="1"/>
  <c r="AF28" i="6" a="1"/>
  <c r="AF28" i="6" s="1"/>
  <c r="AO28" i="6" a="1"/>
  <c r="AO28" i="6" s="1"/>
  <c r="S28" i="6" a="1"/>
  <c r="S28" i="6" s="1"/>
  <c r="AK28" i="6" a="1"/>
  <c r="AK28" i="6" s="1"/>
  <c r="AL28" i="6" a="1"/>
  <c r="AL28" i="6" s="1"/>
  <c r="AP28" i="6" a="1"/>
  <c r="AP28" i="6" s="1"/>
  <c r="X28" i="6" a="1"/>
  <c r="X28" i="6" s="1"/>
  <c r="H28" i="6" a="1"/>
  <c r="H28" i="6" s="1"/>
  <c r="AB28" i="6" a="1"/>
  <c r="AB28" i="6" s="1"/>
  <c r="O28" i="6" a="1"/>
  <c r="O28" i="6" s="1"/>
  <c r="AG28" i="6" a="1"/>
  <c r="AG28" i="6" s="1"/>
  <c r="G30" i="6" a="1"/>
  <c r="G30" i="6" s="1"/>
  <c r="P30" i="6" a="1"/>
  <c r="P30" i="6" s="1"/>
  <c r="Y30" i="6" a="1"/>
  <c r="Y30" i="6" s="1"/>
  <c r="AD30" i="6" a="1"/>
  <c r="AD30" i="6" s="1"/>
  <c r="AM30" i="6" a="1"/>
  <c r="AM30" i="6" s="1"/>
  <c r="L30" i="6" a="1"/>
  <c r="L30" i="6" s="1"/>
  <c r="U30" i="6" a="1"/>
  <c r="U30" i="6" s="1"/>
  <c r="Z30" i="6" a="1"/>
  <c r="Z30" i="6" s="1"/>
  <c r="AI30" i="6" a="1"/>
  <c r="AI30" i="6" s="1"/>
  <c r="AR30" i="6" a="1"/>
  <c r="AR30" i="6" s="1"/>
  <c r="H30" i="6" a="1"/>
  <c r="H30" i="6" s="1"/>
  <c r="Q30" i="6" a="1"/>
  <c r="Q30" i="6" s="1"/>
  <c r="V30" i="6" a="1"/>
  <c r="V30" i="6" s="1"/>
  <c r="AE30" i="6" a="1"/>
  <c r="AE30" i="6" s="1"/>
  <c r="AN30" i="6" a="1"/>
  <c r="AN30" i="6" s="1"/>
  <c r="M30" i="6" a="1"/>
  <c r="M30" i="6" s="1"/>
  <c r="R30" i="6" a="1"/>
  <c r="R30" i="6" s="1"/>
  <c r="AA30" i="6" a="1"/>
  <c r="AA30" i="6" s="1"/>
  <c r="AJ30" i="6" a="1"/>
  <c r="AJ30" i="6" s="1"/>
  <c r="I30" i="6" a="1"/>
  <c r="I30" i="6" s="1"/>
  <c r="N30" i="6" a="1"/>
  <c r="N30" i="6" s="1"/>
  <c r="W30" i="6" a="1"/>
  <c r="W30" i="6" s="1"/>
  <c r="AF30" i="6" a="1"/>
  <c r="AF30" i="6" s="1"/>
  <c r="AO30" i="6" a="1"/>
  <c r="AO30" i="6" s="1"/>
  <c r="E30" i="6" a="1"/>
  <c r="E30" i="6" s="1"/>
  <c r="J30" i="6" a="1"/>
  <c r="J30" i="6" s="1"/>
  <c r="S30" i="6" a="1"/>
  <c r="S30" i="6" s="1"/>
  <c r="AB30" i="6" a="1"/>
  <c r="AB30" i="6" s="1"/>
  <c r="AK30" i="6" a="1"/>
  <c r="AK30" i="6" s="1"/>
  <c r="AP30" i="6" a="1"/>
  <c r="AP30" i="6" s="1"/>
  <c r="K30" i="6" a="1"/>
  <c r="K30" i="6" s="1"/>
  <c r="AC30" i="6" a="1"/>
  <c r="AC30" i="6" s="1"/>
  <c r="O30" i="6" a="1"/>
  <c r="O30" i="6" s="1"/>
  <c r="AG30" i="6" a="1"/>
  <c r="AG30" i="6" s="1"/>
  <c r="AH30" i="6" a="1"/>
  <c r="AH30" i="6" s="1"/>
  <c r="AL30" i="6" a="1"/>
  <c r="AL30" i="6" s="1"/>
  <c r="T30" i="6" a="1"/>
  <c r="T30" i="6" s="1"/>
  <c r="F30" i="6" a="1"/>
  <c r="F30" i="6" s="1"/>
  <c r="X30" i="6" a="1"/>
  <c r="X30" i="6" s="1"/>
  <c r="AQ30" i="6" a="1"/>
  <c r="AQ30" i="6" s="1"/>
  <c r="K29" i="6" a="1"/>
  <c r="K29" i="6" s="1"/>
  <c r="P29" i="6" a="1"/>
  <c r="P29" i="6" s="1"/>
  <c r="Y29" i="6" a="1"/>
  <c r="Y29" i="6" s="1"/>
  <c r="AH29" i="6" a="1"/>
  <c r="AH29" i="6" s="1"/>
  <c r="AQ29" i="6" a="1"/>
  <c r="AQ29" i="6" s="1"/>
  <c r="G29" i="6" a="1"/>
  <c r="G29" i="6" s="1"/>
  <c r="L29" i="6" a="1"/>
  <c r="L29" i="6" s="1"/>
  <c r="U29" i="6" a="1"/>
  <c r="U29" i="6" s="1"/>
  <c r="AD29" i="6" a="1"/>
  <c r="AD29" i="6" s="1"/>
  <c r="AM29" i="6" a="1"/>
  <c r="AM29" i="6" s="1"/>
  <c r="AR29" i="6" a="1"/>
  <c r="AR29" i="6" s="1"/>
  <c r="H29" i="6" a="1"/>
  <c r="H29" i="6" s="1"/>
  <c r="Q29" i="6" a="1"/>
  <c r="Q29" i="6" s="1"/>
  <c r="Z29" i="6" a="1"/>
  <c r="Z29" i="6" s="1"/>
  <c r="AI29" i="6" a="1"/>
  <c r="AI29" i="6" s="1"/>
  <c r="AN29" i="6" a="1"/>
  <c r="AN29" i="6" s="1"/>
  <c r="M29" i="6" a="1"/>
  <c r="M29" i="6" s="1"/>
  <c r="V29" i="6" a="1"/>
  <c r="V29" i="6" s="1"/>
  <c r="AE29" i="6" a="1"/>
  <c r="AE29" i="6" s="1"/>
  <c r="AJ29" i="6" a="1"/>
  <c r="AJ29" i="6" s="1"/>
  <c r="I29" i="6" a="1"/>
  <c r="I29" i="6" s="1"/>
  <c r="R29" i="6" a="1"/>
  <c r="R29" i="6" s="1"/>
  <c r="AA29" i="6" a="1"/>
  <c r="AA29" i="6" s="1"/>
  <c r="AF29" i="6" a="1"/>
  <c r="AF29" i="6" s="1"/>
  <c r="AO29" i="6" a="1"/>
  <c r="AO29" i="6" s="1"/>
  <c r="E29" i="6" a="1"/>
  <c r="E29" i="6" s="1"/>
  <c r="N29" i="6" a="1"/>
  <c r="N29" i="6" s="1"/>
  <c r="W29" i="6" a="1"/>
  <c r="W29" i="6" s="1"/>
  <c r="AB29" i="6" a="1"/>
  <c r="AB29" i="6" s="1"/>
  <c r="AK29" i="6" a="1"/>
  <c r="AK29" i="6" s="1"/>
  <c r="X29" i="6" a="1"/>
  <c r="X29" i="6" s="1"/>
  <c r="AP29" i="6" a="1"/>
  <c r="AP29" i="6" s="1"/>
  <c r="F29" i="6" a="1"/>
  <c r="F29" i="6" s="1"/>
  <c r="J29" i="6" a="1"/>
  <c r="J29" i="6" s="1"/>
  <c r="AC29" i="6" a="1"/>
  <c r="AC29" i="6" s="1"/>
  <c r="AG29" i="6" a="1"/>
  <c r="AG29" i="6" s="1"/>
  <c r="O29" i="6" a="1"/>
  <c r="O29" i="6" s="1"/>
  <c r="S29" i="6" a="1"/>
  <c r="S29" i="6" s="1"/>
  <c r="T29" i="6" a="1"/>
  <c r="T29" i="6" s="1"/>
  <c r="AL29" i="6" a="1"/>
  <c r="AL29" i="6" s="1"/>
  <c r="K21" i="6" a="1"/>
  <c r="K21" i="6" s="1"/>
  <c r="T21" i="6" a="1"/>
  <c r="T21" i="6" s="1"/>
  <c r="AC21" i="6" a="1"/>
  <c r="AC21" i="6" s="1"/>
  <c r="AH21" i="6" a="1"/>
  <c r="AH21" i="6" s="1"/>
  <c r="G21" i="6" a="1"/>
  <c r="G21" i="6" s="1"/>
  <c r="P21" i="6" a="1"/>
  <c r="P21" i="6" s="1"/>
  <c r="Y21" i="6" a="1"/>
  <c r="Y21" i="6" s="1"/>
  <c r="AD21" i="6" a="1"/>
  <c r="AD21" i="6" s="1"/>
  <c r="AM21" i="6" a="1"/>
  <c r="AM21" i="6" s="1"/>
  <c r="L21" i="6" a="1"/>
  <c r="L21" i="6" s="1"/>
  <c r="U21" i="6" a="1"/>
  <c r="U21" i="6" s="1"/>
  <c r="Z21" i="6" a="1"/>
  <c r="Z21" i="6" s="1"/>
  <c r="AI21" i="6" a="1"/>
  <c r="AI21" i="6" s="1"/>
  <c r="M21" i="6" a="1"/>
  <c r="M21" i="6" s="1"/>
  <c r="R21" i="6" a="1"/>
  <c r="R21" i="6" s="1"/>
  <c r="AA21" i="6" a="1"/>
  <c r="AA21" i="6" s="1"/>
  <c r="AJ21" i="6" a="1"/>
  <c r="AJ21" i="6" s="1"/>
  <c r="I21" i="6" a="1"/>
  <c r="I21" i="6" s="1"/>
  <c r="N21" i="6" a="1"/>
  <c r="N21" i="6" s="1"/>
  <c r="W21" i="6" a="1"/>
  <c r="W21" i="6" s="1"/>
  <c r="AF21" i="6" a="1"/>
  <c r="AF21" i="6" s="1"/>
  <c r="AO21" i="6" a="1"/>
  <c r="AO21" i="6" s="1"/>
  <c r="E21" i="6" a="1"/>
  <c r="E21" i="6" s="1"/>
  <c r="X21" i="6" a="1"/>
  <c r="X21" i="6" s="1"/>
  <c r="AK21" i="6" a="1"/>
  <c r="AK21" i="6" s="1"/>
  <c r="AR21" i="6" a="1"/>
  <c r="AR21" i="6" s="1"/>
  <c r="AL21" i="6" a="1"/>
  <c r="AL21" i="6" s="1"/>
  <c r="O21" i="6" a="1"/>
  <c r="O21" i="6" s="1"/>
  <c r="AB21" i="6" a="1"/>
  <c r="AB21" i="6" s="1"/>
  <c r="F21" i="6" a="1"/>
  <c r="F21" i="6" s="1"/>
  <c r="S21" i="6" a="1"/>
  <c r="S21" i="6" s="1"/>
  <c r="AE21" i="6" a="1"/>
  <c r="AE21" i="6" s="1"/>
  <c r="AN21" i="6" a="1"/>
  <c r="AN21" i="6" s="1"/>
  <c r="H21" i="6" a="1"/>
  <c r="H21" i="6" s="1"/>
  <c r="AP21" i="6" a="1"/>
  <c r="AP21" i="6" s="1"/>
  <c r="J21" i="6" a="1"/>
  <c r="J21" i="6" s="1"/>
  <c r="V21" i="6" a="1"/>
  <c r="V21" i="6" s="1"/>
  <c r="AG21" i="6" a="1"/>
  <c r="AG21" i="6" s="1"/>
  <c r="Q21" i="6" a="1"/>
  <c r="Q21" i="6" s="1"/>
  <c r="AQ21" i="6" a="1"/>
  <c r="AQ21" i="6" s="1"/>
  <c r="G58" i="6" a="1"/>
  <c r="G58" i="6" s="1"/>
  <c r="L58" i="6" a="1"/>
  <c r="L58" i="6" s="1"/>
  <c r="U58" i="6" a="1"/>
  <c r="U58" i="6" s="1"/>
  <c r="AD58" i="6" a="1"/>
  <c r="AD58" i="6" s="1"/>
  <c r="AM58" i="6" a="1"/>
  <c r="AM58" i="6" s="1"/>
  <c r="AR58" i="6" a="1"/>
  <c r="AR58" i="6" s="1"/>
  <c r="H58" i="6" a="1"/>
  <c r="H58" i="6" s="1"/>
  <c r="Q58" i="6" a="1"/>
  <c r="Q58" i="6" s="1"/>
  <c r="Z58" i="6" a="1"/>
  <c r="Z58" i="6" s="1"/>
  <c r="AI58" i="6" a="1"/>
  <c r="AI58" i="6" s="1"/>
  <c r="AN58" i="6" a="1"/>
  <c r="AN58" i="6" s="1"/>
  <c r="M58" i="6" a="1"/>
  <c r="M58" i="6" s="1"/>
  <c r="V58" i="6" a="1"/>
  <c r="V58" i="6" s="1"/>
  <c r="AE58" i="6" a="1"/>
  <c r="AE58" i="6" s="1"/>
  <c r="AJ58" i="6" a="1"/>
  <c r="AJ58" i="6" s="1"/>
  <c r="I58" i="6" a="1"/>
  <c r="I58" i="6" s="1"/>
  <c r="R58" i="6" a="1"/>
  <c r="R58" i="6" s="1"/>
  <c r="AA58" i="6" a="1"/>
  <c r="AA58" i="6" s="1"/>
  <c r="AF58" i="6" a="1"/>
  <c r="AF58" i="6" s="1"/>
  <c r="AO58" i="6" a="1"/>
  <c r="AO58" i="6" s="1"/>
  <c r="E58" i="6" a="1"/>
  <c r="E58" i="6" s="1"/>
  <c r="N58" i="6" a="1"/>
  <c r="N58" i="6" s="1"/>
  <c r="W58" i="6" a="1"/>
  <c r="W58" i="6" s="1"/>
  <c r="AB58" i="6" a="1"/>
  <c r="AB58" i="6" s="1"/>
  <c r="AK58" i="6" a="1"/>
  <c r="AK58" i="6" s="1"/>
  <c r="J58" i="6" a="1"/>
  <c r="J58" i="6" s="1"/>
  <c r="S58" i="6" a="1"/>
  <c r="S58" i="6" s="1"/>
  <c r="X58" i="6" a="1"/>
  <c r="X58" i="6" s="1"/>
  <c r="AG58" i="6" a="1"/>
  <c r="AG58" i="6" s="1"/>
  <c r="AP58" i="6" a="1"/>
  <c r="AP58" i="6" s="1"/>
  <c r="F58" i="6" a="1"/>
  <c r="F58" i="6" s="1"/>
  <c r="O58" i="6" a="1"/>
  <c r="O58" i="6" s="1"/>
  <c r="P58" i="6" a="1"/>
  <c r="P58" i="6" s="1"/>
  <c r="AH58" i="6" a="1"/>
  <c r="AH58" i="6" s="1"/>
  <c r="T58" i="6" a="1"/>
  <c r="T58" i="6" s="1"/>
  <c r="AL58" i="6" a="1"/>
  <c r="AL58" i="6" s="1"/>
  <c r="Y58" i="6" a="1"/>
  <c r="Y58" i="6" s="1"/>
  <c r="AQ58" i="6" a="1"/>
  <c r="AQ58" i="6" s="1"/>
  <c r="AC58" i="6" a="1"/>
  <c r="AC58" i="6" s="1"/>
  <c r="K58" i="6" a="1"/>
  <c r="K58" i="6" s="1"/>
  <c r="F50" i="6" a="1"/>
  <c r="F50" i="6" s="1"/>
  <c r="O50" i="6" a="1"/>
  <c r="O50" i="6" s="1"/>
  <c r="X50" i="6" a="1"/>
  <c r="X50" i="6" s="1"/>
  <c r="AG50" i="6" a="1"/>
  <c r="AG50" i="6" s="1"/>
  <c r="AL50" i="6" a="1"/>
  <c r="AL50" i="6" s="1"/>
  <c r="K50" i="6" a="1"/>
  <c r="K50" i="6" s="1"/>
  <c r="T50" i="6" a="1"/>
  <c r="T50" i="6" s="1"/>
  <c r="AC50" i="6" a="1"/>
  <c r="AC50" i="6" s="1"/>
  <c r="AH50" i="6" a="1"/>
  <c r="AH50" i="6" s="1"/>
  <c r="AQ50" i="6" a="1"/>
  <c r="AQ50" i="6" s="1"/>
  <c r="G50" i="6" a="1"/>
  <c r="G50" i="6" s="1"/>
  <c r="P50" i="6" a="1"/>
  <c r="P50" i="6" s="1"/>
  <c r="Y50" i="6" a="1"/>
  <c r="Y50" i="6" s="1"/>
  <c r="AD50" i="6" a="1"/>
  <c r="AD50" i="6" s="1"/>
  <c r="AM50" i="6" a="1"/>
  <c r="AM50" i="6" s="1"/>
  <c r="L50" i="6" a="1"/>
  <c r="L50" i="6" s="1"/>
  <c r="U50" i="6" a="1"/>
  <c r="U50" i="6" s="1"/>
  <c r="Z50" i="6" a="1"/>
  <c r="Z50" i="6" s="1"/>
  <c r="AI50" i="6" a="1"/>
  <c r="AI50" i="6" s="1"/>
  <c r="AR50" i="6" a="1"/>
  <c r="AR50" i="6" s="1"/>
  <c r="H50" i="6" a="1"/>
  <c r="H50" i="6" s="1"/>
  <c r="Q50" i="6" a="1"/>
  <c r="Q50" i="6" s="1"/>
  <c r="V50" i="6" a="1"/>
  <c r="V50" i="6" s="1"/>
  <c r="AE50" i="6" a="1"/>
  <c r="AE50" i="6" s="1"/>
  <c r="AN50" i="6" a="1"/>
  <c r="AN50" i="6" s="1"/>
  <c r="M50" i="6" a="1"/>
  <c r="M50" i="6" s="1"/>
  <c r="R50" i="6" a="1"/>
  <c r="R50" i="6" s="1"/>
  <c r="AA50" i="6" a="1"/>
  <c r="AA50" i="6" s="1"/>
  <c r="AJ50" i="6" a="1"/>
  <c r="AJ50" i="6" s="1"/>
  <c r="I50" i="6" a="1"/>
  <c r="I50" i="6" s="1"/>
  <c r="N50" i="6" a="1"/>
  <c r="N50" i="6" s="1"/>
  <c r="W50" i="6" a="1"/>
  <c r="W50" i="6" s="1"/>
  <c r="AF50" i="6" a="1"/>
  <c r="AF50" i="6" s="1"/>
  <c r="AO50" i="6" a="1"/>
  <c r="AO50" i="6" s="1"/>
  <c r="AB50" i="6" a="1"/>
  <c r="AB50" i="6" s="1"/>
  <c r="AK50" i="6" a="1"/>
  <c r="AK50" i="6" s="1"/>
  <c r="E50" i="6" a="1"/>
  <c r="E50" i="6" s="1"/>
  <c r="AP50" i="6" a="1"/>
  <c r="AP50" i="6" s="1"/>
  <c r="J50" i="6" a="1"/>
  <c r="J50" i="6" s="1"/>
  <c r="S50" i="6" a="1"/>
  <c r="S50" i="6" s="1"/>
  <c r="G42" i="6" a="1"/>
  <c r="G42" i="6" s="1"/>
  <c r="P42" i="6" a="1"/>
  <c r="P42" i="6" s="1"/>
  <c r="Y42" i="6" a="1"/>
  <c r="Y42" i="6" s="1"/>
  <c r="AD42" i="6" a="1"/>
  <c r="AD42" i="6" s="1"/>
  <c r="AM42" i="6" a="1"/>
  <c r="AM42" i="6" s="1"/>
  <c r="L42" i="6" a="1"/>
  <c r="L42" i="6" s="1"/>
  <c r="U42" i="6" a="1"/>
  <c r="U42" i="6" s="1"/>
  <c r="Z42" i="6" a="1"/>
  <c r="Z42" i="6" s="1"/>
  <c r="AI42" i="6" a="1"/>
  <c r="AI42" i="6" s="1"/>
  <c r="AR42" i="6" a="1"/>
  <c r="AR42" i="6" s="1"/>
  <c r="H42" i="6" a="1"/>
  <c r="H42" i="6" s="1"/>
  <c r="Q42" i="6" a="1"/>
  <c r="Q42" i="6" s="1"/>
  <c r="V42" i="6" a="1"/>
  <c r="V42" i="6" s="1"/>
  <c r="AE42" i="6" a="1"/>
  <c r="AE42" i="6" s="1"/>
  <c r="AN42" i="6" a="1"/>
  <c r="AN42" i="6" s="1"/>
  <c r="M42" i="6" a="1"/>
  <c r="M42" i="6" s="1"/>
  <c r="R42" i="6" a="1"/>
  <c r="R42" i="6" s="1"/>
  <c r="AA42" i="6" a="1"/>
  <c r="AA42" i="6" s="1"/>
  <c r="AJ42" i="6" a="1"/>
  <c r="AJ42" i="6" s="1"/>
  <c r="I42" i="6" a="1"/>
  <c r="I42" i="6" s="1"/>
  <c r="N42" i="6" a="1"/>
  <c r="N42" i="6" s="1"/>
  <c r="W42" i="6" a="1"/>
  <c r="W42" i="6" s="1"/>
  <c r="AF42" i="6" a="1"/>
  <c r="AF42" i="6" s="1"/>
  <c r="AO42" i="6" a="1"/>
  <c r="AO42" i="6" s="1"/>
  <c r="E42" i="6" a="1"/>
  <c r="E42" i="6" s="1"/>
  <c r="J42" i="6" a="1"/>
  <c r="J42" i="6" s="1"/>
  <c r="S42" i="6" a="1"/>
  <c r="S42" i="6" s="1"/>
  <c r="AB42" i="6" a="1"/>
  <c r="AB42" i="6" s="1"/>
  <c r="AK42" i="6" a="1"/>
  <c r="AK42" i="6" s="1"/>
  <c r="AP42" i="6" a="1"/>
  <c r="AP42" i="6" s="1"/>
  <c r="T42" i="6" a="1"/>
  <c r="T42" i="6" s="1"/>
  <c r="F42" i="6" a="1"/>
  <c r="F42" i="6" s="1"/>
  <c r="X42" i="6" a="1"/>
  <c r="X42" i="6" s="1"/>
  <c r="AQ42" i="6" a="1"/>
  <c r="AQ42" i="6" s="1"/>
  <c r="K42" i="6" a="1"/>
  <c r="K42" i="6" s="1"/>
  <c r="AC42" i="6" a="1"/>
  <c r="AC42" i="6" s="1"/>
  <c r="O42" i="6" a="1"/>
  <c r="O42" i="6" s="1"/>
  <c r="AG42" i="6" a="1"/>
  <c r="AG42" i="6" s="1"/>
  <c r="AH42" i="6" a="1"/>
  <c r="AH42" i="6" s="1"/>
  <c r="AL42" i="6" a="1"/>
  <c r="AL42" i="6" s="1"/>
  <c r="F76" i="6" a="1"/>
  <c r="F76" i="6" s="1"/>
  <c r="O76" i="6" a="1"/>
  <c r="O76" i="6" s="1"/>
  <c r="T76" i="6" a="1"/>
  <c r="T76" i="6" s="1"/>
  <c r="AC76" i="6" a="1"/>
  <c r="AC76" i="6" s="1"/>
  <c r="AL76" i="6" a="1"/>
  <c r="AL76" i="6" s="1"/>
  <c r="K76" i="6" a="1"/>
  <c r="K76" i="6" s="1"/>
  <c r="P76" i="6" a="1"/>
  <c r="P76" i="6" s="1"/>
  <c r="Y76" i="6" a="1"/>
  <c r="Y76" i="6" s="1"/>
  <c r="AH76" i="6" a="1"/>
  <c r="AH76" i="6" s="1"/>
  <c r="AQ76" i="6" a="1"/>
  <c r="AQ76" i="6" s="1"/>
  <c r="H76" i="6" a="1"/>
  <c r="H76" i="6" s="1"/>
  <c r="Q76" i="6" a="1"/>
  <c r="Q76" i="6" s="1"/>
  <c r="Z76" i="6" a="1"/>
  <c r="Z76" i="6" s="1"/>
  <c r="AI76" i="6" a="1"/>
  <c r="AI76" i="6" s="1"/>
  <c r="AN76" i="6" a="1"/>
  <c r="AN76" i="6" s="1"/>
  <c r="M76" i="6" a="1"/>
  <c r="M76" i="6" s="1"/>
  <c r="V76" i="6" a="1"/>
  <c r="V76" i="6" s="1"/>
  <c r="AE76" i="6" a="1"/>
  <c r="AE76" i="6" s="1"/>
  <c r="AJ76" i="6" a="1"/>
  <c r="AJ76" i="6" s="1"/>
  <c r="I76" i="6" a="1"/>
  <c r="I76" i="6" s="1"/>
  <c r="R76" i="6" a="1"/>
  <c r="R76" i="6" s="1"/>
  <c r="AA76" i="6" a="1"/>
  <c r="AA76" i="6" s="1"/>
  <c r="AF76" i="6" a="1"/>
  <c r="AF76" i="6" s="1"/>
  <c r="AO76" i="6" a="1"/>
  <c r="AO76" i="6" s="1"/>
  <c r="E76" i="6" a="1"/>
  <c r="E76" i="6" s="1"/>
  <c r="N76" i="6" a="1"/>
  <c r="N76" i="6" s="1"/>
  <c r="W76" i="6" a="1"/>
  <c r="W76" i="6" s="1"/>
  <c r="AB76" i="6" a="1"/>
  <c r="AB76" i="6" s="1"/>
  <c r="AK76" i="6" a="1"/>
  <c r="AK76" i="6" s="1"/>
  <c r="J76" i="6" a="1"/>
  <c r="J76" i="6" s="1"/>
  <c r="S76" i="6" a="1"/>
  <c r="S76" i="6" s="1"/>
  <c r="X76" i="6" a="1"/>
  <c r="X76" i="6" s="1"/>
  <c r="AG76" i="6" a="1"/>
  <c r="AG76" i="6" s="1"/>
  <c r="AP76" i="6" a="1"/>
  <c r="AP76" i="6" s="1"/>
  <c r="L76" i="6" a="1"/>
  <c r="L76" i="6" s="1"/>
  <c r="U76" i="6" a="1"/>
  <c r="U76" i="6" s="1"/>
  <c r="AD76" i="6" a="1"/>
  <c r="AD76" i="6" s="1"/>
  <c r="AM76" i="6" a="1"/>
  <c r="AM76" i="6" s="1"/>
  <c r="G76" i="6" a="1"/>
  <c r="G76" i="6" s="1"/>
  <c r="AR76" i="6" a="1"/>
  <c r="AR76" i="6" s="1"/>
  <c r="J68" i="6" a="1"/>
  <c r="J68" i="6" s="1"/>
  <c r="S68" i="6" a="1"/>
  <c r="S68" i="6" s="1"/>
  <c r="X68" i="6" a="1"/>
  <c r="X68" i="6" s="1"/>
  <c r="AG68" i="6" a="1"/>
  <c r="AG68" i="6" s="1"/>
  <c r="AP68" i="6" a="1"/>
  <c r="AP68" i="6" s="1"/>
  <c r="F68" i="6" a="1"/>
  <c r="F68" i="6" s="1"/>
  <c r="O68" i="6" a="1"/>
  <c r="O68" i="6" s="1"/>
  <c r="T68" i="6" a="1"/>
  <c r="T68" i="6" s="1"/>
  <c r="AC68" i="6" a="1"/>
  <c r="AC68" i="6" s="1"/>
  <c r="AL68" i="6" a="1"/>
  <c r="AL68" i="6" s="1"/>
  <c r="K68" i="6" a="1"/>
  <c r="K68" i="6" s="1"/>
  <c r="P68" i="6" a="1"/>
  <c r="P68" i="6" s="1"/>
  <c r="Y68" i="6" a="1"/>
  <c r="Y68" i="6" s="1"/>
  <c r="AH68" i="6" a="1"/>
  <c r="AH68" i="6" s="1"/>
  <c r="AQ68" i="6" a="1"/>
  <c r="AQ68" i="6" s="1"/>
  <c r="H68" i="6" a="1"/>
  <c r="H68" i="6" s="1"/>
  <c r="Q68" i="6" a="1"/>
  <c r="Q68" i="6" s="1"/>
  <c r="Z68" i="6" a="1"/>
  <c r="Z68" i="6" s="1"/>
  <c r="AI68" i="6" a="1"/>
  <c r="AI68" i="6" s="1"/>
  <c r="AN68" i="6" a="1"/>
  <c r="AN68" i="6" s="1"/>
  <c r="M68" i="6" a="1"/>
  <c r="M68" i="6" s="1"/>
  <c r="V68" i="6" a="1"/>
  <c r="V68" i="6" s="1"/>
  <c r="AE68" i="6" a="1"/>
  <c r="AE68" i="6" s="1"/>
  <c r="AJ68" i="6" a="1"/>
  <c r="AJ68" i="6" s="1"/>
  <c r="I68" i="6" a="1"/>
  <c r="I68" i="6" s="1"/>
  <c r="R68" i="6" a="1"/>
  <c r="R68" i="6" s="1"/>
  <c r="AA68" i="6" a="1"/>
  <c r="AA68" i="6" s="1"/>
  <c r="AF68" i="6" a="1"/>
  <c r="AF68" i="6" s="1"/>
  <c r="AO68" i="6" a="1"/>
  <c r="AO68" i="6" s="1"/>
  <c r="E68" i="6" a="1"/>
  <c r="E68" i="6" s="1"/>
  <c r="N68" i="6" a="1"/>
  <c r="N68" i="6" s="1"/>
  <c r="W68" i="6" a="1"/>
  <c r="W68" i="6" s="1"/>
  <c r="AB68" i="6" a="1"/>
  <c r="AB68" i="6" s="1"/>
  <c r="AK68" i="6" a="1"/>
  <c r="AK68" i="6" s="1"/>
  <c r="AD68" i="6" a="1"/>
  <c r="AD68" i="6" s="1"/>
  <c r="AM68" i="6" a="1"/>
  <c r="AM68" i="6" s="1"/>
  <c r="G68" i="6" a="1"/>
  <c r="G68" i="6" s="1"/>
  <c r="AR68" i="6" a="1"/>
  <c r="AR68" i="6" s="1"/>
  <c r="L68" i="6" a="1"/>
  <c r="L68" i="6" s="1"/>
  <c r="U68" i="6" a="1"/>
  <c r="U68" i="6" s="1"/>
  <c r="E89" i="6" a="1"/>
  <c r="E89" i="6" s="1"/>
  <c r="P89" i="6" a="1"/>
  <c r="P89" i="6" s="1"/>
  <c r="U89" i="6" a="1"/>
  <c r="U89" i="6" s="1"/>
  <c r="AF89" i="6" a="1"/>
  <c r="AF89" i="6" s="1"/>
  <c r="AK89" i="6" a="1"/>
  <c r="AK89" i="6" s="1"/>
  <c r="L89" i="6" a="1"/>
  <c r="L89" i="6" s="1"/>
  <c r="Q89" i="6" a="1"/>
  <c r="Q89" i="6" s="1"/>
  <c r="AB89" i="6" a="1"/>
  <c r="AB89" i="6" s="1"/>
  <c r="AG89" i="6" a="1"/>
  <c r="AG89" i="6" s="1"/>
  <c r="AR89" i="6" a="1"/>
  <c r="AR89" i="6" s="1"/>
  <c r="G89" i="6" a="1"/>
  <c r="G89" i="6" s="1"/>
  <c r="R89" i="6" a="1"/>
  <c r="R89" i="6" s="1"/>
  <c r="W89" i="6" a="1"/>
  <c r="W89" i="6" s="1"/>
  <c r="AH89" i="6" a="1"/>
  <c r="AH89" i="6" s="1"/>
  <c r="AM89" i="6" a="1"/>
  <c r="AM89" i="6" s="1"/>
  <c r="H89" i="6" a="1"/>
  <c r="H89" i="6" s="1"/>
  <c r="M89" i="6" a="1"/>
  <c r="M89" i="6" s="1"/>
  <c r="X89" i="6" a="1"/>
  <c r="X89" i="6" s="1"/>
  <c r="AC89" i="6" a="1"/>
  <c r="AC89" i="6" s="1"/>
  <c r="AN89" i="6" a="1"/>
  <c r="AN89" i="6" s="1"/>
  <c r="N89" i="6" a="1"/>
  <c r="N89" i="6" s="1"/>
  <c r="S89" i="6" a="1"/>
  <c r="S89" i="6" s="1"/>
  <c r="AD89" i="6" a="1"/>
  <c r="AD89" i="6" s="1"/>
  <c r="AI89" i="6" a="1"/>
  <c r="AI89" i="6" s="1"/>
  <c r="I89" i="6" a="1"/>
  <c r="I89" i="6" s="1"/>
  <c r="T89" i="6" a="1"/>
  <c r="T89" i="6" s="1"/>
  <c r="Y89" i="6" a="1"/>
  <c r="Y89" i="6" s="1"/>
  <c r="AJ89" i="6" a="1"/>
  <c r="AJ89" i="6" s="1"/>
  <c r="AO89" i="6" a="1"/>
  <c r="AO89" i="6" s="1"/>
  <c r="J89" i="6" a="1"/>
  <c r="J89" i="6" s="1"/>
  <c r="O89" i="6" a="1"/>
  <c r="O89" i="6" s="1"/>
  <c r="Z89" i="6" a="1"/>
  <c r="Z89" i="6" s="1"/>
  <c r="AE89" i="6" a="1"/>
  <c r="AE89" i="6" s="1"/>
  <c r="AP89" i="6" a="1"/>
  <c r="AP89" i="6" s="1"/>
  <c r="AQ89" i="6" a="1"/>
  <c r="AQ89" i="6" s="1"/>
  <c r="F89" i="6" a="1"/>
  <c r="F89" i="6" s="1"/>
  <c r="K89" i="6" a="1"/>
  <c r="K89" i="6" s="1"/>
  <c r="V89" i="6" a="1"/>
  <c r="V89" i="6" s="1"/>
  <c r="AA89" i="6" a="1"/>
  <c r="AA89" i="6" s="1"/>
  <c r="AL89" i="6" a="1"/>
  <c r="AL89" i="6" s="1"/>
  <c r="L81" i="6" a="1"/>
  <c r="L81" i="6" s="1"/>
  <c r="U81" i="6" a="1"/>
  <c r="U81" i="6" s="1"/>
  <c r="Z81" i="6" a="1"/>
  <c r="Z81" i="6" s="1"/>
  <c r="AI81" i="6" a="1"/>
  <c r="AI81" i="6" s="1"/>
  <c r="AR81" i="6" a="1"/>
  <c r="AR81" i="6" s="1"/>
  <c r="H81" i="6" a="1"/>
  <c r="H81" i="6" s="1"/>
  <c r="Q81" i="6" a="1"/>
  <c r="Q81" i="6" s="1"/>
  <c r="V81" i="6" a="1"/>
  <c r="V81" i="6" s="1"/>
  <c r="AE81" i="6" a="1"/>
  <c r="AE81" i="6" s="1"/>
  <c r="AN81" i="6" a="1"/>
  <c r="AN81" i="6" s="1"/>
  <c r="I81" i="6" a="1"/>
  <c r="I81" i="6" s="1"/>
  <c r="N81" i="6" a="1"/>
  <c r="N81" i="6" s="1"/>
  <c r="W81" i="6" a="1"/>
  <c r="W81" i="6" s="1"/>
  <c r="AF81" i="6" a="1"/>
  <c r="AF81" i="6" s="1"/>
  <c r="AO81" i="6" a="1"/>
  <c r="AO81" i="6" s="1"/>
  <c r="E81" i="6" a="1"/>
  <c r="E81" i="6" s="1"/>
  <c r="J81" i="6" a="1"/>
  <c r="J81" i="6" s="1"/>
  <c r="S81" i="6" a="1"/>
  <c r="S81" i="6" s="1"/>
  <c r="AB81" i="6" a="1"/>
  <c r="AB81" i="6" s="1"/>
  <c r="AK81" i="6" a="1"/>
  <c r="AK81" i="6" s="1"/>
  <c r="AP81" i="6" a="1"/>
  <c r="AP81" i="6" s="1"/>
  <c r="F81" i="6" a="1"/>
  <c r="F81" i="6" s="1"/>
  <c r="O81" i="6" a="1"/>
  <c r="O81" i="6" s="1"/>
  <c r="X81" i="6" a="1"/>
  <c r="X81" i="6" s="1"/>
  <c r="AG81" i="6" a="1"/>
  <c r="AG81" i="6" s="1"/>
  <c r="AL81" i="6" a="1"/>
  <c r="AL81" i="6" s="1"/>
  <c r="K81" i="6" a="1"/>
  <c r="K81" i="6" s="1"/>
  <c r="T81" i="6" a="1"/>
  <c r="T81" i="6" s="1"/>
  <c r="AC81" i="6" a="1"/>
  <c r="AC81" i="6" s="1"/>
  <c r="AH81" i="6" a="1"/>
  <c r="AH81" i="6" s="1"/>
  <c r="AQ81" i="6" a="1"/>
  <c r="AQ81" i="6" s="1"/>
  <c r="G81" i="6" a="1"/>
  <c r="G81" i="6" s="1"/>
  <c r="P81" i="6" a="1"/>
  <c r="P81" i="6" s="1"/>
  <c r="Y81" i="6" a="1"/>
  <c r="Y81" i="6" s="1"/>
  <c r="AD81" i="6" a="1"/>
  <c r="AD81" i="6" s="1"/>
  <c r="AM81" i="6" a="1"/>
  <c r="AM81" i="6" s="1"/>
  <c r="R81" i="6" a="1"/>
  <c r="R81" i="6" s="1"/>
  <c r="AA81" i="6" a="1"/>
  <c r="AA81" i="6" s="1"/>
  <c r="AJ81" i="6" a="1"/>
  <c r="AJ81" i="6" s="1"/>
  <c r="M81" i="6" a="1"/>
  <c r="M81" i="6" s="1"/>
  <c r="I101" i="6" a="1"/>
  <c r="I101" i="6" s="1"/>
  <c r="O101" i="6" a="1"/>
  <c r="O101" i="6" s="1"/>
  <c r="T101" i="6" a="1"/>
  <c r="T101" i="6" s="1"/>
  <c r="Y101" i="6" a="1"/>
  <c r="Y101" i="6" s="1"/>
  <c r="AE101" i="6" a="1"/>
  <c r="AE101" i="6" s="1"/>
  <c r="AJ101" i="6" a="1"/>
  <c r="AJ101" i="6" s="1"/>
  <c r="AO101" i="6" a="1"/>
  <c r="AO101" i="6" s="1"/>
  <c r="J101" i="6" a="1"/>
  <c r="J101" i="6" s="1"/>
  <c r="Z101" i="6" a="1"/>
  <c r="Z101" i="6" s="1"/>
  <c r="AP101" i="6" a="1"/>
  <c r="AP101" i="6" s="1"/>
  <c r="E101" i="6" a="1"/>
  <c r="E101" i="6" s="1"/>
  <c r="K101" i="6" a="1"/>
  <c r="K101" i="6" s="1"/>
  <c r="P101" i="6" a="1"/>
  <c r="P101" i="6" s="1"/>
  <c r="U101" i="6" a="1"/>
  <c r="U101" i="6" s="1"/>
  <c r="AA101" i="6" a="1"/>
  <c r="AA101" i="6" s="1"/>
  <c r="AF101" i="6" a="1"/>
  <c r="AF101" i="6" s="1"/>
  <c r="AK101" i="6" a="1"/>
  <c r="AK101" i="6" s="1"/>
  <c r="AQ101" i="6" a="1"/>
  <c r="AQ101" i="6" s="1"/>
  <c r="F101" i="6" a="1"/>
  <c r="F101" i="6" s="1"/>
  <c r="V101" i="6" a="1"/>
  <c r="V101" i="6" s="1"/>
  <c r="AL101" i="6" a="1"/>
  <c r="AL101" i="6" s="1"/>
  <c r="G101" i="6" a="1"/>
  <c r="G101" i="6" s="1"/>
  <c r="L101" i="6" a="1"/>
  <c r="L101" i="6" s="1"/>
  <c r="Q101" i="6" a="1"/>
  <c r="Q101" i="6" s="1"/>
  <c r="W101" i="6" a="1"/>
  <c r="W101" i="6" s="1"/>
  <c r="AB101" i="6" a="1"/>
  <c r="AB101" i="6" s="1"/>
  <c r="AG101" i="6" a="1"/>
  <c r="AG101" i="6" s="1"/>
  <c r="AM101" i="6" a="1"/>
  <c r="AM101" i="6" s="1"/>
  <c r="AR101" i="6" a="1"/>
  <c r="AR101" i="6" s="1"/>
  <c r="R101" i="6" a="1"/>
  <c r="R101" i="6" s="1"/>
  <c r="AH101" i="6" a="1"/>
  <c r="AH101" i="6" s="1"/>
  <c r="H101" i="6" a="1"/>
  <c r="H101" i="6" s="1"/>
  <c r="M101" i="6" a="1"/>
  <c r="M101" i="6" s="1"/>
  <c r="S101" i="6" a="1"/>
  <c r="S101" i="6" s="1"/>
  <c r="X101" i="6" a="1"/>
  <c r="X101" i="6" s="1"/>
  <c r="AC101" i="6" a="1"/>
  <c r="AC101" i="6" s="1"/>
  <c r="AI101" i="6" a="1"/>
  <c r="AI101" i="6" s="1"/>
  <c r="AN101" i="6" a="1"/>
  <c r="AN101" i="6" s="1"/>
  <c r="N101" i="6" a="1"/>
  <c r="N101" i="6" s="1"/>
  <c r="AD101" i="6" a="1"/>
  <c r="AD101" i="6" s="1"/>
  <c r="H93" i="6" a="1"/>
  <c r="H93" i="6" s="1"/>
  <c r="M93" i="6" a="1"/>
  <c r="M93" i="6" s="1"/>
  <c r="X93" i="6" a="1"/>
  <c r="X93" i="6" s="1"/>
  <c r="AC93" i="6" a="1"/>
  <c r="AC93" i="6" s="1"/>
  <c r="AN93" i="6" a="1"/>
  <c r="AN93" i="6" s="1"/>
  <c r="I93" i="6" a="1"/>
  <c r="I93" i="6" s="1"/>
  <c r="T93" i="6" a="1"/>
  <c r="T93" i="6" s="1"/>
  <c r="Y93" i="6" a="1"/>
  <c r="Y93" i="6" s="1"/>
  <c r="AJ93" i="6" a="1"/>
  <c r="AJ93" i="6" s="1"/>
  <c r="AO93" i="6" a="1"/>
  <c r="AO93" i="6" s="1"/>
  <c r="J93" i="6" a="1"/>
  <c r="J93" i="6" s="1"/>
  <c r="O93" i="6" a="1"/>
  <c r="O93" i="6" s="1"/>
  <c r="Z93" i="6" a="1"/>
  <c r="Z93" i="6" s="1"/>
  <c r="AE93" i="6" a="1"/>
  <c r="AE93" i="6" s="1"/>
  <c r="AP93" i="6" a="1"/>
  <c r="AP93" i="6" s="1"/>
  <c r="E93" i="6" a="1"/>
  <c r="E93" i="6" s="1"/>
  <c r="P93" i="6" a="1"/>
  <c r="P93" i="6" s="1"/>
  <c r="U93" i="6" a="1"/>
  <c r="U93" i="6" s="1"/>
  <c r="AF93" i="6" a="1"/>
  <c r="AF93" i="6" s="1"/>
  <c r="AK93" i="6" a="1"/>
  <c r="AK93" i="6" s="1"/>
  <c r="F93" i="6" a="1"/>
  <c r="F93" i="6" s="1"/>
  <c r="K93" i="6" a="1"/>
  <c r="K93" i="6" s="1"/>
  <c r="V93" i="6" a="1"/>
  <c r="V93" i="6" s="1"/>
  <c r="AA93" i="6" a="1"/>
  <c r="AA93" i="6" s="1"/>
  <c r="AL93" i="6" a="1"/>
  <c r="AL93" i="6" s="1"/>
  <c r="AQ93" i="6" a="1"/>
  <c r="AQ93" i="6" s="1"/>
  <c r="L93" i="6" a="1"/>
  <c r="L93" i="6" s="1"/>
  <c r="Q93" i="6" a="1"/>
  <c r="Q93" i="6" s="1"/>
  <c r="AB93" i="6" a="1"/>
  <c r="AB93" i="6" s="1"/>
  <c r="AG93" i="6" a="1"/>
  <c r="AG93" i="6" s="1"/>
  <c r="AR93" i="6" a="1"/>
  <c r="AR93" i="6" s="1"/>
  <c r="G93" i="6" a="1"/>
  <c r="G93" i="6" s="1"/>
  <c r="R93" i="6" a="1"/>
  <c r="R93" i="6" s="1"/>
  <c r="W93" i="6" a="1"/>
  <c r="W93" i="6" s="1"/>
  <c r="AH93" i="6" a="1"/>
  <c r="AH93" i="6" s="1"/>
  <c r="AM93" i="6" a="1"/>
  <c r="AM93" i="6" s="1"/>
  <c r="N93" i="6" a="1"/>
  <c r="N93" i="6" s="1"/>
  <c r="S93" i="6" a="1"/>
  <c r="S93" i="6" s="1"/>
  <c r="AD93" i="6" a="1"/>
  <c r="AD93" i="6" s="1"/>
  <c r="AI93" i="6" a="1"/>
  <c r="AI93" i="6" s="1"/>
  <c r="G57" i="6" a="1"/>
  <c r="G57" i="6" s="1"/>
  <c r="P57" i="6" a="1"/>
  <c r="P57" i="6" s="1"/>
  <c r="Y57" i="6" a="1"/>
  <c r="Y57" i="6" s="1"/>
  <c r="AD57" i="6" a="1"/>
  <c r="AD57" i="6" s="1"/>
  <c r="AM57" i="6" a="1"/>
  <c r="AM57" i="6" s="1"/>
  <c r="L57" i="6" a="1"/>
  <c r="L57" i="6" s="1"/>
  <c r="U57" i="6" a="1"/>
  <c r="U57" i="6" s="1"/>
  <c r="Z57" i="6" a="1"/>
  <c r="Z57" i="6" s="1"/>
  <c r="AI57" i="6" a="1"/>
  <c r="AI57" i="6" s="1"/>
  <c r="AR57" i="6" a="1"/>
  <c r="AR57" i="6" s="1"/>
  <c r="H57" i="6" a="1"/>
  <c r="H57" i="6" s="1"/>
  <c r="Q57" i="6" a="1"/>
  <c r="Q57" i="6" s="1"/>
  <c r="V57" i="6" a="1"/>
  <c r="V57" i="6" s="1"/>
  <c r="AE57" i="6" a="1"/>
  <c r="AE57" i="6" s="1"/>
  <c r="AN57" i="6" a="1"/>
  <c r="AN57" i="6" s="1"/>
  <c r="M57" i="6" a="1"/>
  <c r="M57" i="6" s="1"/>
  <c r="R57" i="6" a="1"/>
  <c r="R57" i="6" s="1"/>
  <c r="AA57" i="6" a="1"/>
  <c r="AA57" i="6" s="1"/>
  <c r="AJ57" i="6" a="1"/>
  <c r="AJ57" i="6" s="1"/>
  <c r="I57" i="6" a="1"/>
  <c r="I57" i="6" s="1"/>
  <c r="N57" i="6" a="1"/>
  <c r="N57" i="6" s="1"/>
  <c r="W57" i="6" a="1"/>
  <c r="W57" i="6" s="1"/>
  <c r="AF57" i="6" a="1"/>
  <c r="AF57" i="6" s="1"/>
  <c r="AO57" i="6" a="1"/>
  <c r="AO57" i="6" s="1"/>
  <c r="E57" i="6" a="1"/>
  <c r="E57" i="6" s="1"/>
  <c r="J57" i="6" a="1"/>
  <c r="J57" i="6" s="1"/>
  <c r="S57" i="6" a="1"/>
  <c r="S57" i="6" s="1"/>
  <c r="AB57" i="6" a="1"/>
  <c r="AB57" i="6" s="1"/>
  <c r="AK57" i="6" a="1"/>
  <c r="AK57" i="6" s="1"/>
  <c r="AP57" i="6" a="1"/>
  <c r="AP57" i="6" s="1"/>
  <c r="F57" i="6" a="1"/>
  <c r="F57" i="6" s="1"/>
  <c r="O57" i="6" a="1"/>
  <c r="O57" i="6" s="1"/>
  <c r="X57" i="6" a="1"/>
  <c r="X57" i="6" s="1"/>
  <c r="AG57" i="6" a="1"/>
  <c r="AG57" i="6" s="1"/>
  <c r="AL57" i="6" a="1"/>
  <c r="AL57" i="6" s="1"/>
  <c r="AC57" i="6" a="1"/>
  <c r="AC57" i="6" s="1"/>
  <c r="AH57" i="6" a="1"/>
  <c r="AH57" i="6" s="1"/>
  <c r="AQ57" i="6" a="1"/>
  <c r="AQ57" i="6" s="1"/>
  <c r="K57" i="6" a="1"/>
  <c r="K57" i="6" s="1"/>
  <c r="T57" i="6" a="1"/>
  <c r="T57" i="6" s="1"/>
  <c r="F100" i="6" a="1"/>
  <c r="F100" i="6" s="1"/>
  <c r="K100" i="6" a="1"/>
  <c r="K100" i="6" s="1"/>
  <c r="Q100" i="6" a="1"/>
  <c r="Q100" i="6" s="1"/>
  <c r="V100" i="6" a="1"/>
  <c r="V100" i="6" s="1"/>
  <c r="AA100" i="6" a="1"/>
  <c r="AA100" i="6" s="1"/>
  <c r="AG100" i="6" a="1"/>
  <c r="AG100" i="6" s="1"/>
  <c r="AL100" i="6" a="1"/>
  <c r="AL100" i="6" s="1"/>
  <c r="AQ100" i="6" a="1"/>
  <c r="AQ100" i="6" s="1"/>
  <c r="L100" i="6" a="1"/>
  <c r="L100" i="6" s="1"/>
  <c r="AB100" i="6" a="1"/>
  <c r="AB100" i="6" s="1"/>
  <c r="AR100" i="6" a="1"/>
  <c r="AR100" i="6" s="1"/>
  <c r="G100" i="6" a="1"/>
  <c r="G100" i="6" s="1"/>
  <c r="M100" i="6" a="1"/>
  <c r="M100" i="6" s="1"/>
  <c r="R100" i="6" a="1"/>
  <c r="R100" i="6" s="1"/>
  <c r="W100" i="6" a="1"/>
  <c r="W100" i="6" s="1"/>
  <c r="AC100" i="6" a="1"/>
  <c r="AC100" i="6" s="1"/>
  <c r="AH100" i="6" a="1"/>
  <c r="AH100" i="6" s="1"/>
  <c r="AM100" i="6" a="1"/>
  <c r="AM100" i="6" s="1"/>
  <c r="H100" i="6" a="1"/>
  <c r="H100" i="6" s="1"/>
  <c r="X100" i="6" a="1"/>
  <c r="X100" i="6" s="1"/>
  <c r="AN100" i="6" a="1"/>
  <c r="AN100" i="6" s="1"/>
  <c r="I100" i="6" a="1"/>
  <c r="I100" i="6" s="1"/>
  <c r="N100" i="6" a="1"/>
  <c r="N100" i="6" s="1"/>
  <c r="S100" i="6" a="1"/>
  <c r="S100" i="6" s="1"/>
  <c r="Y100" i="6" a="1"/>
  <c r="Y100" i="6" s="1"/>
  <c r="AD100" i="6" a="1"/>
  <c r="AD100" i="6" s="1"/>
  <c r="AI100" i="6" a="1"/>
  <c r="AI100" i="6" s="1"/>
  <c r="AO100" i="6" a="1"/>
  <c r="AO100" i="6" s="1"/>
  <c r="T100" i="6" a="1"/>
  <c r="T100" i="6" s="1"/>
  <c r="AJ100" i="6" a="1"/>
  <c r="AJ100" i="6" s="1"/>
  <c r="E100" i="6" a="1"/>
  <c r="E100" i="6" s="1"/>
  <c r="J100" i="6" a="1"/>
  <c r="J100" i="6" s="1"/>
  <c r="O100" i="6" a="1"/>
  <c r="O100" i="6" s="1"/>
  <c r="U100" i="6" a="1"/>
  <c r="U100" i="6" s="1"/>
  <c r="Z100" i="6" a="1"/>
  <c r="Z100" i="6" s="1"/>
  <c r="AE100" i="6" a="1"/>
  <c r="AE100" i="6" s="1"/>
  <c r="AK100" i="6" a="1"/>
  <c r="AK100" i="6" s="1"/>
  <c r="AP100" i="6" a="1"/>
  <c r="AP100" i="6" s="1"/>
  <c r="P100" i="6" a="1"/>
  <c r="P100" i="6" s="1"/>
  <c r="AF100" i="6" a="1"/>
  <c r="AF100" i="6" s="1"/>
  <c r="J92" i="6" a="1"/>
  <c r="J92" i="6" s="1"/>
  <c r="O92" i="6" a="1"/>
  <c r="O92" i="6" s="1"/>
  <c r="Z92" i="6" a="1"/>
  <c r="Z92" i="6" s="1"/>
  <c r="AE92" i="6" a="1"/>
  <c r="AE92" i="6" s="1"/>
  <c r="AP92" i="6" a="1"/>
  <c r="AP92" i="6" s="1"/>
  <c r="F92" i="6" a="1"/>
  <c r="F92" i="6" s="1"/>
  <c r="K92" i="6" a="1"/>
  <c r="K92" i="6" s="1"/>
  <c r="V92" i="6" a="1"/>
  <c r="V92" i="6" s="1"/>
  <c r="AA92" i="6" a="1"/>
  <c r="AA92" i="6" s="1"/>
  <c r="AL92" i="6" a="1"/>
  <c r="AL92" i="6" s="1"/>
  <c r="AQ92" i="6" a="1"/>
  <c r="AQ92" i="6" s="1"/>
  <c r="L92" i="6" a="1"/>
  <c r="L92" i="6" s="1"/>
  <c r="Q92" i="6" a="1"/>
  <c r="Q92" i="6" s="1"/>
  <c r="AB92" i="6" a="1"/>
  <c r="AB92" i="6" s="1"/>
  <c r="AG92" i="6" a="1"/>
  <c r="AG92" i="6" s="1"/>
  <c r="AR92" i="6" a="1"/>
  <c r="AR92" i="6" s="1"/>
  <c r="G92" i="6" a="1"/>
  <c r="G92" i="6" s="1"/>
  <c r="R92" i="6" a="1"/>
  <c r="R92" i="6" s="1"/>
  <c r="W92" i="6" a="1"/>
  <c r="W92" i="6" s="1"/>
  <c r="AH92" i="6" a="1"/>
  <c r="AH92" i="6" s="1"/>
  <c r="AM92" i="6" a="1"/>
  <c r="AM92" i="6" s="1"/>
  <c r="H92" i="6" a="1"/>
  <c r="H92" i="6" s="1"/>
  <c r="M92" i="6" a="1"/>
  <c r="M92" i="6" s="1"/>
  <c r="X92" i="6" a="1"/>
  <c r="X92" i="6" s="1"/>
  <c r="AC92" i="6" a="1"/>
  <c r="AC92" i="6" s="1"/>
  <c r="AN92" i="6" a="1"/>
  <c r="AN92" i="6" s="1"/>
  <c r="N92" i="6" a="1"/>
  <c r="N92" i="6" s="1"/>
  <c r="S92" i="6" a="1"/>
  <c r="S92" i="6" s="1"/>
  <c r="AD92" i="6" a="1"/>
  <c r="AD92" i="6" s="1"/>
  <c r="AI92" i="6" a="1"/>
  <c r="AI92" i="6" s="1"/>
  <c r="I92" i="6" a="1"/>
  <c r="I92" i="6" s="1"/>
  <c r="T92" i="6" a="1"/>
  <c r="T92" i="6" s="1"/>
  <c r="Y92" i="6" a="1"/>
  <c r="Y92" i="6" s="1"/>
  <c r="AJ92" i="6" a="1"/>
  <c r="AJ92" i="6" s="1"/>
  <c r="AO92" i="6" a="1"/>
  <c r="AO92" i="6" s="1"/>
  <c r="U92" i="6" a="1"/>
  <c r="U92" i="6" s="1"/>
  <c r="AF92" i="6" a="1"/>
  <c r="AF92" i="6" s="1"/>
  <c r="AK92" i="6" a="1"/>
  <c r="AK92" i="6" s="1"/>
  <c r="E92" i="6" a="1"/>
  <c r="E92" i="6" s="1"/>
  <c r="P92" i="6" a="1"/>
  <c r="P92" i="6" s="1"/>
  <c r="C10" i="6" l="1" a="1"/>
  <c r="C10" i="6" s="1"/>
  <c r="H7" i="7" l="1" a="1"/>
  <c r="H7" i="7" s="1"/>
  <c r="D7" i="7" l="1" a="1"/>
  <c r="D7" i="7" s="1"/>
  <c r="F7" i="7" a="1"/>
  <c r="F7" i="7" s="1"/>
  <c r="E7" i="7" a="1"/>
  <c r="E7" i="7" s="1"/>
  <c r="G7" i="7" l="1"/>
  <c r="C8" i="7" a="1"/>
  <c r="C8" i="7" l="1"/>
  <c r="H8" i="7" s="1" a="1"/>
  <c r="H8" i="7" s="1"/>
  <c r="D8" i="7" l="1" a="1"/>
  <c r="D8" i="7" s="1"/>
  <c r="E8" i="7" a="1"/>
  <c r="E8" i="7" s="1"/>
  <c r="F8" i="7" a="1"/>
  <c r="F8" i="7" s="1"/>
  <c r="C9" i="7" a="1"/>
  <c r="G8" i="7" l="1"/>
  <c r="C9" i="7"/>
  <c r="H9" i="7" l="1"/>
  <c r="D9" i="7" a="1"/>
  <c r="D9" i="7" s="1"/>
  <c r="E9" i="7" a="1"/>
  <c r="E9" i="7" s="1"/>
  <c r="F9" i="7" a="1"/>
  <c r="F9" i="7" s="1"/>
  <c r="C10" i="7" a="1"/>
  <c r="G9" i="7" l="1"/>
  <c r="C10" i="7"/>
  <c r="H10" i="7" l="1"/>
  <c r="F10" i="7" a="1"/>
  <c r="F10" i="7" s="1"/>
  <c r="D10" i="7" a="1"/>
  <c r="D10" i="7" s="1"/>
  <c r="E10" i="7" a="1"/>
  <c r="E10" i="7" s="1"/>
  <c r="C11" i="7" a="1"/>
  <c r="G10" i="7" l="1"/>
  <c r="C11" i="7"/>
  <c r="H11" i="7" l="1"/>
  <c r="E11" i="7" a="1"/>
  <c r="E11" i="7" s="1"/>
  <c r="D11" i="7" a="1"/>
  <c r="D11" i="7" s="1"/>
  <c r="F11" i="7" a="1"/>
  <c r="F11" i="7" s="1"/>
  <c r="C12" i="7" a="1"/>
  <c r="G11" i="7" l="1"/>
  <c r="C12" i="7"/>
  <c r="H12" i="7" l="1"/>
  <c r="F12" i="7" a="1"/>
  <c r="F12" i="7" s="1"/>
  <c r="E12" i="7" a="1"/>
  <c r="E12" i="7" s="1"/>
  <c r="D12" i="7" a="1"/>
  <c r="D12" i="7" s="1"/>
  <c r="C13" i="7" a="1"/>
  <c r="G12" i="7" l="1"/>
  <c r="C13" i="7"/>
  <c r="H13" i="7" l="1"/>
  <c r="E13" i="7" a="1"/>
  <c r="E13" i="7" s="1"/>
  <c r="F13" i="7" a="1"/>
  <c r="F13" i="7" s="1"/>
  <c r="D13" i="7" a="1"/>
  <c r="D13" i="7" s="1"/>
  <c r="C14" i="7" a="1"/>
  <c r="G13" i="7" l="1"/>
  <c r="C14" i="7"/>
  <c r="H14" i="7" l="1"/>
  <c r="D14" i="7" a="1"/>
  <c r="D14" i="7" s="1"/>
  <c r="F14" i="7" a="1"/>
  <c r="F14" i="7" s="1"/>
  <c r="E14" i="7" a="1"/>
  <c r="E14" i="7" s="1"/>
  <c r="C15" i="7" a="1"/>
  <c r="G14" i="7" l="1"/>
  <c r="C15" i="7"/>
  <c r="H15" i="7" l="1"/>
  <c r="D15" i="7" a="1"/>
  <c r="D15" i="7" s="1"/>
  <c r="F15" i="7" a="1"/>
  <c r="F15" i="7" s="1"/>
  <c r="E15" i="7" a="1"/>
  <c r="E15" i="7" s="1"/>
  <c r="C16" i="7" a="1"/>
  <c r="G15" i="7" l="1"/>
  <c r="C16" i="7"/>
  <c r="H16" i="7" l="1"/>
  <c r="E16" i="7" a="1"/>
  <c r="E16" i="7" s="1"/>
  <c r="F16" i="7" a="1"/>
  <c r="F16" i="7" s="1"/>
  <c r="D16" i="7" a="1"/>
  <c r="D16" i="7" s="1"/>
  <c r="C17" i="7" a="1"/>
  <c r="G16" i="7" l="1"/>
  <c r="C17" i="7"/>
  <c r="H17" i="7" l="1"/>
  <c r="D17" i="7" a="1"/>
  <c r="D17" i="7" s="1"/>
  <c r="E17" i="7" a="1"/>
  <c r="E17" i="7" s="1"/>
  <c r="F17" i="7" a="1"/>
  <c r="F17" i="7" s="1"/>
  <c r="C18" i="7" a="1"/>
  <c r="G17" i="7" l="1"/>
  <c r="C18" i="7"/>
  <c r="H18" i="7" l="1"/>
  <c r="E18" i="7" a="1"/>
  <c r="E18" i="7" s="1"/>
  <c r="D18" i="7" a="1"/>
  <c r="D18" i="7" s="1"/>
  <c r="F18" i="7" a="1"/>
  <c r="F18" i="7" s="1"/>
  <c r="C19" i="7" a="1"/>
  <c r="G18" i="7" l="1"/>
  <c r="C19" i="7"/>
  <c r="H19" i="7" l="1"/>
  <c r="F19" i="7" a="1"/>
  <c r="F19" i="7" s="1"/>
  <c r="E19" i="7" a="1"/>
  <c r="E19" i="7" s="1"/>
  <c r="D19" i="7" a="1"/>
  <c r="D19" i="7" s="1"/>
  <c r="C20" i="7" a="1"/>
  <c r="G19" i="7" l="1"/>
  <c r="C20" i="7"/>
  <c r="H20" i="7" l="1"/>
  <c r="E20" i="7" a="1"/>
  <c r="E20" i="7" s="1"/>
  <c r="F20" i="7" a="1"/>
  <c r="F20" i="7" s="1"/>
  <c r="D20" i="7" a="1"/>
  <c r="D20" i="7" s="1"/>
  <c r="C21" i="7" a="1"/>
  <c r="G20" i="7" l="1"/>
  <c r="C21" i="7"/>
  <c r="H21" i="7" l="1"/>
  <c r="F21" i="7" a="1"/>
  <c r="F21" i="7" s="1"/>
  <c r="E21" i="7" a="1"/>
  <c r="E21" i="7" s="1"/>
  <c r="D21" i="7" a="1"/>
  <c r="D21" i="7" s="1"/>
  <c r="C22" i="7" a="1"/>
  <c r="G21" i="7" l="1"/>
  <c r="C22" i="7"/>
  <c r="H22" i="7" l="1"/>
  <c r="E22" i="7" a="1"/>
  <c r="E22" i="7" s="1"/>
  <c r="F22" i="7" a="1"/>
  <c r="F22" i="7" s="1"/>
  <c r="D22" i="7" a="1"/>
  <c r="D22" i="7" s="1"/>
  <c r="C23" i="7" a="1"/>
  <c r="G22" i="7" l="1"/>
  <c r="C23" i="7"/>
  <c r="H23" i="7" l="1"/>
  <c r="F23" i="7" a="1"/>
  <c r="F23" i="7" s="1"/>
  <c r="E23" i="7" a="1"/>
  <c r="E23" i="7" s="1"/>
  <c r="D23" i="7" a="1"/>
  <c r="D23" i="7" s="1"/>
  <c r="C24" i="7" a="1"/>
  <c r="G23" i="7" l="1"/>
  <c r="C24" i="7"/>
  <c r="H24" i="7" l="1"/>
  <c r="F24" i="7" a="1"/>
  <c r="F24" i="7" s="1"/>
  <c r="D24" i="7" a="1"/>
  <c r="D24" i="7" s="1"/>
  <c r="E24" i="7" a="1"/>
  <c r="E24" i="7" s="1"/>
  <c r="C25" i="7" a="1"/>
  <c r="G24" i="7" l="1"/>
  <c r="C25" i="7"/>
  <c r="H25" i="7" l="1"/>
  <c r="E25" i="7" a="1"/>
  <c r="E25" i="7" s="1"/>
  <c r="F25" i="7" a="1"/>
  <c r="F25" i="7" s="1"/>
  <c r="D25" i="7" a="1"/>
  <c r="D25" i="7" s="1"/>
  <c r="C26" i="7" a="1"/>
  <c r="G25" i="7" l="1"/>
  <c r="C26" i="7"/>
  <c r="H26" i="7" l="1"/>
  <c r="F26" i="7" a="1"/>
  <c r="F26" i="7" s="1"/>
  <c r="E26" i="7" a="1"/>
  <c r="E26" i="7" s="1"/>
  <c r="D26" i="7" a="1"/>
  <c r="D26" i="7" s="1"/>
  <c r="C27" i="7" a="1"/>
  <c r="G26" i="7" l="1"/>
  <c r="C27" i="7"/>
  <c r="H27" i="7" l="1"/>
  <c r="E27" i="7" a="1"/>
  <c r="E27" i="7" s="1"/>
  <c r="D27" i="7" a="1"/>
  <c r="D27" i="7" s="1"/>
  <c r="F27" i="7" a="1"/>
  <c r="F27" i="7" s="1"/>
  <c r="C28" i="7" a="1"/>
  <c r="G27" i="7" l="1"/>
  <c r="C28" i="7"/>
  <c r="H28" i="7" l="1"/>
  <c r="E28" i="7" a="1"/>
  <c r="E28" i="7" s="1"/>
  <c r="D28" i="7" a="1"/>
  <c r="D28" i="7" s="1"/>
  <c r="F28" i="7" a="1"/>
  <c r="F28" i="7" s="1"/>
  <c r="C29" i="7" a="1"/>
  <c r="G28" i="7" l="1"/>
  <c r="C29" i="7"/>
  <c r="H29" i="7" l="1"/>
  <c r="E29" i="7" a="1"/>
  <c r="E29" i="7" s="1"/>
  <c r="F29" i="7" a="1"/>
  <c r="F29" i="7" s="1"/>
  <c r="D29" i="7" a="1"/>
  <c r="D29" i="7" s="1"/>
  <c r="C30" i="7" a="1"/>
  <c r="G29" i="7" l="1"/>
  <c r="C30" i="7"/>
  <c r="H30" i="7" l="1"/>
  <c r="E30" i="7" a="1"/>
  <c r="E30" i="7" s="1"/>
  <c r="F30" i="7" a="1"/>
  <c r="F30" i="7" s="1"/>
  <c r="D30" i="7" a="1"/>
  <c r="D30" i="7" s="1"/>
  <c r="C31" i="7" a="1"/>
  <c r="G30" i="7" l="1"/>
  <c r="C31" i="7"/>
  <c r="H31" i="7" l="1"/>
  <c r="E31" i="7" a="1"/>
  <c r="E31" i="7" s="1"/>
  <c r="F31" i="7" a="1"/>
  <c r="F31" i="7" s="1"/>
  <c r="D31" i="7" a="1"/>
  <c r="D31" i="7" s="1"/>
  <c r="C32" i="7" a="1"/>
  <c r="G31" i="7" l="1"/>
  <c r="C32" i="7"/>
  <c r="H32" i="7" l="1"/>
  <c r="F32" i="7" a="1"/>
  <c r="F32" i="7" s="1"/>
  <c r="E32" i="7" a="1"/>
  <c r="E32" i="7" s="1"/>
  <c r="D32" i="7" a="1"/>
  <c r="D32" i="7" s="1"/>
  <c r="C33" i="7" a="1"/>
  <c r="G32" i="7" l="1"/>
  <c r="C33" i="7"/>
  <c r="H33" i="7" l="1"/>
  <c r="E33" i="7" a="1"/>
  <c r="E33" i="7" s="1"/>
  <c r="D33" i="7" a="1"/>
  <c r="D33" i="7" s="1"/>
  <c r="F33" i="7" a="1"/>
  <c r="F33" i="7" s="1"/>
  <c r="C34" i="7" a="1"/>
  <c r="G33" i="7" l="1"/>
  <c r="C34" i="7"/>
  <c r="H34" i="7" l="1"/>
  <c r="E34" i="7" a="1"/>
  <c r="E34" i="7" s="1"/>
  <c r="F34" i="7" a="1"/>
  <c r="F34" i="7" s="1"/>
  <c r="D34" i="7" a="1"/>
  <c r="D34" i="7" s="1"/>
  <c r="C35" i="7" a="1"/>
  <c r="G34" i="7" l="1"/>
  <c r="C35" i="7"/>
  <c r="H35" i="7" l="1"/>
  <c r="F35" i="7" a="1"/>
  <c r="F35" i="7" s="1"/>
  <c r="E35" i="7" a="1"/>
  <c r="E35" i="7" s="1"/>
  <c r="D35" i="7" a="1"/>
  <c r="D35" i="7" s="1"/>
  <c r="C36" i="7" a="1"/>
  <c r="G35" i="7" l="1"/>
  <c r="C36" i="7"/>
  <c r="H36" i="7" l="1"/>
  <c r="D36" i="7" a="1"/>
  <c r="D36" i="7" s="1"/>
  <c r="F36" i="7" a="1"/>
  <c r="F36" i="7" s="1"/>
  <c r="E36" i="7" a="1"/>
  <c r="E36" i="7" s="1"/>
  <c r="C37" i="7" a="1"/>
  <c r="G36" i="7" l="1"/>
  <c r="C37" i="7"/>
  <c r="H37" i="7" l="1"/>
  <c r="D37" i="7" a="1"/>
  <c r="D37" i="7" s="1"/>
  <c r="E37" i="7" a="1"/>
  <c r="E37" i="7" s="1"/>
  <c r="F37" i="7" a="1"/>
  <c r="F37" i="7" s="1"/>
  <c r="C38" i="7" a="1"/>
  <c r="G37" i="7" l="1"/>
  <c r="C38" i="7"/>
  <c r="H38" i="7" l="1"/>
  <c r="D38" i="7" a="1"/>
  <c r="D38" i="7" s="1"/>
  <c r="E38" i="7" a="1"/>
  <c r="E38" i="7" s="1"/>
  <c r="F38" i="7" a="1"/>
  <c r="F38" i="7" s="1"/>
  <c r="C39" i="7" a="1"/>
  <c r="G38" i="7" l="1"/>
  <c r="C39" i="7"/>
  <c r="H39" i="7" l="1"/>
  <c r="E39" i="7" a="1"/>
  <c r="E39" i="7" s="1"/>
  <c r="F39" i="7" a="1"/>
  <c r="F39" i="7" s="1"/>
  <c r="D39" i="7" a="1"/>
  <c r="D39" i="7" s="1"/>
  <c r="C40" i="7" a="1"/>
  <c r="G39" i="7" l="1"/>
  <c r="C40" i="7"/>
  <c r="H40" i="7" l="1"/>
  <c r="E40" i="7" a="1"/>
  <c r="E40" i="7" s="1"/>
  <c r="D40" i="7" a="1"/>
  <c r="D40" i="7" s="1"/>
  <c r="F40" i="7" a="1"/>
  <c r="F40" i="7" s="1"/>
  <c r="C41" i="7" a="1"/>
  <c r="G40" i="7" l="1"/>
  <c r="C41" i="7"/>
  <c r="H41" i="7" l="1"/>
  <c r="D41" i="7" a="1"/>
  <c r="D41" i="7" s="1"/>
  <c r="F41" i="7" a="1"/>
  <c r="F41" i="7" s="1"/>
  <c r="E41" i="7" a="1"/>
  <c r="E41" i="7" s="1"/>
  <c r="C42" i="7" a="1"/>
  <c r="G41" i="7" l="1"/>
  <c r="C42" i="7"/>
  <c r="H42" i="7" l="1"/>
  <c r="E42" i="7" a="1"/>
  <c r="E42" i="7" s="1"/>
  <c r="D42" i="7" a="1"/>
  <c r="D42" i="7" s="1"/>
  <c r="F42" i="7" a="1"/>
  <c r="F42" i="7" s="1"/>
  <c r="C43" i="7" a="1"/>
  <c r="G42" i="7" l="1"/>
  <c r="C43" i="7"/>
  <c r="H43" i="7" l="1"/>
  <c r="D43" i="7" a="1"/>
  <c r="D43" i="7" s="1"/>
  <c r="E43" i="7" a="1"/>
  <c r="E43" i="7" s="1"/>
  <c r="F43" i="7" a="1"/>
  <c r="F43" i="7" s="1"/>
  <c r="C44" i="7" a="1"/>
  <c r="G43" i="7" l="1"/>
  <c r="C44" i="7"/>
  <c r="H44" i="7" l="1"/>
  <c r="E44" i="7" a="1"/>
  <c r="E44" i="7" s="1"/>
  <c r="D44" i="7" a="1"/>
  <c r="D44" i="7" s="1"/>
  <c r="F44" i="7" a="1"/>
  <c r="F44" i="7" s="1"/>
  <c r="C45" i="7" a="1"/>
  <c r="G44" i="7" l="1"/>
  <c r="C45" i="7"/>
  <c r="H45" i="7" l="1"/>
  <c r="E45" i="7" a="1"/>
  <c r="E45" i="7" s="1"/>
  <c r="F45" i="7" a="1"/>
  <c r="F45" i="7" s="1"/>
  <c r="D45" i="7" a="1"/>
  <c r="D45" i="7" s="1"/>
  <c r="C46" i="7" a="1"/>
  <c r="G45" i="7" l="1"/>
  <c r="C46" i="7"/>
  <c r="H46" i="7" l="1"/>
  <c r="D46" i="7" a="1"/>
  <c r="D46" i="7" s="1"/>
  <c r="F46" i="7" a="1"/>
  <c r="F46" i="7" s="1"/>
  <c r="E46" i="7" a="1"/>
  <c r="E46" i="7" s="1"/>
  <c r="C47" i="7" a="1"/>
  <c r="G46" i="7" l="1"/>
  <c r="C47" i="7"/>
  <c r="H47" i="7" l="1"/>
  <c r="F47" i="7" a="1"/>
  <c r="F47" i="7" s="1"/>
  <c r="D47" i="7" a="1"/>
  <c r="D47" i="7" s="1"/>
  <c r="E47" i="7" a="1"/>
  <c r="E47" i="7" s="1"/>
  <c r="C48" i="7" a="1"/>
  <c r="G47" i="7" l="1"/>
  <c r="C48" i="7"/>
  <c r="H48" i="7" l="1"/>
  <c r="D48" i="7" a="1"/>
  <c r="D48" i="7" s="1"/>
  <c r="E48" i="7" a="1"/>
  <c r="E48" i="7" s="1"/>
  <c r="F48" i="7" a="1"/>
  <c r="F48" i="7" s="1"/>
  <c r="C49" i="7" a="1"/>
  <c r="G48" i="7" l="1"/>
  <c r="C49" i="7"/>
  <c r="H49" i="7" l="1"/>
  <c r="F49" i="7" a="1"/>
  <c r="F49" i="7" s="1"/>
  <c r="D49" i="7" a="1"/>
  <c r="D49" i="7" s="1"/>
  <c r="E49" i="7" a="1"/>
  <c r="E49" i="7" s="1"/>
  <c r="C50" i="7" a="1"/>
  <c r="G49" i="7" l="1"/>
  <c r="C50" i="7"/>
  <c r="H50" i="7" l="1"/>
  <c r="D50" i="7" a="1"/>
  <c r="D50" i="7" s="1"/>
  <c r="F50" i="7" a="1"/>
  <c r="F50" i="7" s="1"/>
  <c r="E50" i="7" a="1"/>
  <c r="E50" i="7" s="1"/>
  <c r="C51" i="7" a="1"/>
  <c r="G50" i="7" l="1"/>
  <c r="C51" i="7"/>
  <c r="H51" i="7" l="1"/>
  <c r="D51" i="7" a="1"/>
  <c r="D51" i="7" s="1"/>
  <c r="E51" i="7" a="1"/>
  <c r="E51" i="7" s="1"/>
  <c r="F51" i="7" a="1"/>
  <c r="F51" i="7" s="1"/>
  <c r="C52" i="7" a="1"/>
  <c r="G51" i="7" l="1"/>
  <c r="C52" i="7"/>
  <c r="H52" i="7" l="1"/>
  <c r="F52" i="7" a="1"/>
  <c r="F52" i="7" s="1"/>
  <c r="E52" i="7" a="1"/>
  <c r="E52" i="7" s="1"/>
  <c r="D52" i="7" a="1"/>
  <c r="D52" i="7" s="1"/>
  <c r="C53" i="7" a="1"/>
  <c r="G52" i="7" l="1"/>
  <c r="C53" i="7"/>
  <c r="H53" i="7" l="1"/>
  <c r="F53" i="7" a="1"/>
  <c r="F53" i="7" s="1"/>
  <c r="D53" i="7" a="1"/>
  <c r="D53" i="7" s="1"/>
  <c r="E53" i="7" a="1"/>
  <c r="E53" i="7" s="1"/>
  <c r="C54" i="7" a="1"/>
  <c r="G53" i="7" l="1"/>
  <c r="C54" i="7"/>
  <c r="H54" i="7" l="1"/>
  <c r="D54" i="7" a="1"/>
  <c r="D54" i="7" s="1"/>
  <c r="E54" i="7" a="1"/>
  <c r="E54" i="7" s="1"/>
  <c r="F54" i="7" a="1"/>
  <c r="F54" i="7" s="1"/>
  <c r="C55" i="7" a="1"/>
  <c r="G54" i="7" l="1"/>
  <c r="C55" i="7"/>
  <c r="H55" i="7" l="1"/>
  <c r="E55" i="7" a="1"/>
  <c r="E55" i="7" s="1"/>
  <c r="D55" i="7" a="1"/>
  <c r="D55" i="7" s="1"/>
  <c r="F55" i="7" a="1"/>
  <c r="F55" i="7" s="1"/>
  <c r="C56" i="7" a="1"/>
  <c r="G55" i="7" l="1"/>
  <c r="C56" i="7"/>
  <c r="H56" i="7" l="1"/>
  <c r="D56" i="7" a="1"/>
  <c r="D56" i="7" s="1"/>
  <c r="F56" i="7" a="1"/>
  <c r="F56" i="7" s="1"/>
  <c r="E56" i="7" a="1"/>
  <c r="E56" i="7" s="1"/>
  <c r="C57" i="7" a="1"/>
  <c r="G56" i="7" l="1"/>
  <c r="C57" i="7"/>
  <c r="H57" i="7" l="1"/>
  <c r="D57" i="7" a="1"/>
  <c r="D57" i="7" s="1"/>
  <c r="E57" i="7" a="1"/>
  <c r="E57" i="7" s="1"/>
  <c r="F57" i="7" a="1"/>
  <c r="F57" i="7" s="1"/>
  <c r="C58" i="7" a="1"/>
  <c r="G57" i="7" l="1"/>
  <c r="C58" i="7"/>
  <c r="H58" i="7" l="1"/>
  <c r="F58" i="7" a="1"/>
  <c r="F58" i="7" s="1"/>
  <c r="E58" i="7" a="1"/>
  <c r="E58" i="7" s="1"/>
  <c r="D58" i="7" a="1"/>
  <c r="D58" i="7" s="1"/>
  <c r="C59" i="7" a="1"/>
  <c r="G58" i="7" l="1"/>
  <c r="C59" i="7"/>
  <c r="H59" i="7" l="1"/>
  <c r="F59" i="7" a="1"/>
  <c r="F59" i="7" s="1"/>
  <c r="E59" i="7" a="1"/>
  <c r="E59" i="7" s="1"/>
  <c r="D59" i="7" a="1"/>
  <c r="D59" i="7" s="1"/>
  <c r="C60" i="7" a="1"/>
  <c r="G59" i="7" l="1"/>
  <c r="C60" i="7"/>
  <c r="H60" i="7" l="1"/>
  <c r="D60" i="7" a="1"/>
  <c r="D60" i="7" s="1"/>
  <c r="F60" i="7" a="1"/>
  <c r="F60" i="7" s="1"/>
  <c r="E60" i="7" a="1"/>
  <c r="E60" i="7" s="1"/>
  <c r="C61" i="7" a="1"/>
  <c r="G60" i="7" l="1"/>
  <c r="C61" i="7"/>
  <c r="H61" i="7" l="1"/>
  <c r="F61" i="7" a="1"/>
  <c r="F61" i="7" s="1"/>
  <c r="E61" i="7" a="1"/>
  <c r="E61" i="7" s="1"/>
  <c r="D61" i="7" a="1"/>
  <c r="D61" i="7" s="1"/>
  <c r="C62" i="7" a="1"/>
  <c r="G61" i="7" l="1"/>
  <c r="C62" i="7"/>
  <c r="H62" i="7" l="1"/>
  <c r="D62" i="7" a="1"/>
  <c r="D62" i="7" s="1"/>
  <c r="F62" i="7" a="1"/>
  <c r="F62" i="7" s="1"/>
  <c r="E62" i="7" a="1"/>
  <c r="E62" i="7" s="1"/>
  <c r="C63" i="7" a="1"/>
  <c r="G62" i="7" l="1"/>
  <c r="C63" i="7"/>
  <c r="H63" i="7" l="1"/>
  <c r="F63" i="7" a="1"/>
  <c r="F63" i="7" s="1"/>
  <c r="D63" i="7" a="1"/>
  <c r="D63" i="7" s="1"/>
  <c r="E63" i="7" a="1"/>
  <c r="E63" i="7" s="1"/>
  <c r="C64" i="7" a="1"/>
  <c r="G63" i="7" l="1"/>
  <c r="C64" i="7"/>
  <c r="H64" i="7" l="1"/>
  <c r="D64" i="7" a="1"/>
  <c r="D64" i="7" s="1"/>
  <c r="F64" i="7" a="1"/>
  <c r="F64" i="7" s="1"/>
  <c r="E64" i="7" a="1"/>
  <c r="E64" i="7" s="1"/>
  <c r="C65" i="7" a="1"/>
  <c r="G64" i="7" l="1"/>
  <c r="C65" i="7"/>
  <c r="H65" i="7" l="1"/>
  <c r="F65" i="7" a="1"/>
  <c r="F65" i="7" s="1"/>
  <c r="E65" i="7" a="1"/>
  <c r="E65" i="7" s="1"/>
  <c r="D65" i="7" a="1"/>
  <c r="D65" i="7" s="1"/>
  <c r="C66" i="7" a="1"/>
  <c r="G65" i="7" l="1"/>
  <c r="C66" i="7"/>
  <c r="H66" i="7" l="1"/>
  <c r="F66" i="7" a="1"/>
  <c r="F66" i="7" s="1"/>
  <c r="E66" i="7" a="1"/>
  <c r="E66" i="7" s="1"/>
  <c r="D66" i="7" a="1"/>
  <c r="D66" i="7" s="1"/>
  <c r="C67" i="7" a="1"/>
  <c r="G66" i="7" l="1"/>
  <c r="C67" i="7"/>
  <c r="H67" i="7" l="1"/>
  <c r="F67" i="7" a="1"/>
  <c r="F67" i="7" s="1"/>
  <c r="E67" i="7" a="1"/>
  <c r="E67" i="7" s="1"/>
  <c r="D67" i="7" a="1"/>
  <c r="D67" i="7" s="1"/>
  <c r="C68" i="7" a="1"/>
  <c r="G67" i="7" l="1"/>
  <c r="C68" i="7"/>
  <c r="H68" i="7" l="1"/>
  <c r="D68" i="7" a="1"/>
  <c r="D68" i="7" s="1"/>
  <c r="F68" i="7" a="1"/>
  <c r="F68" i="7" s="1"/>
  <c r="E68" i="7" a="1"/>
  <c r="E68" i="7" s="1"/>
  <c r="C69" i="7" a="1"/>
  <c r="G68" i="7" l="1"/>
  <c r="C69" i="7"/>
  <c r="H69" i="7" l="1"/>
  <c r="E69" i="7" a="1"/>
  <c r="E69" i="7" s="1"/>
  <c r="F69" i="7" a="1"/>
  <c r="F69" i="7" s="1"/>
  <c r="D69" i="7" a="1"/>
  <c r="D69" i="7" s="1"/>
  <c r="C70" i="7" a="1"/>
  <c r="G69" i="7" l="1"/>
  <c r="C70" i="7"/>
  <c r="H70" i="7" l="1"/>
  <c r="F70" i="7" a="1"/>
  <c r="F70" i="7" s="1"/>
  <c r="E70" i="7" a="1"/>
  <c r="E70" i="7" s="1"/>
  <c r="D70" i="7" a="1"/>
  <c r="D70" i="7" s="1"/>
  <c r="C71" i="7" a="1"/>
  <c r="G70" i="7" l="1"/>
  <c r="C71" i="7"/>
  <c r="H71" i="7" l="1"/>
  <c r="E71" i="7" a="1"/>
  <c r="E71" i="7" s="1"/>
  <c r="F71" i="7" a="1"/>
  <c r="F71" i="7" s="1"/>
  <c r="D71" i="7" a="1"/>
  <c r="D71" i="7" s="1"/>
  <c r="C72" i="7" a="1"/>
  <c r="G71" i="7" l="1"/>
  <c r="C72" i="7"/>
  <c r="H72" i="7" l="1"/>
  <c r="D72" i="7" a="1"/>
  <c r="D72" i="7" s="1"/>
  <c r="F72" i="7" a="1"/>
  <c r="F72" i="7" s="1"/>
  <c r="E72" i="7" a="1"/>
  <c r="E72" i="7" s="1"/>
  <c r="C73" i="7" a="1"/>
  <c r="G72" i="7" l="1"/>
  <c r="C73" i="7"/>
  <c r="H73" i="7" l="1"/>
  <c r="E73" i="7" a="1"/>
  <c r="E73" i="7" s="1"/>
  <c r="F73" i="7" a="1"/>
  <c r="F73" i="7" s="1"/>
  <c r="D73" i="7" a="1"/>
  <c r="D73" i="7" s="1"/>
  <c r="C74" i="7" a="1"/>
  <c r="G73" i="7" l="1"/>
  <c r="C74" i="7"/>
  <c r="H74" i="7" l="1"/>
  <c r="D74" i="7" a="1"/>
  <c r="D74" i="7" s="1"/>
  <c r="E74" i="7" a="1"/>
  <c r="E74" i="7" s="1"/>
  <c r="F74" i="7" a="1"/>
  <c r="F74" i="7" s="1"/>
  <c r="C75" i="7" a="1"/>
  <c r="G74" i="7" l="1"/>
  <c r="C75" i="7"/>
  <c r="H75" i="7" l="1"/>
  <c r="E75" i="7" a="1"/>
  <c r="E75" i="7" s="1"/>
  <c r="F75" i="7" a="1"/>
  <c r="F75" i="7" s="1"/>
  <c r="D75" i="7" a="1"/>
  <c r="D75" i="7" s="1"/>
  <c r="C76" i="7" a="1"/>
  <c r="G75" i="7" l="1"/>
  <c r="C76" i="7"/>
  <c r="H76" i="7" l="1"/>
  <c r="E76" i="7" a="1"/>
  <c r="E76" i="7" s="1"/>
  <c r="D76" i="7" a="1"/>
  <c r="D76" i="7" s="1"/>
  <c r="F76" i="7" a="1"/>
  <c r="F76" i="7" s="1"/>
  <c r="C77" i="7" a="1"/>
  <c r="G76" i="7" l="1"/>
  <c r="C77" i="7"/>
  <c r="H77" i="7" l="1"/>
  <c r="E77" i="7" a="1"/>
  <c r="E77" i="7" s="1"/>
  <c r="F77" i="7" a="1"/>
  <c r="F77" i="7" s="1"/>
  <c r="D77" i="7" a="1"/>
  <c r="D77" i="7" s="1"/>
  <c r="C78" i="7" a="1"/>
  <c r="G77" i="7" l="1"/>
  <c r="C78" i="7"/>
  <c r="H78" i="7" l="1"/>
  <c r="F78" i="7" a="1"/>
  <c r="F78" i="7" s="1"/>
  <c r="E78" i="7" a="1"/>
  <c r="E78" i="7" s="1"/>
  <c r="D78" i="7" a="1"/>
  <c r="D78" i="7" s="1"/>
  <c r="C79" i="7" a="1"/>
  <c r="G78" i="7" l="1"/>
  <c r="C79" i="7"/>
  <c r="H79" i="7" l="1"/>
  <c r="F79" i="7" a="1"/>
  <c r="F79" i="7" s="1"/>
  <c r="D79" i="7" a="1"/>
  <c r="D79" i="7" s="1"/>
  <c r="E79" i="7" a="1"/>
  <c r="E79" i="7" s="1"/>
  <c r="C80" i="7" a="1"/>
  <c r="G79" i="7" l="1"/>
  <c r="C80" i="7"/>
  <c r="H80" i="7" l="1"/>
  <c r="D80" i="7" a="1"/>
  <c r="D80" i="7" s="1"/>
  <c r="F80" i="7" a="1"/>
  <c r="F80" i="7" s="1"/>
  <c r="E80" i="7" a="1"/>
  <c r="E80" i="7" s="1"/>
  <c r="C81" i="7" a="1"/>
  <c r="G80" i="7" l="1"/>
  <c r="C81" i="7"/>
  <c r="H81" i="7" l="1"/>
  <c r="E81" i="7" a="1"/>
  <c r="E81" i="7" s="1"/>
  <c r="D81" i="7" a="1"/>
  <c r="D81" i="7" s="1"/>
  <c r="F81" i="7" a="1"/>
  <c r="F81" i="7" s="1"/>
  <c r="C82" i="7" a="1"/>
  <c r="G81" i="7" l="1"/>
  <c r="C82" i="7"/>
  <c r="H82" i="7" l="1"/>
  <c r="F82" i="7" a="1"/>
  <c r="F82" i="7" s="1"/>
  <c r="E82" i="7" a="1"/>
  <c r="E82" i="7" s="1"/>
  <c r="D82" i="7" a="1"/>
  <c r="D82" i="7" s="1"/>
  <c r="C83" i="7" a="1"/>
  <c r="G82" i="7" l="1"/>
  <c r="C83" i="7"/>
  <c r="H83" i="7" l="1"/>
  <c r="F83" i="7" a="1"/>
  <c r="F83" i="7" s="1"/>
  <c r="E83" i="7" a="1"/>
  <c r="E83" i="7" s="1"/>
  <c r="D83" i="7" a="1"/>
  <c r="D83" i="7" s="1"/>
  <c r="C84" i="7" a="1"/>
  <c r="G83" i="7" l="1"/>
  <c r="C84" i="7"/>
  <c r="H84" i="7" l="1"/>
  <c r="D84" i="7" a="1"/>
  <c r="D84" i="7" s="1"/>
  <c r="F84" i="7" a="1"/>
  <c r="F84" i="7" s="1"/>
  <c r="E84" i="7" a="1"/>
  <c r="E84" i="7" s="1"/>
  <c r="C85" i="7" a="1"/>
  <c r="G84" i="7" l="1"/>
  <c r="C85" i="7"/>
  <c r="H85" i="7" l="1"/>
  <c r="E85" i="7" a="1"/>
  <c r="E85" i="7" s="1"/>
  <c r="F85" i="7" a="1"/>
  <c r="F85" i="7" s="1"/>
  <c r="D85" i="7" a="1"/>
  <c r="D85" i="7" s="1"/>
  <c r="C86" i="7" a="1"/>
  <c r="G85" i="7" l="1"/>
  <c r="C86" i="7"/>
  <c r="H86" i="7" l="1"/>
  <c r="F86" i="7" a="1"/>
  <c r="F86" i="7" s="1"/>
  <c r="D86" i="7" a="1"/>
  <c r="D86" i="7" s="1"/>
  <c r="E86" i="7" a="1"/>
  <c r="E86" i="7" s="1"/>
  <c r="C87" i="7" a="1"/>
  <c r="G86" i="7" l="1"/>
  <c r="C87" i="7"/>
  <c r="H87" i="7" l="1"/>
  <c r="F87" i="7" a="1"/>
  <c r="F87" i="7" s="1"/>
  <c r="E87" i="7" a="1"/>
  <c r="E87" i="7" s="1"/>
  <c r="D87" i="7" a="1"/>
  <c r="D87" i="7" s="1"/>
  <c r="C88" i="7" a="1"/>
  <c r="G87" i="7" l="1"/>
  <c r="C88" i="7"/>
  <c r="H88" i="7" l="1"/>
  <c r="E88" i="7" a="1"/>
  <c r="E88" i="7" s="1"/>
  <c r="D88" i="7" a="1"/>
  <c r="D88" i="7" s="1"/>
  <c r="F88" i="7" a="1"/>
  <c r="F88" i="7" s="1"/>
  <c r="C89" i="7" a="1"/>
  <c r="G88" i="7" l="1"/>
  <c r="C89" i="7"/>
  <c r="F89" i="7" s="1" a="1"/>
  <c r="F89" i="7" s="1"/>
  <c r="C90" i="7" a="1"/>
  <c r="H89" i="7" l="1"/>
  <c r="C90" i="7"/>
  <c r="H90" i="7" s="1"/>
  <c r="D89" i="7" a="1"/>
  <c r="D89" i="7" s="1"/>
  <c r="E89" i="7" a="1"/>
  <c r="E89" i="7" s="1"/>
  <c r="C91" i="7" a="1"/>
  <c r="G89" i="7" l="1"/>
  <c r="E90" i="7" a="1"/>
  <c r="E90" i="7" s="1"/>
  <c r="D90" i="7" a="1"/>
  <c r="D90" i="7" s="1"/>
  <c r="G90" i="7" s="1"/>
  <c r="F90" i="7" a="1"/>
  <c r="F90" i="7" s="1"/>
  <c r="C91" i="7"/>
  <c r="E91" i="7" s="1" a="1"/>
  <c r="E91" i="7" s="1"/>
  <c r="C92" i="7" a="1"/>
  <c r="F91" i="7" l="1" a="1"/>
  <c r="F91" i="7" s="1"/>
  <c r="D91" i="7" a="1"/>
  <c r="D91" i="7" s="1"/>
  <c r="G91" i="7" s="1"/>
  <c r="H91" i="7"/>
  <c r="C92" i="7"/>
  <c r="F92" i="7" s="1" a="1"/>
  <c r="F92" i="7" s="1"/>
  <c r="C93" i="7" a="1"/>
  <c r="H92" i="7" l="1"/>
  <c r="C93" i="7"/>
  <c r="H93" i="7" s="1"/>
  <c r="D92" i="7" a="1"/>
  <c r="D92" i="7" s="1"/>
  <c r="G92" i="7" s="1"/>
  <c r="E92" i="7" a="1"/>
  <c r="E92" i="7" s="1"/>
  <c r="C94" i="7" a="1"/>
  <c r="C94" i="7" l="1"/>
  <c r="E94" i="7" s="1" a="1"/>
  <c r="E94" i="7" s="1"/>
  <c r="F93" i="7" a="1"/>
  <c r="F93" i="7" s="1"/>
  <c r="D93" i="7" a="1"/>
  <c r="D93" i="7" s="1"/>
  <c r="G93" i="7" s="1"/>
  <c r="E93" i="7" a="1"/>
  <c r="E93" i="7" s="1"/>
  <c r="C95" i="7" a="1"/>
  <c r="H94" i="7" l="1"/>
  <c r="D94" i="7" a="1"/>
  <c r="D94" i="7" s="1"/>
  <c r="G94" i="7" s="1"/>
  <c r="F94" i="7" a="1"/>
  <c r="F94" i="7" s="1"/>
  <c r="C95" i="7"/>
  <c r="H95" i="7" s="1"/>
  <c r="C96" i="7" a="1"/>
  <c r="F95" i="7" l="1" a="1"/>
  <c r="F95" i="7" s="1"/>
  <c r="D95" i="7" a="1"/>
  <c r="D95" i="7" s="1"/>
  <c r="G95" i="7" s="1"/>
  <c r="E95" i="7" a="1"/>
  <c r="E95" i="7" s="1"/>
  <c r="C96" i="7"/>
  <c r="H96" i="7" s="1"/>
  <c r="C97" i="7" a="1"/>
  <c r="C97" i="7" l="1"/>
  <c r="E97" i="7" s="1" a="1"/>
  <c r="E97" i="7" s="1"/>
  <c r="D96" i="7" a="1"/>
  <c r="D96" i="7" s="1"/>
  <c r="G96" i="7" s="1"/>
  <c r="F96" i="7" a="1"/>
  <c r="F96" i="7" s="1"/>
  <c r="E96" i="7" a="1"/>
  <c r="E96" i="7" s="1"/>
  <c r="C98" i="7" a="1"/>
  <c r="H97" i="7" l="1"/>
  <c r="C98" i="7"/>
  <c r="E98" i="7" s="1" a="1"/>
  <c r="E98" i="7" s="1"/>
  <c r="D97" i="7" a="1"/>
  <c r="D97" i="7" s="1"/>
  <c r="G97" i="7" s="1"/>
  <c r="F97" i="7" a="1"/>
  <c r="F97" i="7" s="1"/>
  <c r="C99" i="7" a="1"/>
  <c r="F98" i="7" l="1" a="1"/>
  <c r="F98" i="7" s="1"/>
  <c r="H98" i="7"/>
  <c r="C99" i="7"/>
  <c r="H99" i="7" s="1"/>
  <c r="D98" i="7" a="1"/>
  <c r="D98" i="7" s="1"/>
  <c r="C100" i="7" a="1"/>
  <c r="G98" i="7" l="1"/>
  <c r="C100" i="7"/>
  <c r="H100" i="7" s="1"/>
  <c r="D99" i="7" a="1"/>
  <c r="D99" i="7" s="1"/>
  <c r="G99" i="7" s="1"/>
  <c r="F99" i="7" a="1"/>
  <c r="F99" i="7" s="1"/>
  <c r="E99" i="7" a="1"/>
  <c r="E99" i="7" s="1"/>
  <c r="C101" i="7" a="1"/>
  <c r="C101" i="7" l="1"/>
  <c r="H101" i="7" s="1"/>
  <c r="E100" i="7" a="1"/>
  <c r="E100" i="7" s="1"/>
  <c r="D100" i="7" a="1"/>
  <c r="D100" i="7" s="1"/>
  <c r="F100" i="7" a="1"/>
  <c r="F100" i="7" s="1"/>
  <c r="C102" i="7" a="1"/>
  <c r="G100" i="7" l="1"/>
  <c r="D101" i="7" a="1"/>
  <c r="D101" i="7" s="1"/>
  <c r="G101" i="7" s="1"/>
  <c r="C102" i="7"/>
  <c r="H102" i="7" s="1"/>
  <c r="F101" i="7" a="1"/>
  <c r="F101" i="7" s="1"/>
  <c r="E101" i="7" a="1"/>
  <c r="E101" i="7" s="1"/>
  <c r="C103" i="7" a="1"/>
  <c r="C103" i="7" l="1"/>
  <c r="E103" i="7" s="1" a="1"/>
  <c r="E103" i="7" s="1"/>
  <c r="D102" i="7" a="1"/>
  <c r="D102" i="7" s="1"/>
  <c r="E102" i="7" a="1"/>
  <c r="E102" i="7" s="1"/>
  <c r="F102" i="7" a="1"/>
  <c r="F102" i="7" s="1"/>
  <c r="C104" i="7" a="1"/>
  <c r="G102" i="7" l="1"/>
  <c r="H103" i="7"/>
  <c r="C104" i="7"/>
  <c r="H104" i="7" s="1"/>
  <c r="D103" i="7" a="1"/>
  <c r="D103" i="7" s="1"/>
  <c r="G103" i="7" s="1"/>
  <c r="F103" i="7" a="1"/>
  <c r="F103" i="7" s="1"/>
  <c r="C105" i="7" a="1"/>
  <c r="C105" i="7" l="1"/>
  <c r="H105" i="7" s="1"/>
  <c r="E104" i="7" a="1"/>
  <c r="E104" i="7" s="1"/>
  <c r="D104" i="7" a="1"/>
  <c r="D104" i="7" s="1"/>
  <c r="F104" i="7" a="1"/>
  <c r="F104" i="7" s="1"/>
  <c r="C106" i="7" a="1"/>
  <c r="G104" i="7" l="1"/>
  <c r="E105" i="7" a="1"/>
  <c r="E105" i="7" s="1"/>
  <c r="F105" i="7" a="1"/>
  <c r="F105" i="7" s="1"/>
  <c r="D105" i="7" a="1"/>
  <c r="D105" i="7" s="1"/>
  <c r="G105" i="7" s="1"/>
  <c r="C106" i="7"/>
  <c r="F106" i="7" s="1" a="1"/>
  <c r="F106" i="7" s="1"/>
  <c r="C107" i="7" a="1"/>
  <c r="H106" i="7" l="1"/>
  <c r="C107" i="7"/>
  <c r="H107" i="7" s="1"/>
  <c r="E106" i="7" a="1"/>
  <c r="E106" i="7" s="1"/>
  <c r="D106" i="7" a="1"/>
  <c r="D106" i="7" s="1"/>
  <c r="C108" i="7" a="1"/>
  <c r="G106" i="7" l="1"/>
  <c r="C108" i="7"/>
  <c r="H108" i="7" s="1"/>
  <c r="F107" i="7" a="1"/>
  <c r="F107" i="7" s="1"/>
  <c r="D107" i="7" a="1"/>
  <c r="D107" i="7" s="1"/>
  <c r="G107" i="7" s="1"/>
  <c r="E107" i="7" a="1"/>
  <c r="E107" i="7" s="1"/>
  <c r="C109" i="7" a="1"/>
  <c r="C109" i="7" l="1"/>
  <c r="H109" i="7" s="1"/>
  <c r="F108" i="7" a="1"/>
  <c r="F108" i="7" s="1"/>
  <c r="E108" i="7" a="1"/>
  <c r="E108" i="7" s="1"/>
  <c r="D108" i="7" a="1"/>
  <c r="D108" i="7" s="1"/>
  <c r="C110" i="7" a="1"/>
  <c r="G108" i="7" l="1"/>
  <c r="C110" i="7"/>
  <c r="H110" i="7" s="1"/>
  <c r="E109" i="7" a="1"/>
  <c r="E109" i="7" s="1"/>
  <c r="D109" i="7" a="1"/>
  <c r="D109" i="7" s="1"/>
  <c r="G109" i="7" s="1"/>
  <c r="F109" i="7" a="1"/>
  <c r="F109" i="7" s="1"/>
  <c r="C111" i="7" a="1"/>
  <c r="C111" i="7" l="1"/>
  <c r="H111" i="7" s="1"/>
  <c r="D110" i="7" a="1"/>
  <c r="D110" i="7" s="1"/>
  <c r="F110" i="7" a="1"/>
  <c r="F110" i="7" s="1"/>
  <c r="E110" i="7" a="1"/>
  <c r="E110" i="7" s="1"/>
  <c r="C112" i="7" a="1"/>
  <c r="G110" i="7" l="1"/>
  <c r="D111" i="7" a="1"/>
  <c r="D111" i="7" s="1"/>
  <c r="G111" i="7" s="1"/>
  <c r="F111" i="7" a="1"/>
  <c r="F111" i="7" s="1"/>
  <c r="E111" i="7" a="1"/>
  <c r="E111" i="7" s="1"/>
  <c r="C112" i="7"/>
  <c r="H112" i="7" s="1"/>
  <c r="C113" i="7" a="1"/>
  <c r="F112" i="7" l="1" a="1"/>
  <c r="F112" i="7" s="1"/>
  <c r="C113" i="7"/>
  <c r="F113" i="7" s="1" a="1"/>
  <c r="F113" i="7" s="1"/>
  <c r="E112" i="7" a="1"/>
  <c r="E112" i="7" s="1"/>
  <c r="D112" i="7" a="1"/>
  <c r="D112" i="7" s="1"/>
  <c r="C114" i="7" a="1"/>
  <c r="G112" i="7" l="1"/>
  <c r="H113" i="7"/>
  <c r="C114" i="7"/>
  <c r="H114" i="7" s="1"/>
  <c r="D113" i="7" a="1"/>
  <c r="D113" i="7" s="1"/>
  <c r="G113" i="7" s="1"/>
  <c r="E113" i="7" a="1"/>
  <c r="E113" i="7" s="1"/>
  <c r="C115" i="7" a="1"/>
  <c r="F114" i="7" l="1" a="1"/>
  <c r="F114" i="7" s="1"/>
  <c r="D114" i="7" a="1"/>
  <c r="D114" i="7" s="1"/>
  <c r="C115" i="7"/>
  <c r="H115" i="7" s="1"/>
  <c r="E114" i="7" a="1"/>
  <c r="E114" i="7" s="1"/>
  <c r="C116" i="7" a="1"/>
  <c r="G114" i="7" l="1"/>
  <c r="D115" i="7" a="1"/>
  <c r="D115" i="7" s="1"/>
  <c r="G115" i="7" s="1"/>
  <c r="C116" i="7"/>
  <c r="E116" i="7" s="1" a="1"/>
  <c r="E116" i="7" s="1"/>
  <c r="E115" i="7" a="1"/>
  <c r="E115" i="7" s="1"/>
  <c r="F115" i="7" a="1"/>
  <c r="F115" i="7" s="1"/>
  <c r="C117" i="7" a="1"/>
  <c r="H116" i="7" l="1"/>
  <c r="C117" i="7"/>
  <c r="D117" i="7" s="1" a="1"/>
  <c r="D117" i="7" s="1"/>
  <c r="G117" i="7" s="1"/>
  <c r="D116" i="7" a="1"/>
  <c r="D116" i="7" s="1"/>
  <c r="F116" i="7" a="1"/>
  <c r="F116" i="7" s="1"/>
  <c r="C118" i="7" a="1"/>
  <c r="G116" i="7" l="1"/>
  <c r="H117" i="7"/>
  <c r="C118" i="7"/>
  <c r="E118" i="7" s="1" a="1"/>
  <c r="E118" i="7" s="1"/>
  <c r="F117" i="7" a="1"/>
  <c r="F117" i="7" s="1"/>
  <c r="E117" i="7" a="1"/>
  <c r="E117" i="7" s="1"/>
  <c r="C119" i="7" a="1"/>
  <c r="H118" i="7" l="1"/>
  <c r="C119" i="7"/>
  <c r="E119" i="7" s="1" a="1"/>
  <c r="E119" i="7" s="1"/>
  <c r="F118" i="7" a="1"/>
  <c r="F118" i="7" s="1"/>
  <c r="D118" i="7" a="1"/>
  <c r="D118" i="7" s="1"/>
  <c r="C120" i="7" a="1"/>
  <c r="G118" i="7" l="1"/>
  <c r="H119" i="7"/>
  <c r="C120" i="7"/>
  <c r="E120" i="7" s="1" a="1"/>
  <c r="E120" i="7" s="1"/>
  <c r="F119" i="7" a="1"/>
  <c r="F119" i="7" s="1"/>
  <c r="D119" i="7" a="1"/>
  <c r="D119" i="7" s="1"/>
  <c r="G119" i="7" s="1"/>
  <c r="C121" i="7" a="1"/>
  <c r="H120" i="7" l="1"/>
  <c r="C121" i="7"/>
  <c r="H121" i="7" s="1"/>
  <c r="F120" i="7" a="1"/>
  <c r="F120" i="7" s="1"/>
  <c r="D120" i="7" a="1"/>
  <c r="D120" i="7" s="1"/>
  <c r="C122" i="7" a="1"/>
  <c r="G120" i="7" l="1"/>
  <c r="C122" i="7"/>
  <c r="D122" i="7" s="1" a="1"/>
  <c r="D122" i="7" s="1"/>
  <c r="G122" i="7" s="1"/>
  <c r="E121" i="7" a="1"/>
  <c r="E121" i="7" s="1"/>
  <c r="D121" i="7" a="1"/>
  <c r="D121" i="7" s="1"/>
  <c r="G121" i="7" s="1"/>
  <c r="F121" i="7" a="1"/>
  <c r="F121" i="7" s="1"/>
  <c r="C123" i="7" a="1"/>
  <c r="H122" i="7" l="1"/>
  <c r="C123" i="7"/>
  <c r="E123" i="7" s="1" a="1"/>
  <c r="E123" i="7" s="1"/>
  <c r="F122" i="7" a="1"/>
  <c r="F122" i="7" s="1"/>
  <c r="E122" i="7" a="1"/>
  <c r="E122" i="7" s="1"/>
  <c r="C124" i="7" a="1"/>
  <c r="H123" i="7" l="1"/>
  <c r="C124" i="7"/>
  <c r="H124" i="7" s="1"/>
  <c r="F123" i="7" a="1"/>
  <c r="F123" i="7" s="1"/>
  <c r="D123" i="7" a="1"/>
  <c r="D123" i="7" s="1"/>
  <c r="C125" i="7" a="1"/>
  <c r="G123" i="7" l="1"/>
  <c r="C125" i="7"/>
  <c r="H125" i="7" s="1"/>
  <c r="E124" i="7" a="1"/>
  <c r="E124" i="7" s="1"/>
  <c r="F124" i="7" a="1"/>
  <c r="F124" i="7" s="1"/>
  <c r="D124" i="7" a="1"/>
  <c r="D124" i="7" s="1"/>
  <c r="G124" i="7" s="1"/>
  <c r="C126" i="7" a="1"/>
  <c r="E125" i="7" l="1" a="1"/>
  <c r="E125" i="7" s="1"/>
  <c r="F125" i="7" a="1"/>
  <c r="F125" i="7" s="1"/>
  <c r="D125" i="7" a="1"/>
  <c r="D125" i="7" s="1"/>
  <c r="C126" i="7"/>
  <c r="D126" i="7" s="1" a="1"/>
  <c r="D126" i="7" s="1"/>
  <c r="G126" i="7" s="1"/>
  <c r="C127" i="7" a="1"/>
  <c r="G125" i="7" l="1"/>
  <c r="H126" i="7"/>
  <c r="E126" i="7" a="1"/>
  <c r="E126" i="7" s="1"/>
  <c r="F126" i="7" a="1"/>
  <c r="F126" i="7" s="1"/>
  <c r="C127" i="7"/>
  <c r="H127" i="7" s="1"/>
  <c r="C128" i="7" a="1"/>
  <c r="C128" i="7" l="1"/>
  <c r="H128" i="7" s="1"/>
  <c r="E127" i="7" a="1"/>
  <c r="E127" i="7" s="1"/>
  <c r="F127" i="7" a="1"/>
  <c r="F127" i="7" s="1"/>
  <c r="D127" i="7" a="1"/>
  <c r="D127" i="7" s="1"/>
  <c r="C129" i="7" a="1"/>
  <c r="G127" i="7" l="1"/>
  <c r="D128" i="7" a="1"/>
  <c r="D128" i="7" s="1"/>
  <c r="G128" i="7" s="1"/>
  <c r="C129" i="7"/>
  <c r="D129" i="7" s="1" a="1"/>
  <c r="D129" i="7" s="1"/>
  <c r="G129" i="7" s="1"/>
  <c r="E128" i="7" a="1"/>
  <c r="E128" i="7" s="1"/>
  <c r="F128" i="7" a="1"/>
  <c r="F128" i="7" s="1"/>
  <c r="C130" i="7" a="1"/>
  <c r="F129" i="7" l="1" a="1"/>
  <c r="F129" i="7" s="1"/>
  <c r="H129" i="7"/>
  <c r="E129" i="7" a="1"/>
  <c r="E129" i="7" s="1"/>
  <c r="C130" i="7"/>
  <c r="E130" i="7" s="1" a="1"/>
  <c r="E130" i="7" s="1"/>
  <c r="C131" i="7" a="1"/>
  <c r="H130" i="7" l="1"/>
  <c r="F130" i="7" a="1"/>
  <c r="F130" i="7" s="1"/>
  <c r="D130" i="7" a="1"/>
  <c r="D130" i="7" s="1"/>
  <c r="C131" i="7"/>
  <c r="D131" i="7" s="1" a="1"/>
  <c r="D131" i="7" s="1"/>
  <c r="G131" i="7" s="1"/>
  <c r="C132" i="7" a="1"/>
  <c r="G130" i="7" l="1"/>
  <c r="H131" i="7"/>
  <c r="F131" i="7" a="1"/>
  <c r="F131" i="7" s="1"/>
  <c r="E131" i="7" a="1"/>
  <c r="E131" i="7" s="1"/>
  <c r="C132" i="7"/>
  <c r="F132" i="7" s="1" a="1"/>
  <c r="F132" i="7" s="1"/>
  <c r="C133" i="7" a="1"/>
  <c r="E132" i="7" l="1" a="1"/>
  <c r="E132" i="7" s="1"/>
  <c r="D132" i="7" a="1"/>
  <c r="D132" i="7" s="1"/>
  <c r="H132" i="7"/>
  <c r="C133" i="7"/>
  <c r="H133" i="7" s="1"/>
  <c r="C134" i="7" a="1"/>
  <c r="G132" i="7" l="1"/>
  <c r="D133" i="7" a="1"/>
  <c r="D133" i="7" s="1"/>
  <c r="G133" i="7" s="1"/>
  <c r="E133" i="7" a="1"/>
  <c r="E133" i="7" s="1"/>
  <c r="F133" i="7" a="1"/>
  <c r="F133" i="7" s="1"/>
  <c r="C134" i="7"/>
  <c r="H134" i="7" s="1"/>
  <c r="C135" i="7" a="1"/>
  <c r="D134" i="7" l="1" a="1"/>
  <c r="D134" i="7" s="1"/>
  <c r="F134" i="7" a="1"/>
  <c r="F134" i="7" s="1"/>
  <c r="E134" i="7" a="1"/>
  <c r="E134" i="7" s="1"/>
  <c r="C135" i="7"/>
  <c r="H135" i="7" s="1"/>
  <c r="C136" i="7" a="1"/>
  <c r="G134" i="7" l="1"/>
  <c r="D135" i="7" a="1"/>
  <c r="D135" i="7" s="1"/>
  <c r="G135" i="7" s="1"/>
  <c r="E135" i="7" a="1"/>
  <c r="E135" i="7" s="1"/>
  <c r="F135" i="7" a="1"/>
  <c r="F135" i="7" s="1"/>
  <c r="C136" i="7"/>
  <c r="E136" i="7" s="1" a="1"/>
  <c r="E136" i="7" s="1"/>
  <c r="C137" i="7" a="1"/>
  <c r="H136" i="7" l="1"/>
  <c r="F136" i="7" a="1"/>
  <c r="F136" i="7" s="1"/>
  <c r="D136" i="7" a="1"/>
  <c r="D136" i="7" s="1"/>
  <c r="C137" i="7"/>
  <c r="F137" i="7" s="1" a="1"/>
  <c r="F137" i="7" s="1"/>
  <c r="C138" i="7" a="1"/>
  <c r="G136" i="7" l="1"/>
  <c r="D137" i="7" a="1"/>
  <c r="D137" i="7" s="1"/>
  <c r="G137" i="7" s="1"/>
  <c r="E137" i="7" a="1"/>
  <c r="E137" i="7" s="1"/>
  <c r="H137" i="7"/>
  <c r="C138" i="7"/>
  <c r="D138" i="7" s="1" a="1"/>
  <c r="D138" i="7" s="1"/>
  <c r="G138" i="7" s="1"/>
  <c r="C139" i="7" a="1"/>
  <c r="H138" i="7" l="1"/>
  <c r="C139" i="7"/>
  <c r="H139" i="7" s="1"/>
  <c r="F138" i="7" a="1"/>
  <c r="F138" i="7" s="1"/>
  <c r="E138" i="7" a="1"/>
  <c r="E138" i="7" s="1"/>
  <c r="C140" i="7" a="1"/>
  <c r="E139" i="7" l="1" a="1"/>
  <c r="E139" i="7" s="1"/>
  <c r="C140" i="7"/>
  <c r="F140" i="7" s="1" a="1"/>
  <c r="F140" i="7" s="1"/>
  <c r="D139" i="7" a="1"/>
  <c r="D139" i="7" s="1"/>
  <c r="F139" i="7" a="1"/>
  <c r="F139" i="7" s="1"/>
  <c r="C141" i="7" a="1"/>
  <c r="G139" i="7" l="1"/>
  <c r="H140" i="7"/>
  <c r="C141" i="7"/>
  <c r="D141" i="7" s="1" a="1"/>
  <c r="D141" i="7" s="1"/>
  <c r="G141" i="7" s="1"/>
  <c r="D140" i="7" a="1"/>
  <c r="D140" i="7" s="1"/>
  <c r="G140" i="7" s="1"/>
  <c r="E140" i="7" a="1"/>
  <c r="E140" i="7" s="1"/>
  <c r="C142" i="7" a="1"/>
  <c r="F141" i="7" l="1" a="1"/>
  <c r="F141" i="7" s="1"/>
  <c r="H141" i="7"/>
  <c r="C142" i="7"/>
  <c r="H142" i="7" s="1"/>
  <c r="E141" i="7" a="1"/>
  <c r="E141" i="7" s="1"/>
  <c r="C143" i="7" a="1"/>
  <c r="C143" i="7" l="1"/>
  <c r="E143" i="7" s="1" a="1"/>
  <c r="E143" i="7" s="1"/>
  <c r="E142" i="7" a="1"/>
  <c r="E142" i="7" s="1"/>
  <c r="D142" i="7" a="1"/>
  <c r="D142" i="7" s="1"/>
  <c r="F142" i="7" a="1"/>
  <c r="F142" i="7" s="1"/>
  <c r="C144" i="7" a="1"/>
  <c r="G142" i="7" l="1"/>
  <c r="H143" i="7"/>
  <c r="C144" i="7"/>
  <c r="H144" i="7" s="1"/>
  <c r="F143" i="7" a="1"/>
  <c r="F143" i="7" s="1"/>
  <c r="D143" i="7" a="1"/>
  <c r="D143" i="7" s="1"/>
  <c r="G143" i="7" s="1"/>
  <c r="C145" i="7" a="1"/>
  <c r="C145" i="7" l="1"/>
  <c r="D145" i="7" s="1" a="1"/>
  <c r="D145" i="7" s="1"/>
  <c r="G145" i="7" s="1"/>
  <c r="E144" i="7" a="1"/>
  <c r="E144" i="7" s="1"/>
  <c r="F144" i="7" a="1"/>
  <c r="F144" i="7" s="1"/>
  <c r="D144" i="7" a="1"/>
  <c r="D144" i="7" s="1"/>
  <c r="C146" i="7" a="1"/>
  <c r="G144" i="7" l="1"/>
  <c r="H145" i="7"/>
  <c r="C146" i="7"/>
  <c r="H146" i="7" s="1"/>
  <c r="E145" i="7" a="1"/>
  <c r="E145" i="7" s="1"/>
  <c r="F145" i="7" a="1"/>
  <c r="F145" i="7" s="1"/>
  <c r="C147" i="7" a="1"/>
  <c r="E146" i="7" l="1" a="1"/>
  <c r="E146" i="7" s="1"/>
  <c r="D146" i="7" a="1"/>
  <c r="D146" i="7" s="1"/>
  <c r="F146" i="7" a="1"/>
  <c r="F146" i="7" s="1"/>
  <c r="C147" i="7"/>
  <c r="E147" i="7" s="1" a="1"/>
  <c r="E147" i="7" s="1"/>
  <c r="C148" i="7" a="1"/>
  <c r="G146" i="7" l="1"/>
  <c r="H147" i="7"/>
  <c r="C148" i="7"/>
  <c r="E148" i="7" s="1" a="1"/>
  <c r="E148" i="7" s="1"/>
  <c r="D147" i="7" a="1"/>
  <c r="D147" i="7" s="1"/>
  <c r="G147" i="7" s="1"/>
  <c r="F147" i="7" a="1"/>
  <c r="F147" i="7" s="1"/>
  <c r="C149" i="7" a="1"/>
  <c r="H148" i="7" l="1"/>
  <c r="C149" i="7"/>
  <c r="H149" i="7" s="1"/>
  <c r="D148" i="7" a="1"/>
  <c r="D148" i="7" s="1"/>
  <c r="G148" i="7" s="1"/>
  <c r="F148" i="7" a="1"/>
  <c r="F148" i="7" s="1"/>
  <c r="C150" i="7" a="1"/>
  <c r="C150" i="7" l="1"/>
  <c r="F150" i="7" s="1" a="1"/>
  <c r="F150" i="7" s="1"/>
  <c r="F149" i="7" a="1"/>
  <c r="F149" i="7" s="1"/>
  <c r="D149" i="7" a="1"/>
  <c r="D149" i="7" s="1"/>
  <c r="G149" i="7" s="1"/>
  <c r="E149" i="7" a="1"/>
  <c r="E149" i="7" s="1"/>
  <c r="C151" i="7" a="1"/>
  <c r="D150" i="7" l="1" a="1"/>
  <c r="D150" i="7" s="1"/>
  <c r="G150" i="7" s="1"/>
  <c r="E150" i="7" a="1"/>
  <c r="E150" i="7" s="1"/>
  <c r="H150" i="7"/>
  <c r="C151" i="7"/>
  <c r="H151" i="7" s="1"/>
  <c r="C152" i="7" a="1"/>
  <c r="C152" i="7" l="1"/>
  <c r="E152" i="7" s="1" a="1"/>
  <c r="E152" i="7" s="1"/>
  <c r="F151" i="7" a="1"/>
  <c r="F151" i="7" s="1"/>
  <c r="D151" i="7" a="1"/>
  <c r="D151" i="7" s="1"/>
  <c r="E151" i="7" a="1"/>
  <c r="E151" i="7" s="1"/>
  <c r="C153" i="7" a="1"/>
  <c r="G151" i="7" l="1"/>
  <c r="H152" i="7"/>
  <c r="C153" i="7"/>
  <c r="D153" i="7" s="1" a="1"/>
  <c r="D153" i="7" s="1"/>
  <c r="G153" i="7" s="1"/>
  <c r="F152" i="7" a="1"/>
  <c r="F152" i="7" s="1"/>
  <c r="D152" i="7" a="1"/>
  <c r="D152" i="7" s="1"/>
  <c r="G152" i="7" s="1"/>
  <c r="C154" i="7" a="1"/>
  <c r="F153" i="7" l="1" a="1"/>
  <c r="F153" i="7" s="1"/>
  <c r="E153" i="7" a="1"/>
  <c r="E153" i="7" s="1"/>
  <c r="H153" i="7"/>
  <c r="C154" i="7"/>
  <c r="D154" i="7" s="1" a="1"/>
  <c r="D154" i="7" s="1"/>
  <c r="C155" i="7" a="1"/>
  <c r="G154" i="7" l="1"/>
  <c r="E154" i="7" a="1"/>
  <c r="E154" i="7" s="1"/>
  <c r="H154" i="7"/>
  <c r="F154" i="7" a="1"/>
  <c r="F154" i="7" s="1"/>
  <c r="C155" i="7"/>
  <c r="H155" i="7" s="1"/>
  <c r="C156" i="7" a="1"/>
  <c r="D155" i="7" l="1" a="1"/>
  <c r="D155" i="7" s="1"/>
  <c r="F155" i="7" a="1"/>
  <c r="F155" i="7" s="1"/>
  <c r="E155" i="7" a="1"/>
  <c r="E155" i="7" s="1"/>
  <c r="C156" i="7"/>
  <c r="H156" i="7" s="1"/>
  <c r="C157" i="7" a="1"/>
  <c r="G155" i="7" l="1"/>
  <c r="C157" i="7"/>
  <c r="E157" i="7" s="1" a="1"/>
  <c r="E157" i="7" s="1"/>
  <c r="E156" i="7" a="1"/>
  <c r="E156" i="7" s="1"/>
  <c r="D156" i="7" a="1"/>
  <c r="D156" i="7" s="1"/>
  <c r="G156" i="7" s="1"/>
  <c r="F156" i="7" a="1"/>
  <c r="F156" i="7" s="1"/>
  <c r="C158" i="7" a="1"/>
  <c r="H157" i="7" l="1"/>
  <c r="C158" i="7"/>
  <c r="H158" i="7" s="1"/>
  <c r="D157" i="7" a="1"/>
  <c r="D157" i="7" s="1"/>
  <c r="F157" i="7" a="1"/>
  <c r="F157" i="7" s="1"/>
  <c r="C159" i="7" a="1"/>
  <c r="G157" i="7" l="1"/>
  <c r="C159" i="7"/>
  <c r="H159" i="7" s="1"/>
  <c r="E158" i="7" a="1"/>
  <c r="E158" i="7" s="1"/>
  <c r="F158" i="7" a="1"/>
  <c r="F158" i="7" s="1"/>
  <c r="D158" i="7" a="1"/>
  <c r="D158" i="7" s="1"/>
  <c r="G158" i="7" s="1"/>
  <c r="C160" i="7" a="1"/>
  <c r="C160" i="7" l="1"/>
  <c r="H160" i="7" s="1"/>
  <c r="F159" i="7" a="1"/>
  <c r="F159" i="7" s="1"/>
  <c r="D159" i="7" a="1"/>
  <c r="D159" i="7" s="1"/>
  <c r="E159" i="7" a="1"/>
  <c r="E159" i="7" s="1"/>
  <c r="C161" i="7" a="1"/>
  <c r="G159" i="7" l="1"/>
  <c r="C161" i="7"/>
  <c r="E161" i="7" s="1" a="1"/>
  <c r="E161" i="7" s="1"/>
  <c r="D160" i="7" a="1"/>
  <c r="D160" i="7" s="1"/>
  <c r="G160" i="7" s="1"/>
  <c r="F160" i="7" a="1"/>
  <c r="F160" i="7" s="1"/>
  <c r="E160" i="7" a="1"/>
  <c r="E160" i="7" s="1"/>
  <c r="C162" i="7" a="1"/>
  <c r="D161" i="7" l="1" a="1"/>
  <c r="D161" i="7" s="1"/>
  <c r="F161" i="7" a="1"/>
  <c r="F161" i="7" s="1"/>
  <c r="H161" i="7"/>
  <c r="C162" i="7"/>
  <c r="H162" i="7" s="1"/>
  <c r="C163" i="7" a="1"/>
  <c r="G161" i="7" l="1"/>
  <c r="C163" i="7"/>
  <c r="H163" i="7" s="1"/>
  <c r="D162" i="7" a="1"/>
  <c r="D162" i="7" s="1"/>
  <c r="G162" i="7" s="1"/>
  <c r="F162" i="7" a="1"/>
  <c r="F162" i="7" s="1"/>
  <c r="E162" i="7" a="1"/>
  <c r="E162" i="7" s="1"/>
  <c r="C164" i="7" a="1"/>
  <c r="F163" i="7" l="1" a="1"/>
  <c r="F163" i="7" s="1"/>
  <c r="C164" i="7"/>
  <c r="E164" i="7" s="1" a="1"/>
  <c r="E164" i="7" s="1"/>
  <c r="D163" i="7" a="1"/>
  <c r="D163" i="7" s="1"/>
  <c r="E163" i="7" a="1"/>
  <c r="E163" i="7" s="1"/>
  <c r="C165" i="7" a="1"/>
  <c r="G163" i="7" l="1"/>
  <c r="D164" i="7" a="1"/>
  <c r="D164" i="7" s="1"/>
  <c r="G164" i="7" s="1"/>
  <c r="H164" i="7"/>
  <c r="C165" i="7"/>
  <c r="H165" i="7" s="1"/>
  <c r="F164" i="7" a="1"/>
  <c r="F164" i="7" s="1"/>
  <c r="C166" i="7" a="1"/>
  <c r="C166" i="7" l="1"/>
  <c r="H166" i="7" s="1"/>
  <c r="F165" i="7" a="1"/>
  <c r="F165" i="7" s="1"/>
  <c r="E165" i="7" a="1"/>
  <c r="E165" i="7" s="1"/>
  <c r="D165" i="7" a="1"/>
  <c r="D165" i="7" s="1"/>
  <c r="C167" i="7" a="1"/>
  <c r="G165" i="7" l="1"/>
  <c r="D166" i="7" a="1"/>
  <c r="D166" i="7" s="1"/>
  <c r="G166" i="7" s="1"/>
  <c r="C167" i="7"/>
  <c r="F167" i="7" s="1" a="1"/>
  <c r="F167" i="7" s="1"/>
  <c r="F166" i="7" a="1"/>
  <c r="F166" i="7" s="1"/>
  <c r="E166" i="7" a="1"/>
  <c r="E166" i="7" s="1"/>
  <c r="C168" i="7" a="1"/>
  <c r="H167" i="7" l="1"/>
  <c r="C168" i="7"/>
  <c r="D168" i="7" s="1" a="1"/>
  <c r="D168" i="7" s="1"/>
  <c r="G168" i="7" s="1"/>
  <c r="D167" i="7" a="1"/>
  <c r="D167" i="7" s="1"/>
  <c r="E167" i="7" a="1"/>
  <c r="E167" i="7" s="1"/>
  <c r="C169" i="7" a="1"/>
  <c r="G167" i="7" l="1"/>
  <c r="F168" i="7" a="1"/>
  <c r="F168" i="7" s="1"/>
  <c r="H168" i="7"/>
  <c r="C169" i="7"/>
  <c r="F169" i="7" s="1" a="1"/>
  <c r="F169" i="7" s="1"/>
  <c r="E168" i="7" a="1"/>
  <c r="E168" i="7" s="1"/>
  <c r="C170" i="7" a="1"/>
  <c r="E169" i="7" l="1" a="1"/>
  <c r="E169" i="7" s="1"/>
  <c r="H169" i="7"/>
  <c r="C170" i="7"/>
  <c r="H170" i="7" s="1"/>
  <c r="D169" i="7" a="1"/>
  <c r="D169" i="7" s="1"/>
  <c r="C171" i="7" a="1"/>
  <c r="G169" i="7" l="1"/>
  <c r="C171" i="7"/>
  <c r="E171" i="7" s="1" a="1"/>
  <c r="E171" i="7" s="1"/>
  <c r="E170" i="7" a="1"/>
  <c r="E170" i="7" s="1"/>
  <c r="D170" i="7" a="1"/>
  <c r="D170" i="7" s="1"/>
  <c r="G170" i="7" s="1"/>
  <c r="F170" i="7" a="1"/>
  <c r="F170" i="7" s="1"/>
  <c r="C172" i="7" a="1"/>
  <c r="H171" i="7" l="1"/>
  <c r="C172" i="7"/>
  <c r="E172" i="7" s="1" a="1"/>
  <c r="E172" i="7" s="1"/>
  <c r="D171" i="7" a="1"/>
  <c r="D171" i="7" s="1"/>
  <c r="F171" i="7" a="1"/>
  <c r="F171" i="7" s="1"/>
  <c r="C173" i="7" a="1"/>
  <c r="G171" i="7" l="1"/>
  <c r="H172" i="7"/>
  <c r="C173" i="7"/>
  <c r="D173" i="7" s="1" a="1"/>
  <c r="D173" i="7" s="1"/>
  <c r="G173" i="7" s="1"/>
  <c r="D172" i="7" a="1"/>
  <c r="D172" i="7" s="1"/>
  <c r="G172" i="7" s="1"/>
  <c r="F172" i="7" a="1"/>
  <c r="F172" i="7" s="1"/>
  <c r="C174" i="7" a="1"/>
  <c r="E173" i="7" l="1" a="1"/>
  <c r="E173" i="7" s="1"/>
  <c r="H173" i="7"/>
  <c r="F173" i="7" a="1"/>
  <c r="F173" i="7" s="1"/>
  <c r="C174" i="7"/>
  <c r="D174" i="7" s="1" a="1"/>
  <c r="D174" i="7" s="1"/>
  <c r="C175" i="7" a="1"/>
  <c r="G174" i="7" l="1"/>
  <c r="H174" i="7"/>
  <c r="E174" i="7" a="1"/>
  <c r="E174" i="7" s="1"/>
  <c r="F174" i="7" a="1"/>
  <c r="F174" i="7" s="1"/>
  <c r="C175" i="7"/>
  <c r="H175" i="7" s="1"/>
  <c r="C176" i="7" a="1"/>
  <c r="F175" i="7" l="1" a="1"/>
  <c r="F175" i="7" s="1"/>
  <c r="D175" i="7" a="1"/>
  <c r="D175" i="7" s="1"/>
  <c r="E175" i="7" a="1"/>
  <c r="E175" i="7" s="1"/>
  <c r="C176" i="7"/>
  <c r="H176" i="7" s="1"/>
  <c r="C177" i="7" a="1"/>
  <c r="G175" i="7" l="1"/>
  <c r="C177" i="7"/>
  <c r="F177" i="7" s="1" a="1"/>
  <c r="F177" i="7" s="1"/>
  <c r="F176" i="7" a="1"/>
  <c r="F176" i="7" s="1"/>
  <c r="E176" i="7" a="1"/>
  <c r="E176" i="7" s="1"/>
  <c r="D176" i="7" a="1"/>
  <c r="D176" i="7" s="1"/>
  <c r="G176" i="7" s="1"/>
  <c r="C178" i="7" a="1"/>
  <c r="H177" i="7" l="1"/>
  <c r="D177" i="7" a="1"/>
  <c r="D177" i="7" s="1"/>
  <c r="E177" i="7" a="1"/>
  <c r="E177" i="7" s="1"/>
  <c r="C178" i="7"/>
  <c r="H178" i="7" s="1"/>
  <c r="C179" i="7" a="1"/>
  <c r="G177" i="7" l="1"/>
  <c r="E178" i="7" a="1"/>
  <c r="E178" i="7" s="1"/>
  <c r="D178" i="7" a="1"/>
  <c r="D178" i="7" s="1"/>
  <c r="G178" i="7" s="1"/>
  <c r="F178" i="7" a="1"/>
  <c r="F178" i="7" s="1"/>
  <c r="C179" i="7"/>
  <c r="H179" i="7" s="1"/>
  <c r="C180" i="7" a="1"/>
  <c r="C180" i="7" l="1"/>
  <c r="E180" i="7" s="1" a="1"/>
  <c r="E180" i="7" s="1"/>
  <c r="E179" i="7" a="1"/>
  <c r="E179" i="7" s="1"/>
  <c r="F179" i="7" a="1"/>
  <c r="F179" i="7" s="1"/>
  <c r="D179" i="7" a="1"/>
  <c r="D179" i="7" s="1"/>
  <c r="H180" i="7"/>
  <c r="C181" i="7" a="1"/>
  <c r="G179" i="7" l="1"/>
  <c r="D180" i="7" a="1"/>
  <c r="D180" i="7" s="1"/>
  <c r="G180" i="7" s="1"/>
  <c r="C181" i="7"/>
  <c r="E181" i="7" s="1" a="1"/>
  <c r="E181" i="7" s="1"/>
  <c r="F180" i="7" a="1"/>
  <c r="F180" i="7" s="1"/>
  <c r="C182" i="7" a="1"/>
  <c r="H181" i="7" l="1"/>
  <c r="C182" i="7"/>
  <c r="D182" i="7" s="1" a="1"/>
  <c r="D182" i="7" s="1"/>
  <c r="G182" i="7" s="1"/>
  <c r="F181" i="7" a="1"/>
  <c r="F181" i="7" s="1"/>
  <c r="D181" i="7" a="1"/>
  <c r="D181" i="7" s="1"/>
  <c r="G181" i="7" s="1"/>
  <c r="C183" i="7" a="1"/>
  <c r="H182" i="7" l="1"/>
  <c r="C183" i="7"/>
  <c r="D183" i="7" s="1" a="1"/>
  <c r="D183" i="7" s="1"/>
  <c r="G183" i="7" s="1"/>
  <c r="F182" i="7" a="1"/>
  <c r="F182" i="7" s="1"/>
  <c r="E182" i="7" a="1"/>
  <c r="E182" i="7" s="1"/>
  <c r="C184" i="7" a="1"/>
  <c r="E183" i="7" l="1" a="1"/>
  <c r="E183" i="7" s="1"/>
  <c r="H183" i="7"/>
  <c r="C184" i="7"/>
  <c r="H184" i="7" s="1"/>
  <c r="F183" i="7" a="1"/>
  <c r="F183" i="7" s="1"/>
  <c r="C185" i="7" a="1"/>
  <c r="C185" i="7" l="1"/>
  <c r="H185" i="7" s="1"/>
  <c r="D184" i="7" a="1"/>
  <c r="D184" i="7" s="1"/>
  <c r="G184" i="7" s="1"/>
  <c r="E184" i="7" a="1"/>
  <c r="E184" i="7" s="1"/>
  <c r="F184" i="7" a="1"/>
  <c r="F184" i="7" s="1"/>
  <c r="C186" i="7" a="1"/>
  <c r="C186" i="7" l="1"/>
  <c r="H186" i="7" s="1"/>
  <c r="E185" i="7" a="1"/>
  <c r="E185" i="7" s="1"/>
  <c r="D185" i="7" a="1"/>
  <c r="D185" i="7" s="1"/>
  <c r="G185" i="7" s="1"/>
  <c r="F185" i="7" a="1"/>
  <c r="F185" i="7" s="1"/>
  <c r="C187" i="7" a="1"/>
  <c r="C187" i="7" l="1"/>
  <c r="E187" i="7" s="1" a="1"/>
  <c r="E187" i="7" s="1"/>
  <c r="E186" i="7" a="1"/>
  <c r="E186" i="7" s="1"/>
  <c r="F186" i="7" a="1"/>
  <c r="F186" i="7" s="1"/>
  <c r="D186" i="7" a="1"/>
  <c r="D186" i="7" s="1"/>
  <c r="G186" i="7" s="1"/>
  <c r="C188" i="7" a="1"/>
  <c r="H187" i="7" l="1"/>
  <c r="C188" i="7"/>
  <c r="F188" i="7" s="1" a="1"/>
  <c r="F188" i="7" s="1"/>
  <c r="F187" i="7" a="1"/>
  <c r="F187" i="7" s="1"/>
  <c r="D187" i="7" a="1"/>
  <c r="D187" i="7" s="1"/>
  <c r="G187" i="7" s="1"/>
  <c r="C189" i="7" a="1"/>
  <c r="D188" i="7" l="1" a="1"/>
  <c r="D188" i="7" s="1"/>
  <c r="G188" i="7" s="1"/>
  <c r="H188" i="7"/>
  <c r="C189" i="7"/>
  <c r="E189" i="7" s="1" a="1"/>
  <c r="E189" i="7" s="1"/>
  <c r="E188" i="7" a="1"/>
  <c r="E188" i="7" s="1"/>
  <c r="C190" i="7" a="1"/>
  <c r="H189" i="7" l="1"/>
  <c r="F189" i="7" a="1"/>
  <c r="F189" i="7" s="1"/>
  <c r="D189" i="7" a="1"/>
  <c r="D189" i="7" s="1"/>
  <c r="G189" i="7" s="1"/>
  <c r="C190" i="7"/>
  <c r="D190" i="7" s="1" a="1"/>
  <c r="D190" i="7" s="1"/>
  <c r="G190" i="7" s="1"/>
  <c r="C191" i="7" a="1"/>
  <c r="H190" i="7" l="1"/>
  <c r="C191" i="7"/>
  <c r="H191" i="7" s="1"/>
  <c r="F190" i="7" a="1"/>
  <c r="F190" i="7" s="1"/>
  <c r="E190" i="7" a="1"/>
  <c r="E190" i="7" s="1"/>
  <c r="C192" i="7" a="1"/>
  <c r="D191" i="7" l="1" a="1"/>
  <c r="D191" i="7" s="1"/>
  <c r="G191" i="7" s="1"/>
  <c r="C192" i="7"/>
  <c r="D192" i="7" s="1" a="1"/>
  <c r="D192" i="7" s="1"/>
  <c r="G192" i="7" s="1"/>
  <c r="E191" i="7" a="1"/>
  <c r="E191" i="7" s="1"/>
  <c r="F191" i="7" a="1"/>
  <c r="F191" i="7" s="1"/>
  <c r="C193" i="7" a="1"/>
  <c r="H192" i="7" l="1"/>
  <c r="C193" i="7"/>
  <c r="H193" i="7" s="1"/>
  <c r="E192" i="7" a="1"/>
  <c r="E192" i="7" s="1"/>
  <c r="F192" i="7" a="1"/>
  <c r="F192" i="7" s="1"/>
  <c r="C194" i="7" a="1"/>
  <c r="D193" i="7" l="1" a="1"/>
  <c r="D193" i="7" s="1"/>
  <c r="G193" i="7" s="1"/>
  <c r="C194" i="7"/>
  <c r="D194" i="7" s="1" a="1"/>
  <c r="D194" i="7" s="1"/>
  <c r="G194" i="7" s="1"/>
  <c r="F193" i="7" a="1"/>
  <c r="F193" i="7" s="1"/>
  <c r="E193" i="7" a="1"/>
  <c r="E193" i="7" s="1"/>
  <c r="C195" i="7" a="1"/>
  <c r="H194" i="7" l="1"/>
  <c r="C195" i="7"/>
  <c r="E195" i="7" s="1" a="1"/>
  <c r="E195" i="7" s="1"/>
  <c r="F194" i="7" a="1"/>
  <c r="F194" i="7" s="1"/>
  <c r="E194" i="7" a="1"/>
  <c r="E194" i="7" s="1"/>
  <c r="C196" i="7" a="1"/>
  <c r="D195" i="7" l="1" a="1"/>
  <c r="D195" i="7" s="1"/>
  <c r="G195" i="7" s="1"/>
  <c r="H195" i="7"/>
  <c r="C196" i="7"/>
  <c r="H196" i="7" s="1"/>
  <c r="F195" i="7" a="1"/>
  <c r="F195" i="7" s="1"/>
  <c r="C197" i="7" a="1"/>
  <c r="C197" i="7" l="1"/>
  <c r="F197" i="7" s="1" a="1"/>
  <c r="F197" i="7" s="1"/>
  <c r="F196" i="7" a="1"/>
  <c r="F196" i="7" s="1"/>
  <c r="D196" i="7" a="1"/>
  <c r="D196" i="7" s="1"/>
  <c r="G196" i="7" s="1"/>
  <c r="E196" i="7" a="1"/>
  <c r="E196" i="7" s="1"/>
  <c r="C198" i="7" a="1"/>
  <c r="H197" i="7" l="1"/>
  <c r="C198" i="7"/>
  <c r="H198" i="7" s="1"/>
  <c r="E197" i="7" a="1"/>
  <c r="E197" i="7" s="1"/>
  <c r="D197" i="7" a="1"/>
  <c r="D197" i="7" s="1"/>
  <c r="G197" i="7" s="1"/>
  <c r="C199" i="7" a="1"/>
  <c r="C199" i="7" l="1"/>
  <c r="F199" i="7" s="1" a="1"/>
  <c r="F199" i="7" s="1"/>
  <c r="F198" i="7" a="1"/>
  <c r="F198" i="7" s="1"/>
  <c r="D198" i="7" a="1"/>
  <c r="D198" i="7" s="1"/>
  <c r="G198" i="7" s="1"/>
  <c r="E198" i="7" a="1"/>
  <c r="E198" i="7" s="1"/>
  <c r="D199" i="7" a="1"/>
  <c r="D199" i="7" s="1"/>
  <c r="G199" i="7" s="1"/>
  <c r="C200" i="7" a="1"/>
  <c r="H199" i="7" l="1"/>
  <c r="C200" i="7"/>
  <c r="H200" i="7" s="1"/>
  <c r="E199" i="7" a="1"/>
  <c r="E199" i="7" s="1"/>
  <c r="C201" i="7" a="1"/>
  <c r="C201" i="7" l="1"/>
  <c r="H201" i="7" s="1"/>
  <c r="D200" i="7" a="1"/>
  <c r="D200" i="7" s="1"/>
  <c r="G200" i="7" s="1"/>
  <c r="F200" i="7" a="1"/>
  <c r="F200" i="7" s="1"/>
  <c r="E200" i="7" a="1"/>
  <c r="E200" i="7" s="1"/>
  <c r="E201" i="7" a="1"/>
  <c r="E201" i="7" s="1"/>
  <c r="C202" i="7" a="1"/>
  <c r="C202" i="7" l="1"/>
  <c r="E202" i="7" s="1" a="1"/>
  <c r="E202" i="7" s="1"/>
  <c r="F201" i="7" a="1"/>
  <c r="F201" i="7" s="1"/>
  <c r="D201" i="7" a="1"/>
  <c r="D201" i="7" s="1"/>
  <c r="G201" i="7" s="1"/>
  <c r="C203" i="7" a="1"/>
  <c r="F202" i="7" l="1" a="1"/>
  <c r="F202" i="7" s="1"/>
  <c r="D202" i="7" a="1"/>
  <c r="D202" i="7" s="1"/>
  <c r="G202" i="7" s="1"/>
  <c r="H202" i="7"/>
  <c r="C203" i="7"/>
  <c r="H203" i="7" s="1"/>
  <c r="C204" i="7" a="1"/>
  <c r="E203" i="7" l="1" a="1"/>
  <c r="E203" i="7" s="1"/>
  <c r="F203" i="7" a="1"/>
  <c r="F203" i="7" s="1"/>
  <c r="C204" i="7"/>
  <c r="F204" i="7" s="1" a="1"/>
  <c r="F204" i="7" s="1"/>
  <c r="D203" i="7" a="1"/>
  <c r="D203" i="7" s="1"/>
  <c r="G203" i="7" s="1"/>
  <c r="C205" i="7" a="1"/>
  <c r="H204" i="7" l="1"/>
  <c r="C205" i="7"/>
  <c r="D205" i="7" s="1" a="1"/>
  <c r="D205" i="7" s="1"/>
  <c r="G205" i="7" s="1"/>
  <c r="E204" i="7" a="1"/>
  <c r="E204" i="7" s="1"/>
  <c r="D204" i="7" a="1"/>
  <c r="D204" i="7" s="1"/>
  <c r="G204" i="7" s="1"/>
  <c r="C206" i="7" a="1"/>
  <c r="H205" i="7" l="1"/>
  <c r="C206" i="7"/>
  <c r="H206" i="7" s="1"/>
  <c r="E205" i="7" a="1"/>
  <c r="E205" i="7" s="1"/>
  <c r="F205" i="7" a="1"/>
  <c r="F205" i="7" s="1"/>
  <c r="C207" i="7" a="1"/>
  <c r="C207" i="7" l="1"/>
  <c r="H207" i="7" s="1"/>
  <c r="E206" i="7" a="1"/>
  <c r="E206" i="7" s="1"/>
  <c r="F206" i="7" a="1"/>
  <c r="F206" i="7" s="1"/>
  <c r="D206" i="7" a="1"/>
  <c r="D206" i="7" s="1"/>
  <c r="G206" i="7" s="1"/>
  <c r="C208" i="7" a="1"/>
  <c r="C208" i="7" l="1"/>
  <c r="H208" i="7" s="1"/>
  <c r="F207" i="7" a="1"/>
  <c r="F207" i="7" s="1"/>
  <c r="E207" i="7" a="1"/>
  <c r="E207" i="7" s="1"/>
  <c r="D207" i="7" a="1"/>
  <c r="D207" i="7" s="1"/>
  <c r="G207" i="7" s="1"/>
  <c r="C209" i="7" a="1"/>
  <c r="C209" i="7" l="1"/>
  <c r="D209" i="7" s="1" a="1"/>
  <c r="D209" i="7" s="1"/>
  <c r="G209" i="7" s="1"/>
  <c r="E208" i="7" a="1"/>
  <c r="E208" i="7" s="1"/>
  <c r="F208" i="7" a="1"/>
  <c r="F208" i="7" s="1"/>
  <c r="D208" i="7" a="1"/>
  <c r="D208" i="7" s="1"/>
  <c r="G208" i="7" s="1"/>
  <c r="C210" i="7" a="1"/>
  <c r="H209" i="7" l="1"/>
  <c r="C210" i="7"/>
  <c r="H210" i="7" s="1"/>
  <c r="E209" i="7" a="1"/>
  <c r="E209" i="7" s="1"/>
  <c r="F209" i="7" a="1"/>
  <c r="F209" i="7" s="1"/>
  <c r="C211" i="7" a="1"/>
  <c r="C211" i="7" l="1"/>
  <c r="H211" i="7" s="1"/>
  <c r="D210" i="7" a="1"/>
  <c r="D210" i="7" s="1"/>
  <c r="G210" i="7" s="1"/>
  <c r="E210" i="7" a="1"/>
  <c r="E210" i="7" s="1"/>
  <c r="F210" i="7" a="1"/>
  <c r="F210" i="7" s="1"/>
  <c r="C212" i="7" a="1"/>
  <c r="C212" i="7" l="1"/>
  <c r="H212" i="7" s="1"/>
  <c r="D211" i="7" a="1"/>
  <c r="D211" i="7" s="1"/>
  <c r="G211" i="7" s="1"/>
  <c r="F211" i="7" a="1"/>
  <c r="F211" i="7" s="1"/>
  <c r="E211" i="7" a="1"/>
  <c r="E211" i="7" s="1"/>
  <c r="C213" i="7" a="1"/>
  <c r="C213" i="7" l="1"/>
  <c r="D213" i="7" s="1" a="1"/>
  <c r="D213" i="7" s="1"/>
  <c r="G213" i="7" s="1"/>
  <c r="E212" i="7" a="1"/>
  <c r="E212" i="7" s="1"/>
  <c r="F212" i="7" a="1"/>
  <c r="F212" i="7" s="1"/>
  <c r="D212" i="7" a="1"/>
  <c r="D212" i="7" s="1"/>
  <c r="G212" i="7" s="1"/>
  <c r="C214" i="7" a="1"/>
  <c r="H213" i="7" l="1"/>
  <c r="C214" i="7"/>
  <c r="F214" i="7" s="1" a="1"/>
  <c r="F214" i="7" s="1"/>
  <c r="F213" i="7" a="1"/>
  <c r="F213" i="7" s="1"/>
  <c r="E213" i="7" a="1"/>
  <c r="E213" i="7" s="1"/>
  <c r="H214" i="7"/>
  <c r="C215" i="7" a="1"/>
  <c r="C215" i="7" l="1"/>
  <c r="E215" i="7" s="1" a="1"/>
  <c r="E215" i="7" s="1"/>
  <c r="E214" i="7" a="1"/>
  <c r="E214" i="7" s="1"/>
  <c r="D214" i="7" a="1"/>
  <c r="D214" i="7" s="1"/>
  <c r="G214" i="7" s="1"/>
  <c r="C216" i="7" a="1"/>
  <c r="H215" i="7" l="1"/>
  <c r="C216" i="7"/>
  <c r="H216" i="7" s="1"/>
  <c r="F215" i="7" a="1"/>
  <c r="F215" i="7" s="1"/>
  <c r="D215" i="7" a="1"/>
  <c r="D215" i="7" s="1"/>
  <c r="G215" i="7" s="1"/>
  <c r="C217" i="7" a="1"/>
  <c r="C217" i="7" l="1"/>
  <c r="H217" i="7" s="1"/>
  <c r="F216" i="7" a="1"/>
  <c r="F216" i="7" s="1"/>
  <c r="E216" i="7" a="1"/>
  <c r="E216" i="7" s="1"/>
  <c r="D216" i="7" a="1"/>
  <c r="D216" i="7" s="1"/>
  <c r="G216" i="7" s="1"/>
  <c r="C218" i="7" a="1"/>
  <c r="C218" i="7" l="1"/>
  <c r="H218" i="7" s="1"/>
  <c r="F217" i="7" a="1"/>
  <c r="F217" i="7" s="1"/>
  <c r="D217" i="7" a="1"/>
  <c r="D217" i="7" s="1"/>
  <c r="G217" i="7" s="1"/>
  <c r="E217" i="7" a="1"/>
  <c r="E217" i="7" s="1"/>
  <c r="C219" i="7" a="1"/>
  <c r="C219" i="7" l="1"/>
  <c r="D219" i="7" s="1" a="1"/>
  <c r="D219" i="7" s="1"/>
  <c r="G219" i="7" s="1"/>
  <c r="E218" i="7" a="1"/>
  <c r="E218" i="7" s="1"/>
  <c r="F218" i="7" a="1"/>
  <c r="F218" i="7" s="1"/>
  <c r="D218" i="7" a="1"/>
  <c r="D218" i="7" s="1"/>
  <c r="G218" i="7" s="1"/>
  <c r="C220" i="7" a="1"/>
  <c r="H219" i="7" l="1"/>
  <c r="C220" i="7"/>
  <c r="H220" i="7" s="1"/>
  <c r="F219" i="7" a="1"/>
  <c r="F219" i="7" s="1"/>
  <c r="E219" i="7" a="1"/>
  <c r="E219" i="7" s="1"/>
  <c r="C221" i="7" a="1"/>
  <c r="D220" i="7" l="1" a="1"/>
  <c r="D220" i="7" s="1"/>
  <c r="G220" i="7" s="1"/>
  <c r="C221" i="7"/>
  <c r="F221" i="7" s="1" a="1"/>
  <c r="F221" i="7" s="1"/>
  <c r="F220" i="7" a="1"/>
  <c r="F220" i="7" s="1"/>
  <c r="E220" i="7" a="1"/>
  <c r="E220" i="7" s="1"/>
  <c r="C222" i="7" a="1"/>
  <c r="H221" i="7" l="1"/>
  <c r="D221" i="7" a="1"/>
  <c r="D221" i="7" s="1"/>
  <c r="G221" i="7" s="1"/>
  <c r="E221" i="7" a="1"/>
  <c r="E221" i="7" s="1"/>
  <c r="C222" i="7"/>
  <c r="H222" i="7" s="1"/>
  <c r="C223" i="7" a="1"/>
  <c r="C223" i="7" l="1"/>
  <c r="H223" i="7" s="1"/>
  <c r="F222" i="7" a="1"/>
  <c r="F222" i="7" s="1"/>
  <c r="E222" i="7" a="1"/>
  <c r="E222" i="7" s="1"/>
  <c r="D222" i="7" a="1"/>
  <c r="D222" i="7" s="1"/>
  <c r="G222" i="7" s="1"/>
  <c r="C224" i="7" a="1"/>
  <c r="D223" i="7" l="1" a="1"/>
  <c r="D223" i="7" s="1"/>
  <c r="G223" i="7" s="1"/>
  <c r="C224" i="7"/>
  <c r="D224" i="7" s="1" a="1"/>
  <c r="D224" i="7" s="1"/>
  <c r="G224" i="7" s="1"/>
  <c r="F223" i="7" a="1"/>
  <c r="F223" i="7" s="1"/>
  <c r="E223" i="7" a="1"/>
  <c r="E223" i="7" s="1"/>
  <c r="C225" i="7" a="1"/>
  <c r="H224" i="7" l="1"/>
  <c r="C225" i="7"/>
  <c r="D225" i="7" s="1" a="1"/>
  <c r="D225" i="7" s="1"/>
  <c r="G225" i="7" s="1"/>
  <c r="F224" i="7" a="1"/>
  <c r="F224" i="7" s="1"/>
  <c r="E224" i="7" a="1"/>
  <c r="E224" i="7" s="1"/>
  <c r="C226" i="7" a="1"/>
  <c r="H225" i="7" l="1"/>
  <c r="C226" i="7"/>
  <c r="F226" i="7" s="1" a="1"/>
  <c r="F226" i="7" s="1"/>
  <c r="E225" i="7" a="1"/>
  <c r="E225" i="7" s="1"/>
  <c r="F225" i="7" a="1"/>
  <c r="F225" i="7" s="1"/>
  <c r="C227" i="7" a="1"/>
  <c r="H226" i="7" l="1"/>
  <c r="D226" i="7" a="1"/>
  <c r="D226" i="7" s="1"/>
  <c r="G226" i="7" s="1"/>
  <c r="C227" i="7"/>
  <c r="D227" i="7" s="1" a="1"/>
  <c r="D227" i="7" s="1"/>
  <c r="G227" i="7" s="1"/>
  <c r="E226" i="7" a="1"/>
  <c r="E226" i="7" s="1"/>
  <c r="H227" i="7"/>
  <c r="C228" i="7" a="1"/>
  <c r="F227" i="7" l="1" a="1"/>
  <c r="F227" i="7" s="1"/>
  <c r="E227" i="7" a="1"/>
  <c r="E227" i="7" s="1"/>
  <c r="C228" i="7"/>
  <c r="H228" i="7" s="1"/>
  <c r="C229" i="7" a="1"/>
  <c r="C229" i="7" l="1"/>
  <c r="H229" i="7" s="1"/>
  <c r="F228" i="7" a="1"/>
  <c r="F228" i="7" s="1"/>
  <c r="E228" i="7" a="1"/>
  <c r="E228" i="7" s="1"/>
  <c r="D228" i="7" a="1"/>
  <c r="D228" i="7" s="1"/>
  <c r="G228" i="7" s="1"/>
  <c r="C230" i="7" a="1"/>
  <c r="C230" i="7" l="1"/>
  <c r="H230" i="7" s="1"/>
  <c r="E229" i="7" a="1"/>
  <c r="E229" i="7" s="1"/>
  <c r="F229" i="7" a="1"/>
  <c r="F229" i="7" s="1"/>
  <c r="D229" i="7" a="1"/>
  <c r="D229" i="7" s="1"/>
  <c r="G229" i="7" s="1"/>
  <c r="C231" i="7" a="1"/>
  <c r="E230" i="7" l="1" a="1"/>
  <c r="E230" i="7" s="1"/>
  <c r="D230" i="7" a="1"/>
  <c r="D230" i="7" s="1"/>
  <c r="G230" i="7" s="1"/>
  <c r="F230" i="7" a="1"/>
  <c r="F230" i="7" s="1"/>
  <c r="C231" i="7"/>
  <c r="D231" i="7" s="1" a="1"/>
  <c r="D231" i="7" s="1"/>
  <c r="G231" i="7" s="1"/>
  <c r="C232" i="7" a="1"/>
  <c r="H231" i="7" l="1"/>
  <c r="E231" i="7" a="1"/>
  <c r="E231" i="7" s="1"/>
  <c r="C232" i="7"/>
  <c r="D232" i="7" s="1" a="1"/>
  <c r="D232" i="7" s="1"/>
  <c r="G232" i="7" s="1"/>
  <c r="F231" i="7" a="1"/>
  <c r="F231" i="7" s="1"/>
  <c r="C233" i="7" a="1"/>
  <c r="H232" i="7" l="1"/>
  <c r="F232" i="7" a="1"/>
  <c r="F232" i="7" s="1"/>
  <c r="E232" i="7" a="1"/>
  <c r="E232" i="7" s="1"/>
  <c r="C233" i="7"/>
  <c r="E233" i="7" s="1" a="1"/>
  <c r="E233" i="7" s="1"/>
  <c r="C234" i="7" a="1"/>
  <c r="H233" i="7" l="1"/>
  <c r="C234" i="7"/>
  <c r="H234" i="7" s="1"/>
  <c r="F233" i="7" a="1"/>
  <c r="F233" i="7" s="1"/>
  <c r="D233" i="7" a="1"/>
  <c r="D233" i="7" s="1"/>
  <c r="G233" i="7" s="1"/>
  <c r="F234" i="7" a="1"/>
  <c r="F234" i="7" s="1"/>
  <c r="C235" i="7" a="1"/>
  <c r="C235" i="7" l="1"/>
  <c r="H235" i="7" s="1"/>
  <c r="E234" i="7" a="1"/>
  <c r="E234" i="7" s="1"/>
  <c r="D234" i="7" a="1"/>
  <c r="D234" i="7" s="1"/>
  <c r="G234" i="7" s="1"/>
  <c r="C236" i="7" a="1"/>
  <c r="C236" i="7" l="1"/>
  <c r="F236" i="7" s="1" a="1"/>
  <c r="F236" i="7" s="1"/>
  <c r="D235" i="7" a="1"/>
  <c r="D235" i="7" s="1"/>
  <c r="G235" i="7" s="1"/>
  <c r="E235" i="7" a="1"/>
  <c r="E235" i="7" s="1"/>
  <c r="F235" i="7" a="1"/>
  <c r="F235" i="7" s="1"/>
  <c r="E236" i="7" a="1"/>
  <c r="E236" i="7" s="1"/>
  <c r="C237" i="7" a="1"/>
  <c r="C237" i="7" l="1"/>
  <c r="H237" i="7" s="1"/>
  <c r="D236" i="7" a="1"/>
  <c r="D236" i="7" s="1"/>
  <c r="G236" i="7" s="1"/>
  <c r="H236" i="7"/>
  <c r="C238" i="7" a="1"/>
  <c r="C238" i="7" l="1"/>
  <c r="F238" i="7" s="1" a="1"/>
  <c r="F238" i="7" s="1"/>
  <c r="F237" i="7" a="1"/>
  <c r="F237" i="7" s="1"/>
  <c r="E237" i="7" a="1"/>
  <c r="E237" i="7" s="1"/>
  <c r="D237" i="7" a="1"/>
  <c r="D237" i="7" s="1"/>
  <c r="G237" i="7" s="1"/>
  <c r="C239" i="7" a="1"/>
  <c r="H238" i="7" l="1"/>
  <c r="C239" i="7"/>
  <c r="F239" i="7" s="1" a="1"/>
  <c r="F239" i="7" s="1"/>
  <c r="E238" i="7" a="1"/>
  <c r="E238" i="7" s="1"/>
  <c r="D238" i="7" a="1"/>
  <c r="D238" i="7" s="1"/>
  <c r="G238" i="7" s="1"/>
  <c r="C240" i="7" a="1"/>
  <c r="D239" i="7" l="1" a="1"/>
  <c r="D239" i="7" s="1"/>
  <c r="G239" i="7" s="1"/>
  <c r="H239" i="7"/>
  <c r="C240" i="7"/>
  <c r="H240" i="7" s="1"/>
  <c r="E239" i="7" a="1"/>
  <c r="E239" i="7" s="1"/>
  <c r="C241" i="7" a="1"/>
  <c r="C241" i="7" l="1"/>
  <c r="H241" i="7" s="1"/>
  <c r="F240" i="7" a="1"/>
  <c r="F240" i="7" s="1"/>
  <c r="E240" i="7" a="1"/>
  <c r="E240" i="7" s="1"/>
  <c r="D240" i="7" a="1"/>
  <c r="D240" i="7" s="1"/>
  <c r="G240" i="7" s="1"/>
  <c r="C242" i="7" a="1"/>
  <c r="C242" i="7" l="1"/>
  <c r="H242" i="7" s="1"/>
  <c r="E241" i="7" a="1"/>
  <c r="E241" i="7" s="1"/>
  <c r="D241" i="7" a="1"/>
  <c r="D241" i="7" s="1"/>
  <c r="G241" i="7" s="1"/>
  <c r="F241" i="7" a="1"/>
  <c r="F241" i="7" s="1"/>
  <c r="D242" i="7" a="1"/>
  <c r="D242" i="7" s="1"/>
  <c r="G242" i="7" s="1"/>
  <c r="C243" i="7" a="1"/>
  <c r="C243" i="7" l="1"/>
  <c r="H243" i="7" s="1"/>
  <c r="F242" i="7" a="1"/>
  <c r="F242" i="7" s="1"/>
  <c r="E242" i="7" a="1"/>
  <c r="E242" i="7" s="1"/>
  <c r="C244" i="7" a="1"/>
  <c r="C244" i="7" l="1"/>
  <c r="F244" i="7" s="1" a="1"/>
  <c r="F244" i="7" s="1"/>
  <c r="E243" i="7" a="1"/>
  <c r="E243" i="7" s="1"/>
  <c r="D243" i="7" a="1"/>
  <c r="D243" i="7" s="1"/>
  <c r="G243" i="7" s="1"/>
  <c r="F243" i="7" a="1"/>
  <c r="F243" i="7" s="1"/>
  <c r="C245" i="7" a="1"/>
  <c r="H244" i="7" l="1"/>
  <c r="C245" i="7"/>
  <c r="H245" i="7" s="1"/>
  <c r="E244" i="7" a="1"/>
  <c r="E244" i="7" s="1"/>
  <c r="D244" i="7" a="1"/>
  <c r="D244" i="7" s="1"/>
  <c r="G244" i="7" s="1"/>
  <c r="C246" i="7" a="1"/>
  <c r="F245" i="7" l="1" a="1"/>
  <c r="F245" i="7" s="1"/>
  <c r="C246" i="7"/>
  <c r="E246" i="7" s="1" a="1"/>
  <c r="E246" i="7" s="1"/>
  <c r="D245" i="7" a="1"/>
  <c r="D245" i="7" s="1"/>
  <c r="G245" i="7" s="1"/>
  <c r="E245" i="7" a="1"/>
  <c r="E245" i="7" s="1"/>
  <c r="C247" i="7" a="1"/>
  <c r="H246" i="7" l="1"/>
  <c r="C247" i="7"/>
  <c r="F247" i="7" s="1" a="1"/>
  <c r="F247" i="7" s="1"/>
  <c r="F246" i="7" a="1"/>
  <c r="F246" i="7" s="1"/>
  <c r="D246" i="7" a="1"/>
  <c r="D246" i="7" s="1"/>
  <c r="G246" i="7" s="1"/>
  <c r="C248" i="7" a="1"/>
  <c r="H247" i="7" l="1"/>
  <c r="C248" i="7"/>
  <c r="H248" i="7" s="1"/>
  <c r="D247" i="7" a="1"/>
  <c r="D247" i="7" s="1"/>
  <c r="G247" i="7" s="1"/>
  <c r="E247" i="7" a="1"/>
  <c r="E247" i="7" s="1"/>
  <c r="C249" i="7" a="1"/>
  <c r="C249" i="7" l="1"/>
  <c r="E249" i="7" s="1" a="1"/>
  <c r="E249" i="7" s="1"/>
  <c r="F248" i="7" a="1"/>
  <c r="F248" i="7" s="1"/>
  <c r="E248" i="7" a="1"/>
  <c r="E248" i="7" s="1"/>
  <c r="D248" i="7" a="1"/>
  <c r="D248" i="7" s="1"/>
  <c r="G248" i="7" s="1"/>
  <c r="H249" i="7"/>
  <c r="C250" i="7" a="1"/>
  <c r="C250" i="7" l="1"/>
  <c r="H250" i="7" s="1"/>
  <c r="F249" i="7" a="1"/>
  <c r="F249" i="7" s="1"/>
  <c r="D249" i="7" a="1"/>
  <c r="D249" i="7" s="1"/>
  <c r="G249" i="7" s="1"/>
  <c r="C251" i="7" a="1"/>
  <c r="E250" i="7" l="1" a="1"/>
  <c r="E250" i="7" s="1"/>
  <c r="D250" i="7" a="1"/>
  <c r="D250" i="7" s="1"/>
  <c r="G250" i="7" s="1"/>
  <c r="F250" i="7" a="1"/>
  <c r="F250" i="7" s="1"/>
  <c r="C251" i="7"/>
  <c r="D251" i="7" s="1" a="1"/>
  <c r="D251" i="7" s="1"/>
  <c r="G251" i="7" s="1"/>
  <c r="C252" i="7" a="1"/>
  <c r="H251" i="7" l="1"/>
  <c r="E251" i="7" a="1"/>
  <c r="E251" i="7" s="1"/>
  <c r="F251" i="7" a="1"/>
  <c r="F251" i="7" s="1"/>
  <c r="C252" i="7"/>
  <c r="E252" i="7" s="1" a="1"/>
  <c r="E252" i="7" s="1"/>
  <c r="C253" i="7" a="1"/>
  <c r="H252" i="7" l="1"/>
  <c r="C253" i="7"/>
  <c r="H253" i="7" s="1"/>
  <c r="F252" i="7" a="1"/>
  <c r="F252" i="7" s="1"/>
  <c r="D252" i="7" a="1"/>
  <c r="D252" i="7" s="1"/>
  <c r="G252" i="7" s="1"/>
  <c r="C254" i="7" a="1"/>
  <c r="C254" i="7" l="1"/>
  <c r="H254" i="7" s="1"/>
  <c r="E253" i="7" a="1"/>
  <c r="E253" i="7" s="1"/>
  <c r="D253" i="7" a="1"/>
  <c r="D253" i="7" s="1"/>
  <c r="G253" i="7" s="1"/>
  <c r="F253" i="7" a="1"/>
  <c r="F253" i="7" s="1"/>
  <c r="C255" i="7" a="1"/>
  <c r="F254" i="7" l="1" a="1"/>
  <c r="F254" i="7" s="1"/>
  <c r="C255" i="7"/>
  <c r="D255" i="7" s="1" a="1"/>
  <c r="D255" i="7" s="1"/>
  <c r="G255" i="7" s="1"/>
  <c r="D254" i="7" a="1"/>
  <c r="D254" i="7" s="1"/>
  <c r="G254" i="7" s="1"/>
  <c r="E254" i="7" a="1"/>
  <c r="E254" i="7" s="1"/>
  <c r="H255" i="7"/>
  <c r="C256" i="7" a="1"/>
  <c r="C256" i="7" l="1"/>
  <c r="H256" i="7" s="1"/>
  <c r="F255" i="7" a="1"/>
  <c r="F255" i="7" s="1"/>
  <c r="E255" i="7" a="1"/>
  <c r="E255" i="7" s="1"/>
  <c r="C257" i="7" a="1"/>
  <c r="C257" i="7" l="1"/>
  <c r="E257" i="7" s="1" a="1"/>
  <c r="E257" i="7" s="1"/>
  <c r="E256" i="7" a="1"/>
  <c r="E256" i="7" s="1"/>
  <c r="F256" i="7" a="1"/>
  <c r="F256" i="7" s="1"/>
  <c r="D256" i="7" a="1"/>
  <c r="D256" i="7" s="1"/>
  <c r="G256" i="7" s="1"/>
  <c r="H257" i="7"/>
  <c r="C258" i="7" a="1"/>
  <c r="C258" i="7" l="1"/>
  <c r="H258" i="7" s="1"/>
  <c r="D257" i="7" a="1"/>
  <c r="D257" i="7" s="1"/>
  <c r="G257" i="7" s="1"/>
  <c r="F257" i="7" a="1"/>
  <c r="F257" i="7" s="1"/>
  <c r="C259" i="7" a="1"/>
  <c r="C259" i="7" l="1"/>
  <c r="D259" i="7" s="1" a="1"/>
  <c r="D259" i="7" s="1"/>
  <c r="G259" i="7" s="1"/>
  <c r="F258" i="7" a="1"/>
  <c r="F258" i="7" s="1"/>
  <c r="E258" i="7" a="1"/>
  <c r="E258" i="7" s="1"/>
  <c r="D258" i="7" a="1"/>
  <c r="D258" i="7" s="1"/>
  <c r="G258" i="7" s="1"/>
  <c r="H259" i="7"/>
  <c r="C260" i="7" a="1"/>
  <c r="C260" i="7" l="1"/>
  <c r="H260" i="7" s="1"/>
  <c r="E259" i="7" a="1"/>
  <c r="E259" i="7" s="1"/>
  <c r="F259" i="7" a="1"/>
  <c r="F259" i="7" s="1"/>
  <c r="C261" i="7" a="1"/>
  <c r="C261" i="7" l="1"/>
  <c r="H261" i="7" s="1"/>
  <c r="D260" i="7" a="1"/>
  <c r="D260" i="7" s="1"/>
  <c r="G260" i="7" s="1"/>
  <c r="E260" i="7" a="1"/>
  <c r="E260" i="7" s="1"/>
  <c r="F260" i="7" a="1"/>
  <c r="F260" i="7" s="1"/>
  <c r="C262" i="7" a="1"/>
  <c r="C262" i="7" l="1"/>
  <c r="F262" i="7" s="1" a="1"/>
  <c r="F262" i="7" s="1"/>
  <c r="E261" i="7" a="1"/>
  <c r="E261" i="7" s="1"/>
  <c r="D261" i="7" a="1"/>
  <c r="D261" i="7" s="1"/>
  <c r="G261" i="7" s="1"/>
  <c r="F261" i="7" a="1"/>
  <c r="F261" i="7" s="1"/>
  <c r="C263" i="7" a="1"/>
  <c r="H262" i="7" l="1"/>
  <c r="C263" i="7"/>
  <c r="H263" i="7" s="1"/>
  <c r="D262" i="7" a="1"/>
  <c r="D262" i="7" s="1"/>
  <c r="G262" i="7" s="1"/>
  <c r="E262" i="7" a="1"/>
  <c r="E262" i="7" s="1"/>
  <c r="C264" i="7" a="1"/>
  <c r="C264" i="7" l="1"/>
  <c r="F264" i="7" s="1" a="1"/>
  <c r="F264" i="7" s="1"/>
  <c r="D263" i="7" a="1"/>
  <c r="D263" i="7" s="1"/>
  <c r="G263" i="7" s="1"/>
  <c r="F263" i="7" a="1"/>
  <c r="F263" i="7" s="1"/>
  <c r="E263" i="7" a="1"/>
  <c r="E263" i="7" s="1"/>
  <c r="H264" i="7"/>
  <c r="C265" i="7" a="1"/>
  <c r="C265" i="7" l="1"/>
  <c r="H265" i="7" s="1"/>
  <c r="E264" i="7" a="1"/>
  <c r="E264" i="7" s="1"/>
  <c r="D264" i="7" a="1"/>
  <c r="D264" i="7" s="1"/>
  <c r="G264" i="7" s="1"/>
  <c r="C266" i="7" a="1"/>
  <c r="C266" i="7" l="1"/>
  <c r="H266" i="7" s="1"/>
  <c r="E265" i="7" a="1"/>
  <c r="E265" i="7" s="1"/>
  <c r="D265" i="7" a="1"/>
  <c r="D265" i="7" s="1"/>
  <c r="G265" i="7" s="1"/>
  <c r="F265" i="7" a="1"/>
  <c r="F265" i="7" s="1"/>
  <c r="C267" i="7" a="1"/>
  <c r="C267" i="7" l="1"/>
  <c r="F267" i="7" s="1" a="1"/>
  <c r="F267" i="7" s="1"/>
  <c r="E266" i="7" a="1"/>
  <c r="E266" i="7" s="1"/>
  <c r="F266" i="7" a="1"/>
  <c r="F266" i="7" s="1"/>
  <c r="D266" i="7" a="1"/>
  <c r="D266" i="7" s="1"/>
  <c r="G266" i="7" s="1"/>
  <c r="C268" i="7" a="1"/>
  <c r="H267" i="7" l="1"/>
  <c r="C268" i="7"/>
  <c r="E268" i="7" s="1" a="1"/>
  <c r="E268" i="7" s="1"/>
  <c r="E267" i="7" a="1"/>
  <c r="E267" i="7" s="1"/>
  <c r="D267" i="7" a="1"/>
  <c r="D267" i="7" s="1"/>
  <c r="G267" i="7" s="1"/>
  <c r="C269" i="7" a="1"/>
  <c r="H268" i="7" l="1"/>
  <c r="D268" i="7" a="1"/>
  <c r="D268" i="7" s="1"/>
  <c r="G268" i="7" s="1"/>
  <c r="C269" i="7"/>
  <c r="E269" i="7" s="1" a="1"/>
  <c r="E269" i="7" s="1"/>
  <c r="F268" i="7" a="1"/>
  <c r="F268" i="7" s="1"/>
  <c r="C270" i="7" a="1"/>
  <c r="H269" i="7" l="1"/>
  <c r="F269" i="7" a="1"/>
  <c r="F269" i="7" s="1"/>
  <c r="C270" i="7"/>
  <c r="H270" i="7" s="1"/>
  <c r="D269" i="7" a="1"/>
  <c r="D269" i="7" s="1"/>
  <c r="G269" i="7" s="1"/>
  <c r="C271" i="7" a="1"/>
  <c r="C271" i="7" l="1"/>
  <c r="F271" i="7" s="1" a="1"/>
  <c r="F271" i="7" s="1"/>
  <c r="E270" i="7" a="1"/>
  <c r="E270" i="7" s="1"/>
  <c r="F270" i="7" a="1"/>
  <c r="F270" i="7" s="1"/>
  <c r="D270" i="7" a="1"/>
  <c r="D270" i="7" s="1"/>
  <c r="G270" i="7" s="1"/>
  <c r="H271" i="7"/>
  <c r="C272" i="7" a="1"/>
  <c r="C272" i="7" l="1"/>
  <c r="H272" i="7" s="1"/>
  <c r="D271" i="7" a="1"/>
  <c r="D271" i="7" s="1"/>
  <c r="G271" i="7" s="1"/>
  <c r="E271" i="7" a="1"/>
  <c r="E271" i="7" s="1"/>
  <c r="C273" i="7" a="1"/>
  <c r="C273" i="7" l="1"/>
  <c r="H273" i="7" s="1"/>
  <c r="D272" i="7" a="1"/>
  <c r="D272" i="7" s="1"/>
  <c r="G272" i="7" s="1"/>
  <c r="E272" i="7" a="1"/>
  <c r="E272" i="7" s="1"/>
  <c r="F272" i="7" a="1"/>
  <c r="F272" i="7" s="1"/>
  <c r="C274" i="7" a="1"/>
  <c r="F273" i="7" l="1" a="1"/>
  <c r="F273" i="7" s="1"/>
  <c r="C274" i="7"/>
  <c r="H274" i="7" s="1"/>
  <c r="E273" i="7" a="1"/>
  <c r="E273" i="7" s="1"/>
  <c r="D273" i="7" a="1"/>
  <c r="D273" i="7" s="1"/>
  <c r="G273" i="7" s="1"/>
  <c r="C275" i="7" a="1"/>
  <c r="C275" i="7" l="1"/>
  <c r="E275" i="7" s="1" a="1"/>
  <c r="E275" i="7" s="1"/>
  <c r="F274" i="7" a="1"/>
  <c r="F274" i="7" s="1"/>
  <c r="D274" i="7" a="1"/>
  <c r="D274" i="7" s="1"/>
  <c r="G274" i="7" s="1"/>
  <c r="E274" i="7" a="1"/>
  <c r="E274" i="7" s="1"/>
  <c r="C276" i="7" a="1"/>
  <c r="H275" i="7" l="1"/>
  <c r="C276" i="7"/>
  <c r="E276" i="7" s="1" a="1"/>
  <c r="E276" i="7" s="1"/>
  <c r="D275" i="7" a="1"/>
  <c r="D275" i="7" s="1"/>
  <c r="G275" i="7" s="1"/>
  <c r="F275" i="7" a="1"/>
  <c r="F275" i="7" s="1"/>
  <c r="C277" i="7" a="1"/>
  <c r="H276" i="7" l="1"/>
  <c r="F276" i="7" a="1"/>
  <c r="F276" i="7" s="1"/>
  <c r="C277" i="7"/>
  <c r="D277" i="7" s="1" a="1"/>
  <c r="D277" i="7" s="1"/>
  <c r="G277" i="7" s="1"/>
  <c r="D276" i="7" a="1"/>
  <c r="D276" i="7" s="1"/>
  <c r="G276" i="7" s="1"/>
  <c r="C278" i="7" a="1"/>
  <c r="H277" i="7" l="1"/>
  <c r="C278" i="7"/>
  <c r="F278" i="7" s="1" a="1"/>
  <c r="F278" i="7" s="1"/>
  <c r="E277" i="7" a="1"/>
  <c r="E277" i="7" s="1"/>
  <c r="F277" i="7" a="1"/>
  <c r="F277" i="7" s="1"/>
  <c r="H278" i="7"/>
  <c r="C279" i="7" a="1"/>
  <c r="D278" i="7" l="1" a="1"/>
  <c r="D278" i="7" s="1"/>
  <c r="G278" i="7" s="1"/>
  <c r="C279" i="7"/>
  <c r="H279" i="7" s="1"/>
  <c r="E278" i="7" a="1"/>
  <c r="E278" i="7" s="1"/>
  <c r="C280" i="7" a="1"/>
  <c r="C280" i="7" l="1"/>
  <c r="H280" i="7" s="1"/>
  <c r="D279" i="7" a="1"/>
  <c r="D279" i="7" s="1"/>
  <c r="G279" i="7" s="1"/>
  <c r="E279" i="7" a="1"/>
  <c r="E279" i="7" s="1"/>
  <c r="F279" i="7" a="1"/>
  <c r="F279" i="7" s="1"/>
  <c r="C281" i="7" a="1"/>
  <c r="D280" i="7" l="1" a="1"/>
  <c r="D280" i="7" s="1"/>
  <c r="G280" i="7" s="1"/>
  <c r="C281" i="7"/>
  <c r="F281" i="7" s="1" a="1"/>
  <c r="F281" i="7" s="1"/>
  <c r="E280" i="7" a="1"/>
  <c r="E280" i="7" s="1"/>
  <c r="F280" i="7" a="1"/>
  <c r="F280" i="7" s="1"/>
  <c r="C282" i="7" a="1"/>
  <c r="D281" i="7" l="1" a="1"/>
  <c r="D281" i="7" s="1"/>
  <c r="G281" i="7" s="1"/>
  <c r="E281" i="7" a="1"/>
  <c r="E281" i="7" s="1"/>
  <c r="H281" i="7"/>
  <c r="C282" i="7"/>
  <c r="E282" i="7" s="1" a="1"/>
  <c r="E282" i="7" s="1"/>
  <c r="C283" i="7" a="1"/>
  <c r="F282" i="7" l="1" a="1"/>
  <c r="F282" i="7" s="1"/>
  <c r="C283" i="7"/>
  <c r="H283" i="7" s="1"/>
  <c r="D282" i="7" a="1"/>
  <c r="D282" i="7" s="1"/>
  <c r="G282" i="7" s="1"/>
  <c r="H282" i="7"/>
  <c r="C284" i="7" a="1"/>
  <c r="C284" i="7" l="1"/>
  <c r="E284" i="7" s="1" a="1"/>
  <c r="E284" i="7" s="1"/>
  <c r="F283" i="7" a="1"/>
  <c r="F283" i="7" s="1"/>
  <c r="D283" i="7" a="1"/>
  <c r="D283" i="7" s="1"/>
  <c r="G283" i="7" s="1"/>
  <c r="E283" i="7" a="1"/>
  <c r="E283" i="7" s="1"/>
  <c r="C285" i="7" a="1"/>
  <c r="H284" i="7" l="1"/>
  <c r="C285" i="7"/>
  <c r="H285" i="7" s="1"/>
  <c r="D284" i="7" a="1"/>
  <c r="D284" i="7" s="1"/>
  <c r="G284" i="7" s="1"/>
  <c r="F284" i="7" a="1"/>
  <c r="F284" i="7" s="1"/>
  <c r="C286" i="7" a="1"/>
  <c r="C286" i="7" l="1"/>
  <c r="E286" i="7" s="1" a="1"/>
  <c r="E286" i="7" s="1"/>
  <c r="E285" i="7" a="1"/>
  <c r="E285" i="7" s="1"/>
  <c r="D285" i="7" a="1"/>
  <c r="D285" i="7" s="1"/>
  <c r="G285" i="7" s="1"/>
  <c r="F285" i="7" a="1"/>
  <c r="F285" i="7" s="1"/>
  <c r="F286" i="7" a="1"/>
  <c r="F286" i="7" s="1"/>
  <c r="C287" i="7" a="1"/>
  <c r="H286" i="7" l="1"/>
  <c r="C287" i="7"/>
  <c r="H287" i="7" s="1"/>
  <c r="D286" i="7" a="1"/>
  <c r="D286" i="7" s="1"/>
  <c r="G286" i="7" s="1"/>
  <c r="C288" i="7" a="1"/>
  <c r="E287" i="7" l="1" a="1"/>
  <c r="E287" i="7" s="1"/>
  <c r="F287" i="7" a="1"/>
  <c r="F287" i="7" s="1"/>
  <c r="D287" i="7" a="1"/>
  <c r="D287" i="7" s="1"/>
  <c r="G287" i="7" s="1"/>
  <c r="C288" i="7"/>
  <c r="H288" i="7" s="1"/>
  <c r="C289" i="7" a="1"/>
  <c r="F288" i="7" l="1" a="1"/>
  <c r="F288" i="7" s="1"/>
  <c r="E288" i="7" a="1"/>
  <c r="E288" i="7" s="1"/>
  <c r="C289" i="7"/>
  <c r="H289" i="7" s="1"/>
  <c r="D288" i="7" a="1"/>
  <c r="D288" i="7" s="1"/>
  <c r="G288" i="7" s="1"/>
  <c r="C290" i="7" a="1"/>
  <c r="D289" i="7" l="1" a="1"/>
  <c r="D289" i="7" s="1"/>
  <c r="G289" i="7" s="1"/>
  <c r="C290" i="7"/>
  <c r="H290" i="7" s="1"/>
  <c r="F289" i="7" a="1"/>
  <c r="F289" i="7" s="1"/>
  <c r="E289" i="7" a="1"/>
  <c r="E289" i="7" s="1"/>
  <c r="C291" i="7" a="1"/>
  <c r="C291" i="7" l="1"/>
  <c r="D291" i="7" s="1" a="1"/>
  <c r="D291" i="7" s="1"/>
  <c r="G291" i="7" s="1"/>
  <c r="D290" i="7" a="1"/>
  <c r="D290" i="7" s="1"/>
  <c r="G290" i="7" s="1"/>
  <c r="E290" i="7" a="1"/>
  <c r="E290" i="7" s="1"/>
  <c r="F290" i="7" a="1"/>
  <c r="F290" i="7" s="1"/>
  <c r="H291" i="7"/>
  <c r="C292" i="7" a="1"/>
  <c r="C292" i="7" l="1"/>
  <c r="H292" i="7" s="1"/>
  <c r="E291" i="7" a="1"/>
  <c r="E291" i="7" s="1"/>
  <c r="F291" i="7" a="1"/>
  <c r="F291" i="7" s="1"/>
  <c r="C293" i="7" a="1"/>
  <c r="D292" i="7" l="1" a="1"/>
  <c r="D292" i="7" s="1"/>
  <c r="G292" i="7" s="1"/>
  <c r="C293" i="7"/>
  <c r="H293" i="7" s="1"/>
  <c r="F292" i="7" a="1"/>
  <c r="F292" i="7" s="1"/>
  <c r="E292" i="7" a="1"/>
  <c r="E292" i="7" s="1"/>
  <c r="C294" i="7" a="1"/>
  <c r="E293" i="7" l="1" a="1"/>
  <c r="E293" i="7" s="1"/>
  <c r="D293" i="7" a="1"/>
  <c r="D293" i="7" s="1"/>
  <c r="G293" i="7" s="1"/>
  <c r="F293" i="7" a="1"/>
  <c r="F293" i="7" s="1"/>
  <c r="C294" i="7"/>
  <c r="H294" i="7" s="1"/>
  <c r="C295" i="7" a="1"/>
  <c r="C295" i="7" l="1"/>
  <c r="D295" i="7" s="1" a="1"/>
  <c r="D295" i="7" s="1"/>
  <c r="G295" i="7" s="1"/>
  <c r="F294" i="7" a="1"/>
  <c r="F294" i="7" s="1"/>
  <c r="D294" i="7" a="1"/>
  <c r="D294" i="7" s="1"/>
  <c r="G294" i="7" s="1"/>
  <c r="E294" i="7" a="1"/>
  <c r="E294" i="7" s="1"/>
  <c r="H295" i="7"/>
  <c r="C296" i="7" a="1"/>
  <c r="C296" i="7" l="1"/>
  <c r="H296" i="7" s="1"/>
  <c r="F295" i="7" a="1"/>
  <c r="F295" i="7" s="1"/>
  <c r="E295" i="7" a="1"/>
  <c r="E295" i="7" s="1"/>
  <c r="C297" i="7" a="1"/>
  <c r="F296" i="7" l="1" a="1"/>
  <c r="F296" i="7" s="1"/>
  <c r="C297" i="7"/>
  <c r="D297" i="7" s="1" a="1"/>
  <c r="D297" i="7" s="1"/>
  <c r="G297" i="7" s="1"/>
  <c r="E296" i="7" a="1"/>
  <c r="E296" i="7" s="1"/>
  <c r="D296" i="7" a="1"/>
  <c r="D296" i="7" s="1"/>
  <c r="G296" i="7" s="1"/>
  <c r="C298" i="7" a="1"/>
  <c r="H297" i="7" l="1"/>
  <c r="C298" i="7"/>
  <c r="H298" i="7" s="1"/>
  <c r="F297" i="7" a="1"/>
  <c r="F297" i="7" s="1"/>
  <c r="E297" i="7" a="1"/>
  <c r="E297" i="7" s="1"/>
  <c r="C299" i="7" a="1"/>
  <c r="C299" i="7" l="1"/>
  <c r="H299" i="7" s="1"/>
  <c r="F298" i="7" a="1"/>
  <c r="F298" i="7" s="1"/>
  <c r="D298" i="7" a="1"/>
  <c r="D298" i="7" s="1"/>
  <c r="G298" i="7" s="1"/>
  <c r="E298" i="7" a="1"/>
  <c r="E298" i="7" s="1"/>
  <c r="C300" i="7" a="1"/>
  <c r="C300" i="7" l="1"/>
  <c r="D300" i="7" s="1" a="1"/>
  <c r="D300" i="7" s="1"/>
  <c r="G300" i="7" s="1"/>
  <c r="E299" i="7" a="1"/>
  <c r="E299" i="7" s="1"/>
  <c r="F299" i="7" a="1"/>
  <c r="F299" i="7" s="1"/>
  <c r="D299" i="7" a="1"/>
  <c r="D299" i="7" s="1"/>
  <c r="G299" i="7" s="1"/>
  <c r="C301" i="7" a="1"/>
  <c r="H300" i="7" l="1"/>
  <c r="C301" i="7"/>
  <c r="H301" i="7" s="1"/>
  <c r="E300" i="7" a="1"/>
  <c r="E300" i="7" s="1"/>
  <c r="F300" i="7" a="1"/>
  <c r="F300" i="7" s="1"/>
  <c r="C302" i="7" a="1"/>
  <c r="C302" i="7" l="1"/>
  <c r="H302" i="7" s="1"/>
  <c r="D301" i="7" a="1"/>
  <c r="D301" i="7" s="1"/>
  <c r="G301" i="7" s="1"/>
  <c r="E301" i="7" a="1"/>
  <c r="E301" i="7" s="1"/>
  <c r="F301" i="7" a="1"/>
  <c r="F301" i="7" s="1"/>
  <c r="C303" i="7" a="1"/>
  <c r="C303" i="7" l="1"/>
  <c r="H303" i="7" s="1"/>
  <c r="D302" i="7" a="1"/>
  <c r="D302" i="7" s="1"/>
  <c r="G302" i="7" s="1"/>
  <c r="F302" i="7" a="1"/>
  <c r="F302" i="7" s="1"/>
  <c r="E302" i="7" a="1"/>
  <c r="E302" i="7" s="1"/>
  <c r="C304" i="7" a="1"/>
  <c r="C304" i="7" l="1"/>
  <c r="E304" i="7" s="1" a="1"/>
  <c r="E304" i="7" s="1"/>
  <c r="F303" i="7" a="1"/>
  <c r="F303" i="7" s="1"/>
  <c r="D303" i="7" a="1"/>
  <c r="D303" i="7" s="1"/>
  <c r="G303" i="7" s="1"/>
  <c r="E303" i="7" a="1"/>
  <c r="E303" i="7" s="1"/>
  <c r="H304" i="7"/>
  <c r="C305" i="7" a="1"/>
  <c r="C305" i="7" l="1"/>
  <c r="H305" i="7" s="1"/>
  <c r="F304" i="7" a="1"/>
  <c r="F304" i="7" s="1"/>
  <c r="D304" i="7" a="1"/>
  <c r="D304" i="7" s="1"/>
  <c r="G304" i="7" s="1"/>
  <c r="C306" i="7" a="1"/>
  <c r="C306" i="7" l="1"/>
  <c r="D306" i="7" s="1" a="1"/>
  <c r="D306" i="7" s="1"/>
  <c r="G306" i="7" s="1"/>
  <c r="D305" i="7" a="1"/>
  <c r="D305" i="7" s="1"/>
  <c r="G305" i="7" s="1"/>
  <c r="F305" i="7" a="1"/>
  <c r="F305" i="7" s="1"/>
  <c r="E305" i="7" a="1"/>
  <c r="E305" i="7" s="1"/>
  <c r="H306" i="7"/>
  <c r="C307" i="7" a="1"/>
  <c r="C307" i="7" l="1"/>
  <c r="D307" i="7" s="1" a="1"/>
  <c r="D307" i="7" s="1"/>
  <c r="G307" i="7" s="1"/>
  <c r="F306" i="7" a="1"/>
  <c r="F306" i="7" s="1"/>
  <c r="E306" i="7" a="1"/>
  <c r="E306" i="7" s="1"/>
  <c r="F307" i="7" a="1"/>
  <c r="F307" i="7" s="1"/>
  <c r="C308" i="7" a="1"/>
  <c r="H307" i="7" l="1"/>
  <c r="C308" i="7"/>
  <c r="D308" i="7" s="1" a="1"/>
  <c r="D308" i="7" s="1"/>
  <c r="G308" i="7" s="1"/>
  <c r="E307" i="7" a="1"/>
  <c r="E307" i="7" s="1"/>
  <c r="C309" i="7" a="1"/>
  <c r="E308" i="7" l="1" a="1"/>
  <c r="E308" i="7" s="1"/>
  <c r="H308" i="7"/>
  <c r="F308" i="7" a="1"/>
  <c r="F308" i="7" s="1"/>
  <c r="C309" i="7"/>
  <c r="H309" i="7" s="1"/>
  <c r="C310" i="7" a="1"/>
  <c r="C310" i="7" l="1"/>
  <c r="D310" i="7" s="1" a="1"/>
  <c r="D310" i="7" s="1"/>
  <c r="G310" i="7" s="1"/>
  <c r="D309" i="7" a="1"/>
  <c r="D309" i="7" s="1"/>
  <c r="G309" i="7" s="1"/>
  <c r="F309" i="7" a="1"/>
  <c r="F309" i="7" s="1"/>
  <c r="E309" i="7" a="1"/>
  <c r="E309" i="7" s="1"/>
  <c r="C311" i="7" a="1"/>
  <c r="C311" i="7" l="1"/>
  <c r="H311" i="7" s="1"/>
  <c r="F310" i="7" a="1"/>
  <c r="F310" i="7" s="1"/>
  <c r="H310" i="7"/>
  <c r="E310" i="7" a="1"/>
  <c r="E310" i="7" s="1"/>
  <c r="C312" i="7" a="1"/>
  <c r="C312" i="7" l="1"/>
  <c r="E312" i="7" s="1" a="1"/>
  <c r="E312" i="7" s="1"/>
  <c r="D311" i="7" a="1"/>
  <c r="D311" i="7" s="1"/>
  <c r="G311" i="7" s="1"/>
  <c r="F311" i="7" a="1"/>
  <c r="F311" i="7" s="1"/>
  <c r="E311" i="7" a="1"/>
  <c r="E311" i="7" s="1"/>
  <c r="C313" i="7" a="1"/>
  <c r="H312" i="7" l="1"/>
  <c r="D312" i="7" a="1"/>
  <c r="D312" i="7" s="1"/>
  <c r="G312" i="7" s="1"/>
  <c r="C313" i="7"/>
  <c r="H313" i="7" s="1"/>
  <c r="F312" i="7" a="1"/>
  <c r="F312" i="7" s="1"/>
  <c r="C314" i="7" a="1"/>
  <c r="C314" i="7" l="1"/>
  <c r="F314" i="7" s="1" a="1"/>
  <c r="F314" i="7" s="1"/>
  <c r="D313" i="7" a="1"/>
  <c r="D313" i="7" s="1"/>
  <c r="G313" i="7" s="1"/>
  <c r="F313" i="7" a="1"/>
  <c r="F313" i="7" s="1"/>
  <c r="E313" i="7" a="1"/>
  <c r="E313" i="7" s="1"/>
  <c r="H314" i="7"/>
  <c r="C315" i="7" a="1"/>
  <c r="C315" i="7" l="1"/>
  <c r="D315" i="7" s="1" a="1"/>
  <c r="D315" i="7" s="1"/>
  <c r="G315" i="7" s="1"/>
  <c r="E314" i="7" a="1"/>
  <c r="E314" i="7" s="1"/>
  <c r="D314" i="7" a="1"/>
  <c r="D314" i="7" s="1"/>
  <c r="G314" i="7" s="1"/>
  <c r="C316" i="7" a="1"/>
  <c r="E315" i="7" l="1" a="1"/>
  <c r="E315" i="7" s="1"/>
  <c r="F315" i="7" a="1"/>
  <c r="F315" i="7" s="1"/>
  <c r="H315" i="7"/>
  <c r="C316" i="7"/>
  <c r="H316" i="7" s="1"/>
  <c r="C317" i="7" a="1"/>
  <c r="E316" i="7" l="1" a="1"/>
  <c r="E316" i="7" s="1"/>
  <c r="F316" i="7" a="1"/>
  <c r="F316" i="7" s="1"/>
  <c r="D316" i="7" a="1"/>
  <c r="D316" i="7" s="1"/>
  <c r="G316" i="7" s="1"/>
  <c r="C317" i="7"/>
  <c r="H317" i="7" s="1"/>
  <c r="C318" i="7" a="1"/>
  <c r="C318" i="7" l="1"/>
  <c r="D318" i="7" s="1" a="1"/>
  <c r="D318" i="7" s="1"/>
  <c r="G318" i="7" s="1"/>
  <c r="F317" i="7" a="1"/>
  <c r="F317" i="7" s="1"/>
  <c r="E317" i="7" a="1"/>
  <c r="E317" i="7" s="1"/>
  <c r="D317" i="7" a="1"/>
  <c r="D317" i="7" s="1"/>
  <c r="G317" i="7" s="1"/>
  <c r="H318" i="7"/>
  <c r="C319" i="7" a="1"/>
  <c r="E318" i="7" l="1" a="1"/>
  <c r="E318" i="7" s="1"/>
  <c r="F318" i="7" a="1"/>
  <c r="F318" i="7" s="1"/>
  <c r="C319" i="7"/>
  <c r="H319" i="7" s="1"/>
  <c r="C320" i="7" a="1"/>
  <c r="C320" i="7" l="1"/>
  <c r="E320" i="7" s="1" a="1"/>
  <c r="E320" i="7" s="1"/>
  <c r="D319" i="7" a="1"/>
  <c r="D319" i="7" s="1"/>
  <c r="G319" i="7" s="1"/>
  <c r="F319" i="7" a="1"/>
  <c r="F319" i="7" s="1"/>
  <c r="E319" i="7" a="1"/>
  <c r="E319" i="7" s="1"/>
  <c r="H320" i="7"/>
  <c r="C321" i="7" a="1"/>
  <c r="D320" i="7" l="1" a="1"/>
  <c r="D320" i="7" s="1"/>
  <c r="G320" i="7" s="1"/>
  <c r="C321" i="7"/>
  <c r="H321" i="7" s="1"/>
  <c r="F320" i="7" a="1"/>
  <c r="F320" i="7" s="1"/>
  <c r="D321" i="7" a="1"/>
  <c r="D321" i="7" s="1"/>
  <c r="G321" i="7" s="1"/>
  <c r="C322" i="7" a="1"/>
  <c r="F321" i="7" l="1" a="1"/>
  <c r="F321" i="7" s="1"/>
  <c r="E321" i="7" a="1"/>
  <c r="E321" i="7" s="1"/>
  <c r="C322" i="7"/>
  <c r="E322" i="7" s="1" a="1"/>
  <c r="E322" i="7" s="1"/>
  <c r="C323" i="7" a="1"/>
  <c r="F322" i="7" l="1" a="1"/>
  <c r="F322" i="7" s="1"/>
  <c r="H322" i="7"/>
  <c r="D322" i="7" a="1"/>
  <c r="D322" i="7" s="1"/>
  <c r="G322" i="7" s="1"/>
  <c r="C323" i="7"/>
  <c r="H323" i="7" s="1"/>
  <c r="C324" i="7" a="1"/>
  <c r="E323" i="7" l="1" a="1"/>
  <c r="E323" i="7" s="1"/>
  <c r="C324" i="7"/>
  <c r="H324" i="7" s="1"/>
  <c r="D323" i="7" a="1"/>
  <c r="D323" i="7" s="1"/>
  <c r="G323" i="7" s="1"/>
  <c r="F323" i="7" a="1"/>
  <c r="F323" i="7" s="1"/>
  <c r="C325" i="7" a="1"/>
  <c r="C325" i="7" l="1"/>
  <c r="F325" i="7" s="1" a="1"/>
  <c r="F325" i="7" s="1"/>
  <c r="F324" i="7" a="1"/>
  <c r="F324" i="7" s="1"/>
  <c r="E324" i="7" a="1"/>
  <c r="E324" i="7" s="1"/>
  <c r="D324" i="7" a="1"/>
  <c r="D324" i="7" s="1"/>
  <c r="G324" i="7" s="1"/>
  <c r="C326" i="7" a="1"/>
  <c r="H325" i="7" l="1"/>
  <c r="E325" i="7" a="1"/>
  <c r="E325" i="7" s="1"/>
  <c r="C326" i="7"/>
  <c r="H326" i="7" s="1"/>
  <c r="D325" i="7" a="1"/>
  <c r="D325" i="7" s="1"/>
  <c r="G325" i="7" s="1"/>
  <c r="C327" i="7" a="1"/>
  <c r="C327" i="7" l="1"/>
  <c r="E327" i="7" s="1" a="1"/>
  <c r="E327" i="7" s="1"/>
  <c r="D326" i="7" a="1"/>
  <c r="D326" i="7" s="1"/>
  <c r="G326" i="7" s="1"/>
  <c r="F326" i="7" a="1"/>
  <c r="F326" i="7" s="1"/>
  <c r="E326" i="7" a="1"/>
  <c r="E326" i="7" s="1"/>
  <c r="C328" i="7" a="1"/>
  <c r="H327" i="7" l="1"/>
  <c r="C328" i="7"/>
  <c r="H328" i="7" s="1"/>
  <c r="F327" i="7" a="1"/>
  <c r="F327" i="7" s="1"/>
  <c r="D327" i="7" a="1"/>
  <c r="D327" i="7" s="1"/>
  <c r="G327" i="7" s="1"/>
  <c r="C329" i="7" a="1"/>
  <c r="C329" i="7" l="1"/>
  <c r="H329" i="7" s="1"/>
  <c r="D328" i="7" a="1"/>
  <c r="D328" i="7" s="1"/>
  <c r="G328" i="7" s="1"/>
  <c r="E328" i="7" a="1"/>
  <c r="E328" i="7" s="1"/>
  <c r="F328" i="7" a="1"/>
  <c r="F328" i="7" s="1"/>
  <c r="C330" i="7" a="1"/>
  <c r="C330" i="7" l="1"/>
  <c r="H330" i="7" s="1"/>
  <c r="F329" i="7" a="1"/>
  <c r="F329" i="7" s="1"/>
  <c r="E329" i="7" a="1"/>
  <c r="E329" i="7" s="1"/>
  <c r="D329" i="7" a="1"/>
  <c r="D329" i="7" s="1"/>
  <c r="G329" i="7" s="1"/>
  <c r="C331" i="7" a="1"/>
  <c r="C331" i="7" l="1"/>
  <c r="F331" i="7" s="1" a="1"/>
  <c r="F331" i="7" s="1"/>
  <c r="F330" i="7" a="1"/>
  <c r="F330" i="7" s="1"/>
  <c r="E330" i="7" a="1"/>
  <c r="E330" i="7" s="1"/>
  <c r="D330" i="7" a="1"/>
  <c r="D330" i="7" s="1"/>
  <c r="G330" i="7" s="1"/>
  <c r="C332" i="7" a="1"/>
  <c r="H331" i="7" l="1"/>
  <c r="C332" i="7"/>
  <c r="D332" i="7" s="1" a="1"/>
  <c r="D332" i="7" s="1"/>
  <c r="G332" i="7" s="1"/>
  <c r="D331" i="7" a="1"/>
  <c r="D331" i="7" s="1"/>
  <c r="G331" i="7" s="1"/>
  <c r="E331" i="7" a="1"/>
  <c r="E331" i="7" s="1"/>
  <c r="C333" i="7" a="1"/>
  <c r="H332" i="7" l="1"/>
  <c r="C333" i="7"/>
  <c r="F333" i="7" s="1" a="1"/>
  <c r="F333" i="7" s="1"/>
  <c r="F332" i="7" a="1"/>
  <c r="F332" i="7" s="1"/>
  <c r="E332" i="7" a="1"/>
  <c r="E332" i="7" s="1"/>
  <c r="C334" i="7" a="1"/>
  <c r="H333" i="7" l="1"/>
  <c r="C334" i="7"/>
  <c r="H334" i="7" s="1"/>
  <c r="D333" i="7" a="1"/>
  <c r="D333" i="7" s="1"/>
  <c r="G333" i="7" s="1"/>
  <c r="E333" i="7" a="1"/>
  <c r="E333" i="7" s="1"/>
  <c r="C335" i="7" a="1"/>
  <c r="C335" i="7" l="1"/>
  <c r="E335" i="7" s="1" a="1"/>
  <c r="E335" i="7" s="1"/>
  <c r="D334" i="7" a="1"/>
  <c r="D334" i="7" s="1"/>
  <c r="G334" i="7" s="1"/>
  <c r="F334" i="7" a="1"/>
  <c r="F334" i="7" s="1"/>
  <c r="E334" i="7" a="1"/>
  <c r="E334" i="7" s="1"/>
  <c r="C336" i="7" a="1"/>
  <c r="H335" i="7" l="1"/>
  <c r="F335" i="7" a="1"/>
  <c r="F335" i="7" s="1"/>
  <c r="C336" i="7"/>
  <c r="H336" i="7" s="1"/>
  <c r="D335" i="7" a="1"/>
  <c r="D335" i="7" s="1"/>
  <c r="G335" i="7" s="1"/>
  <c r="C337" i="7" a="1"/>
  <c r="C337" i="7" l="1"/>
  <c r="F337" i="7" s="1" a="1"/>
  <c r="F337" i="7" s="1"/>
  <c r="F336" i="7" a="1"/>
  <c r="F336" i="7" s="1"/>
  <c r="E336" i="7" a="1"/>
  <c r="E336" i="7" s="1"/>
  <c r="D336" i="7" a="1"/>
  <c r="D336" i="7" s="1"/>
  <c r="G336" i="7" s="1"/>
  <c r="E337" i="7" a="1"/>
  <c r="E337" i="7" s="1"/>
  <c r="C338" i="7" a="1"/>
  <c r="H337" i="7" l="1"/>
  <c r="D337" i="7" a="1"/>
  <c r="D337" i="7" s="1"/>
  <c r="G337" i="7" s="1"/>
  <c r="C338" i="7"/>
  <c r="E338" i="7" s="1" a="1"/>
  <c r="E338" i="7" s="1"/>
  <c r="C339" i="7" a="1"/>
  <c r="F338" i="7" l="1" a="1"/>
  <c r="F338" i="7" s="1"/>
  <c r="H338" i="7"/>
  <c r="C339" i="7"/>
  <c r="H339" i="7" s="1"/>
  <c r="D338" i="7" a="1"/>
  <c r="D338" i="7" s="1"/>
  <c r="G338" i="7" s="1"/>
  <c r="C340" i="7" a="1"/>
  <c r="D339" i="7" l="1" a="1"/>
  <c r="D339" i="7" s="1"/>
  <c r="G339" i="7" s="1"/>
  <c r="E339" i="7" a="1"/>
  <c r="E339" i="7" s="1"/>
  <c r="F339" i="7" a="1"/>
  <c r="F339" i="7" s="1"/>
  <c r="C340" i="7"/>
  <c r="E340" i="7" s="1" a="1"/>
  <c r="E340" i="7" s="1"/>
  <c r="C341" i="7" a="1"/>
  <c r="D340" i="7" l="1" a="1"/>
  <c r="D340" i="7" s="1"/>
  <c r="G340" i="7" s="1"/>
  <c r="H340" i="7"/>
  <c r="F340" i="7" a="1"/>
  <c r="F340" i="7" s="1"/>
  <c r="C341" i="7"/>
  <c r="H341" i="7" s="1"/>
  <c r="C342" i="7" a="1"/>
  <c r="C342" i="7" l="1"/>
  <c r="D342" i="7" s="1" a="1"/>
  <c r="D342" i="7" s="1"/>
  <c r="G342" i="7" s="1"/>
  <c r="F341" i="7" a="1"/>
  <c r="F341" i="7" s="1"/>
  <c r="D341" i="7" a="1"/>
  <c r="D341" i="7" s="1"/>
  <c r="G341" i="7" s="1"/>
  <c r="E341" i="7" a="1"/>
  <c r="E341" i="7" s="1"/>
  <c r="H342" i="7"/>
  <c r="C343" i="7" a="1"/>
  <c r="E342" i="7" l="1" a="1"/>
  <c r="E342" i="7" s="1"/>
  <c r="F342" i="7" a="1"/>
  <c r="F342" i="7" s="1"/>
  <c r="C343" i="7"/>
  <c r="H343" i="7" s="1"/>
  <c r="C344" i="7" a="1"/>
  <c r="D343" i="7" l="1" a="1"/>
  <c r="D343" i="7" s="1"/>
  <c r="G343" i="7" s="1"/>
  <c r="E343" i="7" a="1"/>
  <c r="E343" i="7" s="1"/>
  <c r="F343" i="7" a="1"/>
  <c r="F343" i="7" s="1"/>
  <c r="C344" i="7"/>
  <c r="D344" i="7" s="1" a="1"/>
  <c r="D344" i="7" s="1"/>
  <c r="G344" i="7" s="1"/>
  <c r="C345" i="7" a="1"/>
  <c r="H344" i="7" l="1"/>
  <c r="C345" i="7"/>
  <c r="H345" i="7" s="1"/>
  <c r="F344" i="7" a="1"/>
  <c r="F344" i="7" s="1"/>
  <c r="E344" i="7" a="1"/>
  <c r="E344" i="7" s="1"/>
  <c r="C346" i="7" a="1"/>
  <c r="D345" i="7" l="1" a="1"/>
  <c r="D345" i="7" s="1"/>
  <c r="G345" i="7" s="1"/>
  <c r="F345" i="7" a="1"/>
  <c r="F345" i="7" s="1"/>
  <c r="C346" i="7"/>
  <c r="H346" i="7" s="1"/>
  <c r="E345" i="7" a="1"/>
  <c r="E345" i="7" s="1"/>
  <c r="C347" i="7" a="1"/>
  <c r="F346" i="7" l="1" a="1"/>
  <c r="F346" i="7" s="1"/>
  <c r="C347" i="7"/>
  <c r="D347" i="7" s="1" a="1"/>
  <c r="D347" i="7" s="1"/>
  <c r="G347" i="7" s="1"/>
  <c r="D346" i="7" a="1"/>
  <c r="D346" i="7" s="1"/>
  <c r="G346" i="7" s="1"/>
  <c r="E346" i="7" a="1"/>
  <c r="E346" i="7" s="1"/>
  <c r="H347" i="7"/>
  <c r="C348" i="7" a="1"/>
  <c r="E347" i="7" l="1" a="1"/>
  <c r="E347" i="7" s="1"/>
  <c r="F347" i="7" a="1"/>
  <c r="F347" i="7" s="1"/>
  <c r="C348" i="7"/>
  <c r="H348" i="7" s="1"/>
  <c r="C349" i="7" a="1"/>
  <c r="C349" i="7" l="1"/>
  <c r="E349" i="7" s="1" a="1"/>
  <c r="E349" i="7" s="1"/>
  <c r="D348" i="7" a="1"/>
  <c r="D348" i="7" s="1"/>
  <c r="G348" i="7" s="1"/>
  <c r="E348" i="7" a="1"/>
  <c r="E348" i="7" s="1"/>
  <c r="F348" i="7" a="1"/>
  <c r="F348" i="7" s="1"/>
  <c r="H349" i="7"/>
  <c r="C350" i="7" a="1"/>
  <c r="F349" i="7" l="1" a="1"/>
  <c r="F349" i="7" s="1"/>
  <c r="D349" i="7" a="1"/>
  <c r="D349" i="7" s="1"/>
  <c r="G349" i="7" s="1"/>
  <c r="C350" i="7"/>
  <c r="F350" i="7" s="1" a="1"/>
  <c r="F350" i="7" s="1"/>
  <c r="C351" i="7" a="1"/>
  <c r="E350" i="7" l="1" a="1"/>
  <c r="E350" i="7" s="1"/>
  <c r="H350" i="7"/>
  <c r="D350" i="7" a="1"/>
  <c r="D350" i="7" s="1"/>
  <c r="G350" i="7" s="1"/>
  <c r="C351" i="7"/>
  <c r="H351" i="7" s="1"/>
  <c r="C352" i="7" a="1"/>
  <c r="C352" i="7" l="1"/>
  <c r="F352" i="7" s="1" a="1"/>
  <c r="F352" i="7" s="1"/>
  <c r="E351" i="7" a="1"/>
  <c r="E351" i="7" s="1"/>
  <c r="D351" i="7" a="1"/>
  <c r="D351" i="7" s="1"/>
  <c r="G351" i="7" s="1"/>
  <c r="F351" i="7" a="1"/>
  <c r="F351" i="7" s="1"/>
  <c r="C353" i="7" a="1"/>
  <c r="H352" i="7" l="1"/>
  <c r="D352" i="7" a="1"/>
  <c r="D352" i="7" s="1"/>
  <c r="G352" i="7" s="1"/>
  <c r="C353" i="7"/>
  <c r="H353" i="7" s="1"/>
  <c r="E352" i="7" a="1"/>
  <c r="E352" i="7" s="1"/>
  <c r="C354" i="7" a="1"/>
  <c r="F353" i="7" l="1" a="1"/>
  <c r="F353" i="7" s="1"/>
  <c r="E353" i="7" a="1"/>
  <c r="E353" i="7" s="1"/>
  <c r="D353" i="7" a="1"/>
  <c r="D353" i="7" s="1"/>
  <c r="G353" i="7" s="1"/>
  <c r="C354" i="7"/>
  <c r="H354" i="7" s="1"/>
  <c r="E354" i="7" a="1"/>
  <c r="E354" i="7" s="1"/>
  <c r="C355" i="7" a="1"/>
  <c r="C355" i="7" l="1"/>
  <c r="D355" i="7" s="1" a="1"/>
  <c r="D355" i="7" s="1"/>
  <c r="G355" i="7" s="1"/>
  <c r="F354" i="7" a="1"/>
  <c r="F354" i="7" s="1"/>
  <c r="D354" i="7" a="1"/>
  <c r="D354" i="7" s="1"/>
  <c r="G354" i="7" s="1"/>
  <c r="H355" i="7"/>
  <c r="F355" i="7" a="1"/>
  <c r="F355" i="7" s="1"/>
  <c r="C356" i="7" a="1"/>
  <c r="E355" i="7" l="1" a="1"/>
  <c r="E355" i="7" s="1"/>
  <c r="C356" i="7"/>
  <c r="H356" i="7" s="1"/>
  <c r="C357" i="7" a="1"/>
  <c r="D356" i="7" l="1" a="1"/>
  <c r="D356" i="7" s="1"/>
  <c r="G356" i="7" s="1"/>
  <c r="C357" i="7"/>
  <c r="E357" i="7" s="1" a="1"/>
  <c r="E357" i="7" s="1"/>
  <c r="E356" i="7" a="1"/>
  <c r="E356" i="7" s="1"/>
  <c r="F356" i="7" a="1"/>
  <c r="F356" i="7" s="1"/>
  <c r="H357" i="7"/>
  <c r="C358" i="7" a="1"/>
  <c r="D357" i="7" l="1" a="1"/>
  <c r="D357" i="7" s="1"/>
  <c r="G357" i="7" s="1"/>
  <c r="F357" i="7" a="1"/>
  <c r="F357" i="7" s="1"/>
  <c r="C358" i="7"/>
  <c r="E358" i="7" s="1" a="1"/>
  <c r="E358" i="7" s="1"/>
  <c r="C359" i="7" a="1"/>
  <c r="H358" i="7" l="1"/>
  <c r="C359" i="7"/>
  <c r="D359" i="7" s="1" a="1"/>
  <c r="D359" i="7" s="1"/>
  <c r="G359" i="7" s="1"/>
  <c r="D358" i="7" a="1"/>
  <c r="D358" i="7" s="1"/>
  <c r="G358" i="7" s="1"/>
  <c r="F358" i="7" a="1"/>
  <c r="F358" i="7" s="1"/>
  <c r="H359" i="7"/>
  <c r="C360" i="7" a="1"/>
  <c r="E359" i="7" l="1" a="1"/>
  <c r="E359" i="7" s="1"/>
  <c r="C360" i="7"/>
  <c r="H360" i="7" s="1"/>
  <c r="F359" i="7" a="1"/>
  <c r="F359" i="7" s="1"/>
  <c r="C361" i="7" a="1"/>
  <c r="E360" i="7" l="1" a="1"/>
  <c r="E360" i="7" s="1"/>
  <c r="C361" i="7"/>
  <c r="F361" i="7" s="1" a="1"/>
  <c r="F361" i="7" s="1"/>
  <c r="F360" i="7" a="1"/>
  <c r="F360" i="7" s="1"/>
  <c r="D360" i="7" a="1"/>
  <c r="D360" i="7" s="1"/>
  <c r="G360" i="7" s="1"/>
  <c r="C362" i="7" a="1"/>
  <c r="H361" i="7" l="1"/>
  <c r="C362" i="7"/>
  <c r="D362" i="7" s="1" a="1"/>
  <c r="D362" i="7" s="1"/>
  <c r="G362" i="7" s="1"/>
  <c r="E361" i="7" a="1"/>
  <c r="E361" i="7" s="1"/>
  <c r="D361" i="7" a="1"/>
  <c r="D361" i="7" s="1"/>
  <c r="G361" i="7" s="1"/>
  <c r="C363" i="7" a="1"/>
  <c r="H362" i="7" l="1"/>
  <c r="C363" i="7"/>
  <c r="D363" i="7" s="1" a="1"/>
  <c r="D363" i="7" s="1"/>
  <c r="G363" i="7" s="1"/>
  <c r="F362" i="7" a="1"/>
  <c r="F362" i="7" s="1"/>
  <c r="E362" i="7" a="1"/>
  <c r="E362" i="7" s="1"/>
  <c r="C364" i="7" a="1"/>
  <c r="F363" i="7" l="1" a="1"/>
  <c r="F363" i="7" s="1"/>
  <c r="E363" i="7" a="1"/>
  <c r="E363" i="7" s="1"/>
  <c r="H363" i="7"/>
  <c r="C364" i="7"/>
  <c r="F364" i="7" s="1" a="1"/>
  <c r="F364" i="7" s="1"/>
  <c r="C365" i="7" a="1"/>
  <c r="H364" i="7" l="1"/>
  <c r="E364" i="7" a="1"/>
  <c r="E364" i="7" s="1"/>
  <c r="D364" i="7" a="1"/>
  <c r="D364" i="7" s="1"/>
  <c r="G364" i="7" s="1"/>
  <c r="C365" i="7"/>
  <c r="H365" i="7" s="1"/>
  <c r="C366" i="7" a="1"/>
  <c r="F365" i="7" l="1" a="1"/>
  <c r="F365" i="7" s="1"/>
  <c r="C366" i="7"/>
  <c r="H366" i="7" s="1"/>
  <c r="D365" i="7" a="1"/>
  <c r="D365" i="7" s="1"/>
  <c r="G365" i="7" s="1"/>
  <c r="E365" i="7" a="1"/>
  <c r="E365" i="7" s="1"/>
  <c r="C367" i="7" a="1"/>
  <c r="C367" i="7" l="1"/>
  <c r="H367" i="7" s="1"/>
  <c r="D366" i="7" a="1"/>
  <c r="D366" i="7" s="1"/>
  <c r="G366" i="7" s="1"/>
  <c r="E366" i="7" a="1"/>
  <c r="E366" i="7" s="1"/>
  <c r="F366" i="7" a="1"/>
  <c r="F366" i="7" s="1"/>
  <c r="E367" i="7" a="1"/>
  <c r="E367" i="7" s="1"/>
  <c r="C368" i="7" a="1"/>
  <c r="C368" i="7" l="1"/>
  <c r="F368" i="7" s="1" a="1"/>
  <c r="F368" i="7" s="1"/>
  <c r="F367" i="7" a="1"/>
  <c r="F367" i="7" s="1"/>
  <c r="D367" i="7" a="1"/>
  <c r="D367" i="7" s="1"/>
  <c r="G367" i="7" s="1"/>
  <c r="H368" i="7"/>
  <c r="D368" i="7" a="1"/>
  <c r="D368" i="7" s="1"/>
  <c r="G368" i="7" s="1"/>
  <c r="C369" i="7" a="1"/>
  <c r="C369" i="7" l="1"/>
  <c r="H369" i="7" s="1"/>
  <c r="E368" i="7" a="1"/>
  <c r="E368" i="7" s="1"/>
  <c r="C370" i="7" a="1"/>
  <c r="C370" i="7" l="1"/>
  <c r="D370" i="7" s="1" a="1"/>
  <c r="D370" i="7" s="1"/>
  <c r="G370" i="7" s="1"/>
  <c r="E369" i="7" a="1"/>
  <c r="E369" i="7" s="1"/>
  <c r="D369" i="7" a="1"/>
  <c r="D369" i="7" s="1"/>
  <c r="G369" i="7" s="1"/>
  <c r="F369" i="7" a="1"/>
  <c r="F369" i="7" s="1"/>
  <c r="C371" i="7" a="1"/>
  <c r="H370" i="7" l="1"/>
  <c r="C371" i="7"/>
  <c r="E371" i="7" s="1" a="1"/>
  <c r="E371" i="7" s="1"/>
  <c r="F370" i="7" a="1"/>
  <c r="F370" i="7" s="1"/>
  <c r="E370" i="7" a="1"/>
  <c r="E370" i="7" s="1"/>
  <c r="C372" i="7" a="1"/>
  <c r="H371" i="7" l="1"/>
  <c r="C372" i="7"/>
  <c r="D372" i="7" s="1" a="1"/>
  <c r="D372" i="7" s="1"/>
  <c r="G372" i="7" s="1"/>
  <c r="F371" i="7" a="1"/>
  <c r="F371" i="7" s="1"/>
  <c r="D371" i="7" a="1"/>
  <c r="D371" i="7" s="1"/>
  <c r="G371" i="7" s="1"/>
  <c r="C373" i="7" a="1"/>
  <c r="H372" i="7" l="1"/>
  <c r="C373" i="7"/>
  <c r="H373" i="7" s="1"/>
  <c r="F372" i="7" a="1"/>
  <c r="F372" i="7" s="1"/>
  <c r="E372" i="7" a="1"/>
  <c r="E372" i="7" s="1"/>
  <c r="C374" i="7" a="1"/>
  <c r="D373" i="7" l="1" a="1"/>
  <c r="D373" i="7" s="1"/>
  <c r="G373" i="7" s="1"/>
  <c r="C374" i="7"/>
  <c r="H374" i="7" s="1"/>
  <c r="E373" i="7" a="1"/>
  <c r="E373" i="7" s="1"/>
  <c r="F373" i="7" a="1"/>
  <c r="F373" i="7" s="1"/>
  <c r="C375" i="7" a="1"/>
  <c r="C375" i="7" l="1"/>
  <c r="H375" i="7" s="1"/>
  <c r="D374" i="7" a="1"/>
  <c r="D374" i="7" s="1"/>
  <c r="G374" i="7" s="1"/>
  <c r="F374" i="7" a="1"/>
  <c r="F374" i="7" s="1"/>
  <c r="E374" i="7" a="1"/>
  <c r="E374" i="7" s="1"/>
  <c r="C376" i="7" a="1"/>
  <c r="C376" i="7" l="1"/>
  <c r="H376" i="7" s="1"/>
  <c r="E375" i="7" a="1"/>
  <c r="E375" i="7" s="1"/>
  <c r="D375" i="7" a="1"/>
  <c r="D375" i="7" s="1"/>
  <c r="G375" i="7" s="1"/>
  <c r="F375" i="7" a="1"/>
  <c r="F375" i="7" s="1"/>
  <c r="C377" i="7" a="1"/>
  <c r="C377" i="7" l="1"/>
  <c r="F377" i="7" s="1" a="1"/>
  <c r="F377" i="7" s="1"/>
  <c r="E376" i="7" a="1"/>
  <c r="E376" i="7" s="1"/>
  <c r="F376" i="7" a="1"/>
  <c r="F376" i="7" s="1"/>
  <c r="D376" i="7" a="1"/>
  <c r="D376" i="7" s="1"/>
  <c r="G376" i="7" s="1"/>
  <c r="C378" i="7" a="1"/>
  <c r="H377" i="7" l="1"/>
  <c r="C378" i="7"/>
  <c r="E378" i="7" s="1" a="1"/>
  <c r="E378" i="7" s="1"/>
  <c r="D377" i="7" a="1"/>
  <c r="D377" i="7" s="1"/>
  <c r="G377" i="7" s="1"/>
  <c r="E377" i="7" a="1"/>
  <c r="E377" i="7" s="1"/>
  <c r="C379" i="7" a="1"/>
  <c r="D378" i="7" l="1" a="1"/>
  <c r="D378" i="7" s="1"/>
  <c r="G378" i="7" s="1"/>
  <c r="H378" i="7"/>
  <c r="F378" i="7" a="1"/>
  <c r="F378" i="7" s="1"/>
  <c r="C379" i="7"/>
  <c r="H379" i="7" s="1"/>
  <c r="C380" i="7" a="1"/>
  <c r="E379" i="7" l="1" a="1"/>
  <c r="E379" i="7" s="1"/>
  <c r="C380" i="7"/>
  <c r="F380" i="7" s="1" a="1"/>
  <c r="F380" i="7" s="1"/>
  <c r="D379" i="7" a="1"/>
  <c r="D379" i="7" s="1"/>
  <c r="G379" i="7" s="1"/>
  <c r="F379" i="7" a="1"/>
  <c r="F379" i="7" s="1"/>
  <c r="C381" i="7" a="1"/>
  <c r="H380" i="7" l="1"/>
  <c r="C381" i="7"/>
  <c r="H381" i="7" s="1"/>
  <c r="D380" i="7" a="1"/>
  <c r="D380" i="7" s="1"/>
  <c r="G380" i="7" s="1"/>
  <c r="E380" i="7" a="1"/>
  <c r="E380" i="7" s="1"/>
  <c r="C382" i="7" a="1"/>
  <c r="C382" i="7" l="1"/>
  <c r="F382" i="7" s="1" a="1"/>
  <c r="F382" i="7" s="1"/>
  <c r="D381" i="7" a="1"/>
  <c r="D381" i="7" s="1"/>
  <c r="G381" i="7" s="1"/>
  <c r="F381" i="7" a="1"/>
  <c r="F381" i="7" s="1"/>
  <c r="E381" i="7" a="1"/>
  <c r="E381" i="7" s="1"/>
  <c r="C383" i="7" a="1"/>
  <c r="H382" i="7" l="1"/>
  <c r="C383" i="7"/>
  <c r="F383" i="7" s="1" a="1"/>
  <c r="F383" i="7" s="1"/>
  <c r="E382" i="7" a="1"/>
  <c r="E382" i="7" s="1"/>
  <c r="D382" i="7" a="1"/>
  <c r="D382" i="7" s="1"/>
  <c r="G382" i="7" s="1"/>
  <c r="C384" i="7" a="1"/>
  <c r="D383" i="7" l="1" a="1"/>
  <c r="D383" i="7" s="1"/>
  <c r="G383" i="7" s="1"/>
  <c r="E383" i="7" a="1"/>
  <c r="E383" i="7" s="1"/>
  <c r="H383" i="7"/>
  <c r="C384" i="7"/>
  <c r="H384" i="7" s="1"/>
  <c r="C385" i="7" a="1"/>
  <c r="D384" i="7" l="1" a="1"/>
  <c r="D384" i="7" s="1"/>
  <c r="G384" i="7" s="1"/>
  <c r="E384" i="7" a="1"/>
  <c r="E384" i="7" s="1"/>
  <c r="F384" i="7" a="1"/>
  <c r="F384" i="7" s="1"/>
  <c r="C385" i="7"/>
  <c r="H385" i="7" s="1"/>
  <c r="C386" i="7" a="1"/>
  <c r="C386" i="7" l="1"/>
  <c r="H386" i="7" s="1"/>
  <c r="E385" i="7" a="1"/>
  <c r="E385" i="7" s="1"/>
  <c r="D385" i="7" a="1"/>
  <c r="D385" i="7" s="1"/>
  <c r="G385" i="7" s="1"/>
  <c r="F385" i="7" a="1"/>
  <c r="F385" i="7" s="1"/>
  <c r="C387" i="7" a="1"/>
  <c r="C387" i="7" l="1"/>
  <c r="H387" i="7" s="1"/>
  <c r="F386" i="7" a="1"/>
  <c r="F386" i="7" s="1"/>
  <c r="D386" i="7" a="1"/>
  <c r="D386" i="7" s="1"/>
  <c r="G386" i="7" s="1"/>
  <c r="E386" i="7" a="1"/>
  <c r="E386" i="7" s="1"/>
  <c r="C388" i="7" a="1"/>
  <c r="C388" i="7" l="1"/>
  <c r="E388" i="7" s="1" a="1"/>
  <c r="E388" i="7" s="1"/>
  <c r="F387" i="7" a="1"/>
  <c r="F387" i="7" s="1"/>
  <c r="E387" i="7" a="1"/>
  <c r="E387" i="7" s="1"/>
  <c r="D387" i="7" a="1"/>
  <c r="D387" i="7" s="1"/>
  <c r="G387" i="7" s="1"/>
  <c r="H388" i="7"/>
  <c r="C389" i="7" a="1"/>
  <c r="C389" i="7" l="1"/>
  <c r="H389" i="7" s="1"/>
  <c r="F388" i="7" a="1"/>
  <c r="F388" i="7" s="1"/>
  <c r="D388" i="7" a="1"/>
  <c r="D388" i="7" s="1"/>
  <c r="G388" i="7" s="1"/>
  <c r="C390" i="7" a="1"/>
  <c r="C390" i="7" l="1"/>
  <c r="H390" i="7" s="1"/>
  <c r="F389" i="7" a="1"/>
  <c r="F389" i="7" s="1"/>
  <c r="D389" i="7" a="1"/>
  <c r="D389" i="7" s="1"/>
  <c r="G389" i="7" s="1"/>
  <c r="E389" i="7" a="1"/>
  <c r="E389" i="7" s="1"/>
  <c r="C391" i="7" a="1"/>
  <c r="C391" i="7" l="1"/>
  <c r="F391" i="7" s="1" a="1"/>
  <c r="F391" i="7" s="1"/>
  <c r="D390" i="7" a="1"/>
  <c r="D390" i="7" s="1"/>
  <c r="G390" i="7" s="1"/>
  <c r="E390" i="7" a="1"/>
  <c r="E390" i="7" s="1"/>
  <c r="F390" i="7" a="1"/>
  <c r="F390" i="7" s="1"/>
  <c r="H391" i="7"/>
  <c r="C392" i="7" a="1"/>
  <c r="C392" i="7" l="1"/>
  <c r="H392" i="7" s="1"/>
  <c r="D391" i="7" a="1"/>
  <c r="D391" i="7" s="1"/>
  <c r="G391" i="7" s="1"/>
  <c r="E391" i="7" a="1"/>
  <c r="E391" i="7" s="1"/>
  <c r="C393" i="7" a="1"/>
  <c r="C393" i="7" l="1"/>
  <c r="F393" i="7" s="1" a="1"/>
  <c r="F393" i="7" s="1"/>
  <c r="F392" i="7" a="1"/>
  <c r="F392" i="7" s="1"/>
  <c r="D392" i="7" a="1"/>
  <c r="D392" i="7" s="1"/>
  <c r="G392" i="7" s="1"/>
  <c r="E392" i="7" a="1"/>
  <c r="E392" i="7" s="1"/>
  <c r="H393" i="7"/>
  <c r="C394" i="7" a="1"/>
  <c r="D393" i="7" l="1" a="1"/>
  <c r="D393" i="7" s="1"/>
  <c r="G393" i="7" s="1"/>
  <c r="E393" i="7" a="1"/>
  <c r="E393" i="7" s="1"/>
  <c r="C394" i="7"/>
  <c r="F394" i="7" s="1" a="1"/>
  <c r="F394" i="7" s="1"/>
  <c r="C395" i="7" a="1"/>
  <c r="H394" i="7" l="1"/>
  <c r="D394" i="7" a="1"/>
  <c r="D394" i="7" s="1"/>
  <c r="G394" i="7" s="1"/>
  <c r="E394" i="7" a="1"/>
  <c r="E394" i="7" s="1"/>
  <c r="C395" i="7"/>
  <c r="H395" i="7" s="1"/>
  <c r="C396" i="7" a="1"/>
  <c r="C396" i="7" l="1"/>
  <c r="H396" i="7" s="1"/>
  <c r="D395" i="7" a="1"/>
  <c r="D395" i="7" s="1"/>
  <c r="G395" i="7" s="1"/>
  <c r="F395" i="7" a="1"/>
  <c r="F395" i="7" s="1"/>
  <c r="E395" i="7" a="1"/>
  <c r="E395" i="7" s="1"/>
  <c r="C397" i="7" a="1"/>
  <c r="D396" i="7" l="1" a="1"/>
  <c r="D396" i="7" s="1"/>
  <c r="G396" i="7" s="1"/>
  <c r="C397" i="7"/>
  <c r="H397" i="7" s="1"/>
  <c r="E396" i="7" a="1"/>
  <c r="E396" i="7" s="1"/>
  <c r="F396" i="7" a="1"/>
  <c r="F396" i="7" s="1"/>
  <c r="C398" i="7" a="1"/>
  <c r="F397" i="7" l="1" a="1"/>
  <c r="F397" i="7" s="1"/>
  <c r="E397" i="7" a="1"/>
  <c r="E397" i="7" s="1"/>
  <c r="D397" i="7" a="1"/>
  <c r="D397" i="7" s="1"/>
  <c r="G397" i="7" s="1"/>
  <c r="C398" i="7"/>
  <c r="H398" i="7" s="1"/>
  <c r="C399" i="7" a="1"/>
  <c r="D398" i="7" l="1" a="1"/>
  <c r="D398" i="7" s="1"/>
  <c r="G398" i="7" s="1"/>
  <c r="E398" i="7" a="1"/>
  <c r="E398" i="7" s="1"/>
  <c r="C399" i="7"/>
  <c r="H399" i="7" s="1"/>
  <c r="F398" i="7" a="1"/>
  <c r="F398" i="7" s="1"/>
  <c r="C400" i="7" a="1"/>
  <c r="C400" i="7" l="1"/>
  <c r="H400" i="7" s="1"/>
  <c r="D399" i="7" a="1"/>
  <c r="D399" i="7" s="1"/>
  <c r="G399" i="7" s="1"/>
  <c r="F399" i="7" a="1"/>
  <c r="F399" i="7" s="1"/>
  <c r="E399" i="7" a="1"/>
  <c r="E399" i="7" s="1"/>
  <c r="C401" i="7" a="1"/>
  <c r="F400" i="7" l="1" a="1"/>
  <c r="F400" i="7" s="1"/>
  <c r="C401" i="7"/>
  <c r="H401" i="7" s="1"/>
  <c r="D400" i="7" a="1"/>
  <c r="D400" i="7" s="1"/>
  <c r="G400" i="7" s="1"/>
  <c r="E400" i="7" a="1"/>
  <c r="E400" i="7" s="1"/>
  <c r="C402" i="7" a="1"/>
  <c r="C402" i="7" l="1"/>
  <c r="E402" i="7" s="1" a="1"/>
  <c r="E402" i="7" s="1"/>
  <c r="F401" i="7" a="1"/>
  <c r="F401" i="7" s="1"/>
  <c r="E401" i="7" a="1"/>
  <c r="E401" i="7" s="1"/>
  <c r="D401" i="7" a="1"/>
  <c r="D401" i="7" s="1"/>
  <c r="G401" i="7" s="1"/>
  <c r="C403" i="7" a="1"/>
  <c r="F402" i="7" l="1" a="1"/>
  <c r="F402" i="7" s="1"/>
  <c r="H402" i="7"/>
  <c r="D402" i="7" a="1"/>
  <c r="D402" i="7" s="1"/>
  <c r="G402" i="7" s="1"/>
  <c r="C403" i="7"/>
  <c r="H403" i="7" s="1"/>
  <c r="C404" i="7" a="1"/>
  <c r="F403" i="7" l="1" a="1"/>
  <c r="F403" i="7" s="1"/>
  <c r="C404" i="7"/>
  <c r="H404" i="7" s="1"/>
  <c r="E403" i="7" a="1"/>
  <c r="E403" i="7" s="1"/>
  <c r="D403" i="7" a="1"/>
  <c r="D403" i="7" s="1"/>
  <c r="G403" i="7" s="1"/>
  <c r="C405" i="7" a="1"/>
  <c r="D404" i="7" l="1" a="1"/>
  <c r="D404" i="7" s="1"/>
  <c r="G404" i="7" s="1"/>
  <c r="C405" i="7"/>
  <c r="H405" i="7" s="1"/>
  <c r="E404" i="7" a="1"/>
  <c r="E404" i="7" s="1"/>
  <c r="F404" i="7" a="1"/>
  <c r="F404" i="7" s="1"/>
  <c r="C406" i="7" a="1"/>
  <c r="C406" i="7" l="1"/>
  <c r="D406" i="7" s="1" a="1"/>
  <c r="D406" i="7" s="1"/>
  <c r="G406" i="7" s="1"/>
  <c r="E405" i="7" a="1"/>
  <c r="E405" i="7" s="1"/>
  <c r="F405" i="7" a="1"/>
  <c r="F405" i="7" s="1"/>
  <c r="D405" i="7" a="1"/>
  <c r="D405" i="7" s="1"/>
  <c r="G405" i="7" s="1"/>
  <c r="H406" i="7"/>
  <c r="C407" i="7" a="1"/>
  <c r="F406" i="7" l="1" a="1"/>
  <c r="F406" i="7" s="1"/>
  <c r="E406" i="7" a="1"/>
  <c r="E406" i="7" s="1"/>
  <c r="C407" i="7"/>
  <c r="D407" i="7" s="1" a="1"/>
  <c r="D407" i="7" s="1"/>
  <c r="G407" i="7" s="1"/>
  <c r="C408" i="7" a="1"/>
  <c r="H407" i="7" l="1"/>
  <c r="E407" i="7" a="1"/>
  <c r="E407" i="7" s="1"/>
  <c r="F407" i="7" a="1"/>
  <c r="F407" i="7" s="1"/>
  <c r="C408" i="7"/>
  <c r="H408" i="7" s="1"/>
  <c r="C409" i="7" a="1"/>
  <c r="C409" i="7" l="1"/>
  <c r="E409" i="7" s="1" a="1"/>
  <c r="E409" i="7" s="1"/>
  <c r="E408" i="7" a="1"/>
  <c r="E408" i="7" s="1"/>
  <c r="F408" i="7" a="1"/>
  <c r="F408" i="7" s="1"/>
  <c r="D408" i="7" a="1"/>
  <c r="D408" i="7" s="1"/>
  <c r="G408" i="7" s="1"/>
  <c r="H409" i="7"/>
  <c r="C410" i="7" a="1"/>
  <c r="F409" i="7" l="1" a="1"/>
  <c r="F409" i="7" s="1"/>
  <c r="D409" i="7" a="1"/>
  <c r="D409" i="7" s="1"/>
  <c r="G409" i="7" s="1"/>
  <c r="C410" i="7"/>
  <c r="H410" i="7" s="1"/>
  <c r="C411" i="7" a="1"/>
  <c r="C411" i="7" l="1"/>
  <c r="D411" i="7" s="1" a="1"/>
  <c r="D411" i="7" s="1"/>
  <c r="G411" i="7" s="1"/>
  <c r="F410" i="7" a="1"/>
  <c r="F410" i="7" s="1"/>
  <c r="D410" i="7" a="1"/>
  <c r="D410" i="7" s="1"/>
  <c r="G410" i="7" s="1"/>
  <c r="E410" i="7" a="1"/>
  <c r="E410" i="7" s="1"/>
  <c r="C412" i="7" a="1"/>
  <c r="H411" i="7" l="1"/>
  <c r="C412" i="7"/>
  <c r="H412" i="7" s="1"/>
  <c r="E411" i="7" a="1"/>
  <c r="E411" i="7" s="1"/>
  <c r="F411" i="7" a="1"/>
  <c r="F411" i="7" s="1"/>
  <c r="C413" i="7" a="1"/>
  <c r="C413" i="7" l="1"/>
  <c r="F413" i="7" s="1" a="1"/>
  <c r="F413" i="7" s="1"/>
  <c r="F412" i="7" a="1"/>
  <c r="F412" i="7" s="1"/>
  <c r="D412" i="7" a="1"/>
  <c r="D412" i="7" s="1"/>
  <c r="G412" i="7" s="1"/>
  <c r="E412" i="7" a="1"/>
  <c r="E412" i="7" s="1"/>
  <c r="C414" i="7" a="1"/>
  <c r="H413" i="7" l="1"/>
  <c r="E413" i="7" a="1"/>
  <c r="E413" i="7" s="1"/>
  <c r="D413" i="7" a="1"/>
  <c r="D413" i="7" s="1"/>
  <c r="G413" i="7" s="1"/>
  <c r="C414" i="7"/>
  <c r="H414" i="7" s="1"/>
  <c r="E414" i="7" a="1"/>
  <c r="E414" i="7" s="1"/>
  <c r="C415" i="7" a="1"/>
  <c r="F414" i="7" l="1" a="1"/>
  <c r="F414" i="7" s="1"/>
  <c r="D414" i="7" a="1"/>
  <c r="D414" i="7" s="1"/>
  <c r="G414" i="7" s="1"/>
  <c r="C415" i="7"/>
  <c r="D415" i="7" s="1" a="1"/>
  <c r="D415" i="7" s="1"/>
  <c r="G415" i="7" s="1"/>
  <c r="C416" i="7" a="1"/>
  <c r="H415" i="7" l="1"/>
  <c r="E415" i="7" a="1"/>
  <c r="E415" i="7" s="1"/>
  <c r="F415" i="7" a="1"/>
  <c r="F415" i="7" s="1"/>
  <c r="C416" i="7"/>
  <c r="H416" i="7" s="1"/>
  <c r="C417" i="7" a="1"/>
  <c r="E416" i="7" l="1" a="1"/>
  <c r="E416" i="7" s="1"/>
  <c r="F416" i="7" a="1"/>
  <c r="F416" i="7" s="1"/>
  <c r="D416" i="7" a="1"/>
  <c r="D416" i="7" s="1"/>
  <c r="G416" i="7" s="1"/>
  <c r="C417" i="7"/>
  <c r="F417" i="7" s="1" a="1"/>
  <c r="F417" i="7" s="1"/>
  <c r="H417" i="7"/>
  <c r="C418" i="7" a="1"/>
  <c r="E417" i="7" l="1" a="1"/>
  <c r="E417" i="7" s="1"/>
  <c r="D417" i="7" a="1"/>
  <c r="D417" i="7" s="1"/>
  <c r="G417" i="7" s="1"/>
  <c r="C418" i="7"/>
  <c r="F418" i="7" s="1" a="1"/>
  <c r="F418" i="7" s="1"/>
  <c r="C419" i="7" a="1"/>
  <c r="H418" i="7" l="1"/>
  <c r="D418" i="7" a="1"/>
  <c r="D418" i="7" s="1"/>
  <c r="G418" i="7" s="1"/>
  <c r="E418" i="7" a="1"/>
  <c r="E418" i="7" s="1"/>
  <c r="C419" i="7"/>
  <c r="H419" i="7" s="1"/>
  <c r="C420" i="7" a="1"/>
  <c r="C420" i="7" l="1"/>
  <c r="E420" i="7" s="1" a="1"/>
  <c r="E420" i="7" s="1"/>
  <c r="F419" i="7" a="1"/>
  <c r="F419" i="7" s="1"/>
  <c r="D419" i="7" a="1"/>
  <c r="D419" i="7" s="1"/>
  <c r="G419" i="7" s="1"/>
  <c r="E419" i="7" a="1"/>
  <c r="E419" i="7" s="1"/>
  <c r="H420" i="7"/>
  <c r="C421" i="7" a="1"/>
  <c r="C421" i="7" l="1"/>
  <c r="D421" i="7" s="1" a="1"/>
  <c r="D421" i="7" s="1"/>
  <c r="G421" i="7" s="1"/>
  <c r="D420" i="7" a="1"/>
  <c r="D420" i="7" s="1"/>
  <c r="G420" i="7" s="1"/>
  <c r="F420" i="7" a="1"/>
  <c r="F420" i="7" s="1"/>
  <c r="C422" i="7" a="1"/>
  <c r="H421" i="7" l="1"/>
  <c r="E421" i="7" a="1"/>
  <c r="E421" i="7" s="1"/>
  <c r="F421" i="7" a="1"/>
  <c r="F421" i="7" s="1"/>
  <c r="C422" i="7"/>
  <c r="D422" i="7" s="1" a="1"/>
  <c r="D422" i="7" s="1"/>
  <c r="G422" i="7" s="1"/>
  <c r="C423" i="7" a="1"/>
  <c r="H422" i="7" l="1"/>
  <c r="E422" i="7" a="1"/>
  <c r="E422" i="7" s="1"/>
  <c r="F422" i="7" a="1"/>
  <c r="F422" i="7" s="1"/>
  <c r="C423" i="7"/>
  <c r="H423" i="7" s="1"/>
  <c r="C424" i="7" a="1"/>
  <c r="F423" i="7" l="1" a="1"/>
  <c r="F423" i="7" s="1"/>
  <c r="D423" i="7" a="1"/>
  <c r="D423" i="7" s="1"/>
  <c r="G423" i="7" s="1"/>
  <c r="C424" i="7"/>
  <c r="H424" i="7" s="1"/>
  <c r="E423" i="7" a="1"/>
  <c r="E423" i="7" s="1"/>
  <c r="C425" i="7" a="1"/>
  <c r="C425" i="7" l="1"/>
  <c r="H425" i="7" s="1"/>
  <c r="D424" i="7" a="1"/>
  <c r="D424" i="7" s="1"/>
  <c r="G424" i="7" s="1"/>
  <c r="E424" i="7" a="1"/>
  <c r="E424" i="7" s="1"/>
  <c r="F424" i="7" a="1"/>
  <c r="F424" i="7" s="1"/>
  <c r="C426" i="7" a="1"/>
  <c r="F425" i="7" l="1" a="1"/>
  <c r="F425" i="7" s="1"/>
  <c r="D425" i="7" a="1"/>
  <c r="D425" i="7" s="1"/>
  <c r="G425" i="7" s="1"/>
  <c r="E425" i="7" a="1"/>
  <c r="E425" i="7" s="1"/>
  <c r="C426" i="7"/>
  <c r="H426" i="7" s="1"/>
  <c r="C427" i="7" a="1"/>
  <c r="C427" i="7" l="1"/>
  <c r="D427" i="7" s="1" a="1"/>
  <c r="D427" i="7" s="1"/>
  <c r="G427" i="7" s="1"/>
  <c r="D426" i="7" a="1"/>
  <c r="D426" i="7" s="1"/>
  <c r="G426" i="7" s="1"/>
  <c r="E426" i="7" a="1"/>
  <c r="E426" i="7" s="1"/>
  <c r="F426" i="7" a="1"/>
  <c r="F426" i="7" s="1"/>
  <c r="H427" i="7"/>
  <c r="C428" i="7" a="1"/>
  <c r="C428" i="7" l="1"/>
  <c r="H428" i="7" s="1"/>
  <c r="F427" i="7" a="1"/>
  <c r="F427" i="7" s="1"/>
  <c r="E427" i="7" a="1"/>
  <c r="E427" i="7" s="1"/>
  <c r="C429" i="7" a="1"/>
  <c r="C429" i="7" l="1"/>
  <c r="E429" i="7" s="1" a="1"/>
  <c r="E429" i="7" s="1"/>
  <c r="F428" i="7" a="1"/>
  <c r="F428" i="7" s="1"/>
  <c r="D428" i="7" a="1"/>
  <c r="D428" i="7" s="1"/>
  <c r="G428" i="7" s="1"/>
  <c r="E428" i="7" a="1"/>
  <c r="E428" i="7" s="1"/>
  <c r="H429" i="7"/>
  <c r="C430" i="7" a="1"/>
  <c r="D429" i="7" l="1" a="1"/>
  <c r="D429" i="7" s="1"/>
  <c r="G429" i="7" s="1"/>
  <c r="C430" i="7"/>
  <c r="H430" i="7" s="1"/>
  <c r="F429" i="7" a="1"/>
  <c r="F429" i="7" s="1"/>
  <c r="C431" i="7" a="1"/>
  <c r="E430" i="7" l="1" a="1"/>
  <c r="E430" i="7" s="1"/>
  <c r="D430" i="7" a="1"/>
  <c r="D430" i="7" s="1"/>
  <c r="G430" i="7" s="1"/>
  <c r="C431" i="7"/>
  <c r="D431" i="7" s="1" a="1"/>
  <c r="D431" i="7" s="1"/>
  <c r="G431" i="7" s="1"/>
  <c r="F430" i="7" a="1"/>
  <c r="F430" i="7" s="1"/>
  <c r="C432" i="7" a="1"/>
  <c r="E431" i="7" l="1" a="1"/>
  <c r="E431" i="7" s="1"/>
  <c r="H431" i="7"/>
  <c r="F431" i="7" a="1"/>
  <c r="F431" i="7" s="1"/>
  <c r="C432" i="7"/>
  <c r="D432" i="7" s="1" a="1"/>
  <c r="D432" i="7" s="1"/>
  <c r="G432" i="7" s="1"/>
  <c r="C433" i="7" a="1"/>
  <c r="E432" i="7" l="1" a="1"/>
  <c r="E432" i="7" s="1"/>
  <c r="F432" i="7" a="1"/>
  <c r="F432" i="7" s="1"/>
  <c r="H432" i="7"/>
  <c r="C433" i="7"/>
  <c r="H433" i="7" s="1"/>
  <c r="C434" i="7" a="1"/>
  <c r="E433" i="7" l="1" a="1"/>
  <c r="E433" i="7" s="1"/>
  <c r="D433" i="7" a="1"/>
  <c r="D433" i="7" s="1"/>
  <c r="G433" i="7" s="1"/>
  <c r="F433" i="7" a="1"/>
  <c r="F433" i="7" s="1"/>
  <c r="C434" i="7"/>
  <c r="H434" i="7" s="1"/>
  <c r="C435" i="7" a="1"/>
  <c r="C435" i="7" l="1"/>
  <c r="H435" i="7" s="1"/>
  <c r="E434" i="7" a="1"/>
  <c r="E434" i="7" s="1"/>
  <c r="D434" i="7" a="1"/>
  <c r="D434" i="7" s="1"/>
  <c r="G434" i="7" s="1"/>
  <c r="F434" i="7" a="1"/>
  <c r="F434" i="7" s="1"/>
  <c r="C436" i="7" a="1"/>
  <c r="C436" i="7" l="1"/>
  <c r="D436" i="7" s="1" a="1"/>
  <c r="D436" i="7" s="1"/>
  <c r="G436" i="7" s="1"/>
  <c r="E435" i="7" a="1"/>
  <c r="E435" i="7" s="1"/>
  <c r="D435" i="7" a="1"/>
  <c r="D435" i="7" s="1"/>
  <c r="G435" i="7" s="1"/>
  <c r="F435" i="7" a="1"/>
  <c r="F435" i="7" s="1"/>
  <c r="C437" i="7" a="1"/>
  <c r="H436" i="7" l="1"/>
  <c r="C437" i="7"/>
  <c r="H437" i="7" s="1"/>
  <c r="F436" i="7" a="1"/>
  <c r="F436" i="7" s="1"/>
  <c r="E436" i="7" a="1"/>
  <c r="E436" i="7" s="1"/>
  <c r="C438" i="7" a="1"/>
  <c r="C438" i="7" l="1"/>
  <c r="E438" i="7" s="1" a="1"/>
  <c r="E438" i="7" s="1"/>
  <c r="E437" i="7" a="1"/>
  <c r="E437" i="7" s="1"/>
  <c r="D437" i="7" a="1"/>
  <c r="D437" i="7" s="1"/>
  <c r="G437" i="7" s="1"/>
  <c r="F437" i="7" a="1"/>
  <c r="F437" i="7" s="1"/>
  <c r="H438" i="7"/>
  <c r="C439" i="7" a="1"/>
  <c r="D438" i="7" l="1" a="1"/>
  <c r="D438" i="7" s="1"/>
  <c r="G438" i="7" s="1"/>
  <c r="F438" i="7" a="1"/>
  <c r="F438" i="7" s="1"/>
  <c r="C439" i="7"/>
  <c r="H439" i="7" s="1"/>
  <c r="C440" i="7" a="1"/>
  <c r="C440" i="7" l="1"/>
  <c r="H440" i="7" s="1"/>
  <c r="F439" i="7" a="1"/>
  <c r="F439" i="7" s="1"/>
  <c r="D439" i="7" a="1"/>
  <c r="D439" i="7" s="1"/>
  <c r="G439" i="7" s="1"/>
  <c r="E439" i="7" a="1"/>
  <c r="E439" i="7" s="1"/>
  <c r="C441" i="7" a="1"/>
  <c r="C441" i="7" l="1"/>
  <c r="E441" i="7" s="1" a="1"/>
  <c r="E441" i="7" s="1"/>
  <c r="F440" i="7" a="1"/>
  <c r="F440" i="7" s="1"/>
  <c r="D440" i="7" a="1"/>
  <c r="D440" i="7" s="1"/>
  <c r="G440" i="7" s="1"/>
  <c r="E440" i="7" a="1"/>
  <c r="E440" i="7" s="1"/>
  <c r="H441" i="7"/>
  <c r="C442" i="7" a="1"/>
  <c r="D441" i="7" l="1" a="1"/>
  <c r="D441" i="7" s="1"/>
  <c r="G441" i="7" s="1"/>
  <c r="F441" i="7" a="1"/>
  <c r="F441" i="7" s="1"/>
  <c r="C442" i="7"/>
  <c r="H442" i="7" s="1"/>
  <c r="C443" i="7" a="1"/>
  <c r="C443" i="7" l="1"/>
  <c r="H443" i="7" s="1"/>
  <c r="D442" i="7" a="1"/>
  <c r="D442" i="7" s="1"/>
  <c r="G442" i="7" s="1"/>
  <c r="E442" i="7" a="1"/>
  <c r="E442" i="7" s="1"/>
  <c r="F442" i="7" a="1"/>
  <c r="F442" i="7" s="1"/>
  <c r="C444" i="7" a="1"/>
  <c r="C444" i="7" l="1"/>
  <c r="H444" i="7" s="1"/>
  <c r="E443" i="7" a="1"/>
  <c r="E443" i="7" s="1"/>
  <c r="D443" i="7" a="1"/>
  <c r="D443" i="7" s="1"/>
  <c r="G443" i="7" s="1"/>
  <c r="F443" i="7" a="1"/>
  <c r="F443" i="7" s="1"/>
  <c r="C445" i="7" a="1"/>
  <c r="C445" i="7" l="1"/>
  <c r="F445" i="7" s="1" a="1"/>
  <c r="F445" i="7" s="1"/>
  <c r="F444" i="7" a="1"/>
  <c r="F444" i="7" s="1"/>
  <c r="D444" i="7" a="1"/>
  <c r="D444" i="7" s="1"/>
  <c r="G444" i="7" s="1"/>
  <c r="E444" i="7" a="1"/>
  <c r="E444" i="7" s="1"/>
  <c r="H445" i="7"/>
  <c r="C446" i="7" a="1"/>
  <c r="E445" i="7" l="1" a="1"/>
  <c r="E445" i="7" s="1"/>
  <c r="D445" i="7" a="1"/>
  <c r="D445" i="7" s="1"/>
  <c r="G445" i="7" s="1"/>
  <c r="C446" i="7"/>
  <c r="H446" i="7" s="1"/>
  <c r="C447" i="7" a="1"/>
  <c r="C447" i="7" l="1"/>
  <c r="D447" i="7" s="1" a="1"/>
  <c r="D447" i="7" s="1"/>
  <c r="G447" i="7" s="1"/>
  <c r="E446" i="7" a="1"/>
  <c r="E446" i="7" s="1"/>
  <c r="F446" i="7" a="1"/>
  <c r="F446" i="7" s="1"/>
  <c r="D446" i="7" a="1"/>
  <c r="D446" i="7" s="1"/>
  <c r="G446" i="7" s="1"/>
  <c r="H447" i="7"/>
  <c r="C448" i="7" a="1"/>
  <c r="E447" i="7" l="1" a="1"/>
  <c r="E447" i="7" s="1"/>
  <c r="C448" i="7"/>
  <c r="D448" i="7" s="1" a="1"/>
  <c r="D448" i="7" s="1"/>
  <c r="G448" i="7" s="1"/>
  <c r="F447" i="7" a="1"/>
  <c r="F447" i="7" s="1"/>
  <c r="H448" i="7"/>
  <c r="C449" i="7" a="1"/>
  <c r="E448" i="7" l="1" a="1"/>
  <c r="E448" i="7" s="1"/>
  <c r="F448" i="7" a="1"/>
  <c r="F448" i="7" s="1"/>
  <c r="C449" i="7"/>
  <c r="F449" i="7" s="1" a="1"/>
  <c r="F449" i="7" s="1"/>
  <c r="H449" i="7"/>
  <c r="E449" i="7" a="1"/>
  <c r="E449" i="7" s="1"/>
  <c r="C450" i="7" a="1"/>
  <c r="D449" i="7" l="1" a="1"/>
  <c r="D449" i="7" s="1"/>
  <c r="G449" i="7" s="1"/>
  <c r="C450" i="7"/>
  <c r="H450" i="7" s="1"/>
  <c r="C451" i="7" a="1"/>
  <c r="C451" i="7" l="1"/>
  <c r="H451" i="7" s="1"/>
  <c r="E450" i="7" a="1"/>
  <c r="E450" i="7" s="1"/>
  <c r="F450" i="7" a="1"/>
  <c r="F450" i="7" s="1"/>
  <c r="D450" i="7" a="1"/>
  <c r="D450" i="7" s="1"/>
  <c r="G450" i="7" s="1"/>
  <c r="C452" i="7" a="1"/>
  <c r="E451" i="7" l="1" a="1"/>
  <c r="E451" i="7" s="1"/>
  <c r="D451" i="7" a="1"/>
  <c r="D451" i="7" s="1"/>
  <c r="G451" i="7" s="1"/>
  <c r="F451" i="7" a="1"/>
  <c r="F451" i="7" s="1"/>
  <c r="C452" i="7"/>
  <c r="H452" i="7" s="1"/>
  <c r="C453" i="7" a="1"/>
  <c r="C453" i="7" l="1"/>
  <c r="F453" i="7" s="1" a="1"/>
  <c r="F453" i="7" s="1"/>
  <c r="D452" i="7" a="1"/>
  <c r="D452" i="7" s="1"/>
  <c r="G452" i="7" s="1"/>
  <c r="E452" i="7" a="1"/>
  <c r="E452" i="7" s="1"/>
  <c r="F452" i="7" a="1"/>
  <c r="F452" i="7" s="1"/>
  <c r="H453" i="7"/>
  <c r="C454" i="7" a="1"/>
  <c r="C454" i="7" l="1"/>
  <c r="H454" i="7" s="1"/>
  <c r="D453" i="7" a="1"/>
  <c r="D453" i="7" s="1"/>
  <c r="G453" i="7" s="1"/>
  <c r="E453" i="7" a="1"/>
  <c r="E453" i="7" s="1"/>
  <c r="C455" i="7" a="1"/>
  <c r="C455" i="7" l="1"/>
  <c r="D455" i="7" s="1" a="1"/>
  <c r="D455" i="7" s="1"/>
  <c r="G455" i="7" s="1"/>
  <c r="D454" i="7" a="1"/>
  <c r="D454" i="7" s="1"/>
  <c r="G454" i="7" s="1"/>
  <c r="E454" i="7" a="1"/>
  <c r="E454" i="7" s="1"/>
  <c r="F454" i="7" a="1"/>
  <c r="F454" i="7" s="1"/>
  <c r="H455" i="7"/>
  <c r="C456" i="7" a="1"/>
  <c r="F455" i="7" l="1" a="1"/>
  <c r="F455" i="7" s="1"/>
  <c r="E455" i="7" a="1"/>
  <c r="E455" i="7" s="1"/>
  <c r="C456" i="7"/>
  <c r="D456" i="7" s="1" a="1"/>
  <c r="D456" i="7" s="1"/>
  <c r="G456" i="7" s="1"/>
  <c r="H456" i="7"/>
  <c r="C457" i="7" a="1"/>
  <c r="E456" i="7" l="1" a="1"/>
  <c r="E456" i="7" s="1"/>
  <c r="F456" i="7" a="1"/>
  <c r="F456" i="7" s="1"/>
  <c r="C457" i="7"/>
  <c r="D457" i="7" s="1" a="1"/>
  <c r="D457" i="7" s="1"/>
  <c r="G457" i="7" s="1"/>
  <c r="C458" i="7" a="1"/>
  <c r="C458" i="7" l="1"/>
  <c r="H458" i="7" s="1"/>
  <c r="F457" i="7" a="1"/>
  <c r="F457" i="7" s="1"/>
  <c r="E457" i="7" a="1"/>
  <c r="E457" i="7" s="1"/>
  <c r="H457" i="7"/>
  <c r="C459" i="7" a="1"/>
  <c r="C459" i="7" l="1"/>
  <c r="D459" i="7" s="1" a="1"/>
  <c r="D459" i="7" s="1"/>
  <c r="G459" i="7" s="1"/>
  <c r="D458" i="7" a="1"/>
  <c r="D458" i="7" s="1"/>
  <c r="G458" i="7" s="1"/>
  <c r="F458" i="7" a="1"/>
  <c r="F458" i="7" s="1"/>
  <c r="E458" i="7" a="1"/>
  <c r="E458" i="7" s="1"/>
  <c r="E459" i="7" a="1"/>
  <c r="E459" i="7" s="1"/>
  <c r="C460" i="7" a="1"/>
  <c r="F459" i="7" l="1" a="1"/>
  <c r="F459" i="7" s="1"/>
  <c r="C460" i="7"/>
  <c r="F460" i="7" s="1" a="1"/>
  <c r="F460" i="7" s="1"/>
  <c r="H459" i="7"/>
  <c r="C461" i="7" a="1"/>
  <c r="H460" i="7" l="1"/>
  <c r="C461" i="7"/>
  <c r="H461" i="7" s="1"/>
  <c r="E460" i="7" a="1"/>
  <c r="E460" i="7" s="1"/>
  <c r="D460" i="7" a="1"/>
  <c r="D460" i="7" s="1"/>
  <c r="G460" i="7" s="1"/>
  <c r="C462" i="7" a="1"/>
  <c r="C462" i="7" l="1"/>
  <c r="E462" i="7" s="1" a="1"/>
  <c r="E462" i="7" s="1"/>
  <c r="D461" i="7" a="1"/>
  <c r="D461" i="7" s="1"/>
  <c r="G461" i="7" s="1"/>
  <c r="F461" i="7" a="1"/>
  <c r="F461" i="7" s="1"/>
  <c r="E461" i="7" a="1"/>
  <c r="E461" i="7" s="1"/>
  <c r="C463" i="7" a="1"/>
  <c r="C463" i="7" l="1"/>
  <c r="D463" i="7" s="1" a="1"/>
  <c r="D463" i="7" s="1"/>
  <c r="G463" i="7" s="1"/>
  <c r="D462" i="7" a="1"/>
  <c r="D462" i="7" s="1"/>
  <c r="G462" i="7" s="1"/>
  <c r="H462" i="7"/>
  <c r="F462" i="7" a="1"/>
  <c r="F462" i="7" s="1"/>
  <c r="C464" i="7" a="1"/>
  <c r="E463" i="7" l="1" a="1"/>
  <c r="E463" i="7" s="1"/>
  <c r="H463" i="7"/>
  <c r="F463" i="7" a="1"/>
  <c r="F463" i="7" s="1"/>
  <c r="C464" i="7"/>
  <c r="H464" i="7" s="1"/>
  <c r="C465" i="7" a="1"/>
  <c r="D464" i="7" l="1" a="1"/>
  <c r="D464" i="7" s="1"/>
  <c r="G464" i="7" s="1"/>
  <c r="E464" i="7" a="1"/>
  <c r="E464" i="7" s="1"/>
  <c r="F464" i="7" a="1"/>
  <c r="F464" i="7" s="1"/>
  <c r="C465" i="7"/>
  <c r="H465" i="7" s="1"/>
  <c r="C466" i="7" a="1"/>
  <c r="E465" i="7" l="1" a="1"/>
  <c r="E465" i="7" s="1"/>
  <c r="D465" i="7" a="1"/>
  <c r="D465" i="7" s="1"/>
  <c r="G465" i="7" s="1"/>
  <c r="F465" i="7" a="1"/>
  <c r="F465" i="7" s="1"/>
  <c r="C466" i="7"/>
  <c r="F466" i="7" s="1" a="1"/>
  <c r="F466" i="7" s="1"/>
  <c r="C467" i="7" a="1"/>
  <c r="D466" i="7" l="1" a="1"/>
  <c r="D466" i="7" s="1"/>
  <c r="G466" i="7" s="1"/>
  <c r="E466" i="7" a="1"/>
  <c r="E466" i="7" s="1"/>
  <c r="H466" i="7"/>
  <c r="C467" i="7"/>
  <c r="H467" i="7" s="1"/>
  <c r="C468" i="7" a="1"/>
  <c r="C468" i="7" l="1"/>
  <c r="F468" i="7" s="1" a="1"/>
  <c r="F468" i="7" s="1"/>
  <c r="F467" i="7" a="1"/>
  <c r="F467" i="7" s="1"/>
  <c r="D467" i="7" a="1"/>
  <c r="D467" i="7" s="1"/>
  <c r="G467" i="7" s="1"/>
  <c r="E467" i="7" a="1"/>
  <c r="E467" i="7" s="1"/>
  <c r="C469" i="7" a="1"/>
  <c r="H468" i="7" l="1"/>
  <c r="E468" i="7" a="1"/>
  <c r="E468" i="7" s="1"/>
  <c r="D468" i="7" a="1"/>
  <c r="D468" i="7" s="1"/>
  <c r="G468" i="7" s="1"/>
  <c r="C469" i="7"/>
  <c r="D469" i="7" s="1" a="1"/>
  <c r="D469" i="7" s="1"/>
  <c r="G469" i="7" s="1"/>
  <c r="C470" i="7" a="1"/>
  <c r="H469" i="7" l="1"/>
  <c r="F469" i="7" a="1"/>
  <c r="F469" i="7" s="1"/>
  <c r="E469" i="7" a="1"/>
  <c r="E469" i="7" s="1"/>
  <c r="C470" i="7"/>
  <c r="E470" i="7" s="1" a="1"/>
  <c r="E470" i="7" s="1"/>
  <c r="C471" i="7" a="1"/>
  <c r="F470" i="7" l="1" a="1"/>
  <c r="F470" i="7" s="1"/>
  <c r="H470" i="7"/>
  <c r="C471" i="7"/>
  <c r="H471" i="7" s="1"/>
  <c r="D470" i="7" a="1"/>
  <c r="D470" i="7" s="1"/>
  <c r="G470" i="7" s="1"/>
  <c r="C472" i="7" a="1"/>
  <c r="C472" i="7" l="1"/>
  <c r="D472" i="7" s="1" a="1"/>
  <c r="D472" i="7" s="1"/>
  <c r="G472" i="7" s="1"/>
  <c r="F471" i="7" a="1"/>
  <c r="F471" i="7" s="1"/>
  <c r="D471" i="7" a="1"/>
  <c r="D471" i="7" s="1"/>
  <c r="G471" i="7" s="1"/>
  <c r="E471" i="7" a="1"/>
  <c r="E471" i="7" s="1"/>
  <c r="C473" i="7" a="1"/>
  <c r="H472" i="7" l="1"/>
  <c r="E472" i="7" a="1"/>
  <c r="E472" i="7" s="1"/>
  <c r="F472" i="7" a="1"/>
  <c r="F472" i="7" s="1"/>
  <c r="C473" i="7"/>
  <c r="D473" i="7" s="1" a="1"/>
  <c r="D473" i="7" s="1"/>
  <c r="G473" i="7" s="1"/>
  <c r="C474" i="7" a="1"/>
  <c r="E473" i="7" l="1" a="1"/>
  <c r="E473" i="7" s="1"/>
  <c r="H473" i="7"/>
  <c r="F473" i="7" a="1"/>
  <c r="F473" i="7" s="1"/>
  <c r="C474" i="7"/>
  <c r="H474" i="7" s="1"/>
  <c r="C475" i="7" a="1"/>
  <c r="C475" i="7" l="1"/>
  <c r="E475" i="7" s="1" a="1"/>
  <c r="E475" i="7" s="1"/>
  <c r="E474" i="7" a="1"/>
  <c r="E474" i="7" s="1"/>
  <c r="D474" i="7" a="1"/>
  <c r="D474" i="7" s="1"/>
  <c r="G474" i="7" s="1"/>
  <c r="F474" i="7" a="1"/>
  <c r="F474" i="7" s="1"/>
  <c r="C476" i="7" a="1"/>
  <c r="C476" i="7" l="1"/>
  <c r="F476" i="7" s="1" a="1"/>
  <c r="F476" i="7" s="1"/>
  <c r="D475" i="7" a="1"/>
  <c r="D475" i="7" s="1"/>
  <c r="G475" i="7" s="1"/>
  <c r="H475" i="7"/>
  <c r="F475" i="7" a="1"/>
  <c r="F475" i="7" s="1"/>
  <c r="H476" i="7"/>
  <c r="C477" i="7" a="1"/>
  <c r="C477" i="7" l="1"/>
  <c r="H477" i="7" s="1"/>
  <c r="D476" i="7" a="1"/>
  <c r="D476" i="7" s="1"/>
  <c r="G476" i="7" s="1"/>
  <c r="E476" i="7" a="1"/>
  <c r="E476" i="7" s="1"/>
  <c r="C478" i="7" a="1"/>
  <c r="C478" i="7" l="1"/>
  <c r="D478" i="7" s="1" a="1"/>
  <c r="D478" i="7" s="1"/>
  <c r="G478" i="7" s="1"/>
  <c r="D477" i="7" a="1"/>
  <c r="D477" i="7" s="1"/>
  <c r="G477" i="7" s="1"/>
  <c r="F477" i="7" a="1"/>
  <c r="F477" i="7" s="1"/>
  <c r="E477" i="7" a="1"/>
  <c r="E477" i="7" s="1"/>
  <c r="H478" i="7"/>
  <c r="C479" i="7" a="1"/>
  <c r="C479" i="7" l="1"/>
  <c r="E479" i="7" s="1" a="1"/>
  <c r="E479" i="7" s="1"/>
  <c r="E478" i="7" a="1"/>
  <c r="E478" i="7" s="1"/>
  <c r="F478" i="7" a="1"/>
  <c r="F478" i="7" s="1"/>
  <c r="H479" i="7"/>
  <c r="D479" i="7" a="1"/>
  <c r="D479" i="7" s="1"/>
  <c r="G479" i="7" s="1"/>
  <c r="C480" i="7" a="1"/>
  <c r="F479" i="7" l="1" a="1"/>
  <c r="F479" i="7" s="1"/>
  <c r="C480" i="7"/>
  <c r="H480" i="7" s="1"/>
  <c r="C481" i="7" a="1"/>
  <c r="C481" i="7" l="1"/>
  <c r="H481" i="7" s="1"/>
  <c r="F480" i="7" a="1"/>
  <c r="F480" i="7" s="1"/>
  <c r="E480" i="7" a="1"/>
  <c r="E480" i="7" s="1"/>
  <c r="D480" i="7" a="1"/>
  <c r="D480" i="7" s="1"/>
  <c r="G480" i="7" s="1"/>
  <c r="C482" i="7" a="1"/>
  <c r="C482" i="7" l="1"/>
  <c r="D482" i="7" s="1" a="1"/>
  <c r="D482" i="7" s="1"/>
  <c r="G482" i="7" s="1"/>
  <c r="E481" i="7" a="1"/>
  <c r="E481" i="7" s="1"/>
  <c r="F481" i="7" a="1"/>
  <c r="F481" i="7" s="1"/>
  <c r="D481" i="7" a="1"/>
  <c r="D481" i="7" s="1"/>
  <c r="G481" i="7" s="1"/>
  <c r="H482" i="7"/>
  <c r="C483" i="7" a="1"/>
  <c r="F482" i="7" l="1" a="1"/>
  <c r="F482" i="7" s="1"/>
  <c r="E482" i="7" a="1"/>
  <c r="E482" i="7" s="1"/>
  <c r="C483" i="7"/>
  <c r="H483" i="7" s="1"/>
  <c r="C484" i="7" a="1"/>
  <c r="C484" i="7" l="1"/>
  <c r="H484" i="7" s="1"/>
  <c r="F483" i="7" a="1"/>
  <c r="F483" i="7" s="1"/>
  <c r="D483" i="7" a="1"/>
  <c r="D483" i="7" s="1"/>
  <c r="G483" i="7" s="1"/>
  <c r="E483" i="7" a="1"/>
  <c r="E483" i="7" s="1"/>
  <c r="C485" i="7" a="1"/>
  <c r="F484" i="7" l="1" a="1"/>
  <c r="F484" i="7" s="1"/>
  <c r="D484" i="7" a="1"/>
  <c r="D484" i="7" s="1"/>
  <c r="G484" i="7" s="1"/>
  <c r="E484" i="7" a="1"/>
  <c r="E484" i="7" s="1"/>
  <c r="C485" i="7"/>
  <c r="E485" i="7" s="1" a="1"/>
  <c r="E485" i="7" s="1"/>
  <c r="C486" i="7" a="1"/>
  <c r="D485" i="7" l="1" a="1"/>
  <c r="D485" i="7" s="1"/>
  <c r="G485" i="7" s="1"/>
  <c r="H485" i="7"/>
  <c r="F485" i="7" a="1"/>
  <c r="F485" i="7" s="1"/>
  <c r="C486" i="7"/>
  <c r="H486" i="7" s="1"/>
  <c r="C487" i="7" a="1"/>
  <c r="C487" i="7" l="1"/>
  <c r="E487" i="7" s="1" a="1"/>
  <c r="E487" i="7" s="1"/>
  <c r="E486" i="7" a="1"/>
  <c r="E486" i="7" s="1"/>
  <c r="F486" i="7" a="1"/>
  <c r="F486" i="7" s="1"/>
  <c r="D486" i="7" a="1"/>
  <c r="D486" i="7" s="1"/>
  <c r="G486" i="7" s="1"/>
  <c r="C488" i="7" a="1"/>
  <c r="H487" i="7" l="1"/>
  <c r="F487" i="7" a="1"/>
  <c r="F487" i="7" s="1"/>
  <c r="D487" i="7" a="1"/>
  <c r="D487" i="7" s="1"/>
  <c r="G487" i="7" s="1"/>
  <c r="C488" i="7"/>
  <c r="F488" i="7" s="1" a="1"/>
  <c r="F488" i="7" s="1"/>
  <c r="C489" i="7" a="1"/>
  <c r="D488" i="7" l="1" a="1"/>
  <c r="D488" i="7" s="1"/>
  <c r="G488" i="7" s="1"/>
  <c r="H488" i="7"/>
  <c r="E488" i="7" a="1"/>
  <c r="E488" i="7" s="1"/>
  <c r="C489" i="7"/>
  <c r="H489" i="7" s="1"/>
  <c r="C490" i="7" a="1"/>
  <c r="C490" i="7" l="1"/>
  <c r="H490" i="7" s="1"/>
  <c r="E489" i="7" a="1"/>
  <c r="E489" i="7" s="1"/>
  <c r="D489" i="7" a="1"/>
  <c r="D489" i="7" s="1"/>
  <c r="G489" i="7" s="1"/>
  <c r="F489" i="7" a="1"/>
  <c r="F489" i="7" s="1"/>
  <c r="C491" i="7" a="1"/>
  <c r="C491" i="7" l="1"/>
  <c r="H491" i="7" s="1"/>
  <c r="F490" i="7" a="1"/>
  <c r="F490" i="7" s="1"/>
  <c r="D490" i="7" a="1"/>
  <c r="D490" i="7" s="1"/>
  <c r="G490" i="7" s="1"/>
  <c r="E490" i="7" a="1"/>
  <c r="E490" i="7" s="1"/>
  <c r="C492" i="7" a="1"/>
  <c r="C492" i="7" l="1"/>
  <c r="F492" i="7" s="1" a="1"/>
  <c r="F492" i="7" s="1"/>
  <c r="E491" i="7" a="1"/>
  <c r="E491" i="7" s="1"/>
  <c r="F491" i="7" a="1"/>
  <c r="F491" i="7" s="1"/>
  <c r="D491" i="7" a="1"/>
  <c r="D491" i="7" s="1"/>
  <c r="G491" i="7" s="1"/>
  <c r="C493" i="7" a="1"/>
  <c r="E492" i="7" l="1" a="1"/>
  <c r="E492" i="7" s="1"/>
  <c r="H492" i="7"/>
  <c r="D492" i="7" a="1"/>
  <c r="D492" i="7" s="1"/>
  <c r="G492" i="7" s="1"/>
  <c r="C493" i="7"/>
  <c r="F493" i="7" s="1" a="1"/>
  <c r="F493" i="7" s="1"/>
  <c r="C494" i="7" a="1"/>
  <c r="E493" i="7" l="1" a="1"/>
  <c r="E493" i="7" s="1"/>
  <c r="D493" i="7" a="1"/>
  <c r="D493" i="7" s="1"/>
  <c r="G493" i="7" s="1"/>
  <c r="H493" i="7"/>
  <c r="C494" i="7"/>
  <c r="D494" i="7" s="1" a="1"/>
  <c r="D494" i="7" s="1"/>
  <c r="G494" i="7" s="1"/>
  <c r="C495" i="7" a="1"/>
  <c r="H494" i="7" l="1"/>
  <c r="E494" i="7" a="1"/>
  <c r="E494" i="7" s="1"/>
  <c r="F494" i="7" a="1"/>
  <c r="F494" i="7" s="1"/>
  <c r="C495" i="7"/>
  <c r="E495" i="7" s="1" a="1"/>
  <c r="E495" i="7" s="1"/>
  <c r="C496" i="7" a="1"/>
  <c r="H495" i="7" l="1"/>
  <c r="D495" i="7" a="1"/>
  <c r="D495" i="7" s="1"/>
  <c r="G495" i="7" s="1"/>
  <c r="F495" i="7" a="1"/>
  <c r="F495" i="7" s="1"/>
  <c r="C496" i="7"/>
  <c r="H496" i="7" s="1"/>
  <c r="C497" i="7" a="1"/>
  <c r="C497" i="7" l="1"/>
  <c r="E497" i="7" s="1" a="1"/>
  <c r="E497" i="7" s="1"/>
  <c r="F496" i="7" a="1"/>
  <c r="F496" i="7" s="1"/>
  <c r="E496" i="7" a="1"/>
  <c r="E496" i="7" s="1"/>
  <c r="D496" i="7" a="1"/>
  <c r="D496" i="7" s="1"/>
  <c r="G496" i="7" s="1"/>
  <c r="C498" i="7" a="1"/>
  <c r="H497" i="7" l="1"/>
  <c r="C498" i="7"/>
  <c r="D498" i="7" s="1" a="1"/>
  <c r="D498" i="7" s="1"/>
  <c r="G498" i="7" s="1"/>
  <c r="F497" i="7" a="1"/>
  <c r="F497" i="7" s="1"/>
  <c r="D497" i="7" a="1"/>
  <c r="D497" i="7" s="1"/>
  <c r="G497" i="7" s="1"/>
  <c r="F498" i="7" a="1"/>
  <c r="F498" i="7" s="1"/>
  <c r="C499" i="7" a="1"/>
  <c r="H498" i="7" l="1"/>
  <c r="E498" i="7" a="1"/>
  <c r="E498" i="7" s="1"/>
  <c r="C499" i="7"/>
  <c r="E499" i="7" s="1" a="1"/>
  <c r="E499" i="7" s="1"/>
  <c r="C500" i="7" a="1"/>
  <c r="H499" i="7" l="1"/>
  <c r="C500" i="7"/>
  <c r="H500" i="7" s="1"/>
  <c r="F499" i="7" a="1"/>
  <c r="F499" i="7" s="1"/>
  <c r="D499" i="7" a="1"/>
  <c r="D499" i="7" s="1"/>
  <c r="G499" i="7" s="1"/>
  <c r="C501" i="7" a="1"/>
  <c r="C501" i="7" l="1"/>
  <c r="H501" i="7" s="1"/>
  <c r="E500" i="7" a="1"/>
  <c r="E500" i="7" s="1"/>
  <c r="F500" i="7" a="1"/>
  <c r="F500" i="7" s="1"/>
  <c r="D500" i="7" a="1"/>
  <c r="D500" i="7" s="1"/>
  <c r="G500" i="7" s="1"/>
  <c r="C502" i="7" a="1"/>
  <c r="C502" i="7" l="1"/>
  <c r="D502" i="7" s="1" a="1"/>
  <c r="D502" i="7" s="1"/>
  <c r="G502" i="7" s="1"/>
  <c r="E501" i="7" a="1"/>
  <c r="E501" i="7" s="1"/>
  <c r="F501" i="7" a="1"/>
  <c r="F501" i="7" s="1"/>
  <c r="D501" i="7" a="1"/>
  <c r="D501" i="7" s="1"/>
  <c r="G501" i="7" s="1"/>
  <c r="H502" i="7"/>
  <c r="C503" i="7" a="1"/>
  <c r="F502" i="7" l="1" a="1"/>
  <c r="F502" i="7" s="1"/>
  <c r="E502" i="7" a="1"/>
  <c r="E502" i="7" s="1"/>
  <c r="C503" i="7"/>
  <c r="E503" i="7" s="1" a="1"/>
  <c r="E503" i="7" s="1"/>
  <c r="C504" i="7" a="1"/>
  <c r="D503" i="7" l="1" a="1"/>
  <c r="D503" i="7" s="1"/>
  <c r="G503" i="7" s="1"/>
  <c r="H503" i="7"/>
  <c r="F503" i="7" a="1"/>
  <c r="F503" i="7" s="1"/>
  <c r="C504" i="7"/>
  <c r="H504" i="7" s="1"/>
  <c r="C505" i="7" a="1"/>
  <c r="C505" i="7" l="1"/>
  <c r="E505" i="7" s="1" a="1"/>
  <c r="E505" i="7" s="1"/>
  <c r="E504" i="7" a="1"/>
  <c r="E504" i="7" s="1"/>
  <c r="D504" i="7" a="1"/>
  <c r="D504" i="7" s="1"/>
  <c r="G504" i="7" s="1"/>
  <c r="F504" i="7" a="1"/>
  <c r="F504" i="7" s="1"/>
  <c r="C506" i="7" a="1"/>
  <c r="D505" i="7" l="1" a="1"/>
  <c r="D505" i="7" s="1"/>
  <c r="G505" i="7" s="1"/>
  <c r="H505" i="7"/>
  <c r="F505" i="7" a="1"/>
  <c r="F505" i="7" s="1"/>
  <c r="C506" i="7"/>
  <c r="D506" i="7" s="1" a="1"/>
  <c r="D506" i="7" s="1"/>
  <c r="G506" i="7" s="1"/>
  <c r="C507" i="7" a="1"/>
  <c r="C507" i="7" l="1"/>
  <c r="H507" i="7" s="1"/>
  <c r="H506" i="7"/>
  <c r="E506" i="7" a="1"/>
  <c r="E506" i="7" s="1"/>
  <c r="F506" i="7" a="1"/>
  <c r="F506" i="7" s="1"/>
  <c r="C508" i="7" a="1"/>
  <c r="C508" i="7" l="1"/>
  <c r="H508" i="7" s="1"/>
  <c r="D507" i="7" a="1"/>
  <c r="D507" i="7" s="1"/>
  <c r="G507" i="7" s="1"/>
  <c r="F507" i="7" a="1"/>
  <c r="F507" i="7" s="1"/>
  <c r="E507" i="7" a="1"/>
  <c r="E507" i="7" s="1"/>
  <c r="D508" i="7" a="1"/>
  <c r="D508" i="7" s="1"/>
  <c r="G508" i="7" s="1"/>
  <c r="C509" i="7" a="1"/>
  <c r="E508" i="7" l="1" a="1"/>
  <c r="E508" i="7" s="1"/>
  <c r="F508" i="7" a="1"/>
  <c r="F508" i="7" s="1"/>
  <c r="C509" i="7"/>
  <c r="H509" i="7" s="1"/>
  <c r="C510" i="7" a="1"/>
  <c r="C510" i="7" l="1"/>
  <c r="D510" i="7" s="1" a="1"/>
  <c r="D510" i="7" s="1"/>
  <c r="G510" i="7" s="1"/>
  <c r="F509" i="7" a="1"/>
  <c r="F509" i="7" s="1"/>
  <c r="E509" i="7" a="1"/>
  <c r="E509" i="7" s="1"/>
  <c r="D509" i="7" a="1"/>
  <c r="D509" i="7" s="1"/>
  <c r="G509" i="7" s="1"/>
  <c r="C511" i="7" a="1"/>
  <c r="H510" i="7" l="1"/>
  <c r="E510" i="7" a="1"/>
  <c r="E510" i="7" s="1"/>
  <c r="F510" i="7" a="1"/>
  <c r="F510" i="7" s="1"/>
  <c r="C511" i="7"/>
  <c r="F511" i="7" s="1" a="1"/>
  <c r="F511" i="7" s="1"/>
  <c r="C512" i="7" a="1"/>
  <c r="E511" i="7" l="1" a="1"/>
  <c r="E511" i="7" s="1"/>
  <c r="H511" i="7"/>
  <c r="D511" i="7" a="1"/>
  <c r="D511" i="7" s="1"/>
  <c r="G511" i="7" s="1"/>
  <c r="C512" i="7"/>
  <c r="H512" i="7" s="1"/>
  <c r="C513" i="7" a="1"/>
  <c r="C513" i="7" l="1"/>
  <c r="H513" i="7" s="1"/>
  <c r="F512" i="7" a="1"/>
  <c r="F512" i="7" s="1"/>
  <c r="E512" i="7" a="1"/>
  <c r="E512" i="7" s="1"/>
  <c r="D512" i="7" a="1"/>
  <c r="D512" i="7" s="1"/>
  <c r="G512" i="7" s="1"/>
  <c r="C514" i="7" a="1"/>
  <c r="C514" i="7" l="1"/>
  <c r="H514" i="7" s="1"/>
  <c r="D513" i="7" a="1"/>
  <c r="D513" i="7" s="1"/>
  <c r="G513" i="7" s="1"/>
  <c r="F513" i="7" a="1"/>
  <c r="F513" i="7" s="1"/>
  <c r="E513" i="7" a="1"/>
  <c r="E513" i="7" s="1"/>
  <c r="C515" i="7" a="1"/>
  <c r="C515" i="7" l="1"/>
  <c r="H515" i="7" s="1"/>
  <c r="F514" i="7" a="1"/>
  <c r="F514" i="7" s="1"/>
  <c r="E514" i="7" a="1"/>
  <c r="E514" i="7" s="1"/>
  <c r="D514" i="7" a="1"/>
  <c r="D514" i="7" s="1"/>
  <c r="G514" i="7" s="1"/>
  <c r="F515" i="7" a="1"/>
  <c r="F515" i="7" s="1"/>
  <c r="C516" i="7" a="1"/>
  <c r="E515" i="7" l="1" a="1"/>
  <c r="E515" i="7" s="1"/>
  <c r="D515" i="7" a="1"/>
  <c r="D515" i="7" s="1"/>
  <c r="G515" i="7" s="1"/>
  <c r="C516" i="7"/>
  <c r="E516" i="7" s="1" a="1"/>
  <c r="E516" i="7" s="1"/>
  <c r="C517" i="7" a="1"/>
  <c r="F516" i="7" l="1" a="1"/>
  <c r="F516" i="7" s="1"/>
  <c r="H516" i="7"/>
  <c r="D516" i="7" a="1"/>
  <c r="D516" i="7" s="1"/>
  <c r="G516" i="7" s="1"/>
  <c r="C517" i="7"/>
  <c r="H517" i="7" s="1"/>
  <c r="C518" i="7" a="1"/>
  <c r="C518" i="7" l="1"/>
  <c r="E518" i="7" s="1" a="1"/>
  <c r="E518" i="7" s="1"/>
  <c r="D517" i="7" a="1"/>
  <c r="D517" i="7" s="1"/>
  <c r="G517" i="7" s="1"/>
  <c r="F517" i="7" a="1"/>
  <c r="F517" i="7" s="1"/>
  <c r="E517" i="7" a="1"/>
  <c r="E517" i="7" s="1"/>
  <c r="H518" i="7"/>
  <c r="C519" i="7" a="1"/>
  <c r="D518" i="7" l="1" a="1"/>
  <c r="D518" i="7" s="1"/>
  <c r="G518" i="7" s="1"/>
  <c r="F518" i="7" a="1"/>
  <c r="F518" i="7" s="1"/>
  <c r="C519" i="7"/>
  <c r="H519" i="7" s="1"/>
  <c r="C520" i="7" a="1"/>
  <c r="C520" i="7" l="1"/>
  <c r="H520" i="7" s="1"/>
  <c r="E519" i="7" a="1"/>
  <c r="E519" i="7" s="1"/>
  <c r="D519" i="7" a="1"/>
  <c r="D519" i="7" s="1"/>
  <c r="G519" i="7" s="1"/>
  <c r="F519" i="7" a="1"/>
  <c r="F519" i="7" s="1"/>
  <c r="C521" i="7" a="1"/>
  <c r="C521" i="7" l="1"/>
  <c r="F521" i="7" s="1" a="1"/>
  <c r="F521" i="7" s="1"/>
  <c r="F520" i="7" a="1"/>
  <c r="F520" i="7" s="1"/>
  <c r="D520" i="7" a="1"/>
  <c r="D520" i="7" s="1"/>
  <c r="G520" i="7" s="1"/>
  <c r="E520" i="7" a="1"/>
  <c r="E520" i="7" s="1"/>
  <c r="C522" i="7" a="1"/>
  <c r="H521" i="7" l="1"/>
  <c r="E521" i="7" a="1"/>
  <c r="E521" i="7" s="1"/>
  <c r="D521" i="7" a="1"/>
  <c r="D521" i="7" s="1"/>
  <c r="G521" i="7" s="1"/>
  <c r="C522" i="7"/>
  <c r="E522" i="7" s="1" a="1"/>
  <c r="E522" i="7" s="1"/>
  <c r="F522" i="7" a="1"/>
  <c r="F522" i="7" s="1"/>
  <c r="C523" i="7" a="1"/>
  <c r="H522" i="7" l="1"/>
  <c r="D522" i="7" a="1"/>
  <c r="D522" i="7" s="1"/>
  <c r="G522" i="7" s="1"/>
  <c r="C523" i="7"/>
  <c r="D523" i="7" s="1" a="1"/>
  <c r="D523" i="7" s="1"/>
  <c r="G523" i="7" s="1"/>
  <c r="H523" i="7"/>
  <c r="C524" i="7" a="1"/>
  <c r="C524" i="7" l="1"/>
  <c r="H524" i="7" s="1"/>
  <c r="E523" i="7" a="1"/>
  <c r="E523" i="7" s="1"/>
  <c r="F523" i="7" a="1"/>
  <c r="F523" i="7" s="1"/>
  <c r="C525" i="7" a="1"/>
  <c r="E524" i="7" l="1" a="1"/>
  <c r="E524" i="7" s="1"/>
  <c r="F524" i="7" a="1"/>
  <c r="F524" i="7" s="1"/>
  <c r="D524" i="7" a="1"/>
  <c r="D524" i="7" s="1"/>
  <c r="G524" i="7" s="1"/>
  <c r="C525" i="7"/>
  <c r="D525" i="7" s="1" a="1"/>
  <c r="D525" i="7" s="1"/>
  <c r="G525" i="7" s="1"/>
  <c r="H525" i="7"/>
  <c r="C526" i="7" a="1"/>
  <c r="E525" i="7" l="1" a="1"/>
  <c r="E525" i="7" s="1"/>
  <c r="F525" i="7" a="1"/>
  <c r="F525" i="7" s="1"/>
  <c r="C526" i="7"/>
  <c r="D526" i="7" s="1" a="1"/>
  <c r="D526" i="7" s="1"/>
  <c r="G526" i="7" s="1"/>
  <c r="H526" i="7"/>
  <c r="F526" i="7" a="1"/>
  <c r="F526" i="7" s="1"/>
  <c r="C527" i="7" a="1"/>
  <c r="E526" i="7" l="1" a="1"/>
  <c r="E526" i="7" s="1"/>
  <c r="C527" i="7"/>
  <c r="E527" i="7" s="1" a="1"/>
  <c r="E527" i="7" s="1"/>
  <c r="C528" i="7" a="1"/>
  <c r="H527" i="7" l="1"/>
  <c r="F527" i="7" a="1"/>
  <c r="F527" i="7" s="1"/>
  <c r="D527" i="7" a="1"/>
  <c r="D527" i="7" s="1"/>
  <c r="G527" i="7" s="1"/>
  <c r="C528" i="7"/>
  <c r="E528" i="7" s="1" a="1"/>
  <c r="E528" i="7" s="1"/>
  <c r="C529" i="7" a="1"/>
  <c r="D528" i="7" l="1" a="1"/>
  <c r="D528" i="7" s="1"/>
  <c r="G528" i="7" s="1"/>
  <c r="H528" i="7"/>
  <c r="F528" i="7" a="1"/>
  <c r="F528" i="7" s="1"/>
  <c r="C529" i="7"/>
  <c r="H529" i="7" s="1"/>
  <c r="C530" i="7" a="1"/>
  <c r="E529" i="7" l="1" a="1"/>
  <c r="E529" i="7" s="1"/>
  <c r="C530" i="7"/>
  <c r="H530" i="7" s="1"/>
  <c r="F529" i="7" a="1"/>
  <c r="F529" i="7" s="1"/>
  <c r="D529" i="7" a="1"/>
  <c r="D529" i="7" s="1"/>
  <c r="G529" i="7" s="1"/>
  <c r="C531" i="7" a="1"/>
  <c r="C531" i="7" l="1"/>
  <c r="E531" i="7" s="1" a="1"/>
  <c r="E531" i="7" s="1"/>
  <c r="D530" i="7" a="1"/>
  <c r="D530" i="7" s="1"/>
  <c r="G530" i="7" s="1"/>
  <c r="E530" i="7" a="1"/>
  <c r="E530" i="7" s="1"/>
  <c r="F530" i="7" a="1"/>
  <c r="F530" i="7" s="1"/>
  <c r="H531" i="7"/>
  <c r="C532" i="7" a="1"/>
  <c r="D531" i="7" l="1" a="1"/>
  <c r="D531" i="7" s="1"/>
  <c r="G531" i="7" s="1"/>
  <c r="F531" i="7" a="1"/>
  <c r="F531" i="7" s="1"/>
  <c r="C532" i="7"/>
  <c r="H532" i="7" s="1"/>
  <c r="C533" i="7" a="1"/>
  <c r="F532" i="7" l="1" a="1"/>
  <c r="F532" i="7" s="1"/>
  <c r="E532" i="7" a="1"/>
  <c r="E532" i="7" s="1"/>
  <c r="D532" i="7" a="1"/>
  <c r="D532" i="7" s="1"/>
  <c r="G532" i="7" s="1"/>
  <c r="C533" i="7"/>
  <c r="F533" i="7" s="1" a="1"/>
  <c r="F533" i="7" s="1"/>
  <c r="C534" i="7" a="1"/>
  <c r="D533" i="7" l="1" a="1"/>
  <c r="D533" i="7" s="1"/>
  <c r="G533" i="7" s="1"/>
  <c r="E533" i="7" a="1"/>
  <c r="E533" i="7" s="1"/>
  <c r="H533" i="7"/>
  <c r="C534" i="7"/>
  <c r="H534" i="7" s="1"/>
  <c r="C535" i="7" a="1"/>
  <c r="C535" i="7" l="1"/>
  <c r="H535" i="7" s="1"/>
  <c r="E534" i="7" a="1"/>
  <c r="E534" i="7" s="1"/>
  <c r="D534" i="7" a="1"/>
  <c r="D534" i="7" s="1"/>
  <c r="G534" i="7" s="1"/>
  <c r="F534" i="7" a="1"/>
  <c r="F534" i="7" s="1"/>
  <c r="E535" i="7" a="1"/>
  <c r="E535" i="7" s="1"/>
  <c r="C536" i="7" a="1"/>
  <c r="C536" i="7" l="1"/>
  <c r="H536" i="7" s="1"/>
  <c r="D535" i="7" a="1"/>
  <c r="D535" i="7" s="1"/>
  <c r="G535" i="7" s="1"/>
  <c r="F535" i="7" a="1"/>
  <c r="F535" i="7" s="1"/>
  <c r="C537" i="7" a="1"/>
  <c r="C537" i="7" l="1"/>
  <c r="H537" i="7" s="1"/>
  <c r="E536" i="7" a="1"/>
  <c r="E536" i="7" s="1"/>
  <c r="D536" i="7" a="1"/>
  <c r="D536" i="7" s="1"/>
  <c r="G536" i="7" s="1"/>
  <c r="F536" i="7" a="1"/>
  <c r="F536" i="7" s="1"/>
  <c r="C538" i="7" a="1"/>
  <c r="C538" i="7" l="1"/>
  <c r="E538" i="7" s="1" a="1"/>
  <c r="E538" i="7" s="1"/>
  <c r="E537" i="7" a="1"/>
  <c r="E537" i="7" s="1"/>
  <c r="F537" i="7" a="1"/>
  <c r="F537" i="7" s="1"/>
  <c r="D537" i="7" a="1"/>
  <c r="D537" i="7" s="1"/>
  <c r="G537" i="7" s="1"/>
  <c r="C539" i="7" a="1"/>
  <c r="D538" i="7" l="1" a="1"/>
  <c r="D538" i="7" s="1"/>
  <c r="G538" i="7" s="1"/>
  <c r="C539" i="7"/>
  <c r="H539" i="7" s="1"/>
  <c r="F538" i="7" a="1"/>
  <c r="F538" i="7" s="1"/>
  <c r="H538" i="7"/>
  <c r="C540" i="7" a="1"/>
  <c r="C540" i="7" l="1"/>
  <c r="E540" i="7" s="1" a="1"/>
  <c r="E540" i="7" s="1"/>
  <c r="D539" i="7" a="1"/>
  <c r="D539" i="7" s="1"/>
  <c r="G539" i="7" s="1"/>
  <c r="F539" i="7" a="1"/>
  <c r="F539" i="7" s="1"/>
  <c r="E539" i="7" a="1"/>
  <c r="E539" i="7" s="1"/>
  <c r="H540" i="7"/>
  <c r="C541" i="7" a="1"/>
  <c r="C541" i="7" l="1"/>
  <c r="H541" i="7" s="1"/>
  <c r="D540" i="7" a="1"/>
  <c r="D540" i="7" s="1"/>
  <c r="G540" i="7" s="1"/>
  <c r="F540" i="7" a="1"/>
  <c r="F540" i="7" s="1"/>
  <c r="C542" i="7" a="1"/>
  <c r="C542" i="7" l="1"/>
  <c r="H542" i="7" s="1"/>
  <c r="D541" i="7" a="1"/>
  <c r="D541" i="7" s="1"/>
  <c r="G541" i="7" s="1"/>
  <c r="F541" i="7" a="1"/>
  <c r="F541" i="7" s="1"/>
  <c r="E541" i="7" a="1"/>
  <c r="E541" i="7" s="1"/>
  <c r="C543" i="7" a="1"/>
  <c r="C543" i="7" l="1"/>
  <c r="F543" i="7" s="1" a="1"/>
  <c r="F543" i="7" s="1"/>
  <c r="D542" i="7" a="1"/>
  <c r="D542" i="7" s="1"/>
  <c r="G542" i="7" s="1"/>
  <c r="F542" i="7" a="1"/>
  <c r="F542" i="7" s="1"/>
  <c r="E542" i="7" a="1"/>
  <c r="E542" i="7" s="1"/>
  <c r="C544" i="7" a="1"/>
  <c r="H543" i="7" l="1"/>
  <c r="C544" i="7"/>
  <c r="H544" i="7" s="1"/>
  <c r="E543" i="7" a="1"/>
  <c r="E543" i="7" s="1"/>
  <c r="D543" i="7" a="1"/>
  <c r="D543" i="7" s="1"/>
  <c r="G543" i="7" s="1"/>
  <c r="C545" i="7" a="1"/>
  <c r="C545" i="7" l="1"/>
  <c r="F545" i="7" s="1" a="1"/>
  <c r="F545" i="7" s="1"/>
  <c r="D544" i="7" a="1"/>
  <c r="D544" i="7" s="1"/>
  <c r="G544" i="7" s="1"/>
  <c r="F544" i="7" a="1"/>
  <c r="F544" i="7" s="1"/>
  <c r="E544" i="7" a="1"/>
  <c r="E544" i="7" s="1"/>
  <c r="H545" i="7"/>
  <c r="C546" i="7" a="1"/>
  <c r="C546" i="7" l="1"/>
  <c r="H546" i="7" s="1"/>
  <c r="D545" i="7" a="1"/>
  <c r="D545" i="7" s="1"/>
  <c r="G545" i="7" s="1"/>
  <c r="E545" i="7" a="1"/>
  <c r="E545" i="7" s="1"/>
  <c r="C547" i="7" a="1"/>
  <c r="C547" i="7" l="1"/>
  <c r="H547" i="7" s="1"/>
  <c r="D546" i="7" a="1"/>
  <c r="D546" i="7" s="1"/>
  <c r="G546" i="7" s="1"/>
  <c r="F546" i="7" a="1"/>
  <c r="F546" i="7" s="1"/>
  <c r="E546" i="7" a="1"/>
  <c r="E546" i="7" s="1"/>
  <c r="C548" i="7" a="1"/>
  <c r="C548" i="7" l="1"/>
  <c r="F548" i="7" s="1" a="1"/>
  <c r="F548" i="7" s="1"/>
  <c r="D547" i="7" a="1"/>
  <c r="D547" i="7" s="1"/>
  <c r="G547" i="7" s="1"/>
  <c r="F547" i="7" a="1"/>
  <c r="F547" i="7" s="1"/>
  <c r="E547" i="7" a="1"/>
  <c r="E547" i="7" s="1"/>
  <c r="C549" i="7" a="1"/>
  <c r="H548" i="7" l="1"/>
  <c r="D548" i="7" a="1"/>
  <c r="D548" i="7" s="1"/>
  <c r="G548" i="7" s="1"/>
  <c r="E548" i="7" a="1"/>
  <c r="E548" i="7" s="1"/>
  <c r="C549" i="7"/>
  <c r="H549" i="7" s="1"/>
  <c r="C550" i="7" a="1"/>
  <c r="C550" i="7" l="1"/>
  <c r="H550" i="7" s="1"/>
  <c r="F549" i="7" a="1"/>
  <c r="F549" i="7" s="1"/>
  <c r="D549" i="7" a="1"/>
  <c r="D549" i="7" s="1"/>
  <c r="G549" i="7" s="1"/>
  <c r="E549" i="7" a="1"/>
  <c r="E549" i="7" s="1"/>
  <c r="C551" i="7" a="1"/>
  <c r="C551" i="7" l="1"/>
  <c r="H551" i="7" s="1"/>
  <c r="D550" i="7" a="1"/>
  <c r="D550" i="7" s="1"/>
  <c r="G550" i="7" s="1"/>
  <c r="E550" i="7" a="1"/>
  <c r="E550" i="7" s="1"/>
  <c r="F550" i="7" a="1"/>
  <c r="F550" i="7" s="1"/>
  <c r="D551" i="7" a="1"/>
  <c r="D551" i="7" s="1"/>
  <c r="G551" i="7" s="1"/>
  <c r="C552" i="7" a="1"/>
  <c r="C552" i="7" l="1"/>
  <c r="E552" i="7" s="1" a="1"/>
  <c r="E552" i="7" s="1"/>
  <c r="E551" i="7" a="1"/>
  <c r="E551" i="7" s="1"/>
  <c r="F551" i="7" a="1"/>
  <c r="F551" i="7" s="1"/>
  <c r="C553" i="7" a="1"/>
  <c r="D552" i="7" l="1" a="1"/>
  <c r="D552" i="7" s="1"/>
  <c r="G552" i="7" s="1"/>
  <c r="H552" i="7"/>
  <c r="C553" i="7"/>
  <c r="H553" i="7" s="1"/>
  <c r="F552" i="7" a="1"/>
  <c r="F552" i="7" s="1"/>
  <c r="C554" i="7" a="1"/>
  <c r="C554" i="7" l="1"/>
  <c r="H554" i="7" s="1"/>
  <c r="F553" i="7" a="1"/>
  <c r="F553" i="7" s="1"/>
  <c r="D553" i="7" a="1"/>
  <c r="D553" i="7" s="1"/>
  <c r="G553" i="7" s="1"/>
  <c r="E553" i="7" a="1"/>
  <c r="E553" i="7" s="1"/>
  <c r="C555" i="7" a="1"/>
  <c r="C555" i="7" l="1"/>
  <c r="F555" i="7" s="1" a="1"/>
  <c r="F555" i="7" s="1"/>
  <c r="D554" i="7" a="1"/>
  <c r="D554" i="7" s="1"/>
  <c r="G554" i="7" s="1"/>
  <c r="F554" i="7" a="1"/>
  <c r="F554" i="7" s="1"/>
  <c r="E554" i="7" a="1"/>
  <c r="E554" i="7" s="1"/>
  <c r="H555" i="7"/>
  <c r="C556" i="7" a="1"/>
  <c r="C556" i="7" l="1"/>
  <c r="H556" i="7" s="1"/>
  <c r="E555" i="7" a="1"/>
  <c r="E555" i="7" s="1"/>
  <c r="D555" i="7" a="1"/>
  <c r="D555" i="7" s="1"/>
  <c r="G555" i="7" s="1"/>
  <c r="C557" i="7" a="1"/>
  <c r="D556" i="7" l="1" a="1"/>
  <c r="D556" i="7" s="1"/>
  <c r="G556" i="7" s="1"/>
  <c r="F556" i="7" a="1"/>
  <c r="F556" i="7" s="1"/>
  <c r="E556" i="7" a="1"/>
  <c r="E556" i="7" s="1"/>
  <c r="C557" i="7"/>
  <c r="H557" i="7" s="1"/>
  <c r="C558" i="7" a="1"/>
  <c r="F557" i="7" l="1" a="1"/>
  <c r="F557" i="7" s="1"/>
  <c r="D557" i="7" a="1"/>
  <c r="D557" i="7" s="1"/>
  <c r="G557" i="7" s="1"/>
  <c r="C558" i="7"/>
  <c r="F558" i="7" s="1" a="1"/>
  <c r="F558" i="7" s="1"/>
  <c r="E557" i="7" a="1"/>
  <c r="E557" i="7" s="1"/>
  <c r="H558" i="7"/>
  <c r="C559" i="7" a="1"/>
  <c r="C559" i="7" l="1"/>
  <c r="D559" i="7" s="1" a="1"/>
  <c r="D559" i="7" s="1"/>
  <c r="G559" i="7" s="1"/>
  <c r="E558" i="7" a="1"/>
  <c r="E558" i="7" s="1"/>
  <c r="D558" i="7" a="1"/>
  <c r="D558" i="7" s="1"/>
  <c r="G558" i="7" s="1"/>
  <c r="C560" i="7" a="1"/>
  <c r="H559" i="7" l="1"/>
  <c r="C560" i="7"/>
  <c r="E560" i="7" s="1" a="1"/>
  <c r="E560" i="7" s="1"/>
  <c r="E559" i="7" a="1"/>
  <c r="E559" i="7" s="1"/>
  <c r="F559" i="7" a="1"/>
  <c r="F559" i="7" s="1"/>
  <c r="C561" i="7" a="1"/>
  <c r="H560" i="7" l="1"/>
  <c r="C561" i="7"/>
  <c r="H561" i="7" s="1"/>
  <c r="D560" i="7" a="1"/>
  <c r="D560" i="7" s="1"/>
  <c r="G560" i="7" s="1"/>
  <c r="F560" i="7" a="1"/>
  <c r="F560" i="7" s="1"/>
  <c r="C562" i="7" a="1"/>
  <c r="C562" i="7" l="1"/>
  <c r="H562" i="7" s="1"/>
  <c r="D561" i="7" a="1"/>
  <c r="D561" i="7" s="1"/>
  <c r="G561" i="7" s="1"/>
  <c r="F561" i="7" a="1"/>
  <c r="F561" i="7" s="1"/>
  <c r="E561" i="7" a="1"/>
  <c r="E561" i="7" s="1"/>
  <c r="E562" i="7" a="1"/>
  <c r="E562" i="7" s="1"/>
  <c r="C563" i="7" a="1"/>
  <c r="C563" i="7" l="1"/>
  <c r="F563" i="7" s="1" a="1"/>
  <c r="F563" i="7" s="1"/>
  <c r="D562" i="7" a="1"/>
  <c r="D562" i="7" s="1"/>
  <c r="G562" i="7" s="1"/>
  <c r="F562" i="7" a="1"/>
  <c r="F562" i="7" s="1"/>
  <c r="H563" i="7"/>
  <c r="C564" i="7" a="1"/>
  <c r="C564" i="7" l="1"/>
  <c r="E564" i="7" s="1" a="1"/>
  <c r="E564" i="7" s="1"/>
  <c r="D563" i="7" a="1"/>
  <c r="D563" i="7" s="1"/>
  <c r="G563" i="7" s="1"/>
  <c r="E563" i="7" a="1"/>
  <c r="E563" i="7" s="1"/>
  <c r="H564" i="7"/>
  <c r="C565" i="7" a="1"/>
  <c r="C565" i="7" l="1"/>
  <c r="H565" i="7" s="1"/>
  <c r="D564" i="7" a="1"/>
  <c r="D564" i="7" s="1"/>
  <c r="G564" i="7" s="1"/>
  <c r="F564" i="7" a="1"/>
  <c r="F564" i="7" s="1"/>
  <c r="C566" i="7" a="1"/>
  <c r="C566" i="7" l="1"/>
  <c r="H566" i="7" s="1"/>
  <c r="D565" i="7" a="1"/>
  <c r="D565" i="7" s="1"/>
  <c r="G565" i="7" s="1"/>
  <c r="E565" i="7" a="1"/>
  <c r="E565" i="7" s="1"/>
  <c r="F565" i="7" a="1"/>
  <c r="F565" i="7" s="1"/>
  <c r="C567" i="7" a="1"/>
  <c r="C567" i="7" l="1"/>
  <c r="E567" i="7" s="1" a="1"/>
  <c r="E567" i="7" s="1"/>
  <c r="F566" i="7" a="1"/>
  <c r="F566" i="7" s="1"/>
  <c r="E566" i="7" a="1"/>
  <c r="E566" i="7" s="1"/>
  <c r="D566" i="7" a="1"/>
  <c r="D566" i="7" s="1"/>
  <c r="G566" i="7" s="1"/>
  <c r="C568" i="7" a="1"/>
  <c r="D567" i="7" l="1" a="1"/>
  <c r="D567" i="7" s="1"/>
  <c r="G567" i="7" s="1"/>
  <c r="F567" i="7" a="1"/>
  <c r="F567" i="7" s="1"/>
  <c r="H567" i="7"/>
  <c r="C568" i="7"/>
  <c r="F568" i="7" s="1" a="1"/>
  <c r="F568" i="7" s="1"/>
  <c r="C569" i="7" a="1"/>
  <c r="E568" i="7" l="1" a="1"/>
  <c r="E568" i="7" s="1"/>
  <c r="H568" i="7"/>
  <c r="C569" i="7"/>
  <c r="H569" i="7" s="1"/>
  <c r="D568" i="7" a="1"/>
  <c r="D568" i="7" s="1"/>
  <c r="G568" i="7" s="1"/>
  <c r="C570" i="7" a="1"/>
  <c r="F569" i="7" l="1" a="1"/>
  <c r="F569" i="7" s="1"/>
  <c r="D569" i="7" a="1"/>
  <c r="D569" i="7" s="1"/>
  <c r="G569" i="7" s="1"/>
  <c r="E569" i="7" a="1"/>
  <c r="E569" i="7" s="1"/>
  <c r="C570" i="7"/>
  <c r="E570" i="7" s="1" a="1"/>
  <c r="E570" i="7" s="1"/>
  <c r="C571" i="7" a="1"/>
  <c r="H570" i="7" l="1"/>
  <c r="D570" i="7" a="1"/>
  <c r="D570" i="7" s="1"/>
  <c r="G570" i="7" s="1"/>
  <c r="F570" i="7" a="1"/>
  <c r="F570" i="7" s="1"/>
  <c r="C571" i="7"/>
  <c r="H571" i="7" s="1"/>
  <c r="C572" i="7" a="1"/>
  <c r="F571" i="7" l="1" a="1"/>
  <c r="F571" i="7" s="1"/>
  <c r="E571" i="7" a="1"/>
  <c r="E571" i="7" s="1"/>
  <c r="D571" i="7" a="1"/>
  <c r="D571" i="7" s="1"/>
  <c r="G571" i="7" s="1"/>
  <c r="C572" i="7"/>
  <c r="H572" i="7" s="1"/>
  <c r="C573" i="7" a="1"/>
  <c r="D572" i="7" l="1" a="1"/>
  <c r="D572" i="7" s="1"/>
  <c r="G572" i="7" s="1"/>
  <c r="F572" i="7" a="1"/>
  <c r="F572" i="7" s="1"/>
  <c r="E572" i="7" a="1"/>
  <c r="E572" i="7" s="1"/>
  <c r="C573" i="7"/>
  <c r="H573" i="7" s="1"/>
  <c r="C574" i="7" a="1"/>
  <c r="F573" i="7" l="1" a="1"/>
  <c r="F573" i="7" s="1"/>
  <c r="E573" i="7" a="1"/>
  <c r="E573" i="7" s="1"/>
  <c r="D573" i="7" a="1"/>
  <c r="D573" i="7" s="1"/>
  <c r="G573" i="7" s="1"/>
  <c r="C574" i="7"/>
  <c r="H574" i="7" s="1"/>
  <c r="C575" i="7" a="1"/>
  <c r="C575" i="7" l="1"/>
  <c r="E575" i="7" s="1" a="1"/>
  <c r="E575" i="7" s="1"/>
  <c r="E574" i="7" a="1"/>
  <c r="E574" i="7" s="1"/>
  <c r="F574" i="7" a="1"/>
  <c r="F574" i="7" s="1"/>
  <c r="D574" i="7" a="1"/>
  <c r="D574" i="7" s="1"/>
  <c r="G574" i="7" s="1"/>
  <c r="C576" i="7" a="1"/>
  <c r="F575" i="7" l="1" a="1"/>
  <c r="F575" i="7" s="1"/>
  <c r="C576" i="7"/>
  <c r="H576" i="7" s="1"/>
  <c r="D575" i="7" a="1"/>
  <c r="D575" i="7" s="1"/>
  <c r="G575" i="7" s="1"/>
  <c r="H575" i="7"/>
  <c r="C577" i="7" a="1"/>
  <c r="C577" i="7" l="1"/>
  <c r="E577" i="7" s="1" a="1"/>
  <c r="E577" i="7" s="1"/>
  <c r="E576" i="7" a="1"/>
  <c r="E576" i="7" s="1"/>
  <c r="F576" i="7" a="1"/>
  <c r="F576" i="7" s="1"/>
  <c r="D576" i="7" a="1"/>
  <c r="D576" i="7" s="1"/>
  <c r="G576" i="7" s="1"/>
  <c r="D577" i="7" a="1"/>
  <c r="D577" i="7" s="1"/>
  <c r="G577" i="7" s="1"/>
  <c r="C578" i="7" a="1"/>
  <c r="C578" i="7" l="1"/>
  <c r="H578" i="7" s="1"/>
  <c r="F577" i="7" a="1"/>
  <c r="F577" i="7" s="1"/>
  <c r="H577" i="7"/>
  <c r="C579" i="7" a="1"/>
  <c r="C579" i="7" l="1"/>
  <c r="D579" i="7" s="1" a="1"/>
  <c r="D579" i="7" s="1"/>
  <c r="G579" i="7" s="1"/>
  <c r="D578" i="7" a="1"/>
  <c r="D578" i="7" s="1"/>
  <c r="G578" i="7" s="1"/>
  <c r="E578" i="7" a="1"/>
  <c r="E578" i="7" s="1"/>
  <c r="F578" i="7" a="1"/>
  <c r="F578" i="7" s="1"/>
  <c r="C580" i="7" a="1"/>
  <c r="H579" i="7" l="1"/>
  <c r="C580" i="7"/>
  <c r="H580" i="7" s="1"/>
  <c r="E579" i="7" a="1"/>
  <c r="E579" i="7" s="1"/>
  <c r="F579" i="7" a="1"/>
  <c r="F579" i="7" s="1"/>
  <c r="C581" i="7" a="1"/>
  <c r="C581" i="7" l="1"/>
  <c r="F581" i="7" s="1" a="1"/>
  <c r="F581" i="7" s="1"/>
  <c r="E580" i="7" a="1"/>
  <c r="E580" i="7" s="1"/>
  <c r="D580" i="7" a="1"/>
  <c r="D580" i="7" s="1"/>
  <c r="G580" i="7" s="1"/>
  <c r="F580" i="7" a="1"/>
  <c r="F580" i="7" s="1"/>
  <c r="H581" i="7"/>
  <c r="C582" i="7" a="1"/>
  <c r="E581" i="7" l="1" a="1"/>
  <c r="E581" i="7" s="1"/>
  <c r="D581" i="7" a="1"/>
  <c r="D581" i="7" s="1"/>
  <c r="G581" i="7" s="1"/>
  <c r="C582" i="7"/>
  <c r="H582" i="7" s="1"/>
  <c r="C583" i="7" a="1"/>
  <c r="F582" i="7" l="1" a="1"/>
  <c r="F582" i="7" s="1"/>
  <c r="C583" i="7"/>
  <c r="H583" i="7" s="1"/>
  <c r="D582" i="7" a="1"/>
  <c r="D582" i="7" s="1"/>
  <c r="G582" i="7" s="1"/>
  <c r="E582" i="7" a="1"/>
  <c r="E582" i="7" s="1"/>
  <c r="C584" i="7" a="1"/>
  <c r="C584" i="7" l="1"/>
  <c r="F584" i="7" s="1" a="1"/>
  <c r="F584" i="7" s="1"/>
  <c r="F583" i="7" a="1"/>
  <c r="F583" i="7" s="1"/>
  <c r="E583" i="7" a="1"/>
  <c r="E583" i="7" s="1"/>
  <c r="D583" i="7" a="1"/>
  <c r="D583" i="7" s="1"/>
  <c r="G583" i="7" s="1"/>
  <c r="H584" i="7"/>
  <c r="C585" i="7" a="1"/>
  <c r="C585" i="7" l="1"/>
  <c r="H585" i="7" s="1"/>
  <c r="E584" i="7" a="1"/>
  <c r="E584" i="7" s="1"/>
  <c r="D584" i="7" a="1"/>
  <c r="D584" i="7" s="1"/>
  <c r="G584" i="7" s="1"/>
  <c r="F585" i="7" a="1"/>
  <c r="F585" i="7" s="1"/>
  <c r="D585" i="7" a="1"/>
  <c r="D585" i="7" s="1"/>
  <c r="G585" i="7" s="1"/>
  <c r="C586" i="7" a="1"/>
  <c r="E585" i="7" l="1" a="1"/>
  <c r="E585" i="7" s="1"/>
  <c r="C586" i="7"/>
  <c r="H586" i="7" s="1"/>
  <c r="C587" i="7" a="1"/>
  <c r="C587" i="7" l="1"/>
  <c r="H587" i="7" s="1"/>
  <c r="D586" i="7" a="1"/>
  <c r="D586" i="7" s="1"/>
  <c r="G586" i="7" s="1"/>
  <c r="E586" i="7" a="1"/>
  <c r="E586" i="7" s="1"/>
  <c r="F586" i="7" a="1"/>
  <c r="F586" i="7" s="1"/>
  <c r="C588" i="7" a="1"/>
  <c r="C588" i="7" l="1"/>
  <c r="H588" i="7" s="1"/>
  <c r="E587" i="7" a="1"/>
  <c r="E587" i="7" s="1"/>
  <c r="D587" i="7" a="1"/>
  <c r="D587" i="7" s="1"/>
  <c r="G587" i="7" s="1"/>
  <c r="F587" i="7" a="1"/>
  <c r="F587" i="7" s="1"/>
  <c r="C589" i="7" a="1"/>
  <c r="E588" i="7" l="1" a="1"/>
  <c r="E588" i="7" s="1"/>
  <c r="C589" i="7"/>
  <c r="H589" i="7" s="1"/>
  <c r="F588" i="7" a="1"/>
  <c r="F588" i="7" s="1"/>
  <c r="D588" i="7" a="1"/>
  <c r="D588" i="7" s="1"/>
  <c r="G588" i="7" s="1"/>
  <c r="C590" i="7" a="1"/>
  <c r="C590" i="7" l="1"/>
  <c r="E590" i="7" s="1" a="1"/>
  <c r="E590" i="7" s="1"/>
  <c r="F589" i="7" a="1"/>
  <c r="F589" i="7" s="1"/>
  <c r="D589" i="7" a="1"/>
  <c r="D589" i="7" s="1"/>
  <c r="G589" i="7" s="1"/>
  <c r="E589" i="7" a="1"/>
  <c r="E589" i="7" s="1"/>
  <c r="C591" i="7" a="1"/>
  <c r="H590" i="7" l="1"/>
  <c r="C591" i="7"/>
  <c r="H591" i="7" s="1"/>
  <c r="D590" i="7" a="1"/>
  <c r="D590" i="7" s="1"/>
  <c r="G590" i="7" s="1"/>
  <c r="F590" i="7" a="1"/>
  <c r="F590" i="7" s="1"/>
  <c r="C592" i="7" a="1"/>
  <c r="C592" i="7" l="1"/>
  <c r="D592" i="7" s="1" a="1"/>
  <c r="D592" i="7" s="1"/>
  <c r="G592" i="7" s="1"/>
  <c r="E591" i="7" a="1"/>
  <c r="E591" i="7" s="1"/>
  <c r="D591" i="7" a="1"/>
  <c r="D591" i="7" s="1"/>
  <c r="G591" i="7" s="1"/>
  <c r="F591" i="7" a="1"/>
  <c r="F591" i="7" s="1"/>
  <c r="C593" i="7" a="1"/>
  <c r="H592" i="7" l="1"/>
  <c r="C593" i="7"/>
  <c r="H593" i="7" s="1"/>
  <c r="E592" i="7" a="1"/>
  <c r="E592" i="7" s="1"/>
  <c r="F592" i="7" a="1"/>
  <c r="F592" i="7" s="1"/>
  <c r="D593" i="7" a="1"/>
  <c r="D593" i="7" s="1"/>
  <c r="G593" i="7" s="1"/>
  <c r="C594" i="7" a="1"/>
  <c r="C594" i="7" l="1"/>
  <c r="H594" i="7" s="1"/>
  <c r="E593" i="7" a="1"/>
  <c r="E593" i="7" s="1"/>
  <c r="F593" i="7" a="1"/>
  <c r="F593" i="7" s="1"/>
  <c r="C595" i="7" a="1"/>
  <c r="C595" i="7" l="1"/>
  <c r="H595" i="7" s="1"/>
  <c r="E594" i="7" a="1"/>
  <c r="E594" i="7" s="1"/>
  <c r="F594" i="7" a="1"/>
  <c r="F594" i="7" s="1"/>
  <c r="D594" i="7" a="1"/>
  <c r="D594" i="7" s="1"/>
  <c r="G594" i="7" s="1"/>
  <c r="C596" i="7" a="1"/>
  <c r="C596" i="7" l="1"/>
  <c r="E596" i="7" s="1" a="1"/>
  <c r="E596" i="7" s="1"/>
  <c r="F595" i="7" a="1"/>
  <c r="F595" i="7" s="1"/>
  <c r="D595" i="7" a="1"/>
  <c r="D595" i="7" s="1"/>
  <c r="G595" i="7" s="1"/>
  <c r="E595" i="7" a="1"/>
  <c r="E595" i="7" s="1"/>
  <c r="C597" i="7" a="1"/>
  <c r="H596" i="7" l="1"/>
  <c r="C597" i="7"/>
  <c r="E597" i="7" s="1" a="1"/>
  <c r="E597" i="7" s="1"/>
  <c r="D596" i="7" a="1"/>
  <c r="D596" i="7" s="1"/>
  <c r="G596" i="7" s="1"/>
  <c r="F596" i="7" a="1"/>
  <c r="F596" i="7" s="1"/>
  <c r="H597" i="7"/>
  <c r="C598" i="7" a="1"/>
  <c r="C598" i="7" l="1"/>
  <c r="E598" i="7" s="1" a="1"/>
  <c r="E598" i="7" s="1"/>
  <c r="F597" i="7" a="1"/>
  <c r="F597" i="7" s="1"/>
  <c r="D597" i="7" a="1"/>
  <c r="D597" i="7" s="1"/>
  <c r="G597" i="7" s="1"/>
  <c r="D598" i="7" a="1"/>
  <c r="D598" i="7" s="1"/>
  <c r="G598" i="7" l="1"/>
  <c r="H598" i="7"/>
  <c r="F598" i="7" a="1"/>
  <c r="F59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SOTAMAS90" type="1" refreshedVersion="4" background="1" saveData="1">
    <dbPr connection="DSN=SOTAMAS90;Description=MAS 90 4.0 ODBC Driver;Directory=\\et-domain.eti.biz\DFS\MAS90_44\MAS90;Prefix=\\et-domain.eti.biz\DFS\MAS90_44\MAS90\SY\, \\et-domain.eti.biz\DFS\MAS90_44\MAS90\==\;ViewDLL=\\et-domain.eti.biz\DFS\MAS90_44\MAS90\HOME;CacheSize=4;DirtyReads=1;BurstMode=1;StripTrailingSpaces=1;SERVER=NotTheServer" command="SELECT AR_InvoiceHistoryHeader.InvoiceNo, AR_InvoiceHistoryHeader.InvoiceDate, AR_InvoiceHistoryHeader.CustomerNo, AR_InvoiceHistoryDetail.ItemCode, AR_InvoiceHistoryDetail.ItemCodeDesc, AR_InvoiceHistoryDetail.QuantityShipped_x000d__x000a_FROM AR_InvoiceHistoryDetail AR_InvoiceHistoryDetail, AR_InvoiceHistoryHeader AR_InvoiceHistoryHeader_x000d__x000a_WHERE AR_InvoiceHistoryDetail.InvoiceNo = AR_InvoiceHistoryHeader.InvoiceNo AND AR_InvoiceHistoryDetail.HeaderSeqNo = AR_InvoiceHistoryHeader.HeaderSeqNo_x000d__x000a_ORDER BY AR_InvoiceHistoryHeader.InvoiceNo"/>
  </connection>
  <connection id="2" xr16:uid="{00000000-0015-0000-FFFF-FFFF01000000}" name="Query from SOTAMAS901" type="1" refreshedVersion="4" background="1" saveData="1">
    <dbPr connection="DSN=SOTAMAS90;Description=MAS 90 4.0 ODBC Driver;Directory=\\et-domain.eti.biz\DFS\MAS90_44\MAS90;Prefix=\\et-domain.eti.biz\DFS\MAS90_44\MAS90\SY\, \\et-domain.eti.biz\DFS\MAS90_44\MAS90\==\;ViewDLL=\\et-domain.eti.biz\DFS\MAS90_44\MAS90\HOME;CacheSize=4;DirtyReads=1;BurstMode=1;StripTrailingSpaces=1;SERVER=NotTheServer" command="SELECT AR_InvoiceHistoryHeader.InvoiceNo, AR_InvoiceHistoryHeader.InvoiceDate, AR_InvoiceHistoryHeader.CustomerNo, AR_InvoiceHistoryHeader.BillToName_x000d__x000a_FROM AR_InvoiceHistoryHeader AR_InvoiceHistoryHeader_x000d__x000a_ORDER BY AR_InvoiceHistoryHeader.InvoiceNo"/>
  </connection>
</connections>
</file>

<file path=xl/sharedStrings.xml><?xml version="1.0" encoding="utf-8"?>
<sst xmlns="http://schemas.openxmlformats.org/spreadsheetml/2006/main" count="46290" uniqueCount="9208">
  <si>
    <t>0000010</t>
  </si>
  <si>
    <t>OTHER01</t>
  </si>
  <si>
    <t>8000-543-236</t>
  </si>
  <si>
    <t>PUMP ASSY 12V P/V/S 60</t>
  </si>
  <si>
    <t>0000011</t>
  </si>
  <si>
    <t>10026O15</t>
  </si>
  <si>
    <t>OCTANE BOOSTER 1/15 OUNCE</t>
  </si>
  <si>
    <t>0000012</t>
  </si>
  <si>
    <t>TA283</t>
  </si>
  <si>
    <t>2"MNPT X 60MM Buttr Ftng w/Gsk</t>
  </si>
  <si>
    <t>0000013</t>
  </si>
  <si>
    <t>50800-PP-406</t>
  </si>
  <si>
    <t>TRIGGERJET</t>
  </si>
  <si>
    <t>0000015</t>
  </si>
  <si>
    <t>0000016</t>
  </si>
  <si>
    <t>0000017</t>
  </si>
  <si>
    <t>8007-543-836</t>
  </si>
  <si>
    <t>PMP 12V 60 PSI P/V/S</t>
  </si>
  <si>
    <t>0000018</t>
  </si>
  <si>
    <t>AA43L-AL10</t>
  </si>
  <si>
    <t>GUNJET SPRAY GUN</t>
  </si>
  <si>
    <t>0000019</t>
  </si>
  <si>
    <t>TT11003-VP</t>
  </si>
  <si>
    <t>TURBO TEEJET TIP</t>
  </si>
  <si>
    <t>TT11008-VP</t>
  </si>
  <si>
    <t>24216A-1-NYB</t>
  </si>
  <si>
    <t>TURRET NOZZLE</t>
  </si>
  <si>
    <t>U0420406</t>
  </si>
  <si>
    <t>1/4" Tube X 1/4" Female NPT</t>
  </si>
  <si>
    <t>25612-4-NYR</t>
  </si>
  <si>
    <t>Q.T.CAP&amp;WASHER S-ASB</t>
  </si>
  <si>
    <t>25612-1-NYR</t>
  </si>
  <si>
    <t>0000020</t>
  </si>
  <si>
    <t>AA6B</t>
  </si>
  <si>
    <t>DIRECTOVALVE</t>
  </si>
  <si>
    <t>23520-3/4-PP</t>
  </si>
  <si>
    <t>THROTTLING VALVE PP</t>
  </si>
  <si>
    <t>HB075/050-90</t>
  </si>
  <si>
    <t>3/4"MPT X 1/2"Hose Shank-90Deg</t>
  </si>
  <si>
    <t>HB075-050</t>
  </si>
  <si>
    <t>3/4"Male Thd X 1/2" Hose Shank</t>
  </si>
  <si>
    <t>HB050</t>
  </si>
  <si>
    <t>1/2"Male Thd X 1/2" Hose Shank</t>
  </si>
  <si>
    <t>0000022</t>
  </si>
  <si>
    <t>19845-25-PP</t>
  </si>
  <si>
    <t>TIP STRAINER,POLYPRO</t>
  </si>
  <si>
    <t>TTJ60-11003VP</t>
  </si>
  <si>
    <t>TURBO TWINJET TIP</t>
  </si>
  <si>
    <t>TTJ60-11004VP</t>
  </si>
  <si>
    <t>8600-1/4T-NYB</t>
  </si>
  <si>
    <t>TEEJET SW.BDY.ASB,NY</t>
  </si>
  <si>
    <t>0000023</t>
  </si>
  <si>
    <t>50800-21-AL-300</t>
  </si>
  <si>
    <t>0000024</t>
  </si>
  <si>
    <t>10063</t>
  </si>
  <si>
    <t>Engine Break In Oil Additive</t>
  </si>
  <si>
    <t>0000025</t>
  </si>
  <si>
    <t>4688</t>
  </si>
  <si>
    <t>TRIGGER TEEJET VALVE</t>
  </si>
  <si>
    <t>DG11002-VP</t>
  </si>
  <si>
    <t>POLYMER TEEJET TIP</t>
  </si>
  <si>
    <t>DG11004-VP</t>
  </si>
  <si>
    <t>DG8004VS</t>
  </si>
  <si>
    <t>VISIFLO TEEJET TIP</t>
  </si>
  <si>
    <t>0000026</t>
  </si>
  <si>
    <t>344BE-24-C</t>
  </si>
  <si>
    <t>SHUTOFF VALVE 1"</t>
  </si>
  <si>
    <t>0000027</t>
  </si>
  <si>
    <t>2087-593-135</t>
  </si>
  <si>
    <t>AG PMP 12V 45PSI P/V/S</t>
  </si>
  <si>
    <t>0000028</t>
  </si>
  <si>
    <t>55215-50-EPR</t>
  </si>
  <si>
    <t>XRC/AIC TIP STRAINER</t>
  </si>
  <si>
    <t>19843-NYR</t>
  </si>
  <si>
    <t>SHUT-OFF CAP SUB-ASB</t>
  </si>
  <si>
    <t>QJ111-1</t>
  </si>
  <si>
    <t>VARI-QUICK,CLAMP ASB</t>
  </si>
  <si>
    <t>25612-6-NYR</t>
  </si>
  <si>
    <t>18640-113-540-N</t>
  </si>
  <si>
    <t>TRIPLE HOSE SHANK,NY</t>
  </si>
  <si>
    <t>18639-112-540-N</t>
  </si>
  <si>
    <t>DOUBLE HOSE SHANK,NY</t>
  </si>
  <si>
    <t>18638-111-540-N</t>
  </si>
  <si>
    <t>SINGLE HOSE SHANK,NY</t>
  </si>
  <si>
    <t>0000029</t>
  </si>
  <si>
    <t>8079-PP-24</t>
  </si>
  <si>
    <t>TEEJET STR.POLYPRO</t>
  </si>
  <si>
    <t>0000030</t>
  </si>
  <si>
    <t>0000031</t>
  </si>
  <si>
    <t>XRC11002-VK</t>
  </si>
  <si>
    <t>TEEJET TIP/CAP XR</t>
  </si>
  <si>
    <t>XRC11004-VS</t>
  </si>
  <si>
    <t>0000033</t>
  </si>
  <si>
    <t>MFM220</t>
  </si>
  <si>
    <t>2" FP MANIFOLD FLOWMETER ASSY</t>
  </si>
  <si>
    <t>FC220</t>
  </si>
  <si>
    <t>2" Full Port Worm Screw Clamp</t>
  </si>
  <si>
    <t>200G</t>
  </si>
  <si>
    <t>2" EPDM Gasket</t>
  </si>
  <si>
    <t>M220A</t>
  </si>
  <si>
    <t>2" Male Adapter X 2" Manifold</t>
  </si>
  <si>
    <t>0000034</t>
  </si>
  <si>
    <t>TK-3</t>
  </si>
  <si>
    <t>FLOODJET TIP,BRASS</t>
  </si>
  <si>
    <t>0000035</t>
  </si>
  <si>
    <t>AIC11002-VS</t>
  </si>
  <si>
    <t>TEEJET TIP/CAP AI</t>
  </si>
  <si>
    <t>0000036</t>
  </si>
  <si>
    <t>IBFD60-SET</t>
  </si>
  <si>
    <t>60 gal Blow Molded Inductor</t>
  </si>
  <si>
    <t>0000037</t>
  </si>
  <si>
    <t>QJ111SQ-1</t>
  </si>
  <si>
    <t>0000038</t>
  </si>
  <si>
    <t>0000039</t>
  </si>
  <si>
    <t>22670-PP-15-1/4</t>
  </si>
  <si>
    <t>TRIGGERJET SPRAY GUN</t>
  </si>
  <si>
    <t>0000040</t>
  </si>
  <si>
    <t>50800-21-AL-406</t>
  </si>
  <si>
    <t>0000041</t>
  </si>
  <si>
    <t>XR11006-VS</t>
  </si>
  <si>
    <t>TEEJET SPRAY TIP XR</t>
  </si>
  <si>
    <t>25612-3-NYR</t>
  </si>
  <si>
    <t>QJ111SQ-1-1/4</t>
  </si>
  <si>
    <t>0000042</t>
  </si>
  <si>
    <t>0000045</t>
  </si>
  <si>
    <t>0000046</t>
  </si>
  <si>
    <t>25608-1-NYR</t>
  </si>
  <si>
    <t>1321-0007</t>
  </si>
  <si>
    <t>COUPLER ASSY</t>
  </si>
  <si>
    <t>55215-100-EPR</t>
  </si>
  <si>
    <t>XR8004VS</t>
  </si>
  <si>
    <t>GG60</t>
  </si>
  <si>
    <t>2-1/2 LF SS 1/4BM 60PSI</t>
  </si>
  <si>
    <t>7560N</t>
  </si>
  <si>
    <t>PUMP ASSY</t>
  </si>
  <si>
    <t>0000047</t>
  </si>
  <si>
    <t>XR8008VS</t>
  </si>
  <si>
    <t>0000048</t>
  </si>
  <si>
    <t>OTHER02</t>
  </si>
  <si>
    <t>CP8027-NYB</t>
  </si>
  <si>
    <t>TEEJET CAP,BLACK,NY</t>
  </si>
  <si>
    <t>TT110015-VP</t>
  </si>
  <si>
    <t>0000049</t>
  </si>
  <si>
    <t>0000050</t>
  </si>
  <si>
    <t>QJ363C-500-2-NY</t>
  </si>
  <si>
    <t>363C 3 OUTLET,VITON</t>
  </si>
  <si>
    <t>0000051</t>
  </si>
  <si>
    <t>QJ7421-1/2-NYB</t>
  </si>
  <si>
    <t>QUICKJET SPLT.EYELET</t>
  </si>
  <si>
    <t>CP3942</t>
  </si>
  <si>
    <t>BLK PLUG TIP,BR,1/4T</t>
  </si>
  <si>
    <t>4193A-PP-10-100</t>
  </si>
  <si>
    <t>TEEJET CHECK VALV,PP</t>
  </si>
  <si>
    <t>13436-406-NYB</t>
  </si>
  <si>
    <t>HOSE SHANK CONN,NY.</t>
  </si>
  <si>
    <t>QJ1/4T-NYB</t>
  </si>
  <si>
    <t>QJ-1/4T QUICKJT.BODY</t>
  </si>
  <si>
    <t>QJ1/4TT-NYB</t>
  </si>
  <si>
    <t>QUICK CONN.BODY NY.</t>
  </si>
  <si>
    <t>22W11MF64</t>
  </si>
  <si>
    <t>SEALING WASHER</t>
  </si>
  <si>
    <t>13435-406-NYB</t>
  </si>
  <si>
    <t>0000052</t>
  </si>
  <si>
    <t>18635-111-406-N</t>
  </si>
  <si>
    <t>18636-112-406-N</t>
  </si>
  <si>
    <t>1/4TTJ10-VP</t>
  </si>
  <si>
    <t>POLY TURFJET</t>
  </si>
  <si>
    <t>0000053</t>
  </si>
  <si>
    <t>0000054</t>
  </si>
  <si>
    <t>115-0159-432</t>
  </si>
  <si>
    <t>CABLE ADAPTER RADAR TRW</t>
  </si>
  <si>
    <t>0000055</t>
  </si>
  <si>
    <t>EV100FP</t>
  </si>
  <si>
    <t>1" FP Elec Valve 3/4Sec 3Wire</t>
  </si>
  <si>
    <t>0000056</t>
  </si>
  <si>
    <t>QJ7421-3/4-NYB</t>
  </si>
  <si>
    <t>0000057</t>
  </si>
  <si>
    <t>AA17L</t>
  </si>
  <si>
    <t>TEEVALVE ASSEMBLY</t>
  </si>
  <si>
    <t>0000058</t>
  </si>
  <si>
    <t>350620</t>
  </si>
  <si>
    <t>8 PP RIM W/C GASKET</t>
  </si>
  <si>
    <t>3522221</t>
  </si>
  <si>
    <t>8 IN. LID W/LABYRINTH VLV</t>
  </si>
  <si>
    <t>0000059</t>
  </si>
  <si>
    <t>TP4004E</t>
  </si>
  <si>
    <t>TEEJET TIP BRASS</t>
  </si>
  <si>
    <t>0000060</t>
  </si>
  <si>
    <t>4211-035</t>
  </si>
  <si>
    <t>POWERTWIN W/O MANIF S-SW</t>
  </si>
  <si>
    <t>0000061</t>
  </si>
  <si>
    <t>5330C-HX</t>
  </si>
  <si>
    <t>0000062</t>
  </si>
  <si>
    <t>0000063</t>
  </si>
  <si>
    <t>TT11001-VP</t>
  </si>
  <si>
    <t>0000064</t>
  </si>
  <si>
    <t>TP110015VS</t>
  </si>
  <si>
    <t>22252-312-750-N</t>
  </si>
  <si>
    <t>VARI-QUICK SUB-ASB.</t>
  </si>
  <si>
    <t>QJ111SQ-1-1/4-3</t>
  </si>
  <si>
    <t>VARI-QUICK CLAMP ASB</t>
  </si>
  <si>
    <t>0000066</t>
  </si>
  <si>
    <t>CR075</t>
  </si>
  <si>
    <t>3/4" Poly Pipe Cross</t>
  </si>
  <si>
    <t>HB075</t>
  </si>
  <si>
    <t>3/4"Male Thd X 3/4" Hose Shank</t>
  </si>
  <si>
    <t>0000068</t>
  </si>
  <si>
    <t>3430-0583</t>
  </si>
  <si>
    <t>UNIV. REPAIR KIT 7&amp;8 RLR</t>
  </si>
  <si>
    <t>0000069</t>
  </si>
  <si>
    <t>FC-ULD120-015</t>
  </si>
  <si>
    <t>FASTCAP ULD 120 DEG GREEN</t>
  </si>
  <si>
    <t>0000070</t>
  </si>
  <si>
    <t>FC-XT024</t>
  </si>
  <si>
    <t>FC BOOMXTENDER 2.4GPM YLW</t>
  </si>
  <si>
    <t>0000071</t>
  </si>
  <si>
    <t>TP11001VS</t>
  </si>
  <si>
    <t>0000072</t>
  </si>
  <si>
    <t>FC-ULD120-02</t>
  </si>
  <si>
    <t>FASTCAP ULD 120DEG YELLOW</t>
  </si>
  <si>
    <t>0000073</t>
  </si>
  <si>
    <t>41200-00</t>
  </si>
  <si>
    <t>WILGER SADDLE MOUNT</t>
  </si>
  <si>
    <t>41110-00</t>
  </si>
  <si>
    <t>WILGER THROUGH BODY</t>
  </si>
  <si>
    <t>40290-05</t>
  </si>
  <si>
    <t>WILGER, MR80-05 (BROWN) NOZZLE</t>
  </si>
  <si>
    <t>0000074</t>
  </si>
  <si>
    <t>0000075</t>
  </si>
  <si>
    <t>0000076</t>
  </si>
  <si>
    <t>10018</t>
  </si>
  <si>
    <t>Hyd.Oil Booster/Stop Leak Gal</t>
  </si>
  <si>
    <t>0000077</t>
  </si>
  <si>
    <t>XR11003-VS</t>
  </si>
  <si>
    <t>0000078</t>
  </si>
  <si>
    <t>0000079</t>
  </si>
  <si>
    <t>QJ7421-1-NYB</t>
  </si>
  <si>
    <t>25600-6-NYR</t>
  </si>
  <si>
    <t>8079-PP-100</t>
  </si>
  <si>
    <t>TF-VS5</t>
  </si>
  <si>
    <t>TURBO FLOODJT,SS&amp;CE</t>
  </si>
  <si>
    <t>0000080</t>
  </si>
  <si>
    <t>CP19438-EPR</t>
  </si>
  <si>
    <t>SEAT WASHER,RUBBER</t>
  </si>
  <si>
    <t>TT11002-VP</t>
  </si>
  <si>
    <t>0000081</t>
  </si>
  <si>
    <t>V3500-050</t>
  </si>
  <si>
    <t>Sight Guage</t>
  </si>
  <si>
    <t>SG100</t>
  </si>
  <si>
    <t>BULK CHEMICAL PUMP, EPDM</t>
  </si>
  <si>
    <t>0000082</t>
  </si>
  <si>
    <t>22251-311-500-N</t>
  </si>
  <si>
    <t>22252-312-500-N</t>
  </si>
  <si>
    <t>QJ111SQ-1-1/2-3</t>
  </si>
  <si>
    <t>CP21953-EPR</t>
  </si>
  <si>
    <t>DIAPH.RUBBER,21950</t>
  </si>
  <si>
    <t>L85-050</t>
  </si>
  <si>
    <t>EPDM 150#</t>
  </si>
  <si>
    <t>0000083</t>
  </si>
  <si>
    <t>TP8008VS</t>
  </si>
  <si>
    <t>0000084</t>
  </si>
  <si>
    <t>AIC11003-VS</t>
  </si>
  <si>
    <t>0000085</t>
  </si>
  <si>
    <t>25775-1T-NYB</t>
  </si>
  <si>
    <t>EYELET CONNECTER ASB</t>
  </si>
  <si>
    <t>0000086</t>
  </si>
  <si>
    <t>TF150</t>
  </si>
  <si>
    <t>1-1/2" Poly Tank Flange Assy</t>
  </si>
  <si>
    <t>0000088</t>
  </si>
  <si>
    <t>TEE075</t>
  </si>
  <si>
    <t>3/4" Poly Pipe Tee</t>
  </si>
  <si>
    <t>NIP075-SH</t>
  </si>
  <si>
    <t>3/4" X Short Poly Nipple</t>
  </si>
  <si>
    <t>0000089</t>
  </si>
  <si>
    <t>22650-PP-406</t>
  </si>
  <si>
    <t>TRGRJT 3/8"HOSE INLT</t>
  </si>
  <si>
    <t>0000092</t>
  </si>
  <si>
    <t>0000093</t>
  </si>
  <si>
    <t>0000094</t>
  </si>
  <si>
    <t>0000095</t>
  </si>
  <si>
    <t>0000096</t>
  </si>
  <si>
    <t>0000098</t>
  </si>
  <si>
    <t>0000099</t>
  </si>
  <si>
    <t>QJ22187-1/2-NYB</t>
  </si>
  <si>
    <t>QUICK SPL-EY.R.ANGLE</t>
  </si>
  <si>
    <t>AIC110015-VS</t>
  </si>
  <si>
    <t>AAB6B</t>
  </si>
  <si>
    <t>DIRECTOVALVE BSPT</t>
  </si>
  <si>
    <t>0000100</t>
  </si>
  <si>
    <t>8000-543-936</t>
  </si>
  <si>
    <t>PMP 12V 60PSI 1.4G P/V/S</t>
  </si>
  <si>
    <t>0000101</t>
  </si>
  <si>
    <t>AIXR11002VP</t>
  </si>
  <si>
    <t>AIR INDUCTION XR TIP</t>
  </si>
  <si>
    <t>AA111SQ-1</t>
  </si>
  <si>
    <t>CLAMP ASB,VARI-SPAC.</t>
  </si>
  <si>
    <t>0000102</t>
  </si>
  <si>
    <t>0000103</t>
  </si>
  <si>
    <t>0000104</t>
  </si>
  <si>
    <t>0000106</t>
  </si>
  <si>
    <t>XR80015VS</t>
  </si>
  <si>
    <t>TEEJET SPRAY TIP SS</t>
  </si>
  <si>
    <t>0000108</t>
  </si>
  <si>
    <t>2088-343-135</t>
  </si>
  <si>
    <t>AG PUMP, 3.0 P/VIT 12V</t>
  </si>
  <si>
    <t>0000109</t>
  </si>
  <si>
    <t>AI11002-VS</t>
  </si>
  <si>
    <t>TEEJET SPRAY TIP</t>
  </si>
  <si>
    <t>AIXR11003VP</t>
  </si>
  <si>
    <t>0000110</t>
  </si>
  <si>
    <t>CP7717-2/120-VI</t>
  </si>
  <si>
    <t>O-RING,VITON,AA155</t>
  </si>
  <si>
    <t>22251-311-750-N</t>
  </si>
  <si>
    <t>DG11003-VP</t>
  </si>
  <si>
    <t>0000111</t>
  </si>
  <si>
    <t>0000112</t>
  </si>
  <si>
    <t>0000113</t>
  </si>
  <si>
    <t>0000114</t>
  </si>
  <si>
    <t>AA111SQ-1-1/2</t>
  </si>
  <si>
    <t>CLAMP ASB.VARI-SPAC.</t>
  </si>
  <si>
    <t>0000115</t>
  </si>
  <si>
    <t>0000116</t>
  </si>
  <si>
    <t>3381-0011</t>
  </si>
  <si>
    <t>SPRAY GUN-ADJ.</t>
  </si>
  <si>
    <t>0000117</t>
  </si>
  <si>
    <t>0000119</t>
  </si>
  <si>
    <t>10076</t>
  </si>
  <si>
    <t>Magnum Motor Oil SAE 15W-40 Ga</t>
  </si>
  <si>
    <t>0000120</t>
  </si>
  <si>
    <t>0000121</t>
  </si>
  <si>
    <t>50800-15-PP-406</t>
  </si>
  <si>
    <t>0000122</t>
  </si>
  <si>
    <t>HB100-90</t>
  </si>
  <si>
    <t>1"MPT X 1"Hose Shank-90 Degree</t>
  </si>
  <si>
    <t>HB125/100-90</t>
  </si>
  <si>
    <t>1-1/4"MPT X 1"Hose Shank-90Deg</t>
  </si>
  <si>
    <t>HB075/100-90</t>
  </si>
  <si>
    <t>3/4"MPT X 1" Hose Shank-90 Deg</t>
  </si>
  <si>
    <t>HB075-90</t>
  </si>
  <si>
    <t>3/4"MPT X 3/4"Hose Shank-90Deg</t>
  </si>
  <si>
    <t>HB050-90</t>
  </si>
  <si>
    <t>1/2"MPT X 1/2"Hose Shnk-90 Deg</t>
  </si>
  <si>
    <t>0000123</t>
  </si>
  <si>
    <t>12202-CE-785TD</t>
  </si>
  <si>
    <t>TEEJET HOSE CONN.ASB</t>
  </si>
  <si>
    <t>0000124</t>
  </si>
  <si>
    <t>0000125</t>
  </si>
  <si>
    <t>0000126</t>
  </si>
  <si>
    <t>0000128</t>
  </si>
  <si>
    <t>0000129</t>
  </si>
  <si>
    <t>AA144A-1</t>
  </si>
  <si>
    <t>DIRECTOVALVE,POLYPRO</t>
  </si>
  <si>
    <t>0000130</t>
  </si>
  <si>
    <t>0000131</t>
  </si>
  <si>
    <t>0000132</t>
  </si>
  <si>
    <t>0000133</t>
  </si>
  <si>
    <t>0000135</t>
  </si>
  <si>
    <t>TF125</t>
  </si>
  <si>
    <t>1-1/4" Poly Tank Flange Assy</t>
  </si>
  <si>
    <t>0000138</t>
  </si>
  <si>
    <t>38720-PPB-X12</t>
  </si>
  <si>
    <t>ADJ CONEJET TIP</t>
  </si>
  <si>
    <t>38720-PPB-X18</t>
  </si>
  <si>
    <t>50800-15-PP-300</t>
  </si>
  <si>
    <t>0000140</t>
  </si>
  <si>
    <t>0000141</t>
  </si>
  <si>
    <t>0000142</t>
  </si>
  <si>
    <t>J0422426-03</t>
  </si>
  <si>
    <t>Check Valve, 1/4" 2.75 PSI</t>
  </si>
  <si>
    <t>0000143</t>
  </si>
  <si>
    <t>0000144</t>
  </si>
  <si>
    <t>AA43L-AL6</t>
  </si>
  <si>
    <t>0000145</t>
  </si>
  <si>
    <t>0000147</t>
  </si>
  <si>
    <t>AI110025-VS</t>
  </si>
  <si>
    <t>0000148</t>
  </si>
  <si>
    <t>TJ60-11005VS</t>
  </si>
  <si>
    <t>VISIFLO TWINJET VS</t>
  </si>
  <si>
    <t>0000149</t>
  </si>
  <si>
    <t>0000150</t>
  </si>
  <si>
    <t>1/4XP10L-VP</t>
  </si>
  <si>
    <t>XP BOOMJET NOZZLE</t>
  </si>
  <si>
    <t>1/4XP10R-VP</t>
  </si>
  <si>
    <t>0000151</t>
  </si>
  <si>
    <t>QJ4676-1/4-NYR</t>
  </si>
  <si>
    <t>QUICKJET ADAPTER,NY</t>
  </si>
  <si>
    <t>TP0008-SS</t>
  </si>
  <si>
    <t>TEEJET TIP,ST.STL.</t>
  </si>
  <si>
    <t>0000152</t>
  </si>
  <si>
    <t>22670-PP-15-406</t>
  </si>
  <si>
    <t>38720-PPB-X8</t>
  </si>
  <si>
    <t>0000153</t>
  </si>
  <si>
    <t>0000154</t>
  </si>
  <si>
    <t>L85-038</t>
  </si>
  <si>
    <t>0000155</t>
  </si>
  <si>
    <t>AA17Y</t>
  </si>
  <si>
    <t>0000157</t>
  </si>
  <si>
    <t>0000158</t>
  </si>
  <si>
    <t>0000159</t>
  </si>
  <si>
    <t>TT11005-VP</t>
  </si>
  <si>
    <t>0000160</t>
  </si>
  <si>
    <t>0000161</t>
  </si>
  <si>
    <t>3350-0079</t>
  </si>
  <si>
    <t>1/4ID&amp;1/2OD STRAINER 50SS</t>
  </si>
  <si>
    <t>0000162</t>
  </si>
  <si>
    <t>0000163</t>
  </si>
  <si>
    <t>0000164</t>
  </si>
  <si>
    <t>1321-0006</t>
  </si>
  <si>
    <t>0000165</t>
  </si>
  <si>
    <t>8007-543-850</t>
  </si>
  <si>
    <t>PMP 12V 45BYP P/V/S</t>
  </si>
  <si>
    <t>0000166</t>
  </si>
  <si>
    <t>0000168</t>
  </si>
  <si>
    <t>QJ111-3/4</t>
  </si>
  <si>
    <t>TP11004-VS</t>
  </si>
  <si>
    <t>0000169</t>
  </si>
  <si>
    <t>2088-394-144</t>
  </si>
  <si>
    <t>PMP 115V 45PSI P/V</t>
  </si>
  <si>
    <t>0000170</t>
  </si>
  <si>
    <t>0000171</t>
  </si>
  <si>
    <t>10176</t>
  </si>
  <si>
    <t>Semi-Synthetic SAE 10W-40 Qt.</t>
  </si>
  <si>
    <t>0000172</t>
  </si>
  <si>
    <t>LSTM050-50C</t>
  </si>
  <si>
    <t>1/2" Mini T-Strnr w/Clear Bowl</t>
  </si>
  <si>
    <t>0000173</t>
  </si>
  <si>
    <t>467890010S1</t>
  </si>
  <si>
    <t>(CE)HAND HELD MOISTURE TESTER</t>
  </si>
  <si>
    <t>0000174</t>
  </si>
  <si>
    <t>10131</t>
  </si>
  <si>
    <t>Synthetic Oil Stabilizer Gal.</t>
  </si>
  <si>
    <t>0000175</t>
  </si>
  <si>
    <t>DGTJ60-110015VS</t>
  </si>
  <si>
    <t>VISIFLO DG TWINJET</t>
  </si>
  <si>
    <t>TX-VS3</t>
  </si>
  <si>
    <t>VISIFLO CONEJET,SS</t>
  </si>
  <si>
    <t>TTJ60-11002VP</t>
  </si>
  <si>
    <t>TX-VK8</t>
  </si>
  <si>
    <t>VISIFLO CONEJT.CERM.</t>
  </si>
  <si>
    <t>TX-VK12</t>
  </si>
  <si>
    <t>TX-VK18</t>
  </si>
  <si>
    <t>0000176</t>
  </si>
  <si>
    <t>0000177</t>
  </si>
  <si>
    <t>0000178</t>
  </si>
  <si>
    <t>0000179</t>
  </si>
  <si>
    <t>117-0171-140</t>
  </si>
  <si>
    <t>KIT CRUIZER HELIX ANTENNA</t>
  </si>
  <si>
    <t>115-0171-787</t>
  </si>
  <si>
    <t>CABLE 20' TNC(M)-BNC(M) RG58</t>
  </si>
  <si>
    <t>420-1011-008</t>
  </si>
  <si>
    <t>CABLE PWR 12VDC AUTO 5.5X2.5MM</t>
  </si>
  <si>
    <t>0000180</t>
  </si>
  <si>
    <t>0000181</t>
  </si>
  <si>
    <t>25612-2-NYR</t>
  </si>
  <si>
    <t>0000183</t>
  </si>
  <si>
    <t>0000184</t>
  </si>
  <si>
    <t>063-0171-220</t>
  </si>
  <si>
    <t>CONSOLE ASY SER INTER 450</t>
  </si>
  <si>
    <t>115-0159-707</t>
  </si>
  <si>
    <t>CABLE ASY 3'CONS 450/460</t>
  </si>
  <si>
    <t>0000185</t>
  </si>
  <si>
    <t>0000187</t>
  </si>
  <si>
    <t>AA110-1-1/2-AL</t>
  </si>
  <si>
    <t>PRES.RELIEF VALVE,AL</t>
  </si>
  <si>
    <t>0000188</t>
  </si>
  <si>
    <t>0000189</t>
  </si>
  <si>
    <t>1323-0074</t>
  </si>
  <si>
    <t>COUPLER</t>
  </si>
  <si>
    <t>0000190</t>
  </si>
  <si>
    <t>TF-VS10</t>
  </si>
  <si>
    <t>0000191</t>
  </si>
  <si>
    <t>AIC11010-VS</t>
  </si>
  <si>
    <t>0000192</t>
  </si>
  <si>
    <t>19349-211-406-N</t>
  </si>
  <si>
    <t>BODY SUB ASM,QJ211</t>
  </si>
  <si>
    <t>19350-212-406-N</t>
  </si>
  <si>
    <t>BODY SUB ASM,QJ212</t>
  </si>
  <si>
    <t>19351-213-406-N</t>
  </si>
  <si>
    <t>BODY SUB ASM,QJ213</t>
  </si>
  <si>
    <t>0000193</t>
  </si>
  <si>
    <t>CP6492-AL</t>
  </si>
  <si>
    <t>INLET BODY,AL,42&amp; 43</t>
  </si>
  <si>
    <t>0000195</t>
  </si>
  <si>
    <t>9202C</t>
  </si>
  <si>
    <t>0000196</t>
  </si>
  <si>
    <t>2150PX</t>
  </si>
  <si>
    <t>PUMP HEAD-DIAPHRAGM</t>
  </si>
  <si>
    <t>0000197</t>
  </si>
  <si>
    <t>0000198</t>
  </si>
  <si>
    <t>0000199</t>
  </si>
  <si>
    <t>2MDWO-PO1</t>
  </si>
  <si>
    <t>EH2 ACTUATOR 3 SEC REG</t>
  </si>
  <si>
    <t>EHPT-130</t>
  </si>
  <si>
    <t>208-0025 Coupler</t>
  </si>
  <si>
    <t>EHPT-164</t>
  </si>
  <si>
    <t>Bracket</t>
  </si>
  <si>
    <t>0000200</t>
  </si>
  <si>
    <t>0000201</t>
  </si>
  <si>
    <t>TXA8004VK</t>
  </si>
  <si>
    <t>CERAMIC CONEJET</t>
  </si>
  <si>
    <t>25608-4-NYR</t>
  </si>
  <si>
    <t>GHMT075FPT</t>
  </si>
  <si>
    <t>3/4"FML NPT X 3/4"GRDN HOSE ML</t>
  </si>
  <si>
    <t>LSTM075-30</t>
  </si>
  <si>
    <t>3/4"Mini T-Strnr w/30 Mesh Scr</t>
  </si>
  <si>
    <t>0000203</t>
  </si>
  <si>
    <t>0000205</t>
  </si>
  <si>
    <t>0000206</t>
  </si>
  <si>
    <t>0000207</t>
  </si>
  <si>
    <t>0000208</t>
  </si>
  <si>
    <t>0000209</t>
  </si>
  <si>
    <t>AA110-1-AL</t>
  </si>
  <si>
    <t>0000210</t>
  </si>
  <si>
    <t>0000211</t>
  </si>
  <si>
    <t>0000212</t>
  </si>
  <si>
    <t>0000214</t>
  </si>
  <si>
    <t>0000215</t>
  </si>
  <si>
    <t>0000216</t>
  </si>
  <si>
    <t>0000217</t>
  </si>
  <si>
    <t>0000218</t>
  </si>
  <si>
    <t>0000219</t>
  </si>
  <si>
    <t>0000220</t>
  </si>
  <si>
    <t>TP8003VS</t>
  </si>
  <si>
    <t>TP8002VS</t>
  </si>
  <si>
    <t>TP8004VS</t>
  </si>
  <si>
    <t>TP80015VS</t>
  </si>
  <si>
    <t>0000221</t>
  </si>
  <si>
    <t>0000223</t>
  </si>
  <si>
    <t>23120-3/4-PP</t>
  </si>
  <si>
    <t>PRES.RELIEF VALVE PP</t>
  </si>
  <si>
    <t>XR11004-VS</t>
  </si>
  <si>
    <t>XR11008-VS</t>
  </si>
  <si>
    <t>18637-113-406-N</t>
  </si>
  <si>
    <t>23890</t>
  </si>
  <si>
    <t>SC-1 Sprayer Calibrator 0-1.0</t>
  </si>
  <si>
    <t>L85-075</t>
  </si>
  <si>
    <t>AA43L-AL8</t>
  </si>
  <si>
    <t>0000224</t>
  </si>
  <si>
    <t>0000225</t>
  </si>
  <si>
    <t>0000226</t>
  </si>
  <si>
    <t>0000227</t>
  </si>
  <si>
    <t>0000229</t>
  </si>
  <si>
    <t>0000230</t>
  </si>
  <si>
    <t>0000231</t>
  </si>
  <si>
    <t>SS0025-18</t>
  </si>
  <si>
    <t>25 Gal Spot Sprayer NO Sump</t>
  </si>
  <si>
    <t>0000232</t>
  </si>
  <si>
    <t>SS0014-14</t>
  </si>
  <si>
    <t>14 Gal Spot Sprayer NO Sump</t>
  </si>
  <si>
    <t>0000234</t>
  </si>
  <si>
    <t>22670-PP-24-406</t>
  </si>
  <si>
    <t>0000235</t>
  </si>
  <si>
    <t>XRC11006-VK</t>
  </si>
  <si>
    <t>0000236</t>
  </si>
  <si>
    <t>3430-0582</t>
  </si>
  <si>
    <t>UNIVERSAL REPAIR KIT 6RLR</t>
  </si>
  <si>
    <t>0000237</t>
  </si>
  <si>
    <t>8000-543-250</t>
  </si>
  <si>
    <t>PUMP ASSY 12VDC 3.0 FTF</t>
  </si>
  <si>
    <t>0000238</t>
  </si>
  <si>
    <t>0000239</t>
  </si>
  <si>
    <t>25598-4-NYR</t>
  </si>
  <si>
    <t>0000240</t>
  </si>
  <si>
    <t>0000241</t>
  </si>
  <si>
    <t>0000242</t>
  </si>
  <si>
    <t>0000243</t>
  </si>
  <si>
    <t>0000245</t>
  </si>
  <si>
    <t>0000246</t>
  </si>
  <si>
    <t>0000247</t>
  </si>
  <si>
    <t>0000248</t>
  </si>
  <si>
    <t>0000249</t>
  </si>
  <si>
    <t>0000250</t>
  </si>
  <si>
    <t>115-0171-085</t>
  </si>
  <si>
    <t>CABLE 10' CONS 7BM SCS 440/450</t>
  </si>
  <si>
    <t>0000251</t>
  </si>
  <si>
    <t>0000252</t>
  </si>
  <si>
    <t>XRC8003-VK</t>
  </si>
  <si>
    <t>AA122-1/2-PP-50</t>
  </si>
  <si>
    <t>STRAINER POLYPRO</t>
  </si>
  <si>
    <t>19349-211-540-N</t>
  </si>
  <si>
    <t>19350-212-540-N</t>
  </si>
  <si>
    <t>0000253</t>
  </si>
  <si>
    <t>TP8005VS</t>
  </si>
  <si>
    <t>0000254</t>
  </si>
  <si>
    <t>0000255</t>
  </si>
  <si>
    <t>0000256</t>
  </si>
  <si>
    <t>HB038-90</t>
  </si>
  <si>
    <t>3/8"MPT X 3/8"Hose Shank-90Deg</t>
  </si>
  <si>
    <t>HB038</t>
  </si>
  <si>
    <t>3/8"Male Thd X 3/8"Hose Shank</t>
  </si>
  <si>
    <t>T38</t>
  </si>
  <si>
    <t>3/8' HB-3/8'HB TEE NYL</t>
  </si>
  <si>
    <t>0000257</t>
  </si>
  <si>
    <t>0000258</t>
  </si>
  <si>
    <t>000-50-W</t>
  </si>
  <si>
    <t>EH2 Regulating Motor 3 Sec.</t>
  </si>
  <si>
    <t>0000259</t>
  </si>
  <si>
    <t>38720-PPB-X26</t>
  </si>
  <si>
    <t>0000260</t>
  </si>
  <si>
    <t>L77-075-10</t>
  </si>
  <si>
    <t>Irpco Non-UL with Static Wire</t>
  </si>
  <si>
    <t>0000261</t>
  </si>
  <si>
    <t>0000262</t>
  </si>
  <si>
    <t>0000263</t>
  </si>
  <si>
    <t>QJ353-3/4-NYB</t>
  </si>
  <si>
    <t>353 3 OUTLET</t>
  </si>
  <si>
    <t>0000264</t>
  </si>
  <si>
    <t>0000265</t>
  </si>
  <si>
    <t>0000267</t>
  </si>
  <si>
    <t>0000268</t>
  </si>
  <si>
    <t>XRC8002-VK</t>
  </si>
  <si>
    <t>0000269</t>
  </si>
  <si>
    <t>0000270</t>
  </si>
  <si>
    <t>0000271</t>
  </si>
  <si>
    <t>0000272</t>
  </si>
  <si>
    <t>0000273</t>
  </si>
  <si>
    <t>TP11003-VS</t>
  </si>
  <si>
    <t>TP11006-VS</t>
  </si>
  <si>
    <t>0000274</t>
  </si>
  <si>
    <t>0000277</t>
  </si>
  <si>
    <t>TF075</t>
  </si>
  <si>
    <t>3/4" Poly Tank Flange Assembly</t>
  </si>
  <si>
    <t>0000278</t>
  </si>
  <si>
    <t>0000279</t>
  </si>
  <si>
    <t>0000280</t>
  </si>
  <si>
    <t>0000281</t>
  </si>
  <si>
    <t>0000282</t>
  </si>
  <si>
    <t>0000283</t>
  </si>
  <si>
    <t>SF-1100</t>
  </si>
  <si>
    <t>0000284</t>
  </si>
  <si>
    <t>463470040</t>
  </si>
  <si>
    <t>PROBE TIP,.50 DIA</t>
  </si>
  <si>
    <t>0000285</t>
  </si>
  <si>
    <t>0000286</t>
  </si>
  <si>
    <t>AA144F-1-3</t>
  </si>
  <si>
    <t>DIRECTOVALVE, 3 WAY</t>
  </si>
  <si>
    <t>0000287</t>
  </si>
  <si>
    <t>5500-PPB-X12</t>
  </si>
  <si>
    <t>ADJ.CONEJET TIP,PP</t>
  </si>
  <si>
    <t>0000288</t>
  </si>
  <si>
    <t>10013</t>
  </si>
  <si>
    <t>Fuel Treatment, Gal.</t>
  </si>
  <si>
    <t>10303</t>
  </si>
  <si>
    <t>Fuel Stabilizer</t>
  </si>
  <si>
    <t>0000289</t>
  </si>
  <si>
    <t>XR11002-VS</t>
  </si>
  <si>
    <t>0000290</t>
  </si>
  <si>
    <t>0000291</t>
  </si>
  <si>
    <t>0000292</t>
  </si>
  <si>
    <t>0000293</t>
  </si>
  <si>
    <t>0000294</t>
  </si>
  <si>
    <t>0000296</t>
  </si>
  <si>
    <t>3350-0079A</t>
  </si>
  <si>
    <t>POLY STRAINER 50SS-EPDM</t>
  </si>
  <si>
    <t>0000297</t>
  </si>
  <si>
    <t>GAC500XT</t>
  </si>
  <si>
    <t>GAC500XT MOISTURE TESTER A/S</t>
  </si>
  <si>
    <t>0000298</t>
  </si>
  <si>
    <t>DG8003VS</t>
  </si>
  <si>
    <t>0000299</t>
  </si>
  <si>
    <t>AA43LA-AL4</t>
  </si>
  <si>
    <t>0000300</t>
  </si>
  <si>
    <t>155850003AS1</t>
  </si>
  <si>
    <t>SCT,DJ</t>
  </si>
  <si>
    <t>0000301</t>
  </si>
  <si>
    <t>AI11004-VS</t>
  </si>
  <si>
    <t>TEEJET TIP</t>
  </si>
  <si>
    <t>25598-3-NYR</t>
  </si>
  <si>
    <t>TF-VS3</t>
  </si>
  <si>
    <t>25600-3-NYR</t>
  </si>
  <si>
    <t>0000302</t>
  </si>
  <si>
    <t>0000303</t>
  </si>
  <si>
    <t>0000304</t>
  </si>
  <si>
    <t>0000305</t>
  </si>
  <si>
    <t>TJ60-11004VS</t>
  </si>
  <si>
    <t>VISIFLO TWINJET SS</t>
  </si>
  <si>
    <t>TJ60-8004VS</t>
  </si>
  <si>
    <t>TJ60-11006VS</t>
  </si>
  <si>
    <t>0000306</t>
  </si>
  <si>
    <t>10005</t>
  </si>
  <si>
    <t>Grease, Red "N" Tacky, 14 Oz</t>
  </si>
  <si>
    <t>0000307</t>
  </si>
  <si>
    <t>0000308</t>
  </si>
  <si>
    <t>DG11005-VP</t>
  </si>
  <si>
    <t>0000309</t>
  </si>
  <si>
    <t>0000310</t>
  </si>
  <si>
    <t>21950-2-NYB</t>
  </si>
  <si>
    <t>ENDCAP,YELLOW,2 PSI</t>
  </si>
  <si>
    <t>CP18999-EPR</t>
  </si>
  <si>
    <t>SEAL EPDM RUBBER</t>
  </si>
  <si>
    <t>XR8003VS</t>
  </si>
  <si>
    <t>22252-312-375-N</t>
  </si>
  <si>
    <t>22251-311-375-N</t>
  </si>
  <si>
    <t>0000311</t>
  </si>
  <si>
    <t>0000312</t>
  </si>
  <si>
    <t>0000313</t>
  </si>
  <si>
    <t>0000314</t>
  </si>
  <si>
    <t>0000315</t>
  </si>
  <si>
    <t>0000316</t>
  </si>
  <si>
    <t>0000317</t>
  </si>
  <si>
    <t>0000318</t>
  </si>
  <si>
    <t>0000319</t>
  </si>
  <si>
    <t>8000-812-288</t>
  </si>
  <si>
    <t>PUMP 115V 2.5 100PSI FTF</t>
  </si>
  <si>
    <t>0000320</t>
  </si>
  <si>
    <t>0000321</t>
  </si>
  <si>
    <t>0000322</t>
  </si>
  <si>
    <t>0000323</t>
  </si>
  <si>
    <t>0000324</t>
  </si>
  <si>
    <t>0000325</t>
  </si>
  <si>
    <t>0000326</t>
  </si>
  <si>
    <t>DG8002VS</t>
  </si>
  <si>
    <t>CP12094-NYB</t>
  </si>
  <si>
    <t>TEEJET BODY,NYLON</t>
  </si>
  <si>
    <t>QJ111-1/2</t>
  </si>
  <si>
    <t>0000327</t>
  </si>
  <si>
    <t>0000328</t>
  </si>
  <si>
    <t>0000329</t>
  </si>
  <si>
    <t>0000330</t>
  </si>
  <si>
    <t>0000331</t>
  </si>
  <si>
    <t>0000333</t>
  </si>
  <si>
    <t>1321-0008</t>
  </si>
  <si>
    <t>0000334</t>
  </si>
  <si>
    <t>0000335</t>
  </si>
  <si>
    <t>P0420416</t>
  </si>
  <si>
    <t>1/4" Tube X 1/4" Male NPT</t>
  </si>
  <si>
    <t>8000-533-236</t>
  </si>
  <si>
    <t>PUMP 115V 3.0 60PSI P/V/S</t>
  </si>
  <si>
    <t>0000336</t>
  </si>
  <si>
    <t>0000337</t>
  </si>
  <si>
    <t>0000338</t>
  </si>
  <si>
    <t>0000340</t>
  </si>
  <si>
    <t>0000341</t>
  </si>
  <si>
    <t>TF050</t>
  </si>
  <si>
    <t>1/2" Poly Tank Flange</t>
  </si>
  <si>
    <t>TT11004-VP</t>
  </si>
  <si>
    <t>0000342</t>
  </si>
  <si>
    <t>0000343</t>
  </si>
  <si>
    <t>AI11003-VS</t>
  </si>
  <si>
    <t>0000344</t>
  </si>
  <si>
    <t>AIC11002-VP</t>
  </si>
  <si>
    <t>0000345</t>
  </si>
  <si>
    <t>QJ8355-1/8-NYB</t>
  </si>
  <si>
    <t>DIAPH.QUICK TEEJET</t>
  </si>
  <si>
    <t>0000346</t>
  </si>
  <si>
    <t>AA30L-22425-24</t>
  </si>
  <si>
    <t>GUNJET W/EXTENSION</t>
  </si>
  <si>
    <t>0000347</t>
  </si>
  <si>
    <t>AIXR110025VP</t>
  </si>
  <si>
    <t>0000349</t>
  </si>
  <si>
    <t>0000350</t>
  </si>
  <si>
    <t>0000352</t>
  </si>
  <si>
    <t>0000353</t>
  </si>
  <si>
    <t>0000355</t>
  </si>
  <si>
    <t>0000356</t>
  </si>
  <si>
    <t>AA30L-1/4</t>
  </si>
  <si>
    <t>0000357</t>
  </si>
  <si>
    <t>5880-3/4-2TOC06</t>
  </si>
  <si>
    <t>BOOMJET NOZ,BRASS</t>
  </si>
  <si>
    <t>0000358</t>
  </si>
  <si>
    <t>0000359</t>
  </si>
  <si>
    <t>0000360</t>
  </si>
  <si>
    <t>0000361</t>
  </si>
  <si>
    <t>0000362</t>
  </si>
  <si>
    <t>AA30L-22425-18</t>
  </si>
  <si>
    <t>0000365</t>
  </si>
  <si>
    <t>0000367</t>
  </si>
  <si>
    <t>0000369</t>
  </si>
  <si>
    <t>0000371</t>
  </si>
  <si>
    <t>6051-SS-100</t>
  </si>
  <si>
    <t>TEEJET STRAINER,SS</t>
  </si>
  <si>
    <t>0000372</t>
  </si>
  <si>
    <t>AI11008-VS</t>
  </si>
  <si>
    <t>0000373</t>
  </si>
  <si>
    <t>2088-313-145</t>
  </si>
  <si>
    <t>PMP 12V 45PSI 3.6G VITON</t>
  </si>
  <si>
    <t>0000374</t>
  </si>
  <si>
    <t>V3020-038</t>
  </si>
  <si>
    <t>EVA Rein Tubing</t>
  </si>
  <si>
    <t>V3020-050</t>
  </si>
  <si>
    <t>0000375</t>
  </si>
  <si>
    <t>0000376</t>
  </si>
  <si>
    <t>0000377</t>
  </si>
  <si>
    <t>0000378</t>
  </si>
  <si>
    <t>0000379</t>
  </si>
  <si>
    <t>12690-3/4-NYB</t>
  </si>
  <si>
    <t>THROTTLING VALVE,NYL</t>
  </si>
  <si>
    <t>0000380</t>
  </si>
  <si>
    <t>0000381</t>
  </si>
  <si>
    <t>0000382</t>
  </si>
  <si>
    <t>0000383</t>
  </si>
  <si>
    <t>0000384</t>
  </si>
  <si>
    <t>QJP19011-NYB</t>
  </si>
  <si>
    <t>0000385</t>
  </si>
  <si>
    <t>0000389</t>
  </si>
  <si>
    <t>FC-ULD120-04</t>
  </si>
  <si>
    <t>FASTCAP ULD 120 DEG RED</t>
  </si>
  <si>
    <t>0000390</t>
  </si>
  <si>
    <t>0000391</t>
  </si>
  <si>
    <t>0000392</t>
  </si>
  <si>
    <t>AA43L-10</t>
  </si>
  <si>
    <t>0000393</t>
  </si>
  <si>
    <t>0000394</t>
  </si>
  <si>
    <t>0000395</t>
  </si>
  <si>
    <t>0000396</t>
  </si>
  <si>
    <t>117-0171-249</t>
  </si>
  <si>
    <t>Kit, Cruizer II w/ helix anten</t>
  </si>
  <si>
    <t>0000397</t>
  </si>
  <si>
    <t>21950-8-NYB</t>
  </si>
  <si>
    <t>END CAP SUB-ASB.8PSI</t>
  </si>
  <si>
    <t>QJ363C-750-1-NY</t>
  </si>
  <si>
    <t>0000398</t>
  </si>
  <si>
    <t>0000399</t>
  </si>
  <si>
    <t>0000400</t>
  </si>
  <si>
    <t>SJ3-04-VP</t>
  </si>
  <si>
    <t>TEEJET STREAMJET/RED</t>
  </si>
  <si>
    <t>0000401</t>
  </si>
  <si>
    <t>0000402</t>
  </si>
  <si>
    <t>0000403</t>
  </si>
  <si>
    <t>0000404</t>
  </si>
  <si>
    <t>0000405</t>
  </si>
  <si>
    <t>XRC8004-VK</t>
  </si>
  <si>
    <t>0000406</t>
  </si>
  <si>
    <t>XT020</t>
  </si>
  <si>
    <t>1/4ENDN.NPT(M)1.0 GPM GRN</t>
  </si>
  <si>
    <t>0000407</t>
  </si>
  <si>
    <t>0000408</t>
  </si>
  <si>
    <t>3381-0016</t>
  </si>
  <si>
    <t>SPRAY GUN</t>
  </si>
  <si>
    <t>0000409</t>
  </si>
  <si>
    <t>0000410</t>
  </si>
  <si>
    <t>8050-305-426</t>
  </si>
  <si>
    <t>OIL CHANGER-PAIL</t>
  </si>
  <si>
    <t>0000411</t>
  </si>
  <si>
    <t>MBF220BD</t>
  </si>
  <si>
    <t>2"FP Manfld Flng-Btm Drn-EPDM</t>
  </si>
  <si>
    <t>RM801050</t>
  </si>
  <si>
    <t>HOSE 2IN AG SUCTION EPDM 3</t>
  </si>
  <si>
    <t>RM801025</t>
  </si>
  <si>
    <t>HOSE, 3/4"" AG 200 BLK</t>
  </si>
  <si>
    <t>690001195</t>
  </si>
  <si>
    <t>SPRAY BAR, BRKY 15 RS 75 LNG L</t>
  </si>
  <si>
    <t>MV200BLEH</t>
  </si>
  <si>
    <t>2" BL Flng Vlv w/Raised Handle</t>
  </si>
  <si>
    <t>M220CPG90</t>
  </si>
  <si>
    <t>2"FP X 2" FP Manifold Coupling</t>
  </si>
  <si>
    <t>M220BRB</t>
  </si>
  <si>
    <t>2" FP Flange X 2" Hose Barb</t>
  </si>
  <si>
    <t>TC231</t>
  </si>
  <si>
    <t>2"T-Bolt Hose Clamp 2.31 MIN</t>
  </si>
  <si>
    <t>1542A-SP</t>
  </si>
  <si>
    <t>TRNSFR PUMP 5.5HP PWRPRO</t>
  </si>
  <si>
    <t>HB200</t>
  </si>
  <si>
    <t>2" Male Thread X 2" Hose Shank</t>
  </si>
  <si>
    <t>M200100CPG</t>
  </si>
  <si>
    <t>2" X 1" Reducer Coupling</t>
  </si>
  <si>
    <t>M100075BRB</t>
  </si>
  <si>
    <t>1" X 3/4" Manifold Barb</t>
  </si>
  <si>
    <t>0000412</t>
  </si>
  <si>
    <t>0000413</t>
  </si>
  <si>
    <t>XR8002VS</t>
  </si>
  <si>
    <t>0000414</t>
  </si>
  <si>
    <t>0000415</t>
  </si>
  <si>
    <t>5500-PPB-X8</t>
  </si>
  <si>
    <t>0000416</t>
  </si>
  <si>
    <t>0000418</t>
  </si>
  <si>
    <t>L85-100</t>
  </si>
  <si>
    <t>M100BRB</t>
  </si>
  <si>
    <t>1" Manifold X 1" Barb</t>
  </si>
  <si>
    <t>0000419</t>
  </si>
  <si>
    <t>8000-343-236</t>
  </si>
  <si>
    <t>PUMP 12V 2.5 FTF 60 PSI</t>
  </si>
  <si>
    <t>12690-1/2-NYB</t>
  </si>
  <si>
    <t>EL050-90</t>
  </si>
  <si>
    <t>1/2" Poly Pipe Elbow 90 Degree</t>
  </si>
  <si>
    <t>HB050-038</t>
  </si>
  <si>
    <t>1/2"Male Thd X 3/8" Hose Shank</t>
  </si>
  <si>
    <t>0000421</t>
  </si>
  <si>
    <t>CP25597-3-NY</t>
  </si>
  <si>
    <t>Q.T.CAP NY.LT.RED</t>
  </si>
  <si>
    <t>0000422</t>
  </si>
  <si>
    <t>0000423</t>
  </si>
  <si>
    <t>0000424</t>
  </si>
  <si>
    <t>0000425</t>
  </si>
  <si>
    <t>0000429</t>
  </si>
  <si>
    <t>0000430</t>
  </si>
  <si>
    <t>XR110015VS</t>
  </si>
  <si>
    <t>AIXR110015VP</t>
  </si>
  <si>
    <t>0000431</t>
  </si>
  <si>
    <t>0000432</t>
  </si>
  <si>
    <t>0000433</t>
  </si>
  <si>
    <t>0000434</t>
  </si>
  <si>
    <t>TDXL11004</t>
  </si>
  <si>
    <t>Medium Pressure TruboDrop XL V</t>
  </si>
  <si>
    <t>0000435</t>
  </si>
  <si>
    <t>0000436</t>
  </si>
  <si>
    <t>8000-812-289</t>
  </si>
  <si>
    <t>PMP 115V 1.4G 100PSI BYP</t>
  </si>
  <si>
    <t>0000439</t>
  </si>
  <si>
    <t>0000441</t>
  </si>
  <si>
    <t>0000442</t>
  </si>
  <si>
    <t>0000443</t>
  </si>
  <si>
    <t>0000444</t>
  </si>
  <si>
    <t>0000445</t>
  </si>
  <si>
    <t>0000446</t>
  </si>
  <si>
    <t>0000447</t>
  </si>
  <si>
    <t>CP25597-6-NY</t>
  </si>
  <si>
    <t>Q.T.CAP NY.LT.YELL.</t>
  </si>
  <si>
    <t>0000448</t>
  </si>
  <si>
    <t>0000449</t>
  </si>
  <si>
    <t>0000450</t>
  </si>
  <si>
    <t>0000451</t>
  </si>
  <si>
    <t>10019</t>
  </si>
  <si>
    <t>Hydraulic Oil Booster/Stop Lea</t>
  </si>
  <si>
    <t>0000452</t>
  </si>
  <si>
    <t>0000453</t>
  </si>
  <si>
    <t>78-38</t>
  </si>
  <si>
    <t>3/8'FNPT 316SS BALLVALVE</t>
  </si>
  <si>
    <t>0000454</t>
  </si>
  <si>
    <t>063-0172-978</t>
  </si>
  <si>
    <t>VALVE ON/OFF 1 BALL NH3"</t>
  </si>
  <si>
    <t>0000455</t>
  </si>
  <si>
    <t>PN031</t>
  </si>
  <si>
    <t>JMC 36" Sampler w/step</t>
  </si>
  <si>
    <t>0000457</t>
  </si>
  <si>
    <t>100G</t>
  </si>
  <si>
    <t>1"EPDM Gasket for 1" &amp; 1-1/4"</t>
  </si>
  <si>
    <t>FC100</t>
  </si>
  <si>
    <t>1" Worm Screw Clamp</t>
  </si>
  <si>
    <t>M100G</t>
  </si>
  <si>
    <t>1" EPDM Gasket for Manifold</t>
  </si>
  <si>
    <t>0000458</t>
  </si>
  <si>
    <t>5880-3/4-2TOC10</t>
  </si>
  <si>
    <t>0000460</t>
  </si>
  <si>
    <t>0000461</t>
  </si>
  <si>
    <t>V3-B</t>
  </si>
  <si>
    <t>Decal 3" Inhalation Hazard Gre</t>
  </si>
  <si>
    <t>0000462</t>
  </si>
  <si>
    <t>QJ8600-2-1/4-NY</t>
  </si>
  <si>
    <t>QUICKJET DBL.SVL.NY.</t>
  </si>
  <si>
    <t>CP8028-NYB</t>
  </si>
  <si>
    <t>0000464</t>
  </si>
  <si>
    <t>XRC11003-VK</t>
  </si>
  <si>
    <t>0000465</t>
  </si>
  <si>
    <t>TK-VS10</t>
  </si>
  <si>
    <t>VISIFLO FLODJT.SS&amp;CE</t>
  </si>
  <si>
    <t>CP25599-1-NY</t>
  </si>
  <si>
    <t>Q.T.CAP NY.LT.BLACK</t>
  </si>
  <si>
    <t>0000466</t>
  </si>
  <si>
    <t>0000467</t>
  </si>
  <si>
    <t>QJ8600-1/4-NYB</t>
  </si>
  <si>
    <t>QUICKJET SGL.SVL.NY.</t>
  </si>
  <si>
    <t>2112-0003</t>
  </si>
  <si>
    <t>SEAL-VITON</t>
  </si>
  <si>
    <t>0000468</t>
  </si>
  <si>
    <t>VA150</t>
  </si>
  <si>
    <t>1-1/2" FPT, 1-1/2" Port</t>
  </si>
  <si>
    <t>0000469</t>
  </si>
  <si>
    <t>XR110025-VK</t>
  </si>
  <si>
    <t>AI11006-VS</t>
  </si>
  <si>
    <t>XRC8008-VK</t>
  </si>
  <si>
    <t>AM110015</t>
  </si>
  <si>
    <t>Low Pressure AirMix Venturi No</t>
  </si>
  <si>
    <t>0000470</t>
  </si>
  <si>
    <t>24216A-1/2-NYB</t>
  </si>
  <si>
    <t>0000473</t>
  </si>
  <si>
    <t>0000474</t>
  </si>
  <si>
    <t>SRS-600</t>
  </si>
  <si>
    <t>BP SPRYER-12V,P/V/S,40PSI</t>
  </si>
  <si>
    <t>0000475</t>
  </si>
  <si>
    <t>AIC11004-VS</t>
  </si>
  <si>
    <t>TEEJET TIP/CAP  AI</t>
  </si>
  <si>
    <t>SJ7-15-VP</t>
  </si>
  <si>
    <t>7HOLE STRMJT/LTGREEN</t>
  </si>
  <si>
    <t>0000476</t>
  </si>
  <si>
    <t>0000477</t>
  </si>
  <si>
    <t>0000479</t>
  </si>
  <si>
    <t>0000480</t>
  </si>
  <si>
    <t>464820200S1R</t>
  </si>
  <si>
    <t>Actuator Valve 1" Reman.</t>
  </si>
  <si>
    <t>0000481</t>
  </si>
  <si>
    <t>4193A-SS-10-100</t>
  </si>
  <si>
    <t>TEEJET CHECK VALV,SS</t>
  </si>
  <si>
    <t>0000482</t>
  </si>
  <si>
    <t>CP25607-1-NY</t>
  </si>
  <si>
    <t>CP37166-302SS</t>
  </si>
  <si>
    <t>RETAINING CLIP,302SS</t>
  </si>
  <si>
    <t>TP8001VS</t>
  </si>
  <si>
    <t>0000483</t>
  </si>
  <si>
    <t>0000484</t>
  </si>
  <si>
    <t>0000485</t>
  </si>
  <si>
    <t>0000486</t>
  </si>
  <si>
    <t>0000487</t>
  </si>
  <si>
    <t>0000488</t>
  </si>
  <si>
    <t>0000489</t>
  </si>
  <si>
    <t>0000490</t>
  </si>
  <si>
    <t>XR8001VS</t>
  </si>
  <si>
    <t>TEEJET SPRAY TIP,XR</t>
  </si>
  <si>
    <t>55215-50-VI</t>
  </si>
  <si>
    <t>4676-NYB-1/4</t>
  </si>
  <si>
    <t>TEEJET ADAPTER,NYLON</t>
  </si>
  <si>
    <t>0000491</t>
  </si>
  <si>
    <t>22650-PP-1/4</t>
  </si>
  <si>
    <t>TRGRJT 1/4"NPT INLET</t>
  </si>
  <si>
    <t>0000493</t>
  </si>
  <si>
    <t>0000494</t>
  </si>
  <si>
    <t>0000496</t>
  </si>
  <si>
    <t>0000497</t>
  </si>
  <si>
    <t>0000499</t>
  </si>
  <si>
    <t>0000500</t>
  </si>
  <si>
    <t>0000502</t>
  </si>
  <si>
    <t>AA30-1/4</t>
  </si>
  <si>
    <t>0000503</t>
  </si>
  <si>
    <t>0000504</t>
  </si>
  <si>
    <t>10700</t>
  </si>
  <si>
    <t>SAE 20W-50 Motorcycle Oil Qt</t>
  </si>
  <si>
    <t>0000505</t>
  </si>
  <si>
    <t>0000506</t>
  </si>
  <si>
    <t>0000507</t>
  </si>
  <si>
    <t>0000508</t>
  </si>
  <si>
    <t>0000509</t>
  </si>
  <si>
    <t>3430-0332</t>
  </si>
  <si>
    <t>KIT-REPAIR (9303)</t>
  </si>
  <si>
    <t>0000510</t>
  </si>
  <si>
    <t>0000511</t>
  </si>
  <si>
    <t>0000512</t>
  </si>
  <si>
    <t>0000513</t>
  </si>
  <si>
    <t>75004</t>
  </si>
  <si>
    <t>16-14 ga Grey Cavity Seal</t>
  </si>
  <si>
    <t>75034</t>
  </si>
  <si>
    <t>16-14 ga Male WP Terminal</t>
  </si>
  <si>
    <t>75036</t>
  </si>
  <si>
    <t>16-14 ga Female Terminal</t>
  </si>
  <si>
    <t>75024</t>
  </si>
  <si>
    <t>4 way FWP Male Housing</t>
  </si>
  <si>
    <t>75022</t>
  </si>
  <si>
    <t>4 way FWP Female Housing</t>
  </si>
  <si>
    <t>0000515</t>
  </si>
  <si>
    <t>10001</t>
  </si>
  <si>
    <t>H/D Oil Stabilizer, Qt.</t>
  </si>
  <si>
    <t>0000516</t>
  </si>
  <si>
    <t>0000517</t>
  </si>
  <si>
    <t>QJ353-750-1-NYB</t>
  </si>
  <si>
    <t>353 3 OUTLET-VI</t>
  </si>
  <si>
    <t>0000519</t>
  </si>
  <si>
    <t>0000520</t>
  </si>
  <si>
    <t>0000521</t>
  </si>
  <si>
    <t>25598-6-NYR</t>
  </si>
  <si>
    <t>AITTJ60-11002VP</t>
  </si>
  <si>
    <t>Parts General</t>
  </si>
  <si>
    <t>0000522</t>
  </si>
  <si>
    <t>0000523</t>
  </si>
  <si>
    <t>AA31-1/4F</t>
  </si>
  <si>
    <t>0000525</t>
  </si>
  <si>
    <t>0000526</t>
  </si>
  <si>
    <t>0000527</t>
  </si>
  <si>
    <t>2088-343-435</t>
  </si>
  <si>
    <t>PMP, 12V 3.0G P/V 3.0 ECC</t>
  </si>
  <si>
    <t>0000528</t>
  </si>
  <si>
    <t>354120</t>
  </si>
  <si>
    <t>8 PP FEMALE CLOSED LID</t>
  </si>
  <si>
    <t>0000529</t>
  </si>
  <si>
    <t>0000530</t>
  </si>
  <si>
    <t>0000531</t>
  </si>
  <si>
    <t>19349-211-785-N</t>
  </si>
  <si>
    <t>0000532</t>
  </si>
  <si>
    <t>0000533</t>
  </si>
  <si>
    <t>CP25597-5-NY</t>
  </si>
  <si>
    <t>Q.T.CAP NY.LT.GREEN</t>
  </si>
  <si>
    <t>0000534</t>
  </si>
  <si>
    <t>26278-1-NYR</t>
  </si>
  <si>
    <t>0000535</t>
  </si>
  <si>
    <t>0000536</t>
  </si>
  <si>
    <t>0000538</t>
  </si>
  <si>
    <t>640100132</t>
  </si>
  <si>
    <t>HANDLE, BANJO 2" VALVE</t>
  </si>
  <si>
    <t>0000539</t>
  </si>
  <si>
    <t>0000543</t>
  </si>
  <si>
    <t>0000544</t>
  </si>
  <si>
    <t>2088-514-144</t>
  </si>
  <si>
    <t>PMP 12V 45PSI P/SANTO</t>
  </si>
  <si>
    <t>0000545</t>
  </si>
  <si>
    <t>H1/4U-SS0015</t>
  </si>
  <si>
    <t>VEEJET NOZZLE,ST.STL</t>
  </si>
  <si>
    <t>0000546</t>
  </si>
  <si>
    <t>TX-VK26</t>
  </si>
  <si>
    <t>0000547</t>
  </si>
  <si>
    <t>0000549</t>
  </si>
  <si>
    <t>90-02399</t>
  </si>
  <si>
    <t>KIT, CENTERLINE 220, US</t>
  </si>
  <si>
    <t>0000552</t>
  </si>
  <si>
    <t>IN0110-30</t>
  </si>
  <si>
    <t>110 Gal Inductors</t>
  </si>
  <si>
    <t>IN40/85-ST</t>
  </si>
  <si>
    <t>40/30/85/110 Gal Inductor Stan</t>
  </si>
  <si>
    <t>IN0015-19</t>
  </si>
  <si>
    <t>15 Gal Inductors</t>
  </si>
  <si>
    <t>IN15-ST</t>
  </si>
  <si>
    <t>15 Gal Inductor Stand</t>
  </si>
  <si>
    <t>VF200</t>
  </si>
  <si>
    <t>2" Valve with "F" End Plate</t>
  </si>
  <si>
    <t>0000556</t>
  </si>
  <si>
    <t>0000557</t>
  </si>
  <si>
    <t>20460-00</t>
  </si>
  <si>
    <t>Flow Indicator Assy.</t>
  </si>
  <si>
    <t>0000558</t>
  </si>
  <si>
    <t>V200FP</t>
  </si>
  <si>
    <t>2" FPT X 2" PORT POLY VALVE</t>
  </si>
  <si>
    <t>0000559</t>
  </si>
  <si>
    <t>R0620526</t>
  </si>
  <si>
    <t>REDUCER FITTING 3/8" x 5/16"</t>
  </si>
  <si>
    <t>0000562</t>
  </si>
  <si>
    <t>115-0171-792</t>
  </si>
  <si>
    <t>ADAPT BOOM SENSE CRUIZER</t>
  </si>
  <si>
    <t>0000563</t>
  </si>
  <si>
    <t>TK-VS2</t>
  </si>
  <si>
    <t>QJT8360-NYB</t>
  </si>
  <si>
    <t>0000567</t>
  </si>
  <si>
    <t>VT200FP</t>
  </si>
  <si>
    <t>2" FP Poly Valve with T Handle</t>
  </si>
  <si>
    <t>FM-1100</t>
  </si>
  <si>
    <t>METER ASSY, 90 DEG</t>
  </si>
  <si>
    <t>0000570</t>
  </si>
  <si>
    <t>23770-SS</t>
  </si>
  <si>
    <t>ROW APPLICATOR KT,SS</t>
  </si>
  <si>
    <t>18644-NYB-406</t>
  </si>
  <si>
    <t>TRIPLE HS CONN,1/4F</t>
  </si>
  <si>
    <t>TP11002-VS</t>
  </si>
  <si>
    <t>0000571</t>
  </si>
  <si>
    <t>0000572</t>
  </si>
  <si>
    <t>660000150</t>
  </si>
  <si>
    <t>MOTOR BOOM VALVE KZ SINGLE</t>
  </si>
  <si>
    <t>0000573</t>
  </si>
  <si>
    <t>0000575</t>
  </si>
  <si>
    <t>KIBFD35-SET</t>
  </si>
  <si>
    <t>35 Gal Inductor Kit</t>
  </si>
  <si>
    <t>12695</t>
  </si>
  <si>
    <t>Leg Anchor Kit</t>
  </si>
  <si>
    <t>IBFD35-SET</t>
  </si>
  <si>
    <t>35 gal, Blow Molded Inductor</t>
  </si>
  <si>
    <t>0000576</t>
  </si>
  <si>
    <t>0000577</t>
  </si>
  <si>
    <t>CPLG050</t>
  </si>
  <si>
    <t>1/2" Poly Pipe Coupling</t>
  </si>
  <si>
    <t>V200</t>
  </si>
  <si>
    <t>2" FPT X 1-1/2" PORT POLY VLVE</t>
  </si>
  <si>
    <t>RB200-075</t>
  </si>
  <si>
    <t>2" MPT X 3/4" FPT Reducer Bush</t>
  </si>
  <si>
    <t>HBT050</t>
  </si>
  <si>
    <t>1/2" Hose Barb Tee</t>
  </si>
  <si>
    <t>BF075</t>
  </si>
  <si>
    <t>3/4" Blind Hole Tank Flange</t>
  </si>
  <si>
    <t>IN0030-24</t>
  </si>
  <si>
    <t>30 Gal Inductors</t>
  </si>
  <si>
    <t>IN30/60-ST</t>
  </si>
  <si>
    <t>30/60 Gal Inductor Stand</t>
  </si>
  <si>
    <t>TEE050</t>
  </si>
  <si>
    <t>1/2" Poly Pipe Tee</t>
  </si>
  <si>
    <t>RM800861</t>
  </si>
  <si>
    <t>1/2" POLY, BLACK PIPE</t>
  </si>
  <si>
    <t>0000579</t>
  </si>
  <si>
    <t>464360172S1</t>
  </si>
  <si>
    <t>SNSR AR 30'CBL WP</t>
  </si>
  <si>
    <t>0000580</t>
  </si>
  <si>
    <t>0000583</t>
  </si>
  <si>
    <t>2088-443-144</t>
  </si>
  <si>
    <t>12VDC PUMP 3.0 P/SANTO</t>
  </si>
  <si>
    <t>0000584</t>
  </si>
  <si>
    <t>SJ3-06-VP</t>
  </si>
  <si>
    <t>TEEJET STRMJT/GRAY</t>
  </si>
  <si>
    <t>SJ3-03-VP</t>
  </si>
  <si>
    <t>TEEJET STRMJT/BLUE</t>
  </si>
  <si>
    <t>SJ3-05-VP</t>
  </si>
  <si>
    <t>TEEJET STRMJT/BROWN</t>
  </si>
  <si>
    <t>0000586</t>
  </si>
  <si>
    <t>0000587</t>
  </si>
  <si>
    <t>0000589</t>
  </si>
  <si>
    <t>TTJ60-11005VP</t>
  </si>
  <si>
    <t>25612-7-NYR</t>
  </si>
  <si>
    <t>QJ90-2-NYR</t>
  </si>
  <si>
    <t>ADAPTER, NYLON</t>
  </si>
  <si>
    <t>FC-XT043</t>
  </si>
  <si>
    <t>FC BOOMXTENDER 4.3GPM ORG</t>
  </si>
  <si>
    <t>0000590</t>
  </si>
  <si>
    <t>117-5030-001</t>
  </si>
  <si>
    <t>KIT, SMARTSTEER W3D FOR E'PRO/</t>
  </si>
  <si>
    <t>117-9001-032</t>
  </si>
  <si>
    <t>KIT VEHICLE TRANSFER</t>
  </si>
  <si>
    <t>115-4001-066</t>
  </si>
  <si>
    <t>CABLE, CRUIZER II GENERIC</t>
  </si>
  <si>
    <t>0000592</t>
  </si>
  <si>
    <t>H1/4U-SS0040</t>
  </si>
  <si>
    <t>H1/4U-SS0030</t>
  </si>
  <si>
    <t>H1/4U-SS0020</t>
  </si>
  <si>
    <t>SJ3-10-VP</t>
  </si>
  <si>
    <t>TEEJET STRMJT/LTBLUE</t>
  </si>
  <si>
    <t>SJ3-20-VP</t>
  </si>
  <si>
    <t>TEEJET STRMJT/BLACK</t>
  </si>
  <si>
    <t>SJ3-15-VP</t>
  </si>
  <si>
    <t>TJ STRMJT / LT GREEN</t>
  </si>
  <si>
    <t>TP8040-SS</t>
  </si>
  <si>
    <t>TP11040</t>
  </si>
  <si>
    <t>TEEJET TIP,BRASS</t>
  </si>
  <si>
    <t>TP11020-SS</t>
  </si>
  <si>
    <t>TEEJET TIP,ST.STEEL</t>
  </si>
  <si>
    <t>21950-30-NYB</t>
  </si>
  <si>
    <t>END CAP SUB-AS.30PSI</t>
  </si>
  <si>
    <t>0000594</t>
  </si>
  <si>
    <t>0000595</t>
  </si>
  <si>
    <t>M220D</t>
  </si>
  <si>
    <t>2" FP CLAMP FLANGE X 2" FML CO</t>
  </si>
  <si>
    <t>M200A</t>
  </si>
  <si>
    <t>2" Flange x 2" Profile</t>
  </si>
  <si>
    <t>M200150BRB</t>
  </si>
  <si>
    <t>2" Manifold X 1-1/2" Barb</t>
  </si>
  <si>
    <t>MVSF220FP</t>
  </si>
  <si>
    <t>2"FP Flng X Male Adptr Stby Vl</t>
  </si>
  <si>
    <t>MV200CF</t>
  </si>
  <si>
    <t>2" X 2" Clamp Valve</t>
  </si>
  <si>
    <t>M200TEE</t>
  </si>
  <si>
    <t>2" Flanged Tee Fitting</t>
  </si>
  <si>
    <t>M200BRB</t>
  </si>
  <si>
    <t>2" Manifold Barb</t>
  </si>
  <si>
    <t>MHV200</t>
  </si>
  <si>
    <t>1-1/2"FLANGED VENTURI/HV150FLA</t>
  </si>
  <si>
    <t>150G</t>
  </si>
  <si>
    <t>1-1/2" EPDM Gasket</t>
  </si>
  <si>
    <t>FC200</t>
  </si>
  <si>
    <t>2" Stnrd Port Worm Screw Clamp</t>
  </si>
  <si>
    <t>0000596</t>
  </si>
  <si>
    <t>0000597</t>
  </si>
  <si>
    <t>0000598</t>
  </si>
  <si>
    <t>0000599</t>
  </si>
  <si>
    <t>0000600</t>
  </si>
  <si>
    <t>55215-100-VI</t>
  </si>
  <si>
    <t>25612-5-NYR</t>
  </si>
  <si>
    <t>0000601</t>
  </si>
  <si>
    <t>0000602</t>
  </si>
  <si>
    <t>0000603</t>
  </si>
  <si>
    <t>HB075-100</t>
  </si>
  <si>
    <t>3/4"Male Thread X 1"Hose Shank</t>
  </si>
  <si>
    <t>0000604</t>
  </si>
  <si>
    <t>0000605</t>
  </si>
  <si>
    <t>8020-833-238</t>
  </si>
  <si>
    <t>SHURFLO 3GPM 100 PSI</t>
  </si>
  <si>
    <t>0000606</t>
  </si>
  <si>
    <t>0000607</t>
  </si>
  <si>
    <t>SF-1105</t>
  </si>
  <si>
    <t>BULK CHEMICAL PUMP, VITON</t>
  </si>
  <si>
    <t>0000609</t>
  </si>
  <si>
    <t>0000610</t>
  </si>
  <si>
    <t>0000611</t>
  </si>
  <si>
    <t>0000612</t>
  </si>
  <si>
    <t>LST125-50</t>
  </si>
  <si>
    <t>1-1/4" Poly T Strainer 50 Mesh</t>
  </si>
  <si>
    <t>VT125FP</t>
  </si>
  <si>
    <t>1-1/4"FPT x 1-1/2"FP -T Handle</t>
  </si>
  <si>
    <t>0000613</t>
  </si>
  <si>
    <t>TJ60-8003VS</t>
  </si>
  <si>
    <t>0000614</t>
  </si>
  <si>
    <t>R0420426</t>
  </si>
  <si>
    <t>1/4" Tube X 1/4" Tube Union</t>
  </si>
  <si>
    <t>20518-00</t>
  </si>
  <si>
    <t>ORS Male X 1/4" NPT FE 90 deg</t>
  </si>
  <si>
    <t>CP1322-SS</t>
  </si>
  <si>
    <t>TEEJET BODY,SS-1/4TT</t>
  </si>
  <si>
    <t>CP4916-45</t>
  </si>
  <si>
    <t>ORIFICE PLATE,ST.STL</t>
  </si>
  <si>
    <t>0000615</t>
  </si>
  <si>
    <t>0000616</t>
  </si>
  <si>
    <t>0000617</t>
  </si>
  <si>
    <t>0000618</t>
  </si>
  <si>
    <t>0000619</t>
  </si>
  <si>
    <t>0000620</t>
  </si>
  <si>
    <t>SJ7-06-VP</t>
  </si>
  <si>
    <t>7 HOLE STRMJT/GRAY</t>
  </si>
  <si>
    <t>0000622</t>
  </si>
  <si>
    <t>0000624</t>
  </si>
  <si>
    <t>0000627</t>
  </si>
  <si>
    <t>TTI11004-VP</t>
  </si>
  <si>
    <t>TT INDUCTION TIP</t>
  </si>
  <si>
    <t>0000628</t>
  </si>
  <si>
    <t>HB100-075</t>
  </si>
  <si>
    <t>1"Male Thread X 3/4"Hose Shank</t>
  </si>
  <si>
    <t>0000629</t>
  </si>
  <si>
    <t>9950-0023</t>
  </si>
  <si>
    <t>3 LITER/128 US FL OZ JUG</t>
  </si>
  <si>
    <t>0000630</t>
  </si>
  <si>
    <t>21773-244C-3/4</t>
  </si>
  <si>
    <t>ELEC REG VLV W/CONN</t>
  </si>
  <si>
    <t>QJ111SQ-1-304SS</t>
  </si>
  <si>
    <t>AM11004</t>
  </si>
  <si>
    <t>AIRMIX GREENLEAF</t>
  </si>
  <si>
    <t>0000631</t>
  </si>
  <si>
    <t>0000632</t>
  </si>
  <si>
    <t>3522261</t>
  </si>
  <si>
    <t>16in. LID W/LABYRINTH VLV</t>
  </si>
  <si>
    <t>0000633</t>
  </si>
  <si>
    <t>INFD0015-19</t>
  </si>
  <si>
    <t>15 Gal Full Drain Inductor Tan</t>
  </si>
  <si>
    <t>0000635</t>
  </si>
  <si>
    <t>CP25597-4-NY</t>
  </si>
  <si>
    <t>Q.T.CAP NY.LT.BLUE</t>
  </si>
  <si>
    <t>0000640</t>
  </si>
  <si>
    <t>0000641</t>
  </si>
  <si>
    <t>0000642</t>
  </si>
  <si>
    <t>0000643</t>
  </si>
  <si>
    <t>0000644</t>
  </si>
  <si>
    <t>0000645</t>
  </si>
  <si>
    <t>115-0159-418</t>
  </si>
  <si>
    <t>CABLE 10' CONSOLE SCS 440</t>
  </si>
  <si>
    <t>0000646</t>
  </si>
  <si>
    <t>1542P-65SP</t>
  </si>
  <si>
    <t>PUMP-5 VANE 6.5HP GE</t>
  </si>
  <si>
    <t>0000647</t>
  </si>
  <si>
    <t>0000648</t>
  </si>
  <si>
    <t>0000649</t>
  </si>
  <si>
    <t>0000650</t>
  </si>
  <si>
    <t>8600-2-1/4T-NYB</t>
  </si>
  <si>
    <t>0000651</t>
  </si>
  <si>
    <t>0000652</t>
  </si>
  <si>
    <t>PN094</t>
  </si>
  <si>
    <t>JMC Featherweight Auger Kit</t>
  </si>
  <si>
    <t>0000653</t>
  </si>
  <si>
    <t>CP25597-2-NY</t>
  </si>
  <si>
    <t>Q.T.CAP NY.LT.WHITE</t>
  </si>
  <si>
    <t>N645-150</t>
  </si>
  <si>
    <t>Suction Hose 150WP</t>
  </si>
  <si>
    <t>TTI11002-VP</t>
  </si>
  <si>
    <t>21353-6-24-NYB</t>
  </si>
  <si>
    <t>HOSE DROP,NYLON</t>
  </si>
  <si>
    <t>QJ363C-750-2-NY</t>
  </si>
  <si>
    <t>0000656</t>
  </si>
  <si>
    <t>TK-SS7.5</t>
  </si>
  <si>
    <t>FLOODJET TIP,ST.STL.</t>
  </si>
  <si>
    <t>AIC110025-VS</t>
  </si>
  <si>
    <t>AIC11005-VS</t>
  </si>
  <si>
    <t>0000657</t>
  </si>
  <si>
    <t>0000658</t>
  </si>
  <si>
    <t>CP25611-5-NY</t>
  </si>
  <si>
    <t>CP25611-3-NY</t>
  </si>
  <si>
    <t>QJ363C-1000-1-N</t>
  </si>
  <si>
    <t>0000659</t>
  </si>
  <si>
    <t>0000660</t>
  </si>
  <si>
    <t>0000661</t>
  </si>
  <si>
    <t>0000663</t>
  </si>
  <si>
    <t>0000664</t>
  </si>
  <si>
    <t>0000665</t>
  </si>
  <si>
    <t>0000667</t>
  </si>
  <si>
    <t>0000669</t>
  </si>
  <si>
    <t>0000670</t>
  </si>
  <si>
    <t>0000674</t>
  </si>
  <si>
    <t>0000676</t>
  </si>
  <si>
    <t>0000678</t>
  </si>
  <si>
    <t>9700S</t>
  </si>
  <si>
    <t>0000679</t>
  </si>
  <si>
    <t>0000680</t>
  </si>
  <si>
    <t>0000681</t>
  </si>
  <si>
    <t>0000682</t>
  </si>
  <si>
    <t>0000683</t>
  </si>
  <si>
    <t>300EPDM-150</t>
  </si>
  <si>
    <t>1-1/2" EPDM Suction Hose BUMBL</t>
  </si>
  <si>
    <t>0000684</t>
  </si>
  <si>
    <t>0000685</t>
  </si>
  <si>
    <t>0000686</t>
  </si>
  <si>
    <t>0000687</t>
  </si>
  <si>
    <t>TEE125</t>
  </si>
  <si>
    <t>1-1/4" Poly Pipe Tee</t>
  </si>
  <si>
    <t>RB125-100</t>
  </si>
  <si>
    <t>1-1/4"MPT X 1"FPT Reducer Bush</t>
  </si>
  <si>
    <t>HB100</t>
  </si>
  <si>
    <t>1" Male Thread X 1" Hose Shank</t>
  </si>
  <si>
    <t>PLUG100</t>
  </si>
  <si>
    <t>1" Poly Pipe Plug</t>
  </si>
  <si>
    <t>NIP100-SH</t>
  </si>
  <si>
    <t>1" X Short Poly Nipple</t>
  </si>
  <si>
    <t>0000688</t>
  </si>
  <si>
    <t>0000690</t>
  </si>
  <si>
    <t>0000691</t>
  </si>
  <si>
    <t>SM-18</t>
  </si>
  <si>
    <t>Weather Meter</t>
  </si>
  <si>
    <t>0000692</t>
  </si>
  <si>
    <t>0000693</t>
  </si>
  <si>
    <t>TX-VK10</t>
  </si>
  <si>
    <t>0000694</t>
  </si>
  <si>
    <t>ULD120-03</t>
  </si>
  <si>
    <t>ULTRA LO-DFT 120 DEG BLUE</t>
  </si>
  <si>
    <t>0000695</t>
  </si>
  <si>
    <t>0000696</t>
  </si>
  <si>
    <t>0000698</t>
  </si>
  <si>
    <t>0000699</t>
  </si>
  <si>
    <t>AM11003</t>
  </si>
  <si>
    <t>AMIRMIX GREENLEAF</t>
  </si>
  <si>
    <t>0000700</t>
  </si>
  <si>
    <t>12328-1/2-NYB</t>
  </si>
  <si>
    <t>DIA.CHECK VLVE,NYLON</t>
  </si>
  <si>
    <t>0000701</t>
  </si>
  <si>
    <t>LS200-30</t>
  </si>
  <si>
    <t>2" Strainer 30 Mesh Screen</t>
  </si>
  <si>
    <t>0000703</t>
  </si>
  <si>
    <t>AA2-20</t>
  </si>
  <si>
    <t>0000704</t>
  </si>
  <si>
    <t>EVR3102</t>
  </si>
  <si>
    <t>EV Actuator Reg 8 Sec 2 Wire</t>
  </si>
  <si>
    <t>0000705</t>
  </si>
  <si>
    <t>0000706</t>
  </si>
  <si>
    <t>0000707</t>
  </si>
  <si>
    <t>0000708</t>
  </si>
  <si>
    <t>LST100-80</t>
  </si>
  <si>
    <t>1" Poly Tee Strainer 80 Mesh</t>
  </si>
  <si>
    <t>21950-10-NYB</t>
  </si>
  <si>
    <t>END CAP SUB-AS.10PSI</t>
  </si>
  <si>
    <t>0000710</t>
  </si>
  <si>
    <t>SJ7-04-VP</t>
  </si>
  <si>
    <t>7 HOLE STREAMJET/RED</t>
  </si>
  <si>
    <t>SJ7-08-VP</t>
  </si>
  <si>
    <t>7 HOLE STRMJT/WHITE</t>
  </si>
  <si>
    <t>0000714</t>
  </si>
  <si>
    <t>0000715</t>
  </si>
  <si>
    <t>8000-713-238</t>
  </si>
  <si>
    <t>PUMP 115V 3.0 N/EP/SANTO</t>
  </si>
  <si>
    <t>0000716</t>
  </si>
  <si>
    <t>0000717</t>
  </si>
  <si>
    <t>0000718</t>
  </si>
  <si>
    <t>0000719</t>
  </si>
  <si>
    <t>0000720</t>
  </si>
  <si>
    <t>10150</t>
  </si>
  <si>
    <t>Liquid Polish</t>
  </si>
  <si>
    <t>10160</t>
  </si>
  <si>
    <t>Slick Mist, 24 oz</t>
  </si>
  <si>
    <t>0000721</t>
  </si>
  <si>
    <t>XT010</t>
  </si>
  <si>
    <t>2-1/2ALL SSLF1/4BM 600PSI</t>
  </si>
  <si>
    <t>0000722</t>
  </si>
  <si>
    <t>75028</t>
  </si>
  <si>
    <t>6 way FWP Male Housing</t>
  </si>
  <si>
    <t>75026</t>
  </si>
  <si>
    <t>6 way FWP Female Housing</t>
  </si>
  <si>
    <t>0000723</t>
  </si>
  <si>
    <t>0000724</t>
  </si>
  <si>
    <t>CP25611-1-NY</t>
  </si>
  <si>
    <t>0000725</t>
  </si>
  <si>
    <t>0000726</t>
  </si>
  <si>
    <t>21353-6-15-NYB</t>
  </si>
  <si>
    <t>HOSE DROP NYLON</t>
  </si>
  <si>
    <t>0000727</t>
  </si>
  <si>
    <t>0000728</t>
  </si>
  <si>
    <t>0000729</t>
  </si>
  <si>
    <t>0000730</t>
  </si>
  <si>
    <t>0000731</t>
  </si>
  <si>
    <t>0000732</t>
  </si>
  <si>
    <t>PLUG125</t>
  </si>
  <si>
    <t>1 1/4" Poly Pipe Plug</t>
  </si>
  <si>
    <t>NIP125-SH</t>
  </si>
  <si>
    <t>1 1/4" X Short Poly Nipple</t>
  </si>
  <si>
    <t>0000733</t>
  </si>
  <si>
    <t>CP4916-156</t>
  </si>
  <si>
    <t>CP4916-140</t>
  </si>
  <si>
    <t>CP4916-128</t>
  </si>
  <si>
    <t>CP4916-107</t>
  </si>
  <si>
    <t>CP4916-95</t>
  </si>
  <si>
    <t>CP4916-80</t>
  </si>
  <si>
    <t>CP4916-70</t>
  </si>
  <si>
    <t>CP4916-57</t>
  </si>
  <si>
    <t>0000734</t>
  </si>
  <si>
    <t>0000735</t>
  </si>
  <si>
    <t>0000736</t>
  </si>
  <si>
    <t>0000737</t>
  </si>
  <si>
    <t>0000738</t>
  </si>
  <si>
    <t>0000739</t>
  </si>
  <si>
    <t>0000740</t>
  </si>
  <si>
    <t>19351-213-785-N</t>
  </si>
  <si>
    <t>0000741</t>
  </si>
  <si>
    <t>0000743</t>
  </si>
  <si>
    <t>5500-X5</t>
  </si>
  <si>
    <t>ADJ.CONEJET TIP,BR.</t>
  </si>
  <si>
    <t>4673-18</t>
  </si>
  <si>
    <t>CURVED EXTENSION,BR.</t>
  </si>
  <si>
    <t>6466</t>
  </si>
  <si>
    <t>0000747</t>
  </si>
  <si>
    <t>0000748</t>
  </si>
  <si>
    <t>0000749</t>
  </si>
  <si>
    <t>111-NUS122</t>
  </si>
  <si>
    <t>Nutra-Sol Tank Cleaner</t>
  </si>
  <si>
    <t>0000750</t>
  </si>
  <si>
    <t>TX-VS2</t>
  </si>
  <si>
    <t>0000751</t>
  </si>
  <si>
    <t>0000752</t>
  </si>
  <si>
    <t>LST100-50</t>
  </si>
  <si>
    <t>1" Poly Tee Strainer 50 Mesh</t>
  </si>
  <si>
    <t>0000753</t>
  </si>
  <si>
    <t>0000754</t>
  </si>
  <si>
    <t>0000755</t>
  </si>
  <si>
    <t>117-0171-162</t>
  </si>
  <si>
    <t>KIT ACCUFLOW 30GPM W/FAST VLV</t>
  </si>
  <si>
    <t>117-0159-723</t>
  </si>
  <si>
    <t>KIT SPACE SAVER 30GPM NH3 SYS</t>
  </si>
  <si>
    <t>063-0171-183</t>
  </si>
  <si>
    <t>CONSOLE ASY 440 SERIAL INTERFA</t>
  </si>
  <si>
    <t>115-0171-800</t>
  </si>
  <si>
    <t>CABLE 12' PROD NH3 SNGL SEC</t>
  </si>
  <si>
    <t>117-0171-165</t>
  </si>
  <si>
    <t>KIT PHOENIX 10</t>
  </si>
  <si>
    <t>0000756</t>
  </si>
  <si>
    <t>AITTJ60-11003VP</t>
  </si>
  <si>
    <t>063-0171-894</t>
  </si>
  <si>
    <t>VALVE ASSY 1 1/2 90 DEG FLANG"</t>
  </si>
  <si>
    <t>0000759</t>
  </si>
  <si>
    <t>0000760</t>
  </si>
  <si>
    <t>SJ7-10-VP</t>
  </si>
  <si>
    <t>7HOLE STRMJT/LT BLUE</t>
  </si>
  <si>
    <t>0000761</t>
  </si>
  <si>
    <t>115-0171-670</t>
  </si>
  <si>
    <t>CABLE SPD ADAPT JD 30 SERIES</t>
  </si>
  <si>
    <t>0000762</t>
  </si>
  <si>
    <t>5500-PPB-X3</t>
  </si>
  <si>
    <t>0000763</t>
  </si>
  <si>
    <t>CP25599-2-NY</t>
  </si>
  <si>
    <t>TF-VS7.5</t>
  </si>
  <si>
    <t>0000764</t>
  </si>
  <si>
    <t>0000765</t>
  </si>
  <si>
    <t>0000766</t>
  </si>
  <si>
    <t>0000767</t>
  </si>
  <si>
    <t>0000768</t>
  </si>
  <si>
    <t>0000769</t>
  </si>
  <si>
    <t>0000770</t>
  </si>
  <si>
    <t>AA122-1/2-NYC-5</t>
  </si>
  <si>
    <t>STRAIN.NYLON</t>
  </si>
  <si>
    <t>0000773</t>
  </si>
  <si>
    <t>8030-843-250</t>
  </si>
  <si>
    <t>PMP 120VDC 45BYP D-E SHFT</t>
  </si>
  <si>
    <t>0000774</t>
  </si>
  <si>
    <t>0000775</t>
  </si>
  <si>
    <t>0000776</t>
  </si>
  <si>
    <t>0000777</t>
  </si>
  <si>
    <t>0000778</t>
  </si>
  <si>
    <t>0000779</t>
  </si>
  <si>
    <t>TTI11003-VP</t>
  </si>
  <si>
    <t>0000781</t>
  </si>
  <si>
    <t>AA43H-AL4</t>
  </si>
  <si>
    <t>0000782</t>
  </si>
  <si>
    <t>0000783</t>
  </si>
  <si>
    <t>0000785</t>
  </si>
  <si>
    <t>0000786</t>
  </si>
  <si>
    <t>SJ7-05-VP</t>
  </si>
  <si>
    <t>7 HOLE STRMJT/BROWN</t>
  </si>
  <si>
    <t>0000787</t>
  </si>
  <si>
    <t>CAP00-025</t>
  </si>
  <si>
    <t>ISO FANTIP CAP-LILAC</t>
  </si>
  <si>
    <t>GA110-025</t>
  </si>
  <si>
    <t>GUARDIAN AIR SPRAYTIP 025</t>
  </si>
  <si>
    <t>TTI110025-VP</t>
  </si>
  <si>
    <t>0000788</t>
  </si>
  <si>
    <t>0000789</t>
  </si>
  <si>
    <t>0000790</t>
  </si>
  <si>
    <t>0000791</t>
  </si>
  <si>
    <t>0000792</t>
  </si>
  <si>
    <t>0000794</t>
  </si>
  <si>
    <t>0000795</t>
  </si>
  <si>
    <t>V204FP</t>
  </si>
  <si>
    <t>2"VLV-FML NPT X FML NPT THD-FP</t>
  </si>
  <si>
    <t>0000796</t>
  </si>
  <si>
    <t>CPLG038</t>
  </si>
  <si>
    <t>3/8" Poly Pipe Coupling</t>
  </si>
  <si>
    <t>0000797</t>
  </si>
  <si>
    <t>0000799</t>
  </si>
  <si>
    <t>TDXL110015</t>
  </si>
  <si>
    <t>TDXL11003</t>
  </si>
  <si>
    <t>0000800</t>
  </si>
  <si>
    <t>0000801</t>
  </si>
  <si>
    <t>QJ364C-1-NYB</t>
  </si>
  <si>
    <t>264C 4 OUTLET 1"</t>
  </si>
  <si>
    <t>0000802</t>
  </si>
  <si>
    <t>50854-NYB</t>
  </si>
  <si>
    <t>STREAMJET ADAPTER</t>
  </si>
  <si>
    <t>SJ7-03-VP</t>
  </si>
  <si>
    <t>7 HOLE STRMJT/BLUE</t>
  </si>
  <si>
    <t>SJ7-015-VP</t>
  </si>
  <si>
    <t>7 HOLE STRMJT/GREEN</t>
  </si>
  <si>
    <t>0000803</t>
  </si>
  <si>
    <t>TDXL11002</t>
  </si>
  <si>
    <t>0000804</t>
  </si>
  <si>
    <t>0000806</t>
  </si>
  <si>
    <t>0000807</t>
  </si>
  <si>
    <t>TDTF03</t>
  </si>
  <si>
    <t>Medium Pressure TruboDrop Twin</t>
  </si>
  <si>
    <t>TDTF05</t>
  </si>
  <si>
    <t>0000808</t>
  </si>
  <si>
    <t>0000809</t>
  </si>
  <si>
    <t>0000810</t>
  </si>
  <si>
    <t>0000811</t>
  </si>
  <si>
    <t>0000814</t>
  </si>
  <si>
    <t>EVR31023</t>
  </si>
  <si>
    <t>BANJO ELECTRIC MOTOR HEAD 3-WI</t>
  </si>
  <si>
    <t>0000815</t>
  </si>
  <si>
    <t>D2</t>
  </si>
  <si>
    <t>ORIFICE DISC,HARD.SS</t>
  </si>
  <si>
    <t>D1.5</t>
  </si>
  <si>
    <t>DC25-HSS</t>
  </si>
  <si>
    <t>TEEJET CORE,HARD SS</t>
  </si>
  <si>
    <t>4514-NY-10</t>
  </si>
  <si>
    <t>TEEJET SLOT.STR,NY.</t>
  </si>
  <si>
    <t>0000816</t>
  </si>
  <si>
    <t>12328-3/4-NYB</t>
  </si>
  <si>
    <t>QJ111-1-1/4</t>
  </si>
  <si>
    <t>0000818</t>
  </si>
  <si>
    <t>0000819</t>
  </si>
  <si>
    <t>9950-0022</t>
  </si>
  <si>
    <t>1 LITER/34 US FL OZ JUG</t>
  </si>
  <si>
    <t>0000820</t>
  </si>
  <si>
    <t>0000821</t>
  </si>
  <si>
    <t>0000823</t>
  </si>
  <si>
    <t>0000824</t>
  </si>
  <si>
    <t>063-0171-120</t>
  </si>
  <si>
    <t>VALVE ASY 3/4 CONT VAL"</t>
  </si>
  <si>
    <t>0000825</t>
  </si>
  <si>
    <t>TJ60-8005VS</t>
  </si>
  <si>
    <t>XRC8005-VK</t>
  </si>
  <si>
    <t>0000826</t>
  </si>
  <si>
    <t>20521-00</t>
  </si>
  <si>
    <t>ORS Cap</t>
  </si>
  <si>
    <t>20502-00</t>
  </si>
  <si>
    <t>ORS X 1/2" Hose Shank</t>
  </si>
  <si>
    <t>20512-00</t>
  </si>
  <si>
    <t>ORS X 1/2" Hose, 90 deg</t>
  </si>
  <si>
    <t>0000827</t>
  </si>
  <si>
    <t>20503-00</t>
  </si>
  <si>
    <t>ORS X 3/4" hose Shank</t>
  </si>
  <si>
    <t>20522-00</t>
  </si>
  <si>
    <t>ORS male X ORS Male X ORS Fema</t>
  </si>
  <si>
    <t>0000828</t>
  </si>
  <si>
    <t>0000829</t>
  </si>
  <si>
    <t>0000830</t>
  </si>
  <si>
    <t>XR8006VS</t>
  </si>
  <si>
    <t>0000831</t>
  </si>
  <si>
    <t>0000832</t>
  </si>
  <si>
    <t>115-0171-793</t>
  </si>
  <si>
    <t>CABLE PORT EXP CRUIZER W/SPEED</t>
  </si>
  <si>
    <t>0000833</t>
  </si>
  <si>
    <t>1533C-13ESP</t>
  </si>
  <si>
    <t>PUMP ASSY-POWERPRO 13HP</t>
  </si>
  <si>
    <t>0000834</t>
  </si>
  <si>
    <t>0000835</t>
  </si>
  <si>
    <t>0000837</t>
  </si>
  <si>
    <t>LM2500</t>
  </si>
  <si>
    <t>LAND MARK, 25 GALLON</t>
  </si>
  <si>
    <t>0000841</t>
  </si>
  <si>
    <t>B23520-3/4-PP</t>
  </si>
  <si>
    <t>THROTTLING VLV.BSPT.</t>
  </si>
  <si>
    <t>QJ353-750-2-NYB</t>
  </si>
  <si>
    <t>TTI11006-VP</t>
  </si>
  <si>
    <t>0000845</t>
  </si>
  <si>
    <t>CP25607-6-NY</t>
  </si>
  <si>
    <t>0000846</t>
  </si>
  <si>
    <t>LST150-50</t>
  </si>
  <si>
    <t>1-1/2" Poly T Strainer 50 Mesh</t>
  </si>
  <si>
    <t>0000847</t>
  </si>
  <si>
    <t>0000848</t>
  </si>
  <si>
    <t>2088-594-154</t>
  </si>
  <si>
    <t>PMP115V P/SANTO3.3G 45PSI</t>
  </si>
  <si>
    <t>0000849</t>
  </si>
  <si>
    <t>INFD15-ST</t>
  </si>
  <si>
    <t>15 Gal Full Drain Inductor Sta</t>
  </si>
  <si>
    <t>0000851</t>
  </si>
  <si>
    <t>0000852</t>
  </si>
  <si>
    <t>0000854</t>
  </si>
  <si>
    <t>0000855</t>
  </si>
  <si>
    <t>0000858</t>
  </si>
  <si>
    <t>063-0171-793</t>
  </si>
  <si>
    <t>FLOWMETER RFM-60P</t>
  </si>
  <si>
    <t>063-0171-842</t>
  </si>
  <si>
    <t>HYD VALVE PULSE WIDTH MOD10GPM</t>
  </si>
  <si>
    <t>063-0172-039</t>
  </si>
  <si>
    <t>MNFLD VLV 5 SEC ASSY</t>
  </si>
  <si>
    <t>063-0171-928</t>
  </si>
  <si>
    <t>MANIFOLD VALVE 3 SECTION</t>
  </si>
  <si>
    <t>115-0171-314</t>
  </si>
  <si>
    <t>CABLE 24' PROD 10BM 4400/4600</t>
  </si>
  <si>
    <t>115-0171-320</t>
  </si>
  <si>
    <t>CABLE 24' EXTENSION 4400/4600</t>
  </si>
  <si>
    <t>0000859</t>
  </si>
  <si>
    <t>0000860</t>
  </si>
  <si>
    <t>GA110-02</t>
  </si>
  <si>
    <t>GUARDIAN AIR SPRAY TIP 02</t>
  </si>
  <si>
    <t>GRD120-03</t>
  </si>
  <si>
    <t>GUARDIAN SPRAY TIP 03</t>
  </si>
  <si>
    <t>0000861</t>
  </si>
  <si>
    <t>422-0000-090</t>
  </si>
  <si>
    <t>Presure Transducer</t>
  </si>
  <si>
    <t>0000862</t>
  </si>
  <si>
    <t>0000863</t>
  </si>
  <si>
    <t>LS075-80</t>
  </si>
  <si>
    <t>3/4" Line Str 80 Mesh</t>
  </si>
  <si>
    <t>3300-0015</t>
  </si>
  <si>
    <t>3/4' RELIEF VALVE 150PSI</t>
  </si>
  <si>
    <t>0000864</t>
  </si>
  <si>
    <t>LS100-80</t>
  </si>
  <si>
    <t>1" Line Strainer 80 Mesh</t>
  </si>
  <si>
    <t>LS200-120</t>
  </si>
  <si>
    <t>2" Line Strainer-120 Mesh Scrn</t>
  </si>
  <si>
    <t>0000865</t>
  </si>
  <si>
    <t>0000866</t>
  </si>
  <si>
    <t>0000869</t>
  </si>
  <si>
    <t>0000870</t>
  </si>
  <si>
    <t>0000871</t>
  </si>
  <si>
    <t>117-0171-304</t>
  </si>
  <si>
    <t>KIT, MODEM VERIZON CELL</t>
  </si>
  <si>
    <t>115-0171-910</t>
  </si>
  <si>
    <t xml:space="preserve"> CABLE, TEE TRIMBLE EZ500 TO S</t>
  </si>
  <si>
    <t>117-0171-306</t>
  </si>
  <si>
    <t>ANTENNA KIT FOR HUB</t>
  </si>
  <si>
    <t>077-7000-002</t>
  </si>
  <si>
    <t>CORS SUBSCRIPTION</t>
  </si>
  <si>
    <t>0000872</t>
  </si>
  <si>
    <t>0000873</t>
  </si>
  <si>
    <t>IN0060-24</t>
  </si>
  <si>
    <t>60 Gal Inductors x 24</t>
  </si>
  <si>
    <t>0000876</t>
  </si>
  <si>
    <t>115-0171-361</t>
  </si>
  <si>
    <t>CABL 15' INTRFC INVICTA 115PHX</t>
  </si>
  <si>
    <t>0000877</t>
  </si>
  <si>
    <t>10002</t>
  </si>
  <si>
    <t>H/D Oil Stabilizer,Gal.</t>
  </si>
  <si>
    <t>0000879</t>
  </si>
  <si>
    <t>0000880</t>
  </si>
  <si>
    <t>0000881</t>
  </si>
  <si>
    <t>0000882</t>
  </si>
  <si>
    <t>0000883</t>
  </si>
  <si>
    <t>TP8006VS</t>
  </si>
  <si>
    <t>0000884</t>
  </si>
  <si>
    <t>0000885</t>
  </si>
  <si>
    <t>0000886</t>
  </si>
  <si>
    <t>0000887</t>
  </si>
  <si>
    <t>CP25597-1-NY</t>
  </si>
  <si>
    <t>0000889</t>
  </si>
  <si>
    <t>CP4916-34</t>
  </si>
  <si>
    <t>CP4916-31</t>
  </si>
  <si>
    <t>0000890</t>
  </si>
  <si>
    <t>V25152</t>
  </si>
  <si>
    <t>HANDLE ANGLE FOR VA200FP</t>
  </si>
  <si>
    <t>VT200SL</t>
  </si>
  <si>
    <t>2" 3-Way Side Load w/T Handle</t>
  </si>
  <si>
    <t>0000891</t>
  </si>
  <si>
    <t>LS220P</t>
  </si>
  <si>
    <t>20 MESH POLY SCREEN</t>
  </si>
  <si>
    <t>LSTM075-50C</t>
  </si>
  <si>
    <t>3/4" Mini T-Strnr w/Clear Bowl</t>
  </si>
  <si>
    <t>0000892</t>
  </si>
  <si>
    <t>0000893</t>
  </si>
  <si>
    <t>0000896</t>
  </si>
  <si>
    <t>0000897</t>
  </si>
  <si>
    <t>QJ363C-1-NYB</t>
  </si>
  <si>
    <t>363C 3 OUTLET 1"</t>
  </si>
  <si>
    <t>CP38926-2-NYB</t>
  </si>
  <si>
    <t>1" 360C BODY NYLON</t>
  </si>
  <si>
    <t>0000898</t>
  </si>
  <si>
    <t>TTJ60-110025VP</t>
  </si>
  <si>
    <t>TTI11005-VP</t>
  </si>
  <si>
    <t>0000901</t>
  </si>
  <si>
    <t>0000902</t>
  </si>
  <si>
    <t>506400-3415</t>
  </si>
  <si>
    <t>GALAXY GUN 1.5NZL 1/2H.B.</t>
  </si>
  <si>
    <t>0000903</t>
  </si>
  <si>
    <t>0000904</t>
  </si>
  <si>
    <t>0000906</t>
  </si>
  <si>
    <t>0000907</t>
  </si>
  <si>
    <t>0000908</t>
  </si>
  <si>
    <t>0000909</t>
  </si>
  <si>
    <t>0000910</t>
  </si>
  <si>
    <t>0000911</t>
  </si>
  <si>
    <t>0000912</t>
  </si>
  <si>
    <t>CP25597-7-NY</t>
  </si>
  <si>
    <t>Q.T.CAP NY.LT.BROWN</t>
  </si>
  <si>
    <t>0000913</t>
  </si>
  <si>
    <t>0000914</t>
  </si>
  <si>
    <t>0000915</t>
  </si>
  <si>
    <t>3522000</t>
  </si>
  <si>
    <t>6in LID WITH LABYRINT VLV</t>
  </si>
  <si>
    <t>350401</t>
  </si>
  <si>
    <t>6 PP BAYONET LOCKING RIM</t>
  </si>
  <si>
    <t>0000916</t>
  </si>
  <si>
    <t>TTI110015-VP</t>
  </si>
  <si>
    <t>0000918</t>
  </si>
  <si>
    <t>0000922</t>
  </si>
  <si>
    <t>LM16VL-SF</t>
  </si>
  <si>
    <t>SMUCKER, 16 GAL. POLY LAND. SI</t>
  </si>
  <si>
    <t>0000923</t>
  </si>
  <si>
    <t>0000925</t>
  </si>
  <si>
    <t>0000929</t>
  </si>
  <si>
    <t>25600-1-NYR</t>
  </si>
  <si>
    <t>0000930</t>
  </si>
  <si>
    <t>0000931</t>
  </si>
  <si>
    <t>0000932</t>
  </si>
  <si>
    <t>0000933</t>
  </si>
  <si>
    <t>0000935</t>
  </si>
  <si>
    <t>0000938</t>
  </si>
  <si>
    <t>0000942</t>
  </si>
  <si>
    <t>561-W7912</t>
  </si>
  <si>
    <t>Meter Man Measure Wheel</t>
  </si>
  <si>
    <t>0000943</t>
  </si>
  <si>
    <t>0000944</t>
  </si>
  <si>
    <t>25598-7-NYR</t>
  </si>
  <si>
    <t>0000945</t>
  </si>
  <si>
    <t>XR11005-VS</t>
  </si>
  <si>
    <t>TT11006-VP</t>
  </si>
  <si>
    <t>TUROBO TEEJET TIP</t>
  </si>
  <si>
    <t>0000946</t>
  </si>
  <si>
    <t>0000947</t>
  </si>
  <si>
    <t>0000948</t>
  </si>
  <si>
    <t>0000949</t>
  </si>
  <si>
    <t>TP11008-VS</t>
  </si>
  <si>
    <t>0000950</t>
  </si>
  <si>
    <t>DG8005VS</t>
  </si>
  <si>
    <t>0000951</t>
  </si>
  <si>
    <t>3350-0069</t>
  </si>
  <si>
    <t>STRAINER -NYLON</t>
  </si>
  <si>
    <t>0000952</t>
  </si>
  <si>
    <t>0000953</t>
  </si>
  <si>
    <t>0000954</t>
  </si>
  <si>
    <t>0000955</t>
  </si>
  <si>
    <t>344BRL-24-01C</t>
  </si>
  <si>
    <t>1RPM 18SEC RL REG</t>
  </si>
  <si>
    <t>50515-25DP</t>
  </si>
  <si>
    <t>BEC POS REPL MOTOR</t>
  </si>
  <si>
    <t>0000957</t>
  </si>
  <si>
    <t>TDTF025</t>
  </si>
  <si>
    <t>0000958</t>
  </si>
  <si>
    <t>0000959</t>
  </si>
  <si>
    <t>5053-50-SS</t>
  </si>
  <si>
    <t>TEEJET STR.W/SS SCRN</t>
  </si>
  <si>
    <t>0000960</t>
  </si>
  <si>
    <t>0000961</t>
  </si>
  <si>
    <t>0000962</t>
  </si>
  <si>
    <t>0000963</t>
  </si>
  <si>
    <t>0000964</t>
  </si>
  <si>
    <t>0000965</t>
  </si>
  <si>
    <t>431EC-2-D</t>
  </si>
  <si>
    <t>430EC-3FB RPL ASSY</t>
  </si>
  <si>
    <t>58480E-30</t>
  </si>
  <si>
    <t>45529-1/2</t>
  </si>
  <si>
    <t>1/2 HOSEBARB OUTLET</t>
  </si>
  <si>
    <t>0000966</t>
  </si>
  <si>
    <t>0000969</t>
  </si>
  <si>
    <t>LM110A</t>
  </si>
  <si>
    <t>Landmark Foam Marker Replaceme</t>
  </si>
  <si>
    <t>0000970</t>
  </si>
  <si>
    <t>0000971</t>
  </si>
  <si>
    <t>063-0172-040</t>
  </si>
  <si>
    <t>FLOW METER RFM-15 FLNG</t>
  </si>
  <si>
    <t>0000974</t>
  </si>
  <si>
    <t>0000975</t>
  </si>
  <si>
    <t>0000978</t>
  </si>
  <si>
    <t>0000979</t>
  </si>
  <si>
    <t>V100</t>
  </si>
  <si>
    <t>1" Standard Port Poly Valve</t>
  </si>
  <si>
    <t>0000982</t>
  </si>
  <si>
    <t>0000983</t>
  </si>
  <si>
    <t>AIC11008-VS</t>
  </si>
  <si>
    <t>0000989</t>
  </si>
  <si>
    <t>64056101</t>
  </si>
  <si>
    <t>Gloves, HOT ORANGE</t>
  </si>
  <si>
    <t>0000991</t>
  </si>
  <si>
    <t>0000992</t>
  </si>
  <si>
    <t>0000993</t>
  </si>
  <si>
    <t>0000994</t>
  </si>
  <si>
    <t>0000995</t>
  </si>
  <si>
    <t>TT110025-VP</t>
  </si>
  <si>
    <t>TK-VS3</t>
  </si>
  <si>
    <t>0000997</t>
  </si>
  <si>
    <t>0000998</t>
  </si>
  <si>
    <t>25775-1/2T-NYB</t>
  </si>
  <si>
    <t>0000999</t>
  </si>
  <si>
    <t>0001000</t>
  </si>
  <si>
    <t>0001001</t>
  </si>
  <si>
    <t>QJ353-1-NYB</t>
  </si>
  <si>
    <t>0001002</t>
  </si>
  <si>
    <t>AI110015-VS</t>
  </si>
  <si>
    <t>0001003</t>
  </si>
  <si>
    <t>0001004</t>
  </si>
  <si>
    <t>5500-PPB-X6</t>
  </si>
  <si>
    <t>0001005</t>
  </si>
  <si>
    <t>20511-00</t>
  </si>
  <si>
    <t>ORS X 3/8" Hose, 90 deg</t>
  </si>
  <si>
    <t>0001006</t>
  </si>
  <si>
    <t>SF-1100-PTSI-00</t>
  </si>
  <si>
    <t>AG RUNNER W/O FLOWMETER</t>
  </si>
  <si>
    <t>SJ7-02-VP</t>
  </si>
  <si>
    <t>7 HOLE STRMJT/YELLOW</t>
  </si>
  <si>
    <t>0001007</t>
  </si>
  <si>
    <t>115-0171-151</t>
  </si>
  <si>
    <t>CABLE PRESS XDCR SENSOR 144",5</t>
  </si>
  <si>
    <t>0001009</t>
  </si>
  <si>
    <t>0001010</t>
  </si>
  <si>
    <t>300G</t>
  </si>
  <si>
    <t>3" EPDM Gasket</t>
  </si>
  <si>
    <t>300B</t>
  </si>
  <si>
    <t>Female Coupler 3" Male Thread</t>
  </si>
  <si>
    <t>300A</t>
  </si>
  <si>
    <t>Male Adapter 3" Female Thread</t>
  </si>
  <si>
    <t>300F</t>
  </si>
  <si>
    <t>Male Adapter 3" Male Thread</t>
  </si>
  <si>
    <t>300C</t>
  </si>
  <si>
    <t>Female Coupler 3" Hose Shank</t>
  </si>
  <si>
    <t>V300FP</t>
  </si>
  <si>
    <t>3" FPT X 3" PORT POLY VALVE</t>
  </si>
  <si>
    <t>HB300</t>
  </si>
  <si>
    <t>3" Male Thd X 3" Hose Shank</t>
  </si>
  <si>
    <t>300F200F</t>
  </si>
  <si>
    <t>3" MALE ADAPTER X 2" MALE ADAP</t>
  </si>
  <si>
    <t>SL300-90</t>
  </si>
  <si>
    <t>3" Poly Street Elbow 90 Degree</t>
  </si>
  <si>
    <t>TC343</t>
  </si>
  <si>
    <t>3"T-Bolt Hose Clamp 3.43 MIN</t>
  </si>
  <si>
    <t>300EPDM-300</t>
  </si>
  <si>
    <t>3" EPDM Suction Hose BUMBLEBEE</t>
  </si>
  <si>
    <t>1543P-130ESP</t>
  </si>
  <si>
    <t>3" POLY TRANSFER PUMP HYPRO</t>
  </si>
  <si>
    <t>300FF</t>
  </si>
  <si>
    <t>3" MALE ADAPTER X 3" MALE ADAP</t>
  </si>
  <si>
    <t>0001012</t>
  </si>
  <si>
    <t>0001017</t>
  </si>
  <si>
    <t>0001018</t>
  </si>
  <si>
    <t>0001019</t>
  </si>
  <si>
    <t>TDTF04</t>
  </si>
  <si>
    <t>0001021</t>
  </si>
  <si>
    <t>19351-213-540-N</t>
  </si>
  <si>
    <t>0001022</t>
  </si>
  <si>
    <t>0001026</t>
  </si>
  <si>
    <t>0001027</t>
  </si>
  <si>
    <t>19350-212-785-N</t>
  </si>
  <si>
    <t>40400FG02L160</t>
  </si>
  <si>
    <t>4" 400FG 0-160 1/4LM</t>
  </si>
  <si>
    <t>0001028</t>
  </si>
  <si>
    <t>0001029</t>
  </si>
  <si>
    <t>0001030</t>
  </si>
  <si>
    <t>TDXL11010</t>
  </si>
  <si>
    <t>0001031</t>
  </si>
  <si>
    <t>QJ111SQ-1-1/2</t>
  </si>
  <si>
    <t>0001032</t>
  </si>
  <si>
    <t>0001033</t>
  </si>
  <si>
    <t>HF140-10</t>
  </si>
  <si>
    <t>HIGH FLOW 140DEG LTBLUE</t>
  </si>
  <si>
    <t>HF140-15</t>
  </si>
  <si>
    <t>HIGH FLOW 140DEG LT GREEN</t>
  </si>
  <si>
    <t>HF140-08</t>
  </si>
  <si>
    <t>HIGH FLOW 140 DEG WHITE</t>
  </si>
  <si>
    <t>0001034</t>
  </si>
  <si>
    <t>0001035</t>
  </si>
  <si>
    <t>0001038</t>
  </si>
  <si>
    <t>0001039</t>
  </si>
  <si>
    <t>0001040</t>
  </si>
  <si>
    <t>0001048</t>
  </si>
  <si>
    <t>M200FPT</t>
  </si>
  <si>
    <t>2" Flange X 2" Pipe Thread</t>
  </si>
  <si>
    <t>0001049</t>
  </si>
  <si>
    <t>O0420416</t>
  </si>
  <si>
    <t>0001050</t>
  </si>
  <si>
    <t>O0420616</t>
  </si>
  <si>
    <t>1/4" Tube X 3/8" Male NPT</t>
  </si>
  <si>
    <t>0001051</t>
  </si>
  <si>
    <t>XT043</t>
  </si>
  <si>
    <t>1/4MNPT 2.4GPM 18FTSW YLW</t>
  </si>
  <si>
    <t>0001052</t>
  </si>
  <si>
    <t>0001054</t>
  </si>
  <si>
    <t>0001055</t>
  </si>
  <si>
    <t>41526</t>
  </si>
  <si>
    <t>VOLUTE; 2"  x 1.5"; CCW; IRON</t>
  </si>
  <si>
    <t>0001061</t>
  </si>
  <si>
    <t>XR8005VS</t>
  </si>
  <si>
    <t>0001062</t>
  </si>
  <si>
    <t>VL0140</t>
  </si>
  <si>
    <t>0001063</t>
  </si>
  <si>
    <t>TK-VS4</t>
  </si>
  <si>
    <t>TK-VS7.5</t>
  </si>
  <si>
    <t>25600-5-NYR</t>
  </si>
  <si>
    <t>0001066</t>
  </si>
  <si>
    <t>LST250SS</t>
  </si>
  <si>
    <t>2"T Strnr Screen 50 Mesh 316SS</t>
  </si>
  <si>
    <t>0001067</t>
  </si>
  <si>
    <t>0001068</t>
  </si>
  <si>
    <t>75006</t>
  </si>
  <si>
    <t>12 ga Blue Cavity Seal</t>
  </si>
  <si>
    <t>75020</t>
  </si>
  <si>
    <t>3 way FWP Male Housing</t>
  </si>
  <si>
    <t>75038</t>
  </si>
  <si>
    <t>12 ga Male WP Terminal</t>
  </si>
  <si>
    <t>75040</t>
  </si>
  <si>
    <t>12 ga Female WP Teminal</t>
  </si>
  <si>
    <t>75018</t>
  </si>
  <si>
    <t>3 way FWP Female Housing</t>
  </si>
  <si>
    <t>0001069</t>
  </si>
  <si>
    <t>0001070</t>
  </si>
  <si>
    <t>0001071</t>
  </si>
  <si>
    <t>115-0159-857</t>
  </si>
  <si>
    <t>CABLE 24' EXT 7BM 440 W/V POWE</t>
  </si>
  <si>
    <t>115-0171-086</t>
  </si>
  <si>
    <t>CABLE 6' PROD 6 BM W/VALVE CON</t>
  </si>
  <si>
    <t>0001072</t>
  </si>
  <si>
    <t>0001073</t>
  </si>
  <si>
    <t>0001074</t>
  </si>
  <si>
    <t>0001075</t>
  </si>
  <si>
    <t>0001076</t>
  </si>
  <si>
    <t>0001077</t>
  </si>
  <si>
    <t>0001078</t>
  </si>
  <si>
    <t>CP4916-103</t>
  </si>
  <si>
    <t>CP4916-110</t>
  </si>
  <si>
    <t>CP4916-120</t>
  </si>
  <si>
    <t>CP4916-136</t>
  </si>
  <si>
    <t>0001079</t>
  </si>
  <si>
    <t>0001080</t>
  </si>
  <si>
    <t>0001083</t>
  </si>
  <si>
    <t>0001084</t>
  </si>
  <si>
    <t>0001085</t>
  </si>
  <si>
    <t>0001087</t>
  </si>
  <si>
    <t>0001088</t>
  </si>
  <si>
    <t>0001089</t>
  </si>
  <si>
    <t>0001090</t>
  </si>
  <si>
    <t>0001091</t>
  </si>
  <si>
    <t>XT024</t>
  </si>
  <si>
    <t>1/4in NPT(M)2.0GPM BLUE</t>
  </si>
  <si>
    <t>0001092</t>
  </si>
  <si>
    <t>0001093</t>
  </si>
  <si>
    <t>LS150-50</t>
  </si>
  <si>
    <t>1-1/2" Line Str 50 Mesh</t>
  </si>
  <si>
    <t>0001094</t>
  </si>
  <si>
    <t>0001095</t>
  </si>
  <si>
    <t>AIXR11004VP</t>
  </si>
  <si>
    <t>0001096</t>
  </si>
  <si>
    <t>TDXL110025</t>
  </si>
  <si>
    <t>0001097</t>
  </si>
  <si>
    <t>0001098</t>
  </si>
  <si>
    <t>AA111SQ-1-1/4</t>
  </si>
  <si>
    <t>0001099</t>
  </si>
  <si>
    <t>0001100</t>
  </si>
  <si>
    <t>0001102</t>
  </si>
  <si>
    <t>0001103</t>
  </si>
  <si>
    <t>0001104</t>
  </si>
  <si>
    <t>OC-20</t>
  </si>
  <si>
    <t>TEEJET OFFCTR TIP,BR</t>
  </si>
  <si>
    <t>0001105</t>
  </si>
  <si>
    <t>4193A-PP-10-50S</t>
  </si>
  <si>
    <t>0001106</t>
  </si>
  <si>
    <t>EL8039</t>
  </si>
  <si>
    <t>SWITCH, 3-WAY DPDT W/ CONN SPA</t>
  </si>
  <si>
    <t>0001109</t>
  </si>
  <si>
    <t>0001111</t>
  </si>
  <si>
    <t>0001112</t>
  </si>
  <si>
    <t>0001114</t>
  </si>
  <si>
    <t>0001116</t>
  </si>
  <si>
    <t>0001118</t>
  </si>
  <si>
    <t>0001120</t>
  </si>
  <si>
    <t>0001121</t>
  </si>
  <si>
    <t>0001122</t>
  </si>
  <si>
    <t>0001123</t>
  </si>
  <si>
    <t>0001124</t>
  </si>
  <si>
    <t>0001125</t>
  </si>
  <si>
    <t>0001126</t>
  </si>
  <si>
    <t>0001127</t>
  </si>
  <si>
    <t>0001128</t>
  </si>
  <si>
    <t>75030</t>
  </si>
  <si>
    <t>20-18 ga Male WP Terminal</t>
  </si>
  <si>
    <t>75002</t>
  </si>
  <si>
    <t>20-18 ga Greeen Cavity Seal</t>
  </si>
  <si>
    <t>75042</t>
  </si>
  <si>
    <t>W.P. Cavity Plug</t>
  </si>
  <si>
    <t>0001129</t>
  </si>
  <si>
    <t>3381-0021</t>
  </si>
  <si>
    <t>SPRAYGUN W/BRASS HB INLET</t>
  </si>
  <si>
    <t>0001133</t>
  </si>
  <si>
    <t>QJ17560A-1-NYB</t>
  </si>
  <si>
    <t>QUICK SPL.EYL.CK.VLV</t>
  </si>
  <si>
    <t>FM900Y</t>
  </si>
  <si>
    <t>BOOT, YELLOW</t>
  </si>
  <si>
    <t>FM900S</t>
  </si>
  <si>
    <t>SOC ONLY</t>
  </si>
  <si>
    <t>LM0020</t>
  </si>
  <si>
    <t>Valve, Check in Line 1/4" 6#</t>
  </si>
  <si>
    <t>0001135</t>
  </si>
  <si>
    <t>LST100-100</t>
  </si>
  <si>
    <t>1" Poly Tee Strainer 100 Mesh</t>
  </si>
  <si>
    <t>0001137</t>
  </si>
  <si>
    <t>AA111-1/2</t>
  </si>
  <si>
    <t>0001138</t>
  </si>
  <si>
    <t>TJ60-8006VS</t>
  </si>
  <si>
    <t>0001139</t>
  </si>
  <si>
    <t>0001141</t>
  </si>
  <si>
    <t>0001142</t>
  </si>
  <si>
    <t>1/4TTJ08-VP</t>
  </si>
  <si>
    <t>AA144A-1-3</t>
  </si>
  <si>
    <t>DIRECTOVALVE,3 WAY</t>
  </si>
  <si>
    <t>0001144</t>
  </si>
  <si>
    <t>000-55-Y</t>
  </si>
  <si>
    <t>Actuator, EH2 12 Volt 1.5 Sec</t>
  </si>
  <si>
    <t>0001145</t>
  </si>
  <si>
    <t>610000151</t>
  </si>
  <si>
    <t>NOZZLE BODY TRIPLE 3 OUTLET 1</t>
  </si>
  <si>
    <t>QJ17560A-3/4-NY</t>
  </si>
  <si>
    <t>0001146</t>
  </si>
  <si>
    <t>0001147</t>
  </si>
  <si>
    <t>0001149</t>
  </si>
  <si>
    <t>0001150</t>
  </si>
  <si>
    <t>344BEC-24-C</t>
  </si>
  <si>
    <t>0001151</t>
  </si>
  <si>
    <t>0001152</t>
  </si>
  <si>
    <t>TDXL11006</t>
  </si>
  <si>
    <t>0001153</t>
  </si>
  <si>
    <t>0001154</t>
  </si>
  <si>
    <t>0001156</t>
  </si>
  <si>
    <t>TDXL11005</t>
  </si>
  <si>
    <t>0001157</t>
  </si>
  <si>
    <t>0001158</t>
  </si>
  <si>
    <t>0001159</t>
  </si>
  <si>
    <t>0001160</t>
  </si>
  <si>
    <t>0001161</t>
  </si>
  <si>
    <t>117-9001-031</t>
  </si>
  <si>
    <t>KIT SMRTSTR 3D CRZR</t>
  </si>
  <si>
    <t>0001165</t>
  </si>
  <si>
    <t>0001167</t>
  </si>
  <si>
    <t>0001168</t>
  </si>
  <si>
    <t>0001169</t>
  </si>
  <si>
    <t>0001170</t>
  </si>
  <si>
    <t>25612-10-NYR</t>
  </si>
  <si>
    <t>Q.T.CAP NY. VILOET</t>
  </si>
  <si>
    <t>0001171</t>
  </si>
  <si>
    <t>0001172</t>
  </si>
  <si>
    <t>0001173</t>
  </si>
  <si>
    <t>0001174</t>
  </si>
  <si>
    <t>0001176</t>
  </si>
  <si>
    <t>0001178</t>
  </si>
  <si>
    <t>0001179</t>
  </si>
  <si>
    <t>117-0159-575</t>
  </si>
  <si>
    <t>KIT SENSOR FAN</t>
  </si>
  <si>
    <t>0001180</t>
  </si>
  <si>
    <t>117-0171-245</t>
  </si>
  <si>
    <t>Kit, Weather Res Cruizer w/ he</t>
  </si>
  <si>
    <t>0001182</t>
  </si>
  <si>
    <t>0001184</t>
  </si>
  <si>
    <t>TEE100</t>
  </si>
  <si>
    <t>1" Poly Pipe Tee</t>
  </si>
  <si>
    <t>0001185</t>
  </si>
  <si>
    <t>0001186</t>
  </si>
  <si>
    <t>AI11005-VS</t>
  </si>
  <si>
    <t>0001190</t>
  </si>
  <si>
    <t>0001191</t>
  </si>
  <si>
    <t>0001193</t>
  </si>
  <si>
    <t>0001194</t>
  </si>
  <si>
    <t>0001195</t>
  </si>
  <si>
    <t>0001196</t>
  </si>
  <si>
    <t>SF-1100-PTS</t>
  </si>
  <si>
    <t>PORTABLE XFER SYS, EPDM</t>
  </si>
  <si>
    <t>0001198</t>
  </si>
  <si>
    <t>0001199</t>
  </si>
  <si>
    <t>0001200</t>
  </si>
  <si>
    <t>0001201</t>
  </si>
  <si>
    <t>0001205</t>
  </si>
  <si>
    <t>0001206</t>
  </si>
  <si>
    <t>AIC11006-VS</t>
  </si>
  <si>
    <t>0001207</t>
  </si>
  <si>
    <t>TJ60-11002VS</t>
  </si>
  <si>
    <t>TDTF02</t>
  </si>
  <si>
    <t>0001208</t>
  </si>
  <si>
    <t>CP4916-98</t>
  </si>
  <si>
    <t>0001209</t>
  </si>
  <si>
    <t>V200BL</t>
  </si>
  <si>
    <t>3 WAY 2" FPT, 2"PORT-BOTTOM LD</t>
  </si>
  <si>
    <t>0001210</t>
  </si>
  <si>
    <t>0001211</t>
  </si>
  <si>
    <t>0001212</t>
  </si>
  <si>
    <t>0001213</t>
  </si>
  <si>
    <t>LS125-80</t>
  </si>
  <si>
    <t>1-1/4" Line Str 80 Mesh</t>
  </si>
  <si>
    <t>0001214</t>
  </si>
  <si>
    <t>0001215</t>
  </si>
  <si>
    <t>0001216</t>
  </si>
  <si>
    <t>0001217</t>
  </si>
  <si>
    <t>0001220</t>
  </si>
  <si>
    <t>TK-SS1.5</t>
  </si>
  <si>
    <t>0001223</t>
  </si>
  <si>
    <t>8079-PP-50</t>
  </si>
  <si>
    <t>0001225</t>
  </si>
  <si>
    <t>18720-112-785-N</t>
  </si>
  <si>
    <t>0001226</t>
  </si>
  <si>
    <t>0001227</t>
  </si>
  <si>
    <t>1700C</t>
  </si>
  <si>
    <t>0001229</t>
  </si>
  <si>
    <t>AIXR11005VP</t>
  </si>
  <si>
    <t>CP25611-7-NY</t>
  </si>
  <si>
    <t>0001235</t>
  </si>
  <si>
    <t>0001236</t>
  </si>
  <si>
    <t>0001238</t>
  </si>
  <si>
    <t>AIXR11006VP</t>
  </si>
  <si>
    <t>0001239</t>
  </si>
  <si>
    <t>LM5010</t>
  </si>
  <si>
    <t>LIQUID SOLENOID ASSEMBLY (LM)</t>
  </si>
  <si>
    <t>0001240</t>
  </si>
  <si>
    <t>0001242</t>
  </si>
  <si>
    <t>0001243</t>
  </si>
  <si>
    <t>TP11005-VS</t>
  </si>
  <si>
    <t>0001244</t>
  </si>
  <si>
    <t>76411</t>
  </si>
  <si>
    <t>Water Container, Side Mt. Comp</t>
  </si>
  <si>
    <t>0001245</t>
  </si>
  <si>
    <t>TDXL11008</t>
  </si>
  <si>
    <t>0001246</t>
  </si>
  <si>
    <t>0001250</t>
  </si>
  <si>
    <t>0001251</t>
  </si>
  <si>
    <t>0001253</t>
  </si>
  <si>
    <t>0001256</t>
  </si>
  <si>
    <t>0001257</t>
  </si>
  <si>
    <t>0001258</t>
  </si>
  <si>
    <t>0001259</t>
  </si>
  <si>
    <t>0001261</t>
  </si>
  <si>
    <t>0001262</t>
  </si>
  <si>
    <t>0001264</t>
  </si>
  <si>
    <t>0001267</t>
  </si>
  <si>
    <t>0001268</t>
  </si>
  <si>
    <t>CP50494-EPR</t>
  </si>
  <si>
    <t>GASKET RUBBER</t>
  </si>
  <si>
    <t>55245-50</t>
  </si>
  <si>
    <t>50 SERIES CLAMP ASSY</t>
  </si>
  <si>
    <t>344BEC-2F-C</t>
  </si>
  <si>
    <t>SHUTOFF VALVE 50F</t>
  </si>
  <si>
    <t>CP48154-PP</t>
  </si>
  <si>
    <t>#50X1 PTF</t>
  </si>
  <si>
    <t>0001269</t>
  </si>
  <si>
    <t>0001271</t>
  </si>
  <si>
    <t>0001272</t>
  </si>
  <si>
    <t>0001273</t>
  </si>
  <si>
    <t>0001276</t>
  </si>
  <si>
    <t>0001277</t>
  </si>
  <si>
    <t>0001278</t>
  </si>
  <si>
    <t>0001279</t>
  </si>
  <si>
    <t>0001280</t>
  </si>
  <si>
    <t>0001281</t>
  </si>
  <si>
    <t>HY1414</t>
  </si>
  <si>
    <t>Hose Barb "Y" 1/4" x 1/4" x 1/</t>
  </si>
  <si>
    <t>0001282</t>
  </si>
  <si>
    <t>0001283</t>
  </si>
  <si>
    <t>0001285</t>
  </si>
  <si>
    <t>20501-00</t>
  </si>
  <si>
    <t>ORS X 3/8" Hose Shank</t>
  </si>
  <si>
    <t>0001287</t>
  </si>
  <si>
    <t>0001288</t>
  </si>
  <si>
    <t>0001289</t>
  </si>
  <si>
    <t>0001296</t>
  </si>
  <si>
    <t>0001297</t>
  </si>
  <si>
    <t>XRC11004-VK</t>
  </si>
  <si>
    <t>0001299</t>
  </si>
  <si>
    <t>0001300</t>
  </si>
  <si>
    <t>0001302</t>
  </si>
  <si>
    <t>XR11006-VK</t>
  </si>
  <si>
    <t>75A1/4/SA</t>
  </si>
  <si>
    <t>Male Adptr 1/4" Fpt-Self Align</t>
  </si>
  <si>
    <t>QJT-NYB</t>
  </si>
  <si>
    <t>QUICKJET BODY,ASB.NY</t>
  </si>
  <si>
    <t>0001303</t>
  </si>
  <si>
    <t>RB400-300</t>
  </si>
  <si>
    <t>4"MPT X 3" FPT Reducer Bushing</t>
  </si>
  <si>
    <t>RN300-200</t>
  </si>
  <si>
    <t>3" X 2" Poly Reducer Nipple</t>
  </si>
  <si>
    <t>200A</t>
  </si>
  <si>
    <t>Male Adapter 2" Female Thread</t>
  </si>
  <si>
    <t>0001306</t>
  </si>
  <si>
    <t>0001307</t>
  </si>
  <si>
    <t>0001308</t>
  </si>
  <si>
    <t>0001309</t>
  </si>
  <si>
    <t>0001310</t>
  </si>
  <si>
    <t>0001311</t>
  </si>
  <si>
    <t>0001312</t>
  </si>
  <si>
    <t>0001313</t>
  </si>
  <si>
    <t>0001314</t>
  </si>
  <si>
    <t>MLS200-50</t>
  </si>
  <si>
    <t>2"Stnd Port Flng Y Strnr-50Msh</t>
  </si>
  <si>
    <t>0001315</t>
  </si>
  <si>
    <t>FM1010</t>
  </si>
  <si>
    <t>Thomas Compressor</t>
  </si>
  <si>
    <t>0001316</t>
  </si>
  <si>
    <t>S0420666</t>
  </si>
  <si>
    <t>1/4" Tube X 3/8" Stem</t>
  </si>
  <si>
    <t>V0420006</t>
  </si>
  <si>
    <t>1/4" Tube Flow Divider 2 Way</t>
  </si>
  <si>
    <t>0001318</t>
  </si>
  <si>
    <t>0001319</t>
  </si>
  <si>
    <t>0001320</t>
  </si>
  <si>
    <t>V300</t>
  </si>
  <si>
    <t>3" FPT X 2 1/2" PORT POLY VLVE</t>
  </si>
  <si>
    <t>V10153A</t>
  </si>
  <si>
    <t>New Style Handle 1/2 to 1-1/4"</t>
  </si>
  <si>
    <t>UV150FP</t>
  </si>
  <si>
    <t>1-1/2"FPT,1-1/2"Port Union Vlv</t>
  </si>
  <si>
    <t>0001321</t>
  </si>
  <si>
    <t>0001322</t>
  </si>
  <si>
    <t>67-20004</t>
  </si>
  <si>
    <t>FITTING, TEE w/GAUGE</t>
  </si>
  <si>
    <t>PK-AB144-1-VI-K</t>
  </si>
  <si>
    <t>REPAIR KIT</t>
  </si>
  <si>
    <t>64-50031</t>
  </si>
  <si>
    <t>CP21972-PLST GAUGE, LENS, 2 1/</t>
  </si>
  <si>
    <t>GG100</t>
  </si>
  <si>
    <t>2 1/2 LF SS 1/4BM 100PSI</t>
  </si>
  <si>
    <t>EL1234</t>
  </si>
  <si>
    <t>1/2'MNPT X 3/4'HB ELBOW</t>
  </si>
  <si>
    <t>M34</t>
  </si>
  <si>
    <t>3/4'X 3/4'THREADED NIPPLE</t>
  </si>
  <si>
    <t>0001324</t>
  </si>
  <si>
    <t>0001326</t>
  </si>
  <si>
    <t>TK-SS2.5</t>
  </si>
  <si>
    <t>0001328</t>
  </si>
  <si>
    <t>0001329</t>
  </si>
  <si>
    <t>0001330</t>
  </si>
  <si>
    <t>0001332</t>
  </si>
  <si>
    <t>0001333</t>
  </si>
  <si>
    <t>HM075</t>
  </si>
  <si>
    <t>3/4" Hose Barb X 3/4"Hose Barb</t>
  </si>
  <si>
    <t>0001337</t>
  </si>
  <si>
    <t>TDCFFC110015</t>
  </si>
  <si>
    <t>High Pressure Full Ceramic Tru</t>
  </si>
  <si>
    <t>0001338</t>
  </si>
  <si>
    <t>0001339</t>
  </si>
  <si>
    <t>TP0010-SS</t>
  </si>
  <si>
    <t>0001340</t>
  </si>
  <si>
    <t>0001341</t>
  </si>
  <si>
    <t>0001346</t>
  </si>
  <si>
    <t>0001347</t>
  </si>
  <si>
    <t>LS200-80</t>
  </si>
  <si>
    <t>2" Line Strainer 80 Mesh</t>
  </si>
  <si>
    <t>0001348</t>
  </si>
  <si>
    <t>MIS220AAK</t>
  </si>
  <si>
    <t>2" FP INDUCTOR ASSY A X A KIT</t>
  </si>
  <si>
    <t>LS075-40</t>
  </si>
  <si>
    <t>3/4" Line Str 40 Mesh</t>
  </si>
  <si>
    <t>0001349</t>
  </si>
  <si>
    <t>0001350</t>
  </si>
  <si>
    <t>0001351</t>
  </si>
  <si>
    <t>0001352</t>
  </si>
  <si>
    <t>0001353</t>
  </si>
  <si>
    <t>V10161</t>
  </si>
  <si>
    <t>1" Poly Nozzle Pipe</t>
  </si>
  <si>
    <t>300-FT-023A</t>
  </si>
  <si>
    <t>Density Scale</t>
  </si>
  <si>
    <t>DGTJ60-11002VS</t>
  </si>
  <si>
    <t>0001354</t>
  </si>
  <si>
    <t>0001355</t>
  </si>
  <si>
    <t>0001356</t>
  </si>
  <si>
    <t>0001357</t>
  </si>
  <si>
    <t>0001358</t>
  </si>
  <si>
    <t>0001359</t>
  </si>
  <si>
    <t>0001362</t>
  </si>
  <si>
    <t>XR11004-VP</t>
  </si>
  <si>
    <t>CP19438-VI</t>
  </si>
  <si>
    <t>SEAT WASHER,VITON</t>
  </si>
  <si>
    <t>19845-50-PP</t>
  </si>
  <si>
    <t>0001363</t>
  </si>
  <si>
    <t>0001364</t>
  </si>
  <si>
    <t>0001366</t>
  </si>
  <si>
    <t>344BPR-34-03C</t>
  </si>
  <si>
    <t>3RPB 12SEC 1"REG VLV</t>
  </si>
  <si>
    <t>0001367</t>
  </si>
  <si>
    <t>TF220</t>
  </si>
  <si>
    <t>2" Poly Tank Flng Assy 3.25</t>
  </si>
  <si>
    <t>0001368</t>
  </si>
  <si>
    <t>0001370</t>
  </si>
  <si>
    <t>0001371</t>
  </si>
  <si>
    <t>ASG604</t>
  </si>
  <si>
    <t>4 AMMONIA 1/4'BM 60 PSI</t>
  </si>
  <si>
    <t>0001376</t>
  </si>
  <si>
    <t>0001377</t>
  </si>
  <si>
    <t>3522140-1</t>
  </si>
  <si>
    <t>12 PP CLOSED LID/RIM KIT</t>
  </si>
  <si>
    <t>0001378</t>
  </si>
  <si>
    <t>LST180</t>
  </si>
  <si>
    <t>1" LST 80 Mesh Screen</t>
  </si>
  <si>
    <t>0001380</t>
  </si>
  <si>
    <t>0001382</t>
  </si>
  <si>
    <t>0001383</t>
  </si>
  <si>
    <t>0001384</t>
  </si>
  <si>
    <t>0001385</t>
  </si>
  <si>
    <t>115-0171-152</t>
  </si>
  <si>
    <t>CABLE PRESS XDCR CONSOLE 120",</t>
  </si>
  <si>
    <t>0001386</t>
  </si>
  <si>
    <t>0001387</t>
  </si>
  <si>
    <t>5500-PPB-X18</t>
  </si>
  <si>
    <t>0001388</t>
  </si>
  <si>
    <t>5500-PPB-X5</t>
  </si>
  <si>
    <t>0001389</t>
  </si>
  <si>
    <t>0001391</t>
  </si>
  <si>
    <t>GA110-05</t>
  </si>
  <si>
    <t>GUARDIAN AIR SPRAY TIP 05</t>
  </si>
  <si>
    <t>GA110-035</t>
  </si>
  <si>
    <t>GUARDIAN AIR SPRAYTIP 035</t>
  </si>
  <si>
    <t>QJ365C-1-NYB</t>
  </si>
  <si>
    <t>365C 5 OUTLET 1"</t>
  </si>
  <si>
    <t>100125PL</t>
  </si>
  <si>
    <t>PLUG FITS 1" &amp; 1-1/4" CPLG'S</t>
  </si>
  <si>
    <t>SL100-90</t>
  </si>
  <si>
    <t>1" Poly Street Elbow-90 Degree</t>
  </si>
  <si>
    <t>100D</t>
  </si>
  <si>
    <t>d</t>
  </si>
  <si>
    <t>CAP00-05</t>
  </si>
  <si>
    <t>ISO FANTIP CAP-BROWN</t>
  </si>
  <si>
    <t>CAP00-035</t>
  </si>
  <si>
    <t>ISO FANTIP CAP</t>
  </si>
  <si>
    <t>0001418</t>
  </si>
  <si>
    <t>V1180-038</t>
  </si>
  <si>
    <t>EVA Tubing</t>
  </si>
  <si>
    <t>0001419</t>
  </si>
  <si>
    <t>0001420</t>
  </si>
  <si>
    <t>0001421</t>
  </si>
  <si>
    <t>0001422</t>
  </si>
  <si>
    <t>TADF025</t>
  </si>
  <si>
    <t>TurboDrop® Asymmetric Dual Fan</t>
  </si>
  <si>
    <t>0001423</t>
  </si>
  <si>
    <t>0001426</t>
  </si>
  <si>
    <t>QJ8360-NYB</t>
  </si>
  <si>
    <t>0001427</t>
  </si>
  <si>
    <t>0001428</t>
  </si>
  <si>
    <t>0001429</t>
  </si>
  <si>
    <t>0001430</t>
  </si>
  <si>
    <t>0001432</t>
  </si>
  <si>
    <t>0001433</t>
  </si>
  <si>
    <t>0001434</t>
  </si>
  <si>
    <t>0001435</t>
  </si>
  <si>
    <t>AA30L-PP</t>
  </si>
  <si>
    <t>GUNJET ASB.POLYPRO.</t>
  </si>
  <si>
    <t>TY-1</t>
  </si>
  <si>
    <t>CONEJET TIP,BRASS</t>
  </si>
  <si>
    <t>TY-2</t>
  </si>
  <si>
    <t>TY-3</t>
  </si>
  <si>
    <t>TG-SS0.2</t>
  </si>
  <si>
    <t>BRASS CONE TIP FULL</t>
  </si>
  <si>
    <t>4193A-SS-5-50SS</t>
  </si>
  <si>
    <t>4193A-40-24SS</t>
  </si>
  <si>
    <t>TEEJET CHECK VLV.BR.</t>
  </si>
  <si>
    <t>8121-NYB-406TD</t>
  </si>
  <si>
    <t>8120-NYB-406TD</t>
  </si>
  <si>
    <t>FL-5VS</t>
  </si>
  <si>
    <t>VISIFLO FULLJT.SS&amp;CE</t>
  </si>
  <si>
    <t>0001436</t>
  </si>
  <si>
    <t>0001437</t>
  </si>
  <si>
    <t>0001438</t>
  </si>
  <si>
    <t>0001439</t>
  </si>
  <si>
    <t>115-4001-085</t>
  </si>
  <si>
    <t>INTERFACE CABLE SMARTSTEER</t>
  </si>
  <si>
    <t>0001440</t>
  </si>
  <si>
    <t>0001441</t>
  </si>
  <si>
    <t>0001442</t>
  </si>
  <si>
    <t>QJ353-1/2-NYB</t>
  </si>
  <si>
    <t>0001443</t>
  </si>
  <si>
    <t>0001444</t>
  </si>
  <si>
    <t>4111-035</t>
  </si>
  <si>
    <t>12V P-TWIN S-SW 5/8IN MAN</t>
  </si>
  <si>
    <t>0001445</t>
  </si>
  <si>
    <t>XR11001VS</t>
  </si>
  <si>
    <t>0001446</t>
  </si>
  <si>
    <t>0001447</t>
  </si>
  <si>
    <t>0001451</t>
  </si>
  <si>
    <t>0001452</t>
  </si>
  <si>
    <t>0001453</t>
  </si>
  <si>
    <t>0001454</t>
  </si>
  <si>
    <t>TG-SS0.3</t>
  </si>
  <si>
    <t>FULL CONE TIP,ST.STL</t>
  </si>
  <si>
    <t>0001456</t>
  </si>
  <si>
    <t>0001457</t>
  </si>
  <si>
    <t>0001458</t>
  </si>
  <si>
    <t>LS200-06</t>
  </si>
  <si>
    <t>2" Str w/Suspension Screen</t>
  </si>
  <si>
    <t>0001459</t>
  </si>
  <si>
    <t>0001460</t>
  </si>
  <si>
    <t>0001461</t>
  </si>
  <si>
    <t>0001462</t>
  </si>
  <si>
    <t>25598-1-NYR</t>
  </si>
  <si>
    <t>QJ363C-3/4-NYB</t>
  </si>
  <si>
    <t>363C 3 OUTLET 3/4"</t>
  </si>
  <si>
    <t>0001467</t>
  </si>
  <si>
    <t>0001468</t>
  </si>
  <si>
    <t>0001469</t>
  </si>
  <si>
    <t>0001470</t>
  </si>
  <si>
    <t>0001471</t>
  </si>
  <si>
    <t>0001472</t>
  </si>
  <si>
    <t>WM20</t>
  </si>
  <si>
    <t>GREENLEAF SKYMATE WEATHER METE</t>
  </si>
  <si>
    <t>0001473</t>
  </si>
  <si>
    <t>0001474</t>
  </si>
  <si>
    <t>0001475</t>
  </si>
  <si>
    <t>0001476</t>
  </si>
  <si>
    <t>0001479</t>
  </si>
  <si>
    <t>SL200-90</t>
  </si>
  <si>
    <t>2" Poly Street Elbow-90 Degree</t>
  </si>
  <si>
    <t>TEE200</t>
  </si>
  <si>
    <t>2" Poly Pipe Tee</t>
  </si>
  <si>
    <t>300EPDM-200</t>
  </si>
  <si>
    <t>2" EPDM Suction Hose BUMBLEBEE</t>
  </si>
  <si>
    <t>XR8008-VK</t>
  </si>
  <si>
    <t>NIP200-4</t>
  </si>
  <si>
    <t>2" X 4" Poly Nipple</t>
  </si>
  <si>
    <t>QJ363F-1-NYB</t>
  </si>
  <si>
    <t>363F 3 OUTLET 1"</t>
  </si>
  <si>
    <t>0001482</t>
  </si>
  <si>
    <t>0001483</t>
  </si>
  <si>
    <t>0001484</t>
  </si>
  <si>
    <t>0001485</t>
  </si>
  <si>
    <t>0001486</t>
  </si>
  <si>
    <t>0001487</t>
  </si>
  <si>
    <t>0001488</t>
  </si>
  <si>
    <t>0001489</t>
  </si>
  <si>
    <t>VSMT204FP</t>
  </si>
  <si>
    <t>2"FP Male NPT x Fml NPT Thread</t>
  </si>
  <si>
    <t>0001490</t>
  </si>
  <si>
    <t>0001491</t>
  </si>
  <si>
    <t>200PH-5E</t>
  </si>
  <si>
    <t>2"PLY PUMP-5hp-HONDA-ELEC STRT</t>
  </si>
  <si>
    <t>0001493</t>
  </si>
  <si>
    <t>0001494</t>
  </si>
  <si>
    <t>0001495</t>
  </si>
  <si>
    <t>CP4916-65</t>
  </si>
  <si>
    <t>0001496</t>
  </si>
  <si>
    <t>0001497</t>
  </si>
  <si>
    <t>0001503</t>
  </si>
  <si>
    <t>0001504</t>
  </si>
  <si>
    <t>0001505</t>
  </si>
  <si>
    <t>3522040</t>
  </si>
  <si>
    <t>12 IN.LID W/BREATHER</t>
  </si>
  <si>
    <t>0001506</t>
  </si>
  <si>
    <t>0001507</t>
  </si>
  <si>
    <t>FC-XT020</t>
  </si>
  <si>
    <t>FC BOOMXTENDER 2.0GPM BLU</t>
  </si>
  <si>
    <t>0001508</t>
  </si>
  <si>
    <t>0001510</t>
  </si>
  <si>
    <t>0001511</t>
  </si>
  <si>
    <t>23306H-5-CELR</t>
  </si>
  <si>
    <t>Q.T.CAP&amp;WASH.SUB-ASB</t>
  </si>
  <si>
    <t>XR11003-VK</t>
  </si>
  <si>
    <t>0001512</t>
  </si>
  <si>
    <t>5500-PPB-X22</t>
  </si>
  <si>
    <t>ADJ CONEJET TIP,PP</t>
  </si>
  <si>
    <t>0001513</t>
  </si>
  <si>
    <t>117-0171-247</t>
  </si>
  <si>
    <t>Kit, Cruizer II w/ patch anten</t>
  </si>
  <si>
    <t>0001514</t>
  </si>
  <si>
    <t>0001515</t>
  </si>
  <si>
    <t>0001516</t>
  </si>
  <si>
    <t>0001517</t>
  </si>
  <si>
    <t>WM30</t>
  </si>
  <si>
    <t>GREENLEAF SKYMATE PLUS WIND ME</t>
  </si>
  <si>
    <t>AM11002</t>
  </si>
  <si>
    <t>0001518</t>
  </si>
  <si>
    <t>0001520</t>
  </si>
  <si>
    <t>0001521</t>
  </si>
  <si>
    <t>0001523</t>
  </si>
  <si>
    <t>DC45-HSS</t>
  </si>
  <si>
    <t>0001530</t>
  </si>
  <si>
    <t>0001532</t>
  </si>
  <si>
    <t>LST050B</t>
  </si>
  <si>
    <t>1/2"&amp; 3/4"Mini T-Strainer Bowl</t>
  </si>
  <si>
    <t>LST075-80</t>
  </si>
  <si>
    <t>3/4" POLY TEE STRAINER 80 MESH</t>
  </si>
  <si>
    <t>0001533</t>
  </si>
  <si>
    <t>LM16VL-TA</t>
  </si>
  <si>
    <t>LAND MARK, VALUE 16 GAL, TA SH</t>
  </si>
  <si>
    <t>0001535</t>
  </si>
  <si>
    <t>10278</t>
  </si>
  <si>
    <t>Lucas Engine Oil Stop Leak QT</t>
  </si>
  <si>
    <t>0001536</t>
  </si>
  <si>
    <t>0001537</t>
  </si>
  <si>
    <t>0001538</t>
  </si>
  <si>
    <t>0001539</t>
  </si>
  <si>
    <t>0001540</t>
  </si>
  <si>
    <t>LST100-B</t>
  </si>
  <si>
    <t>3/4" &amp; 1" Poly Tee Strnr Bowl</t>
  </si>
  <si>
    <t>0001541</t>
  </si>
  <si>
    <t>0001542</t>
  </si>
  <si>
    <t>0001543</t>
  </si>
  <si>
    <t>0001544</t>
  </si>
  <si>
    <t>0001546</t>
  </si>
  <si>
    <t>0001548</t>
  </si>
  <si>
    <t>0001550</t>
  </si>
  <si>
    <t>0001551</t>
  </si>
  <si>
    <t>0001552</t>
  </si>
  <si>
    <t>0001553</t>
  </si>
  <si>
    <t>QJ364C-1000-1-N</t>
  </si>
  <si>
    <t>364C 4 OUTLET,VITON</t>
  </si>
  <si>
    <t>0001554</t>
  </si>
  <si>
    <t>0001555</t>
  </si>
  <si>
    <t>0001556</t>
  </si>
  <si>
    <t>0001558</t>
  </si>
  <si>
    <t>GA110-03</t>
  </si>
  <si>
    <t>GUARDIAN AIR SPRAY TIP 03</t>
  </si>
  <si>
    <t>GA110-04</t>
  </si>
  <si>
    <t>GUARDIAN AIR SPRAY TIP 04</t>
  </si>
  <si>
    <t>QJB1/4TT-NYB</t>
  </si>
  <si>
    <t>QUICK CON.BDY.BSPT.</t>
  </si>
  <si>
    <t>0001559</t>
  </si>
  <si>
    <t>200B</t>
  </si>
  <si>
    <t>Female Coupler 2" Male Thread</t>
  </si>
  <si>
    <t>0001561</t>
  </si>
  <si>
    <t>121-0120</t>
  </si>
  <si>
    <t>FLOWMETER, 1" RAPID CHECK</t>
  </si>
  <si>
    <t>0001562</t>
  </si>
  <si>
    <t>22670-PP-24-1/4</t>
  </si>
  <si>
    <t>94-375-05</t>
  </si>
  <si>
    <t>PRESS SW KIT, NYL/VIT</t>
  </si>
  <si>
    <t>CP22673-PP</t>
  </si>
  <si>
    <t>TEEJET ADAPTER PP</t>
  </si>
  <si>
    <t>0001563</t>
  </si>
  <si>
    <t>9527-24</t>
  </si>
  <si>
    <t>EXTENSION,BR.31-9525</t>
  </si>
  <si>
    <t>B4727</t>
  </si>
  <si>
    <t>HANDLE ASB.BSPT.</t>
  </si>
  <si>
    <t>0001565</t>
  </si>
  <si>
    <t>20480-00</t>
  </si>
  <si>
    <t>ISOLATED FEED BALL FLOW INDICA</t>
  </si>
  <si>
    <t>40424-05</t>
  </si>
  <si>
    <t>Radial Lock Cap 3/8" hose barb</t>
  </si>
  <si>
    <t>40261-00</t>
  </si>
  <si>
    <t>SEAL ADAPTOR</t>
  </si>
  <si>
    <t>0001570</t>
  </si>
  <si>
    <t>CP18999-VI</t>
  </si>
  <si>
    <t>SEAL VITON</t>
  </si>
  <si>
    <t>DC35</t>
  </si>
  <si>
    <t>TEEJET CORE.BRASS</t>
  </si>
  <si>
    <t>0001572</t>
  </si>
  <si>
    <t>0001574</t>
  </si>
  <si>
    <t>0001575</t>
  </si>
  <si>
    <t>0001576</t>
  </si>
  <si>
    <t>0001577</t>
  </si>
  <si>
    <t>TF-VS4</t>
  </si>
  <si>
    <t>TF-VS2</t>
  </si>
  <si>
    <t>V150</t>
  </si>
  <si>
    <t>1-1/2" FPT X 1-1/2" PORT VALVE</t>
  </si>
  <si>
    <t>150B</t>
  </si>
  <si>
    <t>Female Cplg 1-1/2" Male Thread</t>
  </si>
  <si>
    <t>150PL</t>
  </si>
  <si>
    <t>1-1/2" Plug</t>
  </si>
  <si>
    <t>0001578</t>
  </si>
  <si>
    <t>063-0159-001</t>
  </si>
  <si>
    <t>ASSY VLV ELEC REGLTR</t>
  </si>
  <si>
    <t>0001579</t>
  </si>
  <si>
    <t>0001580</t>
  </si>
  <si>
    <t>0001581</t>
  </si>
  <si>
    <t>0001582</t>
  </si>
  <si>
    <t>9302C-HM1C</t>
  </si>
  <si>
    <t>0001583</t>
  </si>
  <si>
    <t>0001585</t>
  </si>
  <si>
    <t>0001586</t>
  </si>
  <si>
    <t>0001588</t>
  </si>
  <si>
    <t>0001593</t>
  </si>
  <si>
    <t>0001595</t>
  </si>
  <si>
    <t>0001597</t>
  </si>
  <si>
    <t>0001598</t>
  </si>
  <si>
    <t>25612-8-NYR</t>
  </si>
  <si>
    <t>0001600</t>
  </si>
  <si>
    <t>0001602</t>
  </si>
  <si>
    <t>0001604</t>
  </si>
  <si>
    <t>0001605</t>
  </si>
  <si>
    <t>0001606</t>
  </si>
  <si>
    <t>0001607</t>
  </si>
  <si>
    <t>0001608</t>
  </si>
  <si>
    <t>0001609</t>
  </si>
  <si>
    <t>0001610</t>
  </si>
  <si>
    <t>0001611</t>
  </si>
  <si>
    <t>0001612</t>
  </si>
  <si>
    <t>40400</t>
  </si>
  <si>
    <t>WASHER; 3/8"; SS</t>
  </si>
  <si>
    <t>AA30L-22425-30</t>
  </si>
  <si>
    <t>GUNJET W/30 IN EXT</t>
  </si>
  <si>
    <t>LS150-30</t>
  </si>
  <si>
    <t>1-1/2" Str 30 Mesh Screen</t>
  </si>
  <si>
    <t>V100FP</t>
  </si>
  <si>
    <t>1" FPT x 1" Port Poly Valve</t>
  </si>
  <si>
    <t>VSF204FP</t>
  </si>
  <si>
    <t>2"FP Mle Adptr x Fml NPT Thrds</t>
  </si>
  <si>
    <t>0001614</t>
  </si>
  <si>
    <t>0001615</t>
  </si>
  <si>
    <t>CP4916-16</t>
  </si>
  <si>
    <t>CP4916-25</t>
  </si>
  <si>
    <t>0001616</t>
  </si>
  <si>
    <t>0001618</t>
  </si>
  <si>
    <t>0001619</t>
  </si>
  <si>
    <t>0001620</t>
  </si>
  <si>
    <t>690001538</t>
  </si>
  <si>
    <t>BRACKET, FENCEROW NOZZLE</t>
  </si>
  <si>
    <t>610000160</t>
  </si>
  <si>
    <t>FENCE ROW, NOZZLE/SHUT-OFF VAL</t>
  </si>
  <si>
    <t>640020000</t>
  </si>
  <si>
    <t>FITTING 1/4 POPIT 90D PRESSURE</t>
  </si>
  <si>
    <t>640020002</t>
  </si>
  <si>
    <t>FITTING, MALE CONNECTOR, 1/4 M</t>
  </si>
  <si>
    <t>610000152</t>
  </si>
  <si>
    <t>NOZZLE, FENCE ROW, QJ8600-1/4-</t>
  </si>
  <si>
    <t>RM800150</t>
  </si>
  <si>
    <t>HOSE AIR LINE NT 10004BK</t>
  </si>
  <si>
    <t>0001621</t>
  </si>
  <si>
    <t>AITTJ60-11004VP</t>
  </si>
  <si>
    <t>AITTJ60-11005VP</t>
  </si>
  <si>
    <t>AITTJ60-11006VP</t>
  </si>
  <si>
    <t>0001623</t>
  </si>
  <si>
    <t>0001628</t>
  </si>
  <si>
    <t>0001629</t>
  </si>
  <si>
    <t>0001630</t>
  </si>
  <si>
    <t>0001631</t>
  </si>
  <si>
    <t>0001632</t>
  </si>
  <si>
    <t>0001633</t>
  </si>
  <si>
    <t>0001634</t>
  </si>
  <si>
    <t>0001635</t>
  </si>
  <si>
    <t>0001636</t>
  </si>
  <si>
    <t>0001637</t>
  </si>
  <si>
    <t>0001638</t>
  </si>
  <si>
    <t>0001639</t>
  </si>
  <si>
    <t>0001640</t>
  </si>
  <si>
    <t>0001643</t>
  </si>
  <si>
    <t>0001644</t>
  </si>
  <si>
    <t>0001646</t>
  </si>
  <si>
    <t>0001647</t>
  </si>
  <si>
    <t>0001648</t>
  </si>
  <si>
    <t>0001649</t>
  </si>
  <si>
    <t>5319</t>
  </si>
  <si>
    <t>Nitrile Chemical Gloves</t>
  </si>
  <si>
    <t>0001650</t>
  </si>
  <si>
    <t>0001651</t>
  </si>
  <si>
    <t>0001652</t>
  </si>
  <si>
    <t>0001653</t>
  </si>
  <si>
    <t>0001654</t>
  </si>
  <si>
    <t>QJ363C-500-1-NY</t>
  </si>
  <si>
    <t>FC-ULD120-06</t>
  </si>
  <si>
    <t>FASTCAP ULD 120DEG GRAY</t>
  </si>
  <si>
    <t>0001655</t>
  </si>
  <si>
    <t>9008C-O</t>
  </si>
  <si>
    <t>0001657</t>
  </si>
  <si>
    <t>0001658</t>
  </si>
  <si>
    <t>0001660</t>
  </si>
  <si>
    <t>0001661</t>
  </si>
  <si>
    <t>0001662</t>
  </si>
  <si>
    <t>0001663</t>
  </si>
  <si>
    <t>0001664</t>
  </si>
  <si>
    <t>063-0171-114</t>
  </si>
  <si>
    <t>ENCODER DIVIDE X 10</t>
  </si>
  <si>
    <t>0001665</t>
  </si>
  <si>
    <t>0001666</t>
  </si>
  <si>
    <t>0001667</t>
  </si>
  <si>
    <t>0001668</t>
  </si>
  <si>
    <t>0001669</t>
  </si>
  <si>
    <t>0001671</t>
  </si>
  <si>
    <t>0001677</t>
  </si>
  <si>
    <t>0001678</t>
  </si>
  <si>
    <t>0001679</t>
  </si>
  <si>
    <t>0001681</t>
  </si>
  <si>
    <t>0001682</t>
  </si>
  <si>
    <t>0001684</t>
  </si>
  <si>
    <t>FC221HD</t>
  </si>
  <si>
    <t>2" FP HIGH TORQUE FLANGE CLAMP</t>
  </si>
  <si>
    <t>M221G</t>
  </si>
  <si>
    <t>2" FP MANIFOLD GASKET WITH RIB</t>
  </si>
  <si>
    <t>200C</t>
  </si>
  <si>
    <t>Female Coupler 2" Hose Shank</t>
  </si>
  <si>
    <t>LS200-50</t>
  </si>
  <si>
    <t>2" Line Strainer 50 Mesh</t>
  </si>
  <si>
    <t>V25270</t>
  </si>
  <si>
    <t>STRAIGHT MOUNTING BRACKET</t>
  </si>
  <si>
    <t>TC287</t>
  </si>
  <si>
    <t>2"T-Bolt Hose Clamp 2.87 MIN</t>
  </si>
  <si>
    <t>0001685</t>
  </si>
  <si>
    <t>DGTJ60-11003VS</t>
  </si>
  <si>
    <t>0001686</t>
  </si>
  <si>
    <t>0001687</t>
  </si>
  <si>
    <t>5330C-HRX</t>
  </si>
  <si>
    <t>0001688</t>
  </si>
  <si>
    <t>0001689</t>
  </si>
  <si>
    <t>TJ60-8008VS</t>
  </si>
  <si>
    <t>0001693</t>
  </si>
  <si>
    <t>0001696</t>
  </si>
  <si>
    <t>FM9020</t>
  </si>
  <si>
    <t>Hose, Foam Marker</t>
  </si>
  <si>
    <t>TH1066</t>
  </si>
  <si>
    <t>Filter Assy. w/Cap</t>
  </si>
  <si>
    <t>0001699</t>
  </si>
  <si>
    <t>0001700</t>
  </si>
  <si>
    <t>94-538-00</t>
  </si>
  <si>
    <t>BP SPRAYER PUMP ASSY KIT</t>
  </si>
  <si>
    <t>0001701</t>
  </si>
  <si>
    <t>0001702</t>
  </si>
  <si>
    <t>0001703</t>
  </si>
  <si>
    <t>0001704</t>
  </si>
  <si>
    <t>0001705</t>
  </si>
  <si>
    <t>0001706</t>
  </si>
  <si>
    <t>FM9004</t>
  </si>
  <si>
    <t>Boot, 4 X 2 Reducer</t>
  </si>
  <si>
    <t>FM9023</t>
  </si>
  <si>
    <t>0001707</t>
  </si>
  <si>
    <t>0001708</t>
  </si>
  <si>
    <t>0001709</t>
  </si>
  <si>
    <t>0001710</t>
  </si>
  <si>
    <t>0001711</t>
  </si>
  <si>
    <t>0001712</t>
  </si>
  <si>
    <t>0001714</t>
  </si>
  <si>
    <t>0001716</t>
  </si>
  <si>
    <t>0001717</t>
  </si>
  <si>
    <t>0001720</t>
  </si>
  <si>
    <t>0001722</t>
  </si>
  <si>
    <t>0001723</t>
  </si>
  <si>
    <t>0001724</t>
  </si>
  <si>
    <t>0001725</t>
  </si>
  <si>
    <t>0001726</t>
  </si>
  <si>
    <t>0001727</t>
  </si>
  <si>
    <t>0001728</t>
  </si>
  <si>
    <t>0001729</t>
  </si>
  <si>
    <t>0001730</t>
  </si>
  <si>
    <t>0001731</t>
  </si>
  <si>
    <t>TP4003E-SS</t>
  </si>
  <si>
    <t>TEEJET TIP ST.STL.</t>
  </si>
  <si>
    <t>TG-SS5</t>
  </si>
  <si>
    <t>0001733</t>
  </si>
  <si>
    <t>0001735</t>
  </si>
  <si>
    <t>AA122-3/4-PP-50</t>
  </si>
  <si>
    <t>0001736</t>
  </si>
  <si>
    <t>XR8003-VK</t>
  </si>
  <si>
    <t>0001737</t>
  </si>
  <si>
    <t>RF002</t>
  </si>
  <si>
    <t>SUPER-FLO FOAM REPLACEMENT</t>
  </si>
  <si>
    <t>0001738</t>
  </si>
  <si>
    <t>0001739</t>
  </si>
  <si>
    <t>0001740</t>
  </si>
  <si>
    <t>0001741</t>
  </si>
  <si>
    <t>0001742</t>
  </si>
  <si>
    <t>SF2IN</t>
  </si>
  <si>
    <t>2" COMPLETE SUPER-FLO FILTER</t>
  </si>
  <si>
    <t>0001743</t>
  </si>
  <si>
    <t>8400-406-NYB</t>
  </si>
  <si>
    <t>HOSE SHANK CONN. NYB</t>
  </si>
  <si>
    <t>0001744</t>
  </si>
  <si>
    <t>0001745</t>
  </si>
  <si>
    <t>0001747</t>
  </si>
  <si>
    <t>0001748</t>
  </si>
  <si>
    <t>0001749</t>
  </si>
  <si>
    <t>0001750</t>
  </si>
  <si>
    <t>0001752</t>
  </si>
  <si>
    <t>0001756</t>
  </si>
  <si>
    <t>1502C</t>
  </si>
  <si>
    <t>0001758</t>
  </si>
  <si>
    <t>0001759</t>
  </si>
  <si>
    <t>TTJ60-11006VP</t>
  </si>
  <si>
    <t>TURBO TWINJET</t>
  </si>
  <si>
    <t>0001760</t>
  </si>
  <si>
    <t>0001761</t>
  </si>
  <si>
    <t>0001762</t>
  </si>
  <si>
    <t>0001765</t>
  </si>
  <si>
    <t>CP4916-151</t>
  </si>
  <si>
    <t>0001766</t>
  </si>
  <si>
    <t>0001767</t>
  </si>
  <si>
    <t>0001771</t>
  </si>
  <si>
    <t>0001772</t>
  </si>
  <si>
    <t>FC-ULD120-08</t>
  </si>
  <si>
    <t>FASTCAP ULD 120DEG WHITE</t>
  </si>
  <si>
    <t>0001773</t>
  </si>
  <si>
    <t>0001774</t>
  </si>
  <si>
    <t>0001775</t>
  </si>
  <si>
    <t>0001776</t>
  </si>
  <si>
    <t>0001777</t>
  </si>
  <si>
    <t>0001778</t>
  </si>
  <si>
    <t>AA111-1</t>
  </si>
  <si>
    <t>0001779</t>
  </si>
  <si>
    <t>0001780</t>
  </si>
  <si>
    <t>0001781</t>
  </si>
  <si>
    <t>8400-500-NYB</t>
  </si>
  <si>
    <t>HOSE SHANK CONN,NYL.</t>
  </si>
  <si>
    <t>0001782</t>
  </si>
  <si>
    <t>0001783</t>
  </si>
  <si>
    <t>0001784</t>
  </si>
  <si>
    <t>AM11001</t>
  </si>
  <si>
    <t>LOW PRESSURE AIRMIX VENT</t>
  </si>
  <si>
    <t>D41892-B1/2-POM</t>
  </si>
  <si>
    <t>ROT.TANK RINS.NOZZLE</t>
  </si>
  <si>
    <t>0001788</t>
  </si>
  <si>
    <t>LVHB050V</t>
  </si>
  <si>
    <t>1/2" HOSEBARB MICRO-VALVE FKM</t>
  </si>
  <si>
    <t>LVHB075V</t>
  </si>
  <si>
    <t>3/4" HOSEBARB MICRO-VALVE FKM</t>
  </si>
  <si>
    <t>0001790</t>
  </si>
  <si>
    <t>0001794</t>
  </si>
  <si>
    <t>0001795</t>
  </si>
  <si>
    <t>0001796</t>
  </si>
  <si>
    <t>0001798</t>
  </si>
  <si>
    <t>0001799</t>
  </si>
  <si>
    <t>0001801</t>
  </si>
  <si>
    <t>0001802</t>
  </si>
  <si>
    <t>0001803</t>
  </si>
  <si>
    <t>25598-5-NYR</t>
  </si>
  <si>
    <t>0001804</t>
  </si>
  <si>
    <t>0001809</t>
  </si>
  <si>
    <t>20513-00</t>
  </si>
  <si>
    <t>ORS X 3/4" hose, 90 deg</t>
  </si>
  <si>
    <t>0001810</t>
  </si>
  <si>
    <t>0001811</t>
  </si>
  <si>
    <t>0001812</t>
  </si>
  <si>
    <t>0001813</t>
  </si>
  <si>
    <t>0001814</t>
  </si>
  <si>
    <t>0001815</t>
  </si>
  <si>
    <t>0001816</t>
  </si>
  <si>
    <t>0001817</t>
  </si>
  <si>
    <t>CP4916-86</t>
  </si>
  <si>
    <t>TQ150-06</t>
  </si>
  <si>
    <t>LST1100</t>
  </si>
  <si>
    <t>1" LST 100 Mesh Screen</t>
  </si>
  <si>
    <t>QJ111SQ-3/4-304</t>
  </si>
  <si>
    <t>OC-03</t>
  </si>
  <si>
    <t>0001818</t>
  </si>
  <si>
    <t>0001819</t>
  </si>
  <si>
    <t>3381-0043</t>
  </si>
  <si>
    <t>0001820</t>
  </si>
  <si>
    <t>0001822</t>
  </si>
  <si>
    <t>0001823</t>
  </si>
  <si>
    <t>VWIC300</t>
  </si>
  <si>
    <t>3.5" PORTABLE MONITOR COMPLETE</t>
  </si>
  <si>
    <t>0001824</t>
  </si>
  <si>
    <t>0001825</t>
  </si>
  <si>
    <t>LST125-100</t>
  </si>
  <si>
    <t>1-1/4 Poly T Strainer 100 Mesh</t>
  </si>
  <si>
    <t>0001826</t>
  </si>
  <si>
    <t>0001827</t>
  </si>
  <si>
    <t>0001828</t>
  </si>
  <si>
    <t>0001829</t>
  </si>
  <si>
    <t>0001830</t>
  </si>
  <si>
    <t>0001832</t>
  </si>
  <si>
    <t>DGTJ60-11004VS</t>
  </si>
  <si>
    <t>0001833</t>
  </si>
  <si>
    <t>OC-02</t>
  </si>
  <si>
    <t>OC-04</t>
  </si>
  <si>
    <t>0001834</t>
  </si>
  <si>
    <t>0001839</t>
  </si>
  <si>
    <t>PMP, 12V 3.0G P/V 3.0 ECC sing</t>
  </si>
  <si>
    <t>0001841</t>
  </si>
  <si>
    <t>0001842</t>
  </si>
  <si>
    <t>0001843</t>
  </si>
  <si>
    <t>0001844</t>
  </si>
  <si>
    <t>0001845</t>
  </si>
  <si>
    <t>0001846</t>
  </si>
  <si>
    <t>0001847</t>
  </si>
  <si>
    <t>0001848</t>
  </si>
  <si>
    <t>0001851</t>
  </si>
  <si>
    <t>0001852</t>
  </si>
  <si>
    <t>0001853</t>
  </si>
  <si>
    <t>063-0172-101</t>
  </si>
  <si>
    <t>ANTENNA PATCH</t>
  </si>
  <si>
    <t>0001854</t>
  </si>
  <si>
    <t>0001855</t>
  </si>
  <si>
    <t>0001856</t>
  </si>
  <si>
    <t>0001857</t>
  </si>
  <si>
    <t>0001858</t>
  </si>
  <si>
    <t>0001859</t>
  </si>
  <si>
    <t>QJ365C-3/4-NYB</t>
  </si>
  <si>
    <t>365C 5 OUTLET 3/4"</t>
  </si>
  <si>
    <t>0001861</t>
  </si>
  <si>
    <t>0001866</t>
  </si>
  <si>
    <t>0001867</t>
  </si>
  <si>
    <t>0001868</t>
  </si>
  <si>
    <t>100B</t>
  </si>
  <si>
    <t>Female Cplg 1" Male Thread</t>
  </si>
  <si>
    <t>200D</t>
  </si>
  <si>
    <t>Female Coupler 2" Female Thrd</t>
  </si>
  <si>
    <t>0001869</t>
  </si>
  <si>
    <t>0001870</t>
  </si>
  <si>
    <t>0001876</t>
  </si>
  <si>
    <t>0001877</t>
  </si>
  <si>
    <t>0001878</t>
  </si>
  <si>
    <t>M220MPT</t>
  </si>
  <si>
    <t>2" FP MANIFOLD X 2" MALE THREA</t>
  </si>
  <si>
    <t>0001880</t>
  </si>
  <si>
    <t>0001881</t>
  </si>
  <si>
    <t>0001884</t>
  </si>
  <si>
    <t>0001885</t>
  </si>
  <si>
    <t>0001888</t>
  </si>
  <si>
    <t>0001891</t>
  </si>
  <si>
    <t>DG110015-VP</t>
  </si>
  <si>
    <t>0001892</t>
  </si>
  <si>
    <t>0001893</t>
  </si>
  <si>
    <t>0001894</t>
  </si>
  <si>
    <t>0001895</t>
  </si>
  <si>
    <t>0001896</t>
  </si>
  <si>
    <t>0001897</t>
  </si>
  <si>
    <t>TC206</t>
  </si>
  <si>
    <t>2.06 X 2.40 X 0.75 T-BOLT CLAM</t>
  </si>
  <si>
    <t>0001901</t>
  </si>
  <si>
    <t>D6</t>
  </si>
  <si>
    <t>D8</t>
  </si>
  <si>
    <t>D10</t>
  </si>
  <si>
    <t>CP4743-NY</t>
  </si>
  <si>
    <t>GASKET,NYLON</t>
  </si>
  <si>
    <t>PK-AB143-AL-KIT</t>
  </si>
  <si>
    <t>PK-AB46-KIT</t>
  </si>
  <si>
    <t>CP6943-AL</t>
  </si>
  <si>
    <t>TUBING GASKET,AL,42-</t>
  </si>
  <si>
    <t>0001904</t>
  </si>
  <si>
    <t>PK-AB43-AL-KIT</t>
  </si>
  <si>
    <t>0001905</t>
  </si>
  <si>
    <t>063-0171-443</t>
  </si>
  <si>
    <t>ENCODER GRANULAR 25FT</t>
  </si>
  <si>
    <t>0001906</t>
  </si>
  <si>
    <t>0001908</t>
  </si>
  <si>
    <t>0001909</t>
  </si>
  <si>
    <t>0001910</t>
  </si>
  <si>
    <t>0001911</t>
  </si>
  <si>
    <t>QJ364C-3/4-NYB</t>
  </si>
  <si>
    <t>364C 4 OUTLET 3/4"</t>
  </si>
  <si>
    <t>Medium Pressure TuboDrop XL V</t>
  </si>
  <si>
    <t>0001912</t>
  </si>
  <si>
    <t>0001914</t>
  </si>
  <si>
    <t>TDXLV025</t>
  </si>
  <si>
    <t>TurboDrop XL Venturi</t>
  </si>
  <si>
    <t>0001917</t>
  </si>
  <si>
    <t>0001918</t>
  </si>
  <si>
    <t>0001919</t>
  </si>
  <si>
    <t>0001920</t>
  </si>
  <si>
    <t>0001923</t>
  </si>
  <si>
    <t>0001925</t>
  </si>
  <si>
    <t>0001926</t>
  </si>
  <si>
    <t>0001927</t>
  </si>
  <si>
    <t>0001930</t>
  </si>
  <si>
    <t>0001931</t>
  </si>
  <si>
    <t>0001932</t>
  </si>
  <si>
    <t>0001935</t>
  </si>
  <si>
    <t>0001937</t>
  </si>
  <si>
    <t>0001938</t>
  </si>
  <si>
    <t>0001939</t>
  </si>
  <si>
    <t>0001940</t>
  </si>
  <si>
    <t>LS250P</t>
  </si>
  <si>
    <t>50 Mesh Poly Screen</t>
  </si>
  <si>
    <t>0001941</t>
  </si>
  <si>
    <t>8007-593-836</t>
  </si>
  <si>
    <t>PUMP 12VDC 60PSI P/V/S</t>
  </si>
  <si>
    <t>0001944</t>
  </si>
  <si>
    <t>063-0159-438</t>
  </si>
  <si>
    <t>SENSOR ASY SPEED M81</t>
  </si>
  <si>
    <t>0001945</t>
  </si>
  <si>
    <t>0001946</t>
  </si>
  <si>
    <t>0001947</t>
  </si>
  <si>
    <t>0001948</t>
  </si>
  <si>
    <t>0001949</t>
  </si>
  <si>
    <t>0001950</t>
  </si>
  <si>
    <t>0001951</t>
  </si>
  <si>
    <t>0001952</t>
  </si>
  <si>
    <t>0001953</t>
  </si>
  <si>
    <t>WGGSS160</t>
  </si>
  <si>
    <t>2-1/2ALL SSLF 1/4BM160PSI</t>
  </si>
  <si>
    <t>0001955</t>
  </si>
  <si>
    <t>0001956</t>
  </si>
  <si>
    <t>063-0172-428</t>
  </si>
  <si>
    <t>PUMP MOTOR ASSY 3/4 RAVEN"</t>
  </si>
  <si>
    <t>115-0171-138</t>
  </si>
  <si>
    <t>CABLE 27' PRODUCT SCS-SIDEKICK</t>
  </si>
  <si>
    <t>115-0171-130</t>
  </si>
  <si>
    <t>CABLE 15' CONSOLE SCS-SIDEKICK</t>
  </si>
  <si>
    <t>063-0171-964</t>
  </si>
  <si>
    <t>CONS SCS-SIDEKICK DIRECT INJ</t>
  </si>
  <si>
    <t>115-0171-147</t>
  </si>
  <si>
    <t>CABLE ADAPT NON-RAV TO SIDEKIC</t>
  </si>
  <si>
    <t>0001957</t>
  </si>
  <si>
    <t>0001958</t>
  </si>
  <si>
    <t>0001959</t>
  </si>
  <si>
    <t>0001960</t>
  </si>
  <si>
    <t>0001961</t>
  </si>
  <si>
    <t>XR11006-VP</t>
  </si>
  <si>
    <t>0001962</t>
  </si>
  <si>
    <t>0001963</t>
  </si>
  <si>
    <t>XR11005-VK</t>
  </si>
  <si>
    <t>0001965</t>
  </si>
  <si>
    <t>0001966</t>
  </si>
  <si>
    <t>24216A-3/4-NYB</t>
  </si>
  <si>
    <t>MLS100-80</t>
  </si>
  <si>
    <t>1"MNFLD L/S W/ 80MESH SCREEN</t>
  </si>
  <si>
    <t>CAP100</t>
  </si>
  <si>
    <t>1" Poly Pipe Cap</t>
  </si>
  <si>
    <t>0001967</t>
  </si>
  <si>
    <t>0001968</t>
  </si>
  <si>
    <t>000-60A-Y-A</t>
  </si>
  <si>
    <t>Actuator, 1 1/2 second</t>
  </si>
  <si>
    <t>0001969</t>
  </si>
  <si>
    <t>0001970</t>
  </si>
  <si>
    <t>0001971</t>
  </si>
  <si>
    <t>0001972</t>
  </si>
  <si>
    <t>0001975</t>
  </si>
  <si>
    <t>0001976</t>
  </si>
  <si>
    <t>0001977</t>
  </si>
  <si>
    <t>0001978</t>
  </si>
  <si>
    <t>6053-400</t>
  </si>
  <si>
    <t>HOSE SHANK CONN,BR.</t>
  </si>
  <si>
    <t>6671-18</t>
  </si>
  <si>
    <t>18" CURV.EXT,BRASS</t>
  </si>
  <si>
    <t>11750-PP-5</t>
  </si>
  <si>
    <t>0001979</t>
  </si>
  <si>
    <t>0001981</t>
  </si>
  <si>
    <t>0001984</t>
  </si>
  <si>
    <t>0001985</t>
  </si>
  <si>
    <t>0001986</t>
  </si>
  <si>
    <t>SF3IN</t>
  </si>
  <si>
    <t>3" COMPLETE SUPER-FLO FILTER</t>
  </si>
  <si>
    <t>0001987</t>
  </si>
  <si>
    <t>0001988</t>
  </si>
  <si>
    <t>94-536-00</t>
  </si>
  <si>
    <t>BATTERY PACK KIT</t>
  </si>
  <si>
    <t>0001989</t>
  </si>
  <si>
    <t>0001990</t>
  </si>
  <si>
    <t>DG80015VS</t>
  </si>
  <si>
    <t>0001991</t>
  </si>
  <si>
    <t>9006C-O</t>
  </si>
  <si>
    <t>0001992</t>
  </si>
  <si>
    <t>0001993</t>
  </si>
  <si>
    <t>0001996</t>
  </si>
  <si>
    <t>117-1004-030</t>
  </si>
  <si>
    <t>ACCUBOOM CASEIH SPX (PATRIOT C</t>
  </si>
  <si>
    <t>115-0171-886</t>
  </si>
  <si>
    <t>CABLE ADPTR CA CRZR II</t>
  </si>
  <si>
    <t>063-0172-316</t>
  </si>
  <si>
    <t>NODE CAN ACCUBOOM CONTROL</t>
  </si>
  <si>
    <t>117-0159-923</t>
  </si>
  <si>
    <t>KIT CAN POWER TEE/TERMINATOR</t>
  </si>
  <si>
    <t>115-0171-326</t>
  </si>
  <si>
    <t>CABLE 6' CAN BUS WITH TEE</t>
  </si>
  <si>
    <t>117-9001-029</t>
  </si>
  <si>
    <t>KIT SMRTSTR 3D W/MDU VPRO/EPRO</t>
  </si>
  <si>
    <t>115-0171-794</t>
  </si>
  <si>
    <t>CABLE INTRFC CRUIZER-TM1/SMRTX</t>
  </si>
  <si>
    <t>0001997</t>
  </si>
  <si>
    <t>0001998</t>
  </si>
  <si>
    <t>0001999</t>
  </si>
  <si>
    <t>0002004</t>
  </si>
  <si>
    <t>2237</t>
  </si>
  <si>
    <t>Non-Vented Safety Goggles</t>
  </si>
  <si>
    <t>0002005</t>
  </si>
  <si>
    <t>0002006</t>
  </si>
  <si>
    <t>0002007</t>
  </si>
  <si>
    <t>0002008</t>
  </si>
  <si>
    <t>0002009</t>
  </si>
  <si>
    <t>0002010</t>
  </si>
  <si>
    <t>0002011</t>
  </si>
  <si>
    <t>0002013</t>
  </si>
  <si>
    <t>0002014</t>
  </si>
  <si>
    <t>0002015</t>
  </si>
  <si>
    <t>0002016</t>
  </si>
  <si>
    <t>0002017</t>
  </si>
  <si>
    <t>0002018</t>
  </si>
  <si>
    <t>QJ365C-750-1-NY</t>
  </si>
  <si>
    <t>365C 5 OUTLET,VITON</t>
  </si>
  <si>
    <t>0002019</t>
  </si>
  <si>
    <t>0002020</t>
  </si>
  <si>
    <t>FNB150S</t>
  </si>
  <si>
    <t>Hose Nozzle, Adjustable, 1-1/2</t>
  </si>
  <si>
    <t>0002021</t>
  </si>
  <si>
    <t>0002024</t>
  </si>
  <si>
    <t>0002025</t>
  </si>
  <si>
    <t>QJ363E-20MM-NYB</t>
  </si>
  <si>
    <t>363E 3 OUTLET VITON</t>
  </si>
  <si>
    <t>QJ363C-1/2-NYB</t>
  </si>
  <si>
    <t>363C 3 OUTLET 1/2"</t>
  </si>
  <si>
    <t>8460-3/4</t>
  </si>
  <si>
    <t>PRES.REL.VALVE,NYLON</t>
  </si>
  <si>
    <t>0002026</t>
  </si>
  <si>
    <t>0002028</t>
  </si>
  <si>
    <t>0002029</t>
  </si>
  <si>
    <t>0002030</t>
  </si>
  <si>
    <t>0002033</t>
  </si>
  <si>
    <t>0002036</t>
  </si>
  <si>
    <t>0002037</t>
  </si>
  <si>
    <t>0002038</t>
  </si>
  <si>
    <t>0002040</t>
  </si>
  <si>
    <t>0002041</t>
  </si>
  <si>
    <t>0002045</t>
  </si>
  <si>
    <t>0002046</t>
  </si>
  <si>
    <t>0002050</t>
  </si>
  <si>
    <t>0002051</t>
  </si>
  <si>
    <t>RB100-075</t>
  </si>
  <si>
    <t>1"MPT X 3/4"FPT Reducer Bushng</t>
  </si>
  <si>
    <t>0002052</t>
  </si>
  <si>
    <t>0002054</t>
  </si>
  <si>
    <t>0002058</t>
  </si>
  <si>
    <t>0002059</t>
  </si>
  <si>
    <t>AA18-AL2</t>
  </si>
  <si>
    <t>0002060</t>
  </si>
  <si>
    <t>0002062</t>
  </si>
  <si>
    <t>0002063</t>
  </si>
  <si>
    <t>063-0172-123</t>
  </si>
  <si>
    <t>FLOWMETER FLOWMAX 220</t>
  </si>
  <si>
    <t>0002064</t>
  </si>
  <si>
    <t>0002065</t>
  </si>
  <si>
    <t>0002066</t>
  </si>
  <si>
    <t>XT043R</t>
  </si>
  <si>
    <t>3/8 NPT 4.3GPM ORANGE ROW</t>
  </si>
  <si>
    <t>0002067</t>
  </si>
  <si>
    <t>0002068</t>
  </si>
  <si>
    <t>0002069</t>
  </si>
  <si>
    <t>0002070</t>
  </si>
  <si>
    <t>0002071</t>
  </si>
  <si>
    <t>0002072</t>
  </si>
  <si>
    <t>N2000-100-3</t>
  </si>
  <si>
    <t>1' X 3' Coupled NH3 Hose</t>
  </si>
  <si>
    <t>N2000-125-5</t>
  </si>
  <si>
    <t>Textile Braid  NH3 Hose with C</t>
  </si>
  <si>
    <t>N2000-100-10</t>
  </si>
  <si>
    <t>0002073</t>
  </si>
  <si>
    <t>0002074</t>
  </si>
  <si>
    <t>0002076</t>
  </si>
  <si>
    <t>0002077</t>
  </si>
  <si>
    <t>M200MPT</t>
  </si>
  <si>
    <t>2" Manifold Male Thd Connect</t>
  </si>
  <si>
    <t>0002078</t>
  </si>
  <si>
    <t>0002079</t>
  </si>
  <si>
    <t>LS230</t>
  </si>
  <si>
    <t>30 Mesh Screen</t>
  </si>
  <si>
    <t>0002080</t>
  </si>
  <si>
    <t>0002081</t>
  </si>
  <si>
    <t>GHN075</t>
  </si>
  <si>
    <t>GARDEN HOSE NOZZLE</t>
  </si>
  <si>
    <t>0002082</t>
  </si>
  <si>
    <t>0002083</t>
  </si>
  <si>
    <t>LST150</t>
  </si>
  <si>
    <t>1" LST 50 Mesh Screen</t>
  </si>
  <si>
    <t>0002084</t>
  </si>
  <si>
    <t>0002085</t>
  </si>
  <si>
    <t>0002087</t>
  </si>
  <si>
    <t>0002088</t>
  </si>
  <si>
    <t>0002090</t>
  </si>
  <si>
    <t>0002091</t>
  </si>
  <si>
    <t>0002092</t>
  </si>
  <si>
    <t>0002094</t>
  </si>
  <si>
    <t>0002095</t>
  </si>
  <si>
    <t>0002096</t>
  </si>
  <si>
    <t>0002098</t>
  </si>
  <si>
    <t>0002099</t>
  </si>
  <si>
    <t>FS1065-HP</t>
  </si>
  <si>
    <t>1065 Gal Hoops</t>
  </si>
  <si>
    <t>0002101</t>
  </si>
  <si>
    <t>9303C-HM1C</t>
  </si>
  <si>
    <t>0002102</t>
  </si>
  <si>
    <t>0002103</t>
  </si>
  <si>
    <t>WM300</t>
  </si>
  <si>
    <t>WeatherMeter 300</t>
  </si>
  <si>
    <t>0002104</t>
  </si>
  <si>
    <t>0002107</t>
  </si>
  <si>
    <t>1320-0081</t>
  </si>
  <si>
    <t>ADAPTER AND KIT</t>
  </si>
  <si>
    <t>75014</t>
  </si>
  <si>
    <t>2 way FWP Female Housing</t>
  </si>
  <si>
    <t>75016</t>
  </si>
  <si>
    <t>2 way FWP Male Housing</t>
  </si>
  <si>
    <t>0002108</t>
  </si>
  <si>
    <t>0002109</t>
  </si>
  <si>
    <t>0002110</t>
  </si>
  <si>
    <t>CP4916-49</t>
  </si>
  <si>
    <t>0002111</t>
  </si>
  <si>
    <t>0002112</t>
  </si>
  <si>
    <t>DG110015-VS</t>
  </si>
  <si>
    <t>0002113</t>
  </si>
  <si>
    <t>0002114</t>
  </si>
  <si>
    <t>0002115</t>
  </si>
  <si>
    <t>0002116</t>
  </si>
  <si>
    <t>0002117</t>
  </si>
  <si>
    <t>0002118</t>
  </si>
  <si>
    <t>QJ111SQ-3/4</t>
  </si>
  <si>
    <t>0002119</t>
  </si>
  <si>
    <t>0002120</t>
  </si>
  <si>
    <t>40445</t>
  </si>
  <si>
    <t>IMPELLER; KEYWAY; CAST IRON</t>
  </si>
  <si>
    <t>0002121</t>
  </si>
  <si>
    <t>0002122</t>
  </si>
  <si>
    <t>0002123</t>
  </si>
  <si>
    <t>CP45195-NYB</t>
  </si>
  <si>
    <t>GASKET</t>
  </si>
  <si>
    <t>0002126</t>
  </si>
  <si>
    <t>5210C-F</t>
  </si>
  <si>
    <t>PUMP ASSY.</t>
  </si>
  <si>
    <t>0002130</t>
  </si>
  <si>
    <t>0002134</t>
  </si>
  <si>
    <t>25598-10-NYR</t>
  </si>
  <si>
    <t>Q.T. CAP&amp;WASHER</t>
  </si>
  <si>
    <t>0002135</t>
  </si>
  <si>
    <t>0002136</t>
  </si>
  <si>
    <t>0002137</t>
  </si>
  <si>
    <t>0002138</t>
  </si>
  <si>
    <t>0002139</t>
  </si>
  <si>
    <t>TDTF015</t>
  </si>
  <si>
    <t>0002140</t>
  </si>
  <si>
    <t>0002141</t>
  </si>
  <si>
    <t>0002142</t>
  </si>
  <si>
    <t>0002147</t>
  </si>
  <si>
    <t>10014</t>
  </si>
  <si>
    <t>Chain Lubricant, Qt.</t>
  </si>
  <si>
    <t>10103</t>
  </si>
  <si>
    <t>5th Wheel Lube 2 Oz</t>
  </si>
  <si>
    <t>LS350</t>
  </si>
  <si>
    <t>50 Mesh Screen For 3" L.S.</t>
  </si>
  <si>
    <t>LSM300-50</t>
  </si>
  <si>
    <t>3" MLS THREADED STRAINER 50 ME</t>
  </si>
  <si>
    <t>N645-300</t>
  </si>
  <si>
    <t>0002148</t>
  </si>
  <si>
    <t>0002149</t>
  </si>
  <si>
    <t>0002150</t>
  </si>
  <si>
    <t>0002151</t>
  </si>
  <si>
    <t>0002152</t>
  </si>
  <si>
    <t>AA143-AL-3/4-6</t>
  </si>
  <si>
    <t>0002153</t>
  </si>
  <si>
    <t>0002154</t>
  </si>
  <si>
    <t>6671-24</t>
  </si>
  <si>
    <t>24" CURV.EXT.,BR.</t>
  </si>
  <si>
    <t>4727</t>
  </si>
  <si>
    <t>SURE GRIP HANDLE(M)</t>
  </si>
  <si>
    <t>5500-X3</t>
  </si>
  <si>
    <t>0002155</t>
  </si>
  <si>
    <t>344BE-33-C</t>
  </si>
  <si>
    <t>SHUTOFF/BYPASS 3/4"</t>
  </si>
  <si>
    <t>0002156</t>
  </si>
  <si>
    <t>0002157</t>
  </si>
  <si>
    <t>RB100-050</t>
  </si>
  <si>
    <t>1"MPT X 1/2"FPT Reducer Bushng</t>
  </si>
  <si>
    <t>0002158</t>
  </si>
  <si>
    <t>0002163</t>
  </si>
  <si>
    <t>0002164</t>
  </si>
  <si>
    <t>TJ60-8002VS</t>
  </si>
  <si>
    <t>0002165</t>
  </si>
  <si>
    <t>0002166</t>
  </si>
  <si>
    <t>0002167</t>
  </si>
  <si>
    <t>0002168</t>
  </si>
  <si>
    <t>0002171</t>
  </si>
  <si>
    <t>0002172</t>
  </si>
  <si>
    <t>0002173</t>
  </si>
  <si>
    <t>0002174</t>
  </si>
  <si>
    <t>0002175</t>
  </si>
  <si>
    <t>0002177</t>
  </si>
  <si>
    <t>0002179</t>
  </si>
  <si>
    <t>0002180</t>
  </si>
  <si>
    <t>0002181</t>
  </si>
  <si>
    <t>0002182</t>
  </si>
  <si>
    <t>0002183</t>
  </si>
  <si>
    <t>0002185</t>
  </si>
  <si>
    <t>0002186</t>
  </si>
  <si>
    <t>0002187</t>
  </si>
  <si>
    <t>0002190</t>
  </si>
  <si>
    <t>0002191</t>
  </si>
  <si>
    <t>0002193</t>
  </si>
  <si>
    <t>90-02176</t>
  </si>
  <si>
    <t>KIT, 801 F.M. &amp; INTERFACE</t>
  </si>
  <si>
    <t>0002195</t>
  </si>
  <si>
    <t>90-02628</t>
  </si>
  <si>
    <t>MATRIX 840G, RXA-25, W/ CAMERA</t>
  </si>
  <si>
    <t>65-05179</t>
  </si>
  <si>
    <t>PLATE, MOUNTING FOR PATCH ANNT</t>
  </si>
  <si>
    <t>60-10081</t>
  </si>
  <si>
    <t>VELCRO 1" X 3" SET</t>
  </si>
  <si>
    <t>45-05787</t>
  </si>
  <si>
    <t>30' CABLE FOR MATRIX 840G</t>
  </si>
  <si>
    <t>0002196</t>
  </si>
  <si>
    <t>0002198</t>
  </si>
  <si>
    <t>0002199</t>
  </si>
  <si>
    <t>8355-1/4-NYB</t>
  </si>
  <si>
    <t>DIAPH.TEEJET ASB,NYL</t>
  </si>
  <si>
    <t>0002200</t>
  </si>
  <si>
    <t>0002201</t>
  </si>
  <si>
    <t>0002202</t>
  </si>
  <si>
    <t>9306C-HM1C</t>
  </si>
  <si>
    <t>M200150MPT</t>
  </si>
  <si>
    <t>2" Manifold X 1-1/2" Male</t>
  </si>
  <si>
    <t>0002207</t>
  </si>
  <si>
    <t>0002208</t>
  </si>
  <si>
    <t>0002209</t>
  </si>
  <si>
    <t>0002210</t>
  </si>
  <si>
    <t>0002211</t>
  </si>
  <si>
    <t>0002213</t>
  </si>
  <si>
    <t>4311-035</t>
  </si>
  <si>
    <t>12V P-TWIN S-SW 3/4IN MAN</t>
  </si>
  <si>
    <t>0002214</t>
  </si>
  <si>
    <t>DG11003-VS</t>
  </si>
  <si>
    <t>0002215</t>
  </si>
  <si>
    <t>0002216</t>
  </si>
  <si>
    <t>0002218</t>
  </si>
  <si>
    <t>FM9002</t>
  </si>
  <si>
    <t>0002219</t>
  </si>
  <si>
    <t>0002220</t>
  </si>
  <si>
    <t>0002221</t>
  </si>
  <si>
    <t>0002222</t>
  </si>
  <si>
    <t>0002223</t>
  </si>
  <si>
    <t>V3020-075</t>
  </si>
  <si>
    <t>0002224</t>
  </si>
  <si>
    <t>TF-VS2.5</t>
  </si>
  <si>
    <t>0002226</t>
  </si>
  <si>
    <t>0002230</t>
  </si>
  <si>
    <t>0002231</t>
  </si>
  <si>
    <t>V150BL</t>
  </si>
  <si>
    <t>3 WAY 1-1/2"FPT 1-1/2"PRT BOTL</t>
  </si>
  <si>
    <t>0002232</t>
  </si>
  <si>
    <t>0002233</t>
  </si>
  <si>
    <t>0002234</t>
  </si>
  <si>
    <t>0002236</t>
  </si>
  <si>
    <t>0002237</t>
  </si>
  <si>
    <t>CP45196-NYB</t>
  </si>
  <si>
    <t>CP10566-AL</t>
  </si>
  <si>
    <t>NOZ.HOUSING,AL.10875</t>
  </si>
  <si>
    <t>0002239</t>
  </si>
  <si>
    <t>0002240</t>
  </si>
  <si>
    <t>0002241</t>
  </si>
  <si>
    <t>0002243</t>
  </si>
  <si>
    <t>0002244</t>
  </si>
  <si>
    <t>AITTJ60-110025V</t>
  </si>
  <si>
    <t>0002245</t>
  </si>
  <si>
    <t>0002246</t>
  </si>
  <si>
    <t>0002248</t>
  </si>
  <si>
    <t>5880-3/4-2TOC20</t>
  </si>
  <si>
    <t>0002250</t>
  </si>
  <si>
    <t>0002251</t>
  </si>
  <si>
    <t>0002252</t>
  </si>
  <si>
    <t>115-0159-539</t>
  </si>
  <si>
    <t>CABLE 12' POWER RAVEN RADAR</t>
  </si>
  <si>
    <t>0002253</t>
  </si>
  <si>
    <t>0002255</t>
  </si>
  <si>
    <t>0002256</t>
  </si>
  <si>
    <t>0002257</t>
  </si>
  <si>
    <t>0002258</t>
  </si>
  <si>
    <t>45-05775</t>
  </si>
  <si>
    <t>MATRIX 10' EXTENSION CABLE</t>
  </si>
  <si>
    <t>0002260</t>
  </si>
  <si>
    <t>0002261</t>
  </si>
  <si>
    <t>0002262</t>
  </si>
  <si>
    <t>0002263</t>
  </si>
  <si>
    <t>0002264</t>
  </si>
  <si>
    <t>0002265</t>
  </si>
  <si>
    <t>0002266</t>
  </si>
  <si>
    <t>0002267</t>
  </si>
  <si>
    <t>0002268</t>
  </si>
  <si>
    <t>0002269</t>
  </si>
  <si>
    <t>AA143-AL-GH-4</t>
  </si>
  <si>
    <t>0002277</t>
  </si>
  <si>
    <t>0002278</t>
  </si>
  <si>
    <t>0002279</t>
  </si>
  <si>
    <t>0002281</t>
  </si>
  <si>
    <t>0002282</t>
  </si>
  <si>
    <t>0002283</t>
  </si>
  <si>
    <t>0002284</t>
  </si>
  <si>
    <t>152607TC</t>
  </si>
  <si>
    <t>TWIN CAP FOR EZFIT 3</t>
  </si>
  <si>
    <t>0002285</t>
  </si>
  <si>
    <t>0002286</t>
  </si>
  <si>
    <t>0002287</t>
  </si>
  <si>
    <t>0002288</t>
  </si>
  <si>
    <t>0002289</t>
  </si>
  <si>
    <t>0002290</t>
  </si>
  <si>
    <t>0002292</t>
  </si>
  <si>
    <t>0002294</t>
  </si>
  <si>
    <t>F3H22-50KE-W</t>
  </si>
  <si>
    <t>FP 3-WAY KZ VALVE</t>
  </si>
  <si>
    <t>0002297</t>
  </si>
  <si>
    <t>0002298</t>
  </si>
  <si>
    <t>0002299</t>
  </si>
  <si>
    <t>0002300</t>
  </si>
  <si>
    <t>IN0040-30</t>
  </si>
  <si>
    <t>40 Gal Inductors</t>
  </si>
  <si>
    <t>0002301</t>
  </si>
  <si>
    <t>0002302</t>
  </si>
  <si>
    <t>0002305</t>
  </si>
  <si>
    <t>0002306</t>
  </si>
  <si>
    <t>FM3009</t>
  </si>
  <si>
    <t>SOLE, 3 WAY, REMCOR, NO FIT</t>
  </si>
  <si>
    <t>0002307</t>
  </si>
  <si>
    <t>0002308</t>
  </si>
  <si>
    <t>0002309</t>
  </si>
  <si>
    <t>0002310</t>
  </si>
  <si>
    <t>TF100</t>
  </si>
  <si>
    <t>1" Poly Tank Flange Assembly</t>
  </si>
  <si>
    <t>0002311</t>
  </si>
  <si>
    <t>0002313</t>
  </si>
  <si>
    <t>063-0172-125</t>
  </si>
  <si>
    <t>VALVE 1 POLY CONTROL FLANGED"</t>
  </si>
  <si>
    <t>0002314</t>
  </si>
  <si>
    <t>0002315</t>
  </si>
  <si>
    <t>M200100BRB90</t>
  </si>
  <si>
    <t>2"Flange X 1"Barb-90 Deg Elbow</t>
  </si>
  <si>
    <t>0002318</t>
  </si>
  <si>
    <t>0002319</t>
  </si>
  <si>
    <t>FM100B-99</t>
  </si>
  <si>
    <t>LANDMARK FOAM MARKER REPLACEME</t>
  </si>
  <si>
    <t>0002320</t>
  </si>
  <si>
    <t>0002321</t>
  </si>
  <si>
    <t>0002322</t>
  </si>
  <si>
    <t>0002323</t>
  </si>
  <si>
    <t>0002324</t>
  </si>
  <si>
    <t>0002325</t>
  </si>
  <si>
    <t>TX-1</t>
  </si>
  <si>
    <t>TX-2</t>
  </si>
  <si>
    <t>0002326</t>
  </si>
  <si>
    <t>TP6504-SS</t>
  </si>
  <si>
    <t>0002327</t>
  </si>
  <si>
    <t>8030-863-299</t>
  </si>
  <si>
    <t>PMP 115V 125BYP N/V/S</t>
  </si>
  <si>
    <t>0002328</t>
  </si>
  <si>
    <t>0002329</t>
  </si>
  <si>
    <t>TK-SS20</t>
  </si>
  <si>
    <t>0002330</t>
  </si>
  <si>
    <t>0002331</t>
  </si>
  <si>
    <t>TJ60-11003VS</t>
  </si>
  <si>
    <t>0002332</t>
  </si>
  <si>
    <t>0002333</t>
  </si>
  <si>
    <t>0002334</t>
  </si>
  <si>
    <t>0002335</t>
  </si>
  <si>
    <t>0002343</t>
  </si>
  <si>
    <t>0002344</t>
  </si>
  <si>
    <t>0002345</t>
  </si>
  <si>
    <t>LM1600</t>
  </si>
  <si>
    <t>16 GALLON SMUCKER FOAM MARKER</t>
  </si>
  <si>
    <t>0002346</t>
  </si>
  <si>
    <t>0002347</t>
  </si>
  <si>
    <t>INFD30-24</t>
  </si>
  <si>
    <t>30 GALLON FULL DRAIN TANK</t>
  </si>
  <si>
    <t>0002348</t>
  </si>
  <si>
    <t>0002349</t>
  </si>
  <si>
    <t>0002350</t>
  </si>
  <si>
    <t>0002351</t>
  </si>
  <si>
    <t>0002352</t>
  </si>
  <si>
    <t>0002353</t>
  </si>
  <si>
    <t>0002354</t>
  </si>
  <si>
    <t>0002355</t>
  </si>
  <si>
    <t>EV075</t>
  </si>
  <si>
    <t>3/4" Elec Valve 3/4Sec 3Wire</t>
  </si>
  <si>
    <t>0002356</t>
  </si>
  <si>
    <t>0002358</t>
  </si>
  <si>
    <t>9203C-R</t>
  </si>
  <si>
    <t>GG160</t>
  </si>
  <si>
    <t>2-1/2 LF SS 1/4BM 160PSI</t>
  </si>
  <si>
    <t>V125FP</t>
  </si>
  <si>
    <t>1-1/4" FPT X 1-1/2" PORT VALVE</t>
  </si>
  <si>
    <t>VT075</t>
  </si>
  <si>
    <t>3/4"FPTx3/4"Port Ply Vlv T Hnd</t>
  </si>
  <si>
    <t>VT100SL</t>
  </si>
  <si>
    <t>3-Way 1"FPT,1"Port Sd Ld T-Hnd</t>
  </si>
  <si>
    <t>0002360</t>
  </si>
  <si>
    <t>0002361</t>
  </si>
  <si>
    <t>0002362</t>
  </si>
  <si>
    <t>3430-0381</t>
  </si>
  <si>
    <t>KIT-S.ROLLER(7560)</t>
  </si>
  <si>
    <t>3011-0006</t>
  </si>
  <si>
    <t>TOOL KIT</t>
  </si>
  <si>
    <t>0002364</t>
  </si>
  <si>
    <t>0002365</t>
  </si>
  <si>
    <t>0002366</t>
  </si>
  <si>
    <t>0002368</t>
  </si>
  <si>
    <t>0002369</t>
  </si>
  <si>
    <t>0002370</t>
  </si>
  <si>
    <t>0002371</t>
  </si>
  <si>
    <t>HB150</t>
  </si>
  <si>
    <t>1-1/2" MPT X 1-1/2" Hose Shank</t>
  </si>
  <si>
    <t>0002372</t>
  </si>
  <si>
    <t>0002374</t>
  </si>
  <si>
    <t>TP4010E</t>
  </si>
  <si>
    <t>25610-1-NYR</t>
  </si>
  <si>
    <t>0002376</t>
  </si>
  <si>
    <t>RB038-025</t>
  </si>
  <si>
    <t>3/8"MPT X 1/4"FPT Reducer Bush</t>
  </si>
  <si>
    <t>HB025</t>
  </si>
  <si>
    <t>1/4"Male Thd X 1/4" Hose Shank</t>
  </si>
  <si>
    <t>0002377</t>
  </si>
  <si>
    <t>0002379</t>
  </si>
  <si>
    <t>0002380</t>
  </si>
  <si>
    <t>0002382</t>
  </si>
  <si>
    <t>0002383</t>
  </si>
  <si>
    <t>0002384</t>
  </si>
  <si>
    <t>0002385</t>
  </si>
  <si>
    <t>0002387</t>
  </si>
  <si>
    <t>0002392</t>
  </si>
  <si>
    <t>0002393</t>
  </si>
  <si>
    <t>0002394</t>
  </si>
  <si>
    <t>QJ90-2XTT11005-</t>
  </si>
  <si>
    <t>TT DUO QJ DBL OUTLET</t>
  </si>
  <si>
    <t>0002395</t>
  </si>
  <si>
    <t>0002396</t>
  </si>
  <si>
    <t>0002397</t>
  </si>
  <si>
    <t>0002402</t>
  </si>
  <si>
    <t>115-0159-754</t>
  </si>
  <si>
    <t>CABLE RADAR ADAPTER GEN/VER</t>
  </si>
  <si>
    <t>0002403</t>
  </si>
  <si>
    <t>3350-0079F</t>
  </si>
  <si>
    <t>0002404</t>
  </si>
  <si>
    <t>0002405</t>
  </si>
  <si>
    <t>AA43L-AL4</t>
  </si>
  <si>
    <t>0002406</t>
  </si>
  <si>
    <t>0002407</t>
  </si>
  <si>
    <t>0002408</t>
  </si>
  <si>
    <t>0002410</t>
  </si>
  <si>
    <t>XT080</t>
  </si>
  <si>
    <t>3/8IN NPT(M)4.3GPM ORANGE</t>
  </si>
  <si>
    <t>0002411</t>
  </si>
  <si>
    <t>0002412</t>
  </si>
  <si>
    <t>10123-1/4-281</t>
  </si>
  <si>
    <t>TEEJET HOSE SHANK,BR</t>
  </si>
  <si>
    <t>0002413</t>
  </si>
  <si>
    <t>0002414</t>
  </si>
  <si>
    <t>0002415</t>
  </si>
  <si>
    <t>AA343M-3-1/2-PP</t>
  </si>
  <si>
    <t>BALL VALVE ASB.POLYP</t>
  </si>
  <si>
    <t>0002416</t>
  </si>
  <si>
    <t>0002417</t>
  </si>
  <si>
    <t>0002418</t>
  </si>
  <si>
    <t>0002419</t>
  </si>
  <si>
    <t>0002420</t>
  </si>
  <si>
    <t>0002421</t>
  </si>
  <si>
    <t>0002422</t>
  </si>
  <si>
    <t>0002423</t>
  </si>
  <si>
    <t>0002425</t>
  </si>
  <si>
    <t>0002426</t>
  </si>
  <si>
    <t>0002427</t>
  </si>
  <si>
    <t>0002428</t>
  </si>
  <si>
    <t>0002430</t>
  </si>
  <si>
    <t>0002432</t>
  </si>
  <si>
    <t>0002433</t>
  </si>
  <si>
    <t>0002434</t>
  </si>
  <si>
    <t>0002438</t>
  </si>
  <si>
    <t>0002440</t>
  </si>
  <si>
    <t>8000-543-238</t>
  </si>
  <si>
    <t>PMP 12V 100PSI 1.8G P/V/S</t>
  </si>
  <si>
    <t>0002441</t>
  </si>
  <si>
    <t>TKT-VP2.5</t>
  </si>
  <si>
    <t>FLOODJET</t>
  </si>
  <si>
    <t>CP25599-4-NY</t>
  </si>
  <si>
    <t>0002442</t>
  </si>
  <si>
    <t>0002443</t>
  </si>
  <si>
    <t>0002444</t>
  </si>
  <si>
    <t>0002445</t>
  </si>
  <si>
    <t>0002446</t>
  </si>
  <si>
    <t>0002447</t>
  </si>
  <si>
    <t>0002448</t>
  </si>
  <si>
    <t>0002449</t>
  </si>
  <si>
    <t>0002450</t>
  </si>
  <si>
    <t>0002452</t>
  </si>
  <si>
    <t>SLV10-AA40</t>
  </si>
  <si>
    <t>LF PMP 12VDC 40PSI P/V/S</t>
  </si>
  <si>
    <t>0002453</t>
  </si>
  <si>
    <t>SJ3-08-VP</t>
  </si>
  <si>
    <t>TEEJET STRMJT/WHITE</t>
  </si>
  <si>
    <t>0002454</t>
  </si>
  <si>
    <t>0002455</t>
  </si>
  <si>
    <t>0002456</t>
  </si>
  <si>
    <t>0002457</t>
  </si>
  <si>
    <t>TADF11003</t>
  </si>
  <si>
    <t>TurboDrop Asymmetric Dual Fan</t>
  </si>
  <si>
    <t>0002458</t>
  </si>
  <si>
    <t>0002460</t>
  </si>
  <si>
    <t>0002462</t>
  </si>
  <si>
    <t>0002463</t>
  </si>
  <si>
    <t>0002464</t>
  </si>
  <si>
    <t>0002465</t>
  </si>
  <si>
    <t>0002466</t>
  </si>
  <si>
    <t>QJ364C-1/2-NYB</t>
  </si>
  <si>
    <t>364C 4 OUTLET 1/2"</t>
  </si>
  <si>
    <t>0002467</t>
  </si>
  <si>
    <t>0002472</t>
  </si>
  <si>
    <t>0002473</t>
  </si>
  <si>
    <t>QJ17560A-20MM-N</t>
  </si>
  <si>
    <t>0002474</t>
  </si>
  <si>
    <t>0002475</t>
  </si>
  <si>
    <t>0002477</t>
  </si>
  <si>
    <t>9910-D30</t>
  </si>
  <si>
    <t>0002478</t>
  </si>
  <si>
    <t>0002479</t>
  </si>
  <si>
    <t>0002480</t>
  </si>
  <si>
    <t>0002481</t>
  </si>
  <si>
    <t>0002482</t>
  </si>
  <si>
    <t>0002483</t>
  </si>
  <si>
    <t>0002484</t>
  </si>
  <si>
    <t>0002485</t>
  </si>
  <si>
    <t>0002486</t>
  </si>
  <si>
    <t>0002487</t>
  </si>
  <si>
    <t>0002489</t>
  </si>
  <si>
    <t>US-500</t>
  </si>
  <si>
    <t>50 GALLON 12 VOLT UTILITY SPRA</t>
  </si>
  <si>
    <t>0002491</t>
  </si>
  <si>
    <t>10088</t>
  </si>
  <si>
    <t>Hub Oil, qt.</t>
  </si>
  <si>
    <t>10026</t>
  </si>
  <si>
    <t>Octane Booster, 15 Oz.</t>
  </si>
  <si>
    <t>10077</t>
  </si>
  <si>
    <t>Motor Oil, SAE 15W-40 Mag. 5 g</t>
  </si>
  <si>
    <t>0002492</t>
  </si>
  <si>
    <t>0002493</t>
  </si>
  <si>
    <t>0002495</t>
  </si>
  <si>
    <t>0002498</t>
  </si>
  <si>
    <t>0002499</t>
  </si>
  <si>
    <t>0002500</t>
  </si>
  <si>
    <t>0002501</t>
  </si>
  <si>
    <t>10030P</t>
  </si>
  <si>
    <t>5th Wheel Lube 1/Pint</t>
  </si>
  <si>
    <t>0002502</t>
  </si>
  <si>
    <t>SMV7</t>
  </si>
  <si>
    <t>Decal Slow Moving Vehicle</t>
  </si>
  <si>
    <t>0002503</t>
  </si>
  <si>
    <t>0002505</t>
  </si>
  <si>
    <t>0002506</t>
  </si>
  <si>
    <t>0002508</t>
  </si>
  <si>
    <t>0002509</t>
  </si>
  <si>
    <t>1323-0072</t>
  </si>
  <si>
    <t>0002510</t>
  </si>
  <si>
    <t>LST075-50</t>
  </si>
  <si>
    <t>3/4" POLY TEE STRAINER 50 MESH</t>
  </si>
  <si>
    <t>V075</t>
  </si>
  <si>
    <t>3/4" FPT X 3/4"Port Poly Valve</t>
  </si>
  <si>
    <t>0002511</t>
  </si>
  <si>
    <t>25598-8-NYR</t>
  </si>
  <si>
    <t>0002514</t>
  </si>
  <si>
    <t>90-02700</t>
  </si>
  <si>
    <t>SENSE IN CABLE-840G</t>
  </si>
  <si>
    <t>45-05765</t>
  </si>
  <si>
    <t>MOUNTING ASSEMBLY-MATRIX 840G</t>
  </si>
  <si>
    <t>0002515</t>
  </si>
  <si>
    <t>SP003.5-CL</t>
  </si>
  <si>
    <t>3.5 Gal Cylinder Special Cone</t>
  </si>
  <si>
    <t>0002516</t>
  </si>
  <si>
    <t>1200C</t>
  </si>
  <si>
    <t>0002518</t>
  </si>
  <si>
    <t>0002519</t>
  </si>
  <si>
    <t>0002520</t>
  </si>
  <si>
    <t>0002521</t>
  </si>
  <si>
    <t>AM11006</t>
  </si>
  <si>
    <t>0002522</t>
  </si>
  <si>
    <t>0002523</t>
  </si>
  <si>
    <t>0002524</t>
  </si>
  <si>
    <t>TRGRJT 1/4""NPT INLET</t>
  </si>
  <si>
    <t>0002525</t>
  </si>
  <si>
    <t>8000-712-288</t>
  </si>
  <si>
    <t>PMP 115VAC 100PSI S.DIAPH</t>
  </si>
  <si>
    <t>0002526</t>
  </si>
  <si>
    <t>LS150-120</t>
  </si>
  <si>
    <t>1-1/2"" Line Strnr-120 Mesh Sc</t>
  </si>
  <si>
    <t>0002527</t>
  </si>
  <si>
    <t>0002528</t>
  </si>
  <si>
    <t>0002529</t>
  </si>
  <si>
    <t>0002530</t>
  </si>
  <si>
    <t>1542P-55SP</t>
  </si>
  <si>
    <t>PUMP-3 VANE 5.5HP GE</t>
  </si>
  <si>
    <t>0002535</t>
  </si>
  <si>
    <t>0002536</t>
  </si>
  <si>
    <t>0002539</t>
  </si>
  <si>
    <t>0002544</t>
  </si>
  <si>
    <t>5330C-RX</t>
  </si>
  <si>
    <t>0002546</t>
  </si>
  <si>
    <t>0002547</t>
  </si>
  <si>
    <t>FM1001</t>
  </si>
  <si>
    <t>FOAM CAHMBER/NOZZLE ASSEMBLY</t>
  </si>
  <si>
    <t>0002548</t>
  </si>
  <si>
    <t>0002549</t>
  </si>
  <si>
    <t>10131G</t>
  </si>
  <si>
    <t>Synthetic H/D Oil Stabilizer 1</t>
  </si>
  <si>
    <t>0002550</t>
  </si>
  <si>
    <t>0002551</t>
  </si>
  <si>
    <t>0002552</t>
  </si>
  <si>
    <t>0002554</t>
  </si>
  <si>
    <t>0002556</t>
  </si>
  <si>
    <t>0002562</t>
  </si>
  <si>
    <t>0002563</t>
  </si>
  <si>
    <t>0002566</t>
  </si>
  <si>
    <t>0002567</t>
  </si>
  <si>
    <t>0002569</t>
  </si>
  <si>
    <t>VA100</t>
  </si>
  <si>
    <t>1" FPT, 3/4" Port</t>
  </si>
  <si>
    <t>0002570</t>
  </si>
  <si>
    <t>1532C-6SP</t>
  </si>
  <si>
    <t>PUMP ASSY-POWERPRO 6.5HP</t>
  </si>
  <si>
    <t>390SD-200</t>
  </si>
  <si>
    <t>EPDM BLK YRN 2"</t>
  </si>
  <si>
    <t>0002571</t>
  </si>
  <si>
    <t>84E22-10DW0-P02</t>
  </si>
  <si>
    <t>3/4'' Brass Valve, FNPT, EH2 O</t>
  </si>
  <si>
    <t>EHSX-255</t>
  </si>
  <si>
    <t>DOUBLE ON/OFF SWITCHBOX, W/ 25</t>
  </si>
  <si>
    <t>0002573</t>
  </si>
  <si>
    <t>0002574</t>
  </si>
  <si>
    <t>75012</t>
  </si>
  <si>
    <t>1 way FWP Male Housing</t>
  </si>
  <si>
    <t>75010</t>
  </si>
  <si>
    <t>1 way FWP Female Housing</t>
  </si>
  <si>
    <t>2"" FP MANIFOLD FLOWMETER ASSY</t>
  </si>
  <si>
    <t>0002575</t>
  </si>
  <si>
    <t>0002576</t>
  </si>
  <si>
    <t>0002577</t>
  </si>
  <si>
    <t>0002578</t>
  </si>
  <si>
    <t>0002579</t>
  </si>
  <si>
    <t>0002580</t>
  </si>
  <si>
    <t>0002581</t>
  </si>
  <si>
    <t>0002582</t>
  </si>
  <si>
    <t>OC-06</t>
  </si>
  <si>
    <t>OFF CENTER TIP, BR</t>
  </si>
  <si>
    <t>0002583</t>
  </si>
  <si>
    <t>8360-NYB</t>
  </si>
  <si>
    <t>0002584</t>
  </si>
  <si>
    <t>TX-VS1</t>
  </si>
  <si>
    <t>0002585</t>
  </si>
  <si>
    <t>0002586</t>
  </si>
  <si>
    <t>LST075-100</t>
  </si>
  <si>
    <t>3/4 POLY TEE STRAINER 100 MESH</t>
  </si>
  <si>
    <t>0002588</t>
  </si>
  <si>
    <t>0002589</t>
  </si>
  <si>
    <t>0002590</t>
  </si>
  <si>
    <t>0002592</t>
  </si>
  <si>
    <t>INFD110-30</t>
  </si>
  <si>
    <t>110 GAL INDUCTOR-FULL DRAIN</t>
  </si>
  <si>
    <t>0002593</t>
  </si>
  <si>
    <t>CP20016-NY</t>
  </si>
  <si>
    <t>CLEANOFF BRUSH TEEJT</t>
  </si>
  <si>
    <t>0002594</t>
  </si>
  <si>
    <t>0608-5300</t>
  </si>
  <si>
    <t>SAFETY COVER</t>
  </si>
  <si>
    <t>0002595</t>
  </si>
  <si>
    <t>0002596</t>
  </si>
  <si>
    <t>25598-2-NYR</t>
  </si>
  <si>
    <t>0002597</t>
  </si>
  <si>
    <t>23306H-10-CELR</t>
  </si>
  <si>
    <t>21398H-4-CELR</t>
  </si>
  <si>
    <t>0002598</t>
  </si>
  <si>
    <t>LS150-80</t>
  </si>
  <si>
    <t>1-1/2"" Line Str 80 Mesh</t>
  </si>
  <si>
    <t>LS2100</t>
  </si>
  <si>
    <t>2"" 100 Mesh Screen,Green Ribs</t>
  </si>
  <si>
    <t>LS2120</t>
  </si>
  <si>
    <t>120 Mesh Screen</t>
  </si>
  <si>
    <t>0002599</t>
  </si>
  <si>
    <t>0002600</t>
  </si>
  <si>
    <t>0002601</t>
  </si>
  <si>
    <t>0002602</t>
  </si>
  <si>
    <t>M220FPT</t>
  </si>
  <si>
    <t>2"" FP Manifold x 2"" FNPT</t>
  </si>
  <si>
    <t>2"" Full Port Worm Screw Clamp</t>
  </si>
  <si>
    <t>2"" FP MANIFOLD GASKET WITH RI</t>
  </si>
  <si>
    <t>0002603</t>
  </si>
  <si>
    <t>0002604</t>
  </si>
  <si>
    <t>91-02356</t>
  </si>
  <si>
    <t>KUBOTA PWM KIT</t>
  </si>
  <si>
    <t>91-00018</t>
  </si>
  <si>
    <t>NEW VEHICLE KIT</t>
  </si>
  <si>
    <t>32-04020</t>
  </si>
  <si>
    <t>SWITCH ASSY, FOOT</t>
  </si>
  <si>
    <t>78-08067</t>
  </si>
  <si>
    <t>VIDEO SELECTION MODULE 4 CHANN</t>
  </si>
  <si>
    <t>90-02546</t>
  </si>
  <si>
    <t>KIT, REALVIEW CAMERA W MOUNT</t>
  </si>
  <si>
    <t>0002605</t>
  </si>
  <si>
    <t>0002606</t>
  </si>
  <si>
    <t>0002607</t>
  </si>
  <si>
    <t>US-1000</t>
  </si>
  <si>
    <t>1000 GALLON 12 VOLT UTILITY SP</t>
  </si>
  <si>
    <t>0002608</t>
  </si>
  <si>
    <t>0002609</t>
  </si>
  <si>
    <t>MCV100</t>
  </si>
  <si>
    <t>1" MANIFOLD CHECKVALVE ASSEMBL</t>
  </si>
  <si>
    <t>0002610</t>
  </si>
  <si>
    <t>90-02719</t>
  </si>
  <si>
    <t>CAMERA W/MOUNT &amp; 60' CABLE</t>
  </si>
  <si>
    <t>0002611</t>
  </si>
  <si>
    <t>0002612</t>
  </si>
  <si>
    <t>0002614</t>
  </si>
  <si>
    <t>0002615</t>
  </si>
  <si>
    <t>NITRILE CHEMICAL GLOVES</t>
  </si>
  <si>
    <t>0002616</t>
  </si>
  <si>
    <t>10052Q</t>
  </si>
  <si>
    <t>Sure-Shift Semi-Syn ATF 1/Quar</t>
  </si>
  <si>
    <t>0002617</t>
  </si>
  <si>
    <t>077-0180-017</t>
  </si>
  <si>
    <t>CODE AUTHORIZATION CSI E-DIF</t>
  </si>
  <si>
    <t>0002618</t>
  </si>
  <si>
    <t>55280-1-05</t>
  </si>
  <si>
    <t>E-CHEMSAVER W/ .5 METER CABLE</t>
  </si>
  <si>
    <t>56720-1/8-F</t>
  </si>
  <si>
    <t>AIR CHEMSAVER</t>
  </si>
  <si>
    <t>0002619</t>
  </si>
  <si>
    <t>0002620</t>
  </si>
  <si>
    <t>0002622</t>
  </si>
  <si>
    <t>0002623</t>
  </si>
  <si>
    <t>H1/4U-SS0508HE</t>
  </si>
  <si>
    <t>OC-10</t>
  </si>
  <si>
    <t>H1/4VV-11004</t>
  </si>
  <si>
    <t>VEEJET NOZZLE,BRASS</t>
  </si>
  <si>
    <t>CP3819</t>
  </si>
  <si>
    <t>TEEJET CAP,BR,3/4T</t>
  </si>
  <si>
    <t>0002624</t>
  </si>
  <si>
    <t>0002627</t>
  </si>
  <si>
    <t>0002643</t>
  </si>
  <si>
    <t>0002644</t>
  </si>
  <si>
    <t>QJ8355-1/4-NYB</t>
  </si>
  <si>
    <t>0002645</t>
  </si>
  <si>
    <t>PK-AB36-KIT</t>
  </si>
  <si>
    <t>AA36-1/4-SS</t>
  </si>
  <si>
    <t>SPRAYGUN ST.STL.</t>
  </si>
  <si>
    <t>0002657</t>
  </si>
  <si>
    <t>TRGRJT 3/8""HOSE INLT</t>
  </si>
  <si>
    <t>0002658</t>
  </si>
  <si>
    <t>0002706</t>
  </si>
  <si>
    <t>1"" Line Strainer 80 Mesh</t>
  </si>
  <si>
    <t>0002707</t>
  </si>
  <si>
    <t>0002708</t>
  </si>
  <si>
    <t>0002716</t>
  </si>
  <si>
    <t>3.5"" PORTABLE MONITOR COMPLET</t>
  </si>
  <si>
    <t>0002718</t>
  </si>
  <si>
    <t>0002719</t>
  </si>
  <si>
    <t>0002720</t>
  </si>
  <si>
    <t>45-05508</t>
  </si>
  <si>
    <t>CABLE ADAPTER CL220 TO</t>
  </si>
  <si>
    <t>0002721</t>
  </si>
  <si>
    <t>0002727</t>
  </si>
  <si>
    <t>0002733</t>
  </si>
  <si>
    <t>0002737</t>
  </si>
  <si>
    <t>0002738</t>
  </si>
  <si>
    <t>304-100112</t>
  </si>
  <si>
    <t>1"" x 1 1/2"" 304SS Close Nipp</t>
  </si>
  <si>
    <t>304-SE100</t>
  </si>
  <si>
    <t>1"" 304SS Street Elbow</t>
  </si>
  <si>
    <t>0002743</t>
  </si>
  <si>
    <t>0002746</t>
  </si>
  <si>
    <t>0002747</t>
  </si>
  <si>
    <t>0002748</t>
  </si>
  <si>
    <t>0002760</t>
  </si>
  <si>
    <t>200ABT</t>
  </si>
  <si>
    <t>2""Adpt w/Metal FML Butress Cl</t>
  </si>
  <si>
    <t>0002770</t>
  </si>
  <si>
    <t>0002771</t>
  </si>
  <si>
    <t>0002772</t>
  </si>
  <si>
    <t>0002783</t>
  </si>
  <si>
    <t>0002784</t>
  </si>
  <si>
    <t>0002785</t>
  </si>
  <si>
    <t>TADF11005</t>
  </si>
  <si>
    <t>0002810</t>
  </si>
  <si>
    <t>0002818</t>
  </si>
  <si>
    <t>0002819</t>
  </si>
  <si>
    <t>0002827</t>
  </si>
  <si>
    <t>0002841</t>
  </si>
  <si>
    <t>15Q2530TC</t>
  </si>
  <si>
    <t>ACID RESIST TWINCAP-GRAY</t>
  </si>
  <si>
    <t>0002844</t>
  </si>
  <si>
    <t>2"" FP Flange X 2"" Hose Barb</t>
  </si>
  <si>
    <t>M220150BRB</t>
  </si>
  <si>
    <t>2"" FP Flange X 1-1/2""Hose Ba</t>
  </si>
  <si>
    <t>200GV</t>
  </si>
  <si>
    <t>2"" FKM Gasket</t>
  </si>
  <si>
    <t>0002846</t>
  </si>
  <si>
    <t>3430-0633</t>
  </si>
  <si>
    <t>KIT-DIAPHRAGM PUMP REPAIR</t>
  </si>
  <si>
    <t>0002847</t>
  </si>
  <si>
    <t>0002862</t>
  </si>
  <si>
    <t>0002863</t>
  </si>
  <si>
    <t>0002864</t>
  </si>
  <si>
    <t>10002G</t>
  </si>
  <si>
    <t>H/D Oil Stabilizer 1/Gallon</t>
  </si>
  <si>
    <t>0002867</t>
  </si>
  <si>
    <t>0002868</t>
  </si>
  <si>
    <t>0002882</t>
  </si>
  <si>
    <t>0002884</t>
  </si>
  <si>
    <t>0002896</t>
  </si>
  <si>
    <t>115-4001-001</t>
  </si>
  <si>
    <t>CABLE SMARTSTEER NODE TC</t>
  </si>
  <si>
    <t>063-0172-470</t>
  </si>
  <si>
    <t>SWITCH ASSEMBLY SMARTRAX ENABL</t>
  </si>
  <si>
    <t>0002917</t>
  </si>
  <si>
    <t>0002919</t>
  </si>
  <si>
    <t>0002920</t>
  </si>
  <si>
    <t>363C 3 OUTLET 3/4""</t>
  </si>
  <si>
    <t>0002921</t>
  </si>
  <si>
    <t>0002934</t>
  </si>
  <si>
    <t>0002937</t>
  </si>
  <si>
    <t>0002947</t>
  </si>
  <si>
    <t>XR8004-VK</t>
  </si>
  <si>
    <t>0002954</t>
  </si>
  <si>
    <t>0002955</t>
  </si>
  <si>
    <t>0002956</t>
  </si>
  <si>
    <t>0002962</t>
  </si>
  <si>
    <t>0002963</t>
  </si>
  <si>
    <t>0002964</t>
  </si>
  <si>
    <t>0002965</t>
  </si>
  <si>
    <t>VALVE 1 POLY CONTROL FLANGED""</t>
  </si>
  <si>
    <t>0002989</t>
  </si>
  <si>
    <t>0002992</t>
  </si>
  <si>
    <t>10565-AL/NY</t>
  </si>
  <si>
    <t>AL CORE ASBY NY SEAT</t>
  </si>
  <si>
    <t>0002997</t>
  </si>
  <si>
    <t>0003010</t>
  </si>
  <si>
    <t>0003011</t>
  </si>
  <si>
    <t>0003018</t>
  </si>
  <si>
    <t>0003022</t>
  </si>
  <si>
    <t>0003023</t>
  </si>
  <si>
    <t>0003024</t>
  </si>
  <si>
    <t>115-0171-301</t>
  </si>
  <si>
    <t>CABLE 12' EXT SCS 460/660</t>
  </si>
  <si>
    <t>115-0159-787</t>
  </si>
  <si>
    <t>CABLE PRODUCT GRAN 660 21 FT</t>
  </si>
  <si>
    <t>115-0159-717</t>
  </si>
  <si>
    <t>CABLE 24' EXT SCS 460/660</t>
  </si>
  <si>
    <t>0003025</t>
  </si>
  <si>
    <t>7560C</t>
  </si>
  <si>
    <t>0003030</t>
  </si>
  <si>
    <t>0003052</t>
  </si>
  <si>
    <t>0003053</t>
  </si>
  <si>
    <t>AA43LA-6</t>
  </si>
  <si>
    <t>0003054</t>
  </si>
  <si>
    <t>LS100-40</t>
  </si>
  <si>
    <t>1"" Line Strainer 40 Mesh</t>
  </si>
  <si>
    <t>0003055</t>
  </si>
  <si>
    <t>FC-ULD120-03</t>
  </si>
  <si>
    <t>FASTCAP ULD 120 DEG BLUE</t>
  </si>
  <si>
    <t>0003061</t>
  </si>
  <si>
    <t>000-66-W</t>
  </si>
  <si>
    <t>KZ BALL VALVE</t>
  </si>
  <si>
    <t>F2H-22</t>
  </si>
  <si>
    <t>PLASTIS BALL VALVE</t>
  </si>
  <si>
    <t>0003063</t>
  </si>
  <si>
    <t>0003096</t>
  </si>
  <si>
    <t>0003099</t>
  </si>
  <si>
    <t>L45-100-16</t>
  </si>
  <si>
    <t>1"" X 16' Biodiesel Pumpflex H</t>
  </si>
  <si>
    <t>0003100</t>
  </si>
  <si>
    <t>344BE-23-C</t>
  </si>
  <si>
    <t>SHUTOFF VALVE 3/4""</t>
  </si>
  <si>
    <t>0003101</t>
  </si>
  <si>
    <t>0003102</t>
  </si>
  <si>
    <t>0003103</t>
  </si>
  <si>
    <t>JMC 36"" Sampler w/step</t>
  </si>
  <si>
    <t>0003114</t>
  </si>
  <si>
    <t>V1005</t>
  </si>
  <si>
    <t>Decal 1005 AA Diamond Green</t>
  </si>
  <si>
    <t>V5-A-GRN</t>
  </si>
  <si>
    <t>Decal 4"" Anhydrous Amm. Curve</t>
  </si>
  <si>
    <t>V45</t>
  </si>
  <si>
    <t>Decal Valve ID Set</t>
  </si>
  <si>
    <t>V9</t>
  </si>
  <si>
    <t>Decal Caution &amp; First Aid</t>
  </si>
  <si>
    <t>Decal 3"" Inhalation Hazard Gr</t>
  </si>
  <si>
    <t>V5</t>
  </si>
  <si>
    <t>Decal 10"" X 24"" AA Green</t>
  </si>
  <si>
    <t>0003115</t>
  </si>
  <si>
    <t>0003116</t>
  </si>
  <si>
    <t>0003138</t>
  </si>
  <si>
    <t>0003139</t>
  </si>
  <si>
    <t>0003140</t>
  </si>
  <si>
    <t>0003141</t>
  </si>
  <si>
    <t>0003142</t>
  </si>
  <si>
    <t>2"" Line Strainer 50 Mesh</t>
  </si>
  <si>
    <t>0003143</t>
  </si>
  <si>
    <t>0003157</t>
  </si>
  <si>
    <t>640100111</t>
  </si>
  <si>
    <t>SEAL, BOWL 2"" ""Y"" STRAINER</t>
  </si>
  <si>
    <t>0003158</t>
  </si>
  <si>
    <t>0003160</t>
  </si>
  <si>
    <t>0003171</t>
  </si>
  <si>
    <t>10030</t>
  </si>
  <si>
    <t>5th Wheel Lube/12x1/Pint</t>
  </si>
  <si>
    <t>0003181</t>
  </si>
  <si>
    <t>610000155</t>
  </si>
  <si>
    <t>NOZZLE BODY 5-WAY 1"" PIPE WET</t>
  </si>
  <si>
    <t>0003183</t>
  </si>
  <si>
    <t>0003186</t>
  </si>
  <si>
    <t>063-0171-926</t>
  </si>
  <si>
    <t>VALVE SINGLE MANIFOLD</t>
  </si>
  <si>
    <t>0003195</t>
  </si>
  <si>
    <t>23120A-1/2-PP</t>
  </si>
  <si>
    <t>0003203</t>
  </si>
  <si>
    <t>3/4"" Line Str 40 Mesh</t>
  </si>
  <si>
    <t>LS740</t>
  </si>
  <si>
    <t>40 Mesh Screen For 3/4"" L.S.</t>
  </si>
  <si>
    <t>0003205</t>
  </si>
  <si>
    <t>0003209</t>
  </si>
  <si>
    <t>0003222</t>
  </si>
  <si>
    <t>365C 5 OUTLET 1""</t>
  </si>
  <si>
    <t>0003227</t>
  </si>
  <si>
    <t>0003229</t>
  </si>
  <si>
    <t>Flowmeter, 1"" Rapid Check 2.5</t>
  </si>
  <si>
    <t>0003230</t>
  </si>
  <si>
    <t>0003231</t>
  </si>
  <si>
    <t>0003251</t>
  </si>
  <si>
    <t>0003254</t>
  </si>
  <si>
    <t>0003255</t>
  </si>
  <si>
    <t>0003256</t>
  </si>
  <si>
    <t>0003257</t>
  </si>
  <si>
    <t>0003258</t>
  </si>
  <si>
    <t>0003259</t>
  </si>
  <si>
    <t>0003260</t>
  </si>
  <si>
    <t>0003264</t>
  </si>
  <si>
    <t>90-02604</t>
  </si>
  <si>
    <t>MATRIX 570G, RXA-25, W/ CAMERA</t>
  </si>
  <si>
    <t>0003284</t>
  </si>
  <si>
    <t>0003285</t>
  </si>
  <si>
    <t>100-000-21</t>
  </si>
  <si>
    <t>S-FIX PMP 12V RYT/EP/BUNA</t>
  </si>
  <si>
    <t>0003295</t>
  </si>
  <si>
    <t>0003296</t>
  </si>
  <si>
    <t>0003297</t>
  </si>
  <si>
    <t>0003298</t>
  </si>
  <si>
    <t>0003299</t>
  </si>
  <si>
    <t>0003300</t>
  </si>
  <si>
    <t>0003301</t>
  </si>
  <si>
    <t>QJ353A-1-NYB</t>
  </si>
  <si>
    <t>0003302</t>
  </si>
  <si>
    <t>0003321</t>
  </si>
  <si>
    <t>0003325</t>
  </si>
  <si>
    <t>0003333</t>
  </si>
  <si>
    <t>0003342</t>
  </si>
  <si>
    <t>TADF04</t>
  </si>
  <si>
    <t>TURBO DROP ASSYMETRICAL DUAL F</t>
  </si>
  <si>
    <t>0003360</t>
  </si>
  <si>
    <t>0003362</t>
  </si>
  <si>
    <t>D4</t>
  </si>
  <si>
    <t>AA344M-2-1-PP</t>
  </si>
  <si>
    <t>BALL VALVE ASSEMBLY</t>
  </si>
  <si>
    <t>0003366</t>
  </si>
  <si>
    <t>0003367</t>
  </si>
  <si>
    <t>1/2"" Poly Tank Flange</t>
  </si>
  <si>
    <t>0003374</t>
  </si>
  <si>
    <t>0003375</t>
  </si>
  <si>
    <t>0003380</t>
  </si>
  <si>
    <t>0003418</t>
  </si>
  <si>
    <t>1321-0013</t>
  </si>
  <si>
    <t>QUICK COUPLER</t>
  </si>
  <si>
    <t>0003423</t>
  </si>
  <si>
    <t>0003426</t>
  </si>
  <si>
    <t>2"" Line Strainer-120 Mesh Scr</t>
  </si>
  <si>
    <t>LS280</t>
  </si>
  <si>
    <t>80 Mesh Screen</t>
  </si>
  <si>
    <t>0003431</t>
  </si>
  <si>
    <t>0003435</t>
  </si>
  <si>
    <t>2"" Line Strainer 80 Mesh</t>
  </si>
  <si>
    <t>0003437</t>
  </si>
  <si>
    <t>600000174</t>
  </si>
  <si>
    <t>BRACKET, NOZZLE BODY STD SSBO</t>
  </si>
  <si>
    <t>600000175</t>
  </si>
  <si>
    <t>BRACKET, NOZZLE BODY OFFSET LE</t>
  </si>
  <si>
    <t>600000177</t>
  </si>
  <si>
    <t>BRACKET, NOZZLE BODY EXT OFFSE</t>
  </si>
  <si>
    <t>901003011</t>
  </si>
  <si>
    <t>NUT NYLK 5/16-18 SS</t>
  </si>
  <si>
    <t>902003041</t>
  </si>
  <si>
    <t>WASHER FLAT 5/16 SS</t>
  </si>
  <si>
    <t>400200098</t>
  </si>
  <si>
    <t>WORK LAMP OVAL 100 DB GROUND I</t>
  </si>
  <si>
    <t>0003438</t>
  </si>
  <si>
    <t>FC-GA110-015</t>
  </si>
  <si>
    <t>FASTCAP GUADIAN AIR 015</t>
  </si>
  <si>
    <t>0003439</t>
  </si>
  <si>
    <t>600000176</t>
  </si>
  <si>
    <t>BRACKET, NOZZLE BODY OFFSET RI</t>
  </si>
  <si>
    <t>700000531</t>
  </si>
  <si>
    <t>JUMPER, AUXILIARY POWER TEE</t>
  </si>
  <si>
    <t>400000041</t>
  </si>
  <si>
    <t>ANTENNA, AM/FM 2.1M</t>
  </si>
  <si>
    <t>0003445</t>
  </si>
  <si>
    <t>FC-ULD120-05</t>
  </si>
  <si>
    <t>FASTCAP ULD 120 DEG BROWN</t>
  </si>
  <si>
    <t>0003447</t>
  </si>
  <si>
    <t>0003449</t>
  </si>
  <si>
    <t>0003450</t>
  </si>
  <si>
    <t>0003451</t>
  </si>
  <si>
    <t>0003475</t>
  </si>
  <si>
    <t>640100205</t>
  </si>
  <si>
    <t>2"" FULL PORT FLOW METER</t>
  </si>
  <si>
    <t>0003482</t>
  </si>
  <si>
    <t>0003490</t>
  </si>
  <si>
    <t>117-0159-916</t>
  </si>
  <si>
    <t>KIT SIDEKICK W/O TANK</t>
  </si>
  <si>
    <t>333-0011-098</t>
  </si>
  <si>
    <t>VLV CHK 1/2 PNT OF INJ 12 PSI</t>
  </si>
  <si>
    <t>333-0011-093</t>
  </si>
  <si>
    <t>CHECK VALVE 2 70GPM""</t>
  </si>
  <si>
    <t>063-0171-300</t>
  </si>
  <si>
    <t>MIXER FLOW ASY 2NPT""</t>
  </si>
  <si>
    <t>0003491</t>
  </si>
  <si>
    <t>063-0172-360</t>
  </si>
  <si>
    <t>MOTOR CONTROL CAN</t>
  </si>
  <si>
    <t>0003492</t>
  </si>
  <si>
    <t>0003498</t>
  </si>
  <si>
    <t>3430-0748</t>
  </si>
  <si>
    <t>KIT, REPAIR</t>
  </si>
  <si>
    <t>363C 3 OUTLET 1/2""</t>
  </si>
  <si>
    <t>0003499</t>
  </si>
  <si>
    <t>3"" FPT X 3"" PORT POLY VALVE</t>
  </si>
  <si>
    <t>3 WAY 2"" FPT, 2""PORT-BOTTOM</t>
  </si>
  <si>
    <t>TF200AV</t>
  </si>
  <si>
    <t>2"" Anti Vortex Tank Fitting</t>
  </si>
  <si>
    <t>2"" FPT X 2"" PORT POLY VALVE</t>
  </si>
  <si>
    <t>0003505</t>
  </si>
  <si>
    <t>0003508</t>
  </si>
  <si>
    <t>0003509</t>
  </si>
  <si>
    <t>0003516</t>
  </si>
  <si>
    <t>0003517</t>
  </si>
  <si>
    <t>0003518</t>
  </si>
  <si>
    <t>0003523</t>
  </si>
  <si>
    <t>0003524</t>
  </si>
  <si>
    <t>0003525</t>
  </si>
  <si>
    <t>0003526</t>
  </si>
  <si>
    <t>SHUTOFF VALVE 1""</t>
  </si>
  <si>
    <t>0003528</t>
  </si>
  <si>
    <t>REDUCER FITTING 3/8"" x 5/16""</t>
  </si>
  <si>
    <t>0003531</t>
  </si>
  <si>
    <t>0003532</t>
  </si>
  <si>
    <t>0003544</t>
  </si>
  <si>
    <t>0003548</t>
  </si>
  <si>
    <t>0003561</t>
  </si>
  <si>
    <t>0003589</t>
  </si>
  <si>
    <t>0003593</t>
  </si>
  <si>
    <t>0003594</t>
  </si>
  <si>
    <t>0003599</t>
  </si>
  <si>
    <t>0003630</t>
  </si>
  <si>
    <t>915000300</t>
  </si>
  <si>
    <t>CLAMP SCREW #10 9/16"" - 1 1/1</t>
  </si>
  <si>
    <t>0003634</t>
  </si>
  <si>
    <t>117-0159-009</t>
  </si>
  <si>
    <t>KIT 1 ISO BODY""</t>
  </si>
  <si>
    <t>0003635</t>
  </si>
  <si>
    <t>24216A-1/2X7-NY</t>
  </si>
  <si>
    <t>0003636</t>
  </si>
  <si>
    <t>TF-VP3</t>
  </si>
  <si>
    <t>TURBO FLOODJT,POLYMR</t>
  </si>
  <si>
    <t>0003644</t>
  </si>
  <si>
    <t>8025-213-256</t>
  </si>
  <si>
    <t>PMP 115V 60PSI W/CORD</t>
  </si>
  <si>
    <t>0003650</t>
  </si>
  <si>
    <t>0003651</t>
  </si>
  <si>
    <t>0003652</t>
  </si>
  <si>
    <t>10009</t>
  </si>
  <si>
    <t>Transmission Fix/12x1/24 Ounce</t>
  </si>
  <si>
    <t>0003653</t>
  </si>
  <si>
    <t>0003654</t>
  </si>
  <si>
    <t>0003655</t>
  </si>
  <si>
    <t>0003657</t>
  </si>
  <si>
    <t>19928</t>
  </si>
  <si>
    <t>LIP SEAL, VITON-AQUA TIGER PUM</t>
  </si>
  <si>
    <t>19898</t>
  </si>
  <si>
    <t>O-RING-VITON-AQUA TIGER PUMP</t>
  </si>
  <si>
    <t>0003672</t>
  </si>
  <si>
    <t>TP80015VK</t>
  </si>
  <si>
    <t>TEEJET TIP CERAMIC</t>
  </si>
  <si>
    <t>0003683</t>
  </si>
  <si>
    <t>0003684</t>
  </si>
  <si>
    <t>9910-D252</t>
  </si>
  <si>
    <t>PUMP-DIAPHRAGM</t>
  </si>
  <si>
    <t>0003685</t>
  </si>
  <si>
    <t>0003686</t>
  </si>
  <si>
    <t>0003687</t>
  </si>
  <si>
    <t>0003689</t>
  </si>
  <si>
    <t>0003690</t>
  </si>
  <si>
    <t>3/4K-SS210</t>
  </si>
  <si>
    <t>FLOODJET NOZ.,ST.STL</t>
  </si>
  <si>
    <t>0003691</t>
  </si>
  <si>
    <t>84E22</t>
  </si>
  <si>
    <t>3/4'' BRONZE VALVE</t>
  </si>
  <si>
    <t>0003692</t>
  </si>
  <si>
    <t>0003693</t>
  </si>
  <si>
    <t>0003705</t>
  </si>
  <si>
    <t>99K32-10DY0-P01</t>
  </si>
  <si>
    <t>3'' KZ REGULATIVE VALVE</t>
  </si>
  <si>
    <t>0003708</t>
  </si>
  <si>
    <t>0003709</t>
  </si>
  <si>
    <t>18725-NYB-785</t>
  </si>
  <si>
    <t>DOUBLE HS CONN,1/4F</t>
  </si>
  <si>
    <t>18724-NYB-785</t>
  </si>
  <si>
    <t>SINGLE HS CONN,1/4F</t>
  </si>
  <si>
    <t>0003710</t>
  </si>
  <si>
    <t>CP1325-SS</t>
  </si>
  <si>
    <t>TEEJET CAP,ST.STL.</t>
  </si>
  <si>
    <t>0003720</t>
  </si>
  <si>
    <t>2""PLY PUMP-5hp-HONDA-ELEC STR</t>
  </si>
  <si>
    <t>0003729</t>
  </si>
  <si>
    <t>0003730</t>
  </si>
  <si>
    <t>0003758</t>
  </si>
  <si>
    <t>850000114</t>
  </si>
  <si>
    <t>KIT SEAL, FOR 850000118 1"" ST</t>
  </si>
  <si>
    <t>0003775</t>
  </si>
  <si>
    <t>0003795</t>
  </si>
  <si>
    <t>0003798</t>
  </si>
  <si>
    <t>0003808</t>
  </si>
  <si>
    <t>0003812</t>
  </si>
  <si>
    <t>0003824</t>
  </si>
  <si>
    <t>0003826</t>
  </si>
  <si>
    <t>0003827</t>
  </si>
  <si>
    <t>2"" FP INDUCTOR ASSY A X A KIT</t>
  </si>
  <si>
    <t>0003836</t>
  </si>
  <si>
    <t>0003837</t>
  </si>
  <si>
    <t>0003842</t>
  </si>
  <si>
    <t>0003844</t>
  </si>
  <si>
    <t>01514</t>
  </si>
  <si>
    <t>MICRO-TRAK FLOW METER 10-100 G</t>
  </si>
  <si>
    <t>01739</t>
  </si>
  <si>
    <t>FLOW MATE CONSOLE</t>
  </si>
  <si>
    <t>0003848</t>
  </si>
  <si>
    <t>0003870</t>
  </si>
  <si>
    <t>0003871</t>
  </si>
  <si>
    <t>0003872</t>
  </si>
  <si>
    <t>0003874</t>
  </si>
  <si>
    <t>0003875</t>
  </si>
  <si>
    <t>3"" MLS THREADED STRAINER 50 M</t>
  </si>
  <si>
    <t>0003877</t>
  </si>
  <si>
    <t>0003891</t>
  </si>
  <si>
    <t>0003895</t>
  </si>
  <si>
    <t>063-0171-843</t>
  </si>
  <si>
    <t>HYD VALVE PULSE WIDTH MOD15GPM</t>
  </si>
  <si>
    <t>117-0171-180</t>
  </si>
  <si>
    <t>KIT TM-1 TILT SNSR W/CRZR CBLE</t>
  </si>
  <si>
    <t>0003896</t>
  </si>
  <si>
    <t>0003897</t>
  </si>
  <si>
    <t>0003898</t>
  </si>
  <si>
    <t>115-0171-817</t>
  </si>
  <si>
    <t>CABLE 15' INTRFC PHX 10 SPEED</t>
  </si>
  <si>
    <t>0003905</t>
  </si>
  <si>
    <t>0003906</t>
  </si>
  <si>
    <t>0003907</t>
  </si>
  <si>
    <t>0003918</t>
  </si>
  <si>
    <t>0003919</t>
  </si>
  <si>
    <t>90-02263</t>
  </si>
  <si>
    <t>KIT, MANUAL PUMP</t>
  </si>
  <si>
    <t>0003920</t>
  </si>
  <si>
    <t>0003921</t>
  </si>
  <si>
    <t>75032</t>
  </si>
  <si>
    <t>20-18 ga Female WP Terminal</t>
  </si>
  <si>
    <t>WEATHER PACK MALE TERMINAL, SE</t>
  </si>
  <si>
    <t>WEATHER PACK 2-WAY MALE CONNEC</t>
  </si>
  <si>
    <t>0003922</t>
  </si>
  <si>
    <t>0003926</t>
  </si>
  <si>
    <t>0003937</t>
  </si>
  <si>
    <t>0003938</t>
  </si>
  <si>
    <t>Grease, Red ""N"" Tacky, 14 Oz</t>
  </si>
  <si>
    <t>6422</t>
  </si>
  <si>
    <t>PVC NH3 Gloves</t>
  </si>
  <si>
    <t>0003945</t>
  </si>
  <si>
    <t>2"" Strainer 30 Mesh Screen</t>
  </si>
  <si>
    <t>0003952</t>
  </si>
  <si>
    <t>0003953</t>
  </si>
  <si>
    <t>9910-D252GRGI</t>
  </si>
  <si>
    <t>0003958</t>
  </si>
  <si>
    <t>0003959</t>
  </si>
  <si>
    <t>0003971</t>
  </si>
  <si>
    <t>0003990</t>
  </si>
  <si>
    <t>0003994</t>
  </si>
  <si>
    <t>0003995</t>
  </si>
  <si>
    <t>0003998</t>
  </si>
  <si>
    <t>0004002</t>
  </si>
  <si>
    <t>90-50230</t>
  </si>
  <si>
    <t>KIT, 801 FLOWMETER,</t>
  </si>
  <si>
    <t>4223N-B324</t>
  </si>
  <si>
    <t>PROFLO 3WAY 1IN-W EPDM</t>
  </si>
  <si>
    <t>4200-0050V</t>
  </si>
  <si>
    <t>DCV ASSY-25 PSI</t>
  </si>
  <si>
    <t>2640-0010</t>
  </si>
  <si>
    <t>GAUGE 100 PSI STAINLESS</t>
  </si>
  <si>
    <t>CP4916-30</t>
  </si>
  <si>
    <t>0004016</t>
  </si>
  <si>
    <t>0004019</t>
  </si>
  <si>
    <t>QJB364E-20MM-AC</t>
  </si>
  <si>
    <t>NZL BODY W/AIR CHEM</t>
  </si>
  <si>
    <t>QJB17560A-20MM-</t>
  </si>
  <si>
    <t>90-02251</t>
  </si>
  <si>
    <t>CORE KIT, 844E-5,</t>
  </si>
  <si>
    <t>16-40001</t>
  </si>
  <si>
    <t>344BE-34-C</t>
  </si>
  <si>
    <t>SHUTOFF/BYPASS 1""</t>
  </si>
  <si>
    <t>346BE-36-C</t>
  </si>
  <si>
    <t>SHUTOFF/BYPASS 1-1/2</t>
  </si>
  <si>
    <t>0004027</t>
  </si>
  <si>
    <t>0004028</t>
  </si>
  <si>
    <t>0004033</t>
  </si>
  <si>
    <t>SHUTOFF/BYPASS 3/4""</t>
  </si>
  <si>
    <t>0004042</t>
  </si>
  <si>
    <t>TA283QD</t>
  </si>
  <si>
    <t>2""MLE PROFILE X 60MM BUTTRESS</t>
  </si>
  <si>
    <t>0004043</t>
  </si>
  <si>
    <t>5500-X8</t>
  </si>
  <si>
    <t>0004061</t>
  </si>
  <si>
    <t>300PIH13</t>
  </si>
  <si>
    <t>3""CI PUMP W/13hp HONDA-ELEC S</t>
  </si>
  <si>
    <t>0004065</t>
  </si>
  <si>
    <t>0004067</t>
  </si>
  <si>
    <t>22670-PP-15-300</t>
  </si>
  <si>
    <t>0004073</t>
  </si>
  <si>
    <t>0004103</t>
  </si>
  <si>
    <t>0004104</t>
  </si>
  <si>
    <t>0004105</t>
  </si>
  <si>
    <t>0004106</t>
  </si>
  <si>
    <t>0004120</t>
  </si>
  <si>
    <t>99K22-13AWS-D01</t>
  </si>
  <si>
    <t>3'' FULL PORT ELECTRIC POLY VA</t>
  </si>
  <si>
    <t>0004123</t>
  </si>
  <si>
    <t>0004124</t>
  </si>
  <si>
    <t>0004126</t>
  </si>
  <si>
    <t>0004128</t>
  </si>
  <si>
    <t>0004129</t>
  </si>
  <si>
    <t>0004130</t>
  </si>
  <si>
    <t>0004131</t>
  </si>
  <si>
    <t>FS3250-HP</t>
  </si>
  <si>
    <t>3250 Gal Hoops</t>
  </si>
  <si>
    <t>FS3250-88</t>
  </si>
  <si>
    <t>Free Standing Leg Tank 3250 ga</t>
  </si>
  <si>
    <t>0004132</t>
  </si>
  <si>
    <t>0004133</t>
  </si>
  <si>
    <t>0004141</t>
  </si>
  <si>
    <t>9303C-HM5C</t>
  </si>
  <si>
    <t>VA200FP</t>
  </si>
  <si>
    <t>2"" FPT, 2"" Port</t>
  </si>
  <si>
    <t>1-1/4"" Line Str 80 Mesh</t>
  </si>
  <si>
    <t>0004143</t>
  </si>
  <si>
    <t>VSFMT204FP</t>
  </si>
  <si>
    <t>2""FP Mle Adptr x Mle NPT Thrd</t>
  </si>
  <si>
    <t>0004145</t>
  </si>
  <si>
    <t>WGGSS60</t>
  </si>
  <si>
    <t>2-1/2ALL SSLF1/4BM5000PSI</t>
  </si>
  <si>
    <t>23120-1/2-PP</t>
  </si>
  <si>
    <t>QJ363C-3/4-NYB-</t>
  </si>
  <si>
    <t>363C 3 OUTLET 3/4 VI</t>
  </si>
  <si>
    <t>0004146</t>
  </si>
  <si>
    <t>24"" CURV.EXT.,BR.</t>
  </si>
  <si>
    <t>0004161</t>
  </si>
  <si>
    <t>0004162</t>
  </si>
  <si>
    <t>0004163</t>
  </si>
  <si>
    <t>0004166</t>
  </si>
  <si>
    <t>0004167</t>
  </si>
  <si>
    <t>0004168</t>
  </si>
  <si>
    <t>UV100FP</t>
  </si>
  <si>
    <t>1"" FPT, 1"" Port Union Valve</t>
  </si>
  <si>
    <t>RN150-100</t>
  </si>
  <si>
    <t>1-1/2"" X 1""Poly Reducer Nipp</t>
  </si>
  <si>
    <t>0004178</t>
  </si>
  <si>
    <t>0004180</t>
  </si>
  <si>
    <t>980000026</t>
  </si>
  <si>
    <t>FLOW METER, REBUILT RAVEN P60</t>
  </si>
  <si>
    <t>980000027</t>
  </si>
  <si>
    <t>RADAR, RAVEN REBUILT (SMALL)_x000D_6</t>
  </si>
  <si>
    <t>0004188</t>
  </si>
  <si>
    <t>0004196</t>
  </si>
  <si>
    <t>0004203</t>
  </si>
  <si>
    <t>2088-422-444</t>
  </si>
  <si>
    <t>PMP 12VDC RV AFTMKT</t>
  </si>
  <si>
    <t>0004217</t>
  </si>
  <si>
    <t>0004218</t>
  </si>
  <si>
    <t>0004219</t>
  </si>
  <si>
    <t>0004272</t>
  </si>
  <si>
    <t>0004287</t>
  </si>
  <si>
    <t>QJ364C-25MM-NYB</t>
  </si>
  <si>
    <t>364C 4 OUTLET VITON</t>
  </si>
  <si>
    <t>9306C-HM5C-B3U</t>
  </si>
  <si>
    <t>0004290</t>
  </si>
  <si>
    <t>0004312</t>
  </si>
  <si>
    <t>0004316</t>
  </si>
  <si>
    <t>0004323</t>
  </si>
  <si>
    <t>0004324</t>
  </si>
  <si>
    <t>0004327</t>
  </si>
  <si>
    <t>QJ365C-3/4-NYB-</t>
  </si>
  <si>
    <t>365C 5 OUTLET 3/4 VI</t>
  </si>
  <si>
    <t>CP12288-NY</t>
  </si>
  <si>
    <t>BOWL,NYLON,124- STR</t>
  </si>
  <si>
    <t>CP14635-NY</t>
  </si>
  <si>
    <t>BOWL NYLON,124- STR.</t>
  </si>
  <si>
    <t>CP12291-VI</t>
  </si>
  <si>
    <t>GASKET,VITON,124-</t>
  </si>
  <si>
    <t>CP14633-VI</t>
  </si>
  <si>
    <t>GASKET VITON,124-2</t>
  </si>
  <si>
    <t>0004344</t>
  </si>
  <si>
    <t>0004361</t>
  </si>
  <si>
    <t>0004362</t>
  </si>
  <si>
    <t>0004363</t>
  </si>
  <si>
    <t>0004372</t>
  </si>
  <si>
    <t>AI3070-02VP</t>
  </si>
  <si>
    <t>AI3070 TEEJET AIR INDUCTION DU</t>
  </si>
  <si>
    <t>98579-1-NYR</t>
  </si>
  <si>
    <t>CAP &amp; GASKET SET AI3070</t>
  </si>
  <si>
    <t>0004398</t>
  </si>
  <si>
    <t>0004399</t>
  </si>
  <si>
    <t>0004400</t>
  </si>
  <si>
    <t>0004401</t>
  </si>
  <si>
    <t>AA343M-2-1/2-PP</t>
  </si>
  <si>
    <t>V1180-050</t>
  </si>
  <si>
    <t>0004410</t>
  </si>
  <si>
    <t>0004411</t>
  </si>
  <si>
    <t>0004412</t>
  </si>
  <si>
    <t>1"" FP Elec Valve 3/4Sec 3Wire</t>
  </si>
  <si>
    <t>0004413</t>
  </si>
  <si>
    <t>TADF10</t>
  </si>
  <si>
    <t>TADF08</t>
  </si>
  <si>
    <t>TADF03</t>
  </si>
  <si>
    <t>0004414</t>
  </si>
  <si>
    <t>0004416</t>
  </si>
  <si>
    <t>23306H-6-CELR</t>
  </si>
  <si>
    <t>23306H-1-CELR</t>
  </si>
  <si>
    <t>0004418</t>
  </si>
  <si>
    <t>0004424</t>
  </si>
  <si>
    <t>0004430</t>
  </si>
  <si>
    <t>L77-075-15</t>
  </si>
  <si>
    <t>Fuel Hose 3/4"" X 15'</t>
  </si>
  <si>
    <t>0004447</t>
  </si>
  <si>
    <t>0004451</t>
  </si>
  <si>
    <t>0004458</t>
  </si>
  <si>
    <t>1"" LST 80 Mesh Screen</t>
  </si>
  <si>
    <t>0004459</t>
  </si>
  <si>
    <t>0004460</t>
  </si>
  <si>
    <t>L85-125</t>
  </si>
  <si>
    <t>Spray Hose 1 1/4" Black</t>
  </si>
  <si>
    <t>0004461</t>
  </si>
  <si>
    <t>344BEC-23-C</t>
  </si>
  <si>
    <t>0004467</t>
  </si>
  <si>
    <t>3542110</t>
  </si>
  <si>
    <t>6in FML CLOSED LID W/GSKT</t>
  </si>
  <si>
    <t>0004478</t>
  </si>
  <si>
    <t>V300B</t>
  </si>
  <si>
    <t>3"" BALL VALVE BSP</t>
  </si>
  <si>
    <t>0004480</t>
  </si>
  <si>
    <t>0004494</t>
  </si>
  <si>
    <t>0004501</t>
  </si>
  <si>
    <t>0004502</t>
  </si>
  <si>
    <t>0004503</t>
  </si>
  <si>
    <t>0004504</t>
  </si>
  <si>
    <t>0004508</t>
  </si>
  <si>
    <t>1/4XP25R-VP</t>
  </si>
  <si>
    <t>1/4XP25L-VP</t>
  </si>
  <si>
    <t>0004509</t>
  </si>
  <si>
    <t>0004512</t>
  </si>
  <si>
    <t>0004515</t>
  </si>
  <si>
    <t>0004516</t>
  </si>
  <si>
    <t>0004517</t>
  </si>
  <si>
    <t>0004533</t>
  </si>
  <si>
    <t>0004534</t>
  </si>
  <si>
    <t>0004535</t>
  </si>
  <si>
    <t>TS-85SS</t>
  </si>
  <si>
    <t>HD S.S. PUSH BROADCAST SPREADE</t>
  </si>
  <si>
    <t>0004540</t>
  </si>
  <si>
    <t>HY14NP</t>
  </si>
  <si>
    <t>TWO FLEX "Y" ASSEMBLIES W/PRE</t>
  </si>
  <si>
    <t>0004541</t>
  </si>
  <si>
    <t>NIP200-6</t>
  </si>
  <si>
    <t>2"" X 6"" Poly Nipple</t>
  </si>
  <si>
    <t>Female Coupler 2"" Female Thrd</t>
  </si>
  <si>
    <t>200E</t>
  </si>
  <si>
    <t>Male Adapter 2"" Hose Shank</t>
  </si>
  <si>
    <t>NIP200-SH</t>
  </si>
  <si>
    <t>2"" X Short Poly Nipple</t>
  </si>
  <si>
    <t>2""VLV-FML NPT X FML NPT THD-F</t>
  </si>
  <si>
    <t>2"" Poly Pipe Tee</t>
  </si>
  <si>
    <t>Female Coupler 2"" Hose Shank</t>
  </si>
  <si>
    <t>Male Adapter 2"" Female Thread</t>
  </si>
  <si>
    <t>RC200-100</t>
  </si>
  <si>
    <t>2"" X 1"" Poly Reducer Couplin</t>
  </si>
  <si>
    <t>NIP100-4</t>
  </si>
  <si>
    <t>1"" X 4"" Poly Nipple</t>
  </si>
  <si>
    <t>FEMALE CPLG 1" FEMALE THREAD</t>
  </si>
  <si>
    <t>100E</t>
  </si>
  <si>
    <t>Male Adapter 1"" Hose Shank</t>
  </si>
  <si>
    <t>1"" Male Thread X 1"" Hose Sha</t>
  </si>
  <si>
    <t>Female Cplg 1"" Male Thread</t>
  </si>
  <si>
    <t>L85-200</t>
  </si>
  <si>
    <t>Hose, 2" Spray</t>
  </si>
  <si>
    <t>1"" FPT x 1"" Port Poly Valve</t>
  </si>
  <si>
    <t>FM-1100I</t>
  </si>
  <si>
    <t>METER ASSY, INLINE</t>
  </si>
  <si>
    <t>0004546</t>
  </si>
  <si>
    <t>990000146</t>
  </si>
  <si>
    <t>SPRAYER JACK STND ASSEMBLY INC</t>
  </si>
  <si>
    <t>0004550</t>
  </si>
  <si>
    <t>0004551</t>
  </si>
  <si>
    <t>0004552</t>
  </si>
  <si>
    <t>0004553</t>
  </si>
  <si>
    <t>0004555</t>
  </si>
  <si>
    <t>0004561</t>
  </si>
  <si>
    <t>ORS X 1/2"" Hose, 90 deg</t>
  </si>
  <si>
    <t>21037-00</t>
  </si>
  <si>
    <t>Metering Disc .037 w/O-Ring Bu</t>
  </si>
  <si>
    <t>0004562</t>
  </si>
  <si>
    <t>0004570</t>
  </si>
  <si>
    <t>0004578</t>
  </si>
  <si>
    <t>TADF06</t>
  </si>
  <si>
    <t>0004584</t>
  </si>
  <si>
    <t>SUV200FP</t>
  </si>
  <si>
    <t>2"" UNION VALVE</t>
  </si>
  <si>
    <t>200F</t>
  </si>
  <si>
    <t>Male Adapter 2"" Male Thread</t>
  </si>
  <si>
    <t>RN200-150</t>
  </si>
  <si>
    <t>2"" X 1-1/2""Poly Reducer Nipp</t>
  </si>
  <si>
    <t>100A</t>
  </si>
  <si>
    <t>Male Adapter 1"" Female Thread</t>
  </si>
  <si>
    <t>100C</t>
  </si>
  <si>
    <t>Female Cplg 1"" Hose Shank</t>
  </si>
  <si>
    <t>1"" X Short Poly Nipple</t>
  </si>
  <si>
    <t>UVA100FP</t>
  </si>
  <si>
    <t>1"" FPT, 1"" Port (Angle)</t>
  </si>
  <si>
    <t>9940-9753NRL</t>
  </si>
  <si>
    <t>2"EPDM Suction Hose BUMBLEBEE</t>
  </si>
  <si>
    <t>300EPDM-100</t>
  </si>
  <si>
    <t>1"" EPDM Suction Hose BUMBLEBE</t>
  </si>
  <si>
    <t>RS21</t>
  </si>
  <si>
    <t>RECTOR SEAL PIPE SEALANT</t>
  </si>
  <si>
    <t>915001304</t>
  </si>
  <si>
    <t>CLAMP, SCREW #40 29-70mm</t>
  </si>
  <si>
    <t>915001302</t>
  </si>
  <si>
    <t>CLAMP, SCREW #24 26-50mm</t>
  </si>
  <si>
    <t>0004610</t>
  </si>
  <si>
    <t>QJ90-1-NYR</t>
  </si>
  <si>
    <t>ADAPTER W/EPR GASKET</t>
  </si>
  <si>
    <t>TF-VP5</t>
  </si>
  <si>
    <t>0004611</t>
  </si>
  <si>
    <t>TP6506-SS</t>
  </si>
  <si>
    <t>0004612</t>
  </si>
  <si>
    <t>0004613</t>
  </si>
  <si>
    <t>0004623</t>
  </si>
  <si>
    <t>0004624</t>
  </si>
  <si>
    <t>0004634</t>
  </si>
  <si>
    <t>0004639</t>
  </si>
  <si>
    <t>0004640</t>
  </si>
  <si>
    <t>524-0002-063</t>
  </si>
  <si>
    <t>USB-RS232 ADAPTER</t>
  </si>
  <si>
    <t>115-0159-822</t>
  </si>
  <si>
    <t>CABLE 10' RS 232 9 PIN</t>
  </si>
  <si>
    <t>422-0000-059</t>
  </si>
  <si>
    <t>PRESSURE SENSOR RAVEN</t>
  </si>
  <si>
    <t>CABLE PRESS XDCR SENSOR 144 5</t>
  </si>
  <si>
    <t>CABLE PRESS XDCR CONSOLE 36''</t>
  </si>
  <si>
    <t>0004641</t>
  </si>
  <si>
    <t>VALVE ASY 3/4 CONT VAL""</t>
  </si>
  <si>
    <t>0004642</t>
  </si>
  <si>
    <t>0004652</t>
  </si>
  <si>
    <t>0004653</t>
  </si>
  <si>
    <t>VS204FP</t>
  </si>
  <si>
    <t>2"" x 2"" Female NPT Thread</t>
  </si>
  <si>
    <t>VT200BL</t>
  </si>
  <si>
    <t>2"" 3-Way Bottom Load w/T Hndl</t>
  </si>
  <si>
    <t>2"" Male Adapter X 2"" Manifol</t>
  </si>
  <si>
    <t>Female Coupler 3"" Male Thread</t>
  </si>
  <si>
    <t>Female Coupler 2"" Male Thread</t>
  </si>
  <si>
    <t>0004654</t>
  </si>
  <si>
    <t>TJ60-6504VS</t>
  </si>
  <si>
    <t>4193A-PP-5-50SS</t>
  </si>
  <si>
    <t>90-50163</t>
  </si>
  <si>
    <t>KIT,100PSI, LIQ. 3SW,3VAL</t>
  </si>
  <si>
    <t>075C</t>
  </si>
  <si>
    <t>Female Cplg 3/4"" Hose Shank</t>
  </si>
  <si>
    <t>075E</t>
  </si>
  <si>
    <t>Male Adapter 3/4"" Hose Shank</t>
  </si>
  <si>
    <t>0004657</t>
  </si>
  <si>
    <t>0004658</t>
  </si>
  <si>
    <t>0004665</t>
  </si>
  <si>
    <t>0004667</t>
  </si>
  <si>
    <t>0004689</t>
  </si>
  <si>
    <t>0004690</t>
  </si>
  <si>
    <t>0004691</t>
  </si>
  <si>
    <t>0004692</t>
  </si>
  <si>
    <t>90-02404</t>
  </si>
  <si>
    <t>KIT, GPS SPEED SENSOR</t>
  </si>
  <si>
    <t>0004693</t>
  </si>
  <si>
    <t>0004694</t>
  </si>
  <si>
    <t>SJ3-02-VP</t>
  </si>
  <si>
    <t>TEEJET STRMJT/YELLOW</t>
  </si>
  <si>
    <t>0004697</t>
  </si>
  <si>
    <t>0004698</t>
  </si>
  <si>
    <t>0004703</t>
  </si>
  <si>
    <t>ORS X 3/4"" hose, 90 deg</t>
  </si>
  <si>
    <t>0004704</t>
  </si>
  <si>
    <t>SMUCKER 16 GAL POLY LANDMARK S</t>
  </si>
  <si>
    <t>0004705</t>
  </si>
  <si>
    <t>0004712</t>
  </si>
  <si>
    <t>0004713</t>
  </si>
  <si>
    <t>0004714</t>
  </si>
  <si>
    <t>AA122ML-1/2-PP-</t>
  </si>
  <si>
    <t>STRAINER, POLYPRO</t>
  </si>
  <si>
    <t>0004715</t>
  </si>
  <si>
    <t>0004716</t>
  </si>
  <si>
    <t>0004736</t>
  </si>
  <si>
    <t>4223N-B323-00</t>
  </si>
  <si>
    <t>PROFLO 3-WAY 3/4 IN. EPDM</t>
  </si>
  <si>
    <t>0004747</t>
  </si>
  <si>
    <t>0004751</t>
  </si>
  <si>
    <t>ULD120-015</t>
  </si>
  <si>
    <t>ULTRA LO-DFT 120 DEG GREE</t>
  </si>
  <si>
    <t>115-0159-496</t>
  </si>
  <si>
    <t>CABLE 12' PRODUCT 7 BM 440/450</t>
  </si>
  <si>
    <t>115-0171-176</t>
  </si>
  <si>
    <t>CABLE PRESS XDCR CONSOLE 30'LG</t>
  </si>
  <si>
    <t>0004752</t>
  </si>
  <si>
    <t>0004753</t>
  </si>
  <si>
    <t>0004754</t>
  </si>
  <si>
    <t>0004755</t>
  </si>
  <si>
    <t>0004756</t>
  </si>
  <si>
    <t>TP0015-SS</t>
  </si>
  <si>
    <t>0004759</t>
  </si>
  <si>
    <t>0004771</t>
  </si>
  <si>
    <t>3/4"" POLY TEE STRAINER 50 MES</t>
  </si>
  <si>
    <t>0004772</t>
  </si>
  <si>
    <t>0004773</t>
  </si>
  <si>
    <t>0004776</t>
  </si>
  <si>
    <t>0004782</t>
  </si>
  <si>
    <t>0004796</t>
  </si>
  <si>
    <t>0004797</t>
  </si>
  <si>
    <t>H1/4U-0520HE</t>
  </si>
  <si>
    <t>NOZZLE REPLACEMENT FOR BOOMJET</t>
  </si>
  <si>
    <t>0004798</t>
  </si>
  <si>
    <t>0004799</t>
  </si>
  <si>
    <t>0004800</t>
  </si>
  <si>
    <t>0004816</t>
  </si>
  <si>
    <t>0004823</t>
  </si>
  <si>
    <t>0004825</t>
  </si>
  <si>
    <t>0004831</t>
  </si>
  <si>
    <t>9016C-O</t>
  </si>
  <si>
    <t>0004834</t>
  </si>
  <si>
    <t>0004835</t>
  </si>
  <si>
    <t>0004836</t>
  </si>
  <si>
    <t>0004837</t>
  </si>
  <si>
    <t>0004838</t>
  </si>
  <si>
    <t>0004839</t>
  </si>
  <si>
    <t>0004840</t>
  </si>
  <si>
    <t>0004841</t>
  </si>
  <si>
    <t>3/4"" FPT X 3/4""Port Poly Val</t>
  </si>
  <si>
    <t>V150SL</t>
  </si>
  <si>
    <t>3-WAY 1-1/2""FPT, 1-1/2""PRT-S</t>
  </si>
  <si>
    <t>LST125-80</t>
  </si>
  <si>
    <t>1-1/4"" Poly T Strainer 80 Mes</t>
  </si>
  <si>
    <t>LST1580</t>
  </si>
  <si>
    <t>LST 80 MESH SS 1-1/4 &amp; 1-1/2</t>
  </si>
  <si>
    <t>1-1/2"" Line Str 50 Mesh</t>
  </si>
  <si>
    <t>1"" Poly Tank Flange Assembly</t>
  </si>
  <si>
    <t>1-1/2"" Poly Tank Flange Assy</t>
  </si>
  <si>
    <t>2"" Poly Tank Flng Assy 3.25</t>
  </si>
  <si>
    <t>1""Male Thread X 3/4""Hose Sha</t>
  </si>
  <si>
    <t>3/4""Male Thd X 1/2"" Hose Sha</t>
  </si>
  <si>
    <t>3/4"" X Short Poly Nipple</t>
  </si>
  <si>
    <t>HB125-100</t>
  </si>
  <si>
    <t>1-1/4""Male Thd X 1"" Hose Sha</t>
  </si>
  <si>
    <t>HB150-100</t>
  </si>
  <si>
    <t>1-1/2""Male Thd X 1"" Hose Sha</t>
  </si>
  <si>
    <t>SL150-90</t>
  </si>
  <si>
    <t>1-1/2""Poly Street Elbow-90Deg</t>
  </si>
  <si>
    <t>1"" Poly Street Elbow-90 Degre</t>
  </si>
  <si>
    <t>1 1/4"" X Short Poly Nipple</t>
  </si>
  <si>
    <t>RN125-100</t>
  </si>
  <si>
    <t>1-1/4"" X 1""Poly Reducer Nipp</t>
  </si>
  <si>
    <t>NIP150-SH</t>
  </si>
  <si>
    <t>1-1/2"" X Short Poly Nipple</t>
  </si>
  <si>
    <t>RB150-075</t>
  </si>
  <si>
    <t>1-1/2""MPTX3/4""FPT Reducer Bu</t>
  </si>
  <si>
    <t>1""MPT X 1/2""FPT Reducer Bush</t>
  </si>
  <si>
    <t>RB125-075</t>
  </si>
  <si>
    <t>1-1/4""MPTX3/4""FPT Reducer Bu</t>
  </si>
  <si>
    <t>TEE150</t>
  </si>
  <si>
    <t>1-1/2"" Poly Pipe Tee</t>
  </si>
  <si>
    <t>1"" Poly Pipe Tee</t>
  </si>
  <si>
    <t>3/4"" Poly Pipe Tee</t>
  </si>
  <si>
    <t>CR125</t>
  </si>
  <si>
    <t>1-1/4"" Poly Pipe Cross</t>
  </si>
  <si>
    <t>2"" Male Thread X 2"" Hose Sha</t>
  </si>
  <si>
    <t>1-1/2"" MPT X 1-1/2"" Hose Sha</t>
  </si>
  <si>
    <t>1""MPT X 1""Hose Shank-90 Degr</t>
  </si>
  <si>
    <t>HB150-90</t>
  </si>
  <si>
    <t>1-1/2""MPT X 1-1/2""Hse Shnk-9</t>
  </si>
  <si>
    <t>PLUG200</t>
  </si>
  <si>
    <t>2"" Poly Pipe Plug</t>
  </si>
  <si>
    <t>HB100/075-90</t>
  </si>
  <si>
    <t>1""MPT X 3/4""Hose Shank-90 De</t>
  </si>
  <si>
    <t>3/4""MPT X 1/2""Hose Shank-90D</t>
  </si>
  <si>
    <t>D41892-1/2-POM-</t>
  </si>
  <si>
    <t>444BE-44T4T-C</t>
  </si>
  <si>
    <t>SHUTOFF MANIFOLD</t>
  </si>
  <si>
    <t>0004849</t>
  </si>
  <si>
    <t>0004850</t>
  </si>
  <si>
    <t>0004851</t>
  </si>
  <si>
    <t>0004866</t>
  </si>
  <si>
    <t>0004867</t>
  </si>
  <si>
    <t>0004869</t>
  </si>
  <si>
    <t>AI3070-03VP</t>
  </si>
  <si>
    <t>0004870</t>
  </si>
  <si>
    <t>1"" MANIFOLD CHECKVALVE ASSEMB</t>
  </si>
  <si>
    <t>M100MPT</t>
  </si>
  <si>
    <t>1"" Manifold Male Thd Connect</t>
  </si>
  <si>
    <t>M100FPT</t>
  </si>
  <si>
    <t>1"" Flange X 1"" Pipe Thread</t>
  </si>
  <si>
    <t>1"" EPDM Gasket for Manifold</t>
  </si>
  <si>
    <t>1"" Worm Screw Clamp</t>
  </si>
  <si>
    <t>0004881</t>
  </si>
  <si>
    <t>AI3070-04VP</t>
  </si>
  <si>
    <t>0004884</t>
  </si>
  <si>
    <t>0004885</t>
  </si>
  <si>
    <t>CP25599-6-NY</t>
  </si>
  <si>
    <t>0004886</t>
  </si>
  <si>
    <t>XRC11005-VS</t>
  </si>
  <si>
    <t>115-0171-476</t>
  </si>
  <si>
    <t>CABLE 4 ADAPT PRESS FLEX CASE"</t>
  </si>
  <si>
    <t>115-0171-395</t>
  </si>
  <si>
    <t>CABLE NULL MODEM 10'</t>
  </si>
  <si>
    <t>0004894</t>
  </si>
  <si>
    <t>0004895</t>
  </si>
  <si>
    <t>D1</t>
  </si>
  <si>
    <t>DC56</t>
  </si>
  <si>
    <t>0004896</t>
  </si>
  <si>
    <t>0308-7560C</t>
  </si>
  <si>
    <t>ROTOR &amp; SHAFT ASSY</t>
  </si>
  <si>
    <t>0004898</t>
  </si>
  <si>
    <t>TP8010-SS</t>
  </si>
  <si>
    <t>25610-2-NYR</t>
  </si>
  <si>
    <t>0004899</t>
  </si>
  <si>
    <t>0004903</t>
  </si>
  <si>
    <t>3/4"" HOSEBARB MICRO-VALVE FKM</t>
  </si>
  <si>
    <t>XRC8004-VS</t>
  </si>
  <si>
    <t>QJ4676-90-1/4-N</t>
  </si>
  <si>
    <t>ADAPTER 90 DEGREE</t>
  </si>
  <si>
    <t>0004904</t>
  </si>
  <si>
    <t>0004905</t>
  </si>
  <si>
    <t>0004906</t>
  </si>
  <si>
    <t>0004907</t>
  </si>
  <si>
    <t>0004915</t>
  </si>
  <si>
    <t>0004924</t>
  </si>
  <si>
    <t>0004928</t>
  </si>
  <si>
    <t>0004929</t>
  </si>
  <si>
    <t>0004930</t>
  </si>
  <si>
    <t>0004931</t>
  </si>
  <si>
    <t>0004932</t>
  </si>
  <si>
    <t>0004933</t>
  </si>
  <si>
    <t>0004934</t>
  </si>
  <si>
    <t>0004935</t>
  </si>
  <si>
    <t>0004936</t>
  </si>
  <si>
    <t>0004940</t>
  </si>
  <si>
    <t>90-02554</t>
  </si>
  <si>
    <t>MATRIX 570G, PATCH, W/ CAMERA</t>
  </si>
  <si>
    <t>0004944</t>
  </si>
  <si>
    <t>0004949</t>
  </si>
  <si>
    <t>0004953</t>
  </si>
  <si>
    <t>0004954</t>
  </si>
  <si>
    <t>0004956</t>
  </si>
  <si>
    <t>0004957</t>
  </si>
  <si>
    <t>0004958</t>
  </si>
  <si>
    <t>0004976</t>
  </si>
  <si>
    <t>CP8027-1-NYB</t>
  </si>
  <si>
    <t>TEEJET CAP,NYLON</t>
  </si>
  <si>
    <t>HB050-025</t>
  </si>
  <si>
    <t>1/2"" MALE THD X 1/4"" HOSE SH</t>
  </si>
  <si>
    <t>RM800160</t>
  </si>
  <si>
    <t>HOSE 1/4"" ID BLACK VINYL</t>
  </si>
  <si>
    <t>0004977</t>
  </si>
  <si>
    <t>0004978</t>
  </si>
  <si>
    <t>0004979</t>
  </si>
  <si>
    <t>0004980</t>
  </si>
  <si>
    <t>0004995</t>
  </si>
  <si>
    <t>0004996</t>
  </si>
  <si>
    <t>0005000</t>
  </si>
  <si>
    <t>0005004</t>
  </si>
  <si>
    <t>LM0600</t>
  </si>
  <si>
    <t>SMUCKER 6 GAL POLY LANDMARK DU</t>
  </si>
  <si>
    <t>0005005</t>
  </si>
  <si>
    <t>0005006</t>
  </si>
  <si>
    <t>0005007</t>
  </si>
  <si>
    <t>264C 4 OUTLET 1""</t>
  </si>
  <si>
    <t>0005008</t>
  </si>
  <si>
    <t>0005009</t>
  </si>
  <si>
    <t>3430-0500</t>
  </si>
  <si>
    <t>9303C-HM4C</t>
  </si>
  <si>
    <t>0005010</t>
  </si>
  <si>
    <t>0005030</t>
  </si>
  <si>
    <t>0005042</t>
  </si>
  <si>
    <t>115-0171-976</t>
  </si>
  <si>
    <t>CBL ADPT BM SNS CRZR WTHR RES</t>
  </si>
  <si>
    <t>0005043</t>
  </si>
  <si>
    <t>0005045</t>
  </si>
  <si>
    <t>Slick Mist/12x1/24 Ounce</t>
  </si>
  <si>
    <t>0005046</t>
  </si>
  <si>
    <t>0005050</t>
  </si>
  <si>
    <t>0005051</t>
  </si>
  <si>
    <t>0005052</t>
  </si>
  <si>
    <t>0005054</t>
  </si>
  <si>
    <t>0005055</t>
  </si>
  <si>
    <t>0005061</t>
  </si>
  <si>
    <t>0005062</t>
  </si>
  <si>
    <t>8355-1/8-NYB</t>
  </si>
  <si>
    <t>0005069</t>
  </si>
  <si>
    <t>0005070</t>
  </si>
  <si>
    <t>0005071</t>
  </si>
  <si>
    <t>0005072</t>
  </si>
  <si>
    <t>0005073</t>
  </si>
  <si>
    <t>0005074</t>
  </si>
  <si>
    <t>063-0171-295</t>
  </si>
  <si>
    <t>SENSOR ASY SP 24' WH DR</t>
  </si>
  <si>
    <t>0005075</t>
  </si>
  <si>
    <t>0005076</t>
  </si>
  <si>
    <t>0005082</t>
  </si>
  <si>
    <t>Hose Barb ""Y"" 1/4"" x 1/4""</t>
  </si>
  <si>
    <t>HY14WP</t>
  </si>
  <si>
    <t>Flex Y Assy.,FM Pkg</t>
  </si>
  <si>
    <t>25612-9-PP</t>
  </si>
  <si>
    <t>QT CAP&amp;WASHER,POLYPR</t>
  </si>
  <si>
    <t>FM1007</t>
  </si>
  <si>
    <t>Chamber FM Bracket</t>
  </si>
  <si>
    <t>0005084</t>
  </si>
  <si>
    <t>0005095</t>
  </si>
  <si>
    <t>0005096</t>
  </si>
  <si>
    <t>0005098</t>
  </si>
  <si>
    <t>XR11002-VK</t>
  </si>
  <si>
    <t>0005100</t>
  </si>
  <si>
    <t>0005101</t>
  </si>
  <si>
    <t>0005108</t>
  </si>
  <si>
    <t>0005109</t>
  </si>
  <si>
    <t>0005111</t>
  </si>
  <si>
    <t>0005112</t>
  </si>
  <si>
    <t>0005113</t>
  </si>
  <si>
    <t>0005120</t>
  </si>
  <si>
    <t>24230A-1-540-NY</t>
  </si>
  <si>
    <t>QT HOSESHK,TRIPLE NZ</t>
  </si>
  <si>
    <t>24230A-2-540-NY</t>
  </si>
  <si>
    <t>0005122</t>
  </si>
  <si>
    <t>0005135</t>
  </si>
  <si>
    <t>0005136</t>
  </si>
  <si>
    <t>7715-24</t>
  </si>
  <si>
    <t>24"" EXTENSION,BR.</t>
  </si>
  <si>
    <t>0005137</t>
  </si>
  <si>
    <t>0005147</t>
  </si>
  <si>
    <t>0005148</t>
  </si>
  <si>
    <t>0005149</t>
  </si>
  <si>
    <t>115-0159-017</t>
  </si>
  <si>
    <t>CABLE FLOWMETER 12 FT 440 ASY</t>
  </si>
  <si>
    <t>0005157</t>
  </si>
  <si>
    <t>0005158</t>
  </si>
  <si>
    <t>0005159</t>
  </si>
  <si>
    <t>0005160</t>
  </si>
  <si>
    <t>0005161</t>
  </si>
  <si>
    <t>0005162</t>
  </si>
  <si>
    <t>0005163</t>
  </si>
  <si>
    <t>V130-200</t>
  </si>
  <si>
    <t>Clear PVC Suction</t>
  </si>
  <si>
    <t>0005164</t>
  </si>
  <si>
    <t>0005167</t>
  </si>
  <si>
    <t>0005168</t>
  </si>
  <si>
    <t>10103O2</t>
  </si>
  <si>
    <t>5th Wheel Lube 1/Two Ounce</t>
  </si>
  <si>
    <t>10006O2</t>
  </si>
  <si>
    <t>Gun Lube 1/Two Ounce</t>
  </si>
  <si>
    <t>0005169</t>
  </si>
  <si>
    <t>CP4916-93</t>
  </si>
  <si>
    <t>0005172</t>
  </si>
  <si>
    <t>0005176</t>
  </si>
  <si>
    <t>0005182</t>
  </si>
  <si>
    <t>2""T Strnr Screen 50 Mesh 316S</t>
  </si>
  <si>
    <t>0005188</t>
  </si>
  <si>
    <t>01341</t>
  </si>
  <si>
    <t>SPRAY MATE II CONSOLE (3 BOOM</t>
  </si>
  <si>
    <t>01425</t>
  </si>
  <si>
    <t>ASTRO 5 GPS SPEED SENSOR (5 HZ</t>
  </si>
  <si>
    <t>01650</t>
  </si>
  <si>
    <t>FM750 LF (LOW FLOW) GFN FLOWME</t>
  </si>
  <si>
    <t>00745</t>
  </si>
  <si>
    <t>3/4'' M-T SERVO VALVE KIT 150</t>
  </si>
  <si>
    <t>10013G</t>
  </si>
  <si>
    <t>Fuel Treatment 1/Gallon</t>
  </si>
  <si>
    <t>0005190</t>
  </si>
  <si>
    <t>LM3010</t>
  </si>
  <si>
    <t>AIR SOLENOID ASSEMBLY (LM) TEX</t>
  </si>
  <si>
    <t>0005192</t>
  </si>
  <si>
    <t>0005193</t>
  </si>
  <si>
    <t>0005195</t>
  </si>
  <si>
    <t>0005196</t>
  </si>
  <si>
    <t>V25271</t>
  </si>
  <si>
    <t>90 DEGREE MOUNTING BRACKET</t>
  </si>
  <si>
    <t>V10271</t>
  </si>
  <si>
    <t>1"" 90 deg mounting bracket</t>
  </si>
  <si>
    <t>V10270</t>
  </si>
  <si>
    <t>1"" Straight Mounting Bracket</t>
  </si>
  <si>
    <t>0005197</t>
  </si>
  <si>
    <t>0005200</t>
  </si>
  <si>
    <t>0005201</t>
  </si>
  <si>
    <t>0005202</t>
  </si>
  <si>
    <t>0005245</t>
  </si>
  <si>
    <t>0005249</t>
  </si>
  <si>
    <t>0005250</t>
  </si>
  <si>
    <t>0005251</t>
  </si>
  <si>
    <t>TF075V</t>
  </si>
  <si>
    <t>3/4"" Poly Bulkhead Ftng-FKM</t>
  </si>
  <si>
    <t>LS125-40</t>
  </si>
  <si>
    <t>1-1/4"" Line Str 40 Mesh</t>
  </si>
  <si>
    <t>2"" Str w/Suspension Screen</t>
  </si>
  <si>
    <t>1-1/4"" FPT X 1-1/2"" PORT VAL</t>
  </si>
  <si>
    <t>0005253</t>
  </si>
  <si>
    <t>0005255</t>
  </si>
  <si>
    <t>GAT110-03</t>
  </si>
  <si>
    <t>HYPRO TWIN FAN NOZZLE</t>
  </si>
  <si>
    <t>24231A-NYB</t>
  </si>
  <si>
    <t>BODY SUB-ASB.24230</t>
  </si>
  <si>
    <t>EPDM BLK YRN 2""</t>
  </si>
  <si>
    <t>0005257</t>
  </si>
  <si>
    <t>9303C-HM2C</t>
  </si>
  <si>
    <t>M100CPG</t>
  </si>
  <si>
    <t>1"" MANIFOLD COUPLING</t>
  </si>
  <si>
    <t>0005258</t>
  </si>
  <si>
    <t>0005259</t>
  </si>
  <si>
    <t>0005260</t>
  </si>
  <si>
    <t>0005262</t>
  </si>
  <si>
    <t>0005263</t>
  </si>
  <si>
    <t>0005265</t>
  </si>
  <si>
    <t>0005266</t>
  </si>
  <si>
    <t>0005267</t>
  </si>
  <si>
    <t>TK-SS18</t>
  </si>
  <si>
    <t>0005269</t>
  </si>
  <si>
    <t>0005282</t>
  </si>
  <si>
    <t>ASG60</t>
  </si>
  <si>
    <t>2-1/2AMMONIA 1/4'BM 60PSI</t>
  </si>
  <si>
    <t>0005283</t>
  </si>
  <si>
    <t>0005284</t>
  </si>
  <si>
    <t>AA111-1-1/4</t>
  </si>
  <si>
    <t>0005298</t>
  </si>
  <si>
    <t>0005309</t>
  </si>
  <si>
    <t>0005311</t>
  </si>
  <si>
    <t>0005312</t>
  </si>
  <si>
    <t>0005313</t>
  </si>
  <si>
    <t>0005322</t>
  </si>
  <si>
    <t>0005327</t>
  </si>
  <si>
    <t>0005331</t>
  </si>
  <si>
    <t>FM9005</t>
  </si>
  <si>
    <t>PAIR OF 4'' BOOT/SCREEN (BLACK</t>
  </si>
  <si>
    <t>0005343</t>
  </si>
  <si>
    <t>0005348</t>
  </si>
  <si>
    <t>TQ150-08-SS</t>
  </si>
  <si>
    <t>0005349</t>
  </si>
  <si>
    <t>363C 3 OUTLET 1""</t>
  </si>
  <si>
    <t>0005358</t>
  </si>
  <si>
    <t>0005364</t>
  </si>
  <si>
    <t>0005368</t>
  </si>
  <si>
    <t>0005369</t>
  </si>
  <si>
    <t>0005374</t>
  </si>
  <si>
    <t>3/4"" &amp; 1"" Poly Tee Strnr Bow</t>
  </si>
  <si>
    <t>2"" 3-Way Side Load w/T Handle</t>
  </si>
  <si>
    <t>0005384</t>
  </si>
  <si>
    <t>0005385</t>
  </si>
  <si>
    <t>EV125</t>
  </si>
  <si>
    <t>1-1/4"" Elec Valve 3/4Sec 3Wir</t>
  </si>
  <si>
    <t>0005387</t>
  </si>
  <si>
    <t>0005388</t>
  </si>
  <si>
    <t>0005389</t>
  </si>
  <si>
    <t>0005390</t>
  </si>
  <si>
    <t>0005391</t>
  </si>
  <si>
    <t>0005392</t>
  </si>
  <si>
    <t>0005395</t>
  </si>
  <si>
    <t>0005404</t>
  </si>
  <si>
    <t>0005409</t>
  </si>
  <si>
    <t>0005410</t>
  </si>
  <si>
    <t>0005411</t>
  </si>
  <si>
    <t>0005422</t>
  </si>
  <si>
    <t>0005423</t>
  </si>
  <si>
    <t>0005427</t>
  </si>
  <si>
    <t>0005428</t>
  </si>
  <si>
    <t>0005429</t>
  </si>
  <si>
    <t>57-00003</t>
  </si>
  <si>
    <t>INSERT ONLY, 2.6 - 53 GPM</t>
  </si>
  <si>
    <t>0005430</t>
  </si>
  <si>
    <t>0005436</t>
  </si>
  <si>
    <t>0005437</t>
  </si>
  <si>
    <t>ORS X 3/8"" Hose, 90 deg</t>
  </si>
  <si>
    <t>ORS Male X 1/4"" NPT FE 90 deg</t>
  </si>
  <si>
    <t>0005438</t>
  </si>
  <si>
    <t>0005439</t>
  </si>
  <si>
    <t>0005440</t>
  </si>
  <si>
    <t>0005453</t>
  </si>
  <si>
    <t>0005454</t>
  </si>
  <si>
    <t>0005455</t>
  </si>
  <si>
    <t>0005456</t>
  </si>
  <si>
    <t>10DZ0-P01</t>
  </si>
  <si>
    <t>K-Z Actuator .5 Sec.</t>
  </si>
  <si>
    <t>0005457</t>
  </si>
  <si>
    <t>0005458</t>
  </si>
  <si>
    <t>0005459</t>
  </si>
  <si>
    <t>0005461</t>
  </si>
  <si>
    <t>0005472</t>
  </si>
  <si>
    <t>0005474</t>
  </si>
  <si>
    <t>0005475</t>
  </si>
  <si>
    <t>F3F23</t>
  </si>
  <si>
    <t>1'' 3-WAY SIDE LOAD DIVERTER B</t>
  </si>
  <si>
    <t>13A2S-D01</t>
  </si>
  <si>
    <t>EH3 ACTUATOR-0.8 SEC. CYCLE TI</t>
  </si>
  <si>
    <t>F2H22</t>
  </si>
  <si>
    <t>1 1/2'' 2-WAY BALL VALVE-POLY</t>
  </si>
  <si>
    <t>13AWS-D01</t>
  </si>
  <si>
    <t>EH2 ACTUATOR-3.0 CYCLE TIME, F</t>
  </si>
  <si>
    <t>0005476</t>
  </si>
  <si>
    <t>0005477</t>
  </si>
  <si>
    <t>0005482</t>
  </si>
  <si>
    <t>78-50155</t>
  </si>
  <si>
    <t>ANTENNA, GPS PATCH II, 4 METER</t>
  </si>
  <si>
    <t>0005488</t>
  </si>
  <si>
    <t>0005489</t>
  </si>
  <si>
    <t>XRC11008-VK</t>
  </si>
  <si>
    <t>0005490</t>
  </si>
  <si>
    <t>0005491</t>
  </si>
  <si>
    <t>2""T-Bolt Hose Clamp 2.87 MIN</t>
  </si>
  <si>
    <t>0005493</t>
  </si>
  <si>
    <t>0005501</t>
  </si>
  <si>
    <t>0005511</t>
  </si>
  <si>
    <t>0005516</t>
  </si>
  <si>
    <t>117-0159-822</t>
  </si>
  <si>
    <t>KIT RADAR WITH POWER CABLE</t>
  </si>
  <si>
    <t>0005517</t>
  </si>
  <si>
    <t>0005519</t>
  </si>
  <si>
    <t>0005520</t>
  </si>
  <si>
    <t>0005521</t>
  </si>
  <si>
    <t>LM1400</t>
  </si>
  <si>
    <t>SMUCKER 14 GAL POLY LANDMARK D</t>
  </si>
  <si>
    <t>0005522</t>
  </si>
  <si>
    <t>0005523</t>
  </si>
  <si>
    <t>0005524</t>
  </si>
  <si>
    <t>0005525</t>
  </si>
  <si>
    <t>0005529</t>
  </si>
  <si>
    <t>0005530</t>
  </si>
  <si>
    <t>0005531</t>
  </si>
  <si>
    <t>115-0159-856</t>
  </si>
  <si>
    <t>CABLE 12' EXT 7BM 440/450 WVLV</t>
  </si>
  <si>
    <t>115-0159-858</t>
  </si>
  <si>
    <t>CABLE 6' FLOW 3BM SCS440</t>
  </si>
  <si>
    <t>0005538</t>
  </si>
  <si>
    <t>0005545</t>
  </si>
  <si>
    <t>0005546</t>
  </si>
  <si>
    <t>WM200</t>
  </si>
  <si>
    <t>Weathermeter 200</t>
  </si>
  <si>
    <t>0005547</t>
  </si>
  <si>
    <t>0005552</t>
  </si>
  <si>
    <t>2"" FPT X 1-1/2"" PORT POLY VL</t>
  </si>
  <si>
    <t>N645-200</t>
  </si>
  <si>
    <t>0005553</t>
  </si>
  <si>
    <t>0005562</t>
  </si>
  <si>
    <t>XRC110025-VK</t>
  </si>
  <si>
    <t>0005566</t>
  </si>
  <si>
    <t>0005567</t>
  </si>
  <si>
    <t>879-0104</t>
  </si>
  <si>
    <t>POWERHEAD, #50 WIRING</t>
  </si>
  <si>
    <t>0005571</t>
  </si>
  <si>
    <t>0005576</t>
  </si>
  <si>
    <t>0005585</t>
  </si>
  <si>
    <t>0005587</t>
  </si>
  <si>
    <t>0005588</t>
  </si>
  <si>
    <t>CP25597-10-NY</t>
  </si>
  <si>
    <t>Q.T. CAP NY. VILOET</t>
  </si>
  <si>
    <t>0005590</t>
  </si>
  <si>
    <t>0005591</t>
  </si>
  <si>
    <t>0005604</t>
  </si>
  <si>
    <t>0005605</t>
  </si>
  <si>
    <t>0005609</t>
  </si>
  <si>
    <t>0005610</t>
  </si>
  <si>
    <t>0005611</t>
  </si>
  <si>
    <t>0005612</t>
  </si>
  <si>
    <t>0005614</t>
  </si>
  <si>
    <t>0005617</t>
  </si>
  <si>
    <t>0005624</t>
  </si>
  <si>
    <t>0005628</t>
  </si>
  <si>
    <t>0005630</t>
  </si>
  <si>
    <t>V130-125</t>
  </si>
  <si>
    <t>0005631</t>
  </si>
  <si>
    <t>0005635</t>
  </si>
  <si>
    <t>0005636</t>
  </si>
  <si>
    <t>0005637</t>
  </si>
  <si>
    <t>0005638</t>
  </si>
  <si>
    <t>13434-406-NYB</t>
  </si>
  <si>
    <t>0005640</t>
  </si>
  <si>
    <t>0005652</t>
  </si>
  <si>
    <t>0005653</t>
  </si>
  <si>
    <t>0005657</t>
  </si>
  <si>
    <t>1/4"" Tube X 1/4"" Tube Union</t>
  </si>
  <si>
    <t>1/4"" Tube X 1/4"" Male NPT</t>
  </si>
  <si>
    <t>0005658</t>
  </si>
  <si>
    <t>AI8005VS</t>
  </si>
  <si>
    <t>0005659</t>
  </si>
  <si>
    <t>IN0085-30</t>
  </si>
  <si>
    <t>85 Gal Inductors</t>
  </si>
  <si>
    <t>0005660</t>
  </si>
  <si>
    <t>0005661</t>
  </si>
  <si>
    <t>2"" COMPLETE SUPER-FLO FILTER</t>
  </si>
  <si>
    <t>0005663</t>
  </si>
  <si>
    <t>0005666</t>
  </si>
  <si>
    <t>0005667</t>
  </si>
  <si>
    <t>0005674</t>
  </si>
  <si>
    <t>49840</t>
  </si>
  <si>
    <t>PUMP; HYD DRIVE; 2"" x 1.5""</t>
  </si>
  <si>
    <t>3/8""Male Thd X 3/8""Hose Shan</t>
  </si>
  <si>
    <t>1/2""Male Thd X 1/2"" Hose Sha</t>
  </si>
  <si>
    <t>0005683</t>
  </si>
  <si>
    <t>0005686</t>
  </si>
  <si>
    <t>0005688</t>
  </si>
  <si>
    <t>0005689</t>
  </si>
  <si>
    <t>50 Mesh Screen For 3"" L.S.</t>
  </si>
  <si>
    <t>0005690</t>
  </si>
  <si>
    <t>0005694</t>
  </si>
  <si>
    <t>0005697</t>
  </si>
  <si>
    <t>0005704</t>
  </si>
  <si>
    <t>0005707</t>
  </si>
  <si>
    <t>0005716</t>
  </si>
  <si>
    <t>0005718</t>
  </si>
  <si>
    <t>0005721</t>
  </si>
  <si>
    <t>0005726</t>
  </si>
  <si>
    <t>0005727</t>
  </si>
  <si>
    <t>0005728</t>
  </si>
  <si>
    <t>XRC11015-VS</t>
  </si>
  <si>
    <t>TEEJET TIP/CAP XRC</t>
  </si>
  <si>
    <t>0005729</t>
  </si>
  <si>
    <t>0005730</t>
  </si>
  <si>
    <t>0005731</t>
  </si>
  <si>
    <t>0005734</t>
  </si>
  <si>
    <t>0005735</t>
  </si>
  <si>
    <t>0005753</t>
  </si>
  <si>
    <t>0005754</t>
  </si>
  <si>
    <t>0005757</t>
  </si>
  <si>
    <t>0005759</t>
  </si>
  <si>
    <t>0005764</t>
  </si>
  <si>
    <t>0005765</t>
  </si>
  <si>
    <t>0005767</t>
  </si>
  <si>
    <t>0005768</t>
  </si>
  <si>
    <t>0005771</t>
  </si>
  <si>
    <t>0005775</t>
  </si>
  <si>
    <t>0005783</t>
  </si>
  <si>
    <t>0005784</t>
  </si>
  <si>
    <t>0005786</t>
  </si>
  <si>
    <t>0005792</t>
  </si>
  <si>
    <t>0005794</t>
  </si>
  <si>
    <t>115-0171-235</t>
  </si>
  <si>
    <t>CABLE PRESS TRANSDUCER 72 LG""</t>
  </si>
  <si>
    <t>0005799</t>
  </si>
  <si>
    <t>0005808</t>
  </si>
  <si>
    <t>0005810</t>
  </si>
  <si>
    <t>HB038-025</t>
  </si>
  <si>
    <t>3/8"" MALE THD X 1/4"" HOSE SH</t>
  </si>
  <si>
    <t>0005813</t>
  </si>
  <si>
    <t>0005815</t>
  </si>
  <si>
    <t>0005816</t>
  </si>
  <si>
    <t>0005818</t>
  </si>
  <si>
    <t>0005823</t>
  </si>
  <si>
    <t>0005824</t>
  </si>
  <si>
    <t>0005826</t>
  </si>
  <si>
    <t>0005828</t>
  </si>
  <si>
    <t>0005829</t>
  </si>
  <si>
    <t>10015</t>
  </si>
  <si>
    <t>H/D Oil Stabilizer/1x1/5 Gallo</t>
  </si>
  <si>
    <t>0005831</t>
  </si>
  <si>
    <t>0005837</t>
  </si>
  <si>
    <t>0005838</t>
  </si>
  <si>
    <t>TADF05</t>
  </si>
  <si>
    <t>0005839</t>
  </si>
  <si>
    <t>0005841</t>
  </si>
  <si>
    <t>3430-0390</t>
  </si>
  <si>
    <t>KIT-S.ROLLER(4000)</t>
  </si>
  <si>
    <t>0005844</t>
  </si>
  <si>
    <t>HBT100-100</t>
  </si>
  <si>
    <t>1"" HB X 1"" HB X 1"" MPT</t>
  </si>
  <si>
    <t>0005846</t>
  </si>
  <si>
    <t>VN100</t>
  </si>
  <si>
    <t>1"" Poly Nozzle Valve</t>
  </si>
  <si>
    <t>0005850</t>
  </si>
  <si>
    <t>0005852</t>
  </si>
  <si>
    <t>0005853</t>
  </si>
  <si>
    <t>0005854</t>
  </si>
  <si>
    <t>0005856</t>
  </si>
  <si>
    <t>0005858</t>
  </si>
  <si>
    <t>0005859</t>
  </si>
  <si>
    <t>1/4"" Tube X 1/4"" Female NPT</t>
  </si>
  <si>
    <t>0005860</t>
  </si>
  <si>
    <t>0005862</t>
  </si>
  <si>
    <t>0005866</t>
  </si>
  <si>
    <t>0005871</t>
  </si>
  <si>
    <t>H1/4U-SS0004</t>
  </si>
  <si>
    <t>HB025SS</t>
  </si>
  <si>
    <t>1/4"" MALE X 1/4"" HOSE SHANK-</t>
  </si>
  <si>
    <t>0005872</t>
  </si>
  <si>
    <t>0005874</t>
  </si>
  <si>
    <t>0005899</t>
  </si>
  <si>
    <t>0005902</t>
  </si>
  <si>
    <t>0005903</t>
  </si>
  <si>
    <t>0005908</t>
  </si>
  <si>
    <t>HM038</t>
  </si>
  <si>
    <t>3/8"" HOSE BARB X 3/8"" HOSE B</t>
  </si>
  <si>
    <t>HBT038</t>
  </si>
  <si>
    <t>3/8"" HOSE BARB TEE</t>
  </si>
  <si>
    <t>0005909</t>
  </si>
  <si>
    <t>0005911</t>
  </si>
  <si>
    <t>0005913</t>
  </si>
  <si>
    <t>0005914</t>
  </si>
  <si>
    <t>0005915</t>
  </si>
  <si>
    <t>0005919</t>
  </si>
  <si>
    <t>0005921</t>
  </si>
  <si>
    <t>0005923</t>
  </si>
  <si>
    <t>0005925</t>
  </si>
  <si>
    <t>0005926</t>
  </si>
  <si>
    <t>47200</t>
  </si>
  <si>
    <t>PUMP; 1.5"" x 1.25""</t>
  </si>
  <si>
    <t>0005932</t>
  </si>
  <si>
    <t>0005940</t>
  </si>
  <si>
    <t>0005953</t>
  </si>
  <si>
    <t>0005963</t>
  </si>
  <si>
    <t>8460-3/4-50</t>
  </si>
  <si>
    <t>PRES.REL.VALVE SOLB.</t>
  </si>
  <si>
    <t>0005965</t>
  </si>
  <si>
    <t>0005969</t>
  </si>
  <si>
    <t>0005970</t>
  </si>
  <si>
    <t>LVHB038V</t>
  </si>
  <si>
    <t>3/8"" HOSEBARB MICRO-VALVE FKM</t>
  </si>
  <si>
    <t>FC-ULD120-025</t>
  </si>
  <si>
    <t>FASTCAP ULD 120 DEG LILAC</t>
  </si>
  <si>
    <t>0005971</t>
  </si>
  <si>
    <t>3522261-1</t>
  </si>
  <si>
    <t>16in. LID W/LABYRINTH/RIM</t>
  </si>
  <si>
    <t>0005981</t>
  </si>
  <si>
    <t>0005982</t>
  </si>
  <si>
    <t>0005983</t>
  </si>
  <si>
    <t>CAP00-03</t>
  </si>
  <si>
    <t>ISO-FANTIP CAP-BLUE</t>
  </si>
  <si>
    <t>CAP00-015</t>
  </si>
  <si>
    <t>ISO FANTIP CAP-GREEN</t>
  </si>
  <si>
    <t>CAP00-02</t>
  </si>
  <si>
    <t>ISO FANTIP CAP-YELLOW</t>
  </si>
  <si>
    <t>ULD120-02</t>
  </si>
  <si>
    <t>ULTRA LO-DFT 120 DEG YELL</t>
  </si>
  <si>
    <t>0005984</t>
  </si>
  <si>
    <t>0005985</t>
  </si>
  <si>
    <t>0005992</t>
  </si>
  <si>
    <t>0005994</t>
  </si>
  <si>
    <t>890150000</t>
  </si>
  <si>
    <t>SENDER UNIT HYD OIL TEMP 200 D</t>
  </si>
  <si>
    <t>490003600</t>
  </si>
  <si>
    <t>FILTER AIR CAB CHARCOAL 1997-2</t>
  </si>
  <si>
    <t>560708090</t>
  </si>
  <si>
    <t>MANUAL, OWNER'S CHEROKEE</t>
  </si>
  <si>
    <t>0005997</t>
  </si>
  <si>
    <t>0006001</t>
  </si>
  <si>
    <t>0006003</t>
  </si>
  <si>
    <t>0006011</t>
  </si>
  <si>
    <t>MV220BL</t>
  </si>
  <si>
    <t>2""FP Flanges X 2"" FPT Inlet</t>
  </si>
  <si>
    <t>0006014</t>
  </si>
  <si>
    <t>0006015</t>
  </si>
  <si>
    <t>0006016</t>
  </si>
  <si>
    <t>0006017</t>
  </si>
  <si>
    <t>0006018</t>
  </si>
  <si>
    <t>21950-15-NY</t>
  </si>
  <si>
    <t>END CAP 15PSI,RED</t>
  </si>
  <si>
    <t>0006019</t>
  </si>
  <si>
    <t>0006037</t>
  </si>
  <si>
    <t>CP4916-37</t>
  </si>
  <si>
    <t>0006053</t>
  </si>
  <si>
    <t>0006072</t>
  </si>
  <si>
    <t>3/4""Male Thd X 3/4"" Hose Sha</t>
  </si>
  <si>
    <t>0006077</t>
  </si>
  <si>
    <t>TADF015</t>
  </si>
  <si>
    <t>0006078</t>
  </si>
  <si>
    <t>0006080</t>
  </si>
  <si>
    <t>XRC8003-VS</t>
  </si>
  <si>
    <t>0006084</t>
  </si>
  <si>
    <t>0006085</t>
  </si>
  <si>
    <t>25612-9-NYR</t>
  </si>
  <si>
    <t>Q.T. CAP&amp;WASHER S-ASB</t>
  </si>
  <si>
    <t>MV300</t>
  </si>
  <si>
    <t>3"" Std Port Manifold Valve</t>
  </si>
  <si>
    <t>M300BRB</t>
  </si>
  <si>
    <t>3"" FLANGE X 3"" HOSE BARB</t>
  </si>
  <si>
    <t>0006087</t>
  </si>
  <si>
    <t>680000026</t>
  </si>
  <si>
    <t>GAGE 4"" 0-160 PSI GLYCERIN FI</t>
  </si>
  <si>
    <t>0006095</t>
  </si>
  <si>
    <t>0006099</t>
  </si>
  <si>
    <t>LSM300-04</t>
  </si>
  <si>
    <t>3"" MLS THREADED STRAINER 4 ME</t>
  </si>
  <si>
    <t>0006100</t>
  </si>
  <si>
    <t>063-0172-194</t>
  </si>
  <si>
    <t>VALVE FAST CONT 30GPM BRND HYD</t>
  </si>
  <si>
    <t>0006102</t>
  </si>
  <si>
    <t>2"" EPDM Gasket</t>
  </si>
  <si>
    <t>0006105</t>
  </si>
  <si>
    <t>0006114</t>
  </si>
  <si>
    <t>WM10</t>
  </si>
  <si>
    <t>WeatherMeter 10</t>
  </si>
  <si>
    <t>0006115</t>
  </si>
  <si>
    <t>0006116</t>
  </si>
  <si>
    <t>0006117</t>
  </si>
  <si>
    <t>0006118</t>
  </si>
  <si>
    <t>0006119</t>
  </si>
  <si>
    <t>0006120</t>
  </si>
  <si>
    <t>0006121</t>
  </si>
  <si>
    <t>0006122</t>
  </si>
  <si>
    <t>InvoiceNo</t>
  </si>
  <si>
    <t>InvoiceDate</t>
  </si>
  <si>
    <t>CustomerNo</t>
  </si>
  <si>
    <t>ItemCode</t>
  </si>
  <si>
    <t>ItemCodeDesc</t>
  </si>
  <si>
    <t>QuantityShipped</t>
  </si>
  <si>
    <t>BillToName</t>
  </si>
  <si>
    <t>0000001</t>
  </si>
  <si>
    <t>OTHER02 PHONE</t>
  </si>
  <si>
    <t>0000002</t>
  </si>
  <si>
    <t>BOB ALBERT</t>
  </si>
  <si>
    <t>DAVID KIM</t>
  </si>
  <si>
    <t>JEREMY KERSENBROCK</t>
  </si>
  <si>
    <t>JOHN OWENS</t>
  </si>
  <si>
    <t>ED STADLER</t>
  </si>
  <si>
    <t>BRIAN WALKER</t>
  </si>
  <si>
    <t>CHRISTINE COOLEY</t>
  </si>
  <si>
    <t>MICHAEL SHEFFIELD</t>
  </si>
  <si>
    <t>DAVID WIEBE</t>
  </si>
  <si>
    <t>JAMES JOHNS</t>
  </si>
  <si>
    <t>0000021</t>
  </si>
  <si>
    <t>BLAKE FRAZEE</t>
  </si>
  <si>
    <t>ROBERT ROSE</t>
  </si>
  <si>
    <t>BINNIE WAYCASTER</t>
  </si>
  <si>
    <t>MARK HEATH</t>
  </si>
  <si>
    <t>JOHN SWEET</t>
  </si>
  <si>
    <t>WILLIAM VIERA</t>
  </si>
  <si>
    <t>DAVID GUDORF</t>
  </si>
  <si>
    <t>THOM HARRIS</t>
  </si>
  <si>
    <t>GENTRY LEDBETTER</t>
  </si>
  <si>
    <t>GEORGE SZAKALY</t>
  </si>
  <si>
    <t>JOHNATAN CHAMBERLIN</t>
  </si>
  <si>
    <t>ANDREW ANKNEY</t>
  </si>
  <si>
    <t>CLARENCE ECKARD</t>
  </si>
  <si>
    <t>GREG ARMSTRONG</t>
  </si>
  <si>
    <t>DON SAYWORD</t>
  </si>
  <si>
    <t>ARTHUR EBERT</t>
  </si>
  <si>
    <t>BRNADON FONTENOT</t>
  </si>
  <si>
    <t>JOHN MCHALE</t>
  </si>
  <si>
    <t>SANDER SHKRELI</t>
  </si>
  <si>
    <t>SCOTT EDWARDS</t>
  </si>
  <si>
    <t>PAM BUE</t>
  </si>
  <si>
    <t>JAMES GILL</t>
  </si>
  <si>
    <t>JACK YARBROUGH</t>
  </si>
  <si>
    <t>JOHN LOWDER</t>
  </si>
  <si>
    <t>MICHAEL GUERRIERO</t>
  </si>
  <si>
    <t>MARK ELY</t>
  </si>
  <si>
    <t>KEVIN KIVETT</t>
  </si>
  <si>
    <t>RICHARD JACOBSEN</t>
  </si>
  <si>
    <t>BILL TAYLOR</t>
  </si>
  <si>
    <t>DEVLIN TALKINGTON</t>
  </si>
  <si>
    <t>JASON THURLEY</t>
  </si>
  <si>
    <t>Williams Forestry &amp; Associates</t>
  </si>
  <si>
    <t>BARB BROOKS</t>
  </si>
  <si>
    <t>EMIL BURMEISER</t>
  </si>
  <si>
    <t>ORVIN MILLER</t>
  </si>
  <si>
    <t>KEITH SHELTON</t>
  </si>
  <si>
    <t>JEREMY MOYER</t>
  </si>
  <si>
    <t>JAMES JOHN</t>
  </si>
  <si>
    <t>0000067</t>
  </si>
  <si>
    <t>MIKE KURPA</t>
  </si>
  <si>
    <t>ROY POWELL</t>
  </si>
  <si>
    <t>STEVE POINTER</t>
  </si>
  <si>
    <t>THOMAS AYERS</t>
  </si>
  <si>
    <t>JOSEPH DENTON</t>
  </si>
  <si>
    <t>WEBB BRAXTON</t>
  </si>
  <si>
    <t>BINKLEY &amp; HURST</t>
  </si>
  <si>
    <t>LARRY KUEHNER</t>
  </si>
  <si>
    <t>MICHAEL BRENNEMAN</t>
  </si>
  <si>
    <t>GREG ETTER</t>
  </si>
  <si>
    <t>FRED BIERMANN</t>
  </si>
  <si>
    <t>CHARLES MCDONALD</t>
  </si>
  <si>
    <t>MARK ZIMMER</t>
  </si>
  <si>
    <t>ERIC RIVADENEYRA</t>
  </si>
  <si>
    <t>JASON BIRNSCHEIN</t>
  </si>
  <si>
    <t>GLEN STEVENS</t>
  </si>
  <si>
    <t>MIGUEL PATRICK</t>
  </si>
  <si>
    <t>JAC JACQMIN</t>
  </si>
  <si>
    <t>0000087</t>
  </si>
  <si>
    <t>OTHER NAME</t>
  </si>
  <si>
    <t>PAUL PEARSON</t>
  </si>
  <si>
    <t>ALMA BURNS</t>
  </si>
  <si>
    <t>RONALD LAUGHLIN</t>
  </si>
  <si>
    <t>LLOYD DAIS</t>
  </si>
  <si>
    <t>CLEAN FIELD SERVICES INC</t>
  </si>
  <si>
    <t>NATHAN ARNDT</t>
  </si>
  <si>
    <t>ROBERT J. BETKEY</t>
  </si>
  <si>
    <t>BRANDIN SOLIE</t>
  </si>
  <si>
    <t>CALVIN BROUGHTON</t>
  </si>
  <si>
    <t>JEREMY GROSSMAN</t>
  </si>
  <si>
    <t>JEFFREY JURGESS</t>
  </si>
  <si>
    <t>DAWN LAUSENBERG</t>
  </si>
  <si>
    <t>NICK LAROCCA</t>
  </si>
  <si>
    <t>JASON CARLSON</t>
  </si>
  <si>
    <t>WILLIAM DEAN</t>
  </si>
  <si>
    <t>PETE PHILLIPS</t>
  </si>
  <si>
    <t>JEAN MARC MENARD</t>
  </si>
  <si>
    <t>CAROL LILENFELD</t>
  </si>
  <si>
    <t>ROBERT MILLER</t>
  </si>
  <si>
    <t>0000118</t>
  </si>
  <si>
    <t>LAMONT DAVIS</t>
  </si>
  <si>
    <t>DOMINIC BOMBARDIER</t>
  </si>
  <si>
    <t>DAN KULONGOWSKI</t>
  </si>
  <si>
    <t>BARRY ROE</t>
  </si>
  <si>
    <t>FRANK BLOOM</t>
  </si>
  <si>
    <t>RICHARD WAGNER</t>
  </si>
  <si>
    <t>0000127</t>
  </si>
  <si>
    <t>JAMES TURNER</t>
  </si>
  <si>
    <t>DAVID COLLINS</t>
  </si>
  <si>
    <t>DONALD MUSICK</t>
  </si>
  <si>
    <t>RONALD MONROE</t>
  </si>
  <si>
    <t>JERALD HALTER</t>
  </si>
  <si>
    <t>RICHARD WEBER</t>
  </si>
  <si>
    <t>TODD GORDON</t>
  </si>
  <si>
    <t>0000136</t>
  </si>
  <si>
    <t>0000137</t>
  </si>
  <si>
    <t>WILLIAM DUGGAN</t>
  </si>
  <si>
    <t>RONALD JONES</t>
  </si>
  <si>
    <t>HOWARD OHR</t>
  </si>
  <si>
    <t>PAUL HATHAWAY</t>
  </si>
  <si>
    <t>GEORGE LINDQUIST</t>
  </si>
  <si>
    <t>EARLY CO. GIN INC</t>
  </si>
  <si>
    <t>BEVERLY WOODS</t>
  </si>
  <si>
    <t>CLIFFORD GETZ</t>
  </si>
  <si>
    <t>KEVIN ERNST</t>
  </si>
  <si>
    <t>LYNNE ELLIS</t>
  </si>
  <si>
    <t>LARRY ADKISON</t>
  </si>
  <si>
    <t>MICHAEL IVEY</t>
  </si>
  <si>
    <t>Joel Klippel</t>
  </si>
  <si>
    <t>JOE SANDERS</t>
  </si>
  <si>
    <t>SPIKE WHEELER</t>
  </si>
  <si>
    <t>RON CLARKE</t>
  </si>
  <si>
    <t>0000156</t>
  </si>
  <si>
    <t>MARIO MILLA</t>
  </si>
  <si>
    <t>Michael Thomas</t>
  </si>
  <si>
    <t>ROGER JONES</t>
  </si>
  <si>
    <t>CASEY DUFOUR</t>
  </si>
  <si>
    <t>JEREMY DAVIS</t>
  </si>
  <si>
    <t>BRAD HARVEY</t>
  </si>
  <si>
    <t>DANA CAMERON</t>
  </si>
  <si>
    <t>EUGENE COMBS</t>
  </si>
  <si>
    <t>DENNIS SATTLER</t>
  </si>
  <si>
    <t>MARK SANSOM</t>
  </si>
  <si>
    <t>LANCE CUMMINS</t>
  </si>
  <si>
    <t>ERIK ZARS</t>
  </si>
  <si>
    <t>TOM HARTH</t>
  </si>
  <si>
    <t>Steven Stogner</t>
  </si>
  <si>
    <t>Arthur Mantei</t>
  </si>
  <si>
    <t>Phil Carr</t>
  </si>
  <si>
    <t>Scott Hansen</t>
  </si>
  <si>
    <t>EDWARD FERARA</t>
  </si>
  <si>
    <t>Ernest Rhodes</t>
  </si>
  <si>
    <t>LONNIE KING</t>
  </si>
  <si>
    <t>BRIAN COCHRANE</t>
  </si>
  <si>
    <t>0000182</t>
  </si>
  <si>
    <t>Eddie Carpenter</t>
  </si>
  <si>
    <t>ABRAM WIEBE</t>
  </si>
  <si>
    <t>CHARLES ECKERT</t>
  </si>
  <si>
    <t>LARRY PARKER</t>
  </si>
  <si>
    <t>Bruce Gilliland</t>
  </si>
  <si>
    <t>John Shaver</t>
  </si>
  <si>
    <t>Jeff McGinnis</t>
  </si>
  <si>
    <t>JASON PRICE</t>
  </si>
  <si>
    <t>BRENT BUINHAM</t>
  </si>
  <si>
    <t>Scotts LawnService</t>
  </si>
  <si>
    <t>LEE BRANUM</t>
  </si>
  <si>
    <t>R. DUNAWAY</t>
  </si>
  <si>
    <t>HARVEY MADDEN</t>
  </si>
  <si>
    <t>MURPHY TRACTOR &amp; EQUIPMENT</t>
  </si>
  <si>
    <t>Nick Larocca</t>
  </si>
  <si>
    <t>BRIAN POST</t>
  </si>
  <si>
    <t>Kenneth Bergen</t>
  </si>
  <si>
    <t>GUY CUMBIE</t>
  </si>
  <si>
    <t>MARTHA RAU</t>
  </si>
  <si>
    <t>John Bryant</t>
  </si>
  <si>
    <t>0000213</t>
  </si>
  <si>
    <t>GREGORY SEASWORD</t>
  </si>
  <si>
    <t>Alan Thibault</t>
  </si>
  <si>
    <t>TROY TAYLOR</t>
  </si>
  <si>
    <t>RIO QUEEN CITRUS, INC</t>
  </si>
  <si>
    <t>BARROT LILLEBO</t>
  </si>
  <si>
    <t>DUSTIN HOLT</t>
  </si>
  <si>
    <t>Gerald Long</t>
  </si>
  <si>
    <t>Miguel Sarabia</t>
  </si>
  <si>
    <t>GARY KEMPLER</t>
  </si>
  <si>
    <t>ROSS COLBY</t>
  </si>
  <si>
    <t>RALPH WILLMARTH</t>
  </si>
  <si>
    <t>KEVIN SAVOY</t>
  </si>
  <si>
    <t>DELAND LAINHART</t>
  </si>
  <si>
    <t>STEVE MYRICK</t>
  </si>
  <si>
    <t>JEFF HAYS</t>
  </si>
  <si>
    <t>CHISTINA PARSELLS</t>
  </si>
  <si>
    <t>CHECY CHASE CLUB</t>
  </si>
  <si>
    <t>STEVE SPRUILL</t>
  </si>
  <si>
    <t>DONNIE SHANNON</t>
  </si>
  <si>
    <t>0000244</t>
  </si>
  <si>
    <t>GEORGE CATTO</t>
  </si>
  <si>
    <t>LEROY G NORTHUP</t>
  </si>
  <si>
    <t>BRAD GREEN</t>
  </si>
  <si>
    <t>Derek Breitwieser</t>
  </si>
  <si>
    <t>BRAD STROUD</t>
  </si>
  <si>
    <t>CHRIS CONARD</t>
  </si>
  <si>
    <t>James Donop</t>
  </si>
  <si>
    <t>BOB IVERSON</t>
  </si>
  <si>
    <t>RICHARD KINSEY</t>
  </si>
  <si>
    <t>TERRY HOPSON</t>
  </si>
  <si>
    <t>DAVID WAMRE</t>
  </si>
  <si>
    <t>DANA HOOPS</t>
  </si>
  <si>
    <t>Cherie Blaylock</t>
  </si>
  <si>
    <t>TYSON PACKER</t>
  </si>
  <si>
    <t>GARY BIESKE</t>
  </si>
  <si>
    <t>RONALD ZWEYGARDT</t>
  </si>
  <si>
    <t>JOHN GERHARDINGER</t>
  </si>
  <si>
    <t>0000266</t>
  </si>
  <si>
    <t>RUSSELL MILLSPRAW</t>
  </si>
  <si>
    <t>Joe Goodell</t>
  </si>
  <si>
    <t>HENRY B.  VANAUSDLE</t>
  </si>
  <si>
    <t>Marty Christensen</t>
  </si>
  <si>
    <t>LEE E EDDLEMAN</t>
  </si>
  <si>
    <t>MARK JENSEN</t>
  </si>
  <si>
    <t>0000275</t>
  </si>
  <si>
    <t>0000276</t>
  </si>
  <si>
    <t>RICHARD ZAPALAC</t>
  </si>
  <si>
    <t>TIM TURRI</t>
  </si>
  <si>
    <t>DANIEL DONOVAN</t>
  </si>
  <si>
    <t>BRIAN FOX</t>
  </si>
  <si>
    <t>JASON BLACKWELL</t>
  </si>
  <si>
    <t>STEPHEN MCQUIRE</t>
  </si>
  <si>
    <t>BILLY BRASWELL</t>
  </si>
  <si>
    <t>JAMES HUGHES</t>
  </si>
  <si>
    <t>WAYNE FRAASS</t>
  </si>
  <si>
    <t>JAN TUNNER</t>
  </si>
  <si>
    <t>ORVILLE NINER</t>
  </si>
  <si>
    <t>Dennis Ruebush</t>
  </si>
  <si>
    <t>LARRY PIERCE</t>
  </si>
  <si>
    <t>DAVID SWART</t>
  </si>
  <si>
    <t>0000295</t>
  </si>
  <si>
    <t>BILL FRIDAY</t>
  </si>
  <si>
    <t>ERIC JOSEPH</t>
  </si>
  <si>
    <t>SERIKAKU FARMS</t>
  </si>
  <si>
    <t>BRIAN KEATING</t>
  </si>
  <si>
    <t>DANIEL CLAYTON</t>
  </si>
  <si>
    <t>GLENN IGLER</t>
  </si>
  <si>
    <t>Mary Searle</t>
  </si>
  <si>
    <t>PIONEER ATHLETICS</t>
  </si>
  <si>
    <t>RHEA FARMS</t>
  </si>
  <si>
    <t>David Holland</t>
  </si>
  <si>
    <t>Gary Campbell</t>
  </si>
  <si>
    <t>Chad Street</t>
  </si>
  <si>
    <t>Clifford Dueck</t>
  </si>
  <si>
    <t>WILLIAM CHAPPELL</t>
  </si>
  <si>
    <t>STACY JOLE</t>
  </si>
  <si>
    <t>MIKE PROVIN</t>
  </si>
  <si>
    <t>JACK PRICE</t>
  </si>
  <si>
    <t>Franklin Richardson</t>
  </si>
  <si>
    <t>EVAN SMITH</t>
  </si>
  <si>
    <t>ALAN WHITEHEAD</t>
  </si>
  <si>
    <t>ROMAN NEDINA</t>
  </si>
  <si>
    <t>MIKE L. COOPRIDER</t>
  </si>
  <si>
    <t>GERALD CORK</t>
  </si>
  <si>
    <t>AUTO BROKERS</t>
  </si>
  <si>
    <t>DARREL TENHOLDER</t>
  </si>
  <si>
    <t>MATT GARRELTS</t>
  </si>
  <si>
    <t>JAMES GARNER</t>
  </si>
  <si>
    <t>DAVID WILLIAMS</t>
  </si>
  <si>
    <t>TERRY SEGEBRUCH</t>
  </si>
  <si>
    <t>Michel Drapeau</t>
  </si>
  <si>
    <t>ROBERT SMITH</t>
  </si>
  <si>
    <t>CASH FROM FPS</t>
  </si>
  <si>
    <t>Ronald Goerler</t>
  </si>
  <si>
    <t>FRED HILL</t>
  </si>
  <si>
    <t>MARK RIESER</t>
  </si>
  <si>
    <t>BUZZ WHITE</t>
  </si>
  <si>
    <t>GABE TRIF</t>
  </si>
  <si>
    <t>0000339</t>
  </si>
  <si>
    <t>ROBERT ANDERSON</t>
  </si>
  <si>
    <t>MICKEY MIZE</t>
  </si>
  <si>
    <t>ALAN MCBEE</t>
  </si>
  <si>
    <t>DAVID BOWEN</t>
  </si>
  <si>
    <t>RICHARD LOFTIN</t>
  </si>
  <si>
    <t>Erik Prosser</t>
  </si>
  <si>
    <t>THOMAS CARNEY</t>
  </si>
  <si>
    <t>ROGER MCCAFFERY</t>
  </si>
  <si>
    <t>MARK TENHOLDER</t>
  </si>
  <si>
    <t>RPC</t>
  </si>
  <si>
    <t>SELECTOFLASH</t>
  </si>
  <si>
    <t>PERRY PHILPOTT</t>
  </si>
  <si>
    <t>Eric Edmundson</t>
  </si>
  <si>
    <t>MIKE HAGEMANN</t>
  </si>
  <si>
    <t>David Jolly</t>
  </si>
  <si>
    <t>PETER ALLEN</t>
  </si>
  <si>
    <t>Gene Pileggi</t>
  </si>
  <si>
    <t>0000363</t>
  </si>
  <si>
    <t>0000364</t>
  </si>
  <si>
    <t>0000366</t>
  </si>
  <si>
    <t>0000368</t>
  </si>
  <si>
    <t>KENNY EDWARDS</t>
  </si>
  <si>
    <t>EDWIN MOSLEY</t>
  </si>
  <si>
    <t>SERGIO BARRERA</t>
  </si>
  <si>
    <t>ROGER C CAGLE</t>
  </si>
  <si>
    <t>Dale Van Wormer</t>
  </si>
  <si>
    <t>Angela Hanson</t>
  </si>
  <si>
    <t>Jeff Reed</t>
  </si>
  <si>
    <t>YU WEN CHEN</t>
  </si>
  <si>
    <t>MICHEL DRAPEAU</t>
  </si>
  <si>
    <t>Donald Eader</t>
  </si>
  <si>
    <t>MARK LANDRY</t>
  </si>
  <si>
    <t>Ed  Hart</t>
  </si>
  <si>
    <t>Kim Roberts</t>
  </si>
  <si>
    <t>0000386</t>
  </si>
  <si>
    <t>0000387</t>
  </si>
  <si>
    <t>0000388</t>
  </si>
  <si>
    <t>Rob Steiner</t>
  </si>
  <si>
    <t>Stefane Fielding</t>
  </si>
  <si>
    <t>Arnold Schumann</t>
  </si>
  <si>
    <t>Darius Taylor</t>
  </si>
  <si>
    <t>Alan Lattanzi</t>
  </si>
  <si>
    <t>MICHAEL SHERBUT</t>
  </si>
  <si>
    <t>CAROLYNE JOHNSON</t>
  </si>
  <si>
    <t>Joe Schlautmann</t>
  </si>
  <si>
    <t>Roger Loftus</t>
  </si>
  <si>
    <t>michael markos</t>
  </si>
  <si>
    <t>Wes Vine</t>
  </si>
  <si>
    <t>renato lavarez</t>
  </si>
  <si>
    <t>k roy</t>
  </si>
  <si>
    <t>David Gillie</t>
  </si>
  <si>
    <t>Brian Covert</t>
  </si>
  <si>
    <t>Christopher Husko</t>
  </si>
  <si>
    <t>Jeff Stevens</t>
  </si>
  <si>
    <t>Christopher Emig</t>
  </si>
  <si>
    <t>Daniel Lord</t>
  </si>
  <si>
    <t>Benoit Tremblay</t>
  </si>
  <si>
    <t>ELLIOTT SALES &amp; SERVICE</t>
  </si>
  <si>
    <t>Peavy Grain Company</t>
  </si>
  <si>
    <t>Al Maza</t>
  </si>
  <si>
    <t>Jon Fuller</t>
  </si>
  <si>
    <t>David Schansberg</t>
  </si>
  <si>
    <t>LATONYA BIGGER</t>
  </si>
  <si>
    <t>Kristi Sohm</t>
  </si>
  <si>
    <t>Michael Bachynski</t>
  </si>
  <si>
    <t>0000420</t>
  </si>
  <si>
    <t>WES VINE</t>
  </si>
  <si>
    <t>Serge Racine</t>
  </si>
  <si>
    <t>CHRIS OGORMAN</t>
  </si>
  <si>
    <t>Richard Jeffords</t>
  </si>
  <si>
    <t>0000427</t>
  </si>
  <si>
    <t>BRADLEY PERRING</t>
  </si>
  <si>
    <t>Chang gong Zou</t>
  </si>
  <si>
    <t>Steve Perrero</t>
  </si>
  <si>
    <t>BILL FRANCIS</t>
  </si>
  <si>
    <t>RON KEMPF</t>
  </si>
  <si>
    <t>0000437</t>
  </si>
  <si>
    <t>0000438</t>
  </si>
  <si>
    <t>0000440</t>
  </si>
  <si>
    <t>Precise Chemicals and Equipmen</t>
  </si>
  <si>
    <t>Pascal Jean</t>
  </si>
  <si>
    <t>Jim R. Neville</t>
  </si>
  <si>
    <t>Phone Orders</t>
  </si>
  <si>
    <t>ALLAN PAGE</t>
  </si>
  <si>
    <t>Derrick Harger</t>
  </si>
  <si>
    <t>Eric Tejeda</t>
  </si>
  <si>
    <t>Kirk Scurpa</t>
  </si>
  <si>
    <t>James Cline</t>
  </si>
  <si>
    <t>Frank Shearer</t>
  </si>
  <si>
    <t>Mark Copenhaver</t>
  </si>
  <si>
    <t>Robert Ingram</t>
  </si>
  <si>
    <t>Julian Maul</t>
  </si>
  <si>
    <t>Jason Gunderson</t>
  </si>
  <si>
    <t>DHT Steve Roberts</t>
  </si>
  <si>
    <t>GEOFFERY SHIMOTSU</t>
  </si>
  <si>
    <t>DONALD DUKES</t>
  </si>
  <si>
    <t>Tommy J. Strickland</t>
  </si>
  <si>
    <t>TOM OBRIEN</t>
  </si>
  <si>
    <t>Terry Archambeault</t>
  </si>
  <si>
    <t>RAYMOND IAM</t>
  </si>
  <si>
    <t>JON MILLER</t>
  </si>
  <si>
    <t>0000472</t>
  </si>
  <si>
    <t>Patricia Morales</t>
  </si>
  <si>
    <t>WILLIAM MAHONEY</t>
  </si>
  <si>
    <t>GENE GRILLO</t>
  </si>
  <si>
    <t>Brian Wamhoff</t>
  </si>
  <si>
    <t>James Kolding</t>
  </si>
  <si>
    <t>Jim Neville Lawn Service Inc</t>
  </si>
  <si>
    <t>Robert Thoman</t>
  </si>
  <si>
    <t>Vinh Sieu Tran</t>
  </si>
  <si>
    <t>Stéphane Plante (Roy)</t>
  </si>
  <si>
    <t>Christine Foster</t>
  </si>
  <si>
    <t>Daryn Chapman</t>
  </si>
  <si>
    <t>Robert Robert</t>
  </si>
  <si>
    <t>JEFFERY TROUP</t>
  </si>
  <si>
    <t>Mark Gonzalez</t>
  </si>
  <si>
    <t>0000492</t>
  </si>
  <si>
    <t>WILLIAM SELF</t>
  </si>
  <si>
    <t>TERRY SNYDER</t>
  </si>
  <si>
    <t>0000495</t>
  </si>
  <si>
    <t>Pat Lonergan</t>
  </si>
  <si>
    <t>Ronald Ruth</t>
  </si>
  <si>
    <t>GLEN THOMPSON</t>
  </si>
  <si>
    <t>Matthew Engelman</t>
  </si>
  <si>
    <t>TONY CIRAULO</t>
  </si>
  <si>
    <t>David Dykes</t>
  </si>
  <si>
    <t>Bruce Tardiff</t>
  </si>
  <si>
    <t>KEITH BALDERSON</t>
  </si>
  <si>
    <t>BRIAN KRENKE</t>
  </si>
  <si>
    <t>NATHAN LEE</t>
  </si>
  <si>
    <t>Contract Sweepers</t>
  </si>
  <si>
    <t>LEON RADEMACHER</t>
  </si>
  <si>
    <t>LEE GILPIN</t>
  </si>
  <si>
    <t>David Oka</t>
  </si>
  <si>
    <t>Danny Baptista</t>
  </si>
  <si>
    <t>GINA ROSS</t>
  </si>
  <si>
    <t>ART SORIA</t>
  </si>
  <si>
    <t>Kenneth LaHaye</t>
  </si>
  <si>
    <t>0000518</t>
  </si>
  <si>
    <t>JEFF DORRY</t>
  </si>
  <si>
    <t>ANDREA SARTORI</t>
  </si>
  <si>
    <t>Angel Casale</t>
  </si>
  <si>
    <t>ALEX FOUR SEASON GROWER</t>
  </si>
  <si>
    <t>EDITH WINLAND</t>
  </si>
  <si>
    <t>WOODY VICKERS</t>
  </si>
  <si>
    <t>JONATHAN LEDUC</t>
  </si>
  <si>
    <t>Patrick Visser</t>
  </si>
  <si>
    <t>Scott Snyder</t>
  </si>
  <si>
    <t>Ryan Holihan</t>
  </si>
  <si>
    <t>RYAN REICHARDT</t>
  </si>
  <si>
    <t>BRIAN SHOWALTER</t>
  </si>
  <si>
    <t>BRADLEY BURKE</t>
  </si>
  <si>
    <t>GORDON LOVESTRAND</t>
  </si>
  <si>
    <t>0000537</t>
  </si>
  <si>
    <t>SCOTT PARRELL</t>
  </si>
  <si>
    <t>APRIL CUDDEBACK</t>
  </si>
  <si>
    <t>Raymond Aispuro</t>
  </si>
  <si>
    <t>0000540</t>
  </si>
  <si>
    <t>0000541</t>
  </si>
  <si>
    <t>0000542</t>
  </si>
  <si>
    <t>ELAINE ESTRELLA</t>
  </si>
  <si>
    <t>David McDonald</t>
  </si>
  <si>
    <t>Hamadi Hachana</t>
  </si>
  <si>
    <t>FORETRAVEL MOTOR COACH</t>
  </si>
  <si>
    <t>Mark Boyles</t>
  </si>
  <si>
    <t>0000551</t>
  </si>
  <si>
    <t>DON OWENS</t>
  </si>
  <si>
    <t>CHARLES CLARK</t>
  </si>
  <si>
    <t>Abelardo Pacheco</t>
  </si>
  <si>
    <t>Jonathan Leary</t>
  </si>
  <si>
    <t>WILLIAM FOX</t>
  </si>
  <si>
    <t>N G TURF</t>
  </si>
  <si>
    <t>0000565</t>
  </si>
  <si>
    <t>JOE Citrano</t>
  </si>
  <si>
    <t>0000568</t>
  </si>
  <si>
    <t>Online Orders</t>
  </si>
  <si>
    <t>JOE</t>
  </si>
  <si>
    <t>RANDALL BENNETT</t>
  </si>
  <si>
    <t>MAYFIELDS FARMING</t>
  </si>
  <si>
    <t>WAYNE MILLER</t>
  </si>
  <si>
    <t>0000574</t>
  </si>
  <si>
    <t>Wayne Pyron</t>
  </si>
  <si>
    <t>FRANK KIACZ</t>
  </si>
  <si>
    <t>DAVID JOHNSON</t>
  </si>
  <si>
    <t>CARL MOREHEAD</t>
  </si>
  <si>
    <t>0000582</t>
  </si>
  <si>
    <t>CARPETS &amp; MORE</t>
  </si>
  <si>
    <t>JEFF WAGNER</t>
  </si>
  <si>
    <t>OLSON MICHAEL</t>
  </si>
  <si>
    <t>BRYAN NIELSON</t>
  </si>
  <si>
    <t>NEAL GASSNER</t>
  </si>
  <si>
    <t>BRAD WILLIAMS</t>
  </si>
  <si>
    <t>AVI POLLACK</t>
  </si>
  <si>
    <t>0000593</t>
  </si>
  <si>
    <t>MARTIN ZEPPETELLO</t>
  </si>
  <si>
    <t>JOHN RUKSTALIS</t>
  </si>
  <si>
    <t>ELLIOTT HAMPTON</t>
  </si>
  <si>
    <t>Gayla Martin Machine &amp; Welding</t>
  </si>
  <si>
    <t>DEL MORGAN</t>
  </si>
  <si>
    <t>TONY LORINCE</t>
  </si>
  <si>
    <t>JOHN HARRISON</t>
  </si>
  <si>
    <t>DOUG FANNING</t>
  </si>
  <si>
    <t>TERRY KNOWLTON</t>
  </si>
  <si>
    <t>DADE CITY AUTO &amp; EQUIPMENT</t>
  </si>
  <si>
    <t>PERSONAL TOUCH</t>
  </si>
  <si>
    <t>YOUNGS PLANT FARM</t>
  </si>
  <si>
    <t>JOHNNIE SAPP</t>
  </si>
  <si>
    <t>OVEAN LARUE</t>
  </si>
  <si>
    <t>ALLAN BEILKE</t>
  </si>
  <si>
    <t>NEVILLE J BOLAND</t>
  </si>
  <si>
    <t>KARL ESHELMAN</t>
  </si>
  <si>
    <t>CHUCK BLANTON</t>
  </si>
  <si>
    <t>WENDY ROMAN</t>
  </si>
  <si>
    <t>JEFFREY IMOTO</t>
  </si>
  <si>
    <t>WEAKLEY FARMERS COOP</t>
  </si>
  <si>
    <t>JAMES RASH</t>
  </si>
  <si>
    <t>AJ OSBORN</t>
  </si>
  <si>
    <t>Ben Branch</t>
  </si>
  <si>
    <t>James Engelhardt</t>
  </si>
  <si>
    <t>LUTHER GREENE</t>
  </si>
  <si>
    <t>GARY EDMUNDS</t>
  </si>
  <si>
    <t>JEAN-PHILIPPE MARIE</t>
  </si>
  <si>
    <t>MIKE KROEGER</t>
  </si>
  <si>
    <t>STEVEN KIRKPATRICK</t>
  </si>
  <si>
    <t>KELVIN BAUCOM</t>
  </si>
  <si>
    <t>PAUL RICE</t>
  </si>
  <si>
    <t>DARRELL LAWHON</t>
  </si>
  <si>
    <t>RICHARD DUNN</t>
  </si>
  <si>
    <t>DAN DRUFFEL</t>
  </si>
  <si>
    <t>ANDY SMITH</t>
  </si>
  <si>
    <t>HUY TRAN</t>
  </si>
  <si>
    <t>JERRY HAAS</t>
  </si>
  <si>
    <t>BELKIS MARTINEZ</t>
  </si>
  <si>
    <t>RICK ROSS</t>
  </si>
  <si>
    <t>REX BUNNELL</t>
  </si>
  <si>
    <t>GORDON LUEBBE</t>
  </si>
  <si>
    <t>GREG HARGETT</t>
  </si>
  <si>
    <t>TOM HARRIS</t>
  </si>
  <si>
    <t>PETER</t>
  </si>
  <si>
    <t>JOSH WEATHERS</t>
  </si>
  <si>
    <t>GREGORY COLLA</t>
  </si>
  <si>
    <t>GLEN BAREFIT</t>
  </si>
  <si>
    <t>DON GRIFFEY</t>
  </si>
  <si>
    <t>MADILL MOTOR SALES</t>
  </si>
  <si>
    <t>MASON BARKER</t>
  </si>
  <si>
    <t>GREGG CUNNINGHAM</t>
  </si>
  <si>
    <t>MIKE ROBERTS</t>
  </si>
  <si>
    <t>0000675</t>
  </si>
  <si>
    <t>MARK MONTGOMERY</t>
  </si>
  <si>
    <t>WEED HILL DRIVING RANGE</t>
  </si>
  <si>
    <t>KURT JOHNSON</t>
  </si>
  <si>
    <t>JOHN VIGNALI</t>
  </si>
  <si>
    <t>MATT PITSENBARGER</t>
  </si>
  <si>
    <t>CHARLES RUTHERFORD</t>
  </si>
  <si>
    <t>DAVID TENHUNDFELD</t>
  </si>
  <si>
    <t>JIM JOHN</t>
  </si>
  <si>
    <t>MAHMOOD SAREBANHA</t>
  </si>
  <si>
    <t>0000689</t>
  </si>
  <si>
    <t>NATURES WAY NURSERY</t>
  </si>
  <si>
    <t>KENNETH ROSE</t>
  </si>
  <si>
    <t>JEFF ZAYA</t>
  </si>
  <si>
    <t>ANDREW NESBITT</t>
  </si>
  <si>
    <t>SERVICE MOTOR COMPANY</t>
  </si>
  <si>
    <t>WILLIAM MCBEE</t>
  </si>
  <si>
    <t>MICHAEL ETHRIDGE</t>
  </si>
  <si>
    <t>CHAD TANNEHILL</t>
  </si>
  <si>
    <t>EDWARD BRIDGES</t>
  </si>
  <si>
    <t>JOHN HILLARD</t>
  </si>
  <si>
    <t>BOB KIRZINGER</t>
  </si>
  <si>
    <t>MICHAEL COLEMAN</t>
  </si>
  <si>
    <t>RANDY FOSTER</t>
  </si>
  <si>
    <t>DAVID OKADA</t>
  </si>
  <si>
    <t>ANDREW GAEDE</t>
  </si>
  <si>
    <t>JOHN WILLIS</t>
  </si>
  <si>
    <t>0000711</t>
  </si>
  <si>
    <t>0000713</t>
  </si>
  <si>
    <t>STACEY PRICE</t>
  </si>
  <si>
    <t>KENNY DEWILEE</t>
  </si>
  <si>
    <t>SCOTT CHAPPELL</t>
  </si>
  <si>
    <t>JAMES KARLOWSKY</t>
  </si>
  <si>
    <t>DANIEL HUON</t>
  </si>
  <si>
    <t>ALVIN KUSHNER</t>
  </si>
  <si>
    <t>KENNETH STUTSMAN</t>
  </si>
  <si>
    <t>KEVIN WILHAM</t>
  </si>
  <si>
    <t>STEVE SCHROEDER</t>
  </si>
  <si>
    <t>MICHAEL ETHRIDG</t>
  </si>
  <si>
    <t>CAMERON SIMPSON</t>
  </si>
  <si>
    <t>CHRIS RITTER</t>
  </si>
  <si>
    <t>ROBERT HARRIS</t>
  </si>
  <si>
    <t>RYAN KIRBY</t>
  </si>
  <si>
    <t>AMIT VACHHER-GNANATHURAI</t>
  </si>
  <si>
    <t>SONYA SAMMONS</t>
  </si>
  <si>
    <t>STEVE STRANGE</t>
  </si>
  <si>
    <t>CHARLES BETTENCOURT</t>
  </si>
  <si>
    <t>DEAN MOEN</t>
  </si>
  <si>
    <t>ROB MANNING</t>
  </si>
  <si>
    <t>CARL DAVIS</t>
  </si>
  <si>
    <t>GENEVA GINN</t>
  </si>
  <si>
    <t>LAWRENCE WHEELER</t>
  </si>
  <si>
    <t>WILLIAM MABRY</t>
  </si>
  <si>
    <t>STEPHEN KEITH</t>
  </si>
  <si>
    <t>TIMOTHY BRENNAN</t>
  </si>
  <si>
    <t>RICHARD MAGDE</t>
  </si>
  <si>
    <t>DARRIN ECK</t>
  </si>
  <si>
    <t>JOSEPH THOMAS</t>
  </si>
  <si>
    <t>PETER CLARK</t>
  </si>
  <si>
    <t>WILLIAM BAKER</t>
  </si>
  <si>
    <t>WACHTEL FARMS INC</t>
  </si>
  <si>
    <t>RANDY NORTHCUTT</t>
  </si>
  <si>
    <t>HENRY HATFIELD</t>
  </si>
  <si>
    <t>SILVER CITY ACE</t>
  </si>
  <si>
    <t>BEDE KORTEGAST</t>
  </si>
  <si>
    <t>DAVID MOSS</t>
  </si>
  <si>
    <t>TONY HORINEK</t>
  </si>
  <si>
    <t>ROBERT PARADIS</t>
  </si>
  <si>
    <t>DONALD HOLDER</t>
  </si>
  <si>
    <t>ROD EVELEIGH</t>
  </si>
  <si>
    <t>LANCE SULLIVAN</t>
  </si>
  <si>
    <t>VENKAT RAJAGOPALAN</t>
  </si>
  <si>
    <t>DALE FOSSEN</t>
  </si>
  <si>
    <t>JOEY SANDERS</t>
  </si>
  <si>
    <t>EVA PETTES</t>
  </si>
  <si>
    <t>BRAD THOMAS</t>
  </si>
  <si>
    <t>KACY MIMS</t>
  </si>
  <si>
    <t>JEROME FAULRING</t>
  </si>
  <si>
    <t>KEVIN CARDER</t>
  </si>
  <si>
    <t>JOSEPH LININGER</t>
  </si>
  <si>
    <t>WT CONSTRUCTION</t>
  </si>
  <si>
    <t>JEONGSUP CHOI</t>
  </si>
  <si>
    <t>CHRIS WALLYN</t>
  </si>
  <si>
    <t>JOSEPH P. PARKER</t>
  </si>
  <si>
    <t>GARY HARMS</t>
  </si>
  <si>
    <t>MICHAEL WOLF</t>
  </si>
  <si>
    <t>RANDY ROEHL</t>
  </si>
  <si>
    <t>JOHN MORGAN</t>
  </si>
  <si>
    <t>MIKE FELDMAN</t>
  </si>
  <si>
    <t>CHRISTIAN WAGNER</t>
  </si>
  <si>
    <t>BRENT RENDEL</t>
  </si>
  <si>
    <t>CRAIG INMAN</t>
  </si>
  <si>
    <t>CHRISTOPHER BELL</t>
  </si>
  <si>
    <t>Gilbert Archuleta</t>
  </si>
  <si>
    <t>KEITH DERCK</t>
  </si>
  <si>
    <t>Mike Simpson</t>
  </si>
  <si>
    <t>JUSTIN DAMRON</t>
  </si>
  <si>
    <t>JEREMY MCPHERSON</t>
  </si>
  <si>
    <t>LeConte Talley</t>
  </si>
  <si>
    <t>Ronald Defoe</t>
  </si>
  <si>
    <t>BRUCE MIZERA</t>
  </si>
  <si>
    <t>Joey McGaha</t>
  </si>
  <si>
    <t>Stephen Colbert</t>
  </si>
  <si>
    <t>NATHAN GRIESEMER</t>
  </si>
  <si>
    <t>JOSH WALTON</t>
  </si>
  <si>
    <t>KENT SHANNON</t>
  </si>
  <si>
    <t>DAVID WALLACE</t>
  </si>
  <si>
    <t>JAMES ENGELHARDT</t>
  </si>
  <si>
    <t>AARON CROOKS</t>
  </si>
  <si>
    <t>MONTE LITTLE</t>
  </si>
  <si>
    <t>CHAD FERGUSON</t>
  </si>
  <si>
    <t>Edward Schober</t>
  </si>
  <si>
    <t>Curt Holloway</t>
  </si>
  <si>
    <t>Keith Saffer</t>
  </si>
  <si>
    <t>Timothy Pirani</t>
  </si>
  <si>
    <t>Michael Watson</t>
  </si>
  <si>
    <t>DOUGLAS PULLIAM</t>
  </si>
  <si>
    <t>RYAN RICKER</t>
  </si>
  <si>
    <t>Michael Womack</t>
  </si>
  <si>
    <t>WES SUDDARTH</t>
  </si>
  <si>
    <t>RIC LINES</t>
  </si>
  <si>
    <t>TONY TEIXEIRA</t>
  </si>
  <si>
    <t>ANTON RABUDIANSKI</t>
  </si>
  <si>
    <t>JOEL KLIPPEL</t>
  </si>
  <si>
    <t>ERNEST CARTWRIGHT</t>
  </si>
  <si>
    <t>PATRICK OCONNELL</t>
  </si>
  <si>
    <t>GLEN HYNDMAN</t>
  </si>
  <si>
    <t>DANIEL HORTON</t>
  </si>
  <si>
    <t>KENT KAMINSKY</t>
  </si>
  <si>
    <t>ALB FARMS</t>
  </si>
  <si>
    <t>BLAKE MILLER</t>
  </si>
  <si>
    <t>MARK SPENCER</t>
  </si>
  <si>
    <t>CLAY MCCOOK</t>
  </si>
  <si>
    <t>JUSTIN FOCHT</t>
  </si>
  <si>
    <t>STEPHANIE MERCER</t>
  </si>
  <si>
    <t>AL PIENA</t>
  </si>
  <si>
    <t>HERB NINNEMANN</t>
  </si>
  <si>
    <t>WILLIAMS FARMS</t>
  </si>
  <si>
    <t>RUARI CRABBE</t>
  </si>
  <si>
    <t>PATRICK KARP</t>
  </si>
  <si>
    <t>0000874</t>
  </si>
  <si>
    <t>TOKACHI NOKI CENTER</t>
  </si>
  <si>
    <t>MATT RIDENOUR</t>
  </si>
  <si>
    <t>JOHN PIERCE</t>
  </si>
  <si>
    <t>0000878</t>
  </si>
  <si>
    <t>HYIELD FARMS LTD</t>
  </si>
  <si>
    <t>BEN MAHAFFEY</t>
  </si>
  <si>
    <t>MARK LOWE</t>
  </si>
  <si>
    <t>MICHELLE ST. SAUVEUR</t>
  </si>
  <si>
    <t>THOMAS SMITH</t>
  </si>
  <si>
    <t>BRENNEN MOREJOHN</t>
  </si>
  <si>
    <t>DOUG GALLOWAY</t>
  </si>
  <si>
    <t>JEFFREY FETTERS</t>
  </si>
  <si>
    <t>0000888</t>
  </si>
  <si>
    <t>CULLIGAN OF THE HILL COUNTRY</t>
  </si>
  <si>
    <t>DAVID SAFFER</t>
  </si>
  <si>
    <t>JEFF LEONARD</t>
  </si>
  <si>
    <t>DAVE EEARUP</t>
  </si>
  <si>
    <t>STEWART RANCH INC</t>
  </si>
  <si>
    <t>Doug Davenport</t>
  </si>
  <si>
    <t>Stanky Supply Co</t>
  </si>
  <si>
    <t>DAVID STEPHENS</t>
  </si>
  <si>
    <t>0000899</t>
  </si>
  <si>
    <t>CENTRAL ALABAMA EQUIPMENT</t>
  </si>
  <si>
    <t>GARY ROBERTS</t>
  </si>
  <si>
    <t>PETER PEREGRINO</t>
  </si>
  <si>
    <t>JULIA ESSER</t>
  </si>
  <si>
    <t>DONALD LEHMAN</t>
  </si>
  <si>
    <t>ANDREW WILHITE</t>
  </si>
  <si>
    <t>BILL JANSEN</t>
  </si>
  <si>
    <t>MARK LISOWE</t>
  </si>
  <si>
    <t>LYLE SMITHBURG</t>
  </si>
  <si>
    <t>BRIAN ESCOBAR</t>
  </si>
  <si>
    <t>ANDY DOOLEY</t>
  </si>
  <si>
    <t>INTEGRA PLASTIC PRODUCTS</t>
  </si>
  <si>
    <t>TONY CLANTON</t>
  </si>
  <si>
    <t>PRESTON MCAFEE</t>
  </si>
  <si>
    <t>MICKEY JACKSON</t>
  </si>
  <si>
    <t>CHRISTOPHER KWIAGKOWSKI</t>
  </si>
  <si>
    <t>JASON MUELLER</t>
  </si>
  <si>
    <t>NEAL FARRELL</t>
  </si>
  <si>
    <t>0000934</t>
  </si>
  <si>
    <t>ANTHONY JOEHL</t>
  </si>
  <si>
    <t>EUGENE BIERWAGEN</t>
  </si>
  <si>
    <t>JOEL PETERSON</t>
  </si>
  <si>
    <t>TERRELL COLLINS</t>
  </si>
  <si>
    <t>DALE LITTLE</t>
  </si>
  <si>
    <t>CLIFF RUPP</t>
  </si>
  <si>
    <t>ADAM JONES</t>
  </si>
  <si>
    <t>NICK MELLERA</t>
  </si>
  <si>
    <t>DONALD GRAHAM</t>
  </si>
  <si>
    <t>LINDA ANTHONY</t>
  </si>
  <si>
    <t>RUSS WALDROP</t>
  </si>
  <si>
    <t>STEVE AUSTIN</t>
  </si>
  <si>
    <t>MICHAEL CRIPPS</t>
  </si>
  <si>
    <t>ANDREW BATE</t>
  </si>
  <si>
    <t>PAUL KARLOWSKY</t>
  </si>
  <si>
    <t>MARK MESSINA</t>
  </si>
  <si>
    <t>SHEARON DEISGN</t>
  </si>
  <si>
    <t>CHERYL SISSON</t>
  </si>
  <si>
    <t>STEVE WALDO</t>
  </si>
  <si>
    <t>JULIEN TRUITT</t>
  </si>
  <si>
    <t>RICHARD WACKER</t>
  </si>
  <si>
    <t>THOMAS SMART</t>
  </si>
  <si>
    <t>JIM BRASHIER</t>
  </si>
  <si>
    <t>BLUE SPRING CORPORATION</t>
  </si>
  <si>
    <t>JOEL RIVERS</t>
  </si>
  <si>
    <t>MICHAEL FISHER</t>
  </si>
  <si>
    <t>CHARLES CROOKS</t>
  </si>
  <si>
    <t>0000972</t>
  </si>
  <si>
    <t>JAMES TUCKER</t>
  </si>
  <si>
    <t>JIM MILLER</t>
  </si>
  <si>
    <t>0000981</t>
  </si>
  <si>
    <t>MICHAEL DWYER</t>
  </si>
  <si>
    <t>JOSH MCCLARREN</t>
  </si>
  <si>
    <t>MARC MCKEOWN</t>
  </si>
  <si>
    <t>WILLIAM GOODELL</t>
  </si>
  <si>
    <t>STEPHEN KOEMMPEL</t>
  </si>
  <si>
    <t>PENN MONTLY</t>
  </si>
  <si>
    <t>EARL CARTER FARMS</t>
  </si>
  <si>
    <t>0000996</t>
  </si>
  <si>
    <t>FLINT HILL</t>
  </si>
  <si>
    <t>MIKE HASELHORST</t>
  </si>
  <si>
    <t>Garry Janney</t>
  </si>
  <si>
    <t>JOHN KINCH</t>
  </si>
  <si>
    <t>MARK GONZOLAS</t>
  </si>
  <si>
    <t>Simon Dixon</t>
  </si>
  <si>
    <t>NEW YORK DOT</t>
  </si>
  <si>
    <t>Bill Jansen</t>
  </si>
  <si>
    <t>BARBARA MOYER</t>
  </si>
  <si>
    <t>0001016</t>
  </si>
  <si>
    <t>NILE SHERMAN</t>
  </si>
  <si>
    <t>DIXON HARISON</t>
  </si>
  <si>
    <t>TOM ELLEFSON</t>
  </si>
  <si>
    <t>DREW CHEVAUX</t>
  </si>
  <si>
    <t>0001024</t>
  </si>
  <si>
    <t>0001025</t>
  </si>
  <si>
    <t>CHRISTINE HOLBROOK</t>
  </si>
  <si>
    <t>JOEL R. VISSER</t>
  </si>
  <si>
    <t>JOHN GORDON-ROSS</t>
  </si>
  <si>
    <t>STEVE GENTER</t>
  </si>
  <si>
    <t>CORWIN RUFENACHT</t>
  </si>
  <si>
    <t>TED MARTIN</t>
  </si>
  <si>
    <t>DAVID LISSON</t>
  </si>
  <si>
    <t>H.L. THOMAS</t>
  </si>
  <si>
    <t>FILK PEST CONTROL</t>
  </si>
  <si>
    <t>0001042</t>
  </si>
  <si>
    <t>0001043</t>
  </si>
  <si>
    <t>0001044</t>
  </si>
  <si>
    <t>0001045</t>
  </si>
  <si>
    <t>0001046</t>
  </si>
  <si>
    <t>0001047</t>
  </si>
  <si>
    <t>MARK SHAW</t>
  </si>
  <si>
    <t>WADE JOHNSON</t>
  </si>
  <si>
    <t>BRIAN PFANNENSTIEL</t>
  </si>
  <si>
    <t>0001053</t>
  </si>
  <si>
    <t>JOHN SHEPPARD</t>
  </si>
  <si>
    <t>GARY GEMME</t>
  </si>
  <si>
    <t>PHIL HENRY</t>
  </si>
  <si>
    <t>0001058</t>
  </si>
  <si>
    <t>0001059</t>
  </si>
  <si>
    <t>PRIMELAND CO-OP</t>
  </si>
  <si>
    <t>MICHAEL PETERSON</t>
  </si>
  <si>
    <t>GEORGE BEAVAN</t>
  </si>
  <si>
    <t>TIM MASON</t>
  </si>
  <si>
    <t>GRANT WALLACE</t>
  </si>
  <si>
    <t>MATTHEW ROHMAN</t>
  </si>
  <si>
    <t>LUIS MALDONADO</t>
  </si>
  <si>
    <t>TODD ELLEFSON</t>
  </si>
  <si>
    <t>JASON PITCHER</t>
  </si>
  <si>
    <t>KURT BEEBE</t>
  </si>
  <si>
    <t>0001082</t>
  </si>
  <si>
    <t>MONTY SONNIER</t>
  </si>
  <si>
    <t>COREY BAKER</t>
  </si>
  <si>
    <t>RICHARD MILLER</t>
  </si>
  <si>
    <t>KEITH GENTNER</t>
  </si>
  <si>
    <t>JOSHUA TAYLOR</t>
  </si>
  <si>
    <t>BRIAN RUFENACHT</t>
  </si>
  <si>
    <t>KENNETH BAGWELL</t>
  </si>
  <si>
    <t>DIANA BROWNING</t>
  </si>
  <si>
    <t>BICHER FARMS</t>
  </si>
  <si>
    <t>BILL CROSS</t>
  </si>
  <si>
    <t>CHRIS KAMIENSKI</t>
  </si>
  <si>
    <t>MICHAEL KOSACKI</t>
  </si>
  <si>
    <t>JAMES HARDY</t>
  </si>
  <si>
    <t>STEPHEN PETERSON</t>
  </si>
  <si>
    <t>DELBERT JOYNER</t>
  </si>
  <si>
    <t>CHARLES BARBIE</t>
  </si>
  <si>
    <t>MICHAEL CIESLIK</t>
  </si>
  <si>
    <t>MICHAEL WILLIAMS</t>
  </si>
  <si>
    <t>MICHAEL PIERGIORGI</t>
  </si>
  <si>
    <t>0001110</t>
  </si>
  <si>
    <t>DANIEL FOONG</t>
  </si>
  <si>
    <t>LAWRENCE VAN VALKENBURGH</t>
  </si>
  <si>
    <t>G KEITH CHRISTY</t>
  </si>
  <si>
    <t>DIXON HARRISON</t>
  </si>
  <si>
    <t>TREVOR OAK</t>
  </si>
  <si>
    <t>GERRY ANDERSON</t>
  </si>
  <si>
    <t>DONALD STAHL</t>
  </si>
  <si>
    <t>CHRISTOPHER KAMIENSKI</t>
  </si>
  <si>
    <t>ROB LOE</t>
  </si>
  <si>
    <t>JIM TOBIN</t>
  </si>
  <si>
    <t>0001130</t>
  </si>
  <si>
    <t>WELDON IDOL</t>
  </si>
  <si>
    <t>0001131</t>
  </si>
  <si>
    <t>0001132</t>
  </si>
  <si>
    <t>JACK NESSER</t>
  </si>
  <si>
    <t>JONATHAN CHAMBERLIN</t>
  </si>
  <si>
    <t>NELSON PARMELEE</t>
  </si>
  <si>
    <t>DESMOND FISCHER</t>
  </si>
  <si>
    <t>Volusia County</t>
  </si>
  <si>
    <t>Midland Cooperative</t>
  </si>
  <si>
    <t>John Kinch</t>
  </si>
  <si>
    <t>0001148</t>
  </si>
  <si>
    <t>Brad Fox</t>
  </si>
  <si>
    <t>RONALD COX</t>
  </si>
  <si>
    <t>BRAD FOX</t>
  </si>
  <si>
    <t>CHRIS JOHNSON</t>
  </si>
  <si>
    <t>ROBIN ELLIOTT</t>
  </si>
  <si>
    <t>SCOTT MARSMAN</t>
  </si>
  <si>
    <t>JAMES CLARK</t>
  </si>
  <si>
    <t>NELSON MAST</t>
  </si>
  <si>
    <t>PHILIP RENSINK</t>
  </si>
  <si>
    <t>DALE HANNA</t>
  </si>
  <si>
    <t>Jack Berry</t>
  </si>
  <si>
    <t>0001162</t>
  </si>
  <si>
    <t>0001163</t>
  </si>
  <si>
    <t>Bob Kirzinger</t>
  </si>
  <si>
    <t>0001166</t>
  </si>
  <si>
    <t>MIKE ALLEN</t>
  </si>
  <si>
    <t>KEVIN STEPHENS</t>
  </si>
  <si>
    <t>FRANK COLAO</t>
  </si>
  <si>
    <t>BRENT WOJTYNIAK</t>
  </si>
  <si>
    <t>MARC SCHEURING</t>
  </si>
  <si>
    <t>RIDENOUR FARMS INC</t>
  </si>
  <si>
    <t>WEILBAKER FARMS</t>
  </si>
  <si>
    <t>Brad Williams</t>
  </si>
  <si>
    <t>0001183</t>
  </si>
  <si>
    <t>Reid Farms - Steve Reid</t>
  </si>
  <si>
    <t>CO/ALLIANCE</t>
  </si>
  <si>
    <t>JIM LARSH</t>
  </si>
  <si>
    <t>SK REPAIRS</t>
  </si>
  <si>
    <t>collin romanick</t>
  </si>
  <si>
    <t>CHRIS NELSON</t>
  </si>
  <si>
    <t>ADAM LAYTON</t>
  </si>
  <si>
    <t>brandon koch</t>
  </si>
  <si>
    <t>WILLIAM MCDONALD</t>
  </si>
  <si>
    <t>MATT BEISCHLAG</t>
  </si>
  <si>
    <t>MARK LITWILER</t>
  </si>
  <si>
    <t>JORDAN REIMNITZ</t>
  </si>
  <si>
    <t>MIKE QUIGNEY</t>
  </si>
  <si>
    <t>HANK MAGER</t>
  </si>
  <si>
    <t>MATT WAIDELICH</t>
  </si>
  <si>
    <t>SHANNON HORST</t>
  </si>
  <si>
    <t>EVERETT LONGANECKER</t>
  </si>
  <si>
    <t>LESLIE BAXTER</t>
  </si>
  <si>
    <t>shawn robinson</t>
  </si>
  <si>
    <t>PETER SAMPOGNA</t>
  </si>
  <si>
    <t>MICHAEL EVERSOLE</t>
  </si>
  <si>
    <t>CANDIDO FERNANDEZ</t>
  </si>
  <si>
    <t>KENNITH SLIVA</t>
  </si>
  <si>
    <t>DAVID PATTISON</t>
  </si>
  <si>
    <t>ALLEN COLE</t>
  </si>
  <si>
    <t>GERALD STRAATMAN</t>
  </si>
  <si>
    <t>Richard Randall</t>
  </si>
  <si>
    <t>0001230</t>
  </si>
  <si>
    <t>Samantha Ledingham</t>
  </si>
  <si>
    <t>0001231</t>
  </si>
  <si>
    <t>Ruth</t>
  </si>
  <si>
    <t>0001232</t>
  </si>
  <si>
    <t>0001233</t>
  </si>
  <si>
    <t>Bjarni Hannesson</t>
  </si>
  <si>
    <t>WILLIAM CARTWRIGHT</t>
  </si>
  <si>
    <t>CINDY BUNTING</t>
  </si>
  <si>
    <t>KEITH RYAN</t>
  </si>
  <si>
    <t>STEVE NELSON</t>
  </si>
  <si>
    <t>CHAD WILLARD</t>
  </si>
  <si>
    <t>MIKE MASON</t>
  </si>
  <si>
    <t>LONNA MCCOURT</t>
  </si>
  <si>
    <t>JONATHAN SCHNEIDER</t>
  </si>
  <si>
    <t>MICHAEL SUMMERALL</t>
  </si>
  <si>
    <t>GREG CASTAGNOLI</t>
  </si>
  <si>
    <t>BILL R. GERDEMAN</t>
  </si>
  <si>
    <t>CHRISTOPHER HENKE</t>
  </si>
  <si>
    <t>COREY SPELLMAN</t>
  </si>
  <si>
    <t>KAYE SANDFORD</t>
  </si>
  <si>
    <t>MIKE MARSH</t>
  </si>
  <si>
    <t>CHARLES DURDAN</t>
  </si>
  <si>
    <t>WANDA J. STOGSDILL</t>
  </si>
  <si>
    <t>DAVID HOFER</t>
  </si>
  <si>
    <t>KEVIN THOMAS</t>
  </si>
  <si>
    <t>PERRY LILLEY</t>
  </si>
  <si>
    <t>SAMUEL SPARKS</t>
  </si>
  <si>
    <t>STEVE HERR</t>
  </si>
  <si>
    <t>KEVIN BUCKSTEAD</t>
  </si>
  <si>
    <t>GARY POWELL</t>
  </si>
  <si>
    <t>scott leblanc</t>
  </si>
  <si>
    <t>TIMOTHY SHEALY</t>
  </si>
  <si>
    <t>DANIEL SMITH</t>
  </si>
  <si>
    <t>GINGER PECKHART</t>
  </si>
  <si>
    <t>SCOTT RIBA</t>
  </si>
  <si>
    <t>BRAD ALLEN</t>
  </si>
  <si>
    <t>0001291</t>
  </si>
  <si>
    <t>CHRIS</t>
  </si>
  <si>
    <t>David Osterhage</t>
  </si>
  <si>
    <t>KEN FRASE</t>
  </si>
  <si>
    <t>TOM FLANAGAN</t>
  </si>
  <si>
    <t>TROY MCCOWN</t>
  </si>
  <si>
    <t>KRIS ABBOTT</t>
  </si>
  <si>
    <t>MATT PAULSON</t>
  </si>
  <si>
    <t>TERRY BAKER</t>
  </si>
  <si>
    <t>CURTIS SWANSON</t>
  </si>
  <si>
    <t>JOHN BOWEN</t>
  </si>
  <si>
    <t>KYLE DURDEN</t>
  </si>
  <si>
    <t>Mark Johnson</t>
  </si>
  <si>
    <t>MIKE HAGMANN</t>
  </si>
  <si>
    <t>BRIAN BELL</t>
  </si>
  <si>
    <t>Tom Vahling</t>
  </si>
  <si>
    <t>ROBERT GISH</t>
  </si>
  <si>
    <t>LISA OLSON</t>
  </si>
  <si>
    <t>JOE EDICK</t>
  </si>
  <si>
    <t>JAMES BRADEN</t>
  </si>
  <si>
    <t>MARK HBARWOOD</t>
  </si>
  <si>
    <t>JOSH TREECE</t>
  </si>
  <si>
    <t>TERRY LYNN</t>
  </si>
  <si>
    <t>0001335</t>
  </si>
  <si>
    <t>NEV</t>
  </si>
  <si>
    <t>SAMANTHA LEDINGHAM</t>
  </si>
  <si>
    <t>JAMES SCHUELLER</t>
  </si>
  <si>
    <t>JOHN HOHENBERY</t>
  </si>
  <si>
    <t>AMBER COLEMAN</t>
  </si>
  <si>
    <t>BEN ROBISON</t>
  </si>
  <si>
    <t>MARTIN LYDERS</t>
  </si>
  <si>
    <t>PHILLIP BINGHAM</t>
  </si>
  <si>
    <t>john cochran</t>
  </si>
  <si>
    <t>DOUGLAS LEMMERBROCK</t>
  </si>
  <si>
    <t>ADAM HOTALING</t>
  </si>
  <si>
    <t>RAY McCORMICK</t>
  </si>
  <si>
    <t>DOUG COOK</t>
  </si>
  <si>
    <t>BILL TWEETEN</t>
  </si>
  <si>
    <t>JIM RAY</t>
  </si>
  <si>
    <t>BYRON REDLICK</t>
  </si>
  <si>
    <t>NORBERT ZITZELSDERGER</t>
  </si>
  <si>
    <t>ERROL D BROWN</t>
  </si>
  <si>
    <t>ERVIN DRIER</t>
  </si>
  <si>
    <t>JOEL THORSON</t>
  </si>
  <si>
    <t>MARK BAILLIE</t>
  </si>
  <si>
    <t>CECIL CALDWELL</t>
  </si>
  <si>
    <t>BRIAN RUBLE</t>
  </si>
  <si>
    <t>RANDALL STRUBE</t>
  </si>
  <si>
    <t>CHRIS PESTANA</t>
  </si>
  <si>
    <t>ANDY TEICHROEB</t>
  </si>
  <si>
    <t>ROBERT MISKO</t>
  </si>
  <si>
    <t>ERIC ROLSTON</t>
  </si>
  <si>
    <t>GARRY JUNK</t>
  </si>
  <si>
    <t>BOB COOK</t>
  </si>
  <si>
    <t>STEVE BARR</t>
  </si>
  <si>
    <t>AJC FERGUSSON FARMS LTD</t>
  </si>
  <si>
    <t>CODY HOFFMAN</t>
  </si>
  <si>
    <t>DOUG DUNCAN</t>
  </si>
  <si>
    <t>ROBERT BUSH</t>
  </si>
  <si>
    <t>LUCAS BRUSAMARELLO</t>
  </si>
  <si>
    <t>MATTHEW WENGER</t>
  </si>
  <si>
    <t>0001431</t>
  </si>
  <si>
    <t>CHRIS WYATT</t>
  </si>
  <si>
    <t>DAVID WALKER</t>
  </si>
  <si>
    <t>WILLIAM EDWARDS</t>
  </si>
  <si>
    <t>JON RUHE</t>
  </si>
  <si>
    <t>KENT MCQUIRE</t>
  </si>
  <si>
    <t>JOHN CASON</t>
  </si>
  <si>
    <t>LESLIE MCCOOL</t>
  </si>
  <si>
    <t>SHAWN WARD</t>
  </si>
  <si>
    <t>ANDREW CHOMAS</t>
  </si>
  <si>
    <t>JOHN RAFFAGHELLO</t>
  </si>
  <si>
    <t>0001448</t>
  </si>
  <si>
    <t>ED</t>
  </si>
  <si>
    <t>Brian Howard</t>
  </si>
  <si>
    <t>ROBERT FYFFE</t>
  </si>
  <si>
    <t>THOMAS THOMPSON</t>
  </si>
  <si>
    <t>SCOTT GALLOWAY</t>
  </si>
  <si>
    <t>PATRICK ROSS</t>
  </si>
  <si>
    <t>JASON GLENN</t>
  </si>
  <si>
    <t>0001463</t>
  </si>
  <si>
    <t>0001464</t>
  </si>
  <si>
    <t>0001465</t>
  </si>
  <si>
    <t>0001466</t>
  </si>
  <si>
    <t>CHRISTOPHER DIDAS</t>
  </si>
  <si>
    <t>THOMAS REECE</t>
  </si>
  <si>
    <t>JOHN OSTBY</t>
  </si>
  <si>
    <t>BRENT WILLIMACK</t>
  </si>
  <si>
    <t>MARY ANNE SHORES</t>
  </si>
  <si>
    <t>JOHN BURGER</t>
  </si>
  <si>
    <t>LELAND CATLEDGE</t>
  </si>
  <si>
    <t>0001481</t>
  </si>
  <si>
    <t>MARK A . CRUTCHFIELD</t>
  </si>
  <si>
    <t>Richard McCracken</t>
  </si>
  <si>
    <t>allen kalkhoven</t>
  </si>
  <si>
    <t>DIANE AUSTIN</t>
  </si>
  <si>
    <t>LOGAN CASS</t>
  </si>
  <si>
    <t>KELLY BERGSTEDT</t>
  </si>
  <si>
    <t>RUHLAND NURSERIES</t>
  </si>
  <si>
    <t>DC Laudin Farms Ltd</t>
  </si>
  <si>
    <t>BILL PAXTON</t>
  </si>
  <si>
    <t>ROGER OLDHAM</t>
  </si>
  <si>
    <t>RON GRAY</t>
  </si>
  <si>
    <t>KATHY LAWRENCE</t>
  </si>
  <si>
    <t>JON GOTT</t>
  </si>
  <si>
    <t>PAMELA PICKHARDT</t>
  </si>
  <si>
    <t>David Choate Bruce oakley, Inc</t>
  </si>
  <si>
    <t>KRIS GOSTENIK</t>
  </si>
  <si>
    <t>DALE LEISTRITZ</t>
  </si>
  <si>
    <t>AMANDA BRANDON</t>
  </si>
  <si>
    <t>CHARLES BERNATH</t>
  </si>
  <si>
    <t>JEFF VICKERY</t>
  </si>
  <si>
    <t>RALPH HAEN</t>
  </si>
  <si>
    <t>BRUCE HILL</t>
  </si>
  <si>
    <t>RONALD LUEBBE</t>
  </si>
  <si>
    <t>RODNEY MYERS</t>
  </si>
  <si>
    <t>KIM ALLEN</t>
  </si>
  <si>
    <t>RODNEY FISH</t>
  </si>
  <si>
    <t>ART BECKLER</t>
  </si>
  <si>
    <t>JOHN B. FOLEY</t>
  </si>
  <si>
    <t>PAUL CASTELL</t>
  </si>
  <si>
    <t>JUSTIN SIBLEY</t>
  </si>
  <si>
    <t>SHANNON ABBOTT</t>
  </si>
  <si>
    <t>Amos Martin</t>
  </si>
  <si>
    <t>MARTIN NORDHUS</t>
  </si>
  <si>
    <t>0001549</t>
  </si>
  <si>
    <t>MICHAEL GAVER</t>
  </si>
  <si>
    <t>CLAY STARKEY</t>
  </si>
  <si>
    <t>JOHN RIZZA</t>
  </si>
  <si>
    <t>BJARNI HANNESSON</t>
  </si>
  <si>
    <t>ERIC SWANSON</t>
  </si>
  <si>
    <t>CA-RY INDUSTRIES INC</t>
  </si>
  <si>
    <t>Michael Magee</t>
  </si>
  <si>
    <t>JIM WAMELINK</t>
  </si>
  <si>
    <t>STEVE MILLER</t>
  </si>
  <si>
    <t>CARSON CROSS</t>
  </si>
  <si>
    <t>TODD SAUER</t>
  </si>
  <si>
    <t>matthew matherne</t>
  </si>
  <si>
    <t>LANCE DEBOCK</t>
  </si>
  <si>
    <t>JASON WILKERSON</t>
  </si>
  <si>
    <t>MICHAEL KRUEGER</t>
  </si>
  <si>
    <t>0001584</t>
  </si>
  <si>
    <t>HUGH CAMERON</t>
  </si>
  <si>
    <t>ARIC MILLER</t>
  </si>
  <si>
    <t>Walter 3rd Parris</t>
  </si>
  <si>
    <t>0001594</t>
  </si>
  <si>
    <t>Nathaniel Karsten</t>
  </si>
  <si>
    <t>0001599</t>
  </si>
  <si>
    <t>THOMAS H PLUNKEPT</t>
  </si>
  <si>
    <t>W.C. IDOL</t>
  </si>
  <si>
    <t>0001603</t>
  </si>
  <si>
    <t>WADE BROWN</t>
  </si>
  <si>
    <t>MICHAEL BURKHARDT</t>
  </si>
  <si>
    <t>TED HERMAN</t>
  </si>
  <si>
    <t>Jeffrey Towne</t>
  </si>
  <si>
    <t>ROBERT CLEMENTS</t>
  </si>
  <si>
    <t>Vucurevich Farms Ltd</t>
  </si>
  <si>
    <t>PEAVEY GRAIN COMPANY</t>
  </si>
  <si>
    <t>0001622</t>
  </si>
  <si>
    <t>PAT LONERGAN</t>
  </si>
  <si>
    <t>0001627</t>
  </si>
  <si>
    <t>MARK KUNTZE</t>
  </si>
  <si>
    <t>MARK DYER</t>
  </si>
  <si>
    <t>CHRIS PURANEN</t>
  </si>
  <si>
    <t>EDWARD BOWMAR</t>
  </si>
  <si>
    <t>JASON MATHEWS</t>
  </si>
  <si>
    <t>SUSAN MINOR</t>
  </si>
  <si>
    <t>JOHN PLFUM</t>
  </si>
  <si>
    <t>JEREMY ROBERTSON</t>
  </si>
  <si>
    <t>RON OUTLAW</t>
  </si>
  <si>
    <t>RAY SCHECHINGER</t>
  </si>
  <si>
    <t>BRYAN ANDERSON</t>
  </si>
  <si>
    <t>GLEN BAREFOOT</t>
  </si>
  <si>
    <t>BRIAN HARDY</t>
  </si>
  <si>
    <t>STEPHEN LORD</t>
  </si>
  <si>
    <t>JOSH FIGGINS</t>
  </si>
  <si>
    <t>PAUL SZYMCZAK</t>
  </si>
  <si>
    <t>Pope Farms</t>
  </si>
  <si>
    <t>IRVIN GRAVES</t>
  </si>
  <si>
    <t>GREG DRAATEN</t>
  </si>
  <si>
    <t>SCOTT RAMSAY</t>
  </si>
  <si>
    <t>RANDY RONNING</t>
  </si>
  <si>
    <t>DAVID F. COLEMAN</t>
  </si>
  <si>
    <t>CHRIS SEYMOUR</t>
  </si>
  <si>
    <t>FRANK ENGLER</t>
  </si>
  <si>
    <t>TOM PRITCHETT</t>
  </si>
  <si>
    <t>ORBITAL TECHNOLOGIES CORP.</t>
  </si>
  <si>
    <t>JASON SWANSON</t>
  </si>
  <si>
    <t>MIKE GIBBONS</t>
  </si>
  <si>
    <t>MCCORMICK FARMS</t>
  </si>
  <si>
    <t>MIKE SKINNER</t>
  </si>
  <si>
    <t>TRAVIS McKNIGHT</t>
  </si>
  <si>
    <t>MIKE NELSON</t>
  </si>
  <si>
    <t>GREG CONOMOS</t>
  </si>
  <si>
    <t>MARK HOFFMAN</t>
  </si>
  <si>
    <t>EWELINA SURYNT</t>
  </si>
  <si>
    <t>KURT PORTERFIELD</t>
  </si>
  <si>
    <t>RAYMOND JOHNSON</t>
  </si>
  <si>
    <t>RALPH PICARIELLO</t>
  </si>
  <si>
    <t>SHAWN TEVELDE</t>
  </si>
  <si>
    <t>STEVEN VILLINES</t>
  </si>
  <si>
    <t>DARYL KOOPS</t>
  </si>
  <si>
    <t>Amanda GILLILAND</t>
  </si>
  <si>
    <t>DAVID SMITH</t>
  </si>
  <si>
    <t>TOM CLEVELAND</t>
  </si>
  <si>
    <t>MICHAEL KENNEDY</t>
  </si>
  <si>
    <t>BRYAN BURTON</t>
  </si>
  <si>
    <t>JOHN WALDNER</t>
  </si>
  <si>
    <t>TIM HASEY</t>
  </si>
  <si>
    <t>DAVID KRAMER</t>
  </si>
  <si>
    <t>JAMES MELTON</t>
  </si>
  <si>
    <t>CHRISTOPHER TRACEY</t>
  </si>
  <si>
    <t>RON EISENBARTH</t>
  </si>
  <si>
    <t>JOSH ZEITHAMER</t>
  </si>
  <si>
    <t>HOPE TECHNICAL SERVICES</t>
  </si>
  <si>
    <t>GEORGE IAMNINI</t>
  </si>
  <si>
    <t>SLADE TEELE</t>
  </si>
  <si>
    <t>John Tadej</t>
  </si>
  <si>
    <t>LEE PACE</t>
  </si>
  <si>
    <t>DAN BRANDERHORST</t>
  </si>
  <si>
    <t>PAUL HAMMOCK</t>
  </si>
  <si>
    <t>EDGAR POLITE</t>
  </si>
  <si>
    <t>JUSTIN BRACKEN</t>
  </si>
  <si>
    <t>ANTHONY PHILLIPS</t>
  </si>
  <si>
    <t>GEORGE MOTE</t>
  </si>
  <si>
    <t>ANDREW ALDERMAN</t>
  </si>
  <si>
    <t>0001746</t>
  </si>
  <si>
    <t>ADRIAN HOOPERT</t>
  </si>
  <si>
    <t>BRIAN RANCE</t>
  </si>
  <si>
    <t>THOMAS STRAULINA</t>
  </si>
  <si>
    <t>KELLY MAXFIELD</t>
  </si>
  <si>
    <t>0001754</t>
  </si>
  <si>
    <t>THE ORANGESTORE.COM</t>
  </si>
  <si>
    <t>CODY CAMPBELL</t>
  </si>
  <si>
    <t>S.G TREEBY RANCH</t>
  </si>
  <si>
    <t>KRISTINE OSBORN</t>
  </si>
  <si>
    <t>JEFF CRISMAN</t>
  </si>
  <si>
    <t>DAVID KULM</t>
  </si>
  <si>
    <t>Warren Bain</t>
  </si>
  <si>
    <t>BISCHER FARMS</t>
  </si>
  <si>
    <t>0001770</t>
  </si>
  <si>
    <t>RANDY BREKKE</t>
  </si>
  <si>
    <t>CARYN JOHNSON</t>
  </si>
  <si>
    <t>DOUG FORD</t>
  </si>
  <si>
    <t>JIM LINGO</t>
  </si>
  <si>
    <t>GARY SORENSON</t>
  </si>
  <si>
    <t>PAUL WACHTENDORF</t>
  </si>
  <si>
    <t>JOSH RINKES</t>
  </si>
  <si>
    <t>KENYON KRAMER</t>
  </si>
  <si>
    <t>EZEKIEL WHITE</t>
  </si>
  <si>
    <t>TIM HELLEBUSCH</t>
  </si>
  <si>
    <t>JON YOUNG</t>
  </si>
  <si>
    <t>JORGE FLOTH</t>
  </si>
  <si>
    <t>STEVE CLEARY</t>
  </si>
  <si>
    <t>DAN WEST</t>
  </si>
  <si>
    <t>JOEL KRAUSE</t>
  </si>
  <si>
    <t>KAREN BLAKER</t>
  </si>
  <si>
    <t>ADRIAN HOOPBERT</t>
  </si>
  <si>
    <t>PAUL HOWARD</t>
  </si>
  <si>
    <t>CALEB BEETS</t>
  </si>
  <si>
    <t>T WELSH</t>
  </si>
  <si>
    <t>JERROD CASTEEL</t>
  </si>
  <si>
    <t>JOSH RAMONE</t>
  </si>
  <si>
    <t>MERITT BUFFALO RANCH</t>
  </si>
  <si>
    <t>DARLE BAKER</t>
  </si>
  <si>
    <t>0001821</t>
  </si>
  <si>
    <t>HOWARD HERMAN</t>
  </si>
  <si>
    <t>WILLIAM DICKEY</t>
  </si>
  <si>
    <t>MARY JANE HOLLIDAY</t>
  </si>
  <si>
    <t>MICHAEL S BRISTER</t>
  </si>
  <si>
    <t>JOE DOBSON</t>
  </si>
  <si>
    <t>CHUCK DOWNEY</t>
  </si>
  <si>
    <t>CYNTHIA HALL</t>
  </si>
  <si>
    <t>Rick Keuper</t>
  </si>
  <si>
    <t>0001836</t>
  </si>
  <si>
    <t>CHARLES INGRAM</t>
  </si>
  <si>
    <t>0001838</t>
  </si>
  <si>
    <t>0001840</t>
  </si>
  <si>
    <t>JAMES LONG</t>
  </si>
  <si>
    <t>David W Wenger</t>
  </si>
  <si>
    <t>JAMES DAVIS</t>
  </si>
  <si>
    <t>DARELL RANKIN</t>
  </si>
  <si>
    <t>BRUCE ENGLAND</t>
  </si>
  <si>
    <t>DEAN BADENHOP</t>
  </si>
  <si>
    <t>JAMES SCHLEER</t>
  </si>
  <si>
    <t>MORRIS THOMPSON</t>
  </si>
  <si>
    <t>KEVIN BYERS</t>
  </si>
  <si>
    <t>DUANE LOGAN</t>
  </si>
  <si>
    <t>NAOMI MEADOWS</t>
  </si>
  <si>
    <t>KYLE PETERSON</t>
  </si>
  <si>
    <t>ROD STEVENSON</t>
  </si>
  <si>
    <t>AUDREY FONTI-WIERMAN</t>
  </si>
  <si>
    <t>PAUL STANLEY</t>
  </si>
  <si>
    <t>AMUS MARTIN</t>
  </si>
  <si>
    <t>KLINT ANDERSON</t>
  </si>
  <si>
    <t>Dana G. Banish</t>
  </si>
  <si>
    <t>Dave Kramer</t>
  </si>
  <si>
    <t>CANNON MOTOR COMPANY</t>
  </si>
  <si>
    <t>FRED HAYS</t>
  </si>
  <si>
    <t>EUGENE HAWLEY</t>
  </si>
  <si>
    <t>HAROLD FERRELL</t>
  </si>
  <si>
    <t>DAVID HARRINGTON</t>
  </si>
  <si>
    <t>MARIO LEVESQUE</t>
  </si>
  <si>
    <t>KEITH TIESKOTTER</t>
  </si>
  <si>
    <t>Ray Dyer</t>
  </si>
  <si>
    <t>Steve Pitts</t>
  </si>
  <si>
    <t>Werner Engel</t>
  </si>
  <si>
    <t>PREMIER COOP</t>
  </si>
  <si>
    <t>JEREMY MILLS</t>
  </si>
  <si>
    <t>ROBERTO CZECH</t>
  </si>
  <si>
    <t>JESSE BROOKSHIRE</t>
  </si>
  <si>
    <t>GEORGE HITZ</t>
  </si>
  <si>
    <t>DONALD WALLACE</t>
  </si>
  <si>
    <t>ROBERT NONEMAKER</t>
  </si>
  <si>
    <t>0001933</t>
  </si>
  <si>
    <t>MICHAEL PROCKER</t>
  </si>
  <si>
    <t>CHRIS LOCKHART</t>
  </si>
  <si>
    <t>ANTHAN BARTA</t>
  </si>
  <si>
    <t>M. TODD ESTERLINE</t>
  </si>
  <si>
    <t>CLYDE WHITE</t>
  </si>
  <si>
    <t>KATHLEEN LIMERICK</t>
  </si>
  <si>
    <t>MARK MEHLHOFF</t>
  </si>
  <si>
    <t>GUY BERNHARD</t>
  </si>
  <si>
    <t>JASON MARCHUS</t>
  </si>
  <si>
    <t>PHILLIP SIGLER</t>
  </si>
  <si>
    <t>WILLIAM ZIEBARTH</t>
  </si>
  <si>
    <t>CHRISTOPHER MALM</t>
  </si>
  <si>
    <t>ED GRYGLESKI</t>
  </si>
  <si>
    <t>KEVIN KUHN</t>
  </si>
  <si>
    <t>KINBELL FISHER</t>
  </si>
  <si>
    <t>NICK ELLIOTT</t>
  </si>
  <si>
    <t>JIM SOBOLIK</t>
  </si>
  <si>
    <t>JEFF LOMERSON</t>
  </si>
  <si>
    <t>RANDY MILLER</t>
  </si>
  <si>
    <t>MICHAEL HOPP</t>
  </si>
  <si>
    <t>ROB STEINER</t>
  </si>
  <si>
    <t>GARY SANOCKI</t>
  </si>
  <si>
    <t>RONALD FAIRHURST</t>
  </si>
  <si>
    <t>APIL PANDEY</t>
  </si>
  <si>
    <t>0001974</t>
  </si>
  <si>
    <t>MICHAEL PARKS</t>
  </si>
  <si>
    <t>SAMUEL SMITH</t>
  </si>
  <si>
    <t>ALAN YONKOVICH</t>
  </si>
  <si>
    <t>ROBERT SAKS</t>
  </si>
  <si>
    <t>ROBERT SHANK</t>
  </si>
  <si>
    <t>0001980</t>
  </si>
  <si>
    <t>0001983</t>
  </si>
  <si>
    <t>RAY GUNTHORP</t>
  </si>
  <si>
    <t>GEORGE MURRAY</t>
  </si>
  <si>
    <t>BARRY VOLK</t>
  </si>
  <si>
    <t>TIMOTHY WALSH</t>
  </si>
  <si>
    <t>DONALD SMITH</t>
  </si>
  <si>
    <t>ALAN OVERBECK</t>
  </si>
  <si>
    <t>DAN SKAGGS</t>
  </si>
  <si>
    <t>LANDON PYLE</t>
  </si>
  <si>
    <t>BART HOFFMAN</t>
  </si>
  <si>
    <t>BRIAN ISAACSON</t>
  </si>
  <si>
    <t>LISA HOOPS</t>
  </si>
  <si>
    <t>JOSEPH CAMPBELL</t>
  </si>
  <si>
    <t>BURNEY BAKER</t>
  </si>
  <si>
    <t>RETHA CROCKER</t>
  </si>
  <si>
    <t>STEPHEN COLBERT</t>
  </si>
  <si>
    <t>EDWARD BUCHANAN</t>
  </si>
  <si>
    <t>GEOFFREY STINSON</t>
  </si>
  <si>
    <t>AARON BLANSETT</t>
  </si>
  <si>
    <t>JASON SICHEWSKI</t>
  </si>
  <si>
    <t>STANLEY R PERRINE JR</t>
  </si>
  <si>
    <t>RANDY GEBHARDT</t>
  </si>
  <si>
    <t>WILLIAM BURKHART</t>
  </si>
  <si>
    <t>MANSUR NESSRALLA</t>
  </si>
  <si>
    <t>JEREMY LAMMERS</t>
  </si>
  <si>
    <t>JAMES MOORE</t>
  </si>
  <si>
    <t>LYNN COAL</t>
  </si>
  <si>
    <t>CARL SCHAAN</t>
  </si>
  <si>
    <t>ROGER NICHOLS</t>
  </si>
  <si>
    <t>0002048</t>
  </si>
  <si>
    <t>DARYL WIEST</t>
  </si>
  <si>
    <t>JOSHUA JONES</t>
  </si>
  <si>
    <t>ALVARO ORJUELA COD 8320</t>
  </si>
  <si>
    <t>JOE BROWN</t>
  </si>
  <si>
    <t>MIKE KLASZ</t>
  </si>
  <si>
    <t>0002061</t>
  </si>
  <si>
    <t>PAMELA MEALEY</t>
  </si>
  <si>
    <t>ALLEN BATH</t>
  </si>
  <si>
    <t>JUDY GRAHAM</t>
  </si>
  <si>
    <t>TRAVIS MITCHELL</t>
  </si>
  <si>
    <t>OMAR STUENKEL</t>
  </si>
  <si>
    <t>GEORGE DETAMORE</t>
  </si>
  <si>
    <t>CLAUDE COCHRAN</t>
  </si>
  <si>
    <t>ROBERT KEITH MARTIN</t>
  </si>
  <si>
    <t>LOGAN KOEHLER</t>
  </si>
  <si>
    <t>TOM HOLKER</t>
  </si>
  <si>
    <t>MICHAEL ESTERLINE</t>
  </si>
  <si>
    <t>EDWARD DOLL</t>
  </si>
  <si>
    <t>ALEXANDER LEEFERS</t>
  </si>
  <si>
    <t>ED HAWKS</t>
  </si>
  <si>
    <t>KENT AVERY REPAIR</t>
  </si>
  <si>
    <t>Verlyce French</t>
  </si>
  <si>
    <t>STEVE KENDRICK</t>
  </si>
  <si>
    <t>THOMAS RIESTER</t>
  </si>
  <si>
    <t>JORDAN NERN</t>
  </si>
  <si>
    <t>LANE GILLESPIE</t>
  </si>
  <si>
    <t>0002097</t>
  </si>
  <si>
    <t>WARREN GABLE</t>
  </si>
  <si>
    <t>LEWIS GANT</t>
  </si>
  <si>
    <t>DANNY JENNINGS</t>
  </si>
  <si>
    <t>JOHNNIE HAMILTON</t>
  </si>
  <si>
    <t>PAT LANDRIGAN</t>
  </si>
  <si>
    <t>CURT PORTERFIELD</t>
  </si>
  <si>
    <t>PAUL CHAPMAN</t>
  </si>
  <si>
    <t>MORRIS FISHBURN</t>
  </si>
  <si>
    <t>AARON STEENO</t>
  </si>
  <si>
    <t>JAKE BEC</t>
  </si>
  <si>
    <t>MICHAEL GAINEY</t>
  </si>
  <si>
    <t>TOMMY FARABOW</t>
  </si>
  <si>
    <t>JAMES LEONARD</t>
  </si>
  <si>
    <t>AARON HALE</t>
  </si>
  <si>
    <t>SAMUEL JACKSON</t>
  </si>
  <si>
    <t>GARY FEIL</t>
  </si>
  <si>
    <t>BILL GIBBS</t>
  </si>
  <si>
    <t>RYAN AMBROSE</t>
  </si>
  <si>
    <t>MARTY SHELTON</t>
  </si>
  <si>
    <t>0002124</t>
  </si>
  <si>
    <t>KELLY MCGEE</t>
  </si>
  <si>
    <t>0002127</t>
  </si>
  <si>
    <t>TONY NULL</t>
  </si>
  <si>
    <t>0002131</t>
  </si>
  <si>
    <t>DUWANE VOSS</t>
  </si>
  <si>
    <t>Tim Smith</t>
  </si>
  <si>
    <t>CURTIS BIRG</t>
  </si>
  <si>
    <t>STEVE BRIGHT</t>
  </si>
  <si>
    <t>JASON KNOCHE</t>
  </si>
  <si>
    <t>JOE GABERT</t>
  </si>
  <si>
    <t>RUSSELL SEARCY</t>
  </si>
  <si>
    <t>RODNEY LUCAS</t>
  </si>
  <si>
    <t>PATRICK FALCK</t>
  </si>
  <si>
    <t>CHRIS SUTHERLAND</t>
  </si>
  <si>
    <t>THOMAS GETTENDORF</t>
  </si>
  <si>
    <t>CHERYL  ROEDIGER</t>
  </si>
  <si>
    <t>JIM DROUGHT</t>
  </si>
  <si>
    <t>Randall Spears</t>
  </si>
  <si>
    <t>Phillip M. Debandt</t>
  </si>
  <si>
    <t>Aaron Wise</t>
  </si>
  <si>
    <t>Richard Gerhart</t>
  </si>
  <si>
    <t>Cary McDaniel</t>
  </si>
  <si>
    <t>Ken Potapinsky</t>
  </si>
  <si>
    <t>0002169</t>
  </si>
  <si>
    <t>Craig Huf</t>
  </si>
  <si>
    <t>0002170</t>
  </si>
  <si>
    <t>0002176</t>
  </si>
  <si>
    <t>OBERT GILSETH</t>
  </si>
  <si>
    <t>COPPER HILLS GOLF COURSE</t>
  </si>
  <si>
    <t>BRIAN UPCHURCH</t>
  </si>
  <si>
    <t>Valley Rubber &amp; Gasket</t>
  </si>
  <si>
    <t>FRUIT RESEARCH STATION</t>
  </si>
  <si>
    <t>LEPEEIN SERVICE INC</t>
  </si>
  <si>
    <t>0002194</t>
  </si>
  <si>
    <t>OSENBAUGH GRASS SEED</t>
  </si>
  <si>
    <t>KENNITH INGLE</t>
  </si>
  <si>
    <t>JOSEPH CRUIZE</t>
  </si>
  <si>
    <t>0002197</t>
  </si>
  <si>
    <t>LEONARD VINE</t>
  </si>
  <si>
    <t>SHELDON HAYNIE</t>
  </si>
  <si>
    <t>DONOVAN YANCEY</t>
  </si>
  <si>
    <t>BRAD SCHEPMAN</t>
  </si>
  <si>
    <t>FRANCIS DARBY</t>
  </si>
  <si>
    <t>WILLIAM JERMYN</t>
  </si>
  <si>
    <t>ARLEY HUTCHISON</t>
  </si>
  <si>
    <t>ROBERT STADTMILLER</t>
  </si>
  <si>
    <t>0002212</t>
  </si>
  <si>
    <t>RANDY CONRAD</t>
  </si>
  <si>
    <t>TOM LOMIS</t>
  </si>
  <si>
    <t>MICHAEL MOSS</t>
  </si>
  <si>
    <t>DAVID WITZEL</t>
  </si>
  <si>
    <t>BLANE BUFORD</t>
  </si>
  <si>
    <t>MALGORZATA WIERCIOCH</t>
  </si>
  <si>
    <t>MARK VITEK</t>
  </si>
  <si>
    <t>KEVIN COMBS</t>
  </si>
  <si>
    <t>JOHN BOISVERT</t>
  </si>
  <si>
    <t>LEE LINCOLN</t>
  </si>
  <si>
    <t>TOM RIESTER</t>
  </si>
  <si>
    <t>AMELIA VICK</t>
  </si>
  <si>
    <t>REX DOWDY</t>
  </si>
  <si>
    <t>ERNEST RUDA</t>
  </si>
  <si>
    <t>WILLIAM VAUGHN</t>
  </si>
  <si>
    <t>BRIAN CAREY</t>
  </si>
  <si>
    <t>MICHALE AUSMAN</t>
  </si>
  <si>
    <t>Ted Pahl</t>
  </si>
  <si>
    <t>ROSS</t>
  </si>
  <si>
    <t>Michael Firestone</t>
  </si>
  <si>
    <t>CHRIS LEMONS</t>
  </si>
  <si>
    <t>harvey kolelka</t>
  </si>
  <si>
    <t>Jennifer OKeefe</t>
  </si>
  <si>
    <t>BRYAN CASEY</t>
  </si>
  <si>
    <t>CURTIS COOLIDGE</t>
  </si>
  <si>
    <t>TYLER ESAU</t>
  </si>
  <si>
    <t>JEFF MAREK</t>
  </si>
  <si>
    <t>DAVID McKELVIE</t>
  </si>
  <si>
    <t>Sportsturf Northwest</t>
  </si>
  <si>
    <t>0002274</t>
  </si>
  <si>
    <t>JOSEPH HENNEN</t>
  </si>
  <si>
    <t>AARON WISE</t>
  </si>
  <si>
    <t>DON KROEKER</t>
  </si>
  <si>
    <t>JON BUHLER</t>
  </si>
  <si>
    <t>ALAIN COMTE</t>
  </si>
  <si>
    <t>THOMAS TAYLOR</t>
  </si>
  <si>
    <t>CLEMENT BOWMAN</t>
  </si>
  <si>
    <t>KARINA GAULL</t>
  </si>
  <si>
    <t>TIM WHITAKER</t>
  </si>
  <si>
    <t>KELLY BISHOP</t>
  </si>
  <si>
    <t>DAN DAWN</t>
  </si>
  <si>
    <t>JOE DUNCAN</t>
  </si>
  <si>
    <t>JIM VANDUSEN</t>
  </si>
  <si>
    <t>LAURA HERBECK</t>
  </si>
  <si>
    <t>EUGENE DEES</t>
  </si>
  <si>
    <t>DAVID GEORGE</t>
  </si>
  <si>
    <t>LANCE CHAMBERS</t>
  </si>
  <si>
    <t>TOM LOWELL</t>
  </si>
  <si>
    <t>DAWN HAMBY</t>
  </si>
  <si>
    <t>BRITTNEY NAY</t>
  </si>
  <si>
    <t>LOWELL RECTOR</t>
  </si>
  <si>
    <t>AAREN SIMONCINI</t>
  </si>
  <si>
    <t>EDWARD VANSICKLE</t>
  </si>
  <si>
    <t>SCOTT HANCER</t>
  </si>
  <si>
    <t>KEVIN LEMENAGER</t>
  </si>
  <si>
    <t>JEFFREY PEELE</t>
  </si>
  <si>
    <t>RYAN COLEMAN</t>
  </si>
  <si>
    <t>BRAD SISK</t>
  </si>
  <si>
    <t>DENNIS WEAVER</t>
  </si>
  <si>
    <t>CHARLEEN BEMBRY</t>
  </si>
  <si>
    <t>DUANE STEVENS</t>
  </si>
  <si>
    <t>JEFF WHITTAKER</t>
  </si>
  <si>
    <t>JIM HART</t>
  </si>
  <si>
    <t>BILL EAYER</t>
  </si>
  <si>
    <t>WAYNE HITTINGER</t>
  </si>
  <si>
    <t>RICHARD MATTICK</t>
  </si>
  <si>
    <t>GILBERTO SALAZAR</t>
  </si>
  <si>
    <t>VAL DUARTE</t>
  </si>
  <si>
    <t>AQUION-ENERGY</t>
  </si>
  <si>
    <t>0002337</t>
  </si>
  <si>
    <t>LEWIS FADER</t>
  </si>
  <si>
    <t>Thomas Eckfeldt</t>
  </si>
  <si>
    <t>DARREL DEVORE</t>
  </si>
  <si>
    <t>JIM SMOUS</t>
  </si>
  <si>
    <t>DEL KLITZKE</t>
  </si>
  <si>
    <t>ALEX CALLENDER</t>
  </si>
  <si>
    <t>DEAN WEBBERLEY</t>
  </si>
  <si>
    <t>JEFFREY BERTSCH</t>
  </si>
  <si>
    <t>JESSE REHBERG</t>
  </si>
  <si>
    <t>MATT SCHUTT</t>
  </si>
  <si>
    <t>MICHAEL MONAHAN</t>
  </si>
  <si>
    <t>BRAD GUSKE</t>
  </si>
  <si>
    <t>Claus</t>
  </si>
  <si>
    <t>CARL JACKSON</t>
  </si>
  <si>
    <t>JOE HEPFER</t>
  </si>
  <si>
    <t>RUSS PRUZEK</t>
  </si>
  <si>
    <t>JAMES VERMILLION</t>
  </si>
  <si>
    <t>DANIEL HELM</t>
  </si>
  <si>
    <t>TODD LINSETH</t>
  </si>
  <si>
    <t>HARMONIC ECOLOGICAL DESIGN LLC</t>
  </si>
  <si>
    <t>BELERLY WALLER</t>
  </si>
  <si>
    <t>RICH HUIZINGA</t>
  </si>
  <si>
    <t>David Entrekin</t>
  </si>
  <si>
    <t>HERBERT MARSHALL</t>
  </si>
  <si>
    <t>0002381</t>
  </si>
  <si>
    <t>Marsh Farms</t>
  </si>
  <si>
    <t>Claudia Olivia Marin</t>
  </si>
  <si>
    <t>Duane LaBrie</t>
  </si>
  <si>
    <t>ROY VARNEY</t>
  </si>
  <si>
    <t>CUDD PRESSURE CONTROL</t>
  </si>
  <si>
    <t>RALPH YOUNG</t>
  </si>
  <si>
    <t>PROVISION FARMS</t>
  </si>
  <si>
    <t>TIM GOSHULAK</t>
  </si>
  <si>
    <t>LUPE GARCIA</t>
  </si>
  <si>
    <t>AARON BLUE</t>
  </si>
  <si>
    <t>0002398</t>
  </si>
  <si>
    <t>JOHN WOTTEN</t>
  </si>
  <si>
    <t>WILLIAM STEADHAM</t>
  </si>
  <si>
    <t>JOSHUA BOULANGER</t>
  </si>
  <si>
    <t>Steve Stammers</t>
  </si>
  <si>
    <t>MICHAEL OBRIEN</t>
  </si>
  <si>
    <t>ROBERT NOWAK</t>
  </si>
  <si>
    <t>JOHAN KRAHN</t>
  </si>
  <si>
    <t>DAVID WILLARD</t>
  </si>
  <si>
    <t>DON JOHNSON</t>
  </si>
  <si>
    <t>MICHAEL PRUDHOMME</t>
  </si>
  <si>
    <t>STEVE ALLEN</t>
  </si>
  <si>
    <t>BETH CARON</t>
  </si>
  <si>
    <t>SCOTT BROWN</t>
  </si>
  <si>
    <t>VICKI SCHLUTMANN</t>
  </si>
  <si>
    <t>DAVID JONES</t>
  </si>
  <si>
    <t>CHARLES DOOLEY</t>
  </si>
  <si>
    <t>KEVIN HRNCIR</t>
  </si>
  <si>
    <t>NORTH GEORGIA TURF</t>
  </si>
  <si>
    <t>STEVE STILSON</t>
  </si>
  <si>
    <t>TERRY BUCHERT</t>
  </si>
  <si>
    <t>TWISTED ALLOY</t>
  </si>
  <si>
    <t>MARILYN CALLENDER</t>
  </si>
  <si>
    <t>ERIC HANSON</t>
  </si>
  <si>
    <t>Thomas Hicks</t>
  </si>
  <si>
    <t>JOSEFINA ARCE</t>
  </si>
  <si>
    <t>KRISTOFER CARR</t>
  </si>
  <si>
    <t>CHARLES CHESAK</t>
  </si>
  <si>
    <t>AMY MORIN</t>
  </si>
  <si>
    <t>BECKY STALDER</t>
  </si>
  <si>
    <t>MARVIN BEER</t>
  </si>
  <si>
    <t>0002451</t>
  </si>
  <si>
    <t>THIYAGLRAJAN MEENAKSHISUNDAR</t>
  </si>
  <si>
    <t>GEORGE HILL</t>
  </si>
  <si>
    <t>GERALD RASMUSSEN</t>
  </si>
  <si>
    <t>JOHN ZIMMERMAN</t>
  </si>
  <si>
    <t>KURT HARRINGTON</t>
  </si>
  <si>
    <t>PAUL ASKEW</t>
  </si>
  <si>
    <t>JERRY COX</t>
  </si>
  <si>
    <t>JOHN GAVLICK</t>
  </si>
  <si>
    <t>JOHN LUTHY</t>
  </si>
  <si>
    <t>James Melton</t>
  </si>
  <si>
    <t>BRONTE COLWILL</t>
  </si>
  <si>
    <t>DENNIS WOLF</t>
  </si>
  <si>
    <t>0002470</t>
  </si>
  <si>
    <t>0002471</t>
  </si>
  <si>
    <t>CHAMBERLIN FARMS</t>
  </si>
  <si>
    <t>TIANA PARK PASTORAL CO PTY LTD</t>
  </si>
  <si>
    <t>THOMAS MOCILAC</t>
  </si>
  <si>
    <t>CLAUDE FISACKERLY</t>
  </si>
  <si>
    <t>BOBBY LAIRD</t>
  </si>
  <si>
    <t>STEVE BANNON</t>
  </si>
  <si>
    <t>TOMMY DAVIS</t>
  </si>
  <si>
    <t>TIM MOORE</t>
  </si>
  <si>
    <t>ROBERTY GONZALEZ</t>
  </si>
  <si>
    <t>LOUIS ZETTLER</t>
  </si>
  <si>
    <t>RANDY THOMAS</t>
  </si>
  <si>
    <t>BRANDON OERTHER</t>
  </si>
  <si>
    <t>KELLY CRAIG</t>
  </si>
  <si>
    <t>EDWIN SANTIAGO</t>
  </si>
  <si>
    <t>BRIAN ARNHOLT</t>
  </si>
  <si>
    <t>LARRY PARENTI</t>
  </si>
  <si>
    <t>GREG COLLA</t>
  </si>
  <si>
    <t>TAMMY GRIFFITH</t>
  </si>
  <si>
    <t>CORY SCHAIRER</t>
  </si>
  <si>
    <t>Brian Somerville</t>
  </si>
  <si>
    <t>JARRID PIERCE</t>
  </si>
  <si>
    <t>ETHAN CALHOUN</t>
  </si>
  <si>
    <t>LOUIS HUTTO</t>
  </si>
  <si>
    <t>GRAHAM ROBINSON</t>
  </si>
  <si>
    <t>WILL VAUGHN</t>
  </si>
  <si>
    <t>CLAUD FISACKERLY</t>
  </si>
  <si>
    <t>JAY FRIEDLAND</t>
  </si>
  <si>
    <t>JONATHON RHOADS</t>
  </si>
  <si>
    <t>BEN HELD</t>
  </si>
  <si>
    <t>RYAN KRILL</t>
  </si>
  <si>
    <t>KATIE HANSHAW</t>
  </si>
  <si>
    <t>DAVID GARNER</t>
  </si>
  <si>
    <t>ELBERT COUNTY SCHOOL DISTRICT</t>
  </si>
  <si>
    <t>EAST 30 MOTOR COMPANY</t>
  </si>
  <si>
    <t>ROBERT TRAN</t>
  </si>
  <si>
    <t>ERIC FRIEDMANN</t>
  </si>
  <si>
    <t>BRIAN STARK</t>
  </si>
  <si>
    <t>GREG SCHAFFER</t>
  </si>
  <si>
    <t>PHILS PEST CONTROL</t>
  </si>
  <si>
    <t>Bill Hoke</t>
  </si>
  <si>
    <t>William Bigham</t>
  </si>
  <si>
    <t>Michael Hatton</t>
  </si>
  <si>
    <t>David Nonemaker</t>
  </si>
  <si>
    <t>KENNETH SLIVA</t>
  </si>
  <si>
    <t>TIMOTHY MOORE</t>
  </si>
  <si>
    <t>PETER MYERS</t>
  </si>
  <si>
    <t>RAY SARREAL</t>
  </si>
  <si>
    <t>FRED ROBINSON</t>
  </si>
  <si>
    <t>MATT SAWYER</t>
  </si>
  <si>
    <t>David Voelkel</t>
  </si>
  <si>
    <t>LARRY BERGKAMP</t>
  </si>
  <si>
    <t>GREG JANTZ</t>
  </si>
  <si>
    <t>GERALD HULL</t>
  </si>
  <si>
    <t>JANN ZBUNICK</t>
  </si>
  <si>
    <t>DWAYNE STEVENS</t>
  </si>
  <si>
    <t>PETER FARRELL</t>
  </si>
  <si>
    <t>STEVE WHITE</t>
  </si>
  <si>
    <t>ROD POHLNER</t>
  </si>
  <si>
    <t>TIM SMITH</t>
  </si>
  <si>
    <t>STEVE FOOTE</t>
  </si>
  <si>
    <t>KEVIN DAVIDSON</t>
  </si>
  <si>
    <t>STEVE SKOJEC</t>
  </si>
  <si>
    <t>TONY PHILLIPS</t>
  </si>
  <si>
    <t>BRYAN MULLIGAN</t>
  </si>
  <si>
    <t>KEVIN HOSTLER</t>
  </si>
  <si>
    <t>JAMES KOHL</t>
  </si>
  <si>
    <t>ALAN DYKSTRA</t>
  </si>
  <si>
    <t>DAVID WEISGERBER</t>
  </si>
  <si>
    <t>TRUMAN NICOLAUS</t>
  </si>
  <si>
    <t>WADE PERRIGO</t>
  </si>
  <si>
    <t>Keith Olimski</t>
  </si>
  <si>
    <t>BRYCE REECE</t>
  </si>
  <si>
    <t>Ryan's Agri</t>
  </si>
  <si>
    <t>VIRGIL PITTMAN</t>
  </si>
  <si>
    <t>0002628</t>
  </si>
  <si>
    <t>CHASE FARMS</t>
  </si>
  <si>
    <t>Thomas Zbornik</t>
  </si>
  <si>
    <t>CRAIG WARD</t>
  </si>
  <si>
    <t>JAMES ERWIN</t>
  </si>
  <si>
    <t>ERIK DURDEN</t>
  </si>
  <si>
    <t>JOHNNY'S PRESSURE WASHING</t>
  </si>
  <si>
    <t>DAN WYNNE</t>
  </si>
  <si>
    <t>Teresa Patrick</t>
  </si>
  <si>
    <t>CARLOS ALBERTO HAEUSLER</t>
  </si>
  <si>
    <t>CHRISTOPHER EARLS</t>
  </si>
  <si>
    <t>BALJIT SINGH</t>
  </si>
  <si>
    <t>MICHAEL KINMAN</t>
  </si>
  <si>
    <t>JEREMIAH BURGER</t>
  </si>
  <si>
    <t>SEAN JONES</t>
  </si>
  <si>
    <t>JAMES STRAUSBAUGH</t>
  </si>
  <si>
    <t>MIGUEL A. HUERTAS</t>
  </si>
  <si>
    <t>BRIAN FURLOTTE</t>
  </si>
  <si>
    <t>TIMOTHY CASE</t>
  </si>
  <si>
    <t>DANA VIRGIN</t>
  </si>
  <si>
    <t>DEREK KERSHNER</t>
  </si>
  <si>
    <t>JIMMY CHAMPION</t>
  </si>
  <si>
    <t>DOUG UHREN</t>
  </si>
  <si>
    <t>CHARLIE ROBISON</t>
  </si>
  <si>
    <t>RONALD GUTRIE</t>
  </si>
  <si>
    <t>PAUL KELLER</t>
  </si>
  <si>
    <t>Eli Leader</t>
  </si>
  <si>
    <t>Keith Troyer</t>
  </si>
  <si>
    <t>0002672</t>
  </si>
  <si>
    <t>Hollis O'Neal</t>
  </si>
  <si>
    <t>Mason Tractor Inc</t>
  </si>
  <si>
    <t>Chuck Baresich</t>
  </si>
  <si>
    <t>0002717</t>
  </si>
  <si>
    <t>BRANT HUBBERT</t>
  </si>
  <si>
    <t>3M Company</t>
  </si>
  <si>
    <t>james bonczek</t>
  </si>
  <si>
    <t>JAMES W DAVIS JR MD</t>
  </si>
  <si>
    <t>ryan knowles</t>
  </si>
  <si>
    <t>BRAD LUCAS</t>
  </si>
  <si>
    <t>Bears Portable Toilets INC.</t>
  </si>
  <si>
    <t>0002734</t>
  </si>
  <si>
    <t>0002735</t>
  </si>
  <si>
    <t>TRI ELECTRIC</t>
  </si>
  <si>
    <t>Rusty Darby</t>
  </si>
  <si>
    <t>Glenn Epstein</t>
  </si>
  <si>
    <t>Richard Lambert</t>
  </si>
  <si>
    <t>jesse boone</t>
  </si>
  <si>
    <t>William Schumacher</t>
  </si>
  <si>
    <t>Troy Drewes</t>
  </si>
  <si>
    <t>Scott Gary</t>
  </si>
  <si>
    <t>Fastenal Co.</t>
  </si>
  <si>
    <t>mervin lewis</t>
  </si>
  <si>
    <t>0002794</t>
  </si>
  <si>
    <t>0002801</t>
  </si>
  <si>
    <t>Juan Basso</t>
  </si>
  <si>
    <t>0002817</t>
  </si>
  <si>
    <t>lee trotter</t>
  </si>
  <si>
    <t>ACU-TECH</t>
  </si>
  <si>
    <t>0002821</t>
  </si>
  <si>
    <t>Jack Bishop</t>
  </si>
  <si>
    <t>Dustin Mancebo</t>
  </si>
  <si>
    <t>David Fecteau</t>
  </si>
  <si>
    <t>John Doyle</t>
  </si>
  <si>
    <t>Andrew Tucker</t>
  </si>
  <si>
    <t>Donna Crookes</t>
  </si>
  <si>
    <t>KEVEN LEMENAGER</t>
  </si>
  <si>
    <t>John Harvey</t>
  </si>
  <si>
    <t>CHARLES BLACKMON</t>
  </si>
  <si>
    <t>PAUL REYNOLDS</t>
  </si>
  <si>
    <t>JUDY WELCH</t>
  </si>
  <si>
    <t>CHRIS WILSON</t>
  </si>
  <si>
    <t>PAUL HITCHENS</t>
  </si>
  <si>
    <t>0002953</t>
  </si>
  <si>
    <t>TONY BONDS</t>
  </si>
  <si>
    <t>0002957</t>
  </si>
  <si>
    <t>EDWARDS FARMS</t>
  </si>
  <si>
    <t>ERIC FOWLER</t>
  </si>
  <si>
    <t>JOHN WILKINS</t>
  </si>
  <si>
    <t>JENS BREFFKE</t>
  </si>
  <si>
    <t>RICHARD LAMBERT</t>
  </si>
  <si>
    <t>Scott</t>
  </si>
  <si>
    <t>BRYAN MALCOLM</t>
  </si>
  <si>
    <t>JAMES ADAMS</t>
  </si>
  <si>
    <t>Eugenia Mas</t>
  </si>
  <si>
    <t>WAYNE BELCHER</t>
  </si>
  <si>
    <t>MIKE HAWK</t>
  </si>
  <si>
    <t>JAMES GREGORY</t>
  </si>
  <si>
    <t>MIKE SIMPSON</t>
  </si>
  <si>
    <t>JUAN GARCIA</t>
  </si>
  <si>
    <t>TODD NORTON</t>
  </si>
  <si>
    <t>WILLIAM ERICKSON</t>
  </si>
  <si>
    <t>JOHN ENGLISH</t>
  </si>
  <si>
    <t>RICHARD EICKOFF</t>
  </si>
  <si>
    <t>SPRINGTIME IRRIGATION</t>
  </si>
  <si>
    <t>WESLEY BROWN</t>
  </si>
  <si>
    <t>Leonard Talarico</t>
  </si>
  <si>
    <t>MCPHERSON CROP MANAGEMENT</t>
  </si>
  <si>
    <t>Curtis Kahlig</t>
  </si>
  <si>
    <t>REX LUCHTEL</t>
  </si>
  <si>
    <t>JOHN CROTHERS</t>
  </si>
  <si>
    <t>Andy Tapp</t>
  </si>
  <si>
    <t>TIMOTHY HOLBROOK</t>
  </si>
  <si>
    <t>DUKE HENGST</t>
  </si>
  <si>
    <t>0003153</t>
  </si>
  <si>
    <t>Mark Jacobsen</t>
  </si>
  <si>
    <t>0003159</t>
  </si>
  <si>
    <t>CHARLIE CLEVERDON</t>
  </si>
  <si>
    <t>Douglas Hansen</t>
  </si>
  <si>
    <t>Chase Farms</t>
  </si>
  <si>
    <t>MARK JACOBSEN</t>
  </si>
  <si>
    <t>Mark Jakobsen</t>
  </si>
  <si>
    <t>0003216</t>
  </si>
  <si>
    <t>Greenline Equipment</t>
  </si>
  <si>
    <t>GC &amp; SR RICKERTT</t>
  </si>
  <si>
    <t>ALYCIA HASSETT</t>
  </si>
  <si>
    <t>JAMES SCHILLER</t>
  </si>
  <si>
    <t>PHILLIP VISSER</t>
  </si>
  <si>
    <t>BRIAN FRANCO</t>
  </si>
  <si>
    <t>JUAN MANUEL LLANOS ARBOLEDA</t>
  </si>
  <si>
    <t>BRANDON VITATOE</t>
  </si>
  <si>
    <t>VICTOR BENAVIDES</t>
  </si>
  <si>
    <t>DAVID BOWERS</t>
  </si>
  <si>
    <t>SHAWN GONCALVES</t>
  </si>
  <si>
    <t>Elaine Lovett</t>
  </si>
  <si>
    <t>STEVE FORGVER</t>
  </si>
  <si>
    <t>0003292</t>
  </si>
  <si>
    <t>LYNDON MIZE</t>
  </si>
  <si>
    <t>ROBERT WILLENIUS</t>
  </si>
  <si>
    <t>PAUL MELOY</t>
  </si>
  <si>
    <t>RICARDO LOPEZ</t>
  </si>
  <si>
    <t>WALTON WHITE</t>
  </si>
  <si>
    <t>RAY CRAPSE</t>
  </si>
  <si>
    <t>ROBERTO CZECH NUNEMAKER</t>
  </si>
  <si>
    <t>ED RANSFORD</t>
  </si>
  <si>
    <t>EDWARD KRPATA</t>
  </si>
  <si>
    <t>MATT SHEEDY</t>
  </si>
  <si>
    <t>LAWRENCE GARDNER</t>
  </si>
  <si>
    <t>Mac Paulk</t>
  </si>
  <si>
    <t>JERRY</t>
  </si>
  <si>
    <t>0003364</t>
  </si>
  <si>
    <t>0003365</t>
  </si>
  <si>
    <t>PETER ROLLER</t>
  </si>
  <si>
    <t>Steve Henry</t>
  </si>
  <si>
    <t>0003394</t>
  </si>
  <si>
    <t>R. SHEPARD</t>
  </si>
  <si>
    <t>ANDREW PITT</t>
  </si>
  <si>
    <t>DARIUS MARTINEZ</t>
  </si>
  <si>
    <t>ARTHUR ZIGLER</t>
  </si>
  <si>
    <t>JOHN HARRIS</t>
  </si>
  <si>
    <t>RON YUAN</t>
  </si>
  <si>
    <t>Garrett Reitzel</t>
  </si>
  <si>
    <t>DOUG HISKEN</t>
  </si>
  <si>
    <t>Garret Reitzel</t>
  </si>
  <si>
    <t>MICHELLE MENY</t>
  </si>
  <si>
    <t>Supershopbest LLC</t>
  </si>
  <si>
    <t>SAMUEL RAUCHLE</t>
  </si>
  <si>
    <t>ROY HELTON</t>
  </si>
  <si>
    <t>0003455</t>
  </si>
  <si>
    <t>0003483</t>
  </si>
  <si>
    <t>0003484</t>
  </si>
  <si>
    <t>Holt Livingston</t>
  </si>
  <si>
    <t>DAVE HAMILTON</t>
  </si>
  <si>
    <t>KELLY NORRIS</t>
  </si>
  <si>
    <t>MELONEY WILSON</t>
  </si>
  <si>
    <t>JAMES PHILLIPS</t>
  </si>
  <si>
    <t>KEN RAGSDALE</t>
  </si>
  <si>
    <t>KELLY SMITH</t>
  </si>
  <si>
    <t>BRAD HAZELWOOD</t>
  </si>
  <si>
    <t>HEATHER DUDLEY</t>
  </si>
  <si>
    <t>SEAN JAMES</t>
  </si>
  <si>
    <t>JOHN CLEARLY</t>
  </si>
  <si>
    <t>JASON LATTUS</t>
  </si>
  <si>
    <t>0003542</t>
  </si>
  <si>
    <t>Michelle Meny</t>
  </si>
  <si>
    <t>JOHN CLARK</t>
  </si>
  <si>
    <t>STEVE LEONARD</t>
  </si>
  <si>
    <t>BERNIE CRAGER</t>
  </si>
  <si>
    <t>0003565</t>
  </si>
  <si>
    <t>SPRAYING SYSTEMS CO.</t>
  </si>
  <si>
    <t>Michael Atkinson</t>
  </si>
  <si>
    <t>TOM KROBOT</t>
  </si>
  <si>
    <t>AARON SHEPHERD</t>
  </si>
  <si>
    <t>AGUILA SERNA</t>
  </si>
  <si>
    <t>JOHANNES TIUSANEN</t>
  </si>
  <si>
    <t>DAVE SNIFFEN</t>
  </si>
  <si>
    <t>0003637</t>
  </si>
  <si>
    <t>5 CITIES SUPPLY CO</t>
  </si>
  <si>
    <t>JIM SCHMIT</t>
  </si>
  <si>
    <t>IRA PARNES</t>
  </si>
  <si>
    <t>GREG FRIEDRICH</t>
  </si>
  <si>
    <t>MICHAEL MCQUADE</t>
  </si>
  <si>
    <t>SHANNON VANDENBERG</t>
  </si>
  <si>
    <t>REPAIR ELECTRONICS</t>
  </si>
  <si>
    <t>CYRIL PAULET</t>
  </si>
  <si>
    <t>WILLIAM SCHUMACHER</t>
  </si>
  <si>
    <t>5 CITIES SUPPLY CO.</t>
  </si>
  <si>
    <t>JEFF MCKINNIE</t>
  </si>
  <si>
    <t>BRANDON SCHUDLICH</t>
  </si>
  <si>
    <t>VINCENT D SCHLITT</t>
  </si>
  <si>
    <t>0003688</t>
  </si>
  <si>
    <t>WILLIAM BLANTON</t>
  </si>
  <si>
    <t>ROBERT ALLISON</t>
  </si>
  <si>
    <t>CHARLES D. JONES</t>
  </si>
  <si>
    <t>DWAYNE BROWN</t>
  </si>
  <si>
    <t>Spraying Systems Co. Inc</t>
  </si>
  <si>
    <t>BRENT THOMPSON</t>
  </si>
  <si>
    <t>CRAIG ROWE</t>
  </si>
  <si>
    <t>JULES MARAEAURIA</t>
  </si>
  <si>
    <t>FRED PERSON</t>
  </si>
  <si>
    <t>Larry Myers</t>
  </si>
  <si>
    <t>William Wolfram</t>
  </si>
  <si>
    <t>MAURICE TOUGAS</t>
  </si>
  <si>
    <t>Lucas Devries</t>
  </si>
  <si>
    <t>Jeffrey Levine</t>
  </si>
  <si>
    <t>Business Connections</t>
  </si>
  <si>
    <t>Ad Image</t>
  </si>
  <si>
    <t>Marcia Dayton</t>
  </si>
  <si>
    <t>Kirk Vogel</t>
  </si>
  <si>
    <t>GENE DECLUE</t>
  </si>
  <si>
    <t>EARL COSSUS</t>
  </si>
  <si>
    <t>STEVE WEEBER</t>
  </si>
  <si>
    <t>DAN WREN</t>
  </si>
  <si>
    <t>DAVID DAISY</t>
  </si>
  <si>
    <t>Warren Young</t>
  </si>
  <si>
    <t>0003887</t>
  </si>
  <si>
    <t>Jason Jones</t>
  </si>
  <si>
    <t>Rod Gray</t>
  </si>
  <si>
    <t>RANDY GASTINEAU</t>
  </si>
  <si>
    <t>NATHANIEL WILLIAMS</t>
  </si>
  <si>
    <t>ROMAN DYRIN</t>
  </si>
  <si>
    <t>WILLIAM SMITH</t>
  </si>
  <si>
    <t>DWIGHT GALL</t>
  </si>
  <si>
    <t>GUY MEARS</t>
  </si>
  <si>
    <t>NEAL HELDT</t>
  </si>
  <si>
    <t>STEVE RICE</t>
  </si>
  <si>
    <t>Steve King</t>
  </si>
  <si>
    <t>Christopher Wyatt</t>
  </si>
  <si>
    <t>LARRY BENTON</t>
  </si>
  <si>
    <t>LARRY WHITE</t>
  </si>
  <si>
    <t>Loyd Bryant</t>
  </si>
  <si>
    <t>KIRK KAVAN</t>
  </si>
  <si>
    <t>Floyd Simpson</t>
  </si>
  <si>
    <t>JEFFREY MOORE</t>
  </si>
  <si>
    <t>WILLIAM VONWADDEN</t>
  </si>
  <si>
    <t>DANIEL HENDRICKSON</t>
  </si>
  <si>
    <t>JIM JOHNSON</t>
  </si>
  <si>
    <t>SHAWANO COUNTY HIGHWAY DEPT</t>
  </si>
  <si>
    <t>PAWEENA PECHNER</t>
  </si>
  <si>
    <t>KONRAD HOOPER</t>
  </si>
  <si>
    <t>TONY PECK</t>
  </si>
  <si>
    <t>Karina Gaull</t>
  </si>
  <si>
    <t>0004087</t>
  </si>
  <si>
    <t>ERROL BROWN</t>
  </si>
  <si>
    <t>DAN GERSTNER</t>
  </si>
  <si>
    <t>MICHELLE SMITH</t>
  </si>
  <si>
    <t>KEN BRUENING</t>
  </si>
  <si>
    <t>MATT NELSON</t>
  </si>
  <si>
    <t>REUBEN OTTENS</t>
  </si>
  <si>
    <t>TYLER RIDER</t>
  </si>
  <si>
    <t>DAVID KRINGS</t>
  </si>
  <si>
    <t>GUY BELL</t>
  </si>
  <si>
    <t>DONALD YELTON</t>
  </si>
  <si>
    <t>DONNY MERKEY</t>
  </si>
  <si>
    <t>YANN PORCHET</t>
  </si>
  <si>
    <t>QUINCY LAWSON</t>
  </si>
  <si>
    <t>LUKE GAYNOR</t>
  </si>
  <si>
    <t>NATE BROOMFIELD</t>
  </si>
  <si>
    <t>DAVID LOUGHNAN</t>
  </si>
  <si>
    <t>FRANK BOHN</t>
  </si>
  <si>
    <t>BRUCE AKINS</t>
  </si>
  <si>
    <t>RUSSELL ERWIN</t>
  </si>
  <si>
    <t>DAVID BEAUPRE</t>
  </si>
  <si>
    <t>MAPLE ROW DAIRY</t>
  </si>
  <si>
    <t>MICHAEL R MARTEL</t>
  </si>
  <si>
    <t>RYAN OLSEN</t>
  </si>
  <si>
    <t>ED WEBER</t>
  </si>
  <si>
    <t>DERRICK DAVIS</t>
  </si>
  <si>
    <t>JEFF KIRBY</t>
  </si>
  <si>
    <t>MICAH MONDOR</t>
  </si>
  <si>
    <t>RICHARD LANGSTON</t>
  </si>
  <si>
    <t>GARY KING</t>
  </si>
  <si>
    <t>WAYNE STAHL</t>
  </si>
  <si>
    <t>MURPHY BROUSSARD</t>
  </si>
  <si>
    <t>Glenn Ogden</t>
  </si>
  <si>
    <t>BRAD KLEMAN</t>
  </si>
  <si>
    <t>ROBERT LONG</t>
  </si>
  <si>
    <t>JAMES TREMBLEY</t>
  </si>
  <si>
    <t>DARSHAN AGGARWAL</t>
  </si>
  <si>
    <t>GLEN FUJIMOTO</t>
  </si>
  <si>
    <t>JERRY CICIO</t>
  </si>
  <si>
    <t>MARK NOLTE</t>
  </si>
  <si>
    <t>Dennis Nielsen</t>
  </si>
  <si>
    <t>SCOTT PIPER</t>
  </si>
  <si>
    <t>DARIN MARTINEZ</t>
  </si>
  <si>
    <t>JUSTIN JOHNSON</t>
  </si>
  <si>
    <t>EMIL OWEN</t>
  </si>
  <si>
    <t>LINDA HUBER</t>
  </si>
  <si>
    <t>HARRY GAULT</t>
  </si>
  <si>
    <t>AUBREY MCDANIEL</t>
  </si>
  <si>
    <t>JOAO STEBBINS</t>
  </si>
  <si>
    <t>LANCE ROBBINS</t>
  </si>
  <si>
    <t>0004431</t>
  </si>
  <si>
    <t>EDWIN BILLER</t>
  </si>
  <si>
    <t>RAMSOM THOMKINS</t>
  </si>
  <si>
    <t>KEITH MARSHALL</t>
  </si>
  <si>
    <t>MORRIS MACHINE SVCS</t>
  </si>
  <si>
    <t>JOHN DIETZ</t>
  </si>
  <si>
    <t>SAM SNEED</t>
  </si>
  <si>
    <t>DANA MUCHESKO</t>
  </si>
  <si>
    <t>0004492</t>
  </si>
  <si>
    <t>TODD JOSEPH</t>
  </si>
  <si>
    <t>MIKE LINSLEY</t>
  </si>
  <si>
    <t>TRAVIS ALWINE</t>
  </si>
  <si>
    <t>METRO LAWN SERVICE</t>
  </si>
  <si>
    <t>JUSTIN COOMER</t>
  </si>
  <si>
    <t>BARRY LIPPENS</t>
  </si>
  <si>
    <t>GLEN GUNSALUS</t>
  </si>
  <si>
    <t>JOE MOON</t>
  </si>
  <si>
    <t>STEVE SCOTT</t>
  </si>
  <si>
    <t>HENRY DUKE</t>
  </si>
  <si>
    <t>DAVID WINTERS</t>
  </si>
  <si>
    <t>DALE LANDRETH</t>
  </si>
  <si>
    <t>JOSH GILL</t>
  </si>
  <si>
    <t>return of parts sent</t>
  </si>
  <si>
    <t>ROBERT ENGLERT</t>
  </si>
  <si>
    <t>ED GABLE</t>
  </si>
  <si>
    <t>HOOVER LANDSCAPE</t>
  </si>
  <si>
    <t>CLINT HARWOOD</t>
  </si>
  <si>
    <t>DANIELS FARMING</t>
  </si>
  <si>
    <t>SOUTHERN SERVICES</t>
  </si>
  <si>
    <t>NORTON HOLIFIELD</t>
  </si>
  <si>
    <t>ROBERT PACKARD</t>
  </si>
  <si>
    <t>EDDIE MAREADY</t>
  </si>
  <si>
    <t>FRED PIERSON</t>
  </si>
  <si>
    <t>Jesse Smith</t>
  </si>
  <si>
    <t>MARK BARKER</t>
  </si>
  <si>
    <t>CASEY O'CONNOR</t>
  </si>
  <si>
    <t>TANHEE GALINDO</t>
  </si>
  <si>
    <t>AUTO HOUSE SOUTHINGTON</t>
  </si>
  <si>
    <t>0004672</t>
  </si>
  <si>
    <t>EARL VANDAELE</t>
  </si>
  <si>
    <t>CHRIS DOCKRILL</t>
  </si>
  <si>
    <t>Justin Damron</t>
  </si>
  <si>
    <t>LARRY VAN NIEUWENHUYZEN</t>
  </si>
  <si>
    <t>INGE ROGNMO</t>
  </si>
  <si>
    <t>MARKS COLLISION</t>
  </si>
  <si>
    <t>CLARK QUISENBERRY</t>
  </si>
  <si>
    <t>Ryan O'Flanagan</t>
  </si>
  <si>
    <t>DERRICK BECKHAM</t>
  </si>
  <si>
    <t>DWAYNE JAMES</t>
  </si>
  <si>
    <t>Ronald Wingfield</t>
  </si>
  <si>
    <t>KIRSTIN TEUSNER</t>
  </si>
  <si>
    <t>WAYNE MUMMERT</t>
  </si>
  <si>
    <t>EASTCLIFFLANDSCAPING</t>
  </si>
  <si>
    <t>MICHAEL KONEN</t>
  </si>
  <si>
    <t>0004748</t>
  </si>
  <si>
    <t>PETE TAGLIENTE</t>
  </si>
  <si>
    <t>ALAN RAU</t>
  </si>
  <si>
    <t>JOSEPH HODGES</t>
  </si>
  <si>
    <t>STEVEN TERRYBERRY</t>
  </si>
  <si>
    <t>Elizabeth Flores</t>
  </si>
  <si>
    <t>Elson Shields</t>
  </si>
  <si>
    <t>DAMON BECKHAM</t>
  </si>
  <si>
    <t>Ronald Fowler</t>
  </si>
  <si>
    <t>JASON DAWSON</t>
  </si>
  <si>
    <t>PETER KRAMER</t>
  </si>
  <si>
    <t>JASON SNORECK</t>
  </si>
  <si>
    <t>Kenneth Cade</t>
  </si>
  <si>
    <t>DAVID MILLER</t>
  </si>
  <si>
    <t>Eric Rogers</t>
  </si>
  <si>
    <t>JOHN DOZIER</t>
  </si>
  <si>
    <t>RICHARD SMITH</t>
  </si>
  <si>
    <t>Advance Turf Solutions</t>
  </si>
  <si>
    <t>Bruce Ross</t>
  </si>
  <si>
    <t>James Englehart</t>
  </si>
  <si>
    <t>Ryan Dare</t>
  </si>
  <si>
    <t>Aubrey Wells</t>
  </si>
  <si>
    <t>Joe Beuligmann</t>
  </si>
  <si>
    <t>Dale Yarid</t>
  </si>
  <si>
    <t>Sam Sneed</t>
  </si>
  <si>
    <t>0004843</t>
  </si>
  <si>
    <t>GREEN ACRES HAY FARMS</t>
  </si>
  <si>
    <t>CARL MINOR</t>
  </si>
  <si>
    <t>Peter Tagliente</t>
  </si>
  <si>
    <t>GREG MARK</t>
  </si>
  <si>
    <t>HENRY OLDENKAMP</t>
  </si>
  <si>
    <t>TOMOAKI MOTAI</t>
  </si>
  <si>
    <t>LANDON SPILLMAN</t>
  </si>
  <si>
    <t>DANIEL HAGEMAN</t>
  </si>
  <si>
    <t>CARLISLE FARMS</t>
  </si>
  <si>
    <t>Desert Valley Pest Control</t>
  </si>
  <si>
    <t>Henry Peters</t>
  </si>
  <si>
    <t>BART JINKINS</t>
  </si>
  <si>
    <t>Vorbec Materials</t>
  </si>
  <si>
    <t>Brent Barbee</t>
  </si>
  <si>
    <t>JAY PADGETT</t>
  </si>
  <si>
    <t>MICHAEL HOLLY</t>
  </si>
  <si>
    <t>BRIAN STAFFORD</t>
  </si>
  <si>
    <t>PHILLIP HENDRICKS</t>
  </si>
  <si>
    <t>Fischer Farms</t>
  </si>
  <si>
    <t>Clifton Drake Country Club</t>
  </si>
  <si>
    <t>WADE WILLIAMS</t>
  </si>
  <si>
    <t>Tanner McLennan</t>
  </si>
  <si>
    <t>DAN CAMPBELL</t>
  </si>
  <si>
    <t>RYAN ELWELL</t>
  </si>
  <si>
    <t>James Inglis</t>
  </si>
  <si>
    <t>PEGGY LILLICH</t>
  </si>
  <si>
    <t>CHARLES DIXON</t>
  </si>
  <si>
    <t>Bryan Nielsen</t>
  </si>
  <si>
    <t>RALPH ROGERS</t>
  </si>
  <si>
    <t>MITCHELL HOLDEMAN</t>
  </si>
  <si>
    <t>Ken Atkin</t>
  </si>
  <si>
    <t>BARRY TARLETON</t>
  </si>
  <si>
    <t>Scott Bate</t>
  </si>
  <si>
    <t>GEORGE</t>
  </si>
  <si>
    <t>Dean Lerwick</t>
  </si>
  <si>
    <t>EMMETT HEARD</t>
  </si>
  <si>
    <t>Steven Jolly</t>
  </si>
  <si>
    <t>Robert Taylor</t>
  </si>
  <si>
    <t>Norris Oakley</t>
  </si>
  <si>
    <t>ED SUNBERG</t>
  </si>
  <si>
    <t>Cory Meester</t>
  </si>
  <si>
    <t>FRED HARVILLE</t>
  </si>
  <si>
    <t>Sean McCauley</t>
  </si>
  <si>
    <t>KERRY HARTSHORN</t>
  </si>
  <si>
    <t>jeff fuller</t>
  </si>
  <si>
    <t>Larry White</t>
  </si>
  <si>
    <t>HOLLY LENHART</t>
  </si>
  <si>
    <t>0005016</t>
  </si>
  <si>
    <t>John Bowen</t>
  </si>
  <si>
    <t>Precision Tune auto care</t>
  </si>
  <si>
    <t>Fred Fonseca</t>
  </si>
  <si>
    <t>HOBDY, DYE, &amp; READ INC</t>
  </si>
  <si>
    <t>0005047</t>
  </si>
  <si>
    <t>Jason Dawson</t>
  </si>
  <si>
    <t>0005048</t>
  </si>
  <si>
    <t>Peter Kramer</t>
  </si>
  <si>
    <t>Darcy Nickel</t>
  </si>
  <si>
    <t>Monica Sanchez</t>
  </si>
  <si>
    <t>Christine Cooley</t>
  </si>
  <si>
    <t>John Dietz</t>
  </si>
  <si>
    <t>Brian Lash</t>
  </si>
  <si>
    <t>Scott Ditmarsen</t>
  </si>
  <si>
    <t>david holland</t>
  </si>
  <si>
    <t>Johnathon Miley</t>
  </si>
  <si>
    <t>gary wiese</t>
  </si>
  <si>
    <t>Travis Senter</t>
  </si>
  <si>
    <t>P&amp;L Fertilizer</t>
  </si>
  <si>
    <t>Kent McGuire</t>
  </si>
  <si>
    <t>WALTER CONKLIN</t>
  </si>
  <si>
    <t>JOSE FIGLIOZZI</t>
  </si>
  <si>
    <t>Brent Shaw</t>
  </si>
  <si>
    <t>Frank Thomas</t>
  </si>
  <si>
    <t>Preventive Pest Control</t>
  </si>
  <si>
    <t>Wayne Langston</t>
  </si>
  <si>
    <t>NICOLE TUSSEY</t>
  </si>
  <si>
    <t>MICHAEL TEAGUE</t>
  </si>
  <si>
    <t>JIM SHEEDER</t>
  </si>
  <si>
    <t>David Harold</t>
  </si>
  <si>
    <t>WILLIE GERMAN EQUIPMENT</t>
  </si>
  <si>
    <t>Steven Jolley</t>
  </si>
  <si>
    <t>GARNER FARM INC</t>
  </si>
  <si>
    <t>JAMES RIVER EQUIPMENT</t>
  </si>
  <si>
    <t>John Deere</t>
  </si>
  <si>
    <t>Joel Rapp</t>
  </si>
  <si>
    <t>Richard Ellis</t>
  </si>
  <si>
    <t>Matthew Wenger</t>
  </si>
  <si>
    <t>GREGORY FISCHER</t>
  </si>
  <si>
    <t>CSC Applied Tech 10-2001</t>
  </si>
  <si>
    <t>Brandon Smithey</t>
  </si>
  <si>
    <t>David Wallace</t>
  </si>
  <si>
    <t>Terry Jahnsen</t>
  </si>
  <si>
    <t>JOE BEULIGMANN</t>
  </si>
  <si>
    <t>Roberto Czech Nunemaker</t>
  </si>
  <si>
    <t>JOHNATHAN WILLIAMS</t>
  </si>
  <si>
    <t>JAMES SHADDIX</t>
  </si>
  <si>
    <t>CHRIS TURNER</t>
  </si>
  <si>
    <t>Brian Paul</t>
  </si>
  <si>
    <t>JOHN PEACOCK</t>
  </si>
  <si>
    <t>MIKE OTTE</t>
  </si>
  <si>
    <t>SHAWN WRIGHT</t>
  </si>
  <si>
    <t>JOHN CRUMPLER</t>
  </si>
  <si>
    <t>Alex Hanchera</t>
  </si>
  <si>
    <t>Dennis Johnson</t>
  </si>
  <si>
    <t>Joleen Hein</t>
  </si>
  <si>
    <t>Aaron Blansett</t>
  </si>
  <si>
    <t>Jerry Yancy</t>
  </si>
  <si>
    <t>Kieth Peterson</t>
  </si>
  <si>
    <t>robert fallen</t>
  </si>
  <si>
    <t>Trent Wipf</t>
  </si>
  <si>
    <t>lucas haring</t>
  </si>
  <si>
    <t>Eugene Bierwagen</t>
  </si>
  <si>
    <t>MARK HUF</t>
  </si>
  <si>
    <t>ROBERT GAWEN</t>
  </si>
  <si>
    <t>CHIP BAIN</t>
  </si>
  <si>
    <t>Robert Santani</t>
  </si>
  <si>
    <t>ROSENE FARMS INC</t>
  </si>
  <si>
    <t>Nathan Kilmer</t>
  </si>
  <si>
    <t>david boersma</t>
  </si>
  <si>
    <t>MIKE AMIOTTE</t>
  </si>
  <si>
    <t>Tommy R Jaggers</t>
  </si>
  <si>
    <t>ROBERT HALL JR</t>
  </si>
  <si>
    <t>CLIFF HOWLETT</t>
  </si>
  <si>
    <t>Phillip Sylvester</t>
  </si>
  <si>
    <t>Mark Reinhart</t>
  </si>
  <si>
    <t>ELDON MUTCHMAN</t>
  </si>
  <si>
    <t>DWIGHT FERGUSON</t>
  </si>
  <si>
    <t>Alex Pelekanakis</t>
  </si>
  <si>
    <t>Korey Fauque</t>
  </si>
  <si>
    <t>H &amp; E Tools and Rental</t>
  </si>
  <si>
    <t>SHAD DASHER</t>
  </si>
  <si>
    <t>David Sherburne</t>
  </si>
  <si>
    <t>DANIEL JENNINGS</t>
  </si>
  <si>
    <t>VINCENT MARROCCO</t>
  </si>
  <si>
    <t>Lance Sullivan</t>
  </si>
  <si>
    <t>0005386</t>
  </si>
  <si>
    <t>Cole Kartes</t>
  </si>
  <si>
    <t>Jeff Herrmann</t>
  </si>
  <si>
    <t>Wesley Duncan</t>
  </si>
  <si>
    <t>JASON CLARY</t>
  </si>
  <si>
    <t>ARNOLD FARMS</t>
  </si>
  <si>
    <t>DERRICK SCHWARTZ</t>
  </si>
  <si>
    <t>JEREMY GILLIARD</t>
  </si>
  <si>
    <t>TAYLOR AG &amp; PASTORAL</t>
  </si>
  <si>
    <t>MARK DAVIS</t>
  </si>
  <si>
    <t>kevin morgan</t>
  </si>
  <si>
    <t>Andrew Shaul</t>
  </si>
  <si>
    <t>Glenn Sorgenfrey</t>
  </si>
  <si>
    <t>Peggy Farrell</t>
  </si>
  <si>
    <t>GILLIAN FARMS</t>
  </si>
  <si>
    <t>STEVE HANSON</t>
  </si>
  <si>
    <t>Eric Friedmann</t>
  </si>
  <si>
    <t>Josh Wrestler</t>
  </si>
  <si>
    <t>Billy Pearce</t>
  </si>
  <si>
    <t>Douglas Snedker</t>
  </si>
  <si>
    <t>Ross Pittman</t>
  </si>
  <si>
    <t>TOMMY JAGGERS</t>
  </si>
  <si>
    <t>Jeremy Gilb</t>
  </si>
  <si>
    <t>WAYNE WALKER</t>
  </si>
  <si>
    <t>RODNEY ROBERTS</t>
  </si>
  <si>
    <t>STEPHEN BESSETTE</t>
  </si>
  <si>
    <t>SAM WELLS</t>
  </si>
  <si>
    <t>ED BRUNER</t>
  </si>
  <si>
    <t>RICHARD JAMES</t>
  </si>
  <si>
    <t>WAYNE LANGSTON</t>
  </si>
  <si>
    <t>Tri-Electric L.T.D.</t>
  </si>
  <si>
    <t>Scott Isler</t>
  </si>
  <si>
    <t>THOMAS GATES</t>
  </si>
  <si>
    <t>TONY OLDHAM</t>
  </si>
  <si>
    <t>Michael Ethridge</t>
  </si>
  <si>
    <t>Robert Kreiser</t>
  </si>
  <si>
    <t>JIM CARTER</t>
  </si>
  <si>
    <t>KENT MCGUIRE</t>
  </si>
  <si>
    <t>Todd Rendleman</t>
  </si>
  <si>
    <t>Jennifer Briere</t>
  </si>
  <si>
    <t>Scott A. Brown</t>
  </si>
  <si>
    <t>David Hines</t>
  </si>
  <si>
    <t>kevin harrell</t>
  </si>
  <si>
    <t>Dan Lee</t>
  </si>
  <si>
    <t>Arlyn Van Maanen</t>
  </si>
  <si>
    <t>John Simpson</t>
  </si>
  <si>
    <t>Brian Fetterolf</t>
  </si>
  <si>
    <t>Dana Hancock</t>
  </si>
  <si>
    <t>Kerry Berger</t>
  </si>
  <si>
    <t>Lewis Senter</t>
  </si>
  <si>
    <t>JORGE BALLESTEROS</t>
  </si>
  <si>
    <t>Steve Wilmore</t>
  </si>
  <si>
    <t>SAM GILLIAN</t>
  </si>
  <si>
    <t>Rockview Farms LLC</t>
  </si>
  <si>
    <t>JAMES MASON</t>
  </si>
  <si>
    <t>robert d Hall Jr</t>
  </si>
  <si>
    <t>christopher wyatt</t>
  </si>
  <si>
    <t>Luke Mahnken</t>
  </si>
  <si>
    <t>Shelby Frey</t>
  </si>
  <si>
    <t>David Winkler</t>
  </si>
  <si>
    <t>robert hall jr</t>
  </si>
  <si>
    <t>CONNOR POWELL</t>
  </si>
  <si>
    <t>marlin hruby</t>
  </si>
  <si>
    <t>STEVE KING</t>
  </si>
  <si>
    <t>PATRICIA TOMLINSON</t>
  </si>
  <si>
    <t>Adam Ebensberger</t>
  </si>
  <si>
    <t>Adrian Orchards</t>
  </si>
  <si>
    <t>Guy Vallett</t>
  </si>
  <si>
    <t>PORT FARMS</t>
  </si>
  <si>
    <t>RONNIE BERNON</t>
  </si>
  <si>
    <t>Steven Leonard</t>
  </si>
  <si>
    <t>Edward Bowmar</t>
  </si>
  <si>
    <t>Jonathan Siebert</t>
  </si>
  <si>
    <t>Thomas Refuse Service Inc</t>
  </si>
  <si>
    <t>jason buehring</t>
  </si>
  <si>
    <t>Andrew Chomas</t>
  </si>
  <si>
    <t>Boyd Ryan</t>
  </si>
  <si>
    <t>Shaun Houim</t>
  </si>
  <si>
    <t>LORAN ALBUS</t>
  </si>
  <si>
    <t>Scott Harris</t>
  </si>
  <si>
    <t>Christopher Johnson</t>
  </si>
  <si>
    <t>ELAM TRUCKING</t>
  </si>
  <si>
    <t>CALIFORNIA AG TRANSPORT</t>
  </si>
  <si>
    <t>Ryan Dunbar</t>
  </si>
  <si>
    <t>ALAN MISSNER</t>
  </si>
  <si>
    <t>Russell Frederking</t>
  </si>
  <si>
    <t>Stephen Carlson</t>
  </si>
  <si>
    <t>LARRY KUS</t>
  </si>
  <si>
    <t>Robert Cobill</t>
  </si>
  <si>
    <t>Mark Bade</t>
  </si>
  <si>
    <t>Aaron Mantinka</t>
  </si>
  <si>
    <t>Greg Scholl</t>
  </si>
  <si>
    <t>Clint Webb</t>
  </si>
  <si>
    <t>Robert Santtini</t>
  </si>
  <si>
    <t>JOSEPH LAWRENCE</t>
  </si>
  <si>
    <t>Mircea Ion</t>
  </si>
  <si>
    <t>robert burger</t>
  </si>
  <si>
    <t>Scott Wheeler</t>
  </si>
  <si>
    <t>Paul Edwards</t>
  </si>
  <si>
    <t>Gregory Gieser</t>
  </si>
  <si>
    <t>David Perrin</t>
  </si>
  <si>
    <t>Travis Olsen</t>
  </si>
  <si>
    <t>GARY MCGEE</t>
  </si>
  <si>
    <t>Daniel Perez</t>
  </si>
  <si>
    <t>john warffeli</t>
  </si>
  <si>
    <t>Niagara Frontier Equip Sale In</t>
  </si>
  <si>
    <t>0005798</t>
  </si>
  <si>
    <t>Donald Bauman</t>
  </si>
  <si>
    <t>George Bevan</t>
  </si>
  <si>
    <t>JEFS LIONBERGER</t>
  </si>
  <si>
    <t>Joey Olivier</t>
  </si>
  <si>
    <t>Daniel Dunn</t>
  </si>
  <si>
    <t>Kenneth Robinson</t>
  </si>
  <si>
    <t>PREVENTIVE PEST CONTROL</t>
  </si>
  <si>
    <t>Matt Pitsenbarger</t>
  </si>
  <si>
    <t>Nathan Whitney</t>
  </si>
  <si>
    <t>Robert Foster</t>
  </si>
  <si>
    <t>DENNIS HAYS</t>
  </si>
  <si>
    <t>john butler</t>
  </si>
  <si>
    <t>Kurt Knox</t>
  </si>
  <si>
    <t>LEN NALL</t>
  </si>
  <si>
    <t>James River Equipment</t>
  </si>
  <si>
    <t>0005840</t>
  </si>
  <si>
    <t>ANTHONY PICOU</t>
  </si>
  <si>
    <t>TROY</t>
  </si>
  <si>
    <t>H20 4 YOU</t>
  </si>
  <si>
    <t>Landon Spillmann</t>
  </si>
  <si>
    <t>Dale Little</t>
  </si>
  <si>
    <t>Lance Griff</t>
  </si>
  <si>
    <t>Jared McLaughlin</t>
  </si>
  <si>
    <t>Joshua Friesen</t>
  </si>
  <si>
    <t>JAMES TROMBINO</t>
  </si>
  <si>
    <t>WILLIAM RAY</t>
  </si>
  <si>
    <t>Robert Santini</t>
  </si>
  <si>
    <t>Ray McCormick</t>
  </si>
  <si>
    <t>Curtis Taber</t>
  </si>
  <si>
    <t>Peter Myers</t>
  </si>
  <si>
    <t>Mike Linsley</t>
  </si>
  <si>
    <t>Natan Whitney</t>
  </si>
  <si>
    <t>James Davis</t>
  </si>
  <si>
    <t>Ponds RX</t>
  </si>
  <si>
    <t>Brian Joos</t>
  </si>
  <si>
    <t>Jim Raines</t>
  </si>
  <si>
    <t>Dennis Puckett</t>
  </si>
  <si>
    <t>Joshua Boulanger</t>
  </si>
  <si>
    <t>Kevin Brooks</t>
  </si>
  <si>
    <t>0005939</t>
  </si>
  <si>
    <t>Doug Lemmerbrock</t>
  </si>
  <si>
    <t>Jeremy Sanders</t>
  </si>
  <si>
    <t>edward banner</t>
  </si>
  <si>
    <t>0005972</t>
  </si>
  <si>
    <t>0005973</t>
  </si>
  <si>
    <t>Kevin Ray</t>
  </si>
  <si>
    <t>0005974</t>
  </si>
  <si>
    <t>0005975</t>
  </si>
  <si>
    <t>0005976</t>
  </si>
  <si>
    <t>0005977</t>
  </si>
  <si>
    <t>PAUL EDWARDS</t>
  </si>
  <si>
    <t>0005978</t>
  </si>
  <si>
    <t>0005979</t>
  </si>
  <si>
    <t>JOSHUA FRIESEN</t>
  </si>
  <si>
    <t>0005980</t>
  </si>
  <si>
    <t>GREGORY GIESER</t>
  </si>
  <si>
    <t>Jim Trombino</t>
  </si>
  <si>
    <t>Michael Peterson</t>
  </si>
  <si>
    <t>Alan Rau</t>
  </si>
  <si>
    <t>Dana Meitzel</t>
  </si>
  <si>
    <t>ANDERSON FARMS</t>
  </si>
  <si>
    <t>VALERIE</t>
  </si>
  <si>
    <t>Joe Harmon</t>
  </si>
  <si>
    <t>JEREMY CRONK</t>
  </si>
  <si>
    <t>0006009</t>
  </si>
  <si>
    <t>BOYD RYAN</t>
  </si>
  <si>
    <t>CEDAR GROVE FARM LLC</t>
  </si>
  <si>
    <t>SAM GILLAM</t>
  </si>
  <si>
    <t>scott jackson</t>
  </si>
  <si>
    <t>Jeffery Krohn</t>
  </si>
  <si>
    <t>Mark Semm</t>
  </si>
  <si>
    <t>Joey Sanders</t>
  </si>
  <si>
    <t>0006038</t>
  </si>
  <si>
    <t>Ronald Bernon</t>
  </si>
  <si>
    <t>0006052</t>
  </si>
  <si>
    <t>Flint Hill</t>
  </si>
  <si>
    <t>BEN STIDD</t>
  </si>
  <si>
    <t>Justin Besco</t>
  </si>
  <si>
    <t>JUSTIN JENNER</t>
  </si>
  <si>
    <t>TURKIN</t>
  </si>
  <si>
    <t>GS Stang Farms</t>
  </si>
  <si>
    <t>0006086</t>
  </si>
  <si>
    <t>TIM DAVIDSON</t>
  </si>
  <si>
    <t>SAMPLE FARMS</t>
  </si>
  <si>
    <t>STUTZMAN FARMS</t>
  </si>
  <si>
    <t>BAYFIELD FARMS</t>
  </si>
  <si>
    <t>Jess Burrier</t>
  </si>
  <si>
    <t>ROMBERGER FARM SUPPLY</t>
  </si>
  <si>
    <t>Robert Sachtjen</t>
  </si>
  <si>
    <t>Paul Schaller</t>
  </si>
  <si>
    <t>shannon mason</t>
  </si>
  <si>
    <t>Andrew Nesbitt</t>
  </si>
  <si>
    <t>robert lake</t>
  </si>
  <si>
    <t>Todd Howard</t>
  </si>
  <si>
    <t>MIKE NIEBOER</t>
  </si>
  <si>
    <t>robert karnisky</t>
  </si>
  <si>
    <t>0006128</t>
  </si>
  <si>
    <t>OTHER03</t>
  </si>
  <si>
    <t>BRENT SAMPLE</t>
  </si>
  <si>
    <t>0006132</t>
  </si>
  <si>
    <t>JAMES D LEONARD</t>
  </si>
  <si>
    <t>0006133</t>
  </si>
  <si>
    <t>Charles Arnold</t>
  </si>
  <si>
    <t>0006142</t>
  </si>
  <si>
    <t>Doug Hisken</t>
  </si>
  <si>
    <t>0006144</t>
  </si>
  <si>
    <t>joel rivers</t>
  </si>
  <si>
    <t>0006145</t>
  </si>
  <si>
    <t>Thomas Douthit</t>
  </si>
  <si>
    <t>0006146</t>
  </si>
  <si>
    <t>0006156</t>
  </si>
  <si>
    <t>TERRY GRAY</t>
  </si>
  <si>
    <t>0006160</t>
  </si>
  <si>
    <t>RONNIE GREEN</t>
  </si>
  <si>
    <t>0006165</t>
  </si>
  <si>
    <t>PRESTON WILLIS</t>
  </si>
  <si>
    <t>0006176</t>
  </si>
  <si>
    <t>Gerald Hoffman</t>
  </si>
  <si>
    <t>0006177</t>
  </si>
  <si>
    <t>cathy raines</t>
  </si>
  <si>
    <t>0006178</t>
  </si>
  <si>
    <t>0006179</t>
  </si>
  <si>
    <t>0006180</t>
  </si>
  <si>
    <t>Todd Dykstra</t>
  </si>
  <si>
    <t>0006181</t>
  </si>
  <si>
    <t>Thomas Hurst</t>
  </si>
  <si>
    <t>0006183</t>
  </si>
  <si>
    <t>0006184</t>
  </si>
  <si>
    <t>0006185</t>
  </si>
  <si>
    <t>0006193</t>
  </si>
  <si>
    <t>steve curtis</t>
  </si>
  <si>
    <t>0006194</t>
  </si>
  <si>
    <t>Thomas Polega</t>
  </si>
  <si>
    <t>0006195</t>
  </si>
  <si>
    <t>Chris Fluhr</t>
  </si>
  <si>
    <t>0006196</t>
  </si>
  <si>
    <t>0006197</t>
  </si>
  <si>
    <t>ryan smith</t>
  </si>
  <si>
    <t>0006198</t>
  </si>
  <si>
    <t>Reno Coleman</t>
  </si>
  <si>
    <t>0006199</t>
  </si>
  <si>
    <t>matthew vaughan</t>
  </si>
  <si>
    <t>0006200</t>
  </si>
  <si>
    <t>David Ambrose</t>
  </si>
  <si>
    <t>0006201</t>
  </si>
  <si>
    <t>Pipinos Kokkinos</t>
  </si>
  <si>
    <t>0006222</t>
  </si>
  <si>
    <t>0006239</t>
  </si>
  <si>
    <t>Dean Durick</t>
  </si>
  <si>
    <t>0006241</t>
  </si>
  <si>
    <t>Walk-In Customers</t>
  </si>
  <si>
    <t>0006248</t>
  </si>
  <si>
    <t>GARY BOWER</t>
  </si>
  <si>
    <t>0006249</t>
  </si>
  <si>
    <t>0006252</t>
  </si>
  <si>
    <t>0006255</t>
  </si>
  <si>
    <t>Viterra Viterra</t>
  </si>
  <si>
    <t>0006257</t>
  </si>
  <si>
    <t>Sample Farms</t>
  </si>
  <si>
    <t>0006271</t>
  </si>
  <si>
    <t>Corey Meester</t>
  </si>
  <si>
    <t>0006272</t>
  </si>
  <si>
    <t>0006273</t>
  </si>
  <si>
    <t>George Kusmack</t>
  </si>
  <si>
    <t>0006274</t>
  </si>
  <si>
    <t>0006275</t>
  </si>
  <si>
    <t>Joel Hunter</t>
  </si>
  <si>
    <t>0006276</t>
  </si>
  <si>
    <t>Gordon Saltz</t>
  </si>
  <si>
    <t>0006277</t>
  </si>
  <si>
    <t>0006278</t>
  </si>
  <si>
    <t>Terry Gray</t>
  </si>
  <si>
    <t>0006279</t>
  </si>
  <si>
    <t>0006284</t>
  </si>
  <si>
    <t>0006287</t>
  </si>
  <si>
    <t>Bob Crocker</t>
  </si>
  <si>
    <t>0006294</t>
  </si>
  <si>
    <t>Phillip Mixon</t>
  </si>
  <si>
    <t>0006301</t>
  </si>
  <si>
    <t>KEVIN GRIMM</t>
  </si>
  <si>
    <t>0006312</t>
  </si>
  <si>
    <t>Ezra Bloom</t>
  </si>
  <si>
    <t>0006317</t>
  </si>
  <si>
    <t>David Martin</t>
  </si>
  <si>
    <t>0006322</t>
  </si>
  <si>
    <t>Bentwood Nursery</t>
  </si>
  <si>
    <t>0006324</t>
  </si>
  <si>
    <t>GREG THRUSH</t>
  </si>
  <si>
    <t>0006328</t>
  </si>
  <si>
    <t>Joan Babcock</t>
  </si>
  <si>
    <t>0006334</t>
  </si>
  <si>
    <t>TERRY SORENSEN</t>
  </si>
  <si>
    <t>0006338</t>
  </si>
  <si>
    <t>BRIGHT FAMILY FARMS</t>
  </si>
  <si>
    <t>0006340</t>
  </si>
  <si>
    <t>State Line Acres</t>
  </si>
  <si>
    <t>0006344</t>
  </si>
  <si>
    <t>Nancy Kloentrup</t>
  </si>
  <si>
    <t>0006356</t>
  </si>
  <si>
    <t>Tim Marlowe</t>
  </si>
  <si>
    <t>0006357</t>
  </si>
  <si>
    <t>Doug Carter</t>
  </si>
  <si>
    <t>0006358</t>
  </si>
  <si>
    <t>Michael Sorenson</t>
  </si>
  <si>
    <t>0006359</t>
  </si>
  <si>
    <t>Mack Avery</t>
  </si>
  <si>
    <t>0006360</t>
  </si>
  <si>
    <t>Joe Edick</t>
  </si>
  <si>
    <t>0006361</t>
  </si>
  <si>
    <t>Matt Graybill</t>
  </si>
  <si>
    <t>0006362</t>
  </si>
  <si>
    <t>Rocky DaCosta</t>
  </si>
  <si>
    <t>0006363</t>
  </si>
  <si>
    <t>0006364</t>
  </si>
  <si>
    <t>David Hummel</t>
  </si>
  <si>
    <t>0006381</t>
  </si>
  <si>
    <t>Kyle Clayton</t>
  </si>
  <si>
    <t>0006388</t>
  </si>
  <si>
    <t>FRED SEARSON</t>
  </si>
  <si>
    <t>0006402</t>
  </si>
  <si>
    <t>0006404</t>
  </si>
  <si>
    <t>JEREMY HRUBY</t>
  </si>
  <si>
    <t>0006406</t>
  </si>
  <si>
    <t>Clayton Kessler</t>
  </si>
  <si>
    <t>0006407</t>
  </si>
  <si>
    <t>LANKFORD FARMS</t>
  </si>
  <si>
    <t>0006409</t>
  </si>
  <si>
    <t>0006410</t>
  </si>
  <si>
    <t>Christopher Fluhr</t>
  </si>
  <si>
    <t>0006411</t>
  </si>
  <si>
    <t>Ralph Moses</t>
  </si>
  <si>
    <t>0006412</t>
  </si>
  <si>
    <t>Travis Fogler</t>
  </si>
  <si>
    <t>0006413</t>
  </si>
  <si>
    <t>Ladonna Hood</t>
  </si>
  <si>
    <t>0006414</t>
  </si>
  <si>
    <t>Chad Andrews</t>
  </si>
  <si>
    <t>0006415</t>
  </si>
  <si>
    <t>C5 Farms Ltd. Gwen Cote</t>
  </si>
  <si>
    <t>0006416</t>
  </si>
  <si>
    <t>Jody Rysavy</t>
  </si>
  <si>
    <t>0006417</t>
  </si>
  <si>
    <t>Cindy Ellis</t>
  </si>
  <si>
    <t>0006418</t>
  </si>
  <si>
    <t>Bradley Hopkins</t>
  </si>
  <si>
    <t>0006419</t>
  </si>
  <si>
    <t>Jeffrey Ellis</t>
  </si>
  <si>
    <t>0006420</t>
  </si>
  <si>
    <t>todd kaufman</t>
  </si>
  <si>
    <t>categories</t>
  </si>
  <si>
    <t>manufacturer_name</t>
  </si>
  <si>
    <t>121-0101</t>
  </si>
  <si>
    <t>Flow Meters, TeeJet / MidTech Flow Meters</t>
  </si>
  <si>
    <t>TeeJet Spray Parts</t>
  </si>
  <si>
    <t>Banjo Manifold Flow Meters</t>
  </si>
  <si>
    <t>Banjo</t>
  </si>
  <si>
    <t>MFM100</t>
  </si>
  <si>
    <t>MFM300</t>
  </si>
  <si>
    <t>457901610S1</t>
  </si>
  <si>
    <t>DICKEY-John Flow Meters</t>
  </si>
  <si>
    <t>DICKEY-John</t>
  </si>
  <si>
    <t>tr-01</t>
  </si>
  <si>
    <t>457901570AS1</t>
  </si>
  <si>
    <t>457903080S1</t>
  </si>
  <si>
    <t>466980040S1</t>
  </si>
  <si>
    <t>121-0103</t>
  </si>
  <si>
    <t>TeeJet / MidTech Flow Meters</t>
  </si>
  <si>
    <t>121-0104</t>
  </si>
  <si>
    <t>121-0153</t>
  </si>
  <si>
    <t>57-0003</t>
  </si>
  <si>
    <t>121-0154</t>
  </si>
  <si>
    <t>121-0171</t>
  </si>
  <si>
    <t>120-0151</t>
  </si>
  <si>
    <t>120-0101</t>
  </si>
  <si>
    <t>120-0102</t>
  </si>
  <si>
    <t>120-0201</t>
  </si>
  <si>
    <t>120-0100</t>
  </si>
  <si>
    <t>SHURflo Transfer Pumps, Shurflo Pumps, Lawn &amp; Garden, Spot Sprayer Pumps</t>
  </si>
  <si>
    <t>SHURflo</t>
  </si>
  <si>
    <t>Fuel Treatments</t>
  </si>
  <si>
    <t>Lucas Oil</t>
  </si>
  <si>
    <t>Grease and Lubricants, Sealants &amp; Lubricants</t>
  </si>
  <si>
    <t>Problem Solvers, Sealants &amp; Lubricants</t>
  </si>
  <si>
    <t>Problem Solvers</t>
  </si>
  <si>
    <t>Grease and Lubricants, Problem Solvers, Sealants &amp; Lubricants</t>
  </si>
  <si>
    <t>Hydraulics</t>
  </si>
  <si>
    <t>Gear Oil &amp; Heavy Duty Trucking</t>
  </si>
  <si>
    <t>Motor Oil</t>
  </si>
  <si>
    <t>Engine Oil Additives, Problem Solvers</t>
  </si>
  <si>
    <t>Car Care</t>
  </si>
  <si>
    <t>Engine Oil Additives</t>
  </si>
  <si>
    <t>Motorcycle Oil</t>
  </si>
  <si>
    <t>Ace Roto-Mold Tanks</t>
  </si>
  <si>
    <t>Ace Roto-Mold</t>
  </si>
  <si>
    <t xml:space="preserve">INFD0015-19 </t>
  </si>
  <si>
    <t>Tank Lids &amp; Accessories</t>
  </si>
  <si>
    <t>Hypro</t>
  </si>
  <si>
    <t>352080-1</t>
  </si>
  <si>
    <t>3522060-1</t>
  </si>
  <si>
    <t>3522040-1</t>
  </si>
  <si>
    <t>3522000-1</t>
  </si>
  <si>
    <t>352180-1</t>
  </si>
  <si>
    <t>3522120-1</t>
  </si>
  <si>
    <t>3522160-1</t>
  </si>
  <si>
    <t>3522100-1</t>
  </si>
  <si>
    <t>3522221-1</t>
  </si>
  <si>
    <t>3522241-1</t>
  </si>
  <si>
    <t>Centrifugal Pumps</t>
  </si>
  <si>
    <t>Ace Pumps</t>
  </si>
  <si>
    <t>200PH-5</t>
  </si>
  <si>
    <t>Banjo Transfer Pumps</t>
  </si>
  <si>
    <t>300PH-6</t>
  </si>
  <si>
    <t>Roller Pumps</t>
  </si>
  <si>
    <t>Pump Couplers</t>
  </si>
  <si>
    <t>1321-0012</t>
  </si>
  <si>
    <t>1321-0009</t>
  </si>
  <si>
    <t>1323-0077</t>
  </si>
  <si>
    <t>1323-0076</t>
  </si>
  <si>
    <t>1323-0075</t>
  </si>
  <si>
    <t>1323-0073</t>
  </si>
  <si>
    <t>1502N</t>
  </si>
  <si>
    <t>1502XL</t>
  </si>
  <si>
    <t>Transfer Pumps</t>
  </si>
  <si>
    <t>1700XL</t>
  </si>
  <si>
    <t>1700N</t>
  </si>
  <si>
    <t>2000-0010</t>
  </si>
  <si>
    <t>Pump Repair Kits</t>
  </si>
  <si>
    <t>2008-0001</t>
  </si>
  <si>
    <t>2107-0002</t>
  </si>
  <si>
    <t>2150P-D05AC</t>
  </si>
  <si>
    <t>Diaphragm &amp; Piston Pumps, Versa-Twin Diaphragm Pumps</t>
  </si>
  <si>
    <t>2150P-D39DC</t>
  </si>
  <si>
    <t>2150P-D55GE</t>
  </si>
  <si>
    <t>2150P-D35DC</t>
  </si>
  <si>
    <t>2150P-D05EU</t>
  </si>
  <si>
    <t>3430-0207</t>
  </si>
  <si>
    <t>3430-0537</t>
  </si>
  <si>
    <t>3430-0581</t>
  </si>
  <si>
    <t>3430-0589</t>
  </si>
  <si>
    <t>3430-0601</t>
  </si>
  <si>
    <t>3430-0604</t>
  </si>
  <si>
    <t>3430-0646</t>
  </si>
  <si>
    <t>3430-0634</t>
  </si>
  <si>
    <t>4001C-A</t>
  </si>
  <si>
    <t>4001XL-AE2H</t>
  </si>
  <si>
    <t>4001XL-A</t>
  </si>
  <si>
    <t>4001XL-AEH</t>
  </si>
  <si>
    <t>4001N-AH</t>
  </si>
  <si>
    <t>4101C-A</t>
  </si>
  <si>
    <t>4101N-AE2H</t>
  </si>
  <si>
    <t>4101XL-AH</t>
  </si>
  <si>
    <t>4101XL-AEH</t>
  </si>
  <si>
    <t>4101XL-AE2H</t>
  </si>
  <si>
    <t>4101XL-AD</t>
  </si>
  <si>
    <t>4101XL-A</t>
  </si>
  <si>
    <t>4001N-A</t>
  </si>
  <si>
    <t>4101N-AEH</t>
  </si>
  <si>
    <t>4001N-AEH</t>
  </si>
  <si>
    <t>4101N-AD</t>
  </si>
  <si>
    <t>4101N-A</t>
  </si>
  <si>
    <t>4101C-AH</t>
  </si>
  <si>
    <t>4001C-AH</t>
  </si>
  <si>
    <t>4101C-AD</t>
  </si>
  <si>
    <t>4001N-AE2H</t>
  </si>
  <si>
    <t>4101N-AH</t>
  </si>
  <si>
    <t>7560XL</t>
  </si>
  <si>
    <t>7700C</t>
  </si>
  <si>
    <t>7700N</t>
  </si>
  <si>
    <t>7700XL</t>
  </si>
  <si>
    <t>Cast Iron Pedestal Mount Pumps</t>
  </si>
  <si>
    <t>9203C</t>
  </si>
  <si>
    <t>9205C</t>
  </si>
  <si>
    <t>9206C</t>
  </si>
  <si>
    <t>Cast Iron Hydraulic Pumps</t>
  </si>
  <si>
    <t>9302C-HM2C</t>
  </si>
  <si>
    <t>9302C-HM4C</t>
  </si>
  <si>
    <t>9303C-HM3C</t>
  </si>
  <si>
    <t>9306C-HM5C</t>
  </si>
  <si>
    <t>9305C-HM3C</t>
  </si>
  <si>
    <t>9306C-HM3C</t>
  </si>
  <si>
    <t>9307C-GM10</t>
  </si>
  <si>
    <t>9302CT-GM1</t>
  </si>
  <si>
    <t>9910-D115</t>
  </si>
  <si>
    <t>Diaphragm &amp; Piston Pumps</t>
  </si>
  <si>
    <t>9910-D135</t>
  </si>
  <si>
    <t>9910-D250</t>
  </si>
  <si>
    <t>9910-D70</t>
  </si>
  <si>
    <t>LS050-40</t>
  </si>
  <si>
    <t>Banjo Poly Y Line Strainers</t>
  </si>
  <si>
    <t>LS050-80</t>
  </si>
  <si>
    <t>LS150-06</t>
  </si>
  <si>
    <t>Line Strainer Accessories</t>
  </si>
  <si>
    <t>Banjo Poly T Line Strainers</t>
  </si>
  <si>
    <t>LST200-B</t>
  </si>
  <si>
    <t>LST150-B</t>
  </si>
  <si>
    <t>LST150-100</t>
  </si>
  <si>
    <t>Banjo Mini T Line Strainers</t>
  </si>
  <si>
    <t>MLS200-20</t>
  </si>
  <si>
    <t>Banjo Poly Manifold Strainers</t>
  </si>
  <si>
    <t>MLS200-80</t>
  </si>
  <si>
    <t>MLS200-30</t>
  </si>
  <si>
    <t>MLS220BC</t>
  </si>
  <si>
    <t>MLS220I-30</t>
  </si>
  <si>
    <t>MLS220I-80</t>
  </si>
  <si>
    <t>MLS220I-100</t>
  </si>
  <si>
    <t>MLS220I-50</t>
  </si>
  <si>
    <t>MLS222-30</t>
  </si>
  <si>
    <t>MLS222-80</t>
  </si>
  <si>
    <t>MLS222-50</t>
  </si>
  <si>
    <t>MLS222-100</t>
  </si>
  <si>
    <t>MLS222BC</t>
  </si>
  <si>
    <t>MLS300-50</t>
  </si>
  <si>
    <t>MLST100-30</t>
  </si>
  <si>
    <t>Banjo Poly Manifold T Strainers</t>
  </si>
  <si>
    <t>MLST100-50</t>
  </si>
  <si>
    <t>MLST100-80</t>
  </si>
  <si>
    <t>MLST100-100</t>
  </si>
  <si>
    <t>MLST150-30</t>
  </si>
  <si>
    <t>MLST150-80</t>
  </si>
  <si>
    <t>MLST150-50</t>
  </si>
  <si>
    <t>MLST150-100</t>
  </si>
  <si>
    <t>MLST150-H</t>
  </si>
  <si>
    <t>MPRV100-050</t>
  </si>
  <si>
    <t>Banjo Poly Valves</t>
  </si>
  <si>
    <t>MPRV100-075</t>
  </si>
  <si>
    <t>MPRV100-100</t>
  </si>
  <si>
    <t>MPRV100-125</t>
  </si>
  <si>
    <t>MPRV100-150</t>
  </si>
  <si>
    <t>old_PV075</t>
  </si>
  <si>
    <t>Banjo Valves</t>
  </si>
  <si>
    <t>old_PV100</t>
  </si>
  <si>
    <t>old_PV100-075</t>
  </si>
  <si>
    <t>ST200</t>
  </si>
  <si>
    <t>ST300</t>
  </si>
  <si>
    <t>Radar</t>
  </si>
  <si>
    <t>RVSII</t>
  </si>
  <si>
    <t>Soil Samplers and Testers</t>
  </si>
  <si>
    <t>DJF2000PKG</t>
  </si>
  <si>
    <t>miniGAC1</t>
  </si>
  <si>
    <t>miniGAC1P</t>
  </si>
  <si>
    <t>GAC2100AG</t>
  </si>
  <si>
    <t>467890010s1</t>
  </si>
  <si>
    <t>466390025S1</t>
  </si>
  <si>
    <t>DICKEY-John Application Control</t>
  </si>
  <si>
    <t>466390026S1</t>
  </si>
  <si>
    <t>466390029S1</t>
  </si>
  <si>
    <t>457902302S1</t>
  </si>
  <si>
    <t>457902305S1</t>
  </si>
  <si>
    <t>464290011S1</t>
  </si>
  <si>
    <t>464290012S1</t>
  </si>
  <si>
    <t>457902320S1</t>
  </si>
  <si>
    <t>466390970S1</t>
  </si>
  <si>
    <t>Adapters</t>
  </si>
  <si>
    <t>12201-CE-785TD</t>
  </si>
  <si>
    <t>Hose Shanks &amp; Connectors</t>
  </si>
  <si>
    <t>Check Valves</t>
  </si>
  <si>
    <t>QJ100 Nozzle Bodies</t>
  </si>
  <si>
    <t>18719-111-785-N</t>
  </si>
  <si>
    <t>18721-113-785-N</t>
  </si>
  <si>
    <t>QJ200 Diaphragm Check Bodies</t>
  </si>
  <si>
    <t>End Caps &amp; Hose Drops</t>
  </si>
  <si>
    <t>21950-20-NYB</t>
  </si>
  <si>
    <t>QJ300 Diaphragm Check Bodies</t>
  </si>
  <si>
    <t>Triple Nozzle Bodies - Wet Boom</t>
  </si>
  <si>
    <t>Split Eyelet Bodies - Wet Boom</t>
  </si>
  <si>
    <t>25775-3/4T-NYB</t>
  </si>
  <si>
    <t>8400-500-Nyb</t>
  </si>
  <si>
    <t>Swivel Nozzle Bodies</t>
  </si>
  <si>
    <t>Round Hose Shank Clamps</t>
  </si>
  <si>
    <t>AA111-3/4</t>
  </si>
  <si>
    <t>Square Hose Shank Clamps</t>
  </si>
  <si>
    <t>TeeJet Nozzle Bodies</t>
  </si>
  <si>
    <t>CP1321-I</t>
  </si>
  <si>
    <t>CP1321-SS</t>
  </si>
  <si>
    <t>CP1322-I</t>
  </si>
  <si>
    <t>QC363-NYB</t>
  </si>
  <si>
    <t>Nozzle Body with CAM-LOC Adapter</t>
  </si>
  <si>
    <t>QC365-NYB</t>
  </si>
  <si>
    <t>QC364-NYB</t>
  </si>
  <si>
    <t>Vari-Spacing Round Clamps</t>
  </si>
  <si>
    <t>Vari-Spacing Square Clamps</t>
  </si>
  <si>
    <t>QJ111SQ-3/4-304SS</t>
  </si>
  <si>
    <t>Compact Nozzle Bodies - Wet Boom</t>
  </si>
  <si>
    <t>QJ353-1000-2-NY</t>
  </si>
  <si>
    <t>Compact Nozzle Bodies - Dry Boom</t>
  </si>
  <si>
    <t>QJ353-500-1-NYB</t>
  </si>
  <si>
    <t>QJ353-1000-1-NYB</t>
  </si>
  <si>
    <t>QJ355-1/2-NYB</t>
  </si>
  <si>
    <t>QJ355-3/4-NYB</t>
  </si>
  <si>
    <t>QJ355-1-NYB</t>
  </si>
  <si>
    <t>QJ355-500-1-NY</t>
  </si>
  <si>
    <t>QJ355-750-1-NY</t>
  </si>
  <si>
    <t>QJ355-1000-1-N</t>
  </si>
  <si>
    <t>QJ355-500-2-NY</t>
  </si>
  <si>
    <t>QJ355-750-2-NY</t>
  </si>
  <si>
    <t>QJ355-1000-2-N</t>
  </si>
  <si>
    <t>Multiple Nozzle Bodies- Wet Boom</t>
  </si>
  <si>
    <t>Multiple Nozzle Bodies- Dry Boom</t>
  </si>
  <si>
    <t>QJ363C-1000-2-N</t>
  </si>
  <si>
    <t>QJ364C-500-1-NY</t>
  </si>
  <si>
    <t>QJ364C-750-1-NY</t>
  </si>
  <si>
    <t>QJ364C-500-2-NY</t>
  </si>
  <si>
    <t>QJ364C-1000-2-N</t>
  </si>
  <si>
    <t>QJ364C-750-2-NY</t>
  </si>
  <si>
    <t>QJ365C-1/2-NYB</t>
  </si>
  <si>
    <t>QJ365C-500-1-NY</t>
  </si>
  <si>
    <t>QJ365C-1000-1-N</t>
  </si>
  <si>
    <t>QJ365C-500-2-NY</t>
  </si>
  <si>
    <t>QJ365C-750-2-NY</t>
  </si>
  <si>
    <t>QJ365C-1000-2-N</t>
  </si>
  <si>
    <t>Single Nozzle Bodies - Wet Boom</t>
  </si>
  <si>
    <t>TeeJet Spray Guns, Lawn &amp; Garden, Spray Guns</t>
  </si>
  <si>
    <t>AA30L-22425-8</t>
  </si>
  <si>
    <t>TeeJet Spray Gun Tips, TriggerJet Spray Gun Nozzles, Lawn &amp; Garden, Spray Gun Tips</t>
  </si>
  <si>
    <t>TeeJet Spray Gun Tips, ConeJet Spray Gun Nozzles, Lawn &amp; Garden, Spray Gun Tips</t>
  </si>
  <si>
    <t>200Y0-P01</t>
  </si>
  <si>
    <t>KZ Electric Valves</t>
  </si>
  <si>
    <t>KZ Valve</t>
  </si>
  <si>
    <t>000-60A-W-A</t>
  </si>
  <si>
    <t>000-60A-Z-A</t>
  </si>
  <si>
    <t>000-60A-P-A</t>
  </si>
  <si>
    <t>000-60A-M-A</t>
  </si>
  <si>
    <t>000-60A-Q-A</t>
  </si>
  <si>
    <t>000-60A-U-A</t>
  </si>
  <si>
    <t>000-62-Y</t>
  </si>
  <si>
    <t>000-60B-M</t>
  </si>
  <si>
    <t>000-50K-Y</t>
  </si>
  <si>
    <t>79H-50-W</t>
  </si>
  <si>
    <t>88I-50K-W</t>
  </si>
  <si>
    <t>89G-60-Z</t>
  </si>
  <si>
    <t>99-F-60-Y</t>
  </si>
  <si>
    <t>89I-60-Y</t>
  </si>
  <si>
    <t>F3F-55-M</t>
  </si>
  <si>
    <t>T-12AM-R-A</t>
  </si>
  <si>
    <t>Dry Gauges</t>
  </si>
  <si>
    <t>Liquid-Filled Gauges</t>
  </si>
  <si>
    <t>GG5000</t>
  </si>
  <si>
    <t>GG400</t>
  </si>
  <si>
    <t>GG604</t>
  </si>
  <si>
    <t>GG3000</t>
  </si>
  <si>
    <t>NH3 Gauges</t>
  </si>
  <si>
    <t>ASG1604</t>
  </si>
  <si>
    <t>ASG400</t>
  </si>
  <si>
    <t>ASG160</t>
  </si>
  <si>
    <t>Hypro Spray Tip Caps</t>
  </si>
  <si>
    <t>Spray Tip Accessories</t>
  </si>
  <si>
    <t>402200-040V</t>
  </si>
  <si>
    <t>Spray Tip Calibration, Calibration Products</t>
  </si>
  <si>
    <t>Ultra Lo-Drift Spray Tips</t>
  </si>
  <si>
    <t>Boom X-Tender Fence Row Nozzles</t>
  </si>
  <si>
    <t>GA110-015</t>
  </si>
  <si>
    <t>Guardian Air Inclusion Tips</t>
  </si>
  <si>
    <t>GRD120-01</t>
  </si>
  <si>
    <t>Guardian Broadcast Spray Tips</t>
  </si>
  <si>
    <t>GRD120-015</t>
  </si>
  <si>
    <t>GRD120-06</t>
  </si>
  <si>
    <t>GRD120-05</t>
  </si>
  <si>
    <t>GRD120-04</t>
  </si>
  <si>
    <t>GRD120-02</t>
  </si>
  <si>
    <t>GRD120-08</t>
  </si>
  <si>
    <t>GRD120-025</t>
  </si>
  <si>
    <t>Hi-Flow Drift Reducing Tips</t>
  </si>
  <si>
    <t>ULD120-025</t>
  </si>
  <si>
    <t>ULD120-04</t>
  </si>
  <si>
    <t>ULD120-05</t>
  </si>
  <si>
    <t>ULD120-06</t>
  </si>
  <si>
    <t>ULD120-08</t>
  </si>
  <si>
    <t>XT215</t>
  </si>
  <si>
    <t>XT167</t>
  </si>
  <si>
    <t>XT080R</t>
  </si>
  <si>
    <t>Spray Tip Calibration</t>
  </si>
  <si>
    <t>TeeJet Spray Tip Caps</t>
  </si>
  <si>
    <t>Spray Tip Strainers</t>
  </si>
  <si>
    <t>4193A-10-100SS</t>
  </si>
  <si>
    <t>AI Air Induction</t>
  </si>
  <si>
    <t>AIC Air Induction</t>
  </si>
  <si>
    <t>AIXR AI Extended Range</t>
  </si>
  <si>
    <t>CP25607-2-NY</t>
  </si>
  <si>
    <t>CP25607-3-NY</t>
  </si>
  <si>
    <t>CP25607-4-NY</t>
  </si>
  <si>
    <t>CP25607-7-NY</t>
  </si>
  <si>
    <t>CP25607-5-NY</t>
  </si>
  <si>
    <t>CP4916-008</t>
  </si>
  <si>
    <t>Flow Regulating Orifice Disks, Flow Regulating Orifice Disks</t>
  </si>
  <si>
    <t>CP4916-55</t>
  </si>
  <si>
    <t>CP4916-46</t>
  </si>
  <si>
    <t>CP4916-54</t>
  </si>
  <si>
    <t>CP4916-52</t>
  </si>
  <si>
    <t>CP4916-51</t>
  </si>
  <si>
    <t>CP4916-48</t>
  </si>
  <si>
    <t>CP4916-47</t>
  </si>
  <si>
    <t>CP4916-43</t>
  </si>
  <si>
    <t>CP4916-41</t>
  </si>
  <si>
    <t>CP4916-40</t>
  </si>
  <si>
    <t>CP4916-39</t>
  </si>
  <si>
    <t>CP4916-35</t>
  </si>
  <si>
    <t>CP4916-32</t>
  </si>
  <si>
    <t>CP4916-75</t>
  </si>
  <si>
    <t>CP4916-89</t>
  </si>
  <si>
    <t>CP4916-83</t>
  </si>
  <si>
    <t>CP4916-81</t>
  </si>
  <si>
    <t>CP4916-91</t>
  </si>
  <si>
    <t>CP4916-78</t>
  </si>
  <si>
    <t>CP4916-59</t>
  </si>
  <si>
    <t>CP4916-73</t>
  </si>
  <si>
    <t>CP4916-72</t>
  </si>
  <si>
    <t>CP4916-68</t>
  </si>
  <si>
    <t>CP4916-67</t>
  </si>
  <si>
    <t>CP4916-63</t>
  </si>
  <si>
    <t>CP4916-61</t>
  </si>
  <si>
    <t>CP4916-15</t>
  </si>
  <si>
    <t>CP4916-147</t>
  </si>
  <si>
    <t>CP4916-144</t>
  </si>
  <si>
    <t>CP4916-14</t>
  </si>
  <si>
    <t>CP4916-125</t>
  </si>
  <si>
    <t>CP4916-115</t>
  </si>
  <si>
    <t>CP4916-10</t>
  </si>
  <si>
    <t>CP4916-29</t>
  </si>
  <si>
    <t>CP4916-132</t>
  </si>
  <si>
    <t>CP4916-205</t>
  </si>
  <si>
    <t>CP4916-161</t>
  </si>
  <si>
    <t>CP4916-26</t>
  </si>
  <si>
    <t>CP4916-250</t>
  </si>
  <si>
    <t>CP4916-24</t>
  </si>
  <si>
    <t>CP4916-234</t>
  </si>
  <si>
    <t>CP4916-22</t>
  </si>
  <si>
    <t>CP4916-27</t>
  </si>
  <si>
    <t>CP4916-12</t>
  </si>
  <si>
    <t>CP4916-28</t>
  </si>
  <si>
    <t>CP4916-20</t>
  </si>
  <si>
    <t>CP4916-196</t>
  </si>
  <si>
    <t>CP4916-187</t>
  </si>
  <si>
    <t>CP4916-182</t>
  </si>
  <si>
    <t>CP4916-18</t>
  </si>
  <si>
    <t>CP4916-177</t>
  </si>
  <si>
    <t>CP4916-172</t>
  </si>
  <si>
    <t>CP4916-170</t>
  </si>
  <si>
    <t>CP4916-166</t>
  </si>
  <si>
    <t>CP4916-218</t>
  </si>
  <si>
    <t>DG Drift Guard</t>
  </si>
  <si>
    <t>DGTJ Drift Guard TwinJet</t>
  </si>
  <si>
    <t>DGTJ60-11006VS</t>
  </si>
  <si>
    <t>DGTJ60-11008VS</t>
  </si>
  <si>
    <t>QJ4676-1/8-NYR</t>
  </si>
  <si>
    <t>SJ3-015-VP</t>
  </si>
  <si>
    <t>StreamJet SJ3</t>
  </si>
  <si>
    <t>StreamJet SJ7</t>
  </si>
  <si>
    <t>TF FloodJet</t>
  </si>
  <si>
    <t>TJ TwinJet</t>
  </si>
  <si>
    <t>TJ60-11010VS</t>
  </si>
  <si>
    <t>TJ60-11008VS</t>
  </si>
  <si>
    <t>TJ60-650134VS</t>
  </si>
  <si>
    <t>TJ60-8010VS</t>
  </si>
  <si>
    <t>TK-SS15</t>
  </si>
  <si>
    <t>TK FloodJet</t>
  </si>
  <si>
    <t>TP TeeJet, VisiFlo Flat Spray Tips</t>
  </si>
  <si>
    <t>TT Turbo TeeJet</t>
  </si>
  <si>
    <t>TTI Turbo TeeJet Induction</t>
  </si>
  <si>
    <t>TTJ Turbo TwinJet</t>
  </si>
  <si>
    <t>XR Extended Range</t>
  </si>
  <si>
    <t>XR110015-VS</t>
  </si>
  <si>
    <t>XR11001-VS</t>
  </si>
  <si>
    <t>XR110025-VS</t>
  </si>
  <si>
    <t>XRC Extended Range</t>
  </si>
  <si>
    <t>XRC11005-VK</t>
  </si>
  <si>
    <t>XRC8006-VK</t>
  </si>
  <si>
    <t>Wind Meters, Calibration Products</t>
  </si>
  <si>
    <t>Greenleaf Technologies</t>
  </si>
  <si>
    <t>Goodall Fuel Hose, Fuel Hose</t>
  </si>
  <si>
    <t>Goodall</t>
  </si>
  <si>
    <t>L77-075-12</t>
  </si>
  <si>
    <t>L77-100-10</t>
  </si>
  <si>
    <t>L77-100-30</t>
  </si>
  <si>
    <t>L77-100-20</t>
  </si>
  <si>
    <t>L45-075-10</t>
  </si>
  <si>
    <t>L45-100-12</t>
  </si>
  <si>
    <t>L45-100-10</t>
  </si>
  <si>
    <t>L45-100-20</t>
  </si>
  <si>
    <t>L45-075-16</t>
  </si>
  <si>
    <t>L45-075-12</t>
  </si>
  <si>
    <t>L45-075-14</t>
  </si>
  <si>
    <t>L45-075-20</t>
  </si>
  <si>
    <t>Safety Equipment</t>
  </si>
  <si>
    <t xml:space="preserve">Miscellaneous </t>
  </si>
  <si>
    <t>N2000-100</t>
  </si>
  <si>
    <t>NH3 Hose</t>
  </si>
  <si>
    <t>N2000-050</t>
  </si>
  <si>
    <t>N2000-075</t>
  </si>
  <si>
    <t>N2000-125</t>
  </si>
  <si>
    <t>N2000-150</t>
  </si>
  <si>
    <t>N2000-200</t>
  </si>
  <si>
    <t>N2000-1X3</t>
  </si>
  <si>
    <t>N2000-1X6</t>
  </si>
  <si>
    <t>N2000-1X10</t>
  </si>
  <si>
    <t>N2000-1X12</t>
  </si>
  <si>
    <t>N2000-1X15</t>
  </si>
  <si>
    <t>N2000-1X20</t>
  </si>
  <si>
    <t>N2000-114X3</t>
  </si>
  <si>
    <t>N2000-114X5</t>
  </si>
  <si>
    <t>N2000-114X10</t>
  </si>
  <si>
    <t>N2000-114X12</t>
  </si>
  <si>
    <t>N2000-114X15</t>
  </si>
  <si>
    <t>N2000-114X20</t>
  </si>
  <si>
    <t>N2000-114X30</t>
  </si>
  <si>
    <t>V1180-075</t>
  </si>
  <si>
    <t>V3020-100</t>
  </si>
  <si>
    <t>V3500-025</t>
  </si>
  <si>
    <t>Sight Gauge Tubing</t>
  </si>
  <si>
    <t>V3500-200</t>
  </si>
  <si>
    <t>V3500-058</t>
  </si>
  <si>
    <t>V3500-075</t>
  </si>
  <si>
    <t>V3500-100</t>
  </si>
  <si>
    <t>V3500-125</t>
  </si>
  <si>
    <t>V3500-038</t>
  </si>
  <si>
    <t>V3500-150</t>
  </si>
  <si>
    <t>Ag Spray Hose, Lawn &amp; Garden, Fittings, Hose and Valves</t>
  </si>
  <si>
    <t>L85-058</t>
  </si>
  <si>
    <t>L85-150</t>
  </si>
  <si>
    <t>L85-100-8</t>
  </si>
  <si>
    <t>Ag Spray Hose</t>
  </si>
  <si>
    <t>L85-100-12</t>
  </si>
  <si>
    <t>EPDM Suction Hose</t>
  </si>
  <si>
    <t>300EPDM-125</t>
  </si>
  <si>
    <t>N2718-150</t>
  </si>
  <si>
    <t>Suction &amp; Discharge Hose</t>
  </si>
  <si>
    <t>Pre-Coupled NH3 Hose</t>
  </si>
  <si>
    <t>N2000-100-6</t>
  </si>
  <si>
    <t>N2000-100-5</t>
  </si>
  <si>
    <t>N2000-100-12</t>
  </si>
  <si>
    <t>N2000-100-15</t>
  </si>
  <si>
    <t>N2000-100-20</t>
  </si>
  <si>
    <t>N2000-125-3</t>
  </si>
  <si>
    <t>N2000-125-15</t>
  </si>
  <si>
    <t>N2000-125-6</t>
  </si>
  <si>
    <t>N2000-125-12</t>
  </si>
  <si>
    <t>FR1210C</t>
  </si>
  <si>
    <t>Fill-Rite Fuel Pumps</t>
  </si>
  <si>
    <t>Fill-Rite</t>
  </si>
  <si>
    <t>FR1211C</t>
  </si>
  <si>
    <t>FR700</t>
  </si>
  <si>
    <t>FR701</t>
  </si>
  <si>
    <t>FR310</t>
  </si>
  <si>
    <t>FR311</t>
  </si>
  <si>
    <t>FR152</t>
  </si>
  <si>
    <t>FR112</t>
  </si>
  <si>
    <t>FR450</t>
  </si>
  <si>
    <t>FR4210D</t>
  </si>
  <si>
    <t>KSS-14</t>
  </si>
  <si>
    <t>Spot Sprayer &amp; Sprayer Parts, Lawn &amp; Garden, Spot Sprayers</t>
  </si>
  <si>
    <t>Sotera</t>
  </si>
  <si>
    <t>KSS-25</t>
  </si>
  <si>
    <t>KSS-25D</t>
  </si>
  <si>
    <t>25ATVMBSS</t>
  </si>
  <si>
    <t>Spot Sprayer &amp; Sprayer Parts, Lawn &amp; Garden, ATV Sprayers</t>
  </si>
  <si>
    <t>ATVMS55E</t>
  </si>
  <si>
    <t>ES25E</t>
  </si>
  <si>
    <t>Safety Decals</t>
  </si>
  <si>
    <t>TP-1203-D</t>
  </si>
  <si>
    <t>V2-A</t>
  </si>
  <si>
    <t>V2-B</t>
  </si>
  <si>
    <t>V38</t>
  </si>
  <si>
    <t>VOO</t>
  </si>
  <si>
    <t>Banjo Electric Valves</t>
  </si>
  <si>
    <t>MEV100FPXR1</t>
  </si>
  <si>
    <t>MV220CF</t>
  </si>
  <si>
    <t>MVS220CF</t>
  </si>
  <si>
    <t>UV050FP</t>
  </si>
  <si>
    <t>UV200FP</t>
  </si>
  <si>
    <t>UV075FP</t>
  </si>
  <si>
    <t>UV125FP</t>
  </si>
  <si>
    <t>UV204FPFD</t>
  </si>
  <si>
    <t>inactive_V050</t>
  </si>
  <si>
    <t>inactive_V075</t>
  </si>
  <si>
    <t>inactive_V075BL</t>
  </si>
  <si>
    <t>inactive_V100BL</t>
  </si>
  <si>
    <t>inactive_V075SL</t>
  </si>
  <si>
    <t>inactive_V150SL</t>
  </si>
  <si>
    <t>inactive_V100SL</t>
  </si>
  <si>
    <t>inactive_V100</t>
  </si>
  <si>
    <t>inactive_V100FP</t>
  </si>
  <si>
    <t>inactive_V125</t>
  </si>
  <si>
    <t>inactive_V150</t>
  </si>
  <si>
    <t>inactive_V150/200</t>
  </si>
  <si>
    <t>inactive_V125FP</t>
  </si>
  <si>
    <t>inactive_V200</t>
  </si>
  <si>
    <t>inactive_V200FP</t>
  </si>
  <si>
    <t>inactive_V300FP</t>
  </si>
  <si>
    <t>inactive_V400</t>
  </si>
  <si>
    <t>inactive_V300</t>
  </si>
  <si>
    <t>inactive_V204FP</t>
  </si>
  <si>
    <t>inactive_V20152</t>
  </si>
  <si>
    <t>inactive_V20153</t>
  </si>
  <si>
    <t>inactive_V25152</t>
  </si>
  <si>
    <t>inactive_V25153</t>
  </si>
  <si>
    <t>inactive_VA150</t>
  </si>
  <si>
    <t>inactive_VA200</t>
  </si>
  <si>
    <t>inactive_VA200FP</t>
  </si>
  <si>
    <t>inactive_ VFMT200FP</t>
  </si>
  <si>
    <t>inactive_VFMT204FP</t>
  </si>
  <si>
    <t>inacive_VS204FP</t>
  </si>
  <si>
    <t>inactive_VSF204FP</t>
  </si>
  <si>
    <t>inactive_VSS200</t>
  </si>
  <si>
    <t>inactive_VT100SL</t>
  </si>
  <si>
    <t>VT150</t>
  </si>
  <si>
    <t>VT200</t>
  </si>
  <si>
    <t>inactive_VT200BL</t>
  </si>
  <si>
    <t>VTF101</t>
  </si>
  <si>
    <t>Banjo Poly Valves, Polypropylene Tank Fittings</t>
  </si>
  <si>
    <t>VTF300FP</t>
  </si>
  <si>
    <t>457902490S1</t>
  </si>
  <si>
    <t>DICKEY-John Valves</t>
  </si>
  <si>
    <t>464820210S1</t>
  </si>
  <si>
    <t>464820200S1</t>
  </si>
  <si>
    <t>Stainless Steel Ball Valves</t>
  </si>
  <si>
    <t>78-114</t>
  </si>
  <si>
    <t>78-100</t>
  </si>
  <si>
    <t>78-112</t>
  </si>
  <si>
    <t>78-12</t>
  </si>
  <si>
    <t>78-14</t>
  </si>
  <si>
    <t>78-34</t>
  </si>
  <si>
    <t>78-300</t>
  </si>
  <si>
    <t>78-200</t>
  </si>
  <si>
    <t>TeeJet Valves, Lawn &amp; Garden, Fittings, Hose and Valves</t>
  </si>
  <si>
    <t>453BEC-2F-C</t>
  </si>
  <si>
    <t>TeeJet Valves</t>
  </si>
  <si>
    <t>AA343M-2-3/8-PP</t>
  </si>
  <si>
    <t>AA343M-3-3/8-PP</t>
  </si>
  <si>
    <t>AA344M-2-3/4</t>
  </si>
  <si>
    <t>AA344M-2-1</t>
  </si>
  <si>
    <t>AA344M-2-3/4-PP</t>
  </si>
  <si>
    <t>AA344M-3-3/4</t>
  </si>
  <si>
    <t>AA344M-3-1</t>
  </si>
  <si>
    <t>AA344M-3-3/4-PP</t>
  </si>
  <si>
    <t>AA344M-3-1-PP</t>
  </si>
  <si>
    <t>AA346M-2-1-1/4-</t>
  </si>
  <si>
    <t>AA346M-2-1-1/4-PP</t>
  </si>
  <si>
    <t>AA346M-2-1-1/2-PP</t>
  </si>
  <si>
    <t>AA346M-3-1-1/4-</t>
  </si>
  <si>
    <t>AA346M-3-1-1/4-PP</t>
  </si>
  <si>
    <t>AA346M-3-1-1/2-PP</t>
  </si>
  <si>
    <t>TeeJet Line Strainers</t>
  </si>
  <si>
    <t>Wind Meters</t>
  </si>
  <si>
    <t>TeeJet Technologies</t>
  </si>
  <si>
    <t>90-02371</t>
  </si>
  <si>
    <t>FR901</t>
  </si>
  <si>
    <t>FR9011.5</t>
  </si>
  <si>
    <t>880F22-10DYO-P0</t>
  </si>
  <si>
    <t>TeeJet Spray Guns</t>
  </si>
  <si>
    <t>2MDY0-D01</t>
  </si>
  <si>
    <t>Pump Accessories</t>
  </si>
  <si>
    <t>Miscellaneous Spray Parts</t>
  </si>
  <si>
    <t>FR900-30</t>
  </si>
  <si>
    <t>Fuel Transfer Fittings &amp; Caps</t>
  </si>
  <si>
    <t>FR901T</t>
  </si>
  <si>
    <t>FR807C</t>
  </si>
  <si>
    <t>Hypro Spray Guns, Lawn &amp; Garden, Fittings, Hose and Valves</t>
  </si>
  <si>
    <t>Teejet Precision</t>
  </si>
  <si>
    <t>SHURflo Transfer Pumps, Shurflo Pumps</t>
  </si>
  <si>
    <t>inactive_VSFMT204FP</t>
  </si>
  <si>
    <t>inactive_VSMT204FP</t>
  </si>
  <si>
    <t>300PIHY</t>
  </si>
  <si>
    <t>9203C-BR</t>
  </si>
  <si>
    <t>90-02454</t>
  </si>
  <si>
    <t>90-02499</t>
  </si>
  <si>
    <t>90-02494</t>
  </si>
  <si>
    <t>Sealants &amp; Lubricants</t>
  </si>
  <si>
    <t>Speedtech</t>
  </si>
  <si>
    <t>JMC Soil Samplers</t>
  </si>
  <si>
    <t>Gear-Driven Centrifugal Pumps</t>
  </si>
  <si>
    <t>000-55-N</t>
  </si>
  <si>
    <t>10DYO-PO1</t>
  </si>
  <si>
    <t>60WP-DR</t>
  </si>
  <si>
    <t>Spot Sprayer &amp; Sprayer Parts, Ace Roto-Mold Tanks, Lawn &amp; Garden, Spot Sprayers</t>
  </si>
  <si>
    <t>Spot Sprayer &amp; Sprayer Parts, Lawn &amp; Garden, Backpack Sprayers</t>
  </si>
  <si>
    <t>N2595-100</t>
  </si>
  <si>
    <t>N2595-125</t>
  </si>
  <si>
    <t>N2595-200</t>
  </si>
  <si>
    <t>N2595-1X10</t>
  </si>
  <si>
    <t>N2595-1X12</t>
  </si>
  <si>
    <t>N2595-1X15</t>
  </si>
  <si>
    <t>N2595-1X20</t>
  </si>
  <si>
    <t>N2595-114X2</t>
  </si>
  <si>
    <t>N2595-114X6</t>
  </si>
  <si>
    <t>N2595-114X8</t>
  </si>
  <si>
    <t>N2595-114X10</t>
  </si>
  <si>
    <t>N2595-114X12</t>
  </si>
  <si>
    <t>N2595-114X15</t>
  </si>
  <si>
    <t>N2595-114X20</t>
  </si>
  <si>
    <t>N2595-114X25</t>
  </si>
  <si>
    <t>N2595-125-2</t>
  </si>
  <si>
    <t>N2595-125-6</t>
  </si>
  <si>
    <t>N2595-125-8</t>
  </si>
  <si>
    <t>N2595-125-10</t>
  </si>
  <si>
    <t>N2595-125-15</t>
  </si>
  <si>
    <t>N2595-125-20</t>
  </si>
  <si>
    <t>N2595-125-12</t>
  </si>
  <si>
    <t>V130-100</t>
  </si>
  <si>
    <t>PVC Tubing</t>
  </si>
  <si>
    <t>V130-150</t>
  </si>
  <si>
    <t>V130-300</t>
  </si>
  <si>
    <t>V136-150</t>
  </si>
  <si>
    <t>V136-200</t>
  </si>
  <si>
    <t>390SD-150</t>
  </si>
  <si>
    <t>390SD-300</t>
  </si>
  <si>
    <t>455BEC-3FBF-CVX</t>
  </si>
  <si>
    <t>BoomJet Boomless Nozzles</t>
  </si>
  <si>
    <t>3381-0010</t>
  </si>
  <si>
    <t>3381-0013</t>
  </si>
  <si>
    <t>3381-0043L</t>
  </si>
  <si>
    <t>EHPT-79H</t>
  </si>
  <si>
    <t>EHPT-99F</t>
  </si>
  <si>
    <t>EHPT-99H</t>
  </si>
  <si>
    <t>Push-Lock Fittings</t>
  </si>
  <si>
    <t>Mur-Lok</t>
  </si>
  <si>
    <t>R0620626</t>
  </si>
  <si>
    <t>R0620426</t>
  </si>
  <si>
    <t>O0620416</t>
  </si>
  <si>
    <t>V0620006</t>
  </si>
  <si>
    <t>Polyethylene Tubing</t>
  </si>
  <si>
    <t>LSS330</t>
  </si>
  <si>
    <t>LSS350</t>
  </si>
  <si>
    <t>LST1550</t>
  </si>
  <si>
    <t>LS250</t>
  </si>
  <si>
    <t>LSQ200-C</t>
  </si>
  <si>
    <t>TeeJet Spray Guns, TeeJet Valves, Lawn &amp; Garden, Fittings, Hose and Valves</t>
  </si>
  <si>
    <t>MEV100XR1</t>
  </si>
  <si>
    <t>EV100XR1</t>
  </si>
  <si>
    <t>Polypropylene Tank Fittings</t>
  </si>
  <si>
    <t>TF200</t>
  </si>
  <si>
    <t>P0620416</t>
  </si>
  <si>
    <t>Weather Pack Housings</t>
  </si>
  <si>
    <t>Weather Pack</t>
  </si>
  <si>
    <t>Weather Pack Terminals</t>
  </si>
  <si>
    <t>Weather Pack Seals</t>
  </si>
  <si>
    <t>VC200</t>
  </si>
  <si>
    <t>Flow Indicators</t>
  </si>
  <si>
    <t>Wilger</t>
  </si>
  <si>
    <t>20460-06</t>
  </si>
  <si>
    <t>9016P-O</t>
  </si>
  <si>
    <t>StreamJet Solid Stream</t>
  </si>
  <si>
    <t>CAP00-04</t>
  </si>
  <si>
    <t>90-50225</t>
  </si>
  <si>
    <t>TeeJet Technologies, TeeJet Sprayer Control</t>
  </si>
  <si>
    <t>90-02255</t>
  </si>
  <si>
    <t>90-02328</t>
  </si>
  <si>
    <t>90-02334</t>
  </si>
  <si>
    <t>20519-00</t>
  </si>
  <si>
    <t>20523-00</t>
  </si>
  <si>
    <t>20525-00</t>
  </si>
  <si>
    <t>ConeJet Hollow Cone Nozzles</t>
  </si>
  <si>
    <t>H1/4VV-9505</t>
  </si>
  <si>
    <t>VeeJet Spray Nozzles</t>
  </si>
  <si>
    <t>Spraying Systems</t>
  </si>
  <si>
    <t>XP BoomJet Flat Spray Nozzles</t>
  </si>
  <si>
    <t>TurfJet Flat Spray Nozzles</t>
  </si>
  <si>
    <t>TQ150-05-SS</t>
  </si>
  <si>
    <t>TQ Double Outlet Spray Tips</t>
  </si>
  <si>
    <t>873-P7552</t>
  </si>
  <si>
    <t>Trailer Jacks &amp; Hitch Pins</t>
  </si>
  <si>
    <t>SMA</t>
  </si>
  <si>
    <t>873-P7542</t>
  </si>
  <si>
    <t>873-P7532</t>
  </si>
  <si>
    <t>AA43LA-2</t>
  </si>
  <si>
    <t>AA43LA-AL6</t>
  </si>
  <si>
    <t>AA43LA-AL8</t>
  </si>
  <si>
    <t>Hose Nozzles</t>
  </si>
  <si>
    <t>FN1510P</t>
  </si>
  <si>
    <t>GHMT075F</t>
  </si>
  <si>
    <t>Garden Hose Fittings, Lawn &amp; Garden, Fittings, Hose and Valves</t>
  </si>
  <si>
    <t>GHMT075B</t>
  </si>
  <si>
    <t>GHFT075A</t>
  </si>
  <si>
    <t>GHFT075D</t>
  </si>
  <si>
    <t>GHFT075MPT</t>
  </si>
  <si>
    <t>Hypro In Line Strainers</t>
  </si>
  <si>
    <t>TeeJet Valves, Hypro In Line Strainers</t>
  </si>
  <si>
    <t>117-0171-139</t>
  </si>
  <si>
    <t>Cruizer Guidance</t>
  </si>
  <si>
    <t>Raven Cruizer</t>
  </si>
  <si>
    <t>115-0171-791</t>
  </si>
  <si>
    <t>103-0159-011</t>
  </si>
  <si>
    <t>117-0171-141</t>
  </si>
  <si>
    <t>063-0172-480</t>
  </si>
  <si>
    <t>016-0171-128</t>
  </si>
  <si>
    <t>063-0172-281</t>
  </si>
  <si>
    <t>Application Control &amp; Injection</t>
  </si>
  <si>
    <t>Raven Flow Controls</t>
  </si>
  <si>
    <t>9-117-0159-924</t>
  </si>
  <si>
    <t>115-0171-299</t>
  </si>
  <si>
    <t>115-0171-365</t>
  </si>
  <si>
    <t>115-0171-414</t>
  </si>
  <si>
    <t>115-0171-319</t>
  </si>
  <si>
    <t>115-0171-417</t>
  </si>
  <si>
    <t>115-0171-316</t>
  </si>
  <si>
    <t>115-0171-315</t>
  </si>
  <si>
    <t>115-0171-300</t>
  </si>
  <si>
    <t>115-0171-313</t>
  </si>
  <si>
    <t>115-0159-509</t>
  </si>
  <si>
    <t>115-0159-708</t>
  </si>
  <si>
    <t>115-0171-055</t>
  </si>
  <si>
    <t>115-0159-859</t>
  </si>
  <si>
    <t>115-0159-404</t>
  </si>
  <si>
    <t>115-0159-414</t>
  </si>
  <si>
    <t>115-0159-405</t>
  </si>
  <si>
    <t>115-0159-409</t>
  </si>
  <si>
    <t>063-0171-249</t>
  </si>
  <si>
    <t>063-0171-704</t>
  </si>
  <si>
    <t>115-0159-495</t>
  </si>
  <si>
    <t>115-0159-786</t>
  </si>
  <si>
    <t>115-0171-206</t>
  </si>
  <si>
    <t>115-0159-839</t>
  </si>
  <si>
    <t>115-0171-302</t>
  </si>
  <si>
    <t>115-0171-129</t>
  </si>
  <si>
    <t>063-0172-542</t>
  </si>
  <si>
    <t>063-0171-221</t>
  </si>
  <si>
    <t>Sensors, Encoders, &amp; Radar</t>
  </si>
  <si>
    <t>115-0171-153</t>
  </si>
  <si>
    <t>115-0171-296</t>
  </si>
  <si>
    <t>115-0171-224</t>
  </si>
  <si>
    <t>115-0159-016</t>
  </si>
  <si>
    <t>063-0159-470</t>
  </si>
  <si>
    <t>Raven Flow Meters</t>
  </si>
  <si>
    <t>063-0159-751</t>
  </si>
  <si>
    <t>063-0173-029</t>
  </si>
  <si>
    <t>160-0173-028</t>
  </si>
  <si>
    <t>063-0172-682</t>
  </si>
  <si>
    <t>063-0159-966</t>
  </si>
  <si>
    <t>063-0171-066</t>
  </si>
  <si>
    <t>063-0171-666</t>
  </si>
  <si>
    <t>063-0173-027</t>
  </si>
  <si>
    <t>063-0159-574</t>
  </si>
  <si>
    <t>063-0171-071</t>
  </si>
  <si>
    <t>117-0159-484</t>
  </si>
  <si>
    <t>063-0159-981</t>
  </si>
  <si>
    <t>115-0171-277</t>
  </si>
  <si>
    <t>063-0159-997</t>
  </si>
  <si>
    <t>063-0159-881</t>
  </si>
  <si>
    <t>117-0159-640</t>
  </si>
  <si>
    <t>117-0171-242</t>
  </si>
  <si>
    <t>115-0171-070</t>
  </si>
  <si>
    <t>063-0172-173</t>
  </si>
  <si>
    <t>Raven Valves</t>
  </si>
  <si>
    <t>063-0172-363</t>
  </si>
  <si>
    <t>063-0172-165</t>
  </si>
  <si>
    <t>063-0171-896</t>
  </si>
  <si>
    <t>063-0172-172</t>
  </si>
  <si>
    <t>063-0172-265</t>
  </si>
  <si>
    <t>063-0172-979</t>
  </si>
  <si>
    <t>063-0172-177</t>
  </si>
  <si>
    <t>063-0172-977</t>
  </si>
  <si>
    <t>063-0172-175</t>
  </si>
  <si>
    <t>063-0172-181</t>
  </si>
  <si>
    <t>063-0172-174</t>
  </si>
  <si>
    <t>063-0172-176</t>
  </si>
  <si>
    <t>063-0172-184</t>
  </si>
  <si>
    <t>063-0172-185</t>
  </si>
  <si>
    <t>063-0172-178</t>
  </si>
  <si>
    <t>063-0172-182</t>
  </si>
  <si>
    <t>063-0172-126</t>
  </si>
  <si>
    <t>063-0171-895</t>
  </si>
  <si>
    <t>063-0172-187</t>
  </si>
  <si>
    <t>063-0171-841</t>
  </si>
  <si>
    <t>063-0172-190</t>
  </si>
  <si>
    <t>063-0172-897</t>
  </si>
  <si>
    <t>063-0172-844</t>
  </si>
  <si>
    <t>063-0172-197</t>
  </si>
  <si>
    <t>063-0171-846</t>
  </si>
  <si>
    <t>063-0172-193</t>
  </si>
  <si>
    <t>063-0172-191</t>
  </si>
  <si>
    <t>063-0172-189</t>
  </si>
  <si>
    <t>063-0172-188</t>
  </si>
  <si>
    <t>063-0172-192</t>
  </si>
  <si>
    <t>333-0011-001</t>
  </si>
  <si>
    <t>333-0011-090</t>
  </si>
  <si>
    <t>333-0011-078</t>
  </si>
  <si>
    <t>063-0173-030</t>
  </si>
  <si>
    <t>333-0011-091</t>
  </si>
  <si>
    <t>333-0011-087</t>
  </si>
  <si>
    <t>333-0011-082</t>
  </si>
  <si>
    <t>333-0011-084</t>
  </si>
  <si>
    <t>333-0011-088</t>
  </si>
  <si>
    <t>9-117-0159-822</t>
  </si>
  <si>
    <t>063-0172-143</t>
  </si>
  <si>
    <t>063-0171-152</t>
  </si>
  <si>
    <t>063-0159-730</t>
  </si>
  <si>
    <t>063-0159-539</t>
  </si>
  <si>
    <t>063-0159-484</t>
  </si>
  <si>
    <t>063-0172-443</t>
  </si>
  <si>
    <t>9-063-0159-791</t>
  </si>
  <si>
    <t>115-0159-550</t>
  </si>
  <si>
    <t>115-0159-551</t>
  </si>
  <si>
    <t>115-0159-709</t>
  </si>
  <si>
    <t>115-0159-627</t>
  </si>
  <si>
    <t>9-063-0159-822</t>
  </si>
  <si>
    <t>9-063-0159-794</t>
  </si>
  <si>
    <t>9-063-0159-793</t>
  </si>
  <si>
    <t>9-063-0159-795</t>
  </si>
  <si>
    <t>115-0159-529</t>
  </si>
  <si>
    <t>9-063-0159-598</t>
  </si>
  <si>
    <t>115-0159-518</t>
  </si>
  <si>
    <t>115-0171-304</t>
  </si>
  <si>
    <t>115-0159-517</t>
  </si>
  <si>
    <t>115-0159-700</t>
  </si>
  <si>
    <t>115-0159-519</t>
  </si>
  <si>
    <t>115-0159-580</t>
  </si>
  <si>
    <t>9-117-0159-462</t>
  </si>
  <si>
    <t>9-063-0159-599</t>
  </si>
  <si>
    <t>9-117-0159-463</t>
  </si>
  <si>
    <t>9-063-0159-589</t>
  </si>
  <si>
    <t>115-0159-526</t>
  </si>
  <si>
    <t>115-0159-552</t>
  </si>
  <si>
    <t>115-0171-279</t>
  </si>
  <si>
    <t>Raven Precision</t>
  </si>
  <si>
    <t>115-0171-239</t>
  </si>
  <si>
    <t>115-0159-018</t>
  </si>
  <si>
    <t>115-0171-241</t>
  </si>
  <si>
    <t>115-0171-225</t>
  </si>
  <si>
    <t>115-0159-019</t>
  </si>
  <si>
    <t>115-0159-032</t>
  </si>
  <si>
    <t>115-0171-402</t>
  </si>
  <si>
    <t>115-0171-262</t>
  </si>
  <si>
    <t>063-0171-335</t>
  </si>
  <si>
    <t>063-0159-908</t>
  </si>
  <si>
    <t>063-0159-907</t>
  </si>
  <si>
    <t>107-0171-415</t>
  </si>
  <si>
    <t>115-0159-472</t>
  </si>
  <si>
    <t>115-0171-228</t>
  </si>
  <si>
    <t>115-0171-544</t>
  </si>
  <si>
    <t>Spray Tips &amp; Accessories, Spray Tip Caps &amp; Accessories, Spray Tip Calibration, Calibration Products</t>
  </si>
  <si>
    <t>Line Strainers &amp; Accessories, Polypropylene Line Strainers, Banjo Poly Y Line Strainers</t>
  </si>
  <si>
    <t>Spray Tips &amp; Accessories, Spray Tip Caps &amp; Accessories, TeeJet Spray Tip Caps, Spray Tip Caps</t>
  </si>
  <si>
    <t>CP25597-8-NY</t>
  </si>
  <si>
    <t>TDXL11001</t>
  </si>
  <si>
    <t>Spray Tips &amp; Accessories, Greenleaf Nozzles</t>
  </si>
  <si>
    <t>TDTF01</t>
  </si>
  <si>
    <t>TDTF06</t>
  </si>
  <si>
    <t>TDTF08</t>
  </si>
  <si>
    <t>TDTF10</t>
  </si>
  <si>
    <t>AM11005</t>
  </si>
  <si>
    <t>Precision Ag Electronics, Raven Precision, Cruizer Guidance</t>
  </si>
  <si>
    <t>117-0171-250</t>
  </si>
  <si>
    <t>LM0004</t>
  </si>
  <si>
    <t>Foam Markers Replacement Parts, Foam Markers Replacement Parts, Foam Markers Replacement Parts, Foam Markers Replacement Parts, Foam Markers Replacement Parts, Foam Markers Replacement Parts, Foam Markers Replacement Parts, Foam Markers Replacement Parts, Foam Markers Replacement Parts, Foam Markers Replacement Parts, Foam Markers Replacement Parts</t>
  </si>
  <si>
    <t>Smucker Manufacturing</t>
  </si>
  <si>
    <t>LM1818</t>
  </si>
  <si>
    <t>CL0024</t>
  </si>
  <si>
    <t>CL0032</t>
  </si>
  <si>
    <t>CL0040</t>
  </si>
  <si>
    <t>EL8103</t>
  </si>
  <si>
    <t>EL8004</t>
  </si>
  <si>
    <t>EL8024</t>
  </si>
  <si>
    <t>FM100A</t>
  </si>
  <si>
    <t>FM1008</t>
  </si>
  <si>
    <t>FM900F</t>
  </si>
  <si>
    <t>LM7000</t>
  </si>
  <si>
    <t>LM1011</t>
  </si>
  <si>
    <t>FM1032</t>
  </si>
  <si>
    <t>LM110B</t>
  </si>
  <si>
    <t>LM110C</t>
  </si>
  <si>
    <t>LM110D</t>
  </si>
  <si>
    <t>LM9000</t>
  </si>
  <si>
    <t>LM6003</t>
  </si>
  <si>
    <t>LM6000</t>
  </si>
  <si>
    <t>LM6016</t>
  </si>
  <si>
    <t>LM6016-VL</t>
  </si>
  <si>
    <t>LM6009</t>
  </si>
  <si>
    <t>LM8000</t>
  </si>
  <si>
    <t>LM6101</t>
  </si>
  <si>
    <t>HB3814</t>
  </si>
  <si>
    <t>HE1414</t>
  </si>
  <si>
    <t>HE1438</t>
  </si>
  <si>
    <t>HE3838</t>
  </si>
  <si>
    <t>HE1838</t>
  </si>
  <si>
    <t>VL0380</t>
  </si>
  <si>
    <t>NB0001</t>
  </si>
  <si>
    <t>NB0010</t>
  </si>
  <si>
    <t>Foam Markers Assemblies, Foam Markers Assemblies, Foam Markers Assemblies</t>
  </si>
  <si>
    <t>LM25SC</t>
  </si>
  <si>
    <t>TM0001-1NB</t>
  </si>
  <si>
    <t>TM0001-2</t>
  </si>
  <si>
    <t>CP25599-3-NY</t>
  </si>
  <si>
    <t>CP25599-7-NY</t>
  </si>
  <si>
    <t>Complete Camera Systems</t>
  </si>
  <si>
    <t>VWIC701</t>
  </si>
  <si>
    <t>VWIC7DV</t>
  </si>
  <si>
    <t>VWIC1000</t>
  </si>
  <si>
    <t>VWIC12V2</t>
  </si>
  <si>
    <t>VWIC12V4</t>
  </si>
  <si>
    <t>VWCAM</t>
  </si>
  <si>
    <t>Camera Systems Additionial Parts</t>
  </si>
  <si>
    <t>VWCAM-VPRO</t>
  </si>
  <si>
    <t>VWCAM-2</t>
  </si>
  <si>
    <t>VW30PV</t>
  </si>
  <si>
    <t>VW50PV</t>
  </si>
  <si>
    <t>VWSVC25</t>
  </si>
  <si>
    <t>VWSVC50</t>
  </si>
  <si>
    <t>VWGPSADP</t>
  </si>
  <si>
    <t>VW-VTVA</t>
  </si>
  <si>
    <t>A-9590</t>
  </si>
  <si>
    <t>A-9590-B</t>
  </si>
  <si>
    <t>VW3WS</t>
  </si>
  <si>
    <t>VWQUAD</t>
  </si>
  <si>
    <t>PLUG025</t>
  </si>
  <si>
    <t>PLUG038</t>
  </si>
  <si>
    <t>EL025-90</t>
  </si>
  <si>
    <t>SL025-90</t>
  </si>
  <si>
    <t>CR025</t>
  </si>
  <si>
    <t>CR038</t>
  </si>
  <si>
    <t>TEE025</t>
  </si>
  <si>
    <t>TEG075</t>
  </si>
  <si>
    <t>HM025</t>
  </si>
  <si>
    <t>HBT025</t>
  </si>
  <si>
    <t>CAP025</t>
  </si>
  <si>
    <t>CAP038</t>
  </si>
  <si>
    <t>CPLG025</t>
  </si>
  <si>
    <t>BC090</t>
  </si>
  <si>
    <t>BC114</t>
  </si>
  <si>
    <t>333PIE15</t>
  </si>
  <si>
    <t>M17000</t>
  </si>
  <si>
    <t>M17002</t>
  </si>
  <si>
    <t>M18008</t>
  </si>
  <si>
    <t>M18012</t>
  </si>
  <si>
    <t>V050</t>
  </si>
  <si>
    <t>V125</t>
  </si>
  <si>
    <t>VL20153</t>
  </si>
  <si>
    <t>VRH200K</t>
  </si>
  <si>
    <t>V10153138</t>
  </si>
  <si>
    <t>V10153138BL</t>
  </si>
  <si>
    <t>V20153138</t>
  </si>
  <si>
    <t>V20153138BL</t>
  </si>
  <si>
    <t>V25153138</t>
  </si>
  <si>
    <t>V25153138BL</t>
  </si>
  <si>
    <t>V400</t>
  </si>
  <si>
    <t>VFMT200FP</t>
  </si>
  <si>
    <t>VFMT200FPSH</t>
  </si>
  <si>
    <t>VL25153</t>
  </si>
  <si>
    <t>VRH220K</t>
  </si>
  <si>
    <t>VFMT204FP</t>
  </si>
  <si>
    <t>VSF200</t>
  </si>
  <si>
    <t>VSFHB200</t>
  </si>
  <si>
    <t>VSFMT200</t>
  </si>
  <si>
    <t>VSMT200</t>
  </si>
  <si>
    <t>VSF300</t>
  </si>
  <si>
    <t>VSFMT300</t>
  </si>
  <si>
    <t>VSMT300</t>
  </si>
  <si>
    <t>V075BL</t>
  </si>
  <si>
    <t>V100BL</t>
  </si>
  <si>
    <t>V125BL</t>
  </si>
  <si>
    <t>V075SL</t>
  </si>
  <si>
    <t>V100SL</t>
  </si>
  <si>
    <t>V125SL</t>
  </si>
  <si>
    <t>V200SL</t>
  </si>
  <si>
    <t>VA200/150</t>
  </si>
  <si>
    <t>VA200</t>
  </si>
  <si>
    <t>SUV050FP</t>
  </si>
  <si>
    <t>SUV075FP</t>
  </si>
  <si>
    <t>SUV100FP</t>
  </si>
  <si>
    <t>SUV125FP</t>
  </si>
  <si>
    <t>SUV150FP</t>
  </si>
  <si>
    <t>WV050FP</t>
  </si>
  <si>
    <t>WV050FPB</t>
  </si>
  <si>
    <t>WV075FP</t>
  </si>
  <si>
    <t>WV075FPB</t>
  </si>
  <si>
    <t>WV100FP</t>
  </si>
  <si>
    <t>WV100FPB</t>
  </si>
  <si>
    <t>WV125FP</t>
  </si>
  <si>
    <t>WV125FPB</t>
  </si>
  <si>
    <t>WV150FP</t>
  </si>
  <si>
    <t>WV150FPB</t>
  </si>
  <si>
    <t>WV200FP</t>
  </si>
  <si>
    <t>WV200FPB</t>
  </si>
  <si>
    <t>WSFMT200</t>
  </si>
  <si>
    <t>WSFMT200FP</t>
  </si>
  <si>
    <t>PV075</t>
  </si>
  <si>
    <t>PV075V</t>
  </si>
  <si>
    <t>PV100</t>
  </si>
  <si>
    <t>PV100V</t>
  </si>
  <si>
    <t>PV100-075</t>
  </si>
  <si>
    <t>PV100-075B</t>
  </si>
  <si>
    <t>PV100-075BV</t>
  </si>
  <si>
    <t>PV100-075V</t>
  </si>
  <si>
    <t>MCV200</t>
  </si>
  <si>
    <t>MCV220</t>
  </si>
  <si>
    <t>VSS025</t>
  </si>
  <si>
    <t>Banjo Stainless Steel Valves</t>
  </si>
  <si>
    <t>VSS038</t>
  </si>
  <si>
    <t>VSS050</t>
  </si>
  <si>
    <t>VSS075</t>
  </si>
  <si>
    <t>VSS100</t>
  </si>
  <si>
    <t>VSS125</t>
  </si>
  <si>
    <t>VSS150</t>
  </si>
  <si>
    <t>VSS200</t>
  </si>
  <si>
    <t>VSS300</t>
  </si>
  <si>
    <t>LV025MTV</t>
  </si>
  <si>
    <t>LV025V</t>
  </si>
  <si>
    <t>LV038MTV</t>
  </si>
  <si>
    <t>LV038V</t>
  </si>
  <si>
    <t>LV050MTV</t>
  </si>
  <si>
    <t>LV050V</t>
  </si>
  <si>
    <t>LVHB025V</t>
  </si>
  <si>
    <t>RM003</t>
  </si>
  <si>
    <t>SCICADDY</t>
  </si>
  <si>
    <t>PH6</t>
  </si>
  <si>
    <t>Precision Ag Electronics, TeeJet Technologies</t>
  </si>
  <si>
    <t>90-02626</t>
  </si>
  <si>
    <t>TS-65</t>
  </si>
  <si>
    <t>Spreaders, Push Type Spreaders, Lawn &amp; Garden, TurfEx Spreaders</t>
  </si>
  <si>
    <t>TurfEx</t>
  </si>
  <si>
    <t>TS-75</t>
  </si>
  <si>
    <t>TS-65SS</t>
  </si>
  <si>
    <t>TS-85</t>
  </si>
  <si>
    <t>90-02661</t>
  </si>
  <si>
    <t>Camera Systems, TeeJet RealView Cameras</t>
  </si>
  <si>
    <t>TS-95</t>
  </si>
  <si>
    <t>TS-300</t>
  </si>
  <si>
    <t>Lawn &amp; Garden, TurfEx Spreaders, Spreaders, Electric Spreaders</t>
  </si>
  <si>
    <t>TS-300EG</t>
  </si>
  <si>
    <t>TS-700E</t>
  </si>
  <si>
    <t>TS-1200E</t>
  </si>
  <si>
    <t>TS-700P</t>
  </si>
  <si>
    <t>Lawn &amp; Garden, TurfEx Spreaders, Spreaders, PTO Spreaders</t>
  </si>
  <si>
    <t>TS-1200P</t>
  </si>
  <si>
    <t>TS-700GR</t>
  </si>
  <si>
    <t>Lawn &amp; Garden, TurfEx Spreaders, Spreaders, Ground Drive Spreaders</t>
  </si>
  <si>
    <t>TS-1200GR</t>
  </si>
  <si>
    <t>US-250</t>
  </si>
  <si>
    <t>Lawn &amp; Garden, Zero-Turn Mower Accessories, Spot Sprayers</t>
  </si>
  <si>
    <t>ZTR-300</t>
  </si>
  <si>
    <t>Lawn &amp; Garden, Zero-Turn Mower Accessories, Spreaders, Zero-Turn Mower Spreaders</t>
  </si>
  <si>
    <t>ZTR-320</t>
  </si>
  <si>
    <t>ZTR-360</t>
  </si>
  <si>
    <t>ZTR-370</t>
  </si>
  <si>
    <t>ZTR-410</t>
  </si>
  <si>
    <t>ZTR-420</t>
  </si>
  <si>
    <t>TBA-048</t>
  </si>
  <si>
    <t>Lawn &amp; Garden, Zero-Turn Mower Accessories</t>
  </si>
  <si>
    <t>TBN-020</t>
  </si>
  <si>
    <t>TS-200</t>
  </si>
  <si>
    <t>Lawn &amp; Garden, Zero-Turn Mower Accessories, TurfEx Spreaders, Spreaders, Zero-Turn Mower Spreaders</t>
  </si>
  <si>
    <t>UTM-175</t>
  </si>
  <si>
    <t>Lawn &amp; Garden, TurfEx Spreaders, Spreaders, Push Type Spreaders, Electric Spreaders, PTO Spreaders, Ground Drive Spreaders</t>
  </si>
  <si>
    <t>DRM-175</t>
  </si>
  <si>
    <t>TPM-175</t>
  </si>
  <si>
    <t>TLR-175</t>
  </si>
  <si>
    <t>WHK-175</t>
  </si>
  <si>
    <t>RB1-1000</t>
  </si>
  <si>
    <t>NH3 Couplings</t>
  </si>
  <si>
    <t>Squibb-Taylor</t>
  </si>
  <si>
    <t>RB1-1001</t>
  </si>
  <si>
    <t>FM125-1000</t>
  </si>
  <si>
    <t>FM125-1004</t>
  </si>
  <si>
    <t>TP-5-1001</t>
  </si>
  <si>
    <t>Anhydrous Ammonia Safety Shear</t>
  </si>
  <si>
    <t>TP-6-1001</t>
  </si>
  <si>
    <t>TP-7-1001</t>
  </si>
  <si>
    <t>TP-4-1001</t>
  </si>
  <si>
    <t>AL107</t>
  </si>
  <si>
    <t>NH3 Adaptors &amp; Fittings</t>
  </si>
  <si>
    <t>AL109</t>
  </si>
  <si>
    <t>AL111</t>
  </si>
  <si>
    <t>N550-10</t>
  </si>
  <si>
    <t>NH3 Valves</t>
  </si>
  <si>
    <t>N550-16</t>
  </si>
  <si>
    <t>N550-24</t>
  </si>
  <si>
    <t>AL1710</t>
  </si>
  <si>
    <t>A1705</t>
  </si>
  <si>
    <t>A1717</t>
  </si>
  <si>
    <t>A1714-225</t>
  </si>
  <si>
    <t>A1706</t>
  </si>
  <si>
    <t>A1708-50</t>
  </si>
  <si>
    <t>A1715-165</t>
  </si>
  <si>
    <t>AL1715</t>
  </si>
  <si>
    <t>5520-2</t>
  </si>
  <si>
    <t>Anhydrous Ammonia Guages</t>
  </si>
  <si>
    <t>5520-2 1/2</t>
  </si>
  <si>
    <t>5520-3</t>
  </si>
  <si>
    <t>DD240B</t>
  </si>
  <si>
    <t>DD240A</t>
  </si>
  <si>
    <t>DD270D</t>
  </si>
  <si>
    <t>DD270G</t>
  </si>
  <si>
    <t>DD280G</t>
  </si>
  <si>
    <t>DD280C</t>
  </si>
  <si>
    <t>DD320F</t>
  </si>
  <si>
    <t>DD320B</t>
  </si>
  <si>
    <t>DD360A</t>
  </si>
  <si>
    <t>DD360B</t>
  </si>
  <si>
    <t>DD430B</t>
  </si>
  <si>
    <t>DD380F</t>
  </si>
  <si>
    <t>A1742</t>
  </si>
  <si>
    <t>A1743</t>
  </si>
  <si>
    <t>A1590P</t>
  </si>
  <si>
    <t>A1597R</t>
  </si>
  <si>
    <t>A1598P</t>
  </si>
  <si>
    <t>A1592P</t>
  </si>
  <si>
    <t>AL477EP</t>
  </si>
  <si>
    <t>AL478EP</t>
  </si>
  <si>
    <t>AL487EP</t>
  </si>
  <si>
    <t>AL479R</t>
  </si>
  <si>
    <t>AL343P</t>
  </si>
  <si>
    <t>AL343</t>
  </si>
  <si>
    <t>AL344P</t>
  </si>
  <si>
    <t>AL345P</t>
  </si>
  <si>
    <t>AL361</t>
  </si>
  <si>
    <t>AL362</t>
  </si>
  <si>
    <t>AL407P</t>
  </si>
  <si>
    <t>AL407EP</t>
  </si>
  <si>
    <t>AL409</t>
  </si>
  <si>
    <t>AA130A</t>
  </si>
  <si>
    <t>AA160A</t>
  </si>
  <si>
    <t>AA194A</t>
  </si>
  <si>
    <t>AA214ES</t>
  </si>
  <si>
    <t>AA240AS</t>
  </si>
  <si>
    <t>AD080B</t>
  </si>
  <si>
    <t>AD100D</t>
  </si>
  <si>
    <t>AS120E</t>
  </si>
  <si>
    <t>AD140A</t>
  </si>
  <si>
    <t>AD150A</t>
  </si>
  <si>
    <t>A-JJ2V</t>
  </si>
  <si>
    <t>Continental</t>
  </si>
  <si>
    <t>A-JJ2L</t>
  </si>
  <si>
    <t>A-402-VA</t>
  </si>
  <si>
    <t>A-402-VA-265</t>
  </si>
  <si>
    <t>A-417-AB</t>
  </si>
  <si>
    <t>B-523</t>
  </si>
  <si>
    <t>B-521</t>
  </si>
  <si>
    <t>B521B</t>
  </si>
  <si>
    <t>B-521-BWL</t>
  </si>
  <si>
    <t>A-527</t>
  </si>
  <si>
    <t>A-551</t>
  </si>
  <si>
    <t>A-1101</t>
  </si>
  <si>
    <t>B-522</t>
  </si>
  <si>
    <t>B-522-WL</t>
  </si>
  <si>
    <t>B-522-B</t>
  </si>
  <si>
    <t>B-522-BWL</t>
  </si>
  <si>
    <t>A-577-B</t>
  </si>
  <si>
    <t>A-577-C</t>
  </si>
  <si>
    <t>A-577-D</t>
  </si>
  <si>
    <t>A-577-G</t>
  </si>
  <si>
    <t>A-524</t>
  </si>
  <si>
    <t>A-524-A</t>
  </si>
  <si>
    <t>A-524-B</t>
  </si>
  <si>
    <t>A-524-C</t>
  </si>
  <si>
    <t>A-532</t>
  </si>
  <si>
    <t>A-533-G</t>
  </si>
  <si>
    <t>A-534</t>
  </si>
  <si>
    <t>A-540</t>
  </si>
  <si>
    <t>A-542</t>
  </si>
  <si>
    <t>A-1103</t>
  </si>
  <si>
    <t>A-525</t>
  </si>
  <si>
    <t>A-525-B</t>
  </si>
  <si>
    <t>A-544</t>
  </si>
  <si>
    <t>A-580</t>
  </si>
  <si>
    <t>A-582</t>
  </si>
  <si>
    <t>A-584</t>
  </si>
  <si>
    <t>22-63-F</t>
  </si>
  <si>
    <t>22-63-FC</t>
  </si>
  <si>
    <t>A-529</t>
  </si>
  <si>
    <t>A-529-C</t>
  </si>
  <si>
    <t>A-535</t>
  </si>
  <si>
    <t>A-535-C</t>
  </si>
  <si>
    <t>A-545</t>
  </si>
  <si>
    <t>A-545-C</t>
  </si>
  <si>
    <t>A-524-WB</t>
  </si>
  <si>
    <t>B-526-CL</t>
  </si>
  <si>
    <t>B-526A-CL</t>
  </si>
  <si>
    <t>B-526C-CL</t>
  </si>
  <si>
    <t>A-528-CL</t>
  </si>
  <si>
    <t>A-552-Cl</t>
  </si>
  <si>
    <t>A-411</t>
  </si>
  <si>
    <t>A-411-S</t>
  </si>
  <si>
    <t>A-410</t>
  </si>
  <si>
    <t>A-1201</t>
  </si>
  <si>
    <t>A-1201-B</t>
  </si>
  <si>
    <t>A-1201-C</t>
  </si>
  <si>
    <t>A-1206-E</t>
  </si>
  <si>
    <t>A-1206-EB</t>
  </si>
  <si>
    <t>A-1206-F</t>
  </si>
  <si>
    <t>A-1206-FB</t>
  </si>
  <si>
    <t>A-1206-EBW</t>
  </si>
  <si>
    <t>A-1406-F</t>
  </si>
  <si>
    <t>A-1406-G</t>
  </si>
  <si>
    <t>A-1507-F</t>
  </si>
  <si>
    <t>A-1507-G</t>
  </si>
  <si>
    <t>A-1507-GA</t>
  </si>
  <si>
    <t>A-1205</t>
  </si>
  <si>
    <t>A-1000</t>
  </si>
  <si>
    <t>A-462</t>
  </si>
  <si>
    <t>Manifolds &amp; Flow Dividers</t>
  </si>
  <si>
    <t>A-211</t>
  </si>
  <si>
    <t>A-212</t>
  </si>
  <si>
    <t>A-214</t>
  </si>
  <si>
    <t>A-211-L</t>
  </si>
  <si>
    <t>A-213-L</t>
  </si>
  <si>
    <t>A-212-L</t>
  </si>
  <si>
    <t>A-214-L</t>
  </si>
  <si>
    <t>A-215-L</t>
  </si>
  <si>
    <t>A-216-L</t>
  </si>
  <si>
    <t>A-217-L</t>
  </si>
  <si>
    <t>A-1250</t>
  </si>
  <si>
    <t>A-1650</t>
  </si>
  <si>
    <t>A-1350</t>
  </si>
  <si>
    <t>A-2425</t>
  </si>
  <si>
    <t>A-2450</t>
  </si>
  <si>
    <t>A-1625</t>
  </si>
  <si>
    <t>A-2525-H</t>
  </si>
  <si>
    <t>A-2550</t>
  </si>
  <si>
    <t>A-2600</t>
  </si>
  <si>
    <t>A-2700</t>
  </si>
  <si>
    <t>A-MVD-16A120</t>
  </si>
  <si>
    <t>A-MVD-16B120</t>
  </si>
  <si>
    <t>A-MVD-16A201</t>
  </si>
  <si>
    <t>A-MVD-16B201</t>
  </si>
  <si>
    <t>A-SVD-3</t>
  </si>
  <si>
    <t>A-SVD-4</t>
  </si>
  <si>
    <t>A-SVD-5</t>
  </si>
  <si>
    <t>A-BWS-6</t>
  </si>
  <si>
    <t>A-BWS-7</t>
  </si>
  <si>
    <t>A-BWS-8</t>
  </si>
  <si>
    <t>A-6006A</t>
  </si>
  <si>
    <t>A-6006B</t>
  </si>
  <si>
    <t>A-6007C</t>
  </si>
  <si>
    <t>A-6007D</t>
  </si>
  <si>
    <t>A-SF-3000</t>
  </si>
  <si>
    <t>NH3 Heat Exchangers</t>
  </si>
  <si>
    <t>A-SF-3000-H</t>
  </si>
  <si>
    <t>A-SF-3000-E</t>
  </si>
  <si>
    <t>A-SF-3000-EH</t>
  </si>
  <si>
    <t>A-53-RSS</t>
  </si>
  <si>
    <t>A-72-RSS</t>
  </si>
  <si>
    <t>A-98-RSS</t>
  </si>
  <si>
    <t>R-9590</t>
  </si>
  <si>
    <t>NH3 Rotary Actuator</t>
  </si>
  <si>
    <t>TADF01</t>
  </si>
  <si>
    <t>TADF02</t>
  </si>
  <si>
    <t>AI3070-015VP</t>
  </si>
  <si>
    <t>TeeJet Spray Nozzles, Spray Tips &amp; Accessories, AI Air Induction, Broadcast Spray Nozzles</t>
  </si>
  <si>
    <t>AI3070-025VP</t>
  </si>
  <si>
    <t>AI3070-05VP</t>
  </si>
  <si>
    <t>Part_number</t>
  </si>
  <si>
    <t>TBD</t>
  </si>
  <si>
    <t>This exam is open book, open notes, but INDIVIDUAL effort.  Please DO NOT consult with ANYONE. If you have questions, contact Paul Serex: 812.325.3174</t>
  </si>
  <si>
    <t xml:space="preserve">Please "sign the honor code" below </t>
  </si>
  <si>
    <t>, have neither given nor received inappropriate help on this exam.</t>
  </si>
  <si>
    <t>I,</t>
  </si>
  <si>
    <t>S18</t>
  </si>
  <si>
    <t>Num_invoice</t>
  </si>
  <si>
    <t>Num_ordered</t>
  </si>
  <si>
    <t>ItemCodeE</t>
  </si>
  <si>
    <t>InvoiceEntre</t>
  </si>
  <si>
    <t>NumParts</t>
  </si>
  <si>
    <t>Name</t>
  </si>
  <si>
    <t>Unique</t>
  </si>
  <si>
    <t>Manufacturer</t>
  </si>
  <si>
    <t>Category</t>
  </si>
  <si>
    <t>PartNum</t>
  </si>
  <si>
    <t>CustName</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</si>
  <si>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</si>
  <si>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</si>
  <si>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</si>
  <si>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</si>
  <si>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</si>
  <si>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</si>
  <si>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</si>
  <si>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</si>
  <si>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</si>
  <si>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</si>
  <si>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</si>
  <si>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</si>
  <si>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</si>
  <si>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</si>
  <si>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</si>
  <si>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</si>
  <si>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</si>
  <si>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</si>
  <si>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</si>
  <si>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</si>
  <si>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Item 21</t>
  </si>
  <si>
    <t>Item 22</t>
  </si>
  <si>
    <t>Item 23</t>
  </si>
  <si>
    <t>Item 24</t>
  </si>
  <si>
    <t>Item 25</t>
  </si>
  <si>
    <t>Item 26</t>
  </si>
  <si>
    <t>Item 27</t>
  </si>
  <si>
    <t>Item 28</t>
  </si>
  <si>
    <t>Item 29</t>
  </si>
  <si>
    <t>Item 30</t>
  </si>
  <si>
    <t>Item 31</t>
  </si>
  <si>
    <t>Item 32</t>
  </si>
  <si>
    <t>Item 33</t>
  </si>
  <si>
    <t>Item 34</t>
  </si>
  <si>
    <t>Item 35</t>
  </si>
  <si>
    <t>Item 36</t>
  </si>
  <si>
    <t>Item 37</t>
  </si>
  <si>
    <t>Item 38</t>
  </si>
  <si>
    <t>Item 39</t>
  </si>
  <si>
    <t>Item 40</t>
  </si>
  <si>
    <t>Primary Part</t>
  </si>
  <si>
    <t>Additional Parts</t>
  </si>
  <si>
    <t>Repeat</t>
  </si>
  <si>
    <t>Invoice #</t>
  </si>
  <si>
    <t>MFG</t>
  </si>
  <si>
    <t>Frequency</t>
  </si>
  <si>
    <t>Repeat Customers</t>
  </si>
  <si>
    <t>Single Visits</t>
  </si>
  <si>
    <t>Manufacturing Category</t>
  </si>
  <si>
    <t>How often?</t>
  </si>
  <si>
    <t>Part Num</t>
  </si>
  <si>
    <t>Michael Zelenka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</si>
</sst>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0"/>
      <name val="Arial"/>
      <family val="2"/>
    </font>
    <font>
      <b/>
      <sz val="16"/>
      <name val="Arial"/>
      <family val="2"/>
    </font>
    <font>
      <b/>
      <u/>
      <sz val="14"/>
      <name val="Arial"/>
      <family val="2"/>
    </font>
    <font>
      <b/>
      <sz val="5"/>
      <color rgb="FF0A0101"/>
      <name val="Arial"/>
      <family val="2"/>
    </font>
    <font>
      <sz val="6"/>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14" fontId="0" fillId="0" borderId="0" xfId="0" applyNumberFormat="1"/>
    <xf numFmtId="0" fontId="1" fillId="0" borderId="0" xfId="0" applyFont="1"/>
    <xf numFmtId="0" fontId="3" fillId="0" borderId="0" xfId="1" applyFont="1"/>
    <xf numFmtId="0" fontId="2" fillId="0" borderId="0" xfId="1"/>
    <xf numFmtId="0" fontId="4" fillId="2" borderId="0" xfId="1" applyFont="1" applyFill="1" applyAlignment="1">
      <alignment horizontal="center"/>
    </xf>
    <xf numFmtId="0" fontId="0" fillId="2" borderId="0" xfId="0" applyFill="1"/>
    <xf numFmtId="14" fontId="0" fillId="2" borderId="0" xfId="0" applyNumberFormat="1" applyFill="1"/>
    <xf numFmtId="0" fontId="6" fillId="0" borderId="0" xfId="0" applyFont="1"/>
    <xf numFmtId="0" fontId="7" fillId="0" borderId="0" xfId="0" applyFont="1" applyAlignment="1">
      <alignment vertical="center"/>
    </xf>
    <xf numFmtId="0" fontId="0" fillId="0" borderId="0" xfId="0" applyAlignment="1">
      <alignment wrapText="1"/>
    </xf>
    <xf numFmtId="0" fontId="4" fillId="2" borderId="0" xfId="1" applyFont="1" applyFill="1" applyAlignment="1">
      <alignment horizontal="left"/>
    </xf>
    <xf numFmtId="0" fontId="5" fillId="2" borderId="0" xfId="1" applyFont="1" applyFill="1" applyAlignment="1">
      <alignment horizontal="center"/>
    </xf>
  </cellXfs>
  <cellStyles count="2">
    <cellStyle name="Normal" xfId="0" builtinId="0"/>
    <cellStyle name="Normal 2" xfId="1" xr:uid="{00000000-0005-0000-0000-000001000000}"/>
  </cellStyles>
  <dxfs count="4">
    <dxf>
      <numFmt numFmtId="19" formatCode="m/d/yyyy"/>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SOTAMAS90" connectionId="1" xr16:uid="{00000000-0016-0000-0100-000000000000}" autoFormatId="16" applyNumberFormats="0" applyBorderFormats="0" applyFontFormats="0" applyPatternFormats="0" applyAlignmentFormats="0" applyWidthHeightFormats="0">
  <queryTableRefresh nextId="9" unboundColumnsRight="2">
    <queryTableFields count="8">
      <queryTableField id="1" name="InvoiceNo" tableColumnId="1"/>
      <queryTableField id="2" name="InvoiceDate" tableColumnId="2"/>
      <queryTableField id="3" name="CustomerNo" tableColumnId="3"/>
      <queryTableField id="4" name="ItemCode" tableColumnId="4"/>
      <queryTableField id="5" name="ItemCodeDesc" tableColumnId="5"/>
      <queryTableField id="6" name="QuantityShipped" tableColumnId="6"/>
      <queryTableField id="7" dataBound="0"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 from SOTAMAS90" connectionId="2" xr16:uid="{00000000-0016-0000-0200-000001000000}" autoFormatId="16" applyNumberFormats="0" applyBorderFormats="0" applyFontFormats="0" applyPatternFormats="0" applyAlignmentFormats="0" applyWidthHeightFormats="0">
  <queryTableRefresh nextId="5">
    <queryTableFields count="4">
      <queryTableField id="1" name="InvoiceNo" tableColumnId="1"/>
      <queryTableField id="2" name="InvoiceDate" tableColumnId="2"/>
      <queryTableField id="3" name="CustomerNo" tableColumnId="3"/>
      <queryTableField id="4" name="BillToNam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from_SOTAMAS90" displayName="Table_Query_from_SOTAMAS90" ref="A1:H6285" tableType="queryTable" totalsRowShown="0">
  <tableColumns count="8">
    <tableColumn id="1" xr3:uid="{00000000-0010-0000-0000-000001000000}" uniqueName="1" name="InvoiceNo" queryTableFieldId="1"/>
    <tableColumn id="2" xr3:uid="{00000000-0010-0000-0000-000002000000}" uniqueName="2" name="InvoiceDate" queryTableFieldId="2" dataDxfId="3"/>
    <tableColumn id="3" xr3:uid="{00000000-0010-0000-0000-000003000000}" uniqueName="3" name="CustomerNo" queryTableFieldId="3"/>
    <tableColumn id="4" xr3:uid="{00000000-0010-0000-0000-000004000000}" uniqueName="4" name="ItemCode" queryTableFieldId="4"/>
    <tableColumn id="5" xr3:uid="{00000000-0010-0000-0000-000005000000}" uniqueName="5" name="ItemCodeDesc" queryTableFieldId="5"/>
    <tableColumn id="6" xr3:uid="{00000000-0010-0000-0000-000006000000}" uniqueName="6" name="QuantityShipped" queryTableFieldId="6"/>
    <tableColumn id="7" xr3:uid="{AA6EB363-CE39-478E-8746-6CC0190C0AA6}" uniqueName="7" name="CustName" queryTableFieldId="7" dataDxfId="2">
      <calculatedColumnFormula array="1">INDEX(BillToName,MATCH(A2,'Bill to Data'!$A$2:$A$3040,0))</calculatedColumnFormula>
    </tableColumn>
    <tableColumn id="8" xr3:uid="{5804C92D-C88F-4C17-B468-AB22ADD3B18A}" uniqueName="8" name="Part Num" queryTableFieldId="8" dataDxfId="1">
      <calculatedColumnFormula>LEFT(D2,LEN(D2))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Query_from_SOTAMAS903" displayName="Table_Query_from_SOTAMAS903" ref="A1:D3040" tableType="queryTable" totalsRowShown="0">
  <autoFilter ref="A1:D3040" xr:uid="{00000000-0009-0000-0100-000002000000}"/>
  <tableColumns count="4">
    <tableColumn id="1" xr3:uid="{00000000-0010-0000-0100-000001000000}" uniqueName="1" name="InvoiceNo" queryTableFieldId="1"/>
    <tableColumn id="2" xr3:uid="{00000000-0010-0000-0100-000002000000}" uniqueName="2" name="InvoiceDate" queryTableFieldId="2" dataDxfId="0"/>
    <tableColumn id="3" xr3:uid="{00000000-0010-0000-0100-000003000000}" uniqueName="3" name="CustomerNo" queryTableFieldId="3"/>
    <tableColumn id="4" xr3:uid="{00000000-0010-0000-0100-000004000000}" uniqueName="4" name="BillToName"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326"/>
  <sheetViews>
    <sheetView tabSelected="1" workbookViewId="0">
      <selection activeCell="B9" sqref="B9"/>
    </sheetView>
  </sheetViews>
  <sheetFormatPr defaultColWidth="9.15625" defaultRowHeight="12.3" x14ac:dyDescent="0.4"/>
  <cols>
    <col min="1" max="16384" width="9.15625" style="4"/>
  </cols>
  <sheetData>
    <row r="2" spans="1:16" s="3" customFormat="1" x14ac:dyDescent="0.4">
      <c r="A2" s="3" t="s">
        <v>9140</v>
      </c>
    </row>
    <row r="4" spans="1:16" s="3" customFormat="1" x14ac:dyDescent="0.4">
      <c r="A4" s="3" t="s">
        <v>9141</v>
      </c>
    </row>
    <row r="8" spans="1:16" ht="20.100000000000001" x14ac:dyDescent="0.7">
      <c r="A8" s="5" t="s">
        <v>9143</v>
      </c>
      <c r="B8" s="12" t="s">
        <v>9207</v>
      </c>
      <c r="C8" s="12"/>
      <c r="D8" s="12"/>
      <c r="E8" s="12"/>
      <c r="F8" s="11" t="s">
        <v>9142</v>
      </c>
      <c r="G8" s="11"/>
      <c r="H8" s="11"/>
      <c r="I8" s="11"/>
      <c r="J8" s="11"/>
      <c r="K8" s="11"/>
      <c r="L8" s="11"/>
      <c r="M8" s="11"/>
      <c r="N8" s="11"/>
      <c r="O8" s="11"/>
      <c r="P8" s="11"/>
    </row>
    <row r="326" spans="11:11" x14ac:dyDescent="0.4">
      <c r="K326" s="4" t="s">
        <v>9144</v>
      </c>
    </row>
  </sheetData>
  <mergeCells count="2">
    <mergeCell ref="F8:P8"/>
    <mergeCell ref="B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285"/>
  <sheetViews>
    <sheetView workbookViewId="0">
      <selection activeCell="H2" sqref="H2"/>
    </sheetView>
  </sheetViews>
  <sheetFormatPr defaultRowHeight="14.4" x14ac:dyDescent="0.55000000000000004"/>
  <cols>
    <col min="1" max="1" width="12.26171875" bestFit="1" customWidth="1"/>
    <col min="2" max="2" width="13.83984375" bestFit="1" customWidth="1"/>
    <col min="3" max="3" width="14.41796875" bestFit="1" customWidth="1"/>
    <col min="4" max="4" width="18" bestFit="1" customWidth="1"/>
    <col min="5" max="5" width="36.41796875" bestFit="1" customWidth="1"/>
    <col min="6" max="6" width="18.41796875" bestFit="1" customWidth="1"/>
    <col min="7" max="7" width="30.26171875" bestFit="1" customWidth="1"/>
    <col min="14" max="14" width="16.578125" bestFit="1" customWidth="1"/>
    <col min="15" max="15" width="11.05078125" bestFit="1" customWidth="1"/>
  </cols>
  <sheetData>
    <row r="1" spans="1:17" x14ac:dyDescent="0.55000000000000004">
      <c r="A1" t="s">
        <v>5360</v>
      </c>
      <c r="B1" t="s">
        <v>5361</v>
      </c>
      <c r="C1" t="s">
        <v>5362</v>
      </c>
      <c r="D1" t="s">
        <v>5363</v>
      </c>
      <c r="E1" t="s">
        <v>5364</v>
      </c>
      <c r="F1" t="s">
        <v>5365</v>
      </c>
      <c r="G1" t="s">
        <v>9155</v>
      </c>
      <c r="H1" t="s">
        <v>9206</v>
      </c>
      <c r="J1" t="s">
        <v>5360</v>
      </c>
      <c r="K1" t="s">
        <v>9148</v>
      </c>
      <c r="L1" t="s">
        <v>9149</v>
      </c>
      <c r="N1" t="s">
        <v>9147</v>
      </c>
      <c r="O1" t="s">
        <v>9145</v>
      </c>
      <c r="P1" t="s">
        <v>9146</v>
      </c>
    </row>
    <row r="2" spans="1:17" x14ac:dyDescent="0.55000000000000004">
      <c r="A2" t="s">
        <v>0</v>
      </c>
      <c r="B2" s="1">
        <v>40294</v>
      </c>
      <c r="C2" t="s">
        <v>1</v>
      </c>
      <c r="D2" t="s">
        <v>2</v>
      </c>
      <c r="E2" t="s">
        <v>3</v>
      </c>
      <c r="F2">
        <v>1</v>
      </c>
      <c r="G2" t="str">
        <f t="array" ref="G2">INDEX(BillToName,MATCH(A2,'Bill to Data'!$A$2:$A$3040,0))</f>
        <v>BOB ALBERT</v>
      </c>
      <c r="H2" t="str">
        <f t="shared" ref="H2:H65" si="0">LEFT(D2,LEN(D2))</f>
        <v>8000-543-236</v>
      </c>
      <c r="J2" t="s">
        <v>0</v>
      </c>
      <c r="K2">
        <f t="array" ref="K2">SUM((InvoiceNo=J2)*1)</f>
        <v>1</v>
      </c>
      <c r="L2">
        <f t="array" ref="L2">SUM((InvoiceNo=J2)*QuantityShipped)</f>
        <v>1</v>
      </c>
      <c r="M2">
        <f>MAX(K2:K2748)</f>
        <v>38</v>
      </c>
      <c r="N2" t="s">
        <v>2</v>
      </c>
      <c r="O2">
        <f t="array" ref="O2">SUM((ItemCode=N2)*1)</f>
        <v>88</v>
      </c>
      <c r="P2">
        <f t="array" ref="P2">SUM((ItemCode=N2)*QuantityShipped)</f>
        <v>102</v>
      </c>
      <c r="Q2">
        <f>MAX(O2:O1468)</f>
        <v>98</v>
      </c>
    </row>
    <row r="3" spans="1:17" x14ac:dyDescent="0.55000000000000004">
      <c r="A3" t="s">
        <v>4</v>
      </c>
      <c r="B3" s="1">
        <v>40294</v>
      </c>
      <c r="C3" t="s">
        <v>1</v>
      </c>
      <c r="D3" t="s">
        <v>5</v>
      </c>
      <c r="E3" t="s">
        <v>6</v>
      </c>
      <c r="F3">
        <v>3</v>
      </c>
      <c r="G3" t="str">
        <f t="array" ref="G3">INDEX(BillToName,MATCH(A3,'Bill to Data'!$A$2:$A$3040,0))</f>
        <v>DAVID KIM</v>
      </c>
      <c r="H3" t="str">
        <f t="shared" si="0"/>
        <v>10026O15</v>
      </c>
      <c r="J3" t="s">
        <v>4</v>
      </c>
      <c r="K3">
        <f t="array" ref="K3">SUM((InvoiceNo=J3)*1)</f>
        <v>1</v>
      </c>
      <c r="L3">
        <f t="array" ref="L3">SUM((InvoiceNo=J3)*QuantityShipped)</f>
        <v>3</v>
      </c>
      <c r="N3" t="s">
        <v>5</v>
      </c>
      <c r="O3">
        <f t="array" ref="O3">SUM((ItemCode=N3)*1)</f>
        <v>2</v>
      </c>
      <c r="P3">
        <f t="array" ref="P3">SUM((ItemCode=N3)*QuantityShipped)</f>
        <v>4</v>
      </c>
    </row>
    <row r="4" spans="1:17" x14ac:dyDescent="0.55000000000000004">
      <c r="A4" t="s">
        <v>7</v>
      </c>
      <c r="B4" s="1">
        <v>40294</v>
      </c>
      <c r="C4" t="s">
        <v>1</v>
      </c>
      <c r="D4" t="s">
        <v>8</v>
      </c>
      <c r="E4" t="s">
        <v>9</v>
      </c>
      <c r="F4">
        <v>1</v>
      </c>
      <c r="G4" t="str">
        <f t="array" ref="G4">INDEX(BillToName,MATCH(A4,'Bill to Data'!$A$2:$A$3040,0))</f>
        <v>JEREMY KERSENBROCK</v>
      </c>
      <c r="H4" t="str">
        <f t="shared" si="0"/>
        <v>TA283</v>
      </c>
      <c r="J4" t="s">
        <v>7</v>
      </c>
      <c r="K4">
        <f t="array" ref="K4">SUM((InvoiceNo=J4)*1)</f>
        <v>1</v>
      </c>
      <c r="L4">
        <f t="array" ref="L4">SUM((InvoiceNo=J4)*QuantityShipped)</f>
        <v>1</v>
      </c>
      <c r="N4" t="s">
        <v>8</v>
      </c>
      <c r="O4">
        <f t="array" ref="O4">SUM((ItemCode=N4)*1)</f>
        <v>5</v>
      </c>
      <c r="P4">
        <f t="array" ref="P4">SUM((ItemCode=N4)*QuantityShipped)</f>
        <v>8</v>
      </c>
    </row>
    <row r="5" spans="1:17" x14ac:dyDescent="0.55000000000000004">
      <c r="A5" t="s">
        <v>10</v>
      </c>
      <c r="B5" s="1">
        <v>40294</v>
      </c>
      <c r="C5" t="s">
        <v>1</v>
      </c>
      <c r="D5" t="s">
        <v>11</v>
      </c>
      <c r="E5" t="s">
        <v>12</v>
      </c>
      <c r="F5">
        <v>2</v>
      </c>
      <c r="G5" t="str">
        <f t="array" ref="G5">INDEX(BillToName,MATCH(A5,'Bill to Data'!$A$2:$A$3040,0))</f>
        <v>JOHN OWENS</v>
      </c>
      <c r="H5" t="str">
        <f t="shared" si="0"/>
        <v>50800-PP-406</v>
      </c>
      <c r="J5" t="s">
        <v>10</v>
      </c>
      <c r="K5">
        <f t="array" ref="K5">SUM((InvoiceNo=J5)*1)</f>
        <v>1</v>
      </c>
      <c r="L5">
        <f t="array" ref="L5">SUM((InvoiceNo=J5)*QuantityShipped)</f>
        <v>2</v>
      </c>
      <c r="N5" t="s">
        <v>11</v>
      </c>
      <c r="O5">
        <f t="array" ref="O5">SUM((ItemCode=N5)*1)</f>
        <v>23</v>
      </c>
      <c r="P5">
        <f t="array" ref="P5">SUM((ItemCode=N5)*QuantityShipped)</f>
        <v>48</v>
      </c>
    </row>
    <row r="6" spans="1:17" x14ac:dyDescent="0.55000000000000004">
      <c r="A6" t="s">
        <v>13</v>
      </c>
      <c r="B6" s="1">
        <v>40294</v>
      </c>
      <c r="C6" t="s">
        <v>1</v>
      </c>
      <c r="D6" t="s">
        <v>2</v>
      </c>
      <c r="E6" t="s">
        <v>3</v>
      </c>
      <c r="F6">
        <v>1</v>
      </c>
      <c r="G6" t="str">
        <f t="array" ref="G6">INDEX(BillToName,MATCH(A6,'Bill to Data'!$A$2:$A$3040,0))</f>
        <v>ED STADLER</v>
      </c>
      <c r="H6" t="str">
        <f t="shared" si="0"/>
        <v>8000-543-236</v>
      </c>
      <c r="J6" t="s">
        <v>13</v>
      </c>
      <c r="K6">
        <f t="array" ref="K6">SUM((InvoiceNo=J6)*1)</f>
        <v>1</v>
      </c>
      <c r="L6">
        <f t="array" ref="L6">SUM((InvoiceNo=J6)*QuantityShipped)</f>
        <v>1</v>
      </c>
      <c r="N6" t="s">
        <v>16</v>
      </c>
      <c r="O6">
        <f t="array" ref="O6">SUM((ItemCode=N6)*1)</f>
        <v>27</v>
      </c>
      <c r="P6">
        <f t="array" ref="P6">SUM((ItemCode=N6)*QuantityShipped)</f>
        <v>52</v>
      </c>
    </row>
    <row r="7" spans="1:17" x14ac:dyDescent="0.55000000000000004">
      <c r="A7" t="s">
        <v>14</v>
      </c>
      <c r="B7" s="1">
        <v>40295</v>
      </c>
      <c r="C7" t="s">
        <v>1</v>
      </c>
      <c r="D7" t="s">
        <v>5</v>
      </c>
      <c r="E7" t="s">
        <v>6</v>
      </c>
      <c r="F7">
        <v>1</v>
      </c>
      <c r="G7" t="str">
        <f t="array" ref="G7">INDEX(BillToName,MATCH(A7,'Bill to Data'!$A$2:$A$3040,0))</f>
        <v>BRIAN WALKER</v>
      </c>
      <c r="H7" t="str">
        <f t="shared" si="0"/>
        <v>10026O15</v>
      </c>
      <c r="J7" t="s">
        <v>14</v>
      </c>
      <c r="K7">
        <f t="array" ref="K7">SUM((InvoiceNo=J7)*1)</f>
        <v>1</v>
      </c>
      <c r="L7">
        <f t="array" ref="L7">SUM((InvoiceNo=J7)*QuantityShipped)</f>
        <v>1</v>
      </c>
      <c r="N7" t="s">
        <v>19</v>
      </c>
      <c r="O7">
        <f t="array" ref="O7">SUM((ItemCode=N7)*1)</f>
        <v>5</v>
      </c>
      <c r="P7">
        <f t="array" ref="P7">SUM((ItemCode=N7)*QuantityShipped)</f>
        <v>5</v>
      </c>
    </row>
    <row r="8" spans="1:17" x14ac:dyDescent="0.55000000000000004">
      <c r="A8" t="s">
        <v>15</v>
      </c>
      <c r="B8" s="1">
        <v>40295</v>
      </c>
      <c r="C8" t="s">
        <v>1</v>
      </c>
      <c r="D8" t="s">
        <v>16</v>
      </c>
      <c r="E8" t="s">
        <v>17</v>
      </c>
      <c r="F8">
        <v>6</v>
      </c>
      <c r="G8" t="str">
        <f t="array" ref="G8">INDEX(BillToName,MATCH(A8,'Bill to Data'!$A$2:$A$3040,0))</f>
        <v>CHRISTINE COOLEY</v>
      </c>
      <c r="H8" t="str">
        <f t="shared" si="0"/>
        <v>8007-543-836</v>
      </c>
      <c r="J8" t="s">
        <v>15</v>
      </c>
      <c r="K8">
        <f t="array" ref="K8">SUM((InvoiceNo=J8)*1)</f>
        <v>1</v>
      </c>
      <c r="L8">
        <f t="array" ref="L8">SUM((InvoiceNo=J8)*QuantityShipped)</f>
        <v>6</v>
      </c>
      <c r="N8" t="s">
        <v>22</v>
      </c>
      <c r="O8">
        <f t="array" ref="O8">SUM((ItemCode=N8)*1)</f>
        <v>32</v>
      </c>
      <c r="P8">
        <f t="array" ref="P8">SUM((ItemCode=N8)*QuantityShipped)</f>
        <v>1230</v>
      </c>
    </row>
    <row r="9" spans="1:17" x14ac:dyDescent="0.55000000000000004">
      <c r="A9" t="s">
        <v>18</v>
      </c>
      <c r="B9" s="1">
        <v>40297</v>
      </c>
      <c r="C9" t="s">
        <v>1</v>
      </c>
      <c r="D9" t="s">
        <v>19</v>
      </c>
      <c r="E9" t="s">
        <v>20</v>
      </c>
      <c r="F9">
        <v>1</v>
      </c>
      <c r="G9" t="str">
        <f t="array" ref="G9">INDEX(BillToName,MATCH(A9,'Bill to Data'!$A$2:$A$3040,0))</f>
        <v>MICHAEL SHEFFIELD</v>
      </c>
      <c r="H9" t="str">
        <f t="shared" si="0"/>
        <v>AA43L-AL10</v>
      </c>
      <c r="J9" t="s">
        <v>18</v>
      </c>
      <c r="K9">
        <f t="array" ref="K9">SUM((InvoiceNo=J9)*1)</f>
        <v>1</v>
      </c>
      <c r="L9">
        <f t="array" ref="L9">SUM((InvoiceNo=J9)*QuantityShipped)</f>
        <v>1</v>
      </c>
      <c r="N9" t="s">
        <v>24</v>
      </c>
      <c r="O9">
        <f t="array" ref="O9">SUM((ItemCode=N9)*1)</f>
        <v>15</v>
      </c>
      <c r="P9">
        <f t="array" ref="P9">SUM((ItemCode=N9)*QuantityShipped)</f>
        <v>436</v>
      </c>
    </row>
    <row r="10" spans="1:17" x14ac:dyDescent="0.55000000000000004">
      <c r="A10" t="s">
        <v>21</v>
      </c>
      <c r="B10" s="1">
        <v>40298</v>
      </c>
      <c r="C10" t="s">
        <v>1</v>
      </c>
      <c r="D10" t="s">
        <v>22</v>
      </c>
      <c r="E10" t="s">
        <v>23</v>
      </c>
      <c r="F10">
        <v>55</v>
      </c>
      <c r="G10" t="str">
        <f t="array" ref="G10">INDEX(BillToName,MATCH(A10,'Bill to Data'!$A$2:$A$3040,0))</f>
        <v>DAVID WIEBE</v>
      </c>
      <c r="H10" t="str">
        <f t="shared" si="0"/>
        <v>TT11003-VP</v>
      </c>
      <c r="J10" t="s">
        <v>21</v>
      </c>
      <c r="K10">
        <f t="array" ref="K10">SUM((InvoiceNo=J10)*1)</f>
        <v>6</v>
      </c>
      <c r="L10">
        <f t="array" ref="L10">SUM((InvoiceNo=J10)*QuantityShipped)</f>
        <v>76</v>
      </c>
      <c r="N10" t="s">
        <v>25</v>
      </c>
      <c r="O10">
        <f t="array" ref="O10">SUM((ItemCode=N10)*1)</f>
        <v>8</v>
      </c>
      <c r="P10">
        <f t="array" ref="P10">SUM((ItemCode=N10)*QuantityShipped)</f>
        <v>38</v>
      </c>
    </row>
    <row r="11" spans="1:17" x14ac:dyDescent="0.55000000000000004">
      <c r="A11" t="s">
        <v>21</v>
      </c>
      <c r="B11" s="1">
        <v>40298</v>
      </c>
      <c r="C11" t="s">
        <v>1</v>
      </c>
      <c r="D11" t="s">
        <v>24</v>
      </c>
      <c r="E11" t="s">
        <v>23</v>
      </c>
      <c r="F11">
        <v>5</v>
      </c>
      <c r="G11" t="str">
        <f t="array" ref="G11">INDEX(BillToName,MATCH(A11,'Bill to Data'!$A$2:$A$3040,0))</f>
        <v>DAVID WIEBE</v>
      </c>
      <c r="H11" t="str">
        <f t="shared" si="0"/>
        <v>TT11008-VP</v>
      </c>
      <c r="J11" t="s">
        <v>32</v>
      </c>
      <c r="K11">
        <f t="array" ref="K11">SUM((InvoiceNo=J11)*1)</f>
        <v>5</v>
      </c>
      <c r="L11">
        <f t="array" ref="L11">SUM((InvoiceNo=J11)*QuantityShipped)</f>
        <v>5</v>
      </c>
      <c r="N11" t="s">
        <v>27</v>
      </c>
      <c r="O11">
        <f t="array" ref="O11">SUM((ItemCode=N11)*1)</f>
        <v>3</v>
      </c>
      <c r="P11">
        <f t="array" ref="P11">SUM((ItemCode=N11)*QuantityShipped)</f>
        <v>30</v>
      </c>
    </row>
    <row r="12" spans="1:17" x14ac:dyDescent="0.55000000000000004">
      <c r="A12" t="s">
        <v>21</v>
      </c>
      <c r="B12" s="1">
        <v>40298</v>
      </c>
      <c r="C12" t="s">
        <v>1</v>
      </c>
      <c r="D12" t="s">
        <v>25</v>
      </c>
      <c r="E12" t="s">
        <v>26</v>
      </c>
      <c r="F12">
        <v>3</v>
      </c>
      <c r="G12" t="str">
        <f t="array" ref="G12">INDEX(BillToName,MATCH(A12,'Bill to Data'!$A$2:$A$3040,0))</f>
        <v>DAVID WIEBE</v>
      </c>
      <c r="H12" t="str">
        <f t="shared" si="0"/>
        <v>24216A-1-NYB</v>
      </c>
      <c r="J12" t="s">
        <v>43</v>
      </c>
      <c r="K12">
        <f t="array" ref="K12">SUM((InvoiceNo=J12)*1)</f>
        <v>4</v>
      </c>
      <c r="L12">
        <f t="array" ref="L12">SUM((InvoiceNo=J12)*QuantityShipped)</f>
        <v>12</v>
      </c>
      <c r="N12" t="s">
        <v>29</v>
      </c>
      <c r="O12">
        <f t="array" ref="O12">SUM((ItemCode=N12)*1)</f>
        <v>66</v>
      </c>
      <c r="P12">
        <f t="array" ref="P12">SUM((ItemCode=N12)*QuantityShipped)</f>
        <v>2557</v>
      </c>
    </row>
    <row r="13" spans="1:17" x14ac:dyDescent="0.55000000000000004">
      <c r="A13" t="s">
        <v>21</v>
      </c>
      <c r="B13" s="1">
        <v>40298</v>
      </c>
      <c r="C13" t="s">
        <v>1</v>
      </c>
      <c r="D13" t="s">
        <v>27</v>
      </c>
      <c r="E13" t="s">
        <v>28</v>
      </c>
      <c r="F13">
        <v>3</v>
      </c>
      <c r="G13" t="str">
        <f t="array" ref="G13">INDEX(BillToName,MATCH(A13,'Bill to Data'!$A$2:$A$3040,0))</f>
        <v>DAVID WIEBE</v>
      </c>
      <c r="H13" t="str">
        <f t="shared" si="0"/>
        <v>U0420406</v>
      </c>
      <c r="J13" t="s">
        <v>51</v>
      </c>
      <c r="K13">
        <f t="array" ref="K13">SUM((InvoiceNo=J13)*1)</f>
        <v>1</v>
      </c>
      <c r="L13">
        <f t="array" ref="L13">SUM((InvoiceNo=J13)*QuantityShipped)</f>
        <v>1</v>
      </c>
      <c r="N13" t="s">
        <v>31</v>
      </c>
      <c r="O13">
        <f t="array" ref="O13">SUM((ItemCode=N13)*1)</f>
        <v>33</v>
      </c>
      <c r="P13">
        <f t="array" ref="P13">SUM((ItemCode=N13)*QuantityShipped)</f>
        <v>1216</v>
      </c>
    </row>
    <row r="14" spans="1:17" x14ac:dyDescent="0.55000000000000004">
      <c r="A14" t="s">
        <v>21</v>
      </c>
      <c r="B14" s="1">
        <v>40298</v>
      </c>
      <c r="C14" t="s">
        <v>1</v>
      </c>
      <c r="D14" t="s">
        <v>29</v>
      </c>
      <c r="E14" t="s">
        <v>30</v>
      </c>
      <c r="F14">
        <v>5</v>
      </c>
      <c r="G14" t="str">
        <f t="array" ref="G14">INDEX(BillToName,MATCH(A14,'Bill to Data'!$A$2:$A$3040,0))</f>
        <v>DAVID WIEBE</v>
      </c>
      <c r="H14" t="str">
        <f t="shared" si="0"/>
        <v>25612-4-NYR</v>
      </c>
      <c r="J14" t="s">
        <v>53</v>
      </c>
      <c r="K14">
        <f t="array" ref="K14">SUM((InvoiceNo=J14)*1)</f>
        <v>1</v>
      </c>
      <c r="L14">
        <f t="array" ref="L14">SUM((InvoiceNo=J14)*QuantityShipped)</f>
        <v>1</v>
      </c>
      <c r="N14" t="s">
        <v>33</v>
      </c>
      <c r="O14">
        <f t="array" ref="O14">SUM((ItemCode=N14)*1)</f>
        <v>18</v>
      </c>
      <c r="P14">
        <f t="array" ref="P14">SUM((ItemCode=N14)*QuantityShipped)</f>
        <v>20</v>
      </c>
    </row>
    <row r="15" spans="1:17" x14ac:dyDescent="0.55000000000000004">
      <c r="A15" t="s">
        <v>21</v>
      </c>
      <c r="B15" s="1">
        <v>40298</v>
      </c>
      <c r="C15" t="s">
        <v>1</v>
      </c>
      <c r="D15" t="s">
        <v>31</v>
      </c>
      <c r="E15" t="s">
        <v>30</v>
      </c>
      <c r="F15">
        <v>5</v>
      </c>
      <c r="G15" t="str">
        <f t="array" ref="G15">INDEX(BillToName,MATCH(A15,'Bill to Data'!$A$2:$A$3040,0))</f>
        <v>DAVID WIEBE</v>
      </c>
      <c r="H15" t="str">
        <f t="shared" si="0"/>
        <v>25612-1-NYR</v>
      </c>
      <c r="J15" t="s">
        <v>56</v>
      </c>
      <c r="K15">
        <f t="array" ref="K15">SUM((InvoiceNo=J15)*1)</f>
        <v>4</v>
      </c>
      <c r="L15">
        <f t="array" ref="L15">SUM((InvoiceNo=J15)*QuantityShipped)</f>
        <v>13</v>
      </c>
      <c r="N15" t="s">
        <v>35</v>
      </c>
      <c r="O15">
        <f t="array" ref="O15">SUM((ItemCode=N15)*1)</f>
        <v>1</v>
      </c>
      <c r="P15">
        <f t="array" ref="P15">SUM((ItemCode=N15)*QuantityShipped)</f>
        <v>1</v>
      </c>
    </row>
    <row r="16" spans="1:17" x14ac:dyDescent="0.55000000000000004">
      <c r="A16" t="s">
        <v>32</v>
      </c>
      <c r="B16" s="1">
        <v>40298</v>
      </c>
      <c r="C16" t="s">
        <v>1</v>
      </c>
      <c r="D16" t="s">
        <v>33</v>
      </c>
      <c r="E16" t="s">
        <v>34</v>
      </c>
      <c r="F16">
        <v>1</v>
      </c>
      <c r="G16" t="str">
        <f t="array" ref="G16">INDEX(BillToName,MATCH(A16,'Bill to Data'!$A$2:$A$3040,0))</f>
        <v>JAMES JOHNS</v>
      </c>
      <c r="H16" t="str">
        <f t="shared" si="0"/>
        <v>AA6B</v>
      </c>
      <c r="J16" t="s">
        <v>64</v>
      </c>
      <c r="K16">
        <f t="array" ref="K16">SUM((InvoiceNo=J16)*1)</f>
        <v>1</v>
      </c>
      <c r="L16">
        <f t="array" ref="L16">SUM((InvoiceNo=J16)*QuantityShipped)</f>
        <v>1</v>
      </c>
      <c r="N16" t="s">
        <v>37</v>
      </c>
      <c r="O16">
        <f t="array" ref="O16">SUM((ItemCode=N16)*1)</f>
        <v>2</v>
      </c>
      <c r="P16">
        <f t="array" ref="P16">SUM((ItemCode=N16)*QuantityShipped)</f>
        <v>4</v>
      </c>
    </row>
    <row r="17" spans="1:16" x14ac:dyDescent="0.55000000000000004">
      <c r="A17" t="s">
        <v>32</v>
      </c>
      <c r="B17" s="1">
        <v>40298</v>
      </c>
      <c r="C17" t="s">
        <v>1</v>
      </c>
      <c r="D17" t="s">
        <v>35</v>
      </c>
      <c r="E17" t="s">
        <v>36</v>
      </c>
      <c r="F17">
        <v>1</v>
      </c>
      <c r="G17" t="str">
        <f t="array" ref="G17">INDEX(BillToName,MATCH(A17,'Bill to Data'!$A$2:$A$3040,0))</f>
        <v>JAMES JOHNS</v>
      </c>
      <c r="H17" t="str">
        <f t="shared" si="0"/>
        <v>23520-3/4-PP</v>
      </c>
      <c r="J17" t="s">
        <v>67</v>
      </c>
      <c r="K17">
        <f t="array" ref="K17">SUM((InvoiceNo=J17)*1)</f>
        <v>1</v>
      </c>
      <c r="L17">
        <f t="array" ref="L17">SUM((InvoiceNo=J17)*QuantityShipped)</f>
        <v>1</v>
      </c>
      <c r="N17" t="s">
        <v>39</v>
      </c>
      <c r="O17">
        <f t="array" ref="O17">SUM((ItemCode=N17)*1)</f>
        <v>4</v>
      </c>
      <c r="P17">
        <f t="array" ref="P17">SUM((ItemCode=N17)*QuantityShipped)</f>
        <v>7</v>
      </c>
    </row>
    <row r="18" spans="1:16" x14ac:dyDescent="0.55000000000000004">
      <c r="A18" t="s">
        <v>32</v>
      </c>
      <c r="B18" s="1">
        <v>40298</v>
      </c>
      <c r="C18" t="s">
        <v>1</v>
      </c>
      <c r="D18" t="s">
        <v>37</v>
      </c>
      <c r="E18" t="s">
        <v>38</v>
      </c>
      <c r="F18">
        <v>1</v>
      </c>
      <c r="G18" t="str">
        <f t="array" ref="G18">INDEX(BillToName,MATCH(A18,'Bill to Data'!$A$2:$A$3040,0))</f>
        <v>JAMES JOHNS</v>
      </c>
      <c r="H18" t="str">
        <f t="shared" si="0"/>
        <v>HB075/050-90</v>
      </c>
      <c r="J18" t="s">
        <v>70</v>
      </c>
      <c r="K18">
        <f t="array" ref="K18">SUM((InvoiceNo=J18)*1)</f>
        <v>8</v>
      </c>
      <c r="L18">
        <f t="array" ref="L18">SUM((InvoiceNo=J18)*QuantityShipped)</f>
        <v>27</v>
      </c>
      <c r="N18" t="s">
        <v>41</v>
      </c>
      <c r="O18">
        <f t="array" ref="O18">SUM((ItemCode=N18)*1)</f>
        <v>5</v>
      </c>
      <c r="P18">
        <f t="array" ref="P18">SUM((ItemCode=N18)*QuantityShipped)</f>
        <v>10</v>
      </c>
    </row>
    <row r="19" spans="1:16" x14ac:dyDescent="0.55000000000000004">
      <c r="A19" t="s">
        <v>32</v>
      </c>
      <c r="B19" s="1">
        <v>40298</v>
      </c>
      <c r="C19" t="s">
        <v>1</v>
      </c>
      <c r="D19" t="s">
        <v>39</v>
      </c>
      <c r="E19" t="s">
        <v>40</v>
      </c>
      <c r="F19">
        <v>1</v>
      </c>
      <c r="G19" t="str">
        <f t="array" ref="G19">INDEX(BillToName,MATCH(A19,'Bill to Data'!$A$2:$A$3040,0))</f>
        <v>JAMES JOHNS</v>
      </c>
      <c r="H19" t="str">
        <f t="shared" si="0"/>
        <v>HB075-050</v>
      </c>
      <c r="J19" t="s">
        <v>84</v>
      </c>
      <c r="K19">
        <f t="array" ref="K19">SUM((InvoiceNo=J19)*1)</f>
        <v>2</v>
      </c>
      <c r="L19">
        <f t="array" ref="L19">SUM((InvoiceNo=J19)*QuantityShipped)</f>
        <v>20</v>
      </c>
      <c r="N19" t="s">
        <v>44</v>
      </c>
      <c r="O19">
        <f t="array" ref="O19">SUM((ItemCode=N19)*1)</f>
        <v>42</v>
      </c>
      <c r="P19">
        <f t="array" ref="P19">SUM((ItemCode=N19)*QuantityShipped)</f>
        <v>1106</v>
      </c>
    </row>
    <row r="20" spans="1:16" x14ac:dyDescent="0.55000000000000004">
      <c r="A20" t="s">
        <v>32</v>
      </c>
      <c r="B20" s="1">
        <v>40298</v>
      </c>
      <c r="C20" t="s">
        <v>1</v>
      </c>
      <c r="D20" t="s">
        <v>41</v>
      </c>
      <c r="E20" t="s">
        <v>42</v>
      </c>
      <c r="F20">
        <v>1</v>
      </c>
      <c r="G20" t="str">
        <f t="array" ref="G20">INDEX(BillToName,MATCH(A20,'Bill to Data'!$A$2:$A$3040,0))</f>
        <v>JAMES JOHNS</v>
      </c>
      <c r="H20" t="str">
        <f t="shared" si="0"/>
        <v>HB050</v>
      </c>
      <c r="J20" t="s">
        <v>87</v>
      </c>
      <c r="K20">
        <f t="array" ref="K20">SUM((InvoiceNo=J20)*1)</f>
        <v>1</v>
      </c>
      <c r="L20">
        <f t="array" ref="L20">SUM((InvoiceNo=J20)*QuantityShipped)</f>
        <v>1</v>
      </c>
      <c r="N20" t="s">
        <v>46</v>
      </c>
      <c r="O20">
        <f t="array" ref="O20">SUM((ItemCode=N20)*1)</f>
        <v>20</v>
      </c>
      <c r="P20">
        <f t="array" ref="P20">SUM((ItemCode=N20)*QuantityShipped)</f>
        <v>907</v>
      </c>
    </row>
    <row r="21" spans="1:16" x14ac:dyDescent="0.55000000000000004">
      <c r="A21" t="s">
        <v>43</v>
      </c>
      <c r="B21" s="1">
        <v>40298</v>
      </c>
      <c r="C21" t="s">
        <v>1</v>
      </c>
      <c r="D21" t="s">
        <v>44</v>
      </c>
      <c r="E21" t="s">
        <v>45</v>
      </c>
      <c r="F21">
        <v>4</v>
      </c>
      <c r="G21" t="str">
        <f t="array" ref="G21">INDEX(BillToName,MATCH(A21,'Bill to Data'!$A$2:$A$3040,0))</f>
        <v>ROBERT ROSE</v>
      </c>
      <c r="H21" t="str">
        <f t="shared" si="0"/>
        <v>19845-25-PP</v>
      </c>
      <c r="J21" t="s">
        <v>88</v>
      </c>
      <c r="K21">
        <f t="array" ref="K21">SUM((InvoiceNo=J21)*1)</f>
        <v>2</v>
      </c>
      <c r="L21">
        <f t="array" ref="L21">SUM((InvoiceNo=J21)*QuantityShipped)</f>
        <v>130</v>
      </c>
      <c r="N21" t="s">
        <v>48</v>
      </c>
      <c r="O21">
        <f t="array" ref="O21">SUM((ItemCode=N21)*1)</f>
        <v>28</v>
      </c>
      <c r="P21">
        <f t="array" ref="P21">SUM((ItemCode=N21)*QuantityShipped)</f>
        <v>1017</v>
      </c>
    </row>
    <row r="22" spans="1:16" x14ac:dyDescent="0.55000000000000004">
      <c r="A22" t="s">
        <v>43</v>
      </c>
      <c r="B22" s="1">
        <v>40298</v>
      </c>
      <c r="C22" t="s">
        <v>1</v>
      </c>
      <c r="D22" t="s">
        <v>46</v>
      </c>
      <c r="E22" t="s">
        <v>47</v>
      </c>
      <c r="F22">
        <v>2</v>
      </c>
      <c r="G22" t="str">
        <f t="array" ref="G22">INDEX(BillToName,MATCH(A22,'Bill to Data'!$A$2:$A$3040,0))</f>
        <v>ROBERT ROSE</v>
      </c>
      <c r="H22" t="str">
        <f t="shared" si="0"/>
        <v>TTJ60-11003VP</v>
      </c>
      <c r="J22" t="s">
        <v>92</v>
      </c>
      <c r="K22">
        <f t="array" ref="K22">SUM((InvoiceNo=J22)*1)</f>
        <v>4</v>
      </c>
      <c r="L22">
        <f t="array" ref="L22">SUM((InvoiceNo=J22)*QuantityShipped)</f>
        <v>7</v>
      </c>
      <c r="N22" t="s">
        <v>49</v>
      </c>
      <c r="O22">
        <f t="array" ref="O22">SUM((ItemCode=N22)*1)</f>
        <v>2</v>
      </c>
      <c r="P22">
        <f t="array" ref="P22">SUM((ItemCode=N22)*QuantityShipped)</f>
        <v>6</v>
      </c>
    </row>
    <row r="23" spans="1:16" x14ac:dyDescent="0.55000000000000004">
      <c r="A23" t="s">
        <v>43</v>
      </c>
      <c r="B23" s="1">
        <v>40298</v>
      </c>
      <c r="C23" t="s">
        <v>1</v>
      </c>
      <c r="D23" t="s">
        <v>48</v>
      </c>
      <c r="E23" t="s">
        <v>47</v>
      </c>
      <c r="F23">
        <v>2</v>
      </c>
      <c r="G23" t="str">
        <f t="array" ref="G23">INDEX(BillToName,MATCH(A23,'Bill to Data'!$A$2:$A$3040,0))</f>
        <v>ROBERT ROSE</v>
      </c>
      <c r="H23" t="str">
        <f t="shared" si="0"/>
        <v>TTJ60-11004VP</v>
      </c>
      <c r="J23" t="s">
        <v>101</v>
      </c>
      <c r="K23">
        <f t="array" ref="K23">SUM((InvoiceNo=J23)*1)</f>
        <v>1</v>
      </c>
      <c r="L23">
        <f t="array" ref="L23">SUM((InvoiceNo=J23)*QuantityShipped)</f>
        <v>1</v>
      </c>
      <c r="N23" t="s">
        <v>52</v>
      </c>
      <c r="O23">
        <f t="array" ref="O23">SUM((ItemCode=N23)*1)</f>
        <v>17</v>
      </c>
      <c r="P23">
        <f t="array" ref="P23">SUM((ItemCode=N23)*QuantityShipped)</f>
        <v>18</v>
      </c>
    </row>
    <row r="24" spans="1:16" x14ac:dyDescent="0.55000000000000004">
      <c r="A24" t="s">
        <v>43</v>
      </c>
      <c r="B24" s="1">
        <v>40298</v>
      </c>
      <c r="C24" t="s">
        <v>1</v>
      </c>
      <c r="D24" t="s">
        <v>49</v>
      </c>
      <c r="E24" t="s">
        <v>50</v>
      </c>
      <c r="F24">
        <v>4</v>
      </c>
      <c r="G24" t="str">
        <f t="array" ref="G24">INDEX(BillToName,MATCH(A24,'Bill to Data'!$A$2:$A$3040,0))</f>
        <v>ROBERT ROSE</v>
      </c>
      <c r="H24" t="str">
        <f t="shared" si="0"/>
        <v>8600-1/4T-NYB</v>
      </c>
      <c r="J24" t="s">
        <v>104</v>
      </c>
      <c r="K24">
        <f t="array" ref="K24">SUM((InvoiceNo=J24)*1)</f>
        <v>1</v>
      </c>
      <c r="L24">
        <f t="array" ref="L24">SUM((InvoiceNo=J24)*QuantityShipped)</f>
        <v>28</v>
      </c>
      <c r="N24" t="s">
        <v>54</v>
      </c>
      <c r="O24">
        <f t="array" ref="O24">SUM((ItemCode=N24)*1)</f>
        <v>1</v>
      </c>
      <c r="P24">
        <f t="array" ref="P24">SUM((ItemCode=N24)*QuantityShipped)</f>
        <v>1</v>
      </c>
    </row>
    <row r="25" spans="1:16" x14ac:dyDescent="0.55000000000000004">
      <c r="A25" t="s">
        <v>51</v>
      </c>
      <c r="B25" s="1">
        <v>40302</v>
      </c>
      <c r="C25" t="s">
        <v>1</v>
      </c>
      <c r="D25" t="s">
        <v>52</v>
      </c>
      <c r="E25" t="s">
        <v>12</v>
      </c>
      <c r="F25">
        <v>1</v>
      </c>
      <c r="G25" t="str">
        <f t="array" ref="G25">INDEX(BillToName,MATCH(A25,'Bill to Data'!$A$2:$A$3040,0))</f>
        <v>JOHN OWENS</v>
      </c>
      <c r="H25" t="str">
        <f t="shared" si="0"/>
        <v>50800-21-AL-300</v>
      </c>
      <c r="J25" t="s">
        <v>107</v>
      </c>
      <c r="K25">
        <f t="array" ref="K25">SUM((InvoiceNo=J25)*1)</f>
        <v>1</v>
      </c>
      <c r="L25">
        <f t="array" ref="L25">SUM((InvoiceNo=J25)*QuantityShipped)</f>
        <v>1</v>
      </c>
      <c r="N25" t="s">
        <v>57</v>
      </c>
      <c r="O25">
        <f t="array" ref="O25">SUM((ItemCode=N25)*1)</f>
        <v>14</v>
      </c>
      <c r="P25">
        <f t="array" ref="P25">SUM((ItemCode=N25)*QuantityShipped)</f>
        <v>58</v>
      </c>
    </row>
    <row r="26" spans="1:16" x14ac:dyDescent="0.55000000000000004">
      <c r="A26" t="s">
        <v>53</v>
      </c>
      <c r="B26" s="1">
        <v>40302</v>
      </c>
      <c r="C26" t="s">
        <v>1</v>
      </c>
      <c r="D26" t="s">
        <v>54</v>
      </c>
      <c r="E26" t="s">
        <v>55</v>
      </c>
      <c r="F26">
        <v>1</v>
      </c>
      <c r="G26" t="str">
        <f t="array" ref="G26">INDEX(BillToName,MATCH(A26,'Bill to Data'!$A$2:$A$3040,0))</f>
        <v>BINNIE WAYCASTER</v>
      </c>
      <c r="H26" t="str">
        <f t="shared" si="0"/>
        <v>10063</v>
      </c>
      <c r="J26" t="s">
        <v>110</v>
      </c>
      <c r="K26">
        <f t="array" ref="K26">SUM((InvoiceNo=J26)*1)</f>
        <v>3</v>
      </c>
      <c r="L26">
        <f t="array" ref="L26">SUM((InvoiceNo=J26)*QuantityShipped)</f>
        <v>8</v>
      </c>
      <c r="N26" t="s">
        <v>59</v>
      </c>
      <c r="O26">
        <f t="array" ref="O26">SUM((ItemCode=N26)*1)</f>
        <v>12</v>
      </c>
      <c r="P26">
        <f t="array" ref="P26">SUM((ItemCode=N26)*QuantityShipped)</f>
        <v>273</v>
      </c>
    </row>
    <row r="27" spans="1:16" x14ac:dyDescent="0.55000000000000004">
      <c r="A27" t="s">
        <v>56</v>
      </c>
      <c r="B27" s="1">
        <v>40302</v>
      </c>
      <c r="C27" t="s">
        <v>1</v>
      </c>
      <c r="D27" t="s">
        <v>57</v>
      </c>
      <c r="E27" t="s">
        <v>58</v>
      </c>
      <c r="F27">
        <v>1</v>
      </c>
      <c r="G27" t="str">
        <f t="array" ref="G27">INDEX(BillToName,MATCH(A27,'Bill to Data'!$A$2:$A$3040,0))</f>
        <v>MARK HEATH</v>
      </c>
      <c r="H27" t="str">
        <f t="shared" si="0"/>
        <v>4688</v>
      </c>
      <c r="J27" t="s">
        <v>112</v>
      </c>
      <c r="K27">
        <f t="array" ref="K27">SUM((InvoiceNo=J27)*1)</f>
        <v>1</v>
      </c>
      <c r="L27">
        <f t="array" ref="L27">SUM((InvoiceNo=J27)*QuantityShipped)</f>
        <v>1</v>
      </c>
      <c r="N27" t="s">
        <v>61</v>
      </c>
      <c r="O27">
        <f t="array" ref="O27">SUM((ItemCode=N27)*1)</f>
        <v>7</v>
      </c>
      <c r="P27">
        <f t="array" ref="P27">SUM((ItemCode=N27)*QuantityShipped)</f>
        <v>230</v>
      </c>
    </row>
    <row r="28" spans="1:16" x14ac:dyDescent="0.55000000000000004">
      <c r="A28" t="s">
        <v>56</v>
      </c>
      <c r="B28" s="1">
        <v>40302</v>
      </c>
      <c r="C28" t="s">
        <v>1</v>
      </c>
      <c r="D28" t="s">
        <v>59</v>
      </c>
      <c r="E28" t="s">
        <v>60</v>
      </c>
      <c r="F28">
        <v>4</v>
      </c>
      <c r="G28" t="str">
        <f t="array" ref="G28">INDEX(BillToName,MATCH(A28,'Bill to Data'!$A$2:$A$3040,0))</f>
        <v>MARK HEATH</v>
      </c>
      <c r="H28" t="str">
        <f t="shared" si="0"/>
        <v>DG11002-VP</v>
      </c>
      <c r="J28" t="s">
        <v>113</v>
      </c>
      <c r="K28">
        <f t="array" ref="K28">SUM((InvoiceNo=J28)*1)</f>
        <v>1</v>
      </c>
      <c r="L28">
        <f t="array" ref="L28">SUM((InvoiceNo=J28)*QuantityShipped)</f>
        <v>1</v>
      </c>
      <c r="N28" t="s">
        <v>62</v>
      </c>
      <c r="O28">
        <f t="array" ref="O28">SUM((ItemCode=N28)*1)</f>
        <v>3</v>
      </c>
      <c r="P28">
        <f t="array" ref="P28">SUM((ItemCode=N28)*QuantityShipped)</f>
        <v>53</v>
      </c>
    </row>
    <row r="29" spans="1:16" x14ac:dyDescent="0.55000000000000004">
      <c r="A29" t="s">
        <v>56</v>
      </c>
      <c r="B29" s="1">
        <v>40302</v>
      </c>
      <c r="C29" t="s">
        <v>1</v>
      </c>
      <c r="D29" t="s">
        <v>61</v>
      </c>
      <c r="E29" t="s">
        <v>60</v>
      </c>
      <c r="F29">
        <v>4</v>
      </c>
      <c r="G29" t="str">
        <f t="array" ref="G29">INDEX(BillToName,MATCH(A29,'Bill to Data'!$A$2:$A$3040,0))</f>
        <v>MARK HEATH</v>
      </c>
      <c r="H29" t="str">
        <f t="shared" si="0"/>
        <v>DG11004-VP</v>
      </c>
      <c r="J29" t="s">
        <v>116</v>
      </c>
      <c r="K29">
        <f t="array" ref="K29">SUM((InvoiceNo=J29)*1)</f>
        <v>1</v>
      </c>
      <c r="L29">
        <f t="array" ref="L29">SUM((InvoiceNo=J29)*QuantityShipped)</f>
        <v>1</v>
      </c>
      <c r="N29" t="s">
        <v>65</v>
      </c>
      <c r="O29">
        <f t="array" ref="O29">SUM((ItemCode=N29)*1)</f>
        <v>7</v>
      </c>
      <c r="P29">
        <f t="array" ref="P29">SUM((ItemCode=N29)*QuantityShipped)</f>
        <v>7</v>
      </c>
    </row>
    <row r="30" spans="1:16" x14ac:dyDescent="0.55000000000000004">
      <c r="A30" t="s">
        <v>56</v>
      </c>
      <c r="B30" s="1">
        <v>40302</v>
      </c>
      <c r="C30" t="s">
        <v>1</v>
      </c>
      <c r="D30" t="s">
        <v>62</v>
      </c>
      <c r="E30" t="s">
        <v>63</v>
      </c>
      <c r="F30">
        <v>4</v>
      </c>
      <c r="G30" t="str">
        <f t="array" ref="G30">INDEX(BillToName,MATCH(A30,'Bill to Data'!$A$2:$A$3040,0))</f>
        <v>MARK HEATH</v>
      </c>
      <c r="H30" t="str">
        <f t="shared" si="0"/>
        <v>DG8004VS</v>
      </c>
      <c r="J30" t="s">
        <v>118</v>
      </c>
      <c r="K30">
        <f t="array" ref="K30">SUM((InvoiceNo=J30)*1)</f>
        <v>7</v>
      </c>
      <c r="L30">
        <f t="array" ref="L30">SUM((InvoiceNo=J30)*QuantityShipped)</f>
        <v>52</v>
      </c>
      <c r="N30" t="s">
        <v>68</v>
      </c>
      <c r="O30">
        <f t="array" ref="O30">SUM((ItemCode=N30)*1)</f>
        <v>9</v>
      </c>
      <c r="P30">
        <f t="array" ref="P30">SUM((ItemCode=N30)*QuantityShipped)</f>
        <v>12</v>
      </c>
    </row>
    <row r="31" spans="1:16" x14ac:dyDescent="0.55000000000000004">
      <c r="A31" t="s">
        <v>64</v>
      </c>
      <c r="B31" s="1">
        <v>40302</v>
      </c>
      <c r="C31" t="s">
        <v>1</v>
      </c>
      <c r="D31" t="s">
        <v>65</v>
      </c>
      <c r="E31" t="s">
        <v>66</v>
      </c>
      <c r="F31">
        <v>1</v>
      </c>
      <c r="G31" t="str">
        <f t="array" ref="G31">INDEX(BillToName,MATCH(A31,'Bill to Data'!$A$2:$A$3040,0))</f>
        <v>JOHN SWEET</v>
      </c>
      <c r="H31" t="str">
        <f t="shared" si="0"/>
        <v>344BE-24-C</v>
      </c>
      <c r="J31" t="s">
        <v>123</v>
      </c>
      <c r="K31">
        <f t="array" ref="K31">SUM((InvoiceNo=J31)*1)</f>
        <v>1</v>
      </c>
      <c r="L31">
        <f t="array" ref="L31">SUM((InvoiceNo=J31)*QuantityShipped)</f>
        <v>1</v>
      </c>
      <c r="N31" t="s">
        <v>71</v>
      </c>
      <c r="O31">
        <f t="array" ref="O31">SUM((ItemCode=N31)*1)</f>
        <v>98</v>
      </c>
      <c r="P31">
        <f t="array" ref="P31">SUM((ItemCode=N31)*QuantityShipped)</f>
        <v>3718</v>
      </c>
    </row>
    <row r="32" spans="1:16" x14ac:dyDescent="0.55000000000000004">
      <c r="A32" t="s">
        <v>67</v>
      </c>
      <c r="B32" s="1">
        <v>40302</v>
      </c>
      <c r="C32" t="s">
        <v>1</v>
      </c>
      <c r="D32" t="s">
        <v>68</v>
      </c>
      <c r="E32" t="s">
        <v>69</v>
      </c>
      <c r="F32">
        <v>1</v>
      </c>
      <c r="G32" t="str">
        <f t="array" ref="G32">INDEX(BillToName,MATCH(A32,'Bill to Data'!$A$2:$A$3040,0))</f>
        <v>WILLIAM VIERA</v>
      </c>
      <c r="H32" t="str">
        <f t="shared" si="0"/>
        <v>2087-593-135</v>
      </c>
      <c r="J32" t="s">
        <v>124</v>
      </c>
      <c r="K32">
        <f t="array" ref="K32">SUM((InvoiceNo=J32)*1)</f>
        <v>1</v>
      </c>
      <c r="L32">
        <f t="array" ref="L32">SUM((InvoiceNo=J32)*QuantityShipped)</f>
        <v>5</v>
      </c>
      <c r="N32" t="s">
        <v>73</v>
      </c>
      <c r="O32">
        <f t="array" ref="O32">SUM((ItemCode=N32)*1)</f>
        <v>41</v>
      </c>
      <c r="P32">
        <f t="array" ref="P32">SUM((ItemCode=N32)*QuantityShipped)</f>
        <v>1202</v>
      </c>
    </row>
    <row r="33" spans="1:16" x14ac:dyDescent="0.55000000000000004">
      <c r="A33" t="s">
        <v>70</v>
      </c>
      <c r="B33" s="1">
        <v>40302</v>
      </c>
      <c r="C33" t="s">
        <v>1</v>
      </c>
      <c r="D33" t="s">
        <v>71</v>
      </c>
      <c r="E33" t="s">
        <v>72</v>
      </c>
      <c r="F33">
        <v>5</v>
      </c>
      <c r="G33" t="str">
        <f t="array" ref="G33">INDEX(BillToName,MATCH(A33,'Bill to Data'!$A$2:$A$3040,0))</f>
        <v>DAVID GUDORF</v>
      </c>
      <c r="H33" t="str">
        <f t="shared" si="0"/>
        <v>55215-50-EPR</v>
      </c>
      <c r="J33" t="s">
        <v>125</v>
      </c>
      <c r="K33">
        <f t="array" ref="K33">SUM((InvoiceNo=J33)*1)</f>
        <v>6</v>
      </c>
      <c r="L33">
        <f t="array" ref="L33">SUM((InvoiceNo=J33)*QuantityShipped)</f>
        <v>88</v>
      </c>
      <c r="N33" t="s">
        <v>75</v>
      </c>
      <c r="O33">
        <f t="array" ref="O33">SUM((ItemCode=N33)*1)</f>
        <v>12</v>
      </c>
      <c r="P33">
        <f t="array" ref="P33">SUM((ItemCode=N33)*QuantityShipped)</f>
        <v>146</v>
      </c>
    </row>
    <row r="34" spans="1:16" x14ac:dyDescent="0.55000000000000004">
      <c r="A34" t="s">
        <v>70</v>
      </c>
      <c r="B34" s="1">
        <v>40302</v>
      </c>
      <c r="C34" t="s">
        <v>1</v>
      </c>
      <c r="D34" t="s">
        <v>59</v>
      </c>
      <c r="E34" t="s">
        <v>60</v>
      </c>
      <c r="F34">
        <v>5</v>
      </c>
      <c r="G34" t="str">
        <f t="array" ref="G34">INDEX(BillToName,MATCH(A34,'Bill to Data'!$A$2:$A$3040,0))</f>
        <v>DAVID GUDORF</v>
      </c>
      <c r="H34" t="str">
        <f t="shared" si="0"/>
        <v>DG11002-VP</v>
      </c>
      <c r="J34" t="s">
        <v>135</v>
      </c>
      <c r="K34">
        <f t="array" ref="K34">SUM((InvoiceNo=J34)*1)</f>
        <v>1</v>
      </c>
      <c r="L34">
        <f t="array" ref="L34">SUM((InvoiceNo=J34)*QuantityShipped)</f>
        <v>12</v>
      </c>
      <c r="N34" t="s">
        <v>77</v>
      </c>
      <c r="O34">
        <f t="array" ref="O34">SUM((ItemCode=N34)*1)</f>
        <v>76</v>
      </c>
      <c r="P34">
        <f t="array" ref="P34">SUM((ItemCode=N34)*QuantityShipped)</f>
        <v>2184</v>
      </c>
    </row>
    <row r="35" spans="1:16" x14ac:dyDescent="0.55000000000000004">
      <c r="A35" t="s">
        <v>70</v>
      </c>
      <c r="B35" s="1">
        <v>40302</v>
      </c>
      <c r="C35" t="s">
        <v>1</v>
      </c>
      <c r="D35" t="s">
        <v>73</v>
      </c>
      <c r="E35" t="s">
        <v>74</v>
      </c>
      <c r="F35">
        <v>2</v>
      </c>
      <c r="G35" t="str">
        <f t="array" ref="G35">INDEX(BillToName,MATCH(A35,'Bill to Data'!$A$2:$A$3040,0))</f>
        <v>DAVID GUDORF</v>
      </c>
      <c r="H35" t="str">
        <f t="shared" si="0"/>
        <v>19843-NYR</v>
      </c>
      <c r="J35" t="s">
        <v>137</v>
      </c>
      <c r="K35">
        <f t="array" ref="K35">SUM((InvoiceNo=J35)*1)</f>
        <v>2</v>
      </c>
      <c r="L35">
        <f t="array" ref="L35">SUM((InvoiceNo=J35)*QuantityShipped)</f>
        <v>4</v>
      </c>
      <c r="N35" t="s">
        <v>78</v>
      </c>
      <c r="O35">
        <f t="array" ref="O35">SUM((ItemCode=N35)*1)</f>
        <v>6</v>
      </c>
      <c r="P35">
        <f t="array" ref="P35">SUM((ItemCode=N35)*QuantityShipped)</f>
        <v>12</v>
      </c>
    </row>
    <row r="36" spans="1:16" x14ac:dyDescent="0.55000000000000004">
      <c r="A36" t="s">
        <v>70</v>
      </c>
      <c r="B36" s="1">
        <v>40302</v>
      </c>
      <c r="C36" t="s">
        <v>1</v>
      </c>
      <c r="D36" t="s">
        <v>75</v>
      </c>
      <c r="E36" t="s">
        <v>76</v>
      </c>
      <c r="F36">
        <v>5</v>
      </c>
      <c r="G36" t="str">
        <f t="array" ref="G36">INDEX(BillToName,MATCH(A36,'Bill to Data'!$A$2:$A$3040,0))</f>
        <v>DAVID GUDORF</v>
      </c>
      <c r="H36" t="str">
        <f t="shared" si="0"/>
        <v>QJ111-1</v>
      </c>
      <c r="J36" t="s">
        <v>142</v>
      </c>
      <c r="K36">
        <f t="array" ref="K36">SUM((InvoiceNo=J36)*1)</f>
        <v>1</v>
      </c>
      <c r="L36">
        <f t="array" ref="L36">SUM((InvoiceNo=J36)*QuantityShipped)</f>
        <v>35</v>
      </c>
      <c r="N36" t="s">
        <v>80</v>
      </c>
      <c r="O36">
        <f t="array" ref="O36">SUM((ItemCode=N36)*1)</f>
        <v>14</v>
      </c>
      <c r="P36">
        <f t="array" ref="P36">SUM((ItemCode=N36)*QuantityShipped)</f>
        <v>122</v>
      </c>
    </row>
    <row r="37" spans="1:16" x14ac:dyDescent="0.55000000000000004">
      <c r="A37" t="s">
        <v>70</v>
      </c>
      <c r="B37" s="1">
        <v>40302</v>
      </c>
      <c r="C37" t="s">
        <v>1</v>
      </c>
      <c r="D37" t="s">
        <v>77</v>
      </c>
      <c r="E37" t="s">
        <v>30</v>
      </c>
      <c r="F37">
        <v>5</v>
      </c>
      <c r="G37" t="str">
        <f t="array" ref="G37">INDEX(BillToName,MATCH(A37,'Bill to Data'!$A$2:$A$3040,0))</f>
        <v>DAVID GUDORF</v>
      </c>
      <c r="H37" t="str">
        <f t="shared" si="0"/>
        <v>25612-6-NYR</v>
      </c>
      <c r="J37" t="s">
        <v>143</v>
      </c>
      <c r="K37">
        <f t="array" ref="K37">SUM((InvoiceNo=J37)*1)</f>
        <v>1</v>
      </c>
      <c r="L37">
        <f t="array" ref="L37">SUM((InvoiceNo=J37)*QuantityShipped)</f>
        <v>2</v>
      </c>
      <c r="N37" t="s">
        <v>82</v>
      </c>
      <c r="O37">
        <f t="array" ref="O37">SUM((ItemCode=N37)*1)</f>
        <v>17</v>
      </c>
      <c r="P37">
        <f t="array" ref="P37">SUM((ItemCode=N37)*QuantityShipped)</f>
        <v>52</v>
      </c>
    </row>
    <row r="38" spans="1:16" x14ac:dyDescent="0.55000000000000004">
      <c r="A38" t="s">
        <v>70</v>
      </c>
      <c r="B38" s="1">
        <v>40302</v>
      </c>
      <c r="C38" t="s">
        <v>1</v>
      </c>
      <c r="D38" t="s">
        <v>78</v>
      </c>
      <c r="E38" t="s">
        <v>79</v>
      </c>
      <c r="F38">
        <v>1</v>
      </c>
      <c r="G38" t="str">
        <f t="array" ref="G38">INDEX(BillToName,MATCH(A38,'Bill to Data'!$A$2:$A$3040,0))</f>
        <v>DAVID GUDORF</v>
      </c>
      <c r="H38" t="str">
        <f t="shared" si="0"/>
        <v>18640-113-540-N</v>
      </c>
      <c r="J38" t="s">
        <v>146</v>
      </c>
      <c r="K38">
        <f t="array" ref="K38">SUM((InvoiceNo=J38)*1)</f>
        <v>8</v>
      </c>
      <c r="L38">
        <f t="array" ref="L38">SUM((InvoiceNo=J38)*QuantityShipped)</f>
        <v>28</v>
      </c>
      <c r="N38" t="s">
        <v>85</v>
      </c>
      <c r="O38">
        <f t="array" ref="O38">SUM((ItemCode=N38)*1)</f>
        <v>1</v>
      </c>
      <c r="P38">
        <f t="array" ref="P38">SUM((ItemCode=N38)*QuantityShipped)</f>
        <v>10</v>
      </c>
    </row>
    <row r="39" spans="1:16" x14ac:dyDescent="0.55000000000000004">
      <c r="A39" t="s">
        <v>70</v>
      </c>
      <c r="B39" s="1">
        <v>40302</v>
      </c>
      <c r="C39" t="s">
        <v>1</v>
      </c>
      <c r="D39" t="s">
        <v>80</v>
      </c>
      <c r="E39" t="s">
        <v>81</v>
      </c>
      <c r="F39">
        <v>2</v>
      </c>
      <c r="G39" t="str">
        <f t="array" ref="G39">INDEX(BillToName,MATCH(A39,'Bill to Data'!$A$2:$A$3040,0))</f>
        <v>DAVID GUDORF</v>
      </c>
      <c r="H39" t="str">
        <f t="shared" si="0"/>
        <v>18639-112-540-N</v>
      </c>
      <c r="J39" t="s">
        <v>162</v>
      </c>
      <c r="K39">
        <f t="array" ref="K39">SUM((InvoiceNo=J39)*1)</f>
        <v>4</v>
      </c>
      <c r="L39">
        <f t="array" ref="L39">SUM((InvoiceNo=J39)*QuantityShipped)</f>
        <v>25</v>
      </c>
      <c r="N39" t="s">
        <v>89</v>
      </c>
      <c r="O39">
        <f t="array" ref="O39">SUM((ItemCode=N39)*1)</f>
        <v>6</v>
      </c>
      <c r="P39">
        <f t="array" ref="P39">SUM((ItemCode=N39)*QuantityShipped)</f>
        <v>301</v>
      </c>
    </row>
    <row r="40" spans="1:16" x14ac:dyDescent="0.55000000000000004">
      <c r="A40" t="s">
        <v>70</v>
      </c>
      <c r="B40" s="1">
        <v>40302</v>
      </c>
      <c r="C40" t="s">
        <v>1</v>
      </c>
      <c r="D40" t="s">
        <v>82</v>
      </c>
      <c r="E40" t="s">
        <v>83</v>
      </c>
      <c r="F40">
        <v>2</v>
      </c>
      <c r="G40" t="str">
        <f t="array" ref="G40">INDEX(BillToName,MATCH(A40,'Bill to Data'!$A$2:$A$3040,0))</f>
        <v>DAVID GUDORF</v>
      </c>
      <c r="H40" t="str">
        <f t="shared" si="0"/>
        <v>18638-111-540-N</v>
      </c>
      <c r="J40" t="s">
        <v>167</v>
      </c>
      <c r="K40">
        <f t="array" ref="K40">SUM((InvoiceNo=J40)*1)</f>
        <v>3</v>
      </c>
      <c r="L40">
        <f t="array" ref="L40">SUM((InvoiceNo=J40)*QuantityShipped)</f>
        <v>12</v>
      </c>
      <c r="N40" t="s">
        <v>91</v>
      </c>
      <c r="O40">
        <f t="array" ref="O40">SUM((ItemCode=N40)*1)</f>
        <v>2</v>
      </c>
      <c r="P40">
        <f t="array" ref="P40">SUM((ItemCode=N40)*QuantityShipped)</f>
        <v>115</v>
      </c>
    </row>
    <row r="41" spans="1:16" x14ac:dyDescent="0.55000000000000004">
      <c r="A41" t="s">
        <v>84</v>
      </c>
      <c r="B41" s="1">
        <v>40302</v>
      </c>
      <c r="C41" t="s">
        <v>1</v>
      </c>
      <c r="D41" t="s">
        <v>85</v>
      </c>
      <c r="E41" t="s">
        <v>86</v>
      </c>
      <c r="F41">
        <v>10</v>
      </c>
      <c r="G41" t="str">
        <f t="array" ref="G41">INDEX(BillToName,MATCH(A41,'Bill to Data'!$A$2:$A$3040,0))</f>
        <v>THOM HARRIS</v>
      </c>
      <c r="H41" t="str">
        <f t="shared" si="0"/>
        <v>8079-PP-24</v>
      </c>
      <c r="J41" t="s">
        <v>168</v>
      </c>
      <c r="K41">
        <f t="array" ref="K41">SUM((InvoiceNo=J41)*1)</f>
        <v>1</v>
      </c>
      <c r="L41">
        <f t="array" ref="L41">SUM((InvoiceNo=J41)*QuantityShipped)</f>
        <v>1</v>
      </c>
      <c r="N41" t="s">
        <v>93</v>
      </c>
      <c r="O41">
        <f t="array" ref="O41">SUM((ItemCode=N41)*1)</f>
        <v>27</v>
      </c>
      <c r="P41">
        <f t="array" ref="P41">SUM((ItemCode=N41)*QuantityShipped)</f>
        <v>29</v>
      </c>
    </row>
    <row r="42" spans="1:16" x14ac:dyDescent="0.55000000000000004">
      <c r="A42" t="s">
        <v>84</v>
      </c>
      <c r="B42" s="1">
        <v>40302</v>
      </c>
      <c r="C42" t="s">
        <v>1</v>
      </c>
      <c r="D42" t="s">
        <v>31</v>
      </c>
      <c r="E42" t="s">
        <v>30</v>
      </c>
      <c r="F42">
        <v>10</v>
      </c>
      <c r="G42" t="str">
        <f t="array" ref="G42">INDEX(BillToName,MATCH(A42,'Bill to Data'!$A$2:$A$3040,0))</f>
        <v>THOM HARRIS</v>
      </c>
      <c r="H42" t="str">
        <f t="shared" si="0"/>
        <v>25612-1-NYR</v>
      </c>
      <c r="J42" t="s">
        <v>171</v>
      </c>
      <c r="K42">
        <f t="array" ref="K42">SUM((InvoiceNo=J42)*1)</f>
        <v>1</v>
      </c>
      <c r="L42">
        <f t="array" ref="L42">SUM((InvoiceNo=J42)*QuantityShipped)</f>
        <v>1</v>
      </c>
      <c r="N42" t="s">
        <v>95</v>
      </c>
      <c r="O42">
        <f t="array" ref="O42">SUM((ItemCode=N42)*1)</f>
        <v>9</v>
      </c>
      <c r="P42">
        <f t="array" ref="P42">SUM((ItemCode=N42)*QuantityShipped)</f>
        <v>24</v>
      </c>
    </row>
    <row r="43" spans="1:16" x14ac:dyDescent="0.55000000000000004">
      <c r="A43" t="s">
        <v>87</v>
      </c>
      <c r="B43" s="1">
        <v>40302</v>
      </c>
      <c r="C43" t="s">
        <v>1</v>
      </c>
      <c r="D43" t="s">
        <v>2</v>
      </c>
      <c r="E43" t="s">
        <v>3</v>
      </c>
      <c r="F43">
        <v>1</v>
      </c>
      <c r="G43" t="str">
        <f t="array" ref="G43">INDEX(BillToName,MATCH(A43,'Bill to Data'!$A$2:$A$3040,0))</f>
        <v>GENTRY LEDBETTER</v>
      </c>
      <c r="H43" t="str">
        <f t="shared" si="0"/>
        <v>8000-543-236</v>
      </c>
      <c r="J43" t="s">
        <v>174</v>
      </c>
      <c r="K43">
        <f t="array" ref="K43">SUM((InvoiceNo=J43)*1)</f>
        <v>1</v>
      </c>
      <c r="L43">
        <f t="array" ref="L43">SUM((InvoiceNo=J43)*QuantityShipped)</f>
        <v>15</v>
      </c>
      <c r="N43" t="s">
        <v>97</v>
      </c>
      <c r="O43">
        <f t="array" ref="O43">SUM((ItemCode=N43)*1)</f>
        <v>12</v>
      </c>
      <c r="P43">
        <f t="array" ref="P43">SUM((ItemCode=N43)*QuantityShipped)</f>
        <v>21</v>
      </c>
    </row>
    <row r="44" spans="1:16" x14ac:dyDescent="0.55000000000000004">
      <c r="A44" t="s">
        <v>88</v>
      </c>
      <c r="B44" s="1">
        <v>40302</v>
      </c>
      <c r="C44" t="s">
        <v>1</v>
      </c>
      <c r="D44" t="s">
        <v>89</v>
      </c>
      <c r="E44" t="s">
        <v>90</v>
      </c>
      <c r="F44">
        <v>65</v>
      </c>
      <c r="G44" t="str">
        <f t="array" ref="G44">INDEX(BillToName,MATCH(A44,'Bill to Data'!$A$2:$A$3040,0))</f>
        <v>GEORGE SZAKALY</v>
      </c>
      <c r="H44" t="str">
        <f t="shared" si="0"/>
        <v>XRC11002-VK</v>
      </c>
      <c r="J44" t="s">
        <v>176</v>
      </c>
      <c r="K44">
        <f t="array" ref="K44">SUM((InvoiceNo=J44)*1)</f>
        <v>1</v>
      </c>
      <c r="L44">
        <f t="array" ref="L44">SUM((InvoiceNo=J44)*QuantityShipped)</f>
        <v>1</v>
      </c>
      <c r="N44" t="s">
        <v>99</v>
      </c>
      <c r="O44">
        <f t="array" ref="O44">SUM((ItemCode=N44)*1)</f>
        <v>4</v>
      </c>
      <c r="P44">
        <f t="array" ref="P44">SUM((ItemCode=N44)*QuantityShipped)</f>
        <v>7</v>
      </c>
    </row>
    <row r="45" spans="1:16" x14ac:dyDescent="0.55000000000000004">
      <c r="A45" t="s">
        <v>88</v>
      </c>
      <c r="B45" s="1">
        <v>40302</v>
      </c>
      <c r="C45" t="s">
        <v>1</v>
      </c>
      <c r="D45" t="s">
        <v>91</v>
      </c>
      <c r="E45" t="s">
        <v>90</v>
      </c>
      <c r="F45">
        <v>65</v>
      </c>
      <c r="G45" t="str">
        <f t="array" ref="G45">INDEX(BillToName,MATCH(A45,'Bill to Data'!$A$2:$A$3040,0))</f>
        <v>GEORGE SZAKALY</v>
      </c>
      <c r="H45" t="str">
        <f t="shared" si="0"/>
        <v>XRC11004-VS</v>
      </c>
      <c r="J45" t="s">
        <v>179</v>
      </c>
      <c r="K45">
        <f t="array" ref="K45">SUM((InvoiceNo=J45)*1)</f>
        <v>2</v>
      </c>
      <c r="L45">
        <f t="array" ref="L45">SUM((InvoiceNo=J45)*QuantityShipped)</f>
        <v>2</v>
      </c>
      <c r="N45" t="s">
        <v>102</v>
      </c>
      <c r="O45">
        <f t="array" ref="O45">SUM((ItemCode=N45)*1)</f>
        <v>1</v>
      </c>
      <c r="P45">
        <f t="array" ref="P45">SUM((ItemCode=N45)*QuantityShipped)</f>
        <v>1</v>
      </c>
    </row>
    <row r="46" spans="1:16" x14ac:dyDescent="0.55000000000000004">
      <c r="A46" t="s">
        <v>92</v>
      </c>
      <c r="B46" s="1">
        <v>40303</v>
      </c>
      <c r="C46" t="s">
        <v>1</v>
      </c>
      <c r="D46" t="s">
        <v>93</v>
      </c>
      <c r="E46" t="s">
        <v>94</v>
      </c>
      <c r="F46">
        <v>1</v>
      </c>
      <c r="G46" t="str">
        <f t="array" ref="G46">INDEX(BillToName,MATCH(A46,'Bill to Data'!$A$2:$A$3040,0))</f>
        <v>JOHNATAN CHAMBERLIN</v>
      </c>
      <c r="H46" t="str">
        <f t="shared" si="0"/>
        <v>MFM220</v>
      </c>
      <c r="J46" t="s">
        <v>184</v>
      </c>
      <c r="K46">
        <f t="array" ref="K46">SUM((InvoiceNo=J46)*1)</f>
        <v>1</v>
      </c>
      <c r="L46">
        <f t="array" ref="L46">SUM((InvoiceNo=J46)*QuantityShipped)</f>
        <v>7</v>
      </c>
      <c r="N46" t="s">
        <v>105</v>
      </c>
      <c r="O46">
        <f t="array" ref="O46">SUM((ItemCode=N46)*1)</f>
        <v>6</v>
      </c>
      <c r="P46">
        <f t="array" ref="P46">SUM((ItemCode=N46)*QuantityShipped)</f>
        <v>172</v>
      </c>
    </row>
    <row r="47" spans="1:16" x14ac:dyDescent="0.55000000000000004">
      <c r="A47" t="s">
        <v>92</v>
      </c>
      <c r="B47" s="1">
        <v>40303</v>
      </c>
      <c r="C47" t="s">
        <v>1</v>
      </c>
      <c r="D47" t="s">
        <v>95</v>
      </c>
      <c r="E47" t="s">
        <v>96</v>
      </c>
      <c r="F47">
        <v>2</v>
      </c>
      <c r="G47" t="str">
        <f t="array" ref="G47">INDEX(BillToName,MATCH(A47,'Bill to Data'!$A$2:$A$3040,0))</f>
        <v>JOHNATAN CHAMBERLIN</v>
      </c>
      <c r="H47" t="str">
        <f t="shared" si="0"/>
        <v>FC220</v>
      </c>
      <c r="J47" t="s">
        <v>187</v>
      </c>
      <c r="K47">
        <f t="array" ref="K47">SUM((InvoiceNo=J47)*1)</f>
        <v>1</v>
      </c>
      <c r="L47">
        <f t="array" ref="L47">SUM((InvoiceNo=J47)*QuantityShipped)</f>
        <v>1</v>
      </c>
      <c r="N47" t="s">
        <v>108</v>
      </c>
      <c r="O47">
        <f t="array" ref="O47">SUM((ItemCode=N47)*1)</f>
        <v>13</v>
      </c>
      <c r="P47">
        <f t="array" ref="P47">SUM((ItemCode=N47)*QuantityShipped)</f>
        <v>16</v>
      </c>
    </row>
    <row r="48" spans="1:16" x14ac:dyDescent="0.55000000000000004">
      <c r="A48" t="s">
        <v>92</v>
      </c>
      <c r="B48" s="1">
        <v>40303</v>
      </c>
      <c r="C48" t="s">
        <v>1</v>
      </c>
      <c r="D48" t="s">
        <v>97</v>
      </c>
      <c r="E48" t="s">
        <v>98</v>
      </c>
      <c r="F48">
        <v>2</v>
      </c>
      <c r="G48" t="str">
        <f t="array" ref="G48">INDEX(BillToName,MATCH(A48,'Bill to Data'!$A$2:$A$3040,0))</f>
        <v>JOHNATAN CHAMBERLIN</v>
      </c>
      <c r="H48" t="str">
        <f t="shared" si="0"/>
        <v>200G</v>
      </c>
      <c r="J48" t="s">
        <v>190</v>
      </c>
      <c r="K48">
        <f t="array" ref="K48">SUM((InvoiceNo=J48)*1)</f>
        <v>1</v>
      </c>
      <c r="L48">
        <f t="array" ref="L48">SUM((InvoiceNo=J48)*QuantityShipped)</f>
        <v>1</v>
      </c>
      <c r="N48" t="s">
        <v>111</v>
      </c>
      <c r="O48">
        <f t="array" ref="O48">SUM((ItemCode=N48)*1)</f>
        <v>37</v>
      </c>
      <c r="P48">
        <f t="array" ref="P48">SUM((ItemCode=N48)*QuantityShipped)</f>
        <v>318</v>
      </c>
    </row>
    <row r="49" spans="1:16" x14ac:dyDescent="0.55000000000000004">
      <c r="A49" t="s">
        <v>92</v>
      </c>
      <c r="B49" s="1">
        <v>40303</v>
      </c>
      <c r="C49" t="s">
        <v>1</v>
      </c>
      <c r="D49" t="s">
        <v>99</v>
      </c>
      <c r="E49" t="s">
        <v>100</v>
      </c>
      <c r="F49">
        <v>2</v>
      </c>
      <c r="G49" t="str">
        <f t="array" ref="G49">INDEX(BillToName,MATCH(A49,'Bill to Data'!$A$2:$A$3040,0))</f>
        <v>JOHNATAN CHAMBERLIN</v>
      </c>
      <c r="H49" t="str">
        <f t="shared" si="0"/>
        <v>M220A</v>
      </c>
      <c r="J49" t="s">
        <v>192</v>
      </c>
      <c r="K49">
        <f t="array" ref="K49">SUM((InvoiceNo=J49)*1)</f>
        <v>1</v>
      </c>
      <c r="L49">
        <f t="array" ref="L49">SUM((InvoiceNo=J49)*QuantityShipped)</f>
        <v>1</v>
      </c>
      <c r="N49" t="s">
        <v>114</v>
      </c>
      <c r="O49">
        <f t="array" ref="O49">SUM((ItemCode=N49)*1)</f>
        <v>9</v>
      </c>
      <c r="P49">
        <f t="array" ref="P49">SUM((ItemCode=N49)*QuantityShipped)</f>
        <v>11</v>
      </c>
    </row>
    <row r="50" spans="1:16" x14ac:dyDescent="0.55000000000000004">
      <c r="A50" t="s">
        <v>101</v>
      </c>
      <c r="B50" s="1">
        <v>40308</v>
      </c>
      <c r="C50" t="s">
        <v>1</v>
      </c>
      <c r="D50" t="s">
        <v>102</v>
      </c>
      <c r="E50" t="s">
        <v>103</v>
      </c>
      <c r="F50">
        <v>1</v>
      </c>
      <c r="G50" t="str">
        <f t="array" ref="G50">INDEX(BillToName,MATCH(A50,'Bill to Data'!$A$2:$A$3040,0))</f>
        <v>ANDREW ANKNEY</v>
      </c>
      <c r="H50" t="str">
        <f t="shared" si="0"/>
        <v>TK-3</v>
      </c>
      <c r="J50" t="s">
        <v>193</v>
      </c>
      <c r="K50">
        <f t="array" ref="K50">SUM((InvoiceNo=J50)*1)</f>
        <v>1</v>
      </c>
      <c r="L50">
        <f t="array" ref="L50">SUM((InvoiceNo=J50)*QuantityShipped)</f>
        <v>5</v>
      </c>
      <c r="N50" t="s">
        <v>117</v>
      </c>
      <c r="O50">
        <f t="array" ref="O50">SUM((ItemCode=N50)*1)</f>
        <v>37</v>
      </c>
      <c r="P50">
        <f t="array" ref="P50">SUM((ItemCode=N50)*QuantityShipped)</f>
        <v>70</v>
      </c>
    </row>
    <row r="51" spans="1:16" x14ac:dyDescent="0.55000000000000004">
      <c r="A51" t="s">
        <v>104</v>
      </c>
      <c r="B51" s="1">
        <v>40309</v>
      </c>
      <c r="C51" t="s">
        <v>1</v>
      </c>
      <c r="D51" t="s">
        <v>105</v>
      </c>
      <c r="E51" t="s">
        <v>106</v>
      </c>
      <c r="F51">
        <v>28</v>
      </c>
      <c r="G51" t="str">
        <f t="array" ref="G51">INDEX(BillToName,MATCH(A51,'Bill to Data'!$A$2:$A$3040,0))</f>
        <v>CLARENCE ECKARD</v>
      </c>
      <c r="H51" t="str">
        <f t="shared" si="0"/>
        <v>AIC11002-VS</v>
      </c>
      <c r="J51" t="s">
        <v>195</v>
      </c>
      <c r="K51">
        <f t="array" ref="K51">SUM((InvoiceNo=J51)*1)</f>
        <v>3</v>
      </c>
      <c r="L51">
        <f t="array" ref="L51">SUM((InvoiceNo=J51)*QuantityShipped)</f>
        <v>16</v>
      </c>
      <c r="N51" t="s">
        <v>119</v>
      </c>
      <c r="O51">
        <f t="array" ref="O51">SUM((ItemCode=N51)*1)</f>
        <v>8</v>
      </c>
      <c r="P51">
        <f t="array" ref="P51">SUM((ItemCode=N51)*QuantityShipped)</f>
        <v>99</v>
      </c>
    </row>
    <row r="52" spans="1:16" x14ac:dyDescent="0.55000000000000004">
      <c r="A52" t="s">
        <v>107</v>
      </c>
      <c r="B52" s="1">
        <v>40309</v>
      </c>
      <c r="C52" t="s">
        <v>1</v>
      </c>
      <c r="D52" t="s">
        <v>108</v>
      </c>
      <c r="E52" t="s">
        <v>109</v>
      </c>
      <c r="F52">
        <v>1</v>
      </c>
      <c r="G52" t="str">
        <f t="array" ref="G52">INDEX(BillToName,MATCH(A52,'Bill to Data'!$A$2:$A$3040,0))</f>
        <v>GREG ARMSTRONG</v>
      </c>
      <c r="H52" t="str">
        <f t="shared" si="0"/>
        <v>IBFD60-SET</v>
      </c>
      <c r="J52" t="s">
        <v>201</v>
      </c>
      <c r="K52">
        <f t="array" ref="K52">SUM((InvoiceNo=J52)*1)</f>
        <v>5</v>
      </c>
      <c r="L52">
        <f t="array" ref="L52">SUM((InvoiceNo=J52)*QuantityShipped)</f>
        <v>6</v>
      </c>
      <c r="N52" t="s">
        <v>121</v>
      </c>
      <c r="O52">
        <f t="array" ref="O52">SUM((ItemCode=N52)*1)</f>
        <v>64</v>
      </c>
      <c r="P52">
        <f t="array" ref="P52">SUM((ItemCode=N52)*QuantityShipped)</f>
        <v>2635</v>
      </c>
    </row>
    <row r="53" spans="1:16" x14ac:dyDescent="0.55000000000000004">
      <c r="A53" t="s">
        <v>110</v>
      </c>
      <c r="B53" s="1">
        <v>40309</v>
      </c>
      <c r="C53" t="s">
        <v>1</v>
      </c>
      <c r="D53" t="s">
        <v>111</v>
      </c>
      <c r="E53" t="s">
        <v>76</v>
      </c>
      <c r="F53">
        <v>3</v>
      </c>
      <c r="G53" t="str">
        <f t="array" ref="G53">INDEX(BillToName,MATCH(A53,'Bill to Data'!$A$2:$A$3040,0))</f>
        <v>DON SAYWORD</v>
      </c>
      <c r="H53" t="str">
        <f t="shared" si="0"/>
        <v>QJ111SQ-1</v>
      </c>
      <c r="J53" t="s">
        <v>206</v>
      </c>
      <c r="K53">
        <f t="array" ref="K53">SUM((InvoiceNo=J53)*1)</f>
        <v>1</v>
      </c>
      <c r="L53">
        <f t="array" ref="L53">SUM((InvoiceNo=J53)*QuantityShipped)</f>
        <v>1</v>
      </c>
      <c r="N53" t="s">
        <v>122</v>
      </c>
      <c r="O53">
        <f t="array" ref="O53">SUM((ItemCode=N53)*1)</f>
        <v>16</v>
      </c>
      <c r="P53">
        <f t="array" ref="P53">SUM((ItemCode=N53)*QuantityShipped)</f>
        <v>185</v>
      </c>
    </row>
    <row r="54" spans="1:16" x14ac:dyDescent="0.55000000000000004">
      <c r="A54" t="s">
        <v>110</v>
      </c>
      <c r="B54" s="1">
        <v>40309</v>
      </c>
      <c r="C54" t="s">
        <v>1</v>
      </c>
      <c r="D54" t="s">
        <v>80</v>
      </c>
      <c r="E54" t="s">
        <v>81</v>
      </c>
      <c r="F54">
        <v>3</v>
      </c>
      <c r="G54" t="str">
        <f t="array" ref="G54">INDEX(BillToName,MATCH(A54,'Bill to Data'!$A$2:$A$3040,0))</f>
        <v>DON SAYWORD</v>
      </c>
      <c r="H54" t="str">
        <f t="shared" si="0"/>
        <v>18639-112-540-N</v>
      </c>
      <c r="J54" t="s">
        <v>209</v>
      </c>
      <c r="K54">
        <f t="array" ref="K54">SUM((InvoiceNo=J54)*1)</f>
        <v>1</v>
      </c>
      <c r="L54">
        <f t="array" ref="L54">SUM((InvoiceNo=J54)*QuantityShipped)</f>
        <v>4</v>
      </c>
      <c r="N54" t="s">
        <v>126</v>
      </c>
      <c r="O54">
        <f t="array" ref="O54">SUM((ItemCode=N54)*1)</f>
        <v>10</v>
      </c>
      <c r="P54">
        <f t="array" ref="P54">SUM((ItemCode=N54)*QuantityShipped)</f>
        <v>128</v>
      </c>
    </row>
    <row r="55" spans="1:16" x14ac:dyDescent="0.55000000000000004">
      <c r="A55" t="s">
        <v>110</v>
      </c>
      <c r="B55" s="1">
        <v>40309</v>
      </c>
      <c r="C55" t="s">
        <v>1</v>
      </c>
      <c r="D55" t="s">
        <v>82</v>
      </c>
      <c r="E55" t="s">
        <v>83</v>
      </c>
      <c r="F55">
        <v>2</v>
      </c>
      <c r="G55" t="str">
        <f t="array" ref="G55">INDEX(BillToName,MATCH(A55,'Bill to Data'!$A$2:$A$3040,0))</f>
        <v>DON SAYWORD</v>
      </c>
      <c r="H55" t="str">
        <f t="shared" si="0"/>
        <v>18638-111-540-N</v>
      </c>
      <c r="J55" t="s">
        <v>212</v>
      </c>
      <c r="K55">
        <f t="array" ref="K55">SUM((InvoiceNo=J55)*1)</f>
        <v>1</v>
      </c>
      <c r="L55">
        <f t="array" ref="L55">SUM((InvoiceNo=J55)*QuantityShipped)</f>
        <v>5</v>
      </c>
      <c r="N55" t="s">
        <v>127</v>
      </c>
      <c r="O55">
        <f t="array" ref="O55">SUM((ItemCode=N55)*1)</f>
        <v>4</v>
      </c>
      <c r="P55">
        <f t="array" ref="P55">SUM((ItemCode=N55)*QuantityShipped)</f>
        <v>4</v>
      </c>
    </row>
    <row r="56" spans="1:16" x14ac:dyDescent="0.55000000000000004">
      <c r="A56" t="s">
        <v>112</v>
      </c>
      <c r="B56" s="1">
        <v>40309</v>
      </c>
      <c r="C56" t="s">
        <v>1</v>
      </c>
      <c r="D56" t="s">
        <v>2</v>
      </c>
      <c r="E56" t="s">
        <v>3</v>
      </c>
      <c r="F56">
        <v>1</v>
      </c>
      <c r="G56" t="str">
        <f t="array" ref="G56">INDEX(BillToName,MATCH(A56,'Bill to Data'!$A$2:$A$3040,0))</f>
        <v>ARTHUR EBERT</v>
      </c>
      <c r="H56" t="str">
        <f t="shared" si="0"/>
        <v>8000-543-236</v>
      </c>
      <c r="J56" t="s">
        <v>215</v>
      </c>
      <c r="K56">
        <f t="array" ref="K56">SUM((InvoiceNo=J56)*1)</f>
        <v>1</v>
      </c>
      <c r="L56">
        <f t="array" ref="L56">SUM((InvoiceNo=J56)*QuantityShipped)</f>
        <v>3</v>
      </c>
      <c r="N56" t="s">
        <v>129</v>
      </c>
      <c r="O56">
        <f t="array" ref="O56">SUM((ItemCode=N56)*1)</f>
        <v>29</v>
      </c>
      <c r="P56">
        <f t="array" ref="P56">SUM((ItemCode=N56)*QuantityShipped)</f>
        <v>780</v>
      </c>
    </row>
    <row r="57" spans="1:16" x14ac:dyDescent="0.55000000000000004">
      <c r="A57" t="s">
        <v>113</v>
      </c>
      <c r="B57" s="1">
        <v>40309</v>
      </c>
      <c r="C57" t="s">
        <v>1</v>
      </c>
      <c r="D57" t="s">
        <v>114</v>
      </c>
      <c r="E57" t="s">
        <v>115</v>
      </c>
      <c r="F57">
        <v>1</v>
      </c>
      <c r="G57" t="str">
        <f t="array" ref="G57">INDEX(BillToName,MATCH(A57,'Bill to Data'!$A$2:$A$3040,0))</f>
        <v>BRNADON FONTENOT</v>
      </c>
      <c r="H57" t="str">
        <f t="shared" si="0"/>
        <v>22670-PP-15-1/4</v>
      </c>
      <c r="J57" t="s">
        <v>217</v>
      </c>
      <c r="K57">
        <f t="array" ref="K57">SUM((InvoiceNo=J57)*1)</f>
        <v>3</v>
      </c>
      <c r="L57">
        <f t="array" ref="L57">SUM((InvoiceNo=J57)*QuantityShipped)</f>
        <v>42</v>
      </c>
      <c r="N57" t="s">
        <v>130</v>
      </c>
      <c r="O57">
        <f t="array" ref="O57">SUM((ItemCode=N57)*1)</f>
        <v>19</v>
      </c>
      <c r="P57">
        <f t="array" ref="P57">SUM((ItemCode=N57)*QuantityShipped)</f>
        <v>528</v>
      </c>
    </row>
    <row r="58" spans="1:16" x14ac:dyDescent="0.55000000000000004">
      <c r="A58" t="s">
        <v>116</v>
      </c>
      <c r="B58" s="1">
        <v>40309</v>
      </c>
      <c r="C58" t="s">
        <v>1</v>
      </c>
      <c r="D58" t="s">
        <v>117</v>
      </c>
      <c r="E58" t="s">
        <v>12</v>
      </c>
      <c r="F58">
        <v>1</v>
      </c>
      <c r="G58" t="str">
        <f t="array" ref="G58">INDEX(BillToName,MATCH(A58,'Bill to Data'!$A$2:$A$3040,0))</f>
        <v>JOHN MCHALE</v>
      </c>
      <c r="H58" t="str">
        <f t="shared" si="0"/>
        <v>50800-21-AL-406</v>
      </c>
      <c r="J58" t="s">
        <v>220</v>
      </c>
      <c r="K58">
        <f t="array" ref="K58">SUM((InvoiceNo=J58)*1)</f>
        <v>3</v>
      </c>
      <c r="L58">
        <f t="array" ref="L58">SUM((InvoiceNo=J58)*QuantityShipped)</f>
        <v>24</v>
      </c>
      <c r="N58" t="s">
        <v>131</v>
      </c>
      <c r="O58">
        <f t="array" ref="O58">SUM((ItemCode=N58)*1)</f>
        <v>4</v>
      </c>
      <c r="P58">
        <f t="array" ref="P58">SUM((ItemCode=N58)*QuantityShipped)</f>
        <v>3</v>
      </c>
    </row>
    <row r="59" spans="1:16" x14ac:dyDescent="0.55000000000000004">
      <c r="A59" t="s">
        <v>118</v>
      </c>
      <c r="B59" s="1">
        <v>40309</v>
      </c>
      <c r="C59" t="s">
        <v>1</v>
      </c>
      <c r="D59" t="s">
        <v>119</v>
      </c>
      <c r="E59" t="s">
        <v>120</v>
      </c>
      <c r="F59">
        <v>11</v>
      </c>
      <c r="G59" t="str">
        <f t="array" ref="G59">INDEX(BillToName,MATCH(A59,'Bill to Data'!$A$2:$A$3040,0))</f>
        <v>SANDER SHKRELI</v>
      </c>
      <c r="H59" t="str">
        <f t="shared" si="0"/>
        <v>XR11006-VS</v>
      </c>
      <c r="J59" t="s">
        <v>227</v>
      </c>
      <c r="K59">
        <f t="array" ref="K59">SUM((InvoiceNo=J59)*1)</f>
        <v>1</v>
      </c>
      <c r="L59">
        <f t="array" ref="L59">SUM((InvoiceNo=J59)*QuantityShipped)</f>
        <v>5</v>
      </c>
      <c r="N59" t="s">
        <v>133</v>
      </c>
      <c r="O59">
        <f t="array" ref="O59">SUM((ItemCode=N59)*1)</f>
        <v>1</v>
      </c>
      <c r="P59">
        <f t="array" ref="P59">SUM((ItemCode=N59)*QuantityShipped)</f>
        <v>1</v>
      </c>
    </row>
    <row r="60" spans="1:16" x14ac:dyDescent="0.55000000000000004">
      <c r="A60" t="s">
        <v>118</v>
      </c>
      <c r="B60" s="1">
        <v>40309</v>
      </c>
      <c r="C60" t="s">
        <v>1</v>
      </c>
      <c r="D60" t="s">
        <v>121</v>
      </c>
      <c r="E60" t="s">
        <v>30</v>
      </c>
      <c r="F60">
        <v>11</v>
      </c>
      <c r="G60" t="str">
        <f t="array" ref="G60">INDEX(BillToName,MATCH(A60,'Bill to Data'!$A$2:$A$3040,0))</f>
        <v>SANDER SHKRELI</v>
      </c>
      <c r="H60" t="str">
        <f t="shared" si="0"/>
        <v>25612-3-NYR</v>
      </c>
      <c r="J60" t="s">
        <v>228</v>
      </c>
      <c r="K60">
        <f t="array" ref="K60">SUM((InvoiceNo=J60)*1)</f>
        <v>1</v>
      </c>
      <c r="L60">
        <f t="array" ref="L60">SUM((InvoiceNo=J60)*QuantityShipped)</f>
        <v>1</v>
      </c>
      <c r="N60" t="s">
        <v>136</v>
      </c>
      <c r="O60">
        <f t="array" ref="O60">SUM((ItemCode=N60)*1)</f>
        <v>17</v>
      </c>
      <c r="P60">
        <f t="array" ref="P60">SUM((ItemCode=N60)*QuantityShipped)</f>
        <v>313</v>
      </c>
    </row>
    <row r="61" spans="1:16" x14ac:dyDescent="0.55000000000000004">
      <c r="A61" t="s">
        <v>118</v>
      </c>
      <c r="B61" s="1">
        <v>40309</v>
      </c>
      <c r="C61" t="s">
        <v>1</v>
      </c>
      <c r="D61" t="s">
        <v>71</v>
      </c>
      <c r="E61" t="s">
        <v>72</v>
      </c>
      <c r="F61">
        <v>11</v>
      </c>
      <c r="G61" t="str">
        <f t="array" ref="G61">INDEX(BillToName,MATCH(A61,'Bill to Data'!$A$2:$A$3040,0))</f>
        <v>SANDER SHKRELI</v>
      </c>
      <c r="H61" t="str">
        <f t="shared" si="0"/>
        <v>55215-50-EPR</v>
      </c>
      <c r="J61" t="s">
        <v>229</v>
      </c>
      <c r="K61">
        <f t="array" ref="K61">SUM((InvoiceNo=J61)*1)</f>
        <v>1</v>
      </c>
      <c r="L61">
        <f t="array" ref="L61">SUM((InvoiceNo=J61)*QuantityShipped)</f>
        <v>2</v>
      </c>
      <c r="N61" t="s">
        <v>139</v>
      </c>
      <c r="O61">
        <f t="array" ref="O61">SUM((ItemCode=N61)*1)</f>
        <v>7</v>
      </c>
      <c r="P61">
        <f t="array" ref="P61">SUM((ItemCode=N61)*QuantityShipped)</f>
        <v>234</v>
      </c>
    </row>
    <row r="62" spans="1:16" x14ac:dyDescent="0.55000000000000004">
      <c r="A62" t="s">
        <v>118</v>
      </c>
      <c r="B62" s="1">
        <v>40309</v>
      </c>
      <c r="C62" t="s">
        <v>1</v>
      </c>
      <c r="D62" t="s">
        <v>82</v>
      </c>
      <c r="E62" t="s">
        <v>83</v>
      </c>
      <c r="F62">
        <v>1</v>
      </c>
      <c r="G62" t="str">
        <f t="array" ref="G62">INDEX(BillToName,MATCH(A62,'Bill to Data'!$A$2:$A$3040,0))</f>
        <v>SANDER SHKRELI</v>
      </c>
      <c r="H62" t="str">
        <f t="shared" si="0"/>
        <v>18638-111-540-N</v>
      </c>
      <c r="J62" t="s">
        <v>232</v>
      </c>
      <c r="K62">
        <f t="array" ref="K62">SUM((InvoiceNo=J62)*1)</f>
        <v>1</v>
      </c>
      <c r="L62">
        <f t="array" ref="L62">SUM((InvoiceNo=J62)*QuantityShipped)</f>
        <v>1</v>
      </c>
      <c r="N62" t="s">
        <v>141</v>
      </c>
      <c r="O62">
        <f t="array" ref="O62">SUM((ItemCode=N62)*1)</f>
        <v>15</v>
      </c>
      <c r="P62">
        <f t="array" ref="P62">SUM((ItemCode=N62)*QuantityShipped)</f>
        <v>494</v>
      </c>
    </row>
    <row r="63" spans="1:16" x14ac:dyDescent="0.55000000000000004">
      <c r="A63" t="s">
        <v>118</v>
      </c>
      <c r="B63" s="1">
        <v>40309</v>
      </c>
      <c r="C63" t="s">
        <v>1</v>
      </c>
      <c r="D63" t="s">
        <v>80</v>
      </c>
      <c r="E63" t="s">
        <v>81</v>
      </c>
      <c r="F63">
        <v>4</v>
      </c>
      <c r="G63" t="str">
        <f t="array" ref="G63">INDEX(BillToName,MATCH(A63,'Bill to Data'!$A$2:$A$3040,0))</f>
        <v>SANDER SHKRELI</v>
      </c>
      <c r="H63" t="str">
        <f t="shared" si="0"/>
        <v>18639-112-540-N</v>
      </c>
      <c r="J63" t="s">
        <v>234</v>
      </c>
      <c r="K63">
        <f t="array" ref="K63">SUM((InvoiceNo=J63)*1)</f>
        <v>1</v>
      </c>
      <c r="L63">
        <f t="array" ref="L63">SUM((InvoiceNo=J63)*QuantityShipped)</f>
        <v>2</v>
      </c>
      <c r="N63" t="s">
        <v>144</v>
      </c>
      <c r="O63">
        <f t="array" ref="O63">SUM((ItemCode=N63)*1)</f>
        <v>5</v>
      </c>
      <c r="P63">
        <f t="array" ref="P63">SUM((ItemCode=N63)*QuantityShipped)</f>
        <v>34</v>
      </c>
    </row>
    <row r="64" spans="1:16" x14ac:dyDescent="0.55000000000000004">
      <c r="A64" t="s">
        <v>118</v>
      </c>
      <c r="B64" s="1">
        <v>40309</v>
      </c>
      <c r="C64" t="s">
        <v>1</v>
      </c>
      <c r="D64" t="s">
        <v>78</v>
      </c>
      <c r="E64" t="s">
        <v>79</v>
      </c>
      <c r="F64">
        <v>3</v>
      </c>
      <c r="G64" t="str">
        <f t="array" ref="G64">INDEX(BillToName,MATCH(A64,'Bill to Data'!$A$2:$A$3040,0))</f>
        <v>SANDER SHKRELI</v>
      </c>
      <c r="H64" t="str">
        <f t="shared" si="0"/>
        <v>18640-113-540-N</v>
      </c>
      <c r="J64" t="s">
        <v>235</v>
      </c>
      <c r="K64">
        <f t="array" ref="K64">SUM((InvoiceNo=J64)*1)</f>
        <v>4</v>
      </c>
      <c r="L64">
        <f t="array" ref="L64">SUM((InvoiceNo=J64)*QuantityShipped)</f>
        <v>24</v>
      </c>
      <c r="N64" t="s">
        <v>147</v>
      </c>
      <c r="O64">
        <f t="array" ref="O64">SUM((ItemCode=N64)*1)</f>
        <v>8</v>
      </c>
      <c r="P64">
        <f t="array" ref="P64">SUM((ItemCode=N64)*QuantityShipped)</f>
        <v>85</v>
      </c>
    </row>
    <row r="65" spans="1:16" x14ac:dyDescent="0.55000000000000004">
      <c r="A65" t="s">
        <v>118</v>
      </c>
      <c r="B65" s="1">
        <v>40309</v>
      </c>
      <c r="C65" t="s">
        <v>1</v>
      </c>
      <c r="D65" t="s">
        <v>122</v>
      </c>
      <c r="E65" t="s">
        <v>76</v>
      </c>
      <c r="F65">
        <v>11</v>
      </c>
      <c r="G65" t="str">
        <f t="array" ref="G65">INDEX(BillToName,MATCH(A65,'Bill to Data'!$A$2:$A$3040,0))</f>
        <v>SANDER SHKRELI</v>
      </c>
      <c r="H65" t="str">
        <f t="shared" si="0"/>
        <v>QJ111SQ-1-1/4</v>
      </c>
      <c r="J65" t="s">
        <v>241</v>
      </c>
      <c r="K65">
        <f t="array" ref="K65">SUM((InvoiceNo=J65)*1)</f>
        <v>3</v>
      </c>
      <c r="L65">
        <f t="array" ref="L65">SUM((InvoiceNo=J65)*QuantityShipped)</f>
        <v>12</v>
      </c>
      <c r="N65" t="s">
        <v>149</v>
      </c>
      <c r="O65">
        <f t="array" ref="O65">SUM((ItemCode=N65)*1)</f>
        <v>5</v>
      </c>
      <c r="P65">
        <f t="array" ref="P65">SUM((ItemCode=N65)*QuantityShipped)</f>
        <v>66</v>
      </c>
    </row>
    <row r="66" spans="1:16" x14ac:dyDescent="0.55000000000000004">
      <c r="A66" t="s">
        <v>123</v>
      </c>
      <c r="B66" s="1">
        <v>40310</v>
      </c>
      <c r="C66" t="s">
        <v>1</v>
      </c>
      <c r="D66" t="s">
        <v>2</v>
      </c>
      <c r="E66" t="s">
        <v>3</v>
      </c>
      <c r="F66">
        <v>1</v>
      </c>
      <c r="G66" t="str">
        <f t="array" ref="G66">INDEX(BillToName,MATCH(A66,'Bill to Data'!$A$2:$A$3040,0))</f>
        <v>SCOTT EDWARDS</v>
      </c>
      <c r="H66" t="str">
        <f t="shared" ref="H66:H129" si="1">LEFT(D66,LEN(D66))</f>
        <v>8000-543-236</v>
      </c>
      <c r="J66" t="s">
        <v>245</v>
      </c>
      <c r="K66">
        <f t="array" ref="K66">SUM((InvoiceNo=J66)*1)</f>
        <v>3</v>
      </c>
      <c r="L66">
        <f t="array" ref="L66">SUM((InvoiceNo=J66)*QuantityShipped)</f>
        <v>33</v>
      </c>
      <c r="N66" t="s">
        <v>151</v>
      </c>
      <c r="O66">
        <f t="array" ref="O66">SUM((ItemCode=N66)*1)</f>
        <v>9</v>
      </c>
      <c r="P66">
        <f t="array" ref="P66">SUM((ItemCode=N66)*QuantityShipped)</f>
        <v>65</v>
      </c>
    </row>
    <row r="67" spans="1:16" x14ac:dyDescent="0.55000000000000004">
      <c r="A67" t="s">
        <v>124</v>
      </c>
      <c r="B67" s="1">
        <v>40311</v>
      </c>
      <c r="C67" t="s">
        <v>1</v>
      </c>
      <c r="D67" t="s">
        <v>82</v>
      </c>
      <c r="E67" t="s">
        <v>83</v>
      </c>
      <c r="F67">
        <v>5</v>
      </c>
      <c r="G67" t="str">
        <f t="array" ref="G67">INDEX(BillToName,MATCH(A67,'Bill to Data'!$A$2:$A$3040,0))</f>
        <v>SANDER SHKRELI</v>
      </c>
      <c r="H67" t="str">
        <f t="shared" si="1"/>
        <v>18638-111-540-N</v>
      </c>
      <c r="J67" t="s">
        <v>250</v>
      </c>
      <c r="K67">
        <f t="array" ref="K67">SUM((InvoiceNo=J67)*1)</f>
        <v>9</v>
      </c>
      <c r="L67">
        <f t="array" ref="L67">SUM((InvoiceNo=J67)*QuantityShipped)</f>
        <v>199</v>
      </c>
      <c r="N67" t="s">
        <v>153</v>
      </c>
      <c r="O67">
        <f t="array" ref="O67">SUM((ItemCode=N67)*1)</f>
        <v>2</v>
      </c>
      <c r="P67">
        <f t="array" ref="P67">SUM((ItemCode=N67)*QuantityShipped)</f>
        <v>4</v>
      </c>
    </row>
    <row r="68" spans="1:16" x14ac:dyDescent="0.55000000000000004">
      <c r="A68" t="s">
        <v>125</v>
      </c>
      <c r="B68" s="1">
        <v>40311</v>
      </c>
      <c r="C68" t="s">
        <v>1</v>
      </c>
      <c r="D68" t="s">
        <v>126</v>
      </c>
      <c r="E68" t="s">
        <v>30</v>
      </c>
      <c r="F68">
        <v>5</v>
      </c>
      <c r="G68" t="str">
        <f t="array" ref="G68">INDEX(BillToName,MATCH(A68,'Bill to Data'!$A$2:$A$3040,0))</f>
        <v>PAM BUE</v>
      </c>
      <c r="H68" t="str">
        <f t="shared" si="1"/>
        <v>25608-1-NYR</v>
      </c>
      <c r="J68" t="s">
        <v>258</v>
      </c>
      <c r="K68">
        <f t="array" ref="K68">SUM((InvoiceNo=J68)*1)</f>
        <v>1</v>
      </c>
      <c r="L68">
        <f t="array" ref="L68">SUM((InvoiceNo=J68)*QuantityShipped)</f>
        <v>13</v>
      </c>
      <c r="N68" t="s">
        <v>155</v>
      </c>
      <c r="O68">
        <f t="array" ref="O68">SUM((ItemCode=N68)*1)</f>
        <v>26</v>
      </c>
      <c r="P68">
        <f t="array" ref="P68">SUM((ItemCode=N68)*QuantityShipped)</f>
        <v>420</v>
      </c>
    </row>
    <row r="69" spans="1:16" x14ac:dyDescent="0.55000000000000004">
      <c r="A69" t="s">
        <v>125</v>
      </c>
      <c r="B69" s="1">
        <v>40311</v>
      </c>
      <c r="C69" t="s">
        <v>1</v>
      </c>
      <c r="D69" t="s">
        <v>127</v>
      </c>
      <c r="E69" t="s">
        <v>128</v>
      </c>
      <c r="F69">
        <v>1</v>
      </c>
      <c r="G69" t="str">
        <f t="array" ref="G69">INDEX(BillToName,MATCH(A69,'Bill to Data'!$A$2:$A$3040,0))</f>
        <v>PAM BUE</v>
      </c>
      <c r="H69" t="str">
        <f t="shared" si="1"/>
        <v>1321-0007</v>
      </c>
      <c r="J69" t="s">
        <v>260</v>
      </c>
      <c r="K69">
        <f t="array" ref="K69">SUM((InvoiceNo=J69)*1)</f>
        <v>1</v>
      </c>
      <c r="L69">
        <f t="array" ref="L69">SUM((InvoiceNo=J69)*QuantityShipped)</f>
        <v>54</v>
      </c>
      <c r="N69" t="s">
        <v>157</v>
      </c>
      <c r="O69">
        <f t="array" ref="O69">SUM((ItemCode=N69)*1)</f>
        <v>14</v>
      </c>
      <c r="P69">
        <f t="array" ref="P69">SUM((ItemCode=N69)*QuantityShipped)</f>
        <v>93</v>
      </c>
    </row>
    <row r="70" spans="1:16" x14ac:dyDescent="0.55000000000000004">
      <c r="A70" t="s">
        <v>125</v>
      </c>
      <c r="B70" s="1">
        <v>40311</v>
      </c>
      <c r="C70" t="s">
        <v>1</v>
      </c>
      <c r="D70" t="s">
        <v>129</v>
      </c>
      <c r="E70" t="s">
        <v>72</v>
      </c>
      <c r="F70">
        <v>30</v>
      </c>
      <c r="G70" t="str">
        <f t="array" ref="G70">INDEX(BillToName,MATCH(A70,'Bill to Data'!$A$2:$A$3040,0))</f>
        <v>PAM BUE</v>
      </c>
      <c r="H70" t="str">
        <f t="shared" si="1"/>
        <v>55215-100-EPR</v>
      </c>
      <c r="J70" t="s">
        <v>262</v>
      </c>
      <c r="K70">
        <f t="array" ref="K70">SUM((InvoiceNo=J70)*1)</f>
        <v>1</v>
      </c>
      <c r="L70">
        <f t="array" ref="L70">SUM((InvoiceNo=J70)*QuantityShipped)</f>
        <v>2</v>
      </c>
      <c r="N70" t="s">
        <v>159</v>
      </c>
      <c r="O70">
        <f t="array" ref="O70">SUM((ItemCode=N70)*1)</f>
        <v>5</v>
      </c>
      <c r="P70">
        <f t="array" ref="P70">SUM((ItemCode=N70)*QuantityShipped)</f>
        <v>102</v>
      </c>
    </row>
    <row r="71" spans="1:16" x14ac:dyDescent="0.55000000000000004">
      <c r="A71" t="s">
        <v>125</v>
      </c>
      <c r="B71" s="1">
        <v>40311</v>
      </c>
      <c r="C71" t="s">
        <v>1</v>
      </c>
      <c r="D71" t="s">
        <v>130</v>
      </c>
      <c r="E71" t="s">
        <v>120</v>
      </c>
      <c r="F71">
        <v>50</v>
      </c>
      <c r="G71" t="str">
        <f t="array" ref="G71">INDEX(BillToName,MATCH(A71,'Bill to Data'!$A$2:$A$3040,0))</f>
        <v>PAM BUE</v>
      </c>
      <c r="H71" t="str">
        <f t="shared" si="1"/>
        <v>XR8004VS</v>
      </c>
      <c r="J71" t="s">
        <v>265</v>
      </c>
      <c r="K71">
        <f t="array" ref="K71">SUM((InvoiceNo=J71)*1)</f>
        <v>1</v>
      </c>
      <c r="L71">
        <f t="array" ref="L71">SUM((InvoiceNo=J71)*QuantityShipped)</f>
        <v>1</v>
      </c>
      <c r="N71" t="s">
        <v>161</v>
      </c>
      <c r="O71">
        <f t="array" ref="O71">SUM((ItemCode=N71)*1)</f>
        <v>1</v>
      </c>
      <c r="P71">
        <f t="array" ref="P71">SUM((ItemCode=N71)*QuantityShipped)</f>
        <v>1</v>
      </c>
    </row>
    <row r="72" spans="1:16" x14ac:dyDescent="0.55000000000000004">
      <c r="A72" t="s">
        <v>125</v>
      </c>
      <c r="B72" s="1">
        <v>40311</v>
      </c>
      <c r="C72" t="s">
        <v>1</v>
      </c>
      <c r="D72" t="s">
        <v>131</v>
      </c>
      <c r="E72" t="s">
        <v>132</v>
      </c>
      <c r="F72">
        <v>1</v>
      </c>
      <c r="G72" t="str">
        <f t="array" ref="G72">INDEX(BillToName,MATCH(A72,'Bill to Data'!$A$2:$A$3040,0))</f>
        <v>PAM BUE</v>
      </c>
      <c r="H72" t="str">
        <f t="shared" si="1"/>
        <v>GG60</v>
      </c>
      <c r="J72" t="s">
        <v>268</v>
      </c>
      <c r="K72">
        <f t="array" ref="K72">SUM((InvoiceNo=J72)*1)</f>
        <v>2</v>
      </c>
      <c r="L72">
        <f t="array" ref="L72">SUM((InvoiceNo=J72)*QuantityShipped)</f>
        <v>3</v>
      </c>
      <c r="N72" t="s">
        <v>163</v>
      </c>
      <c r="O72">
        <f t="array" ref="O72">SUM((ItemCode=N72)*1)</f>
        <v>25</v>
      </c>
      <c r="P72">
        <f t="array" ref="P72">SUM((ItemCode=N72)*QuantityShipped)</f>
        <v>73</v>
      </c>
    </row>
    <row r="73" spans="1:16" x14ac:dyDescent="0.55000000000000004">
      <c r="A73" t="s">
        <v>125</v>
      </c>
      <c r="B73" s="1">
        <v>40311</v>
      </c>
      <c r="C73" t="s">
        <v>1</v>
      </c>
      <c r="D73" t="s">
        <v>133</v>
      </c>
      <c r="E73" t="s">
        <v>134</v>
      </c>
      <c r="F73">
        <v>1</v>
      </c>
      <c r="G73" t="str">
        <f t="array" ref="G73">INDEX(BillToName,MATCH(A73,'Bill to Data'!$A$2:$A$3040,0))</f>
        <v>PAM BUE</v>
      </c>
      <c r="H73" t="str">
        <f t="shared" si="1"/>
        <v>7560N</v>
      </c>
      <c r="J73" t="s">
        <v>273</v>
      </c>
      <c r="K73">
        <f t="array" ref="K73">SUM((InvoiceNo=J73)*1)</f>
        <v>1</v>
      </c>
      <c r="L73">
        <f t="array" ref="L73">SUM((InvoiceNo=J73)*QuantityShipped)</f>
        <v>1</v>
      </c>
      <c r="N73" t="s">
        <v>164</v>
      </c>
      <c r="O73">
        <f t="array" ref="O73">SUM((ItemCode=N73)*1)</f>
        <v>32</v>
      </c>
      <c r="P73">
        <f t="array" ref="P73">SUM((ItemCode=N73)*QuantityShipped)</f>
        <v>166</v>
      </c>
    </row>
    <row r="74" spans="1:16" x14ac:dyDescent="0.55000000000000004">
      <c r="A74" t="s">
        <v>135</v>
      </c>
      <c r="B74" s="1">
        <v>40312</v>
      </c>
      <c r="C74" t="s">
        <v>1</v>
      </c>
      <c r="D74" t="s">
        <v>136</v>
      </c>
      <c r="E74" t="s">
        <v>120</v>
      </c>
      <c r="F74">
        <v>12</v>
      </c>
      <c r="G74" t="str">
        <f t="array" ref="G74">INDEX(BillToName,MATCH(A74,'Bill to Data'!$A$2:$A$3040,0))</f>
        <v>JAMES GILL</v>
      </c>
      <c r="H74" t="str">
        <f t="shared" si="1"/>
        <v>XR8008VS</v>
      </c>
      <c r="J74" t="s">
        <v>276</v>
      </c>
      <c r="K74">
        <f t="array" ref="K74">SUM((InvoiceNo=J74)*1)</f>
        <v>1</v>
      </c>
      <c r="L74">
        <f t="array" ref="L74">SUM((InvoiceNo=J74)*QuantityShipped)</f>
        <v>1</v>
      </c>
      <c r="N74" t="s">
        <v>165</v>
      </c>
      <c r="O74">
        <f t="array" ref="O74">SUM((ItemCode=N74)*1)</f>
        <v>3</v>
      </c>
      <c r="P74">
        <f t="array" ref="P74">SUM((ItemCode=N74)*QuantityShipped)</f>
        <v>27</v>
      </c>
    </row>
    <row r="75" spans="1:16" x14ac:dyDescent="0.55000000000000004">
      <c r="A75" t="s">
        <v>137</v>
      </c>
      <c r="B75" s="1">
        <v>40312</v>
      </c>
      <c r="C75" t="s">
        <v>138</v>
      </c>
      <c r="D75" t="s">
        <v>139</v>
      </c>
      <c r="E75" t="s">
        <v>140</v>
      </c>
      <c r="F75">
        <v>2</v>
      </c>
      <c r="G75" t="str">
        <f t="array" ref="G75">INDEX(BillToName,MATCH(A75,'Bill to Data'!$A$2:$A$3040,0))</f>
        <v>JACK YARBROUGH</v>
      </c>
      <c r="H75" t="str">
        <f t="shared" si="1"/>
        <v>CP8027-NYB</v>
      </c>
      <c r="J75" t="s">
        <v>277</v>
      </c>
      <c r="K75">
        <f t="array" ref="K75">SUM((InvoiceNo=J75)*1)</f>
        <v>1</v>
      </c>
      <c r="L75">
        <f t="array" ref="L75">SUM((InvoiceNo=J75)*QuantityShipped)</f>
        <v>1</v>
      </c>
      <c r="N75" t="s">
        <v>169</v>
      </c>
      <c r="O75">
        <f t="array" ref="O75">SUM((ItemCode=N75)*1)</f>
        <v>1</v>
      </c>
      <c r="P75">
        <f t="array" ref="P75">SUM((ItemCode=N75)*QuantityShipped)</f>
        <v>1</v>
      </c>
    </row>
    <row r="76" spans="1:16" x14ac:dyDescent="0.55000000000000004">
      <c r="A76" t="s">
        <v>137</v>
      </c>
      <c r="B76" s="1">
        <v>40312</v>
      </c>
      <c r="C76" t="s">
        <v>138</v>
      </c>
      <c r="D76" t="s">
        <v>141</v>
      </c>
      <c r="E76" t="s">
        <v>23</v>
      </c>
      <c r="F76">
        <v>2</v>
      </c>
      <c r="G76" t="str">
        <f t="array" ref="G76">INDEX(BillToName,MATCH(A76,'Bill to Data'!$A$2:$A$3040,0))</f>
        <v>JACK YARBROUGH</v>
      </c>
      <c r="H76" t="str">
        <f t="shared" si="1"/>
        <v>TT110015-VP</v>
      </c>
      <c r="J76" t="s">
        <v>278</v>
      </c>
      <c r="K76">
        <f t="array" ref="K76">SUM((InvoiceNo=J76)*1)</f>
        <v>1</v>
      </c>
      <c r="L76">
        <f t="array" ref="L76">SUM((InvoiceNo=J76)*QuantityShipped)</f>
        <v>1</v>
      </c>
      <c r="N76" t="s">
        <v>172</v>
      </c>
      <c r="O76">
        <f t="array" ref="O76">SUM((ItemCode=N76)*1)</f>
        <v>6</v>
      </c>
      <c r="P76">
        <f t="array" ref="P76">SUM((ItemCode=N76)*QuantityShipped)</f>
        <v>8</v>
      </c>
    </row>
    <row r="77" spans="1:16" x14ac:dyDescent="0.55000000000000004">
      <c r="A77" t="s">
        <v>142</v>
      </c>
      <c r="B77" s="1">
        <v>40315</v>
      </c>
      <c r="C77" t="s">
        <v>1</v>
      </c>
      <c r="D77" t="s">
        <v>105</v>
      </c>
      <c r="E77" t="s">
        <v>106</v>
      </c>
      <c r="F77">
        <v>35</v>
      </c>
      <c r="G77" t="str">
        <f t="array" ref="G77">INDEX(BillToName,MATCH(A77,'Bill to Data'!$A$2:$A$3040,0))</f>
        <v>JOHN LOWDER</v>
      </c>
      <c r="H77" t="str">
        <f t="shared" si="1"/>
        <v>AIC11002-VS</v>
      </c>
      <c r="J77" t="s">
        <v>279</v>
      </c>
      <c r="K77">
        <f t="array" ref="K77">SUM((InvoiceNo=J77)*1)</f>
        <v>1</v>
      </c>
      <c r="L77">
        <f t="array" ref="L77">SUM((InvoiceNo=J77)*QuantityShipped)</f>
        <v>9</v>
      </c>
      <c r="N77" t="s">
        <v>175</v>
      </c>
      <c r="O77">
        <f t="array" ref="O77">SUM((ItemCode=N77)*1)</f>
        <v>6</v>
      </c>
      <c r="P77">
        <f t="array" ref="P77">SUM((ItemCode=N77)*QuantityShipped)</f>
        <v>48</v>
      </c>
    </row>
    <row r="78" spans="1:16" x14ac:dyDescent="0.55000000000000004">
      <c r="A78" t="s">
        <v>143</v>
      </c>
      <c r="B78" s="1">
        <v>40315</v>
      </c>
      <c r="C78" t="s">
        <v>138</v>
      </c>
      <c r="D78" t="s">
        <v>144</v>
      </c>
      <c r="E78" t="s">
        <v>145</v>
      </c>
      <c r="F78">
        <v>2</v>
      </c>
      <c r="G78" t="str">
        <f t="array" ref="G78">INDEX(BillToName,MATCH(A78,'Bill to Data'!$A$2:$A$3040,0))</f>
        <v>MICHAEL GUERRIERO</v>
      </c>
      <c r="H78" t="str">
        <f t="shared" si="1"/>
        <v>QJ363C-500-2-NY</v>
      </c>
      <c r="J78" t="s">
        <v>280</v>
      </c>
      <c r="K78">
        <f t="array" ref="K78">SUM((InvoiceNo=J78)*1)</f>
        <v>1</v>
      </c>
      <c r="L78">
        <f t="array" ref="L78">SUM((InvoiceNo=J78)*QuantityShipped)</f>
        <v>16</v>
      </c>
      <c r="N78" t="s">
        <v>177</v>
      </c>
      <c r="O78">
        <f t="array" ref="O78">SUM((ItemCode=N78)*1)</f>
        <v>13</v>
      </c>
      <c r="P78">
        <f t="array" ref="P78">SUM((ItemCode=N78)*QuantityShipped)</f>
        <v>13</v>
      </c>
    </row>
    <row r="79" spans="1:16" x14ac:dyDescent="0.55000000000000004">
      <c r="A79" t="s">
        <v>146</v>
      </c>
      <c r="B79" s="1">
        <v>40315</v>
      </c>
      <c r="C79" t="s">
        <v>1</v>
      </c>
      <c r="D79" t="s">
        <v>147</v>
      </c>
      <c r="E79" t="s">
        <v>148</v>
      </c>
      <c r="F79">
        <v>1</v>
      </c>
      <c r="G79" t="str">
        <f t="array" ref="G79">INDEX(BillToName,MATCH(A79,'Bill to Data'!$A$2:$A$3040,0))</f>
        <v>MARK ELY</v>
      </c>
      <c r="H79" t="str">
        <f t="shared" si="1"/>
        <v>QJ7421-1/2-NYB</v>
      </c>
      <c r="J79" t="s">
        <v>281</v>
      </c>
      <c r="K79">
        <f t="array" ref="K79">SUM((InvoiceNo=J79)*1)</f>
        <v>1</v>
      </c>
      <c r="L79">
        <f t="array" ref="L79">SUM((InvoiceNo=J79)*QuantityShipped)</f>
        <v>6</v>
      </c>
      <c r="N79" t="s">
        <v>180</v>
      </c>
      <c r="O79">
        <f t="array" ref="O79">SUM((ItemCode=N79)*1)</f>
        <v>1</v>
      </c>
      <c r="P79">
        <f t="array" ref="P79">SUM((ItemCode=N79)*QuantityShipped)</f>
        <v>1</v>
      </c>
    </row>
    <row r="80" spans="1:16" x14ac:dyDescent="0.55000000000000004">
      <c r="A80" t="s">
        <v>146</v>
      </c>
      <c r="B80" s="1">
        <v>40315</v>
      </c>
      <c r="C80" t="s">
        <v>1</v>
      </c>
      <c r="D80" t="s">
        <v>149</v>
      </c>
      <c r="E80" t="s">
        <v>150</v>
      </c>
      <c r="F80">
        <v>4</v>
      </c>
      <c r="G80" t="str">
        <f t="array" ref="G80">INDEX(BillToName,MATCH(A80,'Bill to Data'!$A$2:$A$3040,0))</f>
        <v>MARK ELY</v>
      </c>
      <c r="H80" t="str">
        <f t="shared" si="1"/>
        <v>CP3942</v>
      </c>
      <c r="J80" t="s">
        <v>282</v>
      </c>
      <c r="K80">
        <f t="array" ref="K80">SUM((InvoiceNo=J80)*1)</f>
        <v>3</v>
      </c>
      <c r="L80">
        <f t="array" ref="L80">SUM((InvoiceNo=J80)*QuantityShipped)</f>
        <v>9</v>
      </c>
      <c r="N80" t="s">
        <v>182</v>
      </c>
      <c r="O80">
        <f t="array" ref="O80">SUM((ItemCode=N80)*1)</f>
        <v>4</v>
      </c>
      <c r="P80">
        <f t="array" ref="P80">SUM((ItemCode=N80)*QuantityShipped)</f>
        <v>4</v>
      </c>
    </row>
    <row r="81" spans="1:16" x14ac:dyDescent="0.55000000000000004">
      <c r="A81" t="s">
        <v>146</v>
      </c>
      <c r="B81" s="1">
        <v>40315</v>
      </c>
      <c r="C81" t="s">
        <v>1</v>
      </c>
      <c r="D81" t="s">
        <v>151</v>
      </c>
      <c r="E81" t="s">
        <v>152</v>
      </c>
      <c r="F81">
        <v>1</v>
      </c>
      <c r="G81" t="str">
        <f t="array" ref="G81">INDEX(BillToName,MATCH(A81,'Bill to Data'!$A$2:$A$3040,0))</f>
        <v>MARK ELY</v>
      </c>
      <c r="H81" t="str">
        <f t="shared" si="1"/>
        <v>4193A-PP-10-100</v>
      </c>
      <c r="J81" t="s">
        <v>288</v>
      </c>
      <c r="K81">
        <f t="array" ref="K81">SUM((InvoiceNo=J81)*1)</f>
        <v>1</v>
      </c>
      <c r="L81">
        <f t="array" ref="L81">SUM((InvoiceNo=J81)*QuantityShipped)</f>
        <v>1</v>
      </c>
      <c r="N81" t="s">
        <v>185</v>
      </c>
      <c r="O81">
        <f t="array" ref="O81">SUM((ItemCode=N81)*1)</f>
        <v>1</v>
      </c>
      <c r="P81">
        <f t="array" ref="P81">SUM((ItemCode=N81)*QuantityShipped)</f>
        <v>7</v>
      </c>
    </row>
    <row r="82" spans="1:16" x14ac:dyDescent="0.55000000000000004">
      <c r="A82" t="s">
        <v>146</v>
      </c>
      <c r="B82" s="1">
        <v>40315</v>
      </c>
      <c r="C82" t="s">
        <v>1</v>
      </c>
      <c r="D82" t="s">
        <v>153</v>
      </c>
      <c r="E82" t="s">
        <v>154</v>
      </c>
      <c r="F82">
        <v>1</v>
      </c>
      <c r="G82" t="str">
        <f t="array" ref="G82">INDEX(BillToName,MATCH(A82,'Bill to Data'!$A$2:$A$3040,0))</f>
        <v>MARK ELY</v>
      </c>
      <c r="H82" t="str">
        <f t="shared" si="1"/>
        <v>13436-406-NYB</v>
      </c>
      <c r="J82" t="s">
        <v>291</v>
      </c>
      <c r="K82">
        <f t="array" ref="K82">SUM((InvoiceNo=J82)*1)</f>
        <v>3</v>
      </c>
      <c r="L82">
        <f t="array" ref="L82">SUM((InvoiceNo=J82)*QuantityShipped)</f>
        <v>17</v>
      </c>
      <c r="N82" t="s">
        <v>188</v>
      </c>
      <c r="O82">
        <f t="array" ref="O82">SUM((ItemCode=N82)*1)</f>
        <v>12</v>
      </c>
      <c r="P82">
        <f t="array" ref="P82">SUM((ItemCode=N82)*QuantityShipped)</f>
        <v>12</v>
      </c>
    </row>
    <row r="83" spans="1:16" x14ac:dyDescent="0.55000000000000004">
      <c r="A83" t="s">
        <v>146</v>
      </c>
      <c r="B83" s="1">
        <v>40315</v>
      </c>
      <c r="C83" t="s">
        <v>1</v>
      </c>
      <c r="D83" t="s">
        <v>155</v>
      </c>
      <c r="E83" t="s">
        <v>156</v>
      </c>
      <c r="F83">
        <v>5</v>
      </c>
      <c r="G83" t="str">
        <f t="array" ref="G83">INDEX(BillToName,MATCH(A83,'Bill to Data'!$A$2:$A$3040,0))</f>
        <v>MARK ELY</v>
      </c>
      <c r="H83" t="str">
        <f t="shared" si="1"/>
        <v>QJ1/4T-NYB</v>
      </c>
      <c r="J83" t="s">
        <v>296</v>
      </c>
      <c r="K83">
        <f t="array" ref="K83">SUM((InvoiceNo=J83)*1)</f>
        <v>1</v>
      </c>
      <c r="L83">
        <f t="array" ref="L83">SUM((InvoiceNo=J83)*QuantityShipped)</f>
        <v>1</v>
      </c>
      <c r="N83" t="s">
        <v>191</v>
      </c>
      <c r="O83">
        <f t="array" ref="O83">SUM((ItemCode=N83)*1)</f>
        <v>3</v>
      </c>
      <c r="P83">
        <f t="array" ref="P83">SUM((ItemCode=N83)*QuantityShipped)</f>
        <v>3</v>
      </c>
    </row>
    <row r="84" spans="1:16" x14ac:dyDescent="0.55000000000000004">
      <c r="A84" t="s">
        <v>146</v>
      </c>
      <c r="B84" s="1">
        <v>40315</v>
      </c>
      <c r="C84" t="s">
        <v>1</v>
      </c>
      <c r="D84" t="s">
        <v>157</v>
      </c>
      <c r="E84" t="s">
        <v>158</v>
      </c>
      <c r="F84">
        <v>5</v>
      </c>
      <c r="G84" t="str">
        <f t="array" ref="G84">INDEX(BillToName,MATCH(A84,'Bill to Data'!$A$2:$A$3040,0))</f>
        <v>MARK ELY</v>
      </c>
      <c r="H84" t="str">
        <f t="shared" si="1"/>
        <v>QJ1/4TT-NYB</v>
      </c>
      <c r="J84" t="s">
        <v>297</v>
      </c>
      <c r="K84">
        <f t="array" ref="K84">SUM((InvoiceNo=J84)*1)</f>
        <v>1</v>
      </c>
      <c r="L84">
        <f t="array" ref="L84">SUM((InvoiceNo=J84)*QuantityShipped)</f>
        <v>20</v>
      </c>
      <c r="N84" t="s">
        <v>194</v>
      </c>
      <c r="O84">
        <f t="array" ref="O84">SUM((ItemCode=N84)*1)</f>
        <v>7</v>
      </c>
      <c r="P84">
        <f t="array" ref="P84">SUM((ItemCode=N84)*QuantityShipped)</f>
        <v>172</v>
      </c>
    </row>
    <row r="85" spans="1:16" x14ac:dyDescent="0.55000000000000004">
      <c r="A85" t="s">
        <v>146</v>
      </c>
      <c r="B85" s="1">
        <v>40315</v>
      </c>
      <c r="C85" t="s">
        <v>1</v>
      </c>
      <c r="D85" t="s">
        <v>159</v>
      </c>
      <c r="E85" t="s">
        <v>160</v>
      </c>
      <c r="F85">
        <v>10</v>
      </c>
      <c r="G85" t="str">
        <f t="array" ref="G85">INDEX(BillToName,MATCH(A85,'Bill to Data'!$A$2:$A$3040,0))</f>
        <v>MARK ELY</v>
      </c>
      <c r="H85" t="str">
        <f t="shared" si="1"/>
        <v>22W11MF64</v>
      </c>
      <c r="J85" t="s">
        <v>298</v>
      </c>
      <c r="K85">
        <f t="array" ref="K85">SUM((InvoiceNo=J85)*1)</f>
        <v>1</v>
      </c>
      <c r="L85">
        <f t="array" ref="L85">SUM((InvoiceNo=J85)*QuantityShipped)</f>
        <v>1</v>
      </c>
      <c r="N85" t="s">
        <v>196</v>
      </c>
      <c r="O85">
        <f t="array" ref="O85">SUM((ItemCode=N85)*1)</f>
        <v>6</v>
      </c>
      <c r="P85">
        <f t="array" ref="P85">SUM((ItemCode=N85)*QuantityShipped)</f>
        <v>26</v>
      </c>
    </row>
    <row r="86" spans="1:16" x14ac:dyDescent="0.55000000000000004">
      <c r="A86" t="s">
        <v>146</v>
      </c>
      <c r="B86" s="1">
        <v>40315</v>
      </c>
      <c r="C86" t="s">
        <v>1</v>
      </c>
      <c r="D86" t="s">
        <v>161</v>
      </c>
      <c r="E86" t="s">
        <v>154</v>
      </c>
      <c r="F86">
        <v>1</v>
      </c>
      <c r="G86" t="str">
        <f t="array" ref="G86">INDEX(BillToName,MATCH(A86,'Bill to Data'!$A$2:$A$3040,0))</f>
        <v>MARK ELY</v>
      </c>
      <c r="H86" t="str">
        <f t="shared" si="1"/>
        <v>13435-406-NYB</v>
      </c>
      <c r="J86" t="s">
        <v>299</v>
      </c>
      <c r="K86">
        <f t="array" ref="K86">SUM((InvoiceNo=J86)*1)</f>
        <v>3</v>
      </c>
      <c r="L86">
        <f t="array" ref="L86">SUM((InvoiceNo=J86)*QuantityShipped)</f>
        <v>30</v>
      </c>
      <c r="N86" t="s">
        <v>197</v>
      </c>
      <c r="O86">
        <f t="array" ref="O86">SUM((ItemCode=N86)*1)</f>
        <v>31</v>
      </c>
      <c r="P86">
        <f t="array" ref="P86">SUM((ItemCode=N86)*QuantityShipped)</f>
        <v>373</v>
      </c>
    </row>
    <row r="87" spans="1:16" x14ac:dyDescent="0.55000000000000004">
      <c r="A87" t="s">
        <v>162</v>
      </c>
      <c r="B87" s="1">
        <v>40315</v>
      </c>
      <c r="C87" t="s">
        <v>1</v>
      </c>
      <c r="D87" t="s">
        <v>111</v>
      </c>
      <c r="E87" t="s">
        <v>76</v>
      </c>
      <c r="F87">
        <v>5</v>
      </c>
      <c r="G87" t="str">
        <f t="array" ref="G87">INDEX(BillToName,MATCH(A87,'Bill to Data'!$A$2:$A$3040,0))</f>
        <v>DON SAYWORD</v>
      </c>
      <c r="H87" t="str">
        <f t="shared" si="1"/>
        <v>QJ111SQ-1</v>
      </c>
      <c r="J87" t="s">
        <v>302</v>
      </c>
      <c r="K87">
        <f t="array" ref="K87">SUM((InvoiceNo=J87)*1)</f>
        <v>1</v>
      </c>
      <c r="L87">
        <f t="array" ref="L87">SUM((InvoiceNo=J87)*QuantityShipped)</f>
        <v>1</v>
      </c>
      <c r="N87" t="s">
        <v>199</v>
      </c>
      <c r="O87">
        <f t="array" ref="O87">SUM((ItemCode=N87)*1)</f>
        <v>5</v>
      </c>
      <c r="P87">
        <f t="array" ref="P87">SUM((ItemCode=N87)*QuantityShipped)</f>
        <v>49</v>
      </c>
    </row>
    <row r="88" spans="1:16" x14ac:dyDescent="0.55000000000000004">
      <c r="A88" t="s">
        <v>162</v>
      </c>
      <c r="B88" s="1">
        <v>40315</v>
      </c>
      <c r="C88" t="s">
        <v>1</v>
      </c>
      <c r="D88" t="s">
        <v>163</v>
      </c>
      <c r="E88" t="s">
        <v>83</v>
      </c>
      <c r="F88">
        <v>2</v>
      </c>
      <c r="G88" t="str">
        <f t="array" ref="G88">INDEX(BillToName,MATCH(A88,'Bill to Data'!$A$2:$A$3040,0))</f>
        <v>DON SAYWORD</v>
      </c>
      <c r="H88" t="str">
        <f t="shared" si="1"/>
        <v>18635-111-406-N</v>
      </c>
      <c r="J88" t="s">
        <v>305</v>
      </c>
      <c r="K88">
        <f t="array" ref="K88">SUM((InvoiceNo=J88)*1)</f>
        <v>3</v>
      </c>
      <c r="L88">
        <f t="array" ref="L88">SUM((InvoiceNo=J88)*QuantityShipped)</f>
        <v>168</v>
      </c>
      <c r="N88" t="s">
        <v>202</v>
      </c>
      <c r="O88">
        <f t="array" ref="O88">SUM((ItemCode=N88)*1)</f>
        <v>1</v>
      </c>
      <c r="P88">
        <f t="array" ref="P88">SUM((ItemCode=N88)*QuantityShipped)</f>
        <v>2</v>
      </c>
    </row>
    <row r="89" spans="1:16" x14ac:dyDescent="0.55000000000000004">
      <c r="A89" t="s">
        <v>162</v>
      </c>
      <c r="B89" s="1">
        <v>40315</v>
      </c>
      <c r="C89" t="s">
        <v>1</v>
      </c>
      <c r="D89" t="s">
        <v>164</v>
      </c>
      <c r="E89" t="s">
        <v>81</v>
      </c>
      <c r="F89">
        <v>3</v>
      </c>
      <c r="G89" t="str">
        <f t="array" ref="G89">INDEX(BillToName,MATCH(A89,'Bill to Data'!$A$2:$A$3040,0))</f>
        <v>DON SAYWORD</v>
      </c>
      <c r="H89" t="str">
        <f t="shared" si="1"/>
        <v>18636-112-406-N</v>
      </c>
      <c r="J89" t="s">
        <v>309</v>
      </c>
      <c r="K89">
        <f t="array" ref="K89">SUM((InvoiceNo=J89)*1)</f>
        <v>7</v>
      </c>
      <c r="L89">
        <f t="array" ref="L89">SUM((InvoiceNo=J89)*QuantityShipped)</f>
        <v>173</v>
      </c>
      <c r="N89" t="s">
        <v>204</v>
      </c>
      <c r="O89">
        <f t="array" ref="O89">SUM((ItemCode=N89)*1)</f>
        <v>5</v>
      </c>
      <c r="P89">
        <f t="array" ref="P89">SUM((ItemCode=N89)*QuantityShipped)</f>
        <v>11</v>
      </c>
    </row>
    <row r="90" spans="1:16" x14ac:dyDescent="0.55000000000000004">
      <c r="A90" t="s">
        <v>162</v>
      </c>
      <c r="B90" s="1">
        <v>40315</v>
      </c>
      <c r="C90" t="s">
        <v>1</v>
      </c>
      <c r="D90" t="s">
        <v>165</v>
      </c>
      <c r="E90" t="s">
        <v>166</v>
      </c>
      <c r="F90">
        <v>15</v>
      </c>
      <c r="G90" t="str">
        <f t="array" ref="G90">INDEX(BillToName,MATCH(A90,'Bill to Data'!$A$2:$A$3040,0))</f>
        <v>DON SAYWORD</v>
      </c>
      <c r="H90" t="str">
        <f t="shared" si="1"/>
        <v>1/4TTJ10-VP</v>
      </c>
      <c r="J90" t="s">
        <v>314</v>
      </c>
      <c r="K90">
        <f t="array" ref="K90">SUM((InvoiceNo=J90)*1)</f>
        <v>1</v>
      </c>
      <c r="L90">
        <f t="array" ref="L90">SUM((InvoiceNo=J90)*QuantityShipped)</f>
        <v>30</v>
      </c>
      <c r="N90" t="s">
        <v>207</v>
      </c>
      <c r="O90">
        <f t="array" ref="O90">SUM((ItemCode=N90)*1)</f>
        <v>1</v>
      </c>
      <c r="P90">
        <f t="array" ref="P90">SUM((ItemCode=N90)*QuantityShipped)</f>
        <v>1</v>
      </c>
    </row>
    <row r="91" spans="1:16" x14ac:dyDescent="0.55000000000000004">
      <c r="A91" t="s">
        <v>167</v>
      </c>
      <c r="B91" s="1">
        <v>40317</v>
      </c>
      <c r="C91" t="s">
        <v>1</v>
      </c>
      <c r="D91" t="s">
        <v>147</v>
      </c>
      <c r="E91" t="s">
        <v>148</v>
      </c>
      <c r="F91">
        <v>5</v>
      </c>
      <c r="G91" t="str">
        <f t="array" ref="G91">INDEX(BillToName,MATCH(A91,'Bill to Data'!$A$2:$A$3040,0))</f>
        <v>MARK ELY</v>
      </c>
      <c r="H91" t="str">
        <f t="shared" si="1"/>
        <v>QJ7421-1/2-NYB</v>
      </c>
      <c r="J91" t="s">
        <v>315</v>
      </c>
      <c r="K91">
        <f t="array" ref="K91">SUM((InvoiceNo=J91)*1)</f>
        <v>1</v>
      </c>
      <c r="L91">
        <f t="array" ref="L91">SUM((InvoiceNo=J91)*QuantityShipped)</f>
        <v>1</v>
      </c>
      <c r="N91" t="s">
        <v>210</v>
      </c>
      <c r="O91">
        <f t="array" ref="O91">SUM((ItemCode=N91)*1)</f>
        <v>3</v>
      </c>
      <c r="P91">
        <f t="array" ref="P91">SUM((ItemCode=N91)*QuantityShipped)</f>
        <v>16</v>
      </c>
    </row>
    <row r="92" spans="1:16" x14ac:dyDescent="0.55000000000000004">
      <c r="A92" t="s">
        <v>167</v>
      </c>
      <c r="B92" s="1">
        <v>40317</v>
      </c>
      <c r="C92" t="s">
        <v>1</v>
      </c>
      <c r="D92" t="s">
        <v>151</v>
      </c>
      <c r="E92" t="s">
        <v>152</v>
      </c>
      <c r="F92">
        <v>5</v>
      </c>
      <c r="G92" t="str">
        <f t="array" ref="G92">INDEX(BillToName,MATCH(A92,'Bill to Data'!$A$2:$A$3040,0))</f>
        <v>MARK ELY</v>
      </c>
      <c r="H92" t="str">
        <f t="shared" si="1"/>
        <v>4193A-PP-10-100</v>
      </c>
      <c r="J92" t="s">
        <v>316</v>
      </c>
      <c r="K92">
        <f t="array" ref="K92">SUM((InvoiceNo=J92)*1)</f>
        <v>1</v>
      </c>
      <c r="L92">
        <f t="array" ref="L92">SUM((InvoiceNo=J92)*QuantityShipped)</f>
        <v>1</v>
      </c>
      <c r="N92" t="s">
        <v>213</v>
      </c>
      <c r="O92">
        <f t="array" ref="O92">SUM((ItemCode=N92)*1)</f>
        <v>3</v>
      </c>
      <c r="P92">
        <f t="array" ref="P92">SUM((ItemCode=N92)*QuantityShipped)</f>
        <v>9</v>
      </c>
    </row>
    <row r="93" spans="1:16" x14ac:dyDescent="0.55000000000000004">
      <c r="A93" t="s">
        <v>167</v>
      </c>
      <c r="B93" s="1">
        <v>40317</v>
      </c>
      <c r="C93" t="s">
        <v>1</v>
      </c>
      <c r="D93" t="s">
        <v>164</v>
      </c>
      <c r="E93" t="s">
        <v>81</v>
      </c>
      <c r="F93">
        <v>2</v>
      </c>
      <c r="G93" t="str">
        <f t="array" ref="G93">INDEX(BillToName,MATCH(A93,'Bill to Data'!$A$2:$A$3040,0))</f>
        <v>MARK ELY</v>
      </c>
      <c r="H93" t="str">
        <f t="shared" si="1"/>
        <v>18636-112-406-N</v>
      </c>
      <c r="J93" t="s">
        <v>317</v>
      </c>
      <c r="K93">
        <f t="array" ref="K93">SUM((InvoiceNo=J93)*1)</f>
        <v>2</v>
      </c>
      <c r="L93">
        <f t="array" ref="L93">SUM((InvoiceNo=J93)*QuantityShipped)</f>
        <v>50</v>
      </c>
      <c r="N93" t="s">
        <v>216</v>
      </c>
      <c r="O93">
        <f t="array" ref="O93">SUM((ItemCode=N93)*1)</f>
        <v>11</v>
      </c>
      <c r="P93">
        <f t="array" ref="P93">SUM((ItemCode=N93)*QuantityShipped)</f>
        <v>144</v>
      </c>
    </row>
    <row r="94" spans="1:16" x14ac:dyDescent="0.55000000000000004">
      <c r="A94" t="s">
        <v>168</v>
      </c>
      <c r="B94" s="1">
        <v>40317</v>
      </c>
      <c r="C94" t="s">
        <v>138</v>
      </c>
      <c r="D94" t="s">
        <v>169</v>
      </c>
      <c r="E94" t="s">
        <v>170</v>
      </c>
      <c r="F94">
        <v>1</v>
      </c>
      <c r="G94" t="str">
        <f t="array" ref="G94">INDEX(BillToName,MATCH(A94,'Bill to Data'!$A$2:$A$3040,0))</f>
        <v>KEVIN KIVETT</v>
      </c>
      <c r="H94" t="str">
        <f t="shared" si="1"/>
        <v>115-0159-432</v>
      </c>
      <c r="J94" t="s">
        <v>320</v>
      </c>
      <c r="K94">
        <f t="array" ref="K94">SUM((InvoiceNo=J94)*1)</f>
        <v>3</v>
      </c>
      <c r="L94">
        <f t="array" ref="L94">SUM((InvoiceNo=J94)*QuantityShipped)</f>
        <v>18</v>
      </c>
      <c r="N94" t="s">
        <v>218</v>
      </c>
      <c r="O94">
        <f t="array" ref="O94">SUM((ItemCode=N94)*1)</f>
        <v>3</v>
      </c>
      <c r="P94">
        <f t="array" ref="P94">SUM((ItemCode=N94)*QuantityShipped)</f>
        <v>58</v>
      </c>
    </row>
    <row r="95" spans="1:16" x14ac:dyDescent="0.55000000000000004">
      <c r="A95" t="s">
        <v>171</v>
      </c>
      <c r="B95" s="1">
        <v>40317</v>
      </c>
      <c r="C95" t="s">
        <v>138</v>
      </c>
      <c r="D95" t="s">
        <v>172</v>
      </c>
      <c r="E95" t="s">
        <v>173</v>
      </c>
      <c r="F95">
        <v>1</v>
      </c>
      <c r="G95" t="str">
        <f t="array" ref="G95">INDEX(BillToName,MATCH(A95,'Bill to Data'!$A$2:$A$3040,0))</f>
        <v>RICHARD JACOBSEN</v>
      </c>
      <c r="H95" t="str">
        <f t="shared" si="1"/>
        <v>EV100FP</v>
      </c>
      <c r="J95" t="s">
        <v>321</v>
      </c>
      <c r="K95">
        <f t="array" ref="K95">SUM((InvoiceNo=J95)*1)</f>
        <v>1</v>
      </c>
      <c r="L95">
        <f t="array" ref="L95">SUM((InvoiceNo=J95)*QuantityShipped)</f>
        <v>1</v>
      </c>
      <c r="N95" t="s">
        <v>221</v>
      </c>
      <c r="O95">
        <f t="array" ref="O95">SUM((ItemCode=N95)*1)</f>
        <v>1</v>
      </c>
      <c r="P95">
        <f t="array" ref="P95">SUM((ItemCode=N95)*QuantityShipped)</f>
        <v>10</v>
      </c>
    </row>
    <row r="96" spans="1:16" x14ac:dyDescent="0.55000000000000004">
      <c r="A96" t="s">
        <v>174</v>
      </c>
      <c r="B96" s="1">
        <v>40317</v>
      </c>
      <c r="C96" t="s">
        <v>1</v>
      </c>
      <c r="D96" t="s">
        <v>175</v>
      </c>
      <c r="E96" t="s">
        <v>148</v>
      </c>
      <c r="F96">
        <v>15</v>
      </c>
      <c r="G96" t="str">
        <f t="array" ref="G96">INDEX(BillToName,MATCH(A96,'Bill to Data'!$A$2:$A$3040,0))</f>
        <v>BILL TAYLOR</v>
      </c>
      <c r="H96" t="str">
        <f t="shared" si="1"/>
        <v>QJ7421-3/4-NYB</v>
      </c>
      <c r="J96" t="s">
        <v>324</v>
      </c>
      <c r="K96">
        <f t="array" ref="K96">SUM((InvoiceNo=J96)*1)</f>
        <v>1</v>
      </c>
      <c r="L96">
        <f t="array" ref="L96">SUM((InvoiceNo=J96)*QuantityShipped)</f>
        <v>1</v>
      </c>
      <c r="N96" t="s">
        <v>223</v>
      </c>
      <c r="O96">
        <f t="array" ref="O96">SUM((ItemCode=N96)*1)</f>
        <v>1</v>
      </c>
      <c r="P96">
        <f t="array" ref="P96">SUM((ItemCode=N96)*QuantityShipped)</f>
        <v>8</v>
      </c>
    </row>
    <row r="97" spans="1:16" x14ac:dyDescent="0.55000000000000004">
      <c r="A97" t="s">
        <v>176</v>
      </c>
      <c r="B97" s="1">
        <v>40317</v>
      </c>
      <c r="C97" t="s">
        <v>1</v>
      </c>
      <c r="D97" t="s">
        <v>177</v>
      </c>
      <c r="E97" t="s">
        <v>178</v>
      </c>
      <c r="F97">
        <v>1</v>
      </c>
      <c r="G97" t="str">
        <f t="array" ref="G97">INDEX(BillToName,MATCH(A97,'Bill to Data'!$A$2:$A$3040,0))</f>
        <v>DEVLIN TALKINGTON</v>
      </c>
      <c r="H97" t="str">
        <f t="shared" si="1"/>
        <v>AA17L</v>
      </c>
      <c r="J97" t="s">
        <v>325</v>
      </c>
      <c r="K97">
        <f t="array" ref="K97">SUM((InvoiceNo=J97)*1)</f>
        <v>1</v>
      </c>
      <c r="L97">
        <f t="array" ref="L97">SUM((InvoiceNo=J97)*QuantityShipped)</f>
        <v>1</v>
      </c>
      <c r="N97" t="s">
        <v>225</v>
      </c>
      <c r="O97">
        <f t="array" ref="O97">SUM((ItemCode=N97)*1)</f>
        <v>1</v>
      </c>
      <c r="P97">
        <f t="array" ref="P97">SUM((ItemCode=N97)*QuantityShipped)</f>
        <v>6</v>
      </c>
    </row>
    <row r="98" spans="1:16" x14ac:dyDescent="0.55000000000000004">
      <c r="A98" t="s">
        <v>179</v>
      </c>
      <c r="B98" s="1">
        <v>40317</v>
      </c>
      <c r="C98" t="s">
        <v>1</v>
      </c>
      <c r="D98" t="s">
        <v>180</v>
      </c>
      <c r="E98" t="s">
        <v>181</v>
      </c>
      <c r="F98">
        <v>1</v>
      </c>
      <c r="G98" t="str">
        <f t="array" ref="G98">INDEX(BillToName,MATCH(A98,'Bill to Data'!$A$2:$A$3040,0))</f>
        <v>JASON THURLEY</v>
      </c>
      <c r="H98" t="str">
        <f t="shared" si="1"/>
        <v>350620</v>
      </c>
      <c r="J98" t="s">
        <v>328</v>
      </c>
      <c r="K98">
        <f t="array" ref="K98">SUM((InvoiceNo=J98)*1)</f>
        <v>2</v>
      </c>
      <c r="L98">
        <f t="array" ref="L98">SUM((InvoiceNo=J98)*QuantityShipped)</f>
        <v>64</v>
      </c>
      <c r="N98" t="s">
        <v>230</v>
      </c>
      <c r="O98">
        <f t="array" ref="O98">SUM((ItemCode=N98)*1)</f>
        <v>2</v>
      </c>
      <c r="P98">
        <f t="array" ref="P98">SUM((ItemCode=N98)*QuantityShipped)</f>
        <v>3</v>
      </c>
    </row>
    <row r="99" spans="1:16" x14ac:dyDescent="0.55000000000000004">
      <c r="A99" t="s">
        <v>179</v>
      </c>
      <c r="B99" s="1">
        <v>40317</v>
      </c>
      <c r="C99" t="s">
        <v>1</v>
      </c>
      <c r="D99" t="s">
        <v>182</v>
      </c>
      <c r="E99" t="s">
        <v>183</v>
      </c>
      <c r="F99">
        <v>1</v>
      </c>
      <c r="G99" t="str">
        <f t="array" ref="G99">INDEX(BillToName,MATCH(A99,'Bill to Data'!$A$2:$A$3040,0))</f>
        <v>JASON THURLEY</v>
      </c>
      <c r="H99" t="str">
        <f t="shared" si="1"/>
        <v>3522221</v>
      </c>
      <c r="J99" t="s">
        <v>329</v>
      </c>
      <c r="K99">
        <f t="array" ref="K99">SUM((InvoiceNo=J99)*1)</f>
        <v>1</v>
      </c>
      <c r="L99">
        <f t="array" ref="L99">SUM((InvoiceNo=J99)*QuantityShipped)</f>
        <v>1</v>
      </c>
      <c r="N99" t="s">
        <v>233</v>
      </c>
      <c r="O99">
        <f t="array" ref="O99">SUM((ItemCode=N99)*1)</f>
        <v>13</v>
      </c>
      <c r="P99">
        <f t="array" ref="P99">SUM((ItemCode=N99)*QuantityShipped)</f>
        <v>282</v>
      </c>
    </row>
    <row r="100" spans="1:16" x14ac:dyDescent="0.55000000000000004">
      <c r="A100" t="s">
        <v>184</v>
      </c>
      <c r="B100" s="1">
        <v>40318</v>
      </c>
      <c r="C100" t="s">
        <v>1</v>
      </c>
      <c r="D100" t="s">
        <v>185</v>
      </c>
      <c r="E100" t="s">
        <v>186</v>
      </c>
      <c r="F100">
        <v>7</v>
      </c>
      <c r="G100" t="str">
        <f t="array" ref="G100">INDEX(BillToName,MATCH(A100,'Bill to Data'!$A$2:$A$3040,0))</f>
        <v>Williams Forestry &amp; Associates</v>
      </c>
      <c r="H100" t="str">
        <f t="shared" si="1"/>
        <v>TP4004E</v>
      </c>
      <c r="J100" t="s">
        <v>331</v>
      </c>
      <c r="K100">
        <f t="array" ref="K100">SUM((InvoiceNo=J100)*1)</f>
        <v>5</v>
      </c>
      <c r="L100">
        <f t="array" ref="L100">SUM((InvoiceNo=J100)*QuantityShipped)</f>
        <v>8</v>
      </c>
      <c r="N100" t="s">
        <v>236</v>
      </c>
      <c r="O100">
        <f t="array" ref="O100">SUM((ItemCode=N100)*1)</f>
        <v>16</v>
      </c>
      <c r="P100">
        <f t="array" ref="P100">SUM((ItemCode=N100)*QuantityShipped)</f>
        <v>105</v>
      </c>
    </row>
    <row r="101" spans="1:16" x14ac:dyDescent="0.55000000000000004">
      <c r="A101" t="s">
        <v>187</v>
      </c>
      <c r="B101" s="1">
        <v>40319</v>
      </c>
      <c r="C101" t="s">
        <v>138</v>
      </c>
      <c r="D101" t="s">
        <v>188</v>
      </c>
      <c r="E101" t="s">
        <v>189</v>
      </c>
      <c r="F101">
        <v>1</v>
      </c>
      <c r="G101" t="str">
        <f t="array" ref="G101">INDEX(BillToName,MATCH(A101,'Bill to Data'!$A$2:$A$3040,0))</f>
        <v>BARB BROOKS</v>
      </c>
      <c r="H101" t="str">
        <f t="shared" si="1"/>
        <v>4211-035</v>
      </c>
      <c r="J101" t="s">
        <v>342</v>
      </c>
      <c r="K101">
        <f t="array" ref="K101">SUM((InvoiceNo=J101)*1)</f>
        <v>1</v>
      </c>
      <c r="L101">
        <f t="array" ref="L101">SUM((InvoiceNo=J101)*QuantityShipped)</f>
        <v>3</v>
      </c>
      <c r="N101" t="s">
        <v>237</v>
      </c>
      <c r="O101">
        <f t="array" ref="O101">SUM((ItemCode=N101)*1)</f>
        <v>2</v>
      </c>
      <c r="P101">
        <f t="array" ref="P101">SUM((ItemCode=N101)*QuantityShipped)</f>
        <v>27</v>
      </c>
    </row>
    <row r="102" spans="1:16" x14ac:dyDescent="0.55000000000000004">
      <c r="A102" t="s">
        <v>190</v>
      </c>
      <c r="B102" s="1">
        <v>40322</v>
      </c>
      <c r="C102" t="s">
        <v>138</v>
      </c>
      <c r="D102" t="s">
        <v>191</v>
      </c>
      <c r="E102" t="s">
        <v>134</v>
      </c>
      <c r="F102">
        <v>1</v>
      </c>
      <c r="G102" t="str">
        <f t="array" ref="G102">INDEX(BillToName,MATCH(A102,'Bill to Data'!$A$2:$A$3040,0))</f>
        <v>EMIL BURMEISER</v>
      </c>
      <c r="H102" t="str">
        <f t="shared" si="1"/>
        <v>5330C-HX</v>
      </c>
      <c r="J102" t="s">
        <v>345</v>
      </c>
      <c r="K102">
        <f t="array" ref="K102">SUM((InvoiceNo=J102)*1)</f>
        <v>1</v>
      </c>
      <c r="L102">
        <f t="array" ref="L102">SUM((InvoiceNo=J102)*QuantityShipped)</f>
        <v>3</v>
      </c>
      <c r="N102" t="s">
        <v>238</v>
      </c>
      <c r="O102">
        <f t="array" ref="O102">SUM((ItemCode=N102)*1)</f>
        <v>14</v>
      </c>
      <c r="P102">
        <f t="array" ref="P102">SUM((ItemCode=N102)*QuantityShipped)</f>
        <v>774</v>
      </c>
    </row>
    <row r="103" spans="1:16" x14ac:dyDescent="0.55000000000000004">
      <c r="A103" t="s">
        <v>192</v>
      </c>
      <c r="B103" s="1">
        <v>40324</v>
      </c>
      <c r="C103" t="s">
        <v>138</v>
      </c>
      <c r="D103" t="s">
        <v>2</v>
      </c>
      <c r="E103" t="s">
        <v>3</v>
      </c>
      <c r="F103">
        <v>1</v>
      </c>
      <c r="G103" t="str">
        <f t="array" ref="G103">INDEX(BillToName,MATCH(A103,'Bill to Data'!$A$2:$A$3040,0))</f>
        <v>ORVIN MILLER</v>
      </c>
      <c r="H103" t="str">
        <f t="shared" si="1"/>
        <v>8000-543-236</v>
      </c>
      <c r="J103" t="s">
        <v>346</v>
      </c>
      <c r="K103">
        <f t="array" ref="K103">SUM((InvoiceNo=J103)*1)</f>
        <v>1</v>
      </c>
      <c r="L103">
        <f t="array" ref="L103">SUM((InvoiceNo=J103)*QuantityShipped)</f>
        <v>1</v>
      </c>
      <c r="N103" t="s">
        <v>239</v>
      </c>
      <c r="O103">
        <f t="array" ref="O103">SUM((ItemCode=N103)*1)</f>
        <v>2</v>
      </c>
      <c r="P103">
        <f t="array" ref="P103">SUM((ItemCode=N103)*QuantityShipped)</f>
        <v>31</v>
      </c>
    </row>
    <row r="104" spans="1:16" x14ac:dyDescent="0.55000000000000004">
      <c r="A104" t="s">
        <v>193</v>
      </c>
      <c r="B104" s="1">
        <v>40324</v>
      </c>
      <c r="C104" t="s">
        <v>1</v>
      </c>
      <c r="D104" t="s">
        <v>194</v>
      </c>
      <c r="E104" t="s">
        <v>23</v>
      </c>
      <c r="F104">
        <v>5</v>
      </c>
      <c r="G104" t="str">
        <f t="array" ref="G104">INDEX(BillToName,MATCH(A104,'Bill to Data'!$A$2:$A$3040,0))</f>
        <v>KEITH SHELTON</v>
      </c>
      <c r="H104" t="str">
        <f t="shared" si="1"/>
        <v>TT11001-VP</v>
      </c>
      <c r="J104" t="s">
        <v>347</v>
      </c>
      <c r="K104">
        <f t="array" ref="K104">SUM((InvoiceNo=J104)*1)</f>
        <v>1</v>
      </c>
      <c r="L104">
        <f t="array" ref="L104">SUM((InvoiceNo=J104)*QuantityShipped)</f>
        <v>1</v>
      </c>
      <c r="N104" t="s">
        <v>242</v>
      </c>
      <c r="O104">
        <f t="array" ref="O104">SUM((ItemCode=N104)*1)</f>
        <v>92</v>
      </c>
      <c r="P104">
        <f t="array" ref="P104">SUM((ItemCode=N104)*QuantityShipped)</f>
        <v>3790</v>
      </c>
    </row>
    <row r="105" spans="1:16" x14ac:dyDescent="0.55000000000000004">
      <c r="A105" t="s">
        <v>195</v>
      </c>
      <c r="B105" s="1">
        <v>40324</v>
      </c>
      <c r="C105" t="s">
        <v>1</v>
      </c>
      <c r="D105" t="s">
        <v>196</v>
      </c>
      <c r="E105" t="s">
        <v>63</v>
      </c>
      <c r="F105">
        <v>3</v>
      </c>
      <c r="G105" t="str">
        <f t="array" ref="G105">INDEX(BillToName,MATCH(A105,'Bill to Data'!$A$2:$A$3040,0))</f>
        <v>JEREMY MOYER</v>
      </c>
      <c r="H105" t="str">
        <f t="shared" si="1"/>
        <v>TP110015VS</v>
      </c>
      <c r="J105" t="s">
        <v>348</v>
      </c>
      <c r="K105">
        <f t="array" ref="K105">SUM((InvoiceNo=J105)*1)</f>
        <v>1</v>
      </c>
      <c r="L105">
        <f t="array" ref="L105">SUM((InvoiceNo=J105)*QuantityShipped)</f>
        <v>1</v>
      </c>
      <c r="N105" t="s">
        <v>244</v>
      </c>
      <c r="O105">
        <f t="array" ref="O105">SUM((ItemCode=N105)*1)</f>
        <v>31</v>
      </c>
      <c r="P105">
        <f t="array" ref="P105">SUM((ItemCode=N105)*QuantityShipped)</f>
        <v>736</v>
      </c>
    </row>
    <row r="106" spans="1:16" x14ac:dyDescent="0.55000000000000004">
      <c r="A106" t="s">
        <v>195</v>
      </c>
      <c r="B106" s="1">
        <v>40324</v>
      </c>
      <c r="C106" t="s">
        <v>1</v>
      </c>
      <c r="D106" t="s">
        <v>197</v>
      </c>
      <c r="E106" t="s">
        <v>198</v>
      </c>
      <c r="F106">
        <v>3</v>
      </c>
      <c r="G106" t="str">
        <f t="array" ref="G106">INDEX(BillToName,MATCH(A106,'Bill to Data'!$A$2:$A$3040,0))</f>
        <v>JEREMY MOYER</v>
      </c>
      <c r="H106" t="str">
        <f t="shared" si="1"/>
        <v>22252-312-750-N</v>
      </c>
      <c r="J106" t="s">
        <v>349</v>
      </c>
      <c r="K106">
        <f t="array" ref="K106">SUM((InvoiceNo=J106)*1)</f>
        <v>1</v>
      </c>
      <c r="L106">
        <f t="array" ref="L106">SUM((InvoiceNo=J106)*QuantityShipped)</f>
        <v>3</v>
      </c>
      <c r="N106" t="s">
        <v>246</v>
      </c>
      <c r="O106">
        <f t="array" ref="O106">SUM((ItemCode=N106)*1)</f>
        <v>2</v>
      </c>
      <c r="P106">
        <f t="array" ref="P106">SUM((ItemCode=N106)*QuantityShipped)</f>
        <v>34</v>
      </c>
    </row>
    <row r="107" spans="1:16" x14ac:dyDescent="0.55000000000000004">
      <c r="A107" t="s">
        <v>195</v>
      </c>
      <c r="B107" s="1">
        <v>40324</v>
      </c>
      <c r="C107" t="s">
        <v>1</v>
      </c>
      <c r="D107" t="s">
        <v>199</v>
      </c>
      <c r="E107" t="s">
        <v>200</v>
      </c>
      <c r="F107">
        <v>10</v>
      </c>
      <c r="G107" t="str">
        <f t="array" ref="G107">INDEX(BillToName,MATCH(A107,'Bill to Data'!$A$2:$A$3040,0))</f>
        <v>JEREMY MOYER</v>
      </c>
      <c r="H107" t="str">
        <f t="shared" si="1"/>
        <v>QJ111SQ-1-1/4-3</v>
      </c>
      <c r="J107" t="s">
        <v>352</v>
      </c>
      <c r="K107">
        <f t="array" ref="K107">SUM((InvoiceNo=J107)*1)</f>
        <v>1</v>
      </c>
      <c r="L107">
        <f t="array" ref="L107">SUM((InvoiceNo=J107)*QuantityShipped)</f>
        <v>7</v>
      </c>
      <c r="N107" t="s">
        <v>248</v>
      </c>
      <c r="O107">
        <f t="array" ref="O107">SUM((ItemCode=N107)*1)</f>
        <v>17</v>
      </c>
      <c r="P107">
        <f t="array" ref="P107">SUM((ItemCode=N107)*QuantityShipped)</f>
        <v>21</v>
      </c>
    </row>
    <row r="108" spans="1:16" x14ac:dyDescent="0.55000000000000004">
      <c r="A108" t="s">
        <v>201</v>
      </c>
      <c r="B108" s="1">
        <v>40325</v>
      </c>
      <c r="C108" t="s">
        <v>138</v>
      </c>
      <c r="D108" t="s">
        <v>33</v>
      </c>
      <c r="E108" t="s">
        <v>34</v>
      </c>
      <c r="F108">
        <v>1</v>
      </c>
      <c r="G108" t="str">
        <f t="array" ref="G108">INDEX(BillToName,MATCH(A108,'Bill to Data'!$A$2:$A$3040,0))</f>
        <v>JAMES JOHN</v>
      </c>
      <c r="H108" t="str">
        <f t="shared" si="1"/>
        <v>AA6B</v>
      </c>
      <c r="J108" t="s">
        <v>353</v>
      </c>
      <c r="K108">
        <f t="array" ref="K108">SUM((InvoiceNo=J108)*1)</f>
        <v>1</v>
      </c>
      <c r="L108">
        <f t="array" ref="L108">SUM((InvoiceNo=J108)*QuantityShipped)</f>
        <v>4</v>
      </c>
      <c r="N108" t="s">
        <v>251</v>
      </c>
      <c r="O108">
        <f t="array" ref="O108">SUM((ItemCode=N108)*1)</f>
        <v>25</v>
      </c>
      <c r="P108">
        <f t="array" ref="P108">SUM((ItemCode=N108)*QuantityShipped)</f>
        <v>88</v>
      </c>
    </row>
    <row r="109" spans="1:16" x14ac:dyDescent="0.55000000000000004">
      <c r="A109" t="s">
        <v>201</v>
      </c>
      <c r="B109" s="1">
        <v>40325</v>
      </c>
      <c r="C109" t="s">
        <v>138</v>
      </c>
      <c r="D109" t="s">
        <v>202</v>
      </c>
      <c r="E109" t="s">
        <v>203</v>
      </c>
      <c r="F109">
        <v>2</v>
      </c>
      <c r="G109" t="str">
        <f t="array" ref="G109">INDEX(BillToName,MATCH(A109,'Bill to Data'!$A$2:$A$3040,0))</f>
        <v>JAMES JOHN</v>
      </c>
      <c r="H109" t="str">
        <f t="shared" si="1"/>
        <v>CR075</v>
      </c>
      <c r="J109" t="s">
        <v>354</v>
      </c>
      <c r="K109">
        <f t="array" ref="K109">SUM((InvoiceNo=J109)*1)</f>
        <v>1</v>
      </c>
      <c r="L109">
        <f t="array" ref="L109">SUM((InvoiceNo=J109)*QuantityShipped)</f>
        <v>1</v>
      </c>
      <c r="N109" t="s">
        <v>252</v>
      </c>
      <c r="O109">
        <f t="array" ref="O109">SUM((ItemCode=N109)*1)</f>
        <v>26</v>
      </c>
      <c r="P109">
        <f t="array" ref="P109">SUM((ItemCode=N109)*QuantityShipped)</f>
        <v>221</v>
      </c>
    </row>
    <row r="110" spans="1:16" x14ac:dyDescent="0.55000000000000004">
      <c r="A110" t="s">
        <v>201</v>
      </c>
      <c r="B110" s="1">
        <v>40325</v>
      </c>
      <c r="C110" t="s">
        <v>138</v>
      </c>
      <c r="D110" t="s">
        <v>204</v>
      </c>
      <c r="E110" t="s">
        <v>205</v>
      </c>
      <c r="F110">
        <v>1</v>
      </c>
      <c r="G110" t="str">
        <f t="array" ref="G110">INDEX(BillToName,MATCH(A110,'Bill to Data'!$A$2:$A$3040,0))</f>
        <v>JAMES JOHN</v>
      </c>
      <c r="H110" t="str">
        <f t="shared" si="1"/>
        <v>HB075</v>
      </c>
      <c r="J110" t="s">
        <v>355</v>
      </c>
      <c r="K110">
        <f t="array" ref="K110">SUM((InvoiceNo=J110)*1)</f>
        <v>1</v>
      </c>
      <c r="L110">
        <f t="array" ref="L110">SUM((InvoiceNo=J110)*QuantityShipped)</f>
        <v>36</v>
      </c>
      <c r="N110" t="s">
        <v>253</v>
      </c>
      <c r="O110">
        <f t="array" ref="O110">SUM((ItemCode=N110)*1)</f>
        <v>5</v>
      </c>
      <c r="P110">
        <f t="array" ref="P110">SUM((ItemCode=N110)*QuantityShipped)</f>
        <v>76</v>
      </c>
    </row>
    <row r="111" spans="1:16" x14ac:dyDescent="0.55000000000000004">
      <c r="A111" t="s">
        <v>201</v>
      </c>
      <c r="B111" s="1">
        <v>40325</v>
      </c>
      <c r="C111" t="s">
        <v>138</v>
      </c>
      <c r="D111" t="s">
        <v>41</v>
      </c>
      <c r="E111" t="s">
        <v>42</v>
      </c>
      <c r="F111">
        <v>1</v>
      </c>
      <c r="G111" t="str">
        <f t="array" ref="G111">INDEX(BillToName,MATCH(A111,'Bill to Data'!$A$2:$A$3040,0))</f>
        <v>JAMES JOHN</v>
      </c>
      <c r="H111" t="str">
        <f t="shared" si="1"/>
        <v>HB050</v>
      </c>
      <c r="J111" t="s">
        <v>356</v>
      </c>
      <c r="K111">
        <f t="array" ref="K111">SUM((InvoiceNo=J111)*1)</f>
        <v>1</v>
      </c>
      <c r="L111">
        <f t="array" ref="L111">SUM((InvoiceNo=J111)*QuantityShipped)</f>
        <v>1</v>
      </c>
      <c r="N111" t="s">
        <v>254</v>
      </c>
      <c r="O111">
        <f t="array" ref="O111">SUM((ItemCode=N111)*1)</f>
        <v>32</v>
      </c>
      <c r="P111">
        <f t="array" ref="P111">SUM((ItemCode=N111)*QuantityShipped)</f>
        <v>1091</v>
      </c>
    </row>
    <row r="112" spans="1:16" x14ac:dyDescent="0.55000000000000004">
      <c r="A112" t="s">
        <v>201</v>
      </c>
      <c r="B112" s="1">
        <v>40325</v>
      </c>
      <c r="C112" t="s">
        <v>138</v>
      </c>
      <c r="D112" t="s">
        <v>39</v>
      </c>
      <c r="E112" t="s">
        <v>40</v>
      </c>
      <c r="F112">
        <v>1</v>
      </c>
      <c r="G112" t="str">
        <f t="array" ref="G112">INDEX(BillToName,MATCH(A112,'Bill to Data'!$A$2:$A$3040,0))</f>
        <v>JAMES JOHN</v>
      </c>
      <c r="H112" t="str">
        <f t="shared" si="1"/>
        <v>HB075-050</v>
      </c>
      <c r="J112" t="s">
        <v>359</v>
      </c>
      <c r="K112">
        <f t="array" ref="K112">SUM((InvoiceNo=J112)*1)</f>
        <v>5</v>
      </c>
      <c r="L112">
        <f t="array" ref="L112">SUM((InvoiceNo=J112)*QuantityShipped)</f>
        <v>5</v>
      </c>
      <c r="N112" t="s">
        <v>256</v>
      </c>
      <c r="O112">
        <f t="array" ref="O112">SUM((ItemCode=N112)*1)</f>
        <v>11</v>
      </c>
      <c r="P112">
        <f t="array" ref="P112">SUM((ItemCode=N112)*QuantityShipped)</f>
        <v>600</v>
      </c>
    </row>
    <row r="113" spans="1:16" x14ac:dyDescent="0.55000000000000004">
      <c r="A113" t="s">
        <v>206</v>
      </c>
      <c r="B113" s="1">
        <v>40325</v>
      </c>
      <c r="C113" t="s">
        <v>1</v>
      </c>
      <c r="D113" t="s">
        <v>207</v>
      </c>
      <c r="E113" t="s">
        <v>208</v>
      </c>
      <c r="F113">
        <v>1</v>
      </c>
      <c r="G113" t="str">
        <f t="array" ref="G113">INDEX(BillToName,MATCH(A113,'Bill to Data'!$A$2:$A$3040,0))</f>
        <v>ROY POWELL</v>
      </c>
      <c r="H113" t="str">
        <f t="shared" si="1"/>
        <v>3430-0583</v>
      </c>
      <c r="J113" t="s">
        <v>364</v>
      </c>
      <c r="K113">
        <f t="array" ref="K113">SUM((InvoiceNo=J113)*1)</f>
        <v>1</v>
      </c>
      <c r="L113">
        <f t="array" ref="L113">SUM((InvoiceNo=J113)*QuantityShipped)</f>
        <v>1</v>
      </c>
      <c r="N113" t="s">
        <v>259</v>
      </c>
      <c r="O113">
        <f t="array" ref="O113">SUM((ItemCode=N113)*1)</f>
        <v>9</v>
      </c>
      <c r="P113">
        <f t="array" ref="P113">SUM((ItemCode=N113)*QuantityShipped)</f>
        <v>196</v>
      </c>
    </row>
    <row r="114" spans="1:16" x14ac:dyDescent="0.55000000000000004">
      <c r="A114" t="s">
        <v>209</v>
      </c>
      <c r="B114" s="1">
        <v>40325</v>
      </c>
      <c r="C114" t="s">
        <v>1</v>
      </c>
      <c r="D114" t="s">
        <v>210</v>
      </c>
      <c r="E114" t="s">
        <v>211</v>
      </c>
      <c r="F114">
        <v>4</v>
      </c>
      <c r="G114" t="str">
        <f t="array" ref="G114">INDEX(BillToName,MATCH(A114,'Bill to Data'!$A$2:$A$3040,0))</f>
        <v>STEVE POINTER</v>
      </c>
      <c r="H114" t="str">
        <f t="shared" si="1"/>
        <v>FC-ULD120-015</v>
      </c>
      <c r="J114" t="s">
        <v>365</v>
      </c>
      <c r="K114">
        <f t="array" ref="K114">SUM((InvoiceNo=J114)*1)</f>
        <v>1</v>
      </c>
      <c r="L114">
        <f t="array" ref="L114">SUM((InvoiceNo=J114)*QuantityShipped)</f>
        <v>1</v>
      </c>
      <c r="N114" t="s">
        <v>261</v>
      </c>
      <c r="O114">
        <f t="array" ref="O114">SUM((ItemCode=N114)*1)</f>
        <v>15</v>
      </c>
      <c r="P114">
        <f t="array" ref="P114">SUM((ItemCode=N114)*QuantityShipped)</f>
        <v>587</v>
      </c>
    </row>
    <row r="115" spans="1:16" x14ac:dyDescent="0.55000000000000004">
      <c r="A115" t="s">
        <v>212</v>
      </c>
      <c r="B115" s="1">
        <v>40326</v>
      </c>
      <c r="C115" t="s">
        <v>1</v>
      </c>
      <c r="D115" t="s">
        <v>213</v>
      </c>
      <c r="E115" t="s">
        <v>214</v>
      </c>
      <c r="F115">
        <v>5</v>
      </c>
      <c r="G115" t="str">
        <f t="array" ref="G115">INDEX(BillToName,MATCH(A115,'Bill to Data'!$A$2:$A$3040,0))</f>
        <v>THOMAS AYERS</v>
      </c>
      <c r="H115" t="str">
        <f t="shared" si="1"/>
        <v>FC-XT024</v>
      </c>
      <c r="J115" t="s">
        <v>366</v>
      </c>
      <c r="K115">
        <f t="array" ref="K115">SUM((InvoiceNo=J115)*1)</f>
        <v>1</v>
      </c>
      <c r="L115">
        <f t="array" ref="L115">SUM((InvoiceNo=J115)*QuantityShipped)</f>
        <v>1</v>
      </c>
      <c r="N115" t="s">
        <v>263</v>
      </c>
      <c r="O115">
        <f t="array" ref="O115">SUM((ItemCode=N115)*1)</f>
        <v>4</v>
      </c>
      <c r="P115">
        <f t="array" ref="P115">SUM((ItemCode=N115)*QuantityShipped)</f>
        <v>14</v>
      </c>
    </row>
    <row r="116" spans="1:16" x14ac:dyDescent="0.55000000000000004">
      <c r="A116" t="s">
        <v>215</v>
      </c>
      <c r="B116" s="1">
        <v>40326</v>
      </c>
      <c r="C116" t="s">
        <v>1</v>
      </c>
      <c r="D116" t="s">
        <v>216</v>
      </c>
      <c r="E116" t="s">
        <v>63</v>
      </c>
      <c r="F116">
        <v>3</v>
      </c>
      <c r="G116" t="str">
        <f t="array" ref="G116">INDEX(BillToName,MATCH(A116,'Bill to Data'!$A$2:$A$3040,0))</f>
        <v>JOSEPH DENTON</v>
      </c>
      <c r="H116" t="str">
        <f t="shared" si="1"/>
        <v>TP11001VS</v>
      </c>
      <c r="J116" t="s">
        <v>369</v>
      </c>
      <c r="K116">
        <f t="array" ref="K116">SUM((InvoiceNo=J116)*1)</f>
        <v>1</v>
      </c>
      <c r="L116">
        <f t="array" ref="L116">SUM((InvoiceNo=J116)*QuantityShipped)</f>
        <v>1</v>
      </c>
      <c r="N116" t="s">
        <v>266</v>
      </c>
      <c r="O116">
        <f t="array" ref="O116">SUM((ItemCode=N116)*1)</f>
        <v>4</v>
      </c>
      <c r="P116">
        <f t="array" ref="P116">SUM((ItemCode=N116)*QuantityShipped)</f>
        <v>2</v>
      </c>
    </row>
    <row r="117" spans="1:16" x14ac:dyDescent="0.55000000000000004">
      <c r="A117" t="s">
        <v>217</v>
      </c>
      <c r="B117" s="1">
        <v>40326</v>
      </c>
      <c r="C117" t="s">
        <v>1</v>
      </c>
      <c r="D117" t="s">
        <v>151</v>
      </c>
      <c r="E117" t="s">
        <v>152</v>
      </c>
      <c r="F117">
        <v>12</v>
      </c>
      <c r="G117" t="str">
        <f t="array" ref="G117">INDEX(BillToName,MATCH(A117,'Bill to Data'!$A$2:$A$3040,0))</f>
        <v>WEBB BRAXTON</v>
      </c>
      <c r="H117" t="str">
        <f t="shared" si="1"/>
        <v>4193A-PP-10-100</v>
      </c>
      <c r="J117" t="s">
        <v>370</v>
      </c>
      <c r="K117">
        <f t="array" ref="K117">SUM((InvoiceNo=J117)*1)</f>
        <v>1</v>
      </c>
      <c r="L117">
        <f t="array" ref="L117">SUM((InvoiceNo=J117)*QuantityShipped)</f>
        <v>1</v>
      </c>
      <c r="N117" t="s">
        <v>269</v>
      </c>
      <c r="O117">
        <f t="array" ref="O117">SUM((ItemCode=N117)*1)</f>
        <v>3</v>
      </c>
      <c r="P117">
        <f t="array" ref="P117">SUM((ItemCode=N117)*QuantityShipped)</f>
        <v>4</v>
      </c>
    </row>
    <row r="118" spans="1:16" x14ac:dyDescent="0.55000000000000004">
      <c r="A118" t="s">
        <v>217</v>
      </c>
      <c r="B118" s="1">
        <v>40326</v>
      </c>
      <c r="C118" t="s">
        <v>1</v>
      </c>
      <c r="D118" t="s">
        <v>210</v>
      </c>
      <c r="E118" t="s">
        <v>211</v>
      </c>
      <c r="F118">
        <v>6</v>
      </c>
      <c r="G118" t="str">
        <f t="array" ref="G118">INDEX(BillToName,MATCH(A118,'Bill to Data'!$A$2:$A$3040,0))</f>
        <v>WEBB BRAXTON</v>
      </c>
      <c r="H118" t="str">
        <f t="shared" si="1"/>
        <v>FC-ULD120-015</v>
      </c>
      <c r="J118" t="s">
        <v>372</v>
      </c>
      <c r="K118">
        <f t="array" ref="K118">SUM((InvoiceNo=J118)*1)</f>
        <v>1</v>
      </c>
      <c r="L118">
        <f t="array" ref="L118">SUM((InvoiceNo=J118)*QuantityShipped)</f>
        <v>1</v>
      </c>
      <c r="N118" t="s">
        <v>271</v>
      </c>
      <c r="O118">
        <f t="array" ref="O118">SUM((ItemCode=N118)*1)</f>
        <v>2</v>
      </c>
      <c r="P118">
        <f t="array" ref="P118">SUM((ItemCode=N118)*QuantityShipped)</f>
        <v>5</v>
      </c>
    </row>
    <row r="119" spans="1:16" x14ac:dyDescent="0.55000000000000004">
      <c r="A119" t="s">
        <v>217</v>
      </c>
      <c r="B119" s="1">
        <v>40326</v>
      </c>
      <c r="C119" t="s">
        <v>1</v>
      </c>
      <c r="D119" t="s">
        <v>218</v>
      </c>
      <c r="E119" t="s">
        <v>219</v>
      </c>
      <c r="F119">
        <v>24</v>
      </c>
      <c r="G119" t="str">
        <f t="array" ref="G119">INDEX(BillToName,MATCH(A119,'Bill to Data'!$A$2:$A$3040,0))</f>
        <v>WEBB BRAXTON</v>
      </c>
      <c r="H119" t="str">
        <f t="shared" si="1"/>
        <v>FC-ULD120-02</v>
      </c>
      <c r="J119" t="s">
        <v>373</v>
      </c>
      <c r="K119">
        <f t="array" ref="K119">SUM((InvoiceNo=J119)*1)</f>
        <v>6</v>
      </c>
      <c r="L119">
        <f t="array" ref="L119">SUM((InvoiceNo=J119)*QuantityShipped)</f>
        <v>45</v>
      </c>
      <c r="N119" t="s">
        <v>274</v>
      </c>
      <c r="O119">
        <f t="array" ref="O119">SUM((ItemCode=N119)*1)</f>
        <v>15</v>
      </c>
      <c r="P119">
        <f t="array" ref="P119">SUM((ItemCode=N119)*QuantityShipped)</f>
        <v>40</v>
      </c>
    </row>
    <row r="120" spans="1:16" x14ac:dyDescent="0.55000000000000004">
      <c r="A120" t="s">
        <v>220</v>
      </c>
      <c r="B120" s="1">
        <v>40326</v>
      </c>
      <c r="C120" t="s">
        <v>138</v>
      </c>
      <c r="D120" t="s">
        <v>221</v>
      </c>
      <c r="E120" t="s">
        <v>222</v>
      </c>
      <c r="F120">
        <v>10</v>
      </c>
      <c r="G120" t="str">
        <f t="array" ref="G120">INDEX(BillToName,MATCH(A120,'Bill to Data'!$A$2:$A$3040,0))</f>
        <v>BINKLEY &amp; HURST</v>
      </c>
      <c r="H120" t="str">
        <f t="shared" si="1"/>
        <v>41200-00</v>
      </c>
      <c r="J120" t="s">
        <v>375</v>
      </c>
      <c r="K120">
        <f t="array" ref="K120">SUM((InvoiceNo=J120)*1)</f>
        <v>1</v>
      </c>
      <c r="L120">
        <f t="array" ref="L120">SUM((InvoiceNo=J120)*QuantityShipped)</f>
        <v>27</v>
      </c>
      <c r="N120" t="s">
        <v>283</v>
      </c>
      <c r="O120">
        <f t="array" ref="O120">SUM((ItemCode=N120)*1)</f>
        <v>2</v>
      </c>
      <c r="P120">
        <f t="array" ref="P120">SUM((ItemCode=N120)*QuantityShipped)</f>
        <v>24</v>
      </c>
    </row>
    <row r="121" spans="1:16" x14ac:dyDescent="0.55000000000000004">
      <c r="A121" t="s">
        <v>220</v>
      </c>
      <c r="B121" s="1">
        <v>40326</v>
      </c>
      <c r="C121" t="s">
        <v>138</v>
      </c>
      <c r="D121" t="s">
        <v>223</v>
      </c>
      <c r="E121" t="s">
        <v>224</v>
      </c>
      <c r="F121">
        <v>8</v>
      </c>
      <c r="G121" t="str">
        <f t="array" ref="G121">INDEX(BillToName,MATCH(A121,'Bill to Data'!$A$2:$A$3040,0))</f>
        <v>BINKLEY &amp; HURST</v>
      </c>
      <c r="H121" t="str">
        <f t="shared" si="1"/>
        <v>41110-00</v>
      </c>
      <c r="J121" t="s">
        <v>378</v>
      </c>
      <c r="K121">
        <f t="array" ref="K121">SUM((InvoiceNo=J121)*1)</f>
        <v>1</v>
      </c>
      <c r="L121">
        <f t="array" ref="L121">SUM((InvoiceNo=J121)*QuantityShipped)</f>
        <v>1</v>
      </c>
      <c r="N121" t="s">
        <v>285</v>
      </c>
      <c r="O121">
        <f t="array" ref="O121">SUM((ItemCode=N121)*1)</f>
        <v>2</v>
      </c>
      <c r="P121">
        <f t="array" ref="P121">SUM((ItemCode=N121)*QuantityShipped)</f>
        <v>8</v>
      </c>
    </row>
    <row r="122" spans="1:16" x14ac:dyDescent="0.55000000000000004">
      <c r="A122" t="s">
        <v>220</v>
      </c>
      <c r="B122" s="1">
        <v>40326</v>
      </c>
      <c r="C122" t="s">
        <v>138</v>
      </c>
      <c r="D122" t="s">
        <v>225</v>
      </c>
      <c r="E122" t="s">
        <v>226</v>
      </c>
      <c r="F122">
        <v>6</v>
      </c>
      <c r="G122" t="str">
        <f t="array" ref="G122">INDEX(BillToName,MATCH(A122,'Bill to Data'!$A$2:$A$3040,0))</f>
        <v>BINKLEY &amp; HURST</v>
      </c>
      <c r="H122" t="str">
        <f t="shared" si="1"/>
        <v>40290-05</v>
      </c>
      <c r="J122" t="s">
        <v>379</v>
      </c>
      <c r="K122">
        <f t="array" ref="K122">SUM((InvoiceNo=J122)*1)</f>
        <v>2</v>
      </c>
      <c r="L122">
        <f t="array" ref="L122">SUM((InvoiceNo=J122)*QuantityShipped)</f>
        <v>2</v>
      </c>
      <c r="N122" t="s">
        <v>286</v>
      </c>
      <c r="O122">
        <f t="array" ref="O122">SUM((ItemCode=N122)*1)</f>
        <v>2</v>
      </c>
      <c r="P122">
        <f t="array" ref="P122">SUM((ItemCode=N122)*QuantityShipped)</f>
        <v>2</v>
      </c>
    </row>
    <row r="123" spans="1:16" x14ac:dyDescent="0.55000000000000004">
      <c r="A123" t="s">
        <v>227</v>
      </c>
      <c r="B123" s="1">
        <v>40326</v>
      </c>
      <c r="C123" t="s">
        <v>1</v>
      </c>
      <c r="D123" t="s">
        <v>136</v>
      </c>
      <c r="E123" t="s">
        <v>120</v>
      </c>
      <c r="F123">
        <v>5</v>
      </c>
      <c r="G123" t="str">
        <f t="array" ref="G123">INDEX(BillToName,MATCH(A123,'Bill to Data'!$A$2:$A$3040,0))</f>
        <v>JAMES GILL</v>
      </c>
      <c r="H123" t="str">
        <f t="shared" si="1"/>
        <v>XR8008VS</v>
      </c>
      <c r="J123" t="s">
        <v>383</v>
      </c>
      <c r="K123">
        <f t="array" ref="K123">SUM((InvoiceNo=J123)*1)</f>
        <v>2</v>
      </c>
      <c r="L123">
        <f t="array" ref="L123">SUM((InvoiceNo=J123)*QuantityShipped)</f>
        <v>16</v>
      </c>
      <c r="N123" t="s">
        <v>289</v>
      </c>
      <c r="O123">
        <f t="array" ref="O123">SUM((ItemCode=N123)*1)</f>
        <v>3</v>
      </c>
      <c r="P123">
        <f t="array" ref="P123">SUM((ItemCode=N123)*QuantityShipped)</f>
        <v>3</v>
      </c>
    </row>
    <row r="124" spans="1:16" x14ac:dyDescent="0.55000000000000004">
      <c r="A124" t="s">
        <v>228</v>
      </c>
      <c r="B124" s="1">
        <v>40330</v>
      </c>
      <c r="C124" t="s">
        <v>1</v>
      </c>
      <c r="D124" t="s">
        <v>52</v>
      </c>
      <c r="E124" t="s">
        <v>12</v>
      </c>
      <c r="F124">
        <v>1</v>
      </c>
      <c r="G124" t="str">
        <f t="array" ref="G124">INDEX(BillToName,MATCH(A124,'Bill to Data'!$A$2:$A$3040,0))</f>
        <v>LARRY KUEHNER</v>
      </c>
      <c r="H124" t="str">
        <f t="shared" si="1"/>
        <v>50800-21-AL-300</v>
      </c>
      <c r="J124" t="s">
        <v>388</v>
      </c>
      <c r="K124">
        <f t="array" ref="K124">SUM((InvoiceNo=J124)*1)</f>
        <v>4</v>
      </c>
      <c r="L124">
        <f t="array" ref="L124">SUM((InvoiceNo=J124)*QuantityShipped)</f>
        <v>6</v>
      </c>
      <c r="N124" t="s">
        <v>292</v>
      </c>
      <c r="O124">
        <f t="array" ref="O124">SUM((ItemCode=N124)*1)</f>
        <v>25</v>
      </c>
      <c r="P124">
        <f t="array" ref="P124">SUM((ItemCode=N124)*QuantityShipped)</f>
        <v>1624</v>
      </c>
    </row>
    <row r="125" spans="1:16" x14ac:dyDescent="0.55000000000000004">
      <c r="A125" t="s">
        <v>229</v>
      </c>
      <c r="B125" s="1">
        <v>40330</v>
      </c>
      <c r="C125" t="s">
        <v>1</v>
      </c>
      <c r="D125" t="s">
        <v>230</v>
      </c>
      <c r="E125" t="s">
        <v>231</v>
      </c>
      <c r="F125">
        <v>2</v>
      </c>
      <c r="G125" t="str">
        <f t="array" ref="G125">INDEX(BillToName,MATCH(A125,'Bill to Data'!$A$2:$A$3040,0))</f>
        <v>MICHAEL BRENNEMAN</v>
      </c>
      <c r="H125" t="str">
        <f t="shared" si="1"/>
        <v>10018</v>
      </c>
      <c r="J125" t="s">
        <v>391</v>
      </c>
      <c r="K125">
        <f t="array" ref="K125">SUM((InvoiceNo=J125)*1)</f>
        <v>1</v>
      </c>
      <c r="L125">
        <f t="array" ref="L125">SUM((InvoiceNo=J125)*QuantityShipped)</f>
        <v>1</v>
      </c>
      <c r="N125" t="s">
        <v>294</v>
      </c>
      <c r="O125">
        <f t="array" ref="O125">SUM((ItemCode=N125)*1)</f>
        <v>6</v>
      </c>
      <c r="P125">
        <f t="array" ref="P125">SUM((ItemCode=N125)*QuantityShipped)</f>
        <v>43</v>
      </c>
    </row>
    <row r="126" spans="1:16" x14ac:dyDescent="0.55000000000000004">
      <c r="A126" t="s">
        <v>232</v>
      </c>
      <c r="B126" s="1">
        <v>40330</v>
      </c>
      <c r="C126" t="s">
        <v>1</v>
      </c>
      <c r="D126" t="s">
        <v>233</v>
      </c>
      <c r="E126" t="s">
        <v>120</v>
      </c>
      <c r="F126">
        <v>1</v>
      </c>
      <c r="G126" t="str">
        <f t="array" ref="G126">INDEX(BillToName,MATCH(A126,'Bill to Data'!$A$2:$A$3040,0))</f>
        <v>GREG ETTER</v>
      </c>
      <c r="H126" t="str">
        <f t="shared" si="1"/>
        <v>XR11003-VS</v>
      </c>
      <c r="J126" t="s">
        <v>392</v>
      </c>
      <c r="K126">
        <f t="array" ref="K126">SUM((InvoiceNo=J126)*1)</f>
        <v>1</v>
      </c>
      <c r="L126">
        <f t="array" ref="L126">SUM((InvoiceNo=J126)*QuantityShipped)</f>
        <v>50</v>
      </c>
      <c r="N126" t="s">
        <v>300</v>
      </c>
      <c r="O126">
        <f t="array" ref="O126">SUM((ItemCode=N126)*1)</f>
        <v>11</v>
      </c>
      <c r="P126">
        <f t="array" ref="P126">SUM((ItemCode=N126)*QuantityShipped)</f>
        <v>329</v>
      </c>
    </row>
    <row r="127" spans="1:16" x14ac:dyDescent="0.55000000000000004">
      <c r="A127" t="s">
        <v>234</v>
      </c>
      <c r="B127" s="1">
        <v>40330</v>
      </c>
      <c r="C127" t="s">
        <v>138</v>
      </c>
      <c r="D127" t="s">
        <v>172</v>
      </c>
      <c r="E127" t="s">
        <v>173</v>
      </c>
      <c r="F127">
        <v>2</v>
      </c>
      <c r="G127" t="str">
        <f t="array" ref="G127">INDEX(BillToName,MATCH(A127,'Bill to Data'!$A$2:$A$3040,0))</f>
        <v>FRED BIERMANN</v>
      </c>
      <c r="H127" t="str">
        <f t="shared" si="1"/>
        <v>EV100FP</v>
      </c>
      <c r="J127" t="s">
        <v>394</v>
      </c>
      <c r="K127">
        <f t="array" ref="K127">SUM((InvoiceNo=J127)*1)</f>
        <v>1</v>
      </c>
      <c r="L127">
        <f t="array" ref="L127">SUM((InvoiceNo=J127)*QuantityShipped)</f>
        <v>1</v>
      </c>
      <c r="N127" t="s">
        <v>303</v>
      </c>
      <c r="O127">
        <f t="array" ref="O127">SUM((ItemCode=N127)*1)</f>
        <v>21</v>
      </c>
      <c r="P127">
        <f t="array" ref="P127">SUM((ItemCode=N127)*QuantityShipped)</f>
        <v>13</v>
      </c>
    </row>
    <row r="128" spans="1:16" x14ac:dyDescent="0.55000000000000004">
      <c r="A128" t="s">
        <v>235</v>
      </c>
      <c r="B128" s="1">
        <v>40331</v>
      </c>
      <c r="C128" t="s">
        <v>1</v>
      </c>
      <c r="D128" t="s">
        <v>236</v>
      </c>
      <c r="E128" t="s">
        <v>148</v>
      </c>
      <c r="F128">
        <v>6</v>
      </c>
      <c r="G128" t="str">
        <f t="array" ref="G128">INDEX(BillToName,MATCH(A128,'Bill to Data'!$A$2:$A$3040,0))</f>
        <v>CHARLES MCDONALD</v>
      </c>
      <c r="H128" t="str">
        <f t="shared" si="1"/>
        <v>QJ7421-1-NYB</v>
      </c>
      <c r="J128" t="s">
        <v>396</v>
      </c>
      <c r="K128">
        <f t="array" ref="K128">SUM((InvoiceNo=J128)*1)</f>
        <v>1</v>
      </c>
      <c r="L128">
        <f t="array" ref="L128">SUM((InvoiceNo=J128)*QuantityShipped)</f>
        <v>1</v>
      </c>
      <c r="N128" t="s">
        <v>306</v>
      </c>
      <c r="O128">
        <f t="array" ref="O128">SUM((ItemCode=N128)*1)</f>
        <v>23</v>
      </c>
      <c r="P128">
        <f t="array" ref="P128">SUM((ItemCode=N128)*QuantityShipped)</f>
        <v>604</v>
      </c>
    </row>
    <row r="129" spans="1:16" x14ac:dyDescent="0.55000000000000004">
      <c r="A129" t="s">
        <v>235</v>
      </c>
      <c r="B129" s="1">
        <v>40331</v>
      </c>
      <c r="C129" t="s">
        <v>1</v>
      </c>
      <c r="D129" t="s">
        <v>237</v>
      </c>
      <c r="E129" t="s">
        <v>30</v>
      </c>
      <c r="F129">
        <v>6</v>
      </c>
      <c r="G129" t="str">
        <f t="array" ref="G129">INDEX(BillToName,MATCH(A129,'Bill to Data'!$A$2:$A$3040,0))</f>
        <v>CHARLES MCDONALD</v>
      </c>
      <c r="H129" t="str">
        <f t="shared" si="1"/>
        <v>25600-6-NYR</v>
      </c>
      <c r="J129" t="s">
        <v>397</v>
      </c>
      <c r="K129">
        <f t="array" ref="K129">SUM((InvoiceNo=J129)*1)</f>
        <v>1</v>
      </c>
      <c r="L129">
        <f t="array" ref="L129">SUM((InvoiceNo=J129)*QuantityShipped)</f>
        <v>1</v>
      </c>
      <c r="N129" t="s">
        <v>308</v>
      </c>
      <c r="O129">
        <f t="array" ref="O129">SUM((ItemCode=N129)*1)</f>
        <v>28</v>
      </c>
      <c r="P129">
        <f t="array" ref="P129">SUM((ItemCode=N129)*QuantityShipped)</f>
        <v>1369</v>
      </c>
    </row>
    <row r="130" spans="1:16" x14ac:dyDescent="0.55000000000000004">
      <c r="A130" t="s">
        <v>235</v>
      </c>
      <c r="B130" s="1">
        <v>40331</v>
      </c>
      <c r="C130" t="s">
        <v>1</v>
      </c>
      <c r="D130" t="s">
        <v>238</v>
      </c>
      <c r="E130" t="s">
        <v>86</v>
      </c>
      <c r="F130">
        <v>6</v>
      </c>
      <c r="G130" t="str">
        <f t="array" ref="G130">INDEX(BillToName,MATCH(A130,'Bill to Data'!$A$2:$A$3040,0))</f>
        <v>CHARLES MCDONALD</v>
      </c>
      <c r="H130" t="str">
        <f t="shared" ref="H130:H193" si="2">LEFT(D130,LEN(D130))</f>
        <v>8079-PP-100</v>
      </c>
      <c r="J130" t="s">
        <v>398</v>
      </c>
      <c r="K130">
        <f t="array" ref="K130">SUM((InvoiceNo=J130)*1)</f>
        <v>1</v>
      </c>
      <c r="L130">
        <f t="array" ref="L130">SUM((InvoiceNo=J130)*QuantityShipped)</f>
        <v>3</v>
      </c>
      <c r="N130" t="s">
        <v>310</v>
      </c>
      <c r="O130">
        <f t="array" ref="O130">SUM((ItemCode=N130)*1)</f>
        <v>3</v>
      </c>
      <c r="P130">
        <f t="array" ref="P130">SUM((ItemCode=N130)*QuantityShipped)</f>
        <v>14</v>
      </c>
    </row>
    <row r="131" spans="1:16" x14ac:dyDescent="0.55000000000000004">
      <c r="A131" t="s">
        <v>235</v>
      </c>
      <c r="B131" s="1">
        <v>40331</v>
      </c>
      <c r="C131" t="s">
        <v>1</v>
      </c>
      <c r="D131" t="s">
        <v>239</v>
      </c>
      <c r="E131" t="s">
        <v>240</v>
      </c>
      <c r="F131">
        <v>6</v>
      </c>
      <c r="G131" t="str">
        <f t="array" ref="G131">INDEX(BillToName,MATCH(A131,'Bill to Data'!$A$2:$A$3040,0))</f>
        <v>CHARLES MCDONALD</v>
      </c>
      <c r="H131" t="str">
        <f t="shared" si="2"/>
        <v>TF-VS5</v>
      </c>
      <c r="J131" t="s">
        <v>400</v>
      </c>
      <c r="K131">
        <f t="array" ref="K131">SUM((InvoiceNo=J131)*1)</f>
        <v>1</v>
      </c>
      <c r="L131">
        <f t="array" ref="L131">SUM((InvoiceNo=J131)*QuantityShipped)</f>
        <v>10</v>
      </c>
      <c r="N131" t="s">
        <v>312</v>
      </c>
      <c r="O131">
        <f t="array" ref="O131">SUM((ItemCode=N131)*1)</f>
        <v>32</v>
      </c>
      <c r="P131">
        <f t="array" ref="P131">SUM((ItemCode=N131)*QuantityShipped)</f>
        <v>119</v>
      </c>
    </row>
    <row r="132" spans="1:16" x14ac:dyDescent="0.55000000000000004">
      <c r="A132" t="s">
        <v>241</v>
      </c>
      <c r="B132" s="1">
        <v>40331</v>
      </c>
      <c r="C132" t="s">
        <v>1</v>
      </c>
      <c r="D132" t="s">
        <v>242</v>
      </c>
      <c r="E132" t="s">
        <v>243</v>
      </c>
      <c r="F132">
        <v>4</v>
      </c>
      <c r="G132" t="str">
        <f t="array" ref="G132">INDEX(BillToName,MATCH(A132,'Bill to Data'!$A$2:$A$3040,0))</f>
        <v>MARK ZIMMER</v>
      </c>
      <c r="H132" t="str">
        <f t="shared" si="2"/>
        <v>CP19438-EPR</v>
      </c>
      <c r="J132" t="s">
        <v>401</v>
      </c>
      <c r="K132">
        <f t="array" ref="K132">SUM((InvoiceNo=J132)*1)</f>
        <v>1</v>
      </c>
      <c r="L132">
        <f t="array" ref="L132">SUM((InvoiceNo=J132)*QuantityShipped)</f>
        <v>1</v>
      </c>
      <c r="N132" t="s">
        <v>313</v>
      </c>
      <c r="O132">
        <f t="array" ref="O132">SUM((ItemCode=N132)*1)</f>
        <v>7</v>
      </c>
      <c r="P132">
        <f t="array" ref="P132">SUM((ItemCode=N132)*QuantityShipped)</f>
        <v>209</v>
      </c>
    </row>
    <row r="133" spans="1:16" x14ac:dyDescent="0.55000000000000004">
      <c r="A133" t="s">
        <v>241</v>
      </c>
      <c r="B133" s="1">
        <v>40331</v>
      </c>
      <c r="C133" t="s">
        <v>1</v>
      </c>
      <c r="D133" t="s">
        <v>77</v>
      </c>
      <c r="E133" t="s">
        <v>30</v>
      </c>
      <c r="F133">
        <v>4</v>
      </c>
      <c r="G133" t="str">
        <f t="array" ref="G133">INDEX(BillToName,MATCH(A133,'Bill to Data'!$A$2:$A$3040,0))</f>
        <v>MARK ZIMMER</v>
      </c>
      <c r="H133" t="str">
        <f t="shared" si="2"/>
        <v>25612-6-NYR</v>
      </c>
      <c r="J133" t="s">
        <v>404</v>
      </c>
      <c r="K133">
        <f t="array" ref="K133">SUM((InvoiceNo=J133)*1)</f>
        <v>1</v>
      </c>
      <c r="L133">
        <f t="array" ref="L133">SUM((InvoiceNo=J133)*QuantityShipped)</f>
        <v>2</v>
      </c>
      <c r="N133" t="s">
        <v>318</v>
      </c>
      <c r="O133">
        <f t="array" ref="O133">SUM((ItemCode=N133)*1)</f>
        <v>3</v>
      </c>
      <c r="P133">
        <f t="array" ref="P133">SUM((ItemCode=N133)*QuantityShipped)</f>
        <v>75</v>
      </c>
    </row>
    <row r="134" spans="1:16" x14ac:dyDescent="0.55000000000000004">
      <c r="A134" t="s">
        <v>241</v>
      </c>
      <c r="B134" s="1">
        <v>40331</v>
      </c>
      <c r="C134" t="s">
        <v>1</v>
      </c>
      <c r="D134" t="s">
        <v>244</v>
      </c>
      <c r="E134" t="s">
        <v>23</v>
      </c>
      <c r="F134">
        <v>4</v>
      </c>
      <c r="G134" t="str">
        <f t="array" ref="G134">INDEX(BillToName,MATCH(A134,'Bill to Data'!$A$2:$A$3040,0))</f>
        <v>MARK ZIMMER</v>
      </c>
      <c r="H134" t="str">
        <f t="shared" si="2"/>
        <v>TT11002-VP</v>
      </c>
      <c r="J134" t="s">
        <v>405</v>
      </c>
      <c r="K134">
        <f t="array" ref="K134">SUM((InvoiceNo=J134)*1)</f>
        <v>4</v>
      </c>
      <c r="L134">
        <f t="array" ref="L134">SUM((InvoiceNo=J134)*QuantityShipped)</f>
        <v>30</v>
      </c>
      <c r="N134" t="s">
        <v>322</v>
      </c>
      <c r="O134">
        <f t="array" ref="O134">SUM((ItemCode=N134)*1)</f>
        <v>3</v>
      </c>
      <c r="P134">
        <f t="array" ref="P134">SUM((ItemCode=N134)*QuantityShipped)</f>
        <v>4</v>
      </c>
    </row>
    <row r="135" spans="1:16" x14ac:dyDescent="0.55000000000000004">
      <c r="A135" t="s">
        <v>245</v>
      </c>
      <c r="B135" s="1">
        <v>40331</v>
      </c>
      <c r="C135" t="s">
        <v>1</v>
      </c>
      <c r="D135" t="s">
        <v>246</v>
      </c>
      <c r="E135" t="s">
        <v>247</v>
      </c>
      <c r="F135">
        <v>30</v>
      </c>
      <c r="G135" t="str">
        <f t="array" ref="G135">INDEX(BillToName,MATCH(A135,'Bill to Data'!$A$2:$A$3040,0))</f>
        <v>ERIC RIVADENEYRA</v>
      </c>
      <c r="H135" t="str">
        <f t="shared" si="2"/>
        <v>V3500-050</v>
      </c>
      <c r="J135" t="s">
        <v>406</v>
      </c>
      <c r="K135">
        <f t="array" ref="K135">SUM((InvoiceNo=J135)*1)</f>
        <v>1</v>
      </c>
      <c r="L135">
        <f t="array" ref="L135">SUM((InvoiceNo=J135)*QuantityShipped)</f>
        <v>1</v>
      </c>
      <c r="N135" t="s">
        <v>326</v>
      </c>
      <c r="O135">
        <f t="array" ref="O135">SUM((ItemCode=N135)*1)</f>
        <v>2</v>
      </c>
      <c r="P135">
        <f t="array" ref="P135">SUM((ItemCode=N135)*QuantityShipped)</f>
        <v>4</v>
      </c>
    </row>
    <row r="136" spans="1:16" x14ac:dyDescent="0.55000000000000004">
      <c r="A136" t="s">
        <v>245</v>
      </c>
      <c r="B136" s="1">
        <v>40331</v>
      </c>
      <c r="C136" t="s">
        <v>1</v>
      </c>
      <c r="D136" t="s">
        <v>248</v>
      </c>
      <c r="E136" t="s">
        <v>249</v>
      </c>
      <c r="F136">
        <v>1</v>
      </c>
      <c r="G136" t="str">
        <f t="array" ref="G136">INDEX(BillToName,MATCH(A136,'Bill to Data'!$A$2:$A$3040,0))</f>
        <v>ERIC RIVADENEYRA</v>
      </c>
      <c r="H136" t="str">
        <f t="shared" si="2"/>
        <v>SG100</v>
      </c>
      <c r="J136" t="s">
        <v>408</v>
      </c>
      <c r="K136">
        <f t="array" ref="K136">SUM((InvoiceNo=J136)*1)</f>
        <v>1</v>
      </c>
      <c r="L136">
        <f t="array" ref="L136">SUM((InvoiceNo=J136)*QuantityShipped)</f>
        <v>1</v>
      </c>
      <c r="N136" t="s">
        <v>330</v>
      </c>
      <c r="O136">
        <f t="array" ref="O136">SUM((ItemCode=N136)*1)</f>
        <v>20</v>
      </c>
      <c r="P136">
        <f t="array" ref="P136">SUM((ItemCode=N136)*QuantityShipped)</f>
        <v>36</v>
      </c>
    </row>
    <row r="137" spans="1:16" x14ac:dyDescent="0.55000000000000004">
      <c r="A137" t="s">
        <v>245</v>
      </c>
      <c r="B137" s="1">
        <v>40331</v>
      </c>
      <c r="C137" t="s">
        <v>1</v>
      </c>
      <c r="D137" t="s">
        <v>11</v>
      </c>
      <c r="E137" t="s">
        <v>12</v>
      </c>
      <c r="F137">
        <v>2</v>
      </c>
      <c r="G137" t="str">
        <f t="array" ref="G137">INDEX(BillToName,MATCH(A137,'Bill to Data'!$A$2:$A$3040,0))</f>
        <v>ERIC RIVADENEYRA</v>
      </c>
      <c r="H137" t="str">
        <f t="shared" si="2"/>
        <v>50800-PP-406</v>
      </c>
      <c r="J137" t="s">
        <v>411</v>
      </c>
      <c r="K137">
        <f t="array" ref="K137">SUM((InvoiceNo=J137)*1)</f>
        <v>1</v>
      </c>
      <c r="L137">
        <f t="array" ref="L137">SUM((InvoiceNo=J137)*QuantityShipped)</f>
        <v>2</v>
      </c>
      <c r="N137" t="s">
        <v>332</v>
      </c>
      <c r="O137">
        <f t="array" ref="O137">SUM((ItemCode=N137)*1)</f>
        <v>3</v>
      </c>
      <c r="P137">
        <f t="array" ref="P137">SUM((ItemCode=N137)*QuantityShipped)</f>
        <v>7</v>
      </c>
    </row>
    <row r="138" spans="1:16" x14ac:dyDescent="0.55000000000000004">
      <c r="A138" t="s">
        <v>250</v>
      </c>
      <c r="B138" s="1">
        <v>40331</v>
      </c>
      <c r="C138" t="s">
        <v>1</v>
      </c>
      <c r="D138" t="s">
        <v>71</v>
      </c>
      <c r="E138" t="s">
        <v>72</v>
      </c>
      <c r="F138">
        <v>28</v>
      </c>
      <c r="G138" t="str">
        <f t="array" ref="G138">INDEX(BillToName,MATCH(A138,'Bill to Data'!$A$2:$A$3040,0))</f>
        <v>JASON BIRNSCHEIN</v>
      </c>
      <c r="H138" t="str">
        <f t="shared" si="2"/>
        <v>55215-50-EPR</v>
      </c>
      <c r="J138" t="s">
        <v>412</v>
      </c>
      <c r="K138">
        <f t="array" ref="K138">SUM((InvoiceNo=J138)*1)</f>
        <v>5</v>
      </c>
      <c r="L138">
        <f t="array" ref="L138">SUM((InvoiceNo=J138)*QuantityShipped)</f>
        <v>20</v>
      </c>
      <c r="N138" t="s">
        <v>334</v>
      </c>
      <c r="O138">
        <f t="array" ref="O138">SUM((ItemCode=N138)*1)</f>
        <v>1</v>
      </c>
      <c r="P138">
        <f t="array" ref="P138">SUM((ItemCode=N138)*QuantityShipped)</f>
        <v>1</v>
      </c>
    </row>
    <row r="139" spans="1:16" x14ac:dyDescent="0.55000000000000004">
      <c r="A139" t="s">
        <v>250</v>
      </c>
      <c r="B139" s="1">
        <v>40331</v>
      </c>
      <c r="C139" t="s">
        <v>1</v>
      </c>
      <c r="D139" t="s">
        <v>244</v>
      </c>
      <c r="E139" t="s">
        <v>23</v>
      </c>
      <c r="F139">
        <v>26</v>
      </c>
      <c r="G139" t="str">
        <f t="array" ref="G139">INDEX(BillToName,MATCH(A139,'Bill to Data'!$A$2:$A$3040,0))</f>
        <v>JASON BIRNSCHEIN</v>
      </c>
      <c r="H139" t="str">
        <f t="shared" si="2"/>
        <v>TT11002-VP</v>
      </c>
      <c r="J139" t="s">
        <v>415</v>
      </c>
      <c r="K139">
        <f t="array" ref="K139">SUM((InvoiceNo=J139)*1)</f>
        <v>1</v>
      </c>
      <c r="L139">
        <f t="array" ref="L139">SUM((InvoiceNo=J139)*QuantityShipped)</f>
        <v>1</v>
      </c>
      <c r="N139" t="s">
        <v>336</v>
      </c>
      <c r="O139">
        <f t="array" ref="O139">SUM((ItemCode=N139)*1)</f>
        <v>1</v>
      </c>
      <c r="P139">
        <f t="array" ref="P139">SUM((ItemCode=N139)*QuantityShipped)</f>
        <v>1</v>
      </c>
    </row>
    <row r="140" spans="1:16" x14ac:dyDescent="0.55000000000000004">
      <c r="A140" t="s">
        <v>250</v>
      </c>
      <c r="B140" s="1">
        <v>40331</v>
      </c>
      <c r="C140" t="s">
        <v>1</v>
      </c>
      <c r="D140" t="s">
        <v>77</v>
      </c>
      <c r="E140" t="s">
        <v>30</v>
      </c>
      <c r="F140">
        <v>26</v>
      </c>
      <c r="G140" t="str">
        <f t="array" ref="G140">INDEX(BillToName,MATCH(A140,'Bill to Data'!$A$2:$A$3040,0))</f>
        <v>JASON BIRNSCHEIN</v>
      </c>
      <c r="H140" t="str">
        <f t="shared" si="2"/>
        <v>25612-6-NYR</v>
      </c>
      <c r="J140" t="s">
        <v>418</v>
      </c>
      <c r="K140">
        <f t="array" ref="K140">SUM((InvoiceNo=J140)*1)</f>
        <v>1</v>
      </c>
      <c r="L140">
        <f t="array" ref="L140">SUM((InvoiceNo=J140)*QuantityShipped)</f>
        <v>1</v>
      </c>
      <c r="N140" t="s">
        <v>338</v>
      </c>
      <c r="O140">
        <f t="array" ref="O140">SUM((ItemCode=N140)*1)</f>
        <v>1</v>
      </c>
      <c r="P140">
        <f t="array" ref="P140">SUM((ItemCode=N140)*QuantityShipped)</f>
        <v>2</v>
      </c>
    </row>
    <row r="141" spans="1:16" x14ac:dyDescent="0.55000000000000004">
      <c r="A141" t="s">
        <v>250</v>
      </c>
      <c r="B141" s="1">
        <v>40331</v>
      </c>
      <c r="C141" t="s">
        <v>1</v>
      </c>
      <c r="D141" t="s">
        <v>251</v>
      </c>
      <c r="E141" t="s">
        <v>198</v>
      </c>
      <c r="F141">
        <v>5</v>
      </c>
      <c r="G141" t="str">
        <f t="array" ref="G141">INDEX(BillToName,MATCH(A141,'Bill to Data'!$A$2:$A$3040,0))</f>
        <v>JASON BIRNSCHEIN</v>
      </c>
      <c r="H141" t="str">
        <f t="shared" si="2"/>
        <v>22251-311-500-N</v>
      </c>
      <c r="J141" t="s">
        <v>419</v>
      </c>
      <c r="K141">
        <f t="array" ref="K141">SUM((InvoiceNo=J141)*1)</f>
        <v>1</v>
      </c>
      <c r="L141">
        <f t="array" ref="L141">SUM((InvoiceNo=J141)*QuantityShipped)</f>
        <v>12</v>
      </c>
      <c r="N141" t="s">
        <v>340</v>
      </c>
      <c r="O141">
        <f t="array" ref="O141">SUM((ItemCode=N141)*1)</f>
        <v>2</v>
      </c>
      <c r="P141">
        <f t="array" ref="P141">SUM((ItemCode=N141)*QuantityShipped)</f>
        <v>3</v>
      </c>
    </row>
    <row r="142" spans="1:16" x14ac:dyDescent="0.55000000000000004">
      <c r="A142" t="s">
        <v>250</v>
      </c>
      <c r="B142" s="1">
        <v>40331</v>
      </c>
      <c r="C142" t="s">
        <v>1</v>
      </c>
      <c r="D142" t="s">
        <v>252</v>
      </c>
      <c r="E142" t="s">
        <v>198</v>
      </c>
      <c r="F142">
        <v>22</v>
      </c>
      <c r="G142" t="str">
        <f t="array" ref="G142">INDEX(BillToName,MATCH(A142,'Bill to Data'!$A$2:$A$3040,0))</f>
        <v>JASON BIRNSCHEIN</v>
      </c>
      <c r="H142" t="str">
        <f t="shared" si="2"/>
        <v>22252-312-500-N</v>
      </c>
      <c r="J142" t="s">
        <v>422</v>
      </c>
      <c r="K142">
        <f t="array" ref="K142">SUM((InvoiceNo=J142)*1)</f>
        <v>1</v>
      </c>
      <c r="L142">
        <f t="array" ref="L142">SUM((InvoiceNo=J142)*QuantityShipped)</f>
        <v>1</v>
      </c>
      <c r="N142" t="s">
        <v>343</v>
      </c>
      <c r="O142">
        <f t="array" ref="O142">SUM((ItemCode=N142)*1)</f>
        <v>1</v>
      </c>
      <c r="P142">
        <f t="array" ref="P142">SUM((ItemCode=N142)*QuantityShipped)</f>
        <v>3</v>
      </c>
    </row>
    <row r="143" spans="1:16" x14ac:dyDescent="0.55000000000000004">
      <c r="A143" t="s">
        <v>250</v>
      </c>
      <c r="B143" s="1">
        <v>40331</v>
      </c>
      <c r="C143" t="s">
        <v>1</v>
      </c>
      <c r="D143" t="s">
        <v>253</v>
      </c>
      <c r="E143" t="s">
        <v>200</v>
      </c>
      <c r="F143">
        <v>26</v>
      </c>
      <c r="G143" t="str">
        <f t="array" ref="G143">INDEX(BillToName,MATCH(A143,'Bill to Data'!$A$2:$A$3040,0))</f>
        <v>JASON BIRNSCHEIN</v>
      </c>
      <c r="H143" t="str">
        <f t="shared" si="2"/>
        <v>QJ111SQ-1-1/2-3</v>
      </c>
      <c r="J143" t="s">
        <v>425</v>
      </c>
      <c r="K143">
        <f t="array" ref="K143">SUM((InvoiceNo=J143)*1)</f>
        <v>1</v>
      </c>
      <c r="L143">
        <f t="array" ref="L143">SUM((InvoiceNo=J143)*QuantityShipped)</f>
        <v>2</v>
      </c>
      <c r="N143" t="s">
        <v>350</v>
      </c>
      <c r="O143">
        <f t="array" ref="O143">SUM((ItemCode=N143)*1)</f>
        <v>21</v>
      </c>
      <c r="P143">
        <f t="array" ref="P143">SUM((ItemCode=N143)*QuantityShipped)</f>
        <v>25</v>
      </c>
    </row>
    <row r="144" spans="1:16" x14ac:dyDescent="0.55000000000000004">
      <c r="A144" t="s">
        <v>250</v>
      </c>
      <c r="B144" s="1">
        <v>40331</v>
      </c>
      <c r="C144" t="s">
        <v>1</v>
      </c>
      <c r="D144" t="s">
        <v>254</v>
      </c>
      <c r="E144" t="s">
        <v>255</v>
      </c>
      <c r="F144">
        <v>8</v>
      </c>
      <c r="G144" t="str">
        <f t="array" ref="G144">INDEX(BillToName,MATCH(A144,'Bill to Data'!$A$2:$A$3040,0))</f>
        <v>JASON BIRNSCHEIN</v>
      </c>
      <c r="H144" t="str">
        <f t="shared" si="2"/>
        <v>CP21953-EPR</v>
      </c>
      <c r="J144" t="s">
        <v>428</v>
      </c>
      <c r="K144">
        <f t="array" ref="K144">SUM((InvoiceNo=J144)*1)</f>
        <v>1</v>
      </c>
      <c r="L144">
        <f t="array" ref="L144">SUM((InvoiceNo=J144)*QuantityShipped)</f>
        <v>1</v>
      </c>
      <c r="N144" t="s">
        <v>357</v>
      </c>
      <c r="O144">
        <f t="array" ref="O144">SUM((ItemCode=N144)*1)</f>
        <v>1</v>
      </c>
      <c r="P144">
        <f t="array" ref="P144">SUM((ItemCode=N144)*QuantityShipped)</f>
        <v>1</v>
      </c>
    </row>
    <row r="145" spans="1:16" x14ac:dyDescent="0.55000000000000004">
      <c r="A145" t="s">
        <v>250</v>
      </c>
      <c r="B145" s="1">
        <v>40331</v>
      </c>
      <c r="C145" t="s">
        <v>1</v>
      </c>
      <c r="D145" t="s">
        <v>242</v>
      </c>
      <c r="E145" t="s">
        <v>243</v>
      </c>
      <c r="F145">
        <v>8</v>
      </c>
      <c r="G145" t="str">
        <f t="array" ref="G145">INDEX(BillToName,MATCH(A145,'Bill to Data'!$A$2:$A$3040,0))</f>
        <v>JASON BIRNSCHEIN</v>
      </c>
      <c r="H145" t="str">
        <f t="shared" si="2"/>
        <v>CP19438-EPR</v>
      </c>
      <c r="J145" t="s">
        <v>431</v>
      </c>
      <c r="K145">
        <f t="array" ref="K145">SUM((InvoiceNo=J145)*1)</f>
        <v>7</v>
      </c>
      <c r="L145">
        <f t="array" ref="L145">SUM((InvoiceNo=J145)*QuantityShipped)</f>
        <v>6</v>
      </c>
      <c r="N145" t="s">
        <v>360</v>
      </c>
      <c r="O145">
        <f t="array" ref="O145">SUM((ItemCode=N145)*1)</f>
        <v>7</v>
      </c>
      <c r="P145">
        <f t="array" ref="P145">SUM((ItemCode=N145)*QuantityShipped)</f>
        <v>10</v>
      </c>
    </row>
    <row r="146" spans="1:16" x14ac:dyDescent="0.55000000000000004">
      <c r="A146" t="s">
        <v>250</v>
      </c>
      <c r="B146" s="1">
        <v>40331</v>
      </c>
      <c r="C146" t="s">
        <v>1</v>
      </c>
      <c r="D146" t="s">
        <v>256</v>
      </c>
      <c r="E146" t="s">
        <v>257</v>
      </c>
      <c r="F146">
        <v>50</v>
      </c>
      <c r="G146" t="str">
        <f t="array" ref="G146">INDEX(BillToName,MATCH(A146,'Bill to Data'!$A$2:$A$3040,0))</f>
        <v>JASON BIRNSCHEIN</v>
      </c>
      <c r="H146" t="str">
        <f t="shared" si="2"/>
        <v>L85-050</v>
      </c>
      <c r="J146" t="s">
        <v>441</v>
      </c>
      <c r="K146">
        <f t="array" ref="K146">SUM((InvoiceNo=J146)*1)</f>
        <v>2</v>
      </c>
      <c r="L146">
        <f t="array" ref="L146">SUM((InvoiceNo=J146)*QuantityShipped)</f>
        <v>2</v>
      </c>
      <c r="N146" t="s">
        <v>362</v>
      </c>
      <c r="O146">
        <f t="array" ref="O146">SUM((ItemCode=N146)*1)</f>
        <v>16</v>
      </c>
      <c r="P146">
        <f t="array" ref="P146">SUM((ItemCode=N146)*QuantityShipped)</f>
        <v>62</v>
      </c>
    </row>
    <row r="147" spans="1:16" x14ac:dyDescent="0.55000000000000004">
      <c r="A147" t="s">
        <v>258</v>
      </c>
      <c r="B147" s="1">
        <v>40332</v>
      </c>
      <c r="C147" t="s">
        <v>1</v>
      </c>
      <c r="D147" t="s">
        <v>259</v>
      </c>
      <c r="E147" t="s">
        <v>63</v>
      </c>
      <c r="F147">
        <v>13</v>
      </c>
      <c r="G147" t="str">
        <f t="array" ref="G147">INDEX(BillToName,MATCH(A147,'Bill to Data'!$A$2:$A$3040,0))</f>
        <v>GLEN STEVENS</v>
      </c>
      <c r="H147" t="str">
        <f t="shared" si="2"/>
        <v>TP8008VS</v>
      </c>
      <c r="J147" t="s">
        <v>442</v>
      </c>
      <c r="K147">
        <f t="array" ref="K147">SUM((InvoiceNo=J147)*1)</f>
        <v>1</v>
      </c>
      <c r="L147">
        <f t="array" ref="L147">SUM((InvoiceNo=J147)*QuantityShipped)</f>
        <v>1</v>
      </c>
      <c r="N147" t="s">
        <v>363</v>
      </c>
      <c r="O147">
        <f t="array" ref="O147">SUM((ItemCode=N147)*1)</f>
        <v>14</v>
      </c>
      <c r="P147">
        <f t="array" ref="P147">SUM((ItemCode=N147)*QuantityShipped)</f>
        <v>21</v>
      </c>
    </row>
    <row r="148" spans="1:16" x14ac:dyDescent="0.55000000000000004">
      <c r="A148" t="s">
        <v>260</v>
      </c>
      <c r="B148" s="1">
        <v>40332</v>
      </c>
      <c r="C148" t="s">
        <v>1</v>
      </c>
      <c r="D148" t="s">
        <v>261</v>
      </c>
      <c r="E148" t="s">
        <v>106</v>
      </c>
      <c r="F148">
        <v>54</v>
      </c>
      <c r="G148" t="str">
        <f t="array" ref="G148">INDEX(BillToName,MATCH(A148,'Bill to Data'!$A$2:$A$3040,0))</f>
        <v>MIGUEL PATRICK</v>
      </c>
      <c r="H148" t="str">
        <f t="shared" si="2"/>
        <v>AIC11003-VS</v>
      </c>
      <c r="J148" t="s">
        <v>443</v>
      </c>
      <c r="K148">
        <f t="array" ref="K148">SUM((InvoiceNo=J148)*1)</f>
        <v>2</v>
      </c>
      <c r="L148">
        <f t="array" ref="L148">SUM((InvoiceNo=J148)*QuantityShipped)</f>
        <v>2</v>
      </c>
      <c r="N148" t="s">
        <v>367</v>
      </c>
      <c r="O148">
        <f t="array" ref="O148">SUM((ItemCode=N148)*1)</f>
        <v>1</v>
      </c>
      <c r="P148">
        <f t="array" ref="P148">SUM((ItemCode=N148)*QuantityShipped)</f>
        <v>1</v>
      </c>
    </row>
    <row r="149" spans="1:16" x14ac:dyDescent="0.55000000000000004">
      <c r="A149" t="s">
        <v>262</v>
      </c>
      <c r="B149" s="1">
        <v>40332</v>
      </c>
      <c r="C149" t="s">
        <v>1</v>
      </c>
      <c r="D149" t="s">
        <v>263</v>
      </c>
      <c r="E149" t="s">
        <v>264</v>
      </c>
      <c r="F149">
        <v>2</v>
      </c>
      <c r="G149" t="str">
        <f t="array" ref="G149">INDEX(BillToName,MATCH(A149,'Bill to Data'!$A$2:$A$3040,0))</f>
        <v>BILL TAYLOR</v>
      </c>
      <c r="H149" t="str">
        <f t="shared" si="2"/>
        <v>25775-1T-NYB</v>
      </c>
      <c r="J149" t="s">
        <v>444</v>
      </c>
      <c r="K149">
        <f t="array" ref="K149">SUM((InvoiceNo=J149)*1)</f>
        <v>3</v>
      </c>
      <c r="L149">
        <f t="array" ref="L149">SUM((InvoiceNo=J149)*QuantityShipped)</f>
        <v>3</v>
      </c>
      <c r="N149" t="s">
        <v>371</v>
      </c>
      <c r="O149">
        <f t="array" ref="O149">SUM((ItemCode=N149)*1)</f>
        <v>9</v>
      </c>
      <c r="P149">
        <f t="array" ref="P149">SUM((ItemCode=N149)*QuantityShipped)</f>
        <v>8</v>
      </c>
    </row>
    <row r="150" spans="1:16" x14ac:dyDescent="0.55000000000000004">
      <c r="A150" t="s">
        <v>265</v>
      </c>
      <c r="B150" s="1">
        <v>40332</v>
      </c>
      <c r="C150" t="s">
        <v>1</v>
      </c>
      <c r="D150" t="s">
        <v>266</v>
      </c>
      <c r="E150" t="s">
        <v>267</v>
      </c>
      <c r="F150">
        <v>1</v>
      </c>
      <c r="G150" t="str">
        <f t="array" ref="G150">INDEX(BillToName,MATCH(A150,'Bill to Data'!$A$2:$A$3040,0))</f>
        <v>JAC JACQMIN</v>
      </c>
      <c r="H150" t="str">
        <f t="shared" si="2"/>
        <v>TF150</v>
      </c>
      <c r="J150" t="s">
        <v>451</v>
      </c>
      <c r="K150">
        <f t="array" ref="K150">SUM((InvoiceNo=J150)*1)</f>
        <v>1</v>
      </c>
      <c r="L150">
        <f t="array" ref="L150">SUM((InvoiceNo=J150)*QuantityShipped)</f>
        <v>1</v>
      </c>
      <c r="N150" t="s">
        <v>374</v>
      </c>
      <c r="O150">
        <f t="array" ref="O150">SUM((ItemCode=N150)*1)</f>
        <v>10</v>
      </c>
      <c r="P150">
        <f t="array" ref="P150">SUM((ItemCode=N150)*QuantityShipped)</f>
        <v>221</v>
      </c>
    </row>
    <row r="151" spans="1:16" x14ac:dyDescent="0.55000000000000004">
      <c r="A151" t="s">
        <v>268</v>
      </c>
      <c r="B151" s="1">
        <v>40333</v>
      </c>
      <c r="C151" t="s">
        <v>1</v>
      </c>
      <c r="D151" t="s">
        <v>269</v>
      </c>
      <c r="E151" t="s">
        <v>270</v>
      </c>
      <c r="F151">
        <v>1</v>
      </c>
      <c r="G151" t="str">
        <f t="array" ref="G151">INDEX(BillToName,MATCH(A151,'Bill to Data'!$A$2:$A$3040,0))</f>
        <v>OTHER NAME</v>
      </c>
      <c r="H151" t="str">
        <f t="shared" si="2"/>
        <v>TEE075</v>
      </c>
      <c r="J151" t="s">
        <v>452</v>
      </c>
      <c r="K151">
        <f t="array" ref="K151">SUM((InvoiceNo=J151)*1)</f>
        <v>3</v>
      </c>
      <c r="L151">
        <f t="array" ref="L151">SUM((InvoiceNo=J151)*QuantityShipped)</f>
        <v>9</v>
      </c>
      <c r="N151" t="s">
        <v>376</v>
      </c>
      <c r="O151">
        <f t="array" ref="O151">SUM((ItemCode=N151)*1)</f>
        <v>2</v>
      </c>
      <c r="P151">
        <f t="array" ref="P151">SUM((ItemCode=N151)*QuantityShipped)</f>
        <v>97</v>
      </c>
    </row>
    <row r="152" spans="1:16" x14ac:dyDescent="0.55000000000000004">
      <c r="A152" t="s">
        <v>268</v>
      </c>
      <c r="B152" s="1">
        <v>40333</v>
      </c>
      <c r="C152" t="s">
        <v>1</v>
      </c>
      <c r="D152" t="s">
        <v>271</v>
      </c>
      <c r="E152" t="s">
        <v>272</v>
      </c>
      <c r="F152">
        <v>2</v>
      </c>
      <c r="G152" t="str">
        <f t="array" ref="G152">INDEX(BillToName,MATCH(A152,'Bill to Data'!$A$2:$A$3040,0))</f>
        <v>OTHER NAME</v>
      </c>
      <c r="H152" t="str">
        <f t="shared" si="2"/>
        <v>NIP075-SH</v>
      </c>
      <c r="J152" t="s">
        <v>454</v>
      </c>
      <c r="K152">
        <f t="array" ref="K152">SUM((InvoiceNo=J152)*1)</f>
        <v>1</v>
      </c>
      <c r="L152">
        <f t="array" ref="L152">SUM((InvoiceNo=J152)*QuantityShipped)</f>
        <v>1</v>
      </c>
      <c r="N152" t="s">
        <v>380</v>
      </c>
      <c r="O152">
        <f t="array" ref="O152">SUM((ItemCode=N152)*1)</f>
        <v>18</v>
      </c>
      <c r="P152">
        <f t="array" ref="P152">SUM((ItemCode=N152)*QuantityShipped)</f>
        <v>18</v>
      </c>
    </row>
    <row r="153" spans="1:16" x14ac:dyDescent="0.55000000000000004">
      <c r="A153" t="s">
        <v>273</v>
      </c>
      <c r="B153" s="1">
        <v>40333</v>
      </c>
      <c r="C153" t="s">
        <v>138</v>
      </c>
      <c r="D153" t="s">
        <v>274</v>
      </c>
      <c r="E153" t="s">
        <v>275</v>
      </c>
      <c r="F153">
        <v>1</v>
      </c>
      <c r="G153" t="str">
        <f t="array" ref="G153">INDEX(BillToName,MATCH(A153,'Bill to Data'!$A$2:$A$3040,0))</f>
        <v>PAUL PEARSON</v>
      </c>
      <c r="H153" t="str">
        <f t="shared" si="2"/>
        <v>22650-PP-406</v>
      </c>
      <c r="J153" t="s">
        <v>455</v>
      </c>
      <c r="K153">
        <f t="array" ref="K153">SUM((InvoiceNo=J153)*1)</f>
        <v>2</v>
      </c>
      <c r="L153">
        <f t="array" ref="L153">SUM((InvoiceNo=J153)*QuantityShipped)</f>
        <v>2</v>
      </c>
      <c r="N153" t="s">
        <v>382</v>
      </c>
      <c r="O153">
        <f t="array" ref="O153">SUM((ItemCode=N153)*1)</f>
        <v>16</v>
      </c>
      <c r="P153">
        <f t="array" ref="P153">SUM((ItemCode=N153)*QuantityShipped)</f>
        <v>16</v>
      </c>
    </row>
    <row r="154" spans="1:16" x14ac:dyDescent="0.55000000000000004">
      <c r="A154" t="s">
        <v>276</v>
      </c>
      <c r="B154" s="1">
        <v>40336</v>
      </c>
      <c r="C154" t="s">
        <v>1</v>
      </c>
      <c r="D154" t="s">
        <v>2</v>
      </c>
      <c r="E154" t="s">
        <v>3</v>
      </c>
      <c r="F154">
        <v>1</v>
      </c>
      <c r="G154" t="str">
        <f t="array" ref="G154">INDEX(BillToName,MATCH(A154,'Bill to Data'!$A$2:$A$3040,0))</f>
        <v>ALMA BURNS</v>
      </c>
      <c r="H154" t="str">
        <f t="shared" si="2"/>
        <v>8000-543-236</v>
      </c>
      <c r="J154" t="s">
        <v>460</v>
      </c>
      <c r="K154">
        <f t="array" ref="K154">SUM((InvoiceNo=J154)*1)</f>
        <v>1</v>
      </c>
      <c r="L154">
        <f t="array" ref="L154">SUM((InvoiceNo=J154)*QuantityShipped)</f>
        <v>1</v>
      </c>
      <c r="N154" t="s">
        <v>384</v>
      </c>
      <c r="O154">
        <f t="array" ref="O154">SUM((ItemCode=N154)*1)</f>
        <v>17</v>
      </c>
      <c r="P154">
        <f t="array" ref="P154">SUM((ItemCode=N154)*QuantityShipped)</f>
        <v>136</v>
      </c>
    </row>
    <row r="155" spans="1:16" x14ac:dyDescent="0.55000000000000004">
      <c r="A155" t="s">
        <v>277</v>
      </c>
      <c r="B155" s="1">
        <v>40336</v>
      </c>
      <c r="C155" t="s">
        <v>1</v>
      </c>
      <c r="D155" t="s">
        <v>2</v>
      </c>
      <c r="E155" t="s">
        <v>3</v>
      </c>
      <c r="F155">
        <v>1</v>
      </c>
      <c r="G155" t="str">
        <f t="array" ref="G155">INDEX(BillToName,MATCH(A155,'Bill to Data'!$A$2:$A$3040,0))</f>
        <v>RONALD LAUGHLIN</v>
      </c>
      <c r="H155" t="str">
        <f t="shared" si="2"/>
        <v>8000-543-236</v>
      </c>
      <c r="J155" t="s">
        <v>461</v>
      </c>
      <c r="K155">
        <f t="array" ref="K155">SUM((InvoiceNo=J155)*1)</f>
        <v>1</v>
      </c>
      <c r="L155">
        <f t="array" ref="L155">SUM((InvoiceNo=J155)*QuantityShipped)</f>
        <v>1</v>
      </c>
      <c r="N155" t="s">
        <v>386</v>
      </c>
      <c r="O155">
        <f t="array" ref="O155">SUM((ItemCode=N155)*1)</f>
        <v>1</v>
      </c>
      <c r="P155">
        <f t="array" ref="P155">SUM((ItemCode=N155)*QuantityShipped)</f>
        <v>8</v>
      </c>
    </row>
    <row r="156" spans="1:16" x14ac:dyDescent="0.55000000000000004">
      <c r="A156" t="s">
        <v>278</v>
      </c>
      <c r="B156" s="1">
        <v>40336</v>
      </c>
      <c r="C156" t="s">
        <v>1</v>
      </c>
      <c r="D156" t="s">
        <v>2</v>
      </c>
      <c r="E156" t="s">
        <v>3</v>
      </c>
      <c r="F156">
        <v>1</v>
      </c>
      <c r="G156" t="str">
        <f t="array" ref="G156">INDEX(BillToName,MATCH(A156,'Bill to Data'!$A$2:$A$3040,0))</f>
        <v>LLOYD DAIS</v>
      </c>
      <c r="H156" t="str">
        <f t="shared" si="2"/>
        <v>8000-543-236</v>
      </c>
      <c r="J156" t="s">
        <v>464</v>
      </c>
      <c r="K156">
        <f t="array" ref="K156">SUM((InvoiceNo=J156)*1)</f>
        <v>1</v>
      </c>
      <c r="L156">
        <f t="array" ref="L156">SUM((InvoiceNo=J156)*QuantityShipped)</f>
        <v>1</v>
      </c>
      <c r="N156" t="s">
        <v>389</v>
      </c>
      <c r="O156">
        <f t="array" ref="O156">SUM((ItemCode=N156)*1)</f>
        <v>14</v>
      </c>
      <c r="P156">
        <f t="array" ref="P156">SUM((ItemCode=N156)*QuantityShipped)</f>
        <v>12</v>
      </c>
    </row>
    <row r="157" spans="1:16" x14ac:dyDescent="0.55000000000000004">
      <c r="A157" t="s">
        <v>279</v>
      </c>
      <c r="B157" s="1">
        <v>40336</v>
      </c>
      <c r="C157" t="s">
        <v>138</v>
      </c>
      <c r="D157" t="s">
        <v>236</v>
      </c>
      <c r="E157" t="s">
        <v>148</v>
      </c>
      <c r="F157">
        <v>9</v>
      </c>
      <c r="G157" t="str">
        <f t="array" ref="G157">INDEX(BillToName,MATCH(A157,'Bill to Data'!$A$2:$A$3040,0))</f>
        <v>CLEAN FIELD SERVICES INC</v>
      </c>
      <c r="H157" t="str">
        <f t="shared" si="2"/>
        <v>QJ7421-1-NYB</v>
      </c>
      <c r="J157" t="s">
        <v>465</v>
      </c>
      <c r="K157">
        <f t="array" ref="K157">SUM((InvoiceNo=J157)*1)</f>
        <v>1</v>
      </c>
      <c r="L157">
        <f t="array" ref="L157">SUM((InvoiceNo=J157)*QuantityShipped)</f>
        <v>1</v>
      </c>
      <c r="N157" t="s">
        <v>390</v>
      </c>
      <c r="O157">
        <f t="array" ref="O157">SUM((ItemCode=N157)*1)</f>
        <v>12</v>
      </c>
      <c r="P157">
        <f t="array" ref="P157">SUM((ItemCode=N157)*QuantityShipped)</f>
        <v>217</v>
      </c>
    </row>
    <row r="158" spans="1:16" x14ac:dyDescent="0.55000000000000004">
      <c r="A158" t="s">
        <v>280</v>
      </c>
      <c r="B158" s="1">
        <v>40336</v>
      </c>
      <c r="C158" t="s">
        <v>138</v>
      </c>
      <c r="D158" t="s">
        <v>236</v>
      </c>
      <c r="E158" t="s">
        <v>148</v>
      </c>
      <c r="F158">
        <v>16</v>
      </c>
      <c r="G158" t="str">
        <f t="array" ref="G158">INDEX(BillToName,MATCH(A158,'Bill to Data'!$A$2:$A$3040,0))</f>
        <v>CLEAN FIELD SERVICES INC</v>
      </c>
      <c r="H158" t="str">
        <f t="shared" si="2"/>
        <v>QJ7421-1-NYB</v>
      </c>
      <c r="J158" t="s">
        <v>468</v>
      </c>
      <c r="K158">
        <f t="array" ref="K158">SUM((InvoiceNo=J158)*1)</f>
        <v>2</v>
      </c>
      <c r="L158">
        <f t="array" ref="L158">SUM((InvoiceNo=J158)*QuantityShipped)</f>
        <v>18</v>
      </c>
      <c r="N158" t="s">
        <v>393</v>
      </c>
      <c r="O158">
        <f t="array" ref="O158">SUM((ItemCode=N158)*1)</f>
        <v>20</v>
      </c>
      <c r="P158">
        <f t="array" ref="P158">SUM((ItemCode=N158)*QuantityShipped)</f>
        <v>741</v>
      </c>
    </row>
    <row r="159" spans="1:16" x14ac:dyDescent="0.55000000000000004">
      <c r="A159" t="s">
        <v>281</v>
      </c>
      <c r="B159" s="1">
        <v>40337</v>
      </c>
      <c r="C159" t="s">
        <v>1</v>
      </c>
      <c r="D159" t="s">
        <v>210</v>
      </c>
      <c r="E159" t="s">
        <v>211</v>
      </c>
      <c r="F159">
        <v>6</v>
      </c>
      <c r="G159" t="str">
        <f t="array" ref="G159">INDEX(BillToName,MATCH(A159,'Bill to Data'!$A$2:$A$3040,0))</f>
        <v>WEBB BRAXTON</v>
      </c>
      <c r="H159" t="str">
        <f t="shared" si="2"/>
        <v>FC-ULD120-015</v>
      </c>
      <c r="J159" t="s">
        <v>470</v>
      </c>
      <c r="K159">
        <f t="array" ref="K159">SUM((InvoiceNo=J159)*1)</f>
        <v>3</v>
      </c>
      <c r="L159">
        <f t="array" ref="L159">SUM((InvoiceNo=J159)*QuantityShipped)</f>
        <v>17</v>
      </c>
      <c r="N159" t="s">
        <v>395</v>
      </c>
      <c r="O159">
        <f t="array" ref="O159">SUM((ItemCode=N159)*1)</f>
        <v>13</v>
      </c>
      <c r="P159">
        <f t="array" ref="P159">SUM((ItemCode=N159)*QuantityShipped)</f>
        <v>14</v>
      </c>
    </row>
    <row r="160" spans="1:16" x14ac:dyDescent="0.55000000000000004">
      <c r="A160" t="s">
        <v>282</v>
      </c>
      <c r="B160" s="1">
        <v>40337</v>
      </c>
      <c r="C160" t="s">
        <v>138</v>
      </c>
      <c r="D160" t="s">
        <v>283</v>
      </c>
      <c r="E160" t="s">
        <v>284</v>
      </c>
      <c r="F160">
        <v>4</v>
      </c>
      <c r="G160" t="str">
        <f t="array" ref="G160">INDEX(BillToName,MATCH(A160,'Bill to Data'!$A$2:$A$3040,0))</f>
        <v>NATHAN ARNDT</v>
      </c>
      <c r="H160" t="str">
        <f t="shared" si="2"/>
        <v>QJ22187-1/2-NYB</v>
      </c>
      <c r="J160" t="s">
        <v>472</v>
      </c>
      <c r="K160">
        <f t="array" ref="K160">SUM((InvoiceNo=J160)*1)</f>
        <v>7</v>
      </c>
      <c r="L160">
        <f t="array" ref="L160">SUM((InvoiceNo=J160)*QuantityShipped)</f>
        <v>24</v>
      </c>
      <c r="N160" t="s">
        <v>399</v>
      </c>
      <c r="O160">
        <f t="array" ref="O160">SUM((ItemCode=N160)*1)</f>
        <v>16</v>
      </c>
      <c r="P160">
        <f t="array" ref="P160">SUM((ItemCode=N160)*QuantityShipped)</f>
        <v>571</v>
      </c>
    </row>
    <row r="161" spans="1:16" x14ac:dyDescent="0.55000000000000004">
      <c r="A161" t="s">
        <v>282</v>
      </c>
      <c r="B161" s="1">
        <v>40337</v>
      </c>
      <c r="C161" t="s">
        <v>138</v>
      </c>
      <c r="D161" t="s">
        <v>285</v>
      </c>
      <c r="E161" t="s">
        <v>106</v>
      </c>
      <c r="F161">
        <v>4</v>
      </c>
      <c r="G161" t="str">
        <f t="array" ref="G161">INDEX(BillToName,MATCH(A161,'Bill to Data'!$A$2:$A$3040,0))</f>
        <v>NATHAN ARNDT</v>
      </c>
      <c r="H161" t="str">
        <f t="shared" si="2"/>
        <v>AIC110015-VS</v>
      </c>
      <c r="J161" t="s">
        <v>479</v>
      </c>
      <c r="K161">
        <f t="array" ref="K161">SUM((InvoiceNo=J161)*1)</f>
        <v>1</v>
      </c>
      <c r="L161">
        <f t="array" ref="L161">SUM((InvoiceNo=J161)*QuantityShipped)</f>
        <v>1</v>
      </c>
      <c r="N161" t="s">
        <v>402</v>
      </c>
      <c r="O161">
        <f t="array" ref="O161">SUM((ItemCode=N161)*1)</f>
        <v>3</v>
      </c>
      <c r="P161">
        <f t="array" ref="P161">SUM((ItemCode=N161)*QuantityShipped)</f>
        <v>3</v>
      </c>
    </row>
    <row r="162" spans="1:16" x14ac:dyDescent="0.55000000000000004">
      <c r="A162" t="s">
        <v>282</v>
      </c>
      <c r="B162" s="1">
        <v>40337</v>
      </c>
      <c r="C162" t="s">
        <v>138</v>
      </c>
      <c r="D162" t="s">
        <v>286</v>
      </c>
      <c r="E162" t="s">
        <v>287</v>
      </c>
      <c r="F162">
        <v>1</v>
      </c>
      <c r="G162" t="str">
        <f t="array" ref="G162">INDEX(BillToName,MATCH(A162,'Bill to Data'!$A$2:$A$3040,0))</f>
        <v>NATHAN ARNDT</v>
      </c>
      <c r="H162" t="str">
        <f t="shared" si="2"/>
        <v>AAB6B</v>
      </c>
      <c r="J162" t="s">
        <v>482</v>
      </c>
      <c r="K162">
        <f t="array" ref="K162">SUM((InvoiceNo=J162)*1)</f>
        <v>1</v>
      </c>
      <c r="L162">
        <f t="array" ref="L162">SUM((InvoiceNo=J162)*QuantityShipped)</f>
        <v>1</v>
      </c>
      <c r="N162" t="s">
        <v>407</v>
      </c>
      <c r="O162">
        <f t="array" ref="O162">SUM((ItemCode=N162)*1)</f>
        <v>3</v>
      </c>
      <c r="P162">
        <f t="array" ref="P162">SUM((ItemCode=N162)*QuantityShipped)</f>
        <v>3</v>
      </c>
    </row>
    <row r="163" spans="1:16" x14ac:dyDescent="0.55000000000000004">
      <c r="A163" t="s">
        <v>288</v>
      </c>
      <c r="B163" s="1">
        <v>40339</v>
      </c>
      <c r="C163" t="s">
        <v>138</v>
      </c>
      <c r="D163" t="s">
        <v>289</v>
      </c>
      <c r="E163" t="s">
        <v>290</v>
      </c>
      <c r="F163">
        <v>1</v>
      </c>
      <c r="G163" t="str">
        <f t="array" ref="G163">INDEX(BillToName,MATCH(A163,'Bill to Data'!$A$2:$A$3040,0))</f>
        <v>ROBERT J. BETKEY</v>
      </c>
      <c r="H163" t="str">
        <f t="shared" si="2"/>
        <v>8000-543-936</v>
      </c>
      <c r="J163" t="s">
        <v>484</v>
      </c>
      <c r="K163">
        <f t="array" ref="K163">SUM((InvoiceNo=J163)*1)</f>
        <v>1</v>
      </c>
      <c r="L163">
        <f t="array" ref="L163">SUM((InvoiceNo=J163)*QuantityShipped)</f>
        <v>1</v>
      </c>
      <c r="N163" t="s">
        <v>409</v>
      </c>
      <c r="O163">
        <f t="array" ref="O163">SUM((ItemCode=N163)*1)</f>
        <v>5</v>
      </c>
      <c r="P163">
        <f t="array" ref="P163">SUM((ItemCode=N163)*QuantityShipped)</f>
        <v>6</v>
      </c>
    </row>
    <row r="164" spans="1:16" x14ac:dyDescent="0.55000000000000004">
      <c r="A164" t="s">
        <v>291</v>
      </c>
      <c r="B164" s="1">
        <v>40340</v>
      </c>
      <c r="C164" t="s">
        <v>1</v>
      </c>
      <c r="D164" t="s">
        <v>71</v>
      </c>
      <c r="E164" t="s">
        <v>72</v>
      </c>
      <c r="F164">
        <v>8</v>
      </c>
      <c r="G164" t="str">
        <f t="array" ref="G164">INDEX(BillToName,MATCH(A164,'Bill to Data'!$A$2:$A$3040,0))</f>
        <v>BRANDIN SOLIE</v>
      </c>
      <c r="H164" t="str">
        <f t="shared" si="2"/>
        <v>55215-50-EPR</v>
      </c>
      <c r="J164" t="s">
        <v>487</v>
      </c>
      <c r="K164">
        <f t="array" ref="K164">SUM((InvoiceNo=J164)*1)</f>
        <v>1</v>
      </c>
      <c r="L164">
        <f t="array" ref="L164">SUM((InvoiceNo=J164)*QuantityShipped)</f>
        <v>1</v>
      </c>
      <c r="N164" t="s">
        <v>413</v>
      </c>
      <c r="O164">
        <f t="array" ref="O164">SUM((ItemCode=N164)*1)</f>
        <v>9</v>
      </c>
      <c r="P164">
        <f t="array" ref="P164">SUM((ItemCode=N164)*QuantityShipped)</f>
        <v>93</v>
      </c>
    </row>
    <row r="165" spans="1:16" x14ac:dyDescent="0.55000000000000004">
      <c r="A165" t="s">
        <v>291</v>
      </c>
      <c r="B165" s="1">
        <v>40340</v>
      </c>
      <c r="C165" t="s">
        <v>1</v>
      </c>
      <c r="D165" t="s">
        <v>292</v>
      </c>
      <c r="E165" t="s">
        <v>293</v>
      </c>
      <c r="F165">
        <v>8</v>
      </c>
      <c r="G165" t="str">
        <f t="array" ref="G165">INDEX(BillToName,MATCH(A165,'Bill to Data'!$A$2:$A$3040,0))</f>
        <v>BRANDIN SOLIE</v>
      </c>
      <c r="H165" t="str">
        <f t="shared" si="2"/>
        <v>AIXR11002VP</v>
      </c>
      <c r="J165" t="s">
        <v>488</v>
      </c>
      <c r="K165">
        <f t="array" ref="K165">SUM((InvoiceNo=J165)*1)</f>
        <v>1</v>
      </c>
      <c r="L165">
        <f t="array" ref="L165">SUM((InvoiceNo=J165)*QuantityShipped)</f>
        <v>1</v>
      </c>
      <c r="N165" t="s">
        <v>414</v>
      </c>
      <c r="O165">
        <f t="array" ref="O165">SUM((ItemCode=N165)*1)</f>
        <v>6</v>
      </c>
      <c r="P165">
        <f t="array" ref="P165">SUM((ItemCode=N165)*QuantityShipped)</f>
        <v>83</v>
      </c>
    </row>
    <row r="166" spans="1:16" x14ac:dyDescent="0.55000000000000004">
      <c r="A166" t="s">
        <v>291</v>
      </c>
      <c r="B166" s="1">
        <v>40340</v>
      </c>
      <c r="C166" t="s">
        <v>1</v>
      </c>
      <c r="D166" t="s">
        <v>294</v>
      </c>
      <c r="E166" t="s">
        <v>295</v>
      </c>
      <c r="F166">
        <v>1</v>
      </c>
      <c r="G166" t="str">
        <f t="array" ref="G166">INDEX(BillToName,MATCH(A166,'Bill to Data'!$A$2:$A$3040,0))</f>
        <v>BRANDIN SOLIE</v>
      </c>
      <c r="H166" t="str">
        <f t="shared" si="2"/>
        <v>AA111SQ-1</v>
      </c>
      <c r="J166" t="s">
        <v>489</v>
      </c>
      <c r="K166">
        <f t="array" ref="K166">SUM((InvoiceNo=J166)*1)</f>
        <v>3</v>
      </c>
      <c r="L166">
        <f t="array" ref="L166">SUM((InvoiceNo=J166)*QuantityShipped)</f>
        <v>3</v>
      </c>
      <c r="N166" t="s">
        <v>416</v>
      </c>
      <c r="O166">
        <f t="array" ref="O166">SUM((ItemCode=N166)*1)</f>
        <v>8</v>
      </c>
      <c r="P166">
        <f t="array" ref="P166">SUM((ItemCode=N166)*QuantityShipped)</f>
        <v>10</v>
      </c>
    </row>
    <row r="167" spans="1:16" x14ac:dyDescent="0.55000000000000004">
      <c r="A167" t="s">
        <v>296</v>
      </c>
      <c r="B167" s="1">
        <v>40340</v>
      </c>
      <c r="C167" t="s">
        <v>1</v>
      </c>
      <c r="D167" t="s">
        <v>177</v>
      </c>
      <c r="E167" t="s">
        <v>178</v>
      </c>
      <c r="F167">
        <v>1</v>
      </c>
      <c r="G167" t="str">
        <f t="array" ref="G167">INDEX(BillToName,MATCH(A167,'Bill to Data'!$A$2:$A$3040,0))</f>
        <v>CALVIN BROUGHTON</v>
      </c>
      <c r="H167" t="str">
        <f t="shared" si="2"/>
        <v>AA17L</v>
      </c>
      <c r="J167" t="s">
        <v>496</v>
      </c>
      <c r="K167">
        <f t="array" ref="K167">SUM((InvoiceNo=J167)*1)</f>
        <v>2</v>
      </c>
      <c r="L167">
        <f t="array" ref="L167">SUM((InvoiceNo=J167)*QuantityShipped)</f>
        <v>18</v>
      </c>
      <c r="N167" t="s">
        <v>420</v>
      </c>
      <c r="O167">
        <f t="array" ref="O167">SUM((ItemCode=N167)*1)</f>
        <v>1</v>
      </c>
      <c r="P167">
        <f t="array" ref="P167">SUM((ItemCode=N167)*QuantityShipped)</f>
        <v>12</v>
      </c>
    </row>
    <row r="168" spans="1:16" x14ac:dyDescent="0.55000000000000004">
      <c r="A168" t="s">
        <v>297</v>
      </c>
      <c r="B168" s="1">
        <v>40340</v>
      </c>
      <c r="C168" t="s">
        <v>1</v>
      </c>
      <c r="D168" t="s">
        <v>254</v>
      </c>
      <c r="E168" t="s">
        <v>255</v>
      </c>
      <c r="F168">
        <v>20</v>
      </c>
      <c r="G168" t="str">
        <f t="array" ref="G168">INDEX(BillToName,MATCH(A168,'Bill to Data'!$A$2:$A$3040,0))</f>
        <v>JEREMY GROSSMAN</v>
      </c>
      <c r="H168" t="str">
        <f t="shared" si="2"/>
        <v>CP21953-EPR</v>
      </c>
      <c r="J168" t="s">
        <v>497</v>
      </c>
      <c r="K168">
        <f t="array" ref="K168">SUM((InvoiceNo=J168)*1)</f>
        <v>6</v>
      </c>
      <c r="L168">
        <f t="array" ref="L168">SUM((InvoiceNo=J168)*QuantityShipped)</f>
        <v>36</v>
      </c>
      <c r="N168" t="s">
        <v>423</v>
      </c>
      <c r="O168">
        <f t="array" ref="O168">SUM((ItemCode=N168)*1)</f>
        <v>4</v>
      </c>
      <c r="P168">
        <f t="array" ref="P168">SUM((ItemCode=N168)*QuantityShipped)</f>
        <v>2</v>
      </c>
    </row>
    <row r="169" spans="1:16" x14ac:dyDescent="0.55000000000000004">
      <c r="A169" t="s">
        <v>298</v>
      </c>
      <c r="B169" s="1">
        <v>40340</v>
      </c>
      <c r="C169" t="s">
        <v>1</v>
      </c>
      <c r="D169" t="s">
        <v>188</v>
      </c>
      <c r="E169" t="s">
        <v>189</v>
      </c>
      <c r="F169">
        <v>1</v>
      </c>
      <c r="G169" t="str">
        <f t="array" ref="G169">INDEX(BillToName,MATCH(A169,'Bill to Data'!$A$2:$A$3040,0))</f>
        <v>JEFFREY JURGESS</v>
      </c>
      <c r="H169" t="str">
        <f t="shared" si="2"/>
        <v>4211-035</v>
      </c>
      <c r="J169" t="s">
        <v>505</v>
      </c>
      <c r="K169">
        <f t="array" ref="K169">SUM((InvoiceNo=J169)*1)</f>
        <v>1</v>
      </c>
      <c r="L169">
        <f t="array" ref="L169">SUM((InvoiceNo=J169)*QuantityShipped)</f>
        <v>-1</v>
      </c>
      <c r="N169" t="s">
        <v>426</v>
      </c>
      <c r="O169">
        <f t="array" ref="O169">SUM((ItemCode=N169)*1)</f>
        <v>2</v>
      </c>
      <c r="P169">
        <f t="array" ref="P169">SUM((ItemCode=N169)*QuantityShipped)</f>
        <v>3</v>
      </c>
    </row>
    <row r="170" spans="1:16" x14ac:dyDescent="0.55000000000000004">
      <c r="A170" t="s">
        <v>299</v>
      </c>
      <c r="B170" s="1">
        <v>40340</v>
      </c>
      <c r="C170" t="s">
        <v>138</v>
      </c>
      <c r="D170" t="s">
        <v>126</v>
      </c>
      <c r="E170" t="s">
        <v>30</v>
      </c>
      <c r="F170">
        <v>10</v>
      </c>
      <c r="G170" t="str">
        <f t="array" ref="G170">INDEX(BillToName,MATCH(A170,'Bill to Data'!$A$2:$A$3040,0))</f>
        <v>DAWN LAUSENBERG</v>
      </c>
      <c r="H170" t="str">
        <f t="shared" si="2"/>
        <v>25608-1-NYR</v>
      </c>
      <c r="J170" t="s">
        <v>506</v>
      </c>
      <c r="K170">
        <f t="array" ref="K170">SUM((InvoiceNo=J170)*1)</f>
        <v>1</v>
      </c>
      <c r="L170">
        <f t="array" ref="L170">SUM((InvoiceNo=J170)*QuantityShipped)</f>
        <v>-1</v>
      </c>
      <c r="N170" t="s">
        <v>429</v>
      </c>
      <c r="O170">
        <f t="array" ref="O170">SUM((ItemCode=N170)*1)</f>
        <v>3</v>
      </c>
      <c r="P170">
        <f t="array" ref="P170">SUM((ItemCode=N170)*QuantityShipped)</f>
        <v>3</v>
      </c>
    </row>
    <row r="171" spans="1:16" x14ac:dyDescent="0.55000000000000004">
      <c r="A171" t="s">
        <v>299</v>
      </c>
      <c r="B171" s="1">
        <v>40340</v>
      </c>
      <c r="C171" t="s">
        <v>138</v>
      </c>
      <c r="D171" t="s">
        <v>164</v>
      </c>
      <c r="E171" t="s">
        <v>81</v>
      </c>
      <c r="F171">
        <v>10</v>
      </c>
      <c r="G171" t="str">
        <f t="array" ref="G171">INDEX(BillToName,MATCH(A171,'Bill to Data'!$A$2:$A$3040,0))</f>
        <v>DAWN LAUSENBERG</v>
      </c>
      <c r="H171" t="str">
        <f t="shared" si="2"/>
        <v>18636-112-406-N</v>
      </c>
      <c r="J171" t="s">
        <v>507</v>
      </c>
      <c r="K171">
        <f t="array" ref="K171">SUM((InvoiceNo=J171)*1)</f>
        <v>1</v>
      </c>
      <c r="L171">
        <f t="array" ref="L171">SUM((InvoiceNo=J171)*QuantityShipped)</f>
        <v>1</v>
      </c>
      <c r="N171" t="s">
        <v>432</v>
      </c>
      <c r="O171">
        <f t="array" ref="O171">SUM((ItemCode=N171)*1)</f>
        <v>3</v>
      </c>
      <c r="P171">
        <f t="array" ref="P171">SUM((ItemCode=N171)*QuantityShipped)</f>
        <v>12</v>
      </c>
    </row>
    <row r="172" spans="1:16" x14ac:dyDescent="0.55000000000000004">
      <c r="A172" t="s">
        <v>299</v>
      </c>
      <c r="B172" s="1">
        <v>40340</v>
      </c>
      <c r="C172" t="s">
        <v>138</v>
      </c>
      <c r="D172" t="s">
        <v>300</v>
      </c>
      <c r="E172" t="s">
        <v>301</v>
      </c>
      <c r="F172">
        <v>10</v>
      </c>
      <c r="G172" t="str">
        <f t="array" ref="G172">INDEX(BillToName,MATCH(A172,'Bill to Data'!$A$2:$A$3040,0))</f>
        <v>DAWN LAUSENBERG</v>
      </c>
      <c r="H172" t="str">
        <f t="shared" si="2"/>
        <v>XR80015VS</v>
      </c>
      <c r="J172" t="s">
        <v>508</v>
      </c>
      <c r="K172">
        <f t="array" ref="K172">SUM((InvoiceNo=J172)*1)</f>
        <v>1</v>
      </c>
      <c r="L172">
        <f t="array" ref="L172">SUM((InvoiceNo=J172)*QuantityShipped)</f>
        <v>1</v>
      </c>
      <c r="N172" t="s">
        <v>434</v>
      </c>
      <c r="O172">
        <f t="array" ref="O172">SUM((ItemCode=N172)*1)</f>
        <v>7</v>
      </c>
      <c r="P172">
        <f t="array" ref="P172">SUM((ItemCode=N172)*QuantityShipped)</f>
        <v>53</v>
      </c>
    </row>
    <row r="173" spans="1:16" x14ac:dyDescent="0.55000000000000004">
      <c r="A173" t="s">
        <v>302</v>
      </c>
      <c r="B173" s="1">
        <v>40340</v>
      </c>
      <c r="C173" t="s">
        <v>138</v>
      </c>
      <c r="D173" t="s">
        <v>303</v>
      </c>
      <c r="E173" t="s">
        <v>304</v>
      </c>
      <c r="F173">
        <v>1</v>
      </c>
      <c r="G173" t="str">
        <f t="array" ref="G173">INDEX(BillToName,MATCH(A173,'Bill to Data'!$A$2:$A$3040,0))</f>
        <v>NICK LAROCCA</v>
      </c>
      <c r="H173" t="str">
        <f t="shared" si="2"/>
        <v>2088-343-135</v>
      </c>
      <c r="J173" t="s">
        <v>509</v>
      </c>
      <c r="K173">
        <f t="array" ref="K173">SUM((InvoiceNo=J173)*1)</f>
        <v>1</v>
      </c>
      <c r="L173">
        <f t="array" ref="L173">SUM((InvoiceNo=J173)*QuantityShipped)</f>
        <v>1</v>
      </c>
      <c r="N173" t="s">
        <v>436</v>
      </c>
      <c r="O173">
        <f t="array" ref="O173">SUM((ItemCode=N173)*1)</f>
        <v>16</v>
      </c>
      <c r="P173">
        <f t="array" ref="P173">SUM((ItemCode=N173)*QuantityShipped)</f>
        <v>491</v>
      </c>
    </row>
    <row r="174" spans="1:16" x14ac:dyDescent="0.55000000000000004">
      <c r="A174" t="s">
        <v>305</v>
      </c>
      <c r="B174" s="1">
        <v>40343</v>
      </c>
      <c r="C174" t="s">
        <v>1</v>
      </c>
      <c r="D174" t="s">
        <v>306</v>
      </c>
      <c r="E174" t="s">
        <v>307</v>
      </c>
      <c r="F174">
        <v>56</v>
      </c>
      <c r="G174" t="str">
        <f t="array" ref="G174">INDEX(BillToName,MATCH(A174,'Bill to Data'!$A$2:$A$3040,0))</f>
        <v>JASON CARLSON</v>
      </c>
      <c r="H174" t="str">
        <f t="shared" si="2"/>
        <v>AI11002-VS</v>
      </c>
      <c r="J174" t="s">
        <v>510</v>
      </c>
      <c r="K174">
        <f t="array" ref="K174">SUM((InvoiceNo=J174)*1)</f>
        <v>1</v>
      </c>
      <c r="L174">
        <f t="array" ref="L174">SUM((InvoiceNo=J174)*QuantityShipped)</f>
        <v>1</v>
      </c>
      <c r="N174" t="s">
        <v>437</v>
      </c>
      <c r="O174">
        <f t="array" ref="O174">SUM((ItemCode=N174)*1)</f>
        <v>6</v>
      </c>
      <c r="P174">
        <f t="array" ref="P174">SUM((ItemCode=N174)*QuantityShipped)</f>
        <v>69</v>
      </c>
    </row>
    <row r="175" spans="1:16" x14ac:dyDescent="0.55000000000000004">
      <c r="A175" t="s">
        <v>305</v>
      </c>
      <c r="B175" s="1">
        <v>40343</v>
      </c>
      <c r="C175" t="s">
        <v>1</v>
      </c>
      <c r="D175" t="s">
        <v>308</v>
      </c>
      <c r="E175" t="s">
        <v>293</v>
      </c>
      <c r="F175">
        <v>56</v>
      </c>
      <c r="G175" t="str">
        <f t="array" ref="G175">INDEX(BillToName,MATCH(A175,'Bill to Data'!$A$2:$A$3040,0))</f>
        <v>JASON CARLSON</v>
      </c>
      <c r="H175" t="str">
        <f t="shared" si="2"/>
        <v>AIXR11003VP</v>
      </c>
      <c r="J175" t="s">
        <v>512</v>
      </c>
      <c r="K175">
        <f t="array" ref="K175">SUM((InvoiceNo=J175)*1)</f>
        <v>1</v>
      </c>
      <c r="L175">
        <f t="array" ref="L175">SUM((InvoiceNo=J175)*QuantityShipped)</f>
        <v>2</v>
      </c>
      <c r="N175" t="s">
        <v>439</v>
      </c>
      <c r="O175">
        <f t="array" ref="O175">SUM((ItemCode=N175)*1)</f>
        <v>5</v>
      </c>
      <c r="P175">
        <f t="array" ref="P175">SUM((ItemCode=N175)*QuantityShipped)</f>
        <v>171</v>
      </c>
    </row>
    <row r="176" spans="1:16" x14ac:dyDescent="0.55000000000000004">
      <c r="A176" t="s">
        <v>305</v>
      </c>
      <c r="B176" s="1">
        <v>40343</v>
      </c>
      <c r="C176" t="s">
        <v>1</v>
      </c>
      <c r="D176" t="s">
        <v>292</v>
      </c>
      <c r="E176" t="s">
        <v>293</v>
      </c>
      <c r="F176">
        <v>56</v>
      </c>
      <c r="G176" t="str">
        <f t="array" ref="G176">INDEX(BillToName,MATCH(A176,'Bill to Data'!$A$2:$A$3040,0))</f>
        <v>JASON CARLSON</v>
      </c>
      <c r="H176" t="str">
        <f t="shared" si="2"/>
        <v>AIXR11002VP</v>
      </c>
      <c r="J176" t="s">
        <v>513</v>
      </c>
      <c r="K176">
        <f t="array" ref="K176">SUM((InvoiceNo=J176)*1)</f>
        <v>1</v>
      </c>
      <c r="L176">
        <f t="array" ref="L176">SUM((InvoiceNo=J176)*QuantityShipped)</f>
        <v>1</v>
      </c>
      <c r="N176" t="s">
        <v>440</v>
      </c>
      <c r="O176">
        <f t="array" ref="O176">SUM((ItemCode=N176)*1)</f>
        <v>9</v>
      </c>
      <c r="P176">
        <f t="array" ref="P176">SUM((ItemCode=N176)*QuantityShipped)</f>
        <v>187</v>
      </c>
    </row>
    <row r="177" spans="1:16" x14ac:dyDescent="0.55000000000000004">
      <c r="A177" t="s">
        <v>309</v>
      </c>
      <c r="B177" s="1">
        <v>40343</v>
      </c>
      <c r="C177" t="s">
        <v>1</v>
      </c>
      <c r="D177" t="s">
        <v>294</v>
      </c>
      <c r="E177" t="s">
        <v>295</v>
      </c>
      <c r="F177">
        <v>0</v>
      </c>
      <c r="G177" t="str">
        <f t="array" ref="G177">INDEX(BillToName,MATCH(A177,'Bill to Data'!$A$2:$A$3040,0))</f>
        <v>WILLIAM DEAN</v>
      </c>
      <c r="H177" t="str">
        <f t="shared" si="2"/>
        <v>AA111SQ-1</v>
      </c>
      <c r="J177" t="s">
        <v>514</v>
      </c>
      <c r="K177">
        <f t="array" ref="K177">SUM((InvoiceNo=J177)*1)</f>
        <v>3</v>
      </c>
      <c r="L177">
        <f t="array" ref="L177">SUM((InvoiceNo=J177)*QuantityShipped)</f>
        <v>39</v>
      </c>
      <c r="N177" t="s">
        <v>445</v>
      </c>
      <c r="O177">
        <f t="array" ref="O177">SUM((ItemCode=N177)*1)</f>
        <v>3</v>
      </c>
      <c r="P177">
        <f t="array" ref="P177">SUM((ItemCode=N177)*QuantityShipped)</f>
        <v>3</v>
      </c>
    </row>
    <row r="178" spans="1:16" x14ac:dyDescent="0.55000000000000004">
      <c r="A178" t="s">
        <v>309</v>
      </c>
      <c r="B178" s="1">
        <v>40343</v>
      </c>
      <c r="C178" t="s">
        <v>1</v>
      </c>
      <c r="D178" t="s">
        <v>310</v>
      </c>
      <c r="E178" t="s">
        <v>311</v>
      </c>
      <c r="F178">
        <v>10</v>
      </c>
      <c r="G178" t="str">
        <f t="array" ref="G178">INDEX(BillToName,MATCH(A178,'Bill to Data'!$A$2:$A$3040,0))</f>
        <v>WILLIAM DEAN</v>
      </c>
      <c r="H178" t="str">
        <f t="shared" si="2"/>
        <v>CP7717-2/120-VI</v>
      </c>
      <c r="J178" t="s">
        <v>515</v>
      </c>
      <c r="K178">
        <f t="array" ref="K178">SUM((InvoiceNo=J178)*1)</f>
        <v>1</v>
      </c>
      <c r="L178">
        <f t="array" ref="L178">SUM((InvoiceNo=J178)*QuantityShipped)</f>
        <v>1</v>
      </c>
      <c r="N178" t="s">
        <v>447</v>
      </c>
      <c r="O178">
        <f t="array" ref="O178">SUM((ItemCode=N178)*1)</f>
        <v>3</v>
      </c>
      <c r="P178">
        <f t="array" ref="P178">SUM((ItemCode=N178)*QuantityShipped)</f>
        <v>3</v>
      </c>
    </row>
    <row r="179" spans="1:16" x14ac:dyDescent="0.55000000000000004">
      <c r="A179" t="s">
        <v>309</v>
      </c>
      <c r="B179" s="1">
        <v>40343</v>
      </c>
      <c r="C179" t="s">
        <v>1</v>
      </c>
      <c r="D179" t="s">
        <v>312</v>
      </c>
      <c r="E179" t="s">
        <v>198</v>
      </c>
      <c r="F179">
        <v>3</v>
      </c>
      <c r="G179" t="str">
        <f t="array" ref="G179">INDEX(BillToName,MATCH(A179,'Bill to Data'!$A$2:$A$3040,0))</f>
        <v>WILLIAM DEAN</v>
      </c>
      <c r="H179" t="str">
        <f t="shared" si="2"/>
        <v>22251-311-750-N</v>
      </c>
      <c r="J179" t="s">
        <v>516</v>
      </c>
      <c r="K179">
        <f t="array" ref="K179">SUM((InvoiceNo=J179)*1)</f>
        <v>1</v>
      </c>
      <c r="L179">
        <f t="array" ref="L179">SUM((InvoiceNo=J179)*QuantityShipped)</f>
        <v>1</v>
      </c>
      <c r="N179" t="s">
        <v>449</v>
      </c>
      <c r="O179">
        <f t="array" ref="O179">SUM((ItemCode=N179)*1)</f>
        <v>5</v>
      </c>
      <c r="P179">
        <f t="array" ref="P179">SUM((ItemCode=N179)*QuantityShipped)</f>
        <v>5</v>
      </c>
    </row>
    <row r="180" spans="1:16" x14ac:dyDescent="0.55000000000000004">
      <c r="A180" t="s">
        <v>309</v>
      </c>
      <c r="B180" s="1">
        <v>40343</v>
      </c>
      <c r="C180" t="s">
        <v>1</v>
      </c>
      <c r="D180" t="s">
        <v>197</v>
      </c>
      <c r="E180" t="s">
        <v>198</v>
      </c>
      <c r="F180">
        <v>10</v>
      </c>
      <c r="G180" t="str">
        <f t="array" ref="G180">INDEX(BillToName,MATCH(A180,'Bill to Data'!$A$2:$A$3040,0))</f>
        <v>WILLIAM DEAN</v>
      </c>
      <c r="H180" t="str">
        <f t="shared" si="2"/>
        <v>22252-312-750-N</v>
      </c>
      <c r="J180" t="s">
        <v>517</v>
      </c>
      <c r="K180">
        <f t="array" ref="K180">SUM((InvoiceNo=J180)*1)</f>
        <v>1</v>
      </c>
      <c r="L180">
        <f t="array" ref="L180">SUM((InvoiceNo=J180)*QuantityShipped)</f>
        <v>1</v>
      </c>
      <c r="N180" t="s">
        <v>453</v>
      </c>
      <c r="O180">
        <f t="array" ref="O180">SUM((ItemCode=N180)*1)</f>
        <v>38</v>
      </c>
      <c r="P180">
        <f t="array" ref="P180">SUM((ItemCode=N180)*QuantityShipped)</f>
        <v>1115</v>
      </c>
    </row>
    <row r="181" spans="1:16" x14ac:dyDescent="0.55000000000000004">
      <c r="A181" t="s">
        <v>309</v>
      </c>
      <c r="B181" s="1">
        <v>40343</v>
      </c>
      <c r="C181" t="s">
        <v>1</v>
      </c>
      <c r="D181" t="s">
        <v>242</v>
      </c>
      <c r="E181" t="s">
        <v>243</v>
      </c>
      <c r="F181">
        <v>50</v>
      </c>
      <c r="G181" t="str">
        <f t="array" ref="G181">INDEX(BillToName,MATCH(A181,'Bill to Data'!$A$2:$A$3040,0))</f>
        <v>WILLIAM DEAN</v>
      </c>
      <c r="H181" t="str">
        <f t="shared" si="2"/>
        <v>CP19438-EPR</v>
      </c>
      <c r="J181" t="s">
        <v>518</v>
      </c>
      <c r="K181">
        <f t="array" ref="K181">SUM((InvoiceNo=J181)*1)</f>
        <v>2</v>
      </c>
      <c r="L181">
        <f t="array" ref="L181">SUM((InvoiceNo=J181)*QuantityShipped)</f>
        <v>11</v>
      </c>
      <c r="N181" t="s">
        <v>456</v>
      </c>
      <c r="O181">
        <f t="array" ref="O181">SUM((ItemCode=N181)*1)</f>
        <v>3</v>
      </c>
      <c r="P181">
        <f t="array" ref="P181">SUM((ItemCode=N181)*QuantityShipped)</f>
        <v>3</v>
      </c>
    </row>
    <row r="182" spans="1:16" x14ac:dyDescent="0.55000000000000004">
      <c r="A182" t="s">
        <v>309</v>
      </c>
      <c r="B182" s="1">
        <v>40343</v>
      </c>
      <c r="C182" t="s">
        <v>1</v>
      </c>
      <c r="D182" t="s">
        <v>313</v>
      </c>
      <c r="E182" t="s">
        <v>60</v>
      </c>
      <c r="F182">
        <v>50</v>
      </c>
      <c r="G182" t="str">
        <f t="array" ref="G182">INDEX(BillToName,MATCH(A182,'Bill to Data'!$A$2:$A$3040,0))</f>
        <v>WILLIAM DEAN</v>
      </c>
      <c r="H182" t="str">
        <f t="shared" si="2"/>
        <v>DG11003-VP</v>
      </c>
      <c r="J182" t="s">
        <v>519</v>
      </c>
      <c r="K182">
        <f t="array" ref="K182">SUM((InvoiceNo=J182)*1)</f>
        <v>1</v>
      </c>
      <c r="L182">
        <f t="array" ref="L182">SUM((InvoiceNo=J182)*QuantityShipped)</f>
        <v>4</v>
      </c>
      <c r="N182" t="s">
        <v>458</v>
      </c>
      <c r="O182">
        <f t="array" ref="O182">SUM((ItemCode=N182)*1)</f>
        <v>5</v>
      </c>
      <c r="P182">
        <f t="array" ref="P182">SUM((ItemCode=N182)*QuantityShipped)</f>
        <v>3</v>
      </c>
    </row>
    <row r="183" spans="1:16" x14ac:dyDescent="0.55000000000000004">
      <c r="A183" t="s">
        <v>309</v>
      </c>
      <c r="B183" s="1">
        <v>40343</v>
      </c>
      <c r="C183" t="s">
        <v>1</v>
      </c>
      <c r="D183" t="s">
        <v>29</v>
      </c>
      <c r="E183" t="s">
        <v>30</v>
      </c>
      <c r="F183">
        <v>50</v>
      </c>
      <c r="G183" t="str">
        <f t="array" ref="G183">INDEX(BillToName,MATCH(A183,'Bill to Data'!$A$2:$A$3040,0))</f>
        <v>WILLIAM DEAN</v>
      </c>
      <c r="H183" t="str">
        <f t="shared" si="2"/>
        <v>25612-4-NYR</v>
      </c>
      <c r="J183" t="s">
        <v>520</v>
      </c>
      <c r="K183">
        <f t="array" ref="K183">SUM((InvoiceNo=J183)*1)</f>
        <v>1</v>
      </c>
      <c r="L183">
        <f t="array" ref="L183">SUM((InvoiceNo=J183)*QuantityShipped)</f>
        <v>21</v>
      </c>
      <c r="N183" t="s">
        <v>462</v>
      </c>
      <c r="O183">
        <f t="array" ref="O183">SUM((ItemCode=N183)*1)</f>
        <v>2</v>
      </c>
      <c r="P183">
        <f t="array" ref="P183">SUM((ItemCode=N183)*QuantityShipped)</f>
        <v>0</v>
      </c>
    </row>
    <row r="184" spans="1:16" x14ac:dyDescent="0.55000000000000004">
      <c r="A184" t="s">
        <v>314</v>
      </c>
      <c r="B184" s="1">
        <v>40345</v>
      </c>
      <c r="C184" t="s">
        <v>138</v>
      </c>
      <c r="D184" t="s">
        <v>89</v>
      </c>
      <c r="E184" t="s">
        <v>90</v>
      </c>
      <c r="F184">
        <v>30</v>
      </c>
      <c r="G184" t="str">
        <f t="array" ref="G184">INDEX(BillToName,MATCH(A184,'Bill to Data'!$A$2:$A$3040,0))</f>
        <v>GEORGE SZAKALY</v>
      </c>
      <c r="H184" t="str">
        <f t="shared" si="2"/>
        <v>XRC11002-VK</v>
      </c>
      <c r="J184" t="s">
        <v>521</v>
      </c>
      <c r="K184">
        <f t="array" ref="K184">SUM((InvoiceNo=J184)*1)</f>
        <v>6</v>
      </c>
      <c r="L184">
        <f t="array" ref="L184">SUM((InvoiceNo=J184)*QuantityShipped)</f>
        <v>6</v>
      </c>
      <c r="N184" t="s">
        <v>466</v>
      </c>
      <c r="O184">
        <f t="array" ref="O184">SUM((ItemCode=N184)*1)</f>
        <v>3</v>
      </c>
      <c r="P184">
        <f t="array" ref="P184">SUM((ItemCode=N184)*QuantityShipped)</f>
        <v>3</v>
      </c>
    </row>
    <row r="185" spans="1:16" x14ac:dyDescent="0.55000000000000004">
      <c r="A185" t="s">
        <v>315</v>
      </c>
      <c r="B185" s="1">
        <v>40345</v>
      </c>
      <c r="C185" t="s">
        <v>1</v>
      </c>
      <c r="D185" t="s">
        <v>11</v>
      </c>
      <c r="E185" t="s">
        <v>12</v>
      </c>
      <c r="F185">
        <v>1</v>
      </c>
      <c r="G185" t="str">
        <f t="array" ref="G185">INDEX(BillToName,MATCH(A185,'Bill to Data'!$A$2:$A$3040,0))</f>
        <v>PETE PHILLIPS</v>
      </c>
      <c r="H185" t="str">
        <f t="shared" si="2"/>
        <v>50800-PP-406</v>
      </c>
      <c r="J185" t="s">
        <v>526</v>
      </c>
      <c r="K185">
        <f t="array" ref="K185">SUM((InvoiceNo=J185)*1)</f>
        <v>1</v>
      </c>
      <c r="L185">
        <f t="array" ref="L185">SUM((InvoiceNo=J185)*QuantityShipped)</f>
        <v>2</v>
      </c>
      <c r="N185" t="s">
        <v>469</v>
      </c>
      <c r="O185">
        <f t="array" ref="O185">SUM((ItemCode=N185)*1)</f>
        <v>9</v>
      </c>
      <c r="P185">
        <f t="array" ref="P185">SUM((ItemCode=N185)*QuantityShipped)</f>
        <v>157</v>
      </c>
    </row>
    <row r="186" spans="1:16" x14ac:dyDescent="0.55000000000000004">
      <c r="A186" t="s">
        <v>316</v>
      </c>
      <c r="B186" s="1">
        <v>40345</v>
      </c>
      <c r="C186" t="s">
        <v>1</v>
      </c>
      <c r="D186" t="s">
        <v>2</v>
      </c>
      <c r="E186" t="s">
        <v>3</v>
      </c>
      <c r="F186">
        <v>1</v>
      </c>
      <c r="G186" t="str">
        <f t="array" ref="G186">INDEX(BillToName,MATCH(A186,'Bill to Data'!$A$2:$A$3040,0))</f>
        <v>JEAN MARC MENARD</v>
      </c>
      <c r="H186" t="str">
        <f t="shared" si="2"/>
        <v>8000-543-236</v>
      </c>
      <c r="J186" t="s">
        <v>527</v>
      </c>
      <c r="K186">
        <f t="array" ref="K186">SUM((InvoiceNo=J186)*1)</f>
        <v>13</v>
      </c>
      <c r="L186">
        <f t="array" ref="L186">SUM((InvoiceNo=J186)*QuantityShipped)</f>
        <v>358</v>
      </c>
      <c r="N186" t="s">
        <v>471</v>
      </c>
      <c r="O186">
        <f t="array" ref="O186">SUM((ItemCode=N186)*1)</f>
        <v>10</v>
      </c>
      <c r="P186">
        <f t="array" ref="P186">SUM((ItemCode=N186)*QuantityShipped)</f>
        <v>266</v>
      </c>
    </row>
    <row r="187" spans="1:16" x14ac:dyDescent="0.55000000000000004">
      <c r="A187" t="s">
        <v>317</v>
      </c>
      <c r="B187" s="1">
        <v>40346</v>
      </c>
      <c r="C187" t="s">
        <v>1</v>
      </c>
      <c r="D187" t="s">
        <v>294</v>
      </c>
      <c r="E187" t="s">
        <v>295</v>
      </c>
      <c r="F187">
        <v>25</v>
      </c>
      <c r="G187" t="str">
        <f t="array" ref="G187">INDEX(BillToName,MATCH(A187,'Bill to Data'!$A$2:$A$3040,0))</f>
        <v>WILLIAM DEAN</v>
      </c>
      <c r="H187" t="str">
        <f t="shared" si="2"/>
        <v>AA111SQ-1</v>
      </c>
      <c r="J187" t="s">
        <v>537</v>
      </c>
      <c r="K187">
        <f t="array" ref="K187">SUM((InvoiceNo=J187)*1)</f>
        <v>1</v>
      </c>
      <c r="L187">
        <f t="array" ref="L187">SUM((InvoiceNo=J187)*QuantityShipped)</f>
        <v>1</v>
      </c>
      <c r="N187" t="s">
        <v>473</v>
      </c>
      <c r="O187">
        <f t="array" ref="O187">SUM((ItemCode=N187)*1)</f>
        <v>12</v>
      </c>
      <c r="P187">
        <f t="array" ref="P187">SUM((ItemCode=N187)*QuantityShipped)</f>
        <v>28</v>
      </c>
    </row>
    <row r="188" spans="1:16" x14ac:dyDescent="0.55000000000000004">
      <c r="A188" t="s">
        <v>317</v>
      </c>
      <c r="B188" s="1">
        <v>40346</v>
      </c>
      <c r="C188" t="s">
        <v>1</v>
      </c>
      <c r="D188" t="s">
        <v>318</v>
      </c>
      <c r="E188" t="s">
        <v>319</v>
      </c>
      <c r="F188">
        <v>25</v>
      </c>
      <c r="G188" t="str">
        <f t="array" ref="G188">INDEX(BillToName,MATCH(A188,'Bill to Data'!$A$2:$A$3040,0))</f>
        <v>WILLIAM DEAN</v>
      </c>
      <c r="H188" t="str">
        <f t="shared" si="2"/>
        <v>AA111SQ-1-1/2</v>
      </c>
      <c r="J188" t="s">
        <v>538</v>
      </c>
      <c r="K188">
        <f t="array" ref="K188">SUM((InvoiceNo=J188)*1)</f>
        <v>1</v>
      </c>
      <c r="L188">
        <f t="array" ref="L188">SUM((InvoiceNo=J188)*QuantityShipped)</f>
        <v>1</v>
      </c>
      <c r="N188" t="s">
        <v>475</v>
      </c>
      <c r="O188">
        <f t="array" ref="O188">SUM((ItemCode=N188)*1)</f>
        <v>13</v>
      </c>
      <c r="P188">
        <f t="array" ref="P188">SUM((ItemCode=N188)*QuantityShipped)</f>
        <v>38</v>
      </c>
    </row>
    <row r="189" spans="1:16" x14ac:dyDescent="0.55000000000000004">
      <c r="A189" t="s">
        <v>320</v>
      </c>
      <c r="B189" s="1">
        <v>40346</v>
      </c>
      <c r="C189" t="s">
        <v>1</v>
      </c>
      <c r="D189" t="s">
        <v>244</v>
      </c>
      <c r="E189" t="s">
        <v>23</v>
      </c>
      <c r="F189">
        <v>6</v>
      </c>
      <c r="G189" t="str">
        <f t="array" ref="G189">INDEX(BillToName,MATCH(A189,'Bill to Data'!$A$2:$A$3040,0))</f>
        <v>MARK ZIMMER</v>
      </c>
      <c r="H189" t="str">
        <f t="shared" si="2"/>
        <v>TT11002-VP</v>
      </c>
      <c r="J189" t="s">
        <v>539</v>
      </c>
      <c r="K189">
        <f t="array" ref="K189">SUM((InvoiceNo=J189)*1)</f>
        <v>1</v>
      </c>
      <c r="L189">
        <f t="array" ref="L189">SUM((InvoiceNo=J189)*QuantityShipped)</f>
        <v>1</v>
      </c>
      <c r="N189" t="s">
        <v>477</v>
      </c>
      <c r="O189">
        <f t="array" ref="O189">SUM((ItemCode=N189)*1)</f>
        <v>7</v>
      </c>
      <c r="P189">
        <f t="array" ref="P189">SUM((ItemCode=N189)*QuantityShipped)</f>
        <v>6</v>
      </c>
    </row>
    <row r="190" spans="1:16" x14ac:dyDescent="0.55000000000000004">
      <c r="A190" t="s">
        <v>320</v>
      </c>
      <c r="B190" s="1">
        <v>40346</v>
      </c>
      <c r="C190" t="s">
        <v>1</v>
      </c>
      <c r="D190" t="s">
        <v>242</v>
      </c>
      <c r="E190" t="s">
        <v>243</v>
      </c>
      <c r="F190">
        <v>6</v>
      </c>
      <c r="G190" t="str">
        <f t="array" ref="G190">INDEX(BillToName,MATCH(A190,'Bill to Data'!$A$2:$A$3040,0))</f>
        <v>MARK ZIMMER</v>
      </c>
      <c r="H190" t="str">
        <f t="shared" si="2"/>
        <v>CP19438-EPR</v>
      </c>
      <c r="J190" t="s">
        <v>540</v>
      </c>
      <c r="K190">
        <f t="array" ref="K190">SUM((InvoiceNo=J190)*1)</f>
        <v>1</v>
      </c>
      <c r="L190">
        <f t="array" ref="L190">SUM((InvoiceNo=J190)*QuantityShipped)</f>
        <v>1</v>
      </c>
      <c r="N190" t="s">
        <v>480</v>
      </c>
      <c r="O190">
        <f t="array" ref="O190">SUM((ItemCode=N190)*1)</f>
        <v>2</v>
      </c>
      <c r="P190">
        <f t="array" ref="P190">SUM((ItemCode=N190)*QuantityShipped)</f>
        <v>2</v>
      </c>
    </row>
    <row r="191" spans="1:16" x14ac:dyDescent="0.55000000000000004">
      <c r="A191" t="s">
        <v>320</v>
      </c>
      <c r="B191" s="1">
        <v>40346</v>
      </c>
      <c r="C191" t="s">
        <v>1</v>
      </c>
      <c r="D191" t="s">
        <v>77</v>
      </c>
      <c r="E191" t="s">
        <v>30</v>
      </c>
      <c r="F191">
        <v>6</v>
      </c>
      <c r="G191" t="str">
        <f t="array" ref="G191">INDEX(BillToName,MATCH(A191,'Bill to Data'!$A$2:$A$3040,0))</f>
        <v>MARK ZIMMER</v>
      </c>
      <c r="H191" t="str">
        <f t="shared" si="2"/>
        <v>25612-6-NYR</v>
      </c>
      <c r="J191" t="s">
        <v>541</v>
      </c>
      <c r="K191">
        <f t="array" ref="K191">SUM((InvoiceNo=J191)*1)</f>
        <v>2</v>
      </c>
      <c r="L191">
        <f t="array" ref="L191">SUM((InvoiceNo=J191)*QuantityShipped)</f>
        <v>16</v>
      </c>
      <c r="N191" t="s">
        <v>483</v>
      </c>
      <c r="O191">
        <f t="array" ref="O191">SUM((ItemCode=N191)*1)</f>
        <v>1</v>
      </c>
      <c r="P191">
        <f t="array" ref="P191">SUM((ItemCode=N191)*QuantityShipped)</f>
        <v>1</v>
      </c>
    </row>
    <row r="192" spans="1:16" x14ac:dyDescent="0.55000000000000004">
      <c r="A192" t="s">
        <v>321</v>
      </c>
      <c r="B192" s="1">
        <v>40346</v>
      </c>
      <c r="C192" t="s">
        <v>138</v>
      </c>
      <c r="D192" t="s">
        <v>322</v>
      </c>
      <c r="E192" t="s">
        <v>323</v>
      </c>
      <c r="F192">
        <v>1</v>
      </c>
      <c r="G192" t="str">
        <f t="array" ref="G192">INDEX(BillToName,MATCH(A192,'Bill to Data'!$A$2:$A$3040,0))</f>
        <v>CAROL LILENFELD</v>
      </c>
      <c r="H192" t="str">
        <f t="shared" si="2"/>
        <v>3381-0011</v>
      </c>
      <c r="J192" t="s">
        <v>542</v>
      </c>
      <c r="K192">
        <f t="array" ref="K192">SUM((InvoiceNo=J192)*1)</f>
        <v>2</v>
      </c>
      <c r="L192">
        <f t="array" ref="L192">SUM((InvoiceNo=J192)*QuantityShipped)</f>
        <v>2</v>
      </c>
      <c r="N192" t="s">
        <v>485</v>
      </c>
      <c r="O192">
        <f t="array" ref="O192">SUM((ItemCode=N192)*1)</f>
        <v>1</v>
      </c>
      <c r="P192">
        <f t="array" ref="P192">SUM((ItemCode=N192)*QuantityShipped)</f>
        <v>1</v>
      </c>
    </row>
    <row r="193" spans="1:16" x14ac:dyDescent="0.55000000000000004">
      <c r="A193" t="s">
        <v>324</v>
      </c>
      <c r="B193" s="1">
        <v>40346</v>
      </c>
      <c r="C193" t="s">
        <v>1</v>
      </c>
      <c r="D193" t="s">
        <v>188</v>
      </c>
      <c r="E193" t="s">
        <v>189</v>
      </c>
      <c r="F193">
        <v>1</v>
      </c>
      <c r="G193" t="str">
        <f t="array" ref="G193">INDEX(BillToName,MATCH(A193,'Bill to Data'!$A$2:$A$3040,0))</f>
        <v>ROBERT MILLER</v>
      </c>
      <c r="H193" t="str">
        <f t="shared" si="2"/>
        <v>4211-035</v>
      </c>
      <c r="J193" t="s">
        <v>543</v>
      </c>
      <c r="K193">
        <f t="array" ref="K193">SUM((InvoiceNo=J193)*1)</f>
        <v>1</v>
      </c>
      <c r="L193">
        <f t="array" ref="L193">SUM((InvoiceNo=J193)*QuantityShipped)</f>
        <v>1</v>
      </c>
      <c r="N193" t="s">
        <v>490</v>
      </c>
      <c r="O193">
        <f t="array" ref="O193">SUM((ItemCode=N193)*1)</f>
        <v>1</v>
      </c>
      <c r="P193">
        <f t="array" ref="P193">SUM((ItemCode=N193)*QuantityShipped)</f>
        <v>1</v>
      </c>
    </row>
    <row r="194" spans="1:16" x14ac:dyDescent="0.55000000000000004">
      <c r="A194" t="s">
        <v>325</v>
      </c>
      <c r="B194" s="1">
        <v>40347</v>
      </c>
      <c r="C194" t="s">
        <v>1</v>
      </c>
      <c r="D194" t="s">
        <v>326</v>
      </c>
      <c r="E194" t="s">
        <v>327</v>
      </c>
      <c r="F194">
        <v>1</v>
      </c>
      <c r="G194" t="str">
        <f t="array" ref="G194">INDEX(BillToName,MATCH(A194,'Bill to Data'!$A$2:$A$3040,0))</f>
        <v>LAMONT DAVIS</v>
      </c>
      <c r="H194" t="str">
        <f t="shared" ref="H194:H257" si="3">LEFT(D194,LEN(D194))</f>
        <v>10076</v>
      </c>
      <c r="J194" t="s">
        <v>546</v>
      </c>
      <c r="K194">
        <f t="array" ref="K194">SUM((InvoiceNo=J194)*1)</f>
        <v>1</v>
      </c>
      <c r="L194">
        <f t="array" ref="L194">SUM((InvoiceNo=J194)*QuantityShipped)</f>
        <v>1</v>
      </c>
      <c r="N194" t="s">
        <v>492</v>
      </c>
      <c r="O194">
        <f t="array" ref="O194">SUM((ItemCode=N194)*1)</f>
        <v>1</v>
      </c>
      <c r="P194">
        <f t="array" ref="P194">SUM((ItemCode=N194)*QuantityShipped)</f>
        <v>1</v>
      </c>
    </row>
    <row r="195" spans="1:16" x14ac:dyDescent="0.55000000000000004">
      <c r="A195" t="s">
        <v>328</v>
      </c>
      <c r="B195" s="1">
        <v>40347</v>
      </c>
      <c r="C195" t="s">
        <v>1</v>
      </c>
      <c r="D195" t="s">
        <v>29</v>
      </c>
      <c r="E195" t="s">
        <v>30</v>
      </c>
      <c r="F195">
        <v>32</v>
      </c>
      <c r="G195" t="str">
        <f t="array" ref="G195">INDEX(BillToName,MATCH(A195,'Bill to Data'!$A$2:$A$3040,0))</f>
        <v>DOMINIC BOMBARDIER</v>
      </c>
      <c r="H195" t="str">
        <f t="shared" si="3"/>
        <v>25612-4-NYR</v>
      </c>
      <c r="J195" t="s">
        <v>549</v>
      </c>
      <c r="K195">
        <f t="array" ref="K195">SUM((InvoiceNo=J195)*1)</f>
        <v>1</v>
      </c>
      <c r="L195">
        <f t="array" ref="L195">SUM((InvoiceNo=J195)*QuantityShipped)</f>
        <v>1</v>
      </c>
      <c r="N195" t="s">
        <v>494</v>
      </c>
      <c r="O195">
        <f t="array" ref="O195">SUM((ItemCode=N195)*1)</f>
        <v>1</v>
      </c>
      <c r="P195">
        <f t="array" ref="P195">SUM((ItemCode=N195)*QuantityShipped)</f>
        <v>1</v>
      </c>
    </row>
    <row r="196" spans="1:16" x14ac:dyDescent="0.55000000000000004">
      <c r="A196" t="s">
        <v>328</v>
      </c>
      <c r="B196" s="1">
        <v>40347</v>
      </c>
      <c r="C196" t="s">
        <v>1</v>
      </c>
      <c r="D196" t="s">
        <v>22</v>
      </c>
      <c r="E196" t="s">
        <v>23</v>
      </c>
      <c r="F196">
        <v>32</v>
      </c>
      <c r="G196" t="str">
        <f t="array" ref="G196">INDEX(BillToName,MATCH(A196,'Bill to Data'!$A$2:$A$3040,0))</f>
        <v>DOMINIC BOMBARDIER</v>
      </c>
      <c r="H196" t="str">
        <f t="shared" si="3"/>
        <v>TT11003-VP</v>
      </c>
      <c r="J196" t="s">
        <v>551</v>
      </c>
      <c r="K196">
        <f t="array" ref="K196">SUM((InvoiceNo=J196)*1)</f>
        <v>1</v>
      </c>
      <c r="L196">
        <f t="array" ref="L196">SUM((InvoiceNo=J196)*QuantityShipped)</f>
        <v>25</v>
      </c>
      <c r="N196" t="s">
        <v>498</v>
      </c>
      <c r="O196">
        <f t="array" ref="O196">SUM((ItemCode=N196)*1)</f>
        <v>1</v>
      </c>
      <c r="P196">
        <f t="array" ref="P196">SUM((ItemCode=N196)*QuantityShipped)</f>
        <v>11</v>
      </c>
    </row>
    <row r="197" spans="1:16" x14ac:dyDescent="0.55000000000000004">
      <c r="A197" t="s">
        <v>329</v>
      </c>
      <c r="B197" s="1">
        <v>40347</v>
      </c>
      <c r="C197" t="s">
        <v>1</v>
      </c>
      <c r="D197" t="s">
        <v>330</v>
      </c>
      <c r="E197" t="s">
        <v>12</v>
      </c>
      <c r="F197">
        <v>1</v>
      </c>
      <c r="G197" t="str">
        <f t="array" ref="G197">INDEX(BillToName,MATCH(A197,'Bill to Data'!$A$2:$A$3040,0))</f>
        <v>DAN KULONGOWSKI</v>
      </c>
      <c r="H197" t="str">
        <f t="shared" si="3"/>
        <v>50800-15-PP-406</v>
      </c>
      <c r="J197" t="s">
        <v>553</v>
      </c>
      <c r="K197">
        <f t="array" ref="K197">SUM((InvoiceNo=J197)*1)</f>
        <v>1</v>
      </c>
      <c r="L197">
        <f t="array" ref="L197">SUM((InvoiceNo=J197)*QuantityShipped)</f>
        <v>1</v>
      </c>
      <c r="N197" t="s">
        <v>500</v>
      </c>
      <c r="O197">
        <f t="array" ref="O197">SUM((ItemCode=N197)*1)</f>
        <v>2</v>
      </c>
      <c r="P197">
        <f t="array" ref="P197">SUM((ItemCode=N197)*QuantityShipped)</f>
        <v>31</v>
      </c>
    </row>
    <row r="198" spans="1:16" x14ac:dyDescent="0.55000000000000004">
      <c r="A198" t="s">
        <v>331</v>
      </c>
      <c r="B198" s="1">
        <v>40347</v>
      </c>
      <c r="C198" t="s">
        <v>138</v>
      </c>
      <c r="D198" t="s">
        <v>332</v>
      </c>
      <c r="E198" t="s">
        <v>333</v>
      </c>
      <c r="F198">
        <v>2</v>
      </c>
      <c r="G198" t="str">
        <f t="array" ref="G198">INDEX(BillToName,MATCH(A198,'Bill to Data'!$A$2:$A$3040,0))</f>
        <v>JAMES JOHN</v>
      </c>
      <c r="H198" t="str">
        <f t="shared" si="3"/>
        <v>HB100-90</v>
      </c>
      <c r="J198" t="s">
        <v>556</v>
      </c>
      <c r="K198">
        <f t="array" ref="K198">SUM((InvoiceNo=J198)*1)</f>
        <v>1</v>
      </c>
      <c r="L198">
        <f t="array" ref="L198">SUM((InvoiceNo=J198)*QuantityShipped)</f>
        <v>1</v>
      </c>
      <c r="N198" t="s">
        <v>501</v>
      </c>
      <c r="O198">
        <f t="array" ref="O198">SUM((ItemCode=N198)*1)</f>
        <v>1</v>
      </c>
      <c r="P198">
        <f t="array" ref="P198">SUM((ItemCode=N198)*QuantityShipped)</f>
        <v>2</v>
      </c>
    </row>
    <row r="199" spans="1:16" x14ac:dyDescent="0.55000000000000004">
      <c r="A199" t="s">
        <v>331</v>
      </c>
      <c r="B199" s="1">
        <v>40347</v>
      </c>
      <c r="C199" t="s">
        <v>138</v>
      </c>
      <c r="D199" t="s">
        <v>334</v>
      </c>
      <c r="E199" t="s">
        <v>335</v>
      </c>
      <c r="F199">
        <v>1</v>
      </c>
      <c r="G199" t="str">
        <f t="array" ref="G199">INDEX(BillToName,MATCH(A199,'Bill to Data'!$A$2:$A$3040,0))</f>
        <v>JAMES JOHN</v>
      </c>
      <c r="H199" t="str">
        <f t="shared" si="3"/>
        <v>HB125/100-90</v>
      </c>
      <c r="J199" t="s">
        <v>559</v>
      </c>
      <c r="K199">
        <f t="array" ref="K199">SUM((InvoiceNo=J199)*1)</f>
        <v>1</v>
      </c>
      <c r="L199">
        <f t="array" ref="L199">SUM((InvoiceNo=J199)*QuantityShipped)</f>
        <v>1</v>
      </c>
      <c r="N199" t="s">
        <v>503</v>
      </c>
      <c r="O199">
        <f t="array" ref="O199">SUM((ItemCode=N199)*1)</f>
        <v>1</v>
      </c>
      <c r="P199">
        <f t="array" ref="P199">SUM((ItemCode=N199)*QuantityShipped)</f>
        <v>1</v>
      </c>
    </row>
    <row r="200" spans="1:16" x14ac:dyDescent="0.55000000000000004">
      <c r="A200" t="s">
        <v>331</v>
      </c>
      <c r="B200" s="1">
        <v>40347</v>
      </c>
      <c r="C200" t="s">
        <v>138</v>
      </c>
      <c r="D200" t="s">
        <v>336</v>
      </c>
      <c r="E200" t="s">
        <v>337</v>
      </c>
      <c r="F200">
        <v>1</v>
      </c>
      <c r="G200" t="str">
        <f t="array" ref="G200">INDEX(BillToName,MATCH(A200,'Bill to Data'!$A$2:$A$3040,0))</f>
        <v>JAMES JOHN</v>
      </c>
      <c r="H200" t="str">
        <f t="shared" si="3"/>
        <v>HB075/100-90</v>
      </c>
      <c r="J200" t="s">
        <v>560</v>
      </c>
      <c r="K200">
        <f t="array" ref="K200">SUM((InvoiceNo=J200)*1)</f>
        <v>1</v>
      </c>
      <c r="L200">
        <f t="array" ref="L200">SUM((InvoiceNo=J200)*QuantityShipped)</f>
        <v>10</v>
      </c>
      <c r="N200" t="s">
        <v>511</v>
      </c>
      <c r="O200">
        <f t="array" ref="O200">SUM((ItemCode=N200)*1)</f>
        <v>1</v>
      </c>
      <c r="P200">
        <f t="array" ref="P200">SUM((ItemCode=N200)*QuantityShipped)</f>
        <v>1</v>
      </c>
    </row>
    <row r="201" spans="1:16" x14ac:dyDescent="0.55000000000000004">
      <c r="A201" t="s">
        <v>331</v>
      </c>
      <c r="B201" s="1">
        <v>40347</v>
      </c>
      <c r="C201" t="s">
        <v>138</v>
      </c>
      <c r="D201" t="s">
        <v>338</v>
      </c>
      <c r="E201" t="s">
        <v>339</v>
      </c>
      <c r="F201">
        <v>2</v>
      </c>
      <c r="G201" t="str">
        <f t="array" ref="G201">INDEX(BillToName,MATCH(A201,'Bill to Data'!$A$2:$A$3040,0))</f>
        <v>JAMES JOHN</v>
      </c>
      <c r="H201" t="str">
        <f t="shared" si="3"/>
        <v>HB075-90</v>
      </c>
      <c r="J201" t="s">
        <v>562</v>
      </c>
      <c r="K201">
        <f t="array" ref="K201">SUM((InvoiceNo=J201)*1)</f>
        <v>1</v>
      </c>
      <c r="L201">
        <f t="array" ref="L201">SUM((InvoiceNo=J201)*QuantityShipped)</f>
        <v>6</v>
      </c>
      <c r="N201" t="s">
        <v>522</v>
      </c>
      <c r="O201">
        <f t="array" ref="O201">SUM((ItemCode=N201)*1)</f>
        <v>12</v>
      </c>
      <c r="P201">
        <f t="array" ref="P201">SUM((ItemCode=N201)*QuantityShipped)</f>
        <v>158</v>
      </c>
    </row>
    <row r="202" spans="1:16" x14ac:dyDescent="0.55000000000000004">
      <c r="A202" t="s">
        <v>331</v>
      </c>
      <c r="B202" s="1">
        <v>40347</v>
      </c>
      <c r="C202" t="s">
        <v>138</v>
      </c>
      <c r="D202" t="s">
        <v>340</v>
      </c>
      <c r="E202" t="s">
        <v>341</v>
      </c>
      <c r="F202">
        <v>2</v>
      </c>
      <c r="G202" t="str">
        <f t="array" ref="G202">INDEX(BillToName,MATCH(A202,'Bill to Data'!$A$2:$A$3040,0))</f>
        <v>JAMES JOHN</v>
      </c>
      <c r="H202" t="str">
        <f t="shared" si="3"/>
        <v>HB050-90</v>
      </c>
      <c r="J202" t="s">
        <v>563</v>
      </c>
      <c r="K202">
        <f t="array" ref="K202">SUM((InvoiceNo=J202)*1)</f>
        <v>1</v>
      </c>
      <c r="L202">
        <f t="array" ref="L202">SUM((InvoiceNo=J202)*QuantityShipped)</f>
        <v>-9</v>
      </c>
      <c r="N202" t="s">
        <v>523</v>
      </c>
      <c r="O202">
        <f t="array" ref="O202">SUM((ItemCode=N202)*1)</f>
        <v>6</v>
      </c>
      <c r="P202">
        <f t="array" ref="P202">SUM((ItemCode=N202)*QuantityShipped)</f>
        <v>60</v>
      </c>
    </row>
    <row r="203" spans="1:16" x14ac:dyDescent="0.55000000000000004">
      <c r="A203" t="s">
        <v>342</v>
      </c>
      <c r="B203" s="1">
        <v>40350</v>
      </c>
      <c r="C203" t="s">
        <v>1</v>
      </c>
      <c r="D203" t="s">
        <v>343</v>
      </c>
      <c r="E203" t="s">
        <v>344</v>
      </c>
      <c r="F203">
        <v>3</v>
      </c>
      <c r="G203" t="str">
        <f t="array" ref="G203">INDEX(BillToName,MATCH(A203,'Bill to Data'!$A$2:$A$3040,0))</f>
        <v>BARRY ROE</v>
      </c>
      <c r="H203" t="str">
        <f t="shared" si="3"/>
        <v>12202-CE-785TD</v>
      </c>
      <c r="J203" t="s">
        <v>564</v>
      </c>
      <c r="K203">
        <f t="array" ref="K203">SUM((InvoiceNo=J203)*1)</f>
        <v>1</v>
      </c>
      <c r="L203">
        <f t="array" ref="L203">SUM((InvoiceNo=J203)*QuantityShipped)</f>
        <v>-16</v>
      </c>
      <c r="N203" t="s">
        <v>524</v>
      </c>
      <c r="O203">
        <f t="array" ref="O203">SUM((ItemCode=N203)*1)</f>
        <v>11</v>
      </c>
      <c r="P203">
        <f t="array" ref="P203">SUM((ItemCode=N203)*QuantityShipped)</f>
        <v>153</v>
      </c>
    </row>
    <row r="204" spans="1:16" x14ac:dyDescent="0.55000000000000004">
      <c r="A204" t="s">
        <v>345</v>
      </c>
      <c r="B204" s="1">
        <v>40350</v>
      </c>
      <c r="C204" t="s">
        <v>1</v>
      </c>
      <c r="D204" t="s">
        <v>326</v>
      </c>
      <c r="E204" t="s">
        <v>327</v>
      </c>
      <c r="F204">
        <v>3</v>
      </c>
      <c r="G204" t="str">
        <f t="array" ref="G204">INDEX(BillToName,MATCH(A204,'Bill to Data'!$A$2:$A$3040,0))</f>
        <v>LAMONT DAVIS</v>
      </c>
      <c r="H204" t="str">
        <f t="shared" si="3"/>
        <v>10076</v>
      </c>
      <c r="J204" t="s">
        <v>565</v>
      </c>
      <c r="K204">
        <f t="array" ref="K204">SUM((InvoiceNo=J204)*1)</f>
        <v>1</v>
      </c>
      <c r="L204">
        <f t="array" ref="L204">SUM((InvoiceNo=J204)*QuantityShipped)</f>
        <v>25</v>
      </c>
      <c r="N204" t="s">
        <v>525</v>
      </c>
      <c r="O204">
        <f t="array" ref="O204">SUM((ItemCode=N204)*1)</f>
        <v>5</v>
      </c>
      <c r="P204">
        <f t="array" ref="P204">SUM((ItemCode=N204)*QuantityShipped)</f>
        <v>14</v>
      </c>
    </row>
    <row r="205" spans="1:16" x14ac:dyDescent="0.55000000000000004">
      <c r="A205" t="s">
        <v>346</v>
      </c>
      <c r="B205" s="1">
        <v>40350</v>
      </c>
      <c r="C205" t="s">
        <v>1</v>
      </c>
      <c r="D205" t="s">
        <v>2</v>
      </c>
      <c r="E205" t="s">
        <v>3</v>
      </c>
      <c r="F205">
        <v>1</v>
      </c>
      <c r="G205" t="str">
        <f t="array" ref="G205">INDEX(BillToName,MATCH(A205,'Bill to Data'!$A$2:$A$3040,0))</f>
        <v>FRANK BLOOM</v>
      </c>
      <c r="H205" t="str">
        <f t="shared" si="3"/>
        <v>8000-543-236</v>
      </c>
      <c r="J205" t="s">
        <v>566</v>
      </c>
      <c r="K205">
        <f t="array" ref="K205">SUM((InvoiceNo=J205)*1)</f>
        <v>1</v>
      </c>
      <c r="L205">
        <f t="array" ref="L205">SUM((InvoiceNo=J205)*QuantityShipped)</f>
        <v>1</v>
      </c>
      <c r="N205" t="s">
        <v>528</v>
      </c>
      <c r="O205">
        <f t="array" ref="O205">SUM((ItemCode=N205)*1)</f>
        <v>19</v>
      </c>
      <c r="P205">
        <f t="array" ref="P205">SUM((ItemCode=N205)*QuantityShipped)</f>
        <v>27</v>
      </c>
    </row>
    <row r="206" spans="1:16" x14ac:dyDescent="0.55000000000000004">
      <c r="A206" t="s">
        <v>347</v>
      </c>
      <c r="B206" s="1">
        <v>40350</v>
      </c>
      <c r="C206" t="s">
        <v>1</v>
      </c>
      <c r="D206" t="s">
        <v>2</v>
      </c>
      <c r="E206" t="s">
        <v>3</v>
      </c>
      <c r="F206">
        <v>1</v>
      </c>
      <c r="G206" t="str">
        <f t="array" ref="G206">INDEX(BillToName,MATCH(A206,'Bill to Data'!$A$2:$A$3040,0))</f>
        <v>RICHARD WAGNER</v>
      </c>
      <c r="H206" t="str">
        <f t="shared" si="3"/>
        <v>8000-543-236</v>
      </c>
      <c r="J206" t="s">
        <v>567</v>
      </c>
      <c r="K206">
        <f t="array" ref="K206">SUM((InvoiceNo=J206)*1)</f>
        <v>1</v>
      </c>
      <c r="L206">
        <f t="array" ref="L206">SUM((InvoiceNo=J206)*QuantityShipped)</f>
        <v>-1</v>
      </c>
      <c r="N206" t="s">
        <v>530</v>
      </c>
      <c r="O206">
        <f t="array" ref="O206">SUM((ItemCode=N206)*1)</f>
        <v>13</v>
      </c>
      <c r="P206">
        <f t="array" ref="P206">SUM((ItemCode=N206)*QuantityShipped)</f>
        <v>382</v>
      </c>
    </row>
    <row r="207" spans="1:16" x14ac:dyDescent="0.55000000000000004">
      <c r="A207" t="s">
        <v>348</v>
      </c>
      <c r="B207" s="1">
        <v>40350</v>
      </c>
      <c r="C207" t="s">
        <v>1</v>
      </c>
      <c r="D207" t="s">
        <v>2</v>
      </c>
      <c r="E207" t="s">
        <v>3</v>
      </c>
      <c r="F207">
        <v>1</v>
      </c>
      <c r="G207" t="str">
        <f t="array" ref="G207">INDEX(BillToName,MATCH(A207,'Bill to Data'!$A$2:$A$3040,0))</f>
        <v>JAMES TURNER</v>
      </c>
      <c r="H207" t="str">
        <f t="shared" si="3"/>
        <v>8000-543-236</v>
      </c>
      <c r="J207" t="s">
        <v>568</v>
      </c>
      <c r="K207">
        <f t="array" ref="K207">SUM((InvoiceNo=J207)*1)</f>
        <v>2</v>
      </c>
      <c r="L207">
        <f t="array" ref="L207">SUM((InvoiceNo=J207)*QuantityShipped)</f>
        <v>6</v>
      </c>
      <c r="N207" t="s">
        <v>531</v>
      </c>
      <c r="O207">
        <f t="array" ref="O207">SUM((ItemCode=N207)*1)</f>
        <v>6</v>
      </c>
      <c r="P207">
        <f t="array" ref="P207">SUM((ItemCode=N207)*QuantityShipped)</f>
        <v>151</v>
      </c>
    </row>
    <row r="208" spans="1:16" x14ac:dyDescent="0.55000000000000004">
      <c r="A208" t="s">
        <v>349</v>
      </c>
      <c r="B208" s="1">
        <v>40350</v>
      </c>
      <c r="C208" t="s">
        <v>1</v>
      </c>
      <c r="D208" t="s">
        <v>350</v>
      </c>
      <c r="E208" t="s">
        <v>351</v>
      </c>
      <c r="F208">
        <v>3</v>
      </c>
      <c r="G208" t="str">
        <f t="array" ref="G208">INDEX(BillToName,MATCH(A208,'Bill to Data'!$A$2:$A$3040,0))</f>
        <v>DAVID COLLINS</v>
      </c>
      <c r="H208" t="str">
        <f t="shared" si="3"/>
        <v>AA144A-1</v>
      </c>
      <c r="J208" t="s">
        <v>569</v>
      </c>
      <c r="K208">
        <f t="array" ref="K208">SUM((InvoiceNo=J208)*1)</f>
        <v>1</v>
      </c>
      <c r="L208">
        <f t="array" ref="L208">SUM((InvoiceNo=J208)*QuantityShipped)</f>
        <v>1</v>
      </c>
      <c r="N208" t="s">
        <v>532</v>
      </c>
      <c r="O208">
        <f t="array" ref="O208">SUM((ItemCode=N208)*1)</f>
        <v>9</v>
      </c>
      <c r="P208">
        <f t="array" ref="P208">SUM((ItemCode=N208)*QuantityShipped)</f>
        <v>19</v>
      </c>
    </row>
    <row r="209" spans="1:16" x14ac:dyDescent="0.55000000000000004">
      <c r="A209" t="s">
        <v>352</v>
      </c>
      <c r="B209" s="1">
        <v>40350</v>
      </c>
      <c r="C209" t="s">
        <v>1</v>
      </c>
      <c r="D209" t="s">
        <v>130</v>
      </c>
      <c r="E209" t="s">
        <v>120</v>
      </c>
      <c r="F209">
        <v>7</v>
      </c>
      <c r="G209" t="str">
        <f t="array" ref="G209">INDEX(BillToName,MATCH(A209,'Bill to Data'!$A$2:$A$3040,0))</f>
        <v>DONALD MUSICK</v>
      </c>
      <c r="H209" t="str">
        <f t="shared" si="3"/>
        <v>XR8004VS</v>
      </c>
      <c r="J209" t="s">
        <v>570</v>
      </c>
      <c r="K209">
        <f t="array" ref="K209">SUM((InvoiceNo=J209)*1)</f>
        <v>3</v>
      </c>
      <c r="L209">
        <f t="array" ref="L209">SUM((InvoiceNo=J209)*QuantityShipped)</f>
        <v>8</v>
      </c>
      <c r="N209" t="s">
        <v>533</v>
      </c>
      <c r="O209">
        <f t="array" ref="O209">SUM((ItemCode=N209)*1)</f>
        <v>40</v>
      </c>
      <c r="P209">
        <f t="array" ref="P209">SUM((ItemCode=N209)*QuantityShipped)</f>
        <v>52</v>
      </c>
    </row>
    <row r="210" spans="1:16" x14ac:dyDescent="0.55000000000000004">
      <c r="A210" t="s">
        <v>353</v>
      </c>
      <c r="B210" s="1">
        <v>40350</v>
      </c>
      <c r="C210" t="s">
        <v>1</v>
      </c>
      <c r="D210" t="s">
        <v>236</v>
      </c>
      <c r="E210" t="s">
        <v>148</v>
      </c>
      <c r="F210">
        <v>4</v>
      </c>
      <c r="G210" t="str">
        <f t="array" ref="G210">INDEX(BillToName,MATCH(A210,'Bill to Data'!$A$2:$A$3040,0))</f>
        <v>RONALD MONROE</v>
      </c>
      <c r="H210" t="str">
        <f t="shared" si="3"/>
        <v>QJ7421-1-NYB</v>
      </c>
      <c r="J210" t="s">
        <v>571</v>
      </c>
      <c r="K210">
        <f t="array" ref="K210">SUM((InvoiceNo=J210)*1)</f>
        <v>1</v>
      </c>
      <c r="L210">
        <f t="array" ref="L210">SUM((InvoiceNo=J210)*QuantityShipped)</f>
        <v>1</v>
      </c>
      <c r="N210" t="s">
        <v>535</v>
      </c>
      <c r="O210">
        <f t="array" ref="O210">SUM((ItemCode=N210)*1)</f>
        <v>10</v>
      </c>
      <c r="P210">
        <f t="array" ref="P210">SUM((ItemCode=N210)*QuantityShipped)</f>
        <v>467</v>
      </c>
    </row>
    <row r="211" spans="1:16" x14ac:dyDescent="0.55000000000000004">
      <c r="A211" t="s">
        <v>354</v>
      </c>
      <c r="B211" s="1">
        <v>40351</v>
      </c>
      <c r="C211" t="s">
        <v>1</v>
      </c>
      <c r="D211" t="s">
        <v>2</v>
      </c>
      <c r="E211" t="s">
        <v>3</v>
      </c>
      <c r="F211">
        <v>1</v>
      </c>
      <c r="G211" t="str">
        <f t="array" ref="G211">INDEX(BillToName,MATCH(A211,'Bill to Data'!$A$2:$A$3040,0))</f>
        <v>JERALD HALTER</v>
      </c>
      <c r="H211" t="str">
        <f t="shared" si="3"/>
        <v>8000-543-236</v>
      </c>
      <c r="J211" t="s">
        <v>574</v>
      </c>
      <c r="K211">
        <f t="array" ref="K211">SUM((InvoiceNo=J211)*1)</f>
        <v>1</v>
      </c>
      <c r="L211">
        <f t="array" ref="L211">SUM((InvoiceNo=J211)*QuantityShipped)</f>
        <v>1</v>
      </c>
      <c r="N211" t="s">
        <v>536</v>
      </c>
      <c r="O211">
        <f t="array" ref="O211">SUM((ItemCode=N211)*1)</f>
        <v>5</v>
      </c>
      <c r="P211">
        <f t="array" ref="P211">SUM((ItemCode=N211)*QuantityShipped)</f>
        <v>5</v>
      </c>
    </row>
    <row r="212" spans="1:16" x14ac:dyDescent="0.55000000000000004">
      <c r="A212" t="s">
        <v>355</v>
      </c>
      <c r="B212" s="1">
        <v>40351</v>
      </c>
      <c r="C212" t="s">
        <v>1</v>
      </c>
      <c r="D212" t="s">
        <v>261</v>
      </c>
      <c r="E212" t="s">
        <v>106</v>
      </c>
      <c r="F212">
        <v>36</v>
      </c>
      <c r="G212" t="str">
        <f t="array" ref="G212">INDEX(BillToName,MATCH(A212,'Bill to Data'!$A$2:$A$3040,0))</f>
        <v>RICHARD WEBER</v>
      </c>
      <c r="H212" t="str">
        <f t="shared" si="3"/>
        <v>AIC11003-VS</v>
      </c>
      <c r="J212" t="s">
        <v>575</v>
      </c>
      <c r="K212">
        <f t="array" ref="K212">SUM((InvoiceNo=J212)*1)</f>
        <v>4</v>
      </c>
      <c r="L212">
        <f t="array" ref="L212">SUM((InvoiceNo=J212)*QuantityShipped)</f>
        <v>17</v>
      </c>
      <c r="N212" t="s">
        <v>544</v>
      </c>
      <c r="O212">
        <f t="array" ref="O212">SUM((ItemCode=N212)*1)</f>
        <v>5</v>
      </c>
      <c r="P212">
        <f t="array" ref="P212">SUM((ItemCode=N212)*QuantityShipped)</f>
        <v>6</v>
      </c>
    </row>
    <row r="213" spans="1:16" x14ac:dyDescent="0.55000000000000004">
      <c r="A213" t="s">
        <v>356</v>
      </c>
      <c r="B213" s="1">
        <v>40353</v>
      </c>
      <c r="C213" t="s">
        <v>138</v>
      </c>
      <c r="D213" t="s">
        <v>357</v>
      </c>
      <c r="E213" t="s">
        <v>358</v>
      </c>
      <c r="F213">
        <v>1</v>
      </c>
      <c r="G213" t="str">
        <f t="array" ref="G213">INDEX(BillToName,MATCH(A213,'Bill to Data'!$A$2:$A$3040,0))</f>
        <v>TODD GORDON</v>
      </c>
      <c r="H213" t="str">
        <f t="shared" si="3"/>
        <v>TF125</v>
      </c>
      <c r="J213" t="s">
        <v>581</v>
      </c>
      <c r="K213">
        <f t="array" ref="K213">SUM((InvoiceNo=J213)*1)</f>
        <v>4</v>
      </c>
      <c r="L213">
        <f t="array" ref="L213">SUM((InvoiceNo=J213)*QuantityShipped)</f>
        <v>45</v>
      </c>
      <c r="N213" t="s">
        <v>547</v>
      </c>
      <c r="O213">
        <f t="array" ref="O213">SUM((ItemCode=N213)*1)</f>
        <v>6</v>
      </c>
      <c r="P213">
        <f t="array" ref="P213">SUM((ItemCode=N213)*QuantityShipped)</f>
        <v>6</v>
      </c>
    </row>
    <row r="214" spans="1:16" x14ac:dyDescent="0.55000000000000004">
      <c r="A214" t="s">
        <v>359</v>
      </c>
      <c r="B214" s="1">
        <v>40353</v>
      </c>
      <c r="C214" t="s">
        <v>1</v>
      </c>
      <c r="D214" t="s">
        <v>114</v>
      </c>
      <c r="E214" t="s">
        <v>115</v>
      </c>
      <c r="F214">
        <v>1</v>
      </c>
      <c r="G214" t="str">
        <f t="array" ref="G214">INDEX(BillToName,MATCH(A214,'Bill to Data'!$A$2:$A$3040,0))</f>
        <v>WILLIAM DUGGAN</v>
      </c>
      <c r="H214" t="str">
        <f t="shared" si="3"/>
        <v>22670-PP-15-1/4</v>
      </c>
      <c r="J214" t="s">
        <v>583</v>
      </c>
      <c r="K214">
        <f t="array" ref="K214">SUM((InvoiceNo=J214)*1)</f>
        <v>1</v>
      </c>
      <c r="L214">
        <f t="array" ref="L214">SUM((InvoiceNo=J214)*QuantityShipped)</f>
        <v>12</v>
      </c>
      <c r="N214" t="s">
        <v>550</v>
      </c>
      <c r="O214">
        <f t="array" ref="O214">SUM((ItemCode=N214)*1)</f>
        <v>13</v>
      </c>
      <c r="P214">
        <f t="array" ref="P214">SUM((ItemCode=N214)*QuantityShipped)</f>
        <v>15</v>
      </c>
    </row>
    <row r="215" spans="1:16" x14ac:dyDescent="0.55000000000000004">
      <c r="A215" t="s">
        <v>359</v>
      </c>
      <c r="B215" s="1">
        <v>40353</v>
      </c>
      <c r="C215" t="s">
        <v>1</v>
      </c>
      <c r="D215" t="s">
        <v>2</v>
      </c>
      <c r="E215" t="s">
        <v>3</v>
      </c>
      <c r="F215">
        <v>1</v>
      </c>
      <c r="G215" t="str">
        <f t="array" ref="G215">INDEX(BillToName,MATCH(A215,'Bill to Data'!$A$2:$A$3040,0))</f>
        <v>WILLIAM DUGGAN</v>
      </c>
      <c r="H215" t="str">
        <f t="shared" si="3"/>
        <v>8000-543-236</v>
      </c>
      <c r="J215" t="s">
        <v>584</v>
      </c>
      <c r="K215">
        <f t="array" ref="K215">SUM((InvoiceNo=J215)*1)</f>
        <v>1</v>
      </c>
      <c r="L215">
        <f t="array" ref="L215">SUM((InvoiceNo=J215)*QuantityShipped)</f>
        <v>1</v>
      </c>
      <c r="N215" t="s">
        <v>552</v>
      </c>
      <c r="O215">
        <f t="array" ref="O215">SUM((ItemCode=N215)*1)</f>
        <v>3</v>
      </c>
      <c r="P215">
        <f t="array" ref="P215">SUM((ItemCode=N215)*QuantityShipped)</f>
        <v>89</v>
      </c>
    </row>
    <row r="216" spans="1:16" x14ac:dyDescent="0.55000000000000004">
      <c r="A216" t="s">
        <v>359</v>
      </c>
      <c r="B216" s="1">
        <v>40353</v>
      </c>
      <c r="C216" t="s">
        <v>1</v>
      </c>
      <c r="D216" t="s">
        <v>360</v>
      </c>
      <c r="E216" t="s">
        <v>361</v>
      </c>
      <c r="F216">
        <v>1</v>
      </c>
      <c r="G216" t="str">
        <f t="array" ref="G216">INDEX(BillToName,MATCH(A216,'Bill to Data'!$A$2:$A$3040,0))</f>
        <v>WILLIAM DUGGAN</v>
      </c>
      <c r="H216" t="str">
        <f t="shared" si="3"/>
        <v>38720-PPB-X12</v>
      </c>
      <c r="J216" t="s">
        <v>585</v>
      </c>
      <c r="K216">
        <f t="array" ref="K216">SUM((InvoiceNo=J216)*1)</f>
        <v>7</v>
      </c>
      <c r="L216">
        <f t="array" ref="L216">SUM((InvoiceNo=J216)*QuantityShipped)</f>
        <v>27</v>
      </c>
      <c r="N216" t="s">
        <v>554</v>
      </c>
      <c r="O216">
        <f t="array" ref="O216">SUM((ItemCode=N216)*1)</f>
        <v>1</v>
      </c>
      <c r="P216">
        <f t="array" ref="P216">SUM((ItemCode=N216)*QuantityShipped)</f>
        <v>1</v>
      </c>
    </row>
    <row r="217" spans="1:16" x14ac:dyDescent="0.55000000000000004">
      <c r="A217" t="s">
        <v>359</v>
      </c>
      <c r="B217" s="1">
        <v>40353</v>
      </c>
      <c r="C217" t="s">
        <v>1</v>
      </c>
      <c r="D217" t="s">
        <v>362</v>
      </c>
      <c r="E217" t="s">
        <v>361</v>
      </c>
      <c r="F217">
        <v>1</v>
      </c>
      <c r="G217" t="str">
        <f t="array" ref="G217">INDEX(BillToName,MATCH(A217,'Bill to Data'!$A$2:$A$3040,0))</f>
        <v>WILLIAM DUGGAN</v>
      </c>
      <c r="H217" t="str">
        <f t="shared" si="3"/>
        <v>38720-PPB-X18</v>
      </c>
      <c r="J217" t="s">
        <v>592</v>
      </c>
      <c r="K217">
        <f t="array" ref="K217">SUM((InvoiceNo=J217)*1)</f>
        <v>1</v>
      </c>
      <c r="L217">
        <f t="array" ref="L217">SUM((InvoiceNo=J217)*QuantityShipped)</f>
        <v>1</v>
      </c>
      <c r="N217" t="s">
        <v>557</v>
      </c>
      <c r="O217">
        <f t="array" ref="O217">SUM((ItemCode=N217)*1)</f>
        <v>15</v>
      </c>
      <c r="P217">
        <f t="array" ref="P217">SUM((ItemCode=N217)*QuantityShipped)</f>
        <v>36</v>
      </c>
    </row>
    <row r="218" spans="1:16" x14ac:dyDescent="0.55000000000000004">
      <c r="A218" t="s">
        <v>359</v>
      </c>
      <c r="B218" s="1">
        <v>40353</v>
      </c>
      <c r="C218" t="s">
        <v>1</v>
      </c>
      <c r="D218" t="s">
        <v>363</v>
      </c>
      <c r="E218" t="s">
        <v>12</v>
      </c>
      <c r="F218">
        <v>1</v>
      </c>
      <c r="G218" t="str">
        <f t="array" ref="G218">INDEX(BillToName,MATCH(A218,'Bill to Data'!$A$2:$A$3040,0))</f>
        <v>WILLIAM DUGGAN</v>
      </c>
      <c r="H218" t="str">
        <f t="shared" si="3"/>
        <v>50800-15-PP-300</v>
      </c>
      <c r="J218" t="s">
        <v>593</v>
      </c>
      <c r="K218">
        <f t="array" ref="K218">SUM((InvoiceNo=J218)*1)</f>
        <v>1</v>
      </c>
      <c r="L218">
        <f t="array" ref="L218">SUM((InvoiceNo=J218)*QuantityShipped)</f>
        <v>1</v>
      </c>
      <c r="N218" t="s">
        <v>561</v>
      </c>
      <c r="O218">
        <f t="array" ref="O218">SUM((ItemCode=N218)*1)</f>
        <v>14</v>
      </c>
      <c r="P218">
        <f t="array" ref="P218">SUM((ItemCode=N218)*QuantityShipped)</f>
        <v>496</v>
      </c>
    </row>
    <row r="219" spans="1:16" x14ac:dyDescent="0.55000000000000004">
      <c r="A219" t="s">
        <v>364</v>
      </c>
      <c r="B219" s="1">
        <v>40354</v>
      </c>
      <c r="C219" t="s">
        <v>1</v>
      </c>
      <c r="D219" t="s">
        <v>33</v>
      </c>
      <c r="E219" t="s">
        <v>34</v>
      </c>
      <c r="F219">
        <v>1</v>
      </c>
      <c r="G219" t="str">
        <f t="array" ref="G219">INDEX(BillToName,MATCH(A219,'Bill to Data'!$A$2:$A$3040,0))</f>
        <v>RONALD JONES</v>
      </c>
      <c r="H219" t="str">
        <f t="shared" si="3"/>
        <v>AA6B</v>
      </c>
      <c r="J219" t="s">
        <v>596</v>
      </c>
      <c r="K219">
        <f t="array" ref="K219">SUM((InvoiceNo=J219)*1)</f>
        <v>3</v>
      </c>
      <c r="L219">
        <f t="array" ref="L219">SUM((InvoiceNo=J219)*QuantityShipped)</f>
        <v>3</v>
      </c>
      <c r="N219" t="s">
        <v>572</v>
      </c>
      <c r="O219">
        <f t="array" ref="O219">SUM((ItemCode=N219)*1)</f>
        <v>4</v>
      </c>
      <c r="P219">
        <f t="array" ref="P219">SUM((ItemCode=N219)*QuantityShipped)</f>
        <v>4</v>
      </c>
    </row>
    <row r="220" spans="1:16" x14ac:dyDescent="0.55000000000000004">
      <c r="A220" t="s">
        <v>365</v>
      </c>
      <c r="B220" s="1">
        <v>40354</v>
      </c>
      <c r="C220" t="s">
        <v>1</v>
      </c>
      <c r="D220" t="s">
        <v>57</v>
      </c>
      <c r="E220" t="s">
        <v>58</v>
      </c>
      <c r="F220">
        <v>1</v>
      </c>
      <c r="G220" t="str">
        <f t="array" ref="G220">INDEX(BillToName,MATCH(A220,'Bill to Data'!$A$2:$A$3040,0))</f>
        <v>HOWARD OHR</v>
      </c>
      <c r="H220" t="str">
        <f t="shared" si="3"/>
        <v>4688</v>
      </c>
      <c r="J220" t="s">
        <v>598</v>
      </c>
      <c r="K220">
        <f t="array" ref="K220">SUM((InvoiceNo=J220)*1)</f>
        <v>1</v>
      </c>
      <c r="L220">
        <f t="array" ref="L220">SUM((InvoiceNo=J220)*QuantityShipped)</f>
        <v>1</v>
      </c>
      <c r="N220" t="s">
        <v>576</v>
      </c>
      <c r="O220">
        <f t="array" ref="O220">SUM((ItemCode=N220)*1)</f>
        <v>8</v>
      </c>
      <c r="P220">
        <f t="array" ref="P220">SUM((ItemCode=N220)*QuantityShipped)</f>
        <v>225</v>
      </c>
    </row>
    <row r="221" spans="1:16" x14ac:dyDescent="0.55000000000000004">
      <c r="A221" t="s">
        <v>366</v>
      </c>
      <c r="B221" s="1">
        <v>40354</v>
      </c>
      <c r="C221" t="s">
        <v>1</v>
      </c>
      <c r="D221" t="s">
        <v>367</v>
      </c>
      <c r="E221" t="s">
        <v>368</v>
      </c>
      <c r="F221">
        <v>1</v>
      </c>
      <c r="G221" t="str">
        <f t="array" ref="G221">INDEX(BillToName,MATCH(A221,'Bill to Data'!$A$2:$A$3040,0))</f>
        <v>PAUL HATHAWAY</v>
      </c>
      <c r="H221" t="str">
        <f t="shared" si="3"/>
        <v>J0422426-03</v>
      </c>
      <c r="J221" t="s">
        <v>601</v>
      </c>
      <c r="K221">
        <f t="array" ref="K221">SUM((InvoiceNo=J221)*1)</f>
        <v>1</v>
      </c>
      <c r="L221">
        <f t="array" ref="L221">SUM((InvoiceNo=J221)*QuantityShipped)</f>
        <v>12</v>
      </c>
      <c r="N221" t="s">
        <v>577</v>
      </c>
      <c r="O221">
        <f t="array" ref="O221">SUM((ItemCode=N221)*1)</f>
        <v>14</v>
      </c>
      <c r="P221">
        <f t="array" ref="P221">SUM((ItemCode=N221)*QuantityShipped)</f>
        <v>22</v>
      </c>
    </row>
    <row r="222" spans="1:16" x14ac:dyDescent="0.55000000000000004">
      <c r="A222" t="s">
        <v>369</v>
      </c>
      <c r="B222" s="1">
        <v>40357</v>
      </c>
      <c r="C222" t="s">
        <v>138</v>
      </c>
      <c r="D222" t="s">
        <v>286</v>
      </c>
      <c r="E222" t="s">
        <v>287</v>
      </c>
      <c r="F222">
        <v>1</v>
      </c>
      <c r="G222" t="str">
        <f t="array" ref="G222">INDEX(BillToName,MATCH(A222,'Bill to Data'!$A$2:$A$3040,0))</f>
        <v>GEORGE LINDQUIST</v>
      </c>
      <c r="H222" t="str">
        <f t="shared" si="3"/>
        <v>AAB6B</v>
      </c>
      <c r="J222" t="s">
        <v>602</v>
      </c>
      <c r="K222">
        <f t="array" ref="K222">SUM((InvoiceNo=J222)*1)</f>
        <v>2</v>
      </c>
      <c r="L222">
        <f t="array" ref="L222">SUM((InvoiceNo=J222)*QuantityShipped)</f>
        <v>101</v>
      </c>
      <c r="N222" t="s">
        <v>579</v>
      </c>
      <c r="O222">
        <f t="array" ref="O222">SUM((ItemCode=N222)*1)</f>
        <v>15</v>
      </c>
      <c r="P222">
        <f t="array" ref="P222">SUM((ItemCode=N222)*QuantityShipped)</f>
        <v>43</v>
      </c>
    </row>
    <row r="223" spans="1:16" x14ac:dyDescent="0.55000000000000004">
      <c r="A223" t="s">
        <v>370</v>
      </c>
      <c r="B223" s="1">
        <v>40357</v>
      </c>
      <c r="C223" t="s">
        <v>1</v>
      </c>
      <c r="D223" t="s">
        <v>371</v>
      </c>
      <c r="E223" t="s">
        <v>20</v>
      </c>
      <c r="F223">
        <v>1</v>
      </c>
      <c r="G223" t="str">
        <f t="array" ref="G223">INDEX(BillToName,MATCH(A223,'Bill to Data'!$A$2:$A$3040,0))</f>
        <v>EARLY CO. GIN INC</v>
      </c>
      <c r="H223" t="str">
        <f t="shared" si="3"/>
        <v>AA43L-AL6</v>
      </c>
      <c r="J223" t="s">
        <v>603</v>
      </c>
      <c r="K223">
        <f t="array" ref="K223">SUM((InvoiceNo=J223)*1)</f>
        <v>1</v>
      </c>
      <c r="L223">
        <f t="array" ref="L223">SUM((InvoiceNo=J223)*QuantityShipped)</f>
        <v>3</v>
      </c>
      <c r="N223" t="s">
        <v>580</v>
      </c>
      <c r="O223">
        <f t="array" ref="O223">SUM((ItemCode=N223)*1)</f>
        <v>14</v>
      </c>
      <c r="P223">
        <f t="array" ref="P223">SUM((ItemCode=N223)*QuantityShipped)</f>
        <v>56</v>
      </c>
    </row>
    <row r="224" spans="1:16" x14ac:dyDescent="0.55000000000000004">
      <c r="A224" t="s">
        <v>372</v>
      </c>
      <c r="B224" s="1">
        <v>40357</v>
      </c>
      <c r="C224" t="s">
        <v>1</v>
      </c>
      <c r="D224" t="s">
        <v>330</v>
      </c>
      <c r="E224" t="s">
        <v>12</v>
      </c>
      <c r="F224">
        <v>1</v>
      </c>
      <c r="G224" t="str">
        <f t="array" ref="G224">INDEX(BillToName,MATCH(A224,'Bill to Data'!$A$2:$A$3040,0))</f>
        <v>BEVERLY WOODS</v>
      </c>
      <c r="H224" t="str">
        <f t="shared" si="3"/>
        <v>50800-15-PP-406</v>
      </c>
      <c r="J224" t="s">
        <v>606</v>
      </c>
      <c r="K224">
        <f t="array" ref="K224">SUM((InvoiceNo=J224)*1)</f>
        <v>2</v>
      </c>
      <c r="L224">
        <f t="array" ref="L224">SUM((InvoiceNo=J224)*QuantityShipped)</f>
        <v>4</v>
      </c>
      <c r="N224" t="s">
        <v>582</v>
      </c>
      <c r="O224">
        <f t="array" ref="O224">SUM((ItemCode=N224)*1)</f>
        <v>2</v>
      </c>
      <c r="P224">
        <f t="array" ref="P224">SUM((ItemCode=N224)*QuantityShipped)</f>
        <v>73</v>
      </c>
    </row>
    <row r="225" spans="1:16" x14ac:dyDescent="0.55000000000000004">
      <c r="A225" t="s">
        <v>373</v>
      </c>
      <c r="B225" s="1">
        <v>40360</v>
      </c>
      <c r="C225" t="s">
        <v>1</v>
      </c>
      <c r="D225" t="s">
        <v>164</v>
      </c>
      <c r="E225" t="s">
        <v>81</v>
      </c>
      <c r="F225">
        <v>10</v>
      </c>
      <c r="G225" t="str">
        <f t="array" ref="G225">INDEX(BillToName,MATCH(A225,'Bill to Data'!$A$2:$A$3040,0))</f>
        <v>CLIFFORD GETZ</v>
      </c>
      <c r="H225" t="str">
        <f t="shared" si="3"/>
        <v>18636-112-406-N</v>
      </c>
      <c r="J225" t="s">
        <v>607</v>
      </c>
      <c r="K225">
        <f t="array" ref="K225">SUM((InvoiceNo=J225)*1)</f>
        <v>1</v>
      </c>
      <c r="L225">
        <f t="array" ref="L225">SUM((InvoiceNo=J225)*QuantityShipped)</f>
        <v>1</v>
      </c>
      <c r="N225" t="s">
        <v>586</v>
      </c>
      <c r="O225">
        <f t="array" ref="O225">SUM((ItemCode=N225)*1)</f>
        <v>1</v>
      </c>
      <c r="P225">
        <f t="array" ref="P225">SUM((ItemCode=N225)*QuantityShipped)</f>
        <v>2</v>
      </c>
    </row>
    <row r="226" spans="1:16" x14ac:dyDescent="0.55000000000000004">
      <c r="A226" t="s">
        <v>373</v>
      </c>
      <c r="B226" s="1">
        <v>40360</v>
      </c>
      <c r="C226" t="s">
        <v>1</v>
      </c>
      <c r="D226" t="s">
        <v>121</v>
      </c>
      <c r="E226" t="s">
        <v>30</v>
      </c>
      <c r="F226">
        <v>10</v>
      </c>
      <c r="G226" t="str">
        <f t="array" ref="G226">INDEX(BillToName,MATCH(A226,'Bill to Data'!$A$2:$A$3040,0))</f>
        <v>CLIFFORD GETZ</v>
      </c>
      <c r="H226" t="str">
        <f t="shared" si="3"/>
        <v>25612-3-NYR</v>
      </c>
      <c r="J226" t="s">
        <v>608</v>
      </c>
      <c r="K226">
        <f t="array" ref="K226">SUM((InvoiceNo=J226)*1)</f>
        <v>3</v>
      </c>
      <c r="L226">
        <f t="array" ref="L226">SUM((InvoiceNo=J226)*QuantityShipped)</f>
        <v>12</v>
      </c>
      <c r="N226" t="s">
        <v>588</v>
      </c>
      <c r="O226">
        <f t="array" ref="O226">SUM((ItemCode=N226)*1)</f>
        <v>6</v>
      </c>
      <c r="P226">
        <f t="array" ref="P226">SUM((ItemCode=N226)*QuantityShipped)</f>
        <v>11</v>
      </c>
    </row>
    <row r="227" spans="1:16" x14ac:dyDescent="0.55000000000000004">
      <c r="A227" t="s">
        <v>373</v>
      </c>
      <c r="B227" s="1">
        <v>40360</v>
      </c>
      <c r="C227" t="s">
        <v>1</v>
      </c>
      <c r="D227" t="s">
        <v>111</v>
      </c>
      <c r="E227" t="s">
        <v>76</v>
      </c>
      <c r="F227">
        <v>10</v>
      </c>
      <c r="G227" t="str">
        <f t="array" ref="G227">INDEX(BillToName,MATCH(A227,'Bill to Data'!$A$2:$A$3040,0))</f>
        <v>CLIFFORD GETZ</v>
      </c>
      <c r="H227" t="str">
        <f t="shared" si="3"/>
        <v>QJ111SQ-1</v>
      </c>
      <c r="J227" t="s">
        <v>609</v>
      </c>
      <c r="K227">
        <f t="array" ref="K227">SUM((InvoiceNo=J227)*1)</f>
        <v>1</v>
      </c>
      <c r="L227">
        <f t="array" ref="L227">SUM((InvoiceNo=J227)*QuantityShipped)</f>
        <v>8</v>
      </c>
      <c r="N227" t="s">
        <v>590</v>
      </c>
      <c r="O227">
        <f t="array" ref="O227">SUM((ItemCode=N227)*1)</f>
        <v>1</v>
      </c>
      <c r="P227">
        <f t="array" ref="P227">SUM((ItemCode=N227)*QuantityShipped)</f>
        <v>1</v>
      </c>
    </row>
    <row r="228" spans="1:16" x14ac:dyDescent="0.55000000000000004">
      <c r="A228" t="s">
        <v>373</v>
      </c>
      <c r="B228" s="1">
        <v>40360</v>
      </c>
      <c r="C228" t="s">
        <v>1</v>
      </c>
      <c r="D228" t="s">
        <v>163</v>
      </c>
      <c r="E228" t="s">
        <v>83</v>
      </c>
      <c r="F228">
        <v>5</v>
      </c>
      <c r="G228" t="str">
        <f t="array" ref="G228">INDEX(BillToName,MATCH(A228,'Bill to Data'!$A$2:$A$3040,0))</f>
        <v>CLIFFORD GETZ</v>
      </c>
      <c r="H228" t="str">
        <f t="shared" si="3"/>
        <v>18635-111-406-N</v>
      </c>
      <c r="J228" t="s">
        <v>611</v>
      </c>
      <c r="K228">
        <f t="array" ref="K228">SUM((InvoiceNo=J228)*1)</f>
        <v>1</v>
      </c>
      <c r="L228">
        <f t="array" ref="L228">SUM((InvoiceNo=J228)*QuantityShipped)</f>
        <v>1</v>
      </c>
      <c r="N228" t="s">
        <v>594</v>
      </c>
      <c r="O228">
        <f t="array" ref="O228">SUM((ItemCode=N228)*1)</f>
        <v>2</v>
      </c>
      <c r="P228">
        <f t="array" ref="P228">SUM((ItemCode=N228)*QuantityShipped)</f>
        <v>2</v>
      </c>
    </row>
    <row r="229" spans="1:16" x14ac:dyDescent="0.55000000000000004">
      <c r="A229" t="s">
        <v>373</v>
      </c>
      <c r="B229" s="1">
        <v>40360</v>
      </c>
      <c r="C229" t="s">
        <v>1</v>
      </c>
      <c r="D229" t="s">
        <v>71</v>
      </c>
      <c r="E229" t="s">
        <v>72</v>
      </c>
      <c r="F229">
        <v>10</v>
      </c>
      <c r="G229" t="str">
        <f t="array" ref="G229">INDEX(BillToName,MATCH(A229,'Bill to Data'!$A$2:$A$3040,0))</f>
        <v>CLIFFORD GETZ</v>
      </c>
      <c r="H229" t="str">
        <f t="shared" si="3"/>
        <v>55215-50-EPR</v>
      </c>
      <c r="J229" t="s">
        <v>612</v>
      </c>
      <c r="K229">
        <f t="array" ref="K229">SUM((InvoiceNo=J229)*1)</f>
        <v>1</v>
      </c>
      <c r="L229">
        <f t="array" ref="L229">SUM((InvoiceNo=J229)*QuantityShipped)</f>
        <v>10</v>
      </c>
      <c r="N229" t="s">
        <v>597</v>
      </c>
      <c r="O229">
        <f t="array" ref="O229">SUM((ItemCode=N229)*1)</f>
        <v>10</v>
      </c>
      <c r="P229">
        <f t="array" ref="P229">SUM((ItemCode=N229)*QuantityShipped)</f>
        <v>66</v>
      </c>
    </row>
    <row r="230" spans="1:16" x14ac:dyDescent="0.55000000000000004">
      <c r="A230" t="s">
        <v>373</v>
      </c>
      <c r="B230" s="1">
        <v>40360</v>
      </c>
      <c r="C230" t="s">
        <v>1</v>
      </c>
      <c r="D230" t="s">
        <v>374</v>
      </c>
      <c r="E230" t="s">
        <v>307</v>
      </c>
      <c r="F230">
        <v>0</v>
      </c>
      <c r="G230" t="str">
        <f t="array" ref="G230">INDEX(BillToName,MATCH(A230,'Bill to Data'!$A$2:$A$3040,0))</f>
        <v>CLIFFORD GETZ</v>
      </c>
      <c r="H230" t="str">
        <f t="shared" si="3"/>
        <v>AI110025-VS</v>
      </c>
      <c r="J230" t="s">
        <v>613</v>
      </c>
      <c r="K230">
        <f t="array" ref="K230">SUM((InvoiceNo=J230)*1)</f>
        <v>3</v>
      </c>
      <c r="L230">
        <f t="array" ref="L230">SUM((InvoiceNo=J230)*QuantityShipped)</f>
        <v>3</v>
      </c>
      <c r="N230" t="s">
        <v>599</v>
      </c>
      <c r="O230">
        <f t="array" ref="O230">SUM((ItemCode=N230)*1)</f>
        <v>2</v>
      </c>
      <c r="P230">
        <f t="array" ref="P230">SUM((ItemCode=N230)*QuantityShipped)</f>
        <v>2</v>
      </c>
    </row>
    <row r="231" spans="1:16" x14ac:dyDescent="0.55000000000000004">
      <c r="A231" t="s">
        <v>375</v>
      </c>
      <c r="B231" s="1">
        <v>40360</v>
      </c>
      <c r="C231" t="s">
        <v>1</v>
      </c>
      <c r="D231" t="s">
        <v>376</v>
      </c>
      <c r="E231" t="s">
        <v>377</v>
      </c>
      <c r="F231">
        <v>27</v>
      </c>
      <c r="G231" t="str">
        <f t="array" ref="G231">INDEX(BillToName,MATCH(A231,'Bill to Data'!$A$2:$A$3040,0))</f>
        <v>KEVIN ERNST</v>
      </c>
      <c r="H231" t="str">
        <f t="shared" si="3"/>
        <v>TJ60-11005VS</v>
      </c>
      <c r="J231" t="s">
        <v>614</v>
      </c>
      <c r="K231">
        <f t="array" ref="K231">SUM((InvoiceNo=J231)*1)</f>
        <v>1</v>
      </c>
      <c r="L231">
        <f t="array" ref="L231">SUM((InvoiceNo=J231)*QuantityShipped)</f>
        <v>1</v>
      </c>
      <c r="N231" t="s">
        <v>604</v>
      </c>
      <c r="O231">
        <f t="array" ref="O231">SUM((ItemCode=N231)*1)</f>
        <v>3</v>
      </c>
      <c r="P231">
        <f t="array" ref="P231">SUM((ItemCode=N231)*QuantityShipped)</f>
        <v>33</v>
      </c>
    </row>
    <row r="232" spans="1:16" x14ac:dyDescent="0.55000000000000004">
      <c r="A232" t="s">
        <v>378</v>
      </c>
      <c r="B232" s="1">
        <v>40360</v>
      </c>
      <c r="C232" t="s">
        <v>1</v>
      </c>
      <c r="D232" t="s">
        <v>266</v>
      </c>
      <c r="E232" t="s">
        <v>267</v>
      </c>
      <c r="F232">
        <v>1</v>
      </c>
      <c r="G232" t="str">
        <f t="array" ref="G232">INDEX(BillToName,MATCH(A232,'Bill to Data'!$A$2:$A$3040,0))</f>
        <v>LYNNE ELLIS</v>
      </c>
      <c r="H232" t="str">
        <f t="shared" si="3"/>
        <v>TF150</v>
      </c>
      <c r="J232" t="s">
        <v>615</v>
      </c>
      <c r="K232">
        <f t="array" ref="K232">SUM((InvoiceNo=J232)*1)</f>
        <v>3</v>
      </c>
      <c r="L232">
        <f t="array" ref="L232">SUM((InvoiceNo=J232)*QuantityShipped)</f>
        <v>33</v>
      </c>
      <c r="N232" t="s">
        <v>610</v>
      </c>
      <c r="O232">
        <f t="array" ref="O232">SUM((ItemCode=N232)*1)</f>
        <v>9</v>
      </c>
      <c r="P232">
        <f t="array" ref="P232">SUM((ItemCode=N232)*QuantityShipped)</f>
        <v>266</v>
      </c>
    </row>
    <row r="233" spans="1:16" x14ac:dyDescent="0.55000000000000004">
      <c r="A233" t="s">
        <v>379</v>
      </c>
      <c r="B233" s="1">
        <v>40360</v>
      </c>
      <c r="C233" t="s">
        <v>1</v>
      </c>
      <c r="D233" t="s">
        <v>380</v>
      </c>
      <c r="E233" t="s">
        <v>381</v>
      </c>
      <c r="F233">
        <v>1</v>
      </c>
      <c r="G233" t="str">
        <f t="array" ref="G233">INDEX(BillToName,MATCH(A233,'Bill to Data'!$A$2:$A$3040,0))</f>
        <v>LARRY ADKISON</v>
      </c>
      <c r="H233" t="str">
        <f t="shared" si="3"/>
        <v>1/4XP10L-VP</v>
      </c>
      <c r="J233" t="s">
        <v>618</v>
      </c>
      <c r="K233">
        <f t="array" ref="K233">SUM((InvoiceNo=J233)*1)</f>
        <v>1</v>
      </c>
      <c r="L233">
        <f t="array" ref="L233">SUM((InvoiceNo=J233)*QuantityShipped)</f>
        <v>1</v>
      </c>
      <c r="N233" t="s">
        <v>616</v>
      </c>
      <c r="O233">
        <f t="array" ref="O233">SUM((ItemCode=N233)*1)</f>
        <v>7</v>
      </c>
      <c r="P233">
        <f t="array" ref="P233">SUM((ItemCode=N233)*QuantityShipped)</f>
        <v>87</v>
      </c>
    </row>
    <row r="234" spans="1:16" x14ac:dyDescent="0.55000000000000004">
      <c r="A234" t="s">
        <v>379</v>
      </c>
      <c r="B234" s="1">
        <v>40360</v>
      </c>
      <c r="C234" t="s">
        <v>1</v>
      </c>
      <c r="D234" t="s">
        <v>382</v>
      </c>
      <c r="E234" t="s">
        <v>381</v>
      </c>
      <c r="F234">
        <v>1</v>
      </c>
      <c r="G234" t="str">
        <f t="array" ref="G234">INDEX(BillToName,MATCH(A234,'Bill to Data'!$A$2:$A$3040,0))</f>
        <v>LARRY ADKISON</v>
      </c>
      <c r="H234" t="str">
        <f t="shared" si="3"/>
        <v>1/4XP10R-VP</v>
      </c>
      <c r="J234" t="s">
        <v>619</v>
      </c>
      <c r="K234">
        <f t="array" ref="K234">SUM((InvoiceNo=J234)*1)</f>
        <v>1</v>
      </c>
      <c r="L234">
        <f t="array" ref="L234">SUM((InvoiceNo=J234)*QuantityShipped)</f>
        <v>1</v>
      </c>
      <c r="N234" t="s">
        <v>617</v>
      </c>
      <c r="O234">
        <f t="array" ref="O234">SUM((ItemCode=N234)*1)</f>
        <v>2</v>
      </c>
      <c r="P234">
        <f t="array" ref="P234">SUM((ItemCode=N234)*QuantityShipped)</f>
        <v>12</v>
      </c>
    </row>
    <row r="235" spans="1:16" x14ac:dyDescent="0.55000000000000004">
      <c r="A235" t="s">
        <v>383</v>
      </c>
      <c r="B235" s="1">
        <v>40360</v>
      </c>
      <c r="C235" t="s">
        <v>1</v>
      </c>
      <c r="D235" t="s">
        <v>384</v>
      </c>
      <c r="E235" t="s">
        <v>385</v>
      </c>
      <c r="F235">
        <v>8</v>
      </c>
      <c r="G235" t="str">
        <f t="array" ref="G235">INDEX(BillToName,MATCH(A235,'Bill to Data'!$A$2:$A$3040,0))</f>
        <v>MICHAEL IVEY</v>
      </c>
      <c r="H235" t="str">
        <f t="shared" si="3"/>
        <v>QJ4676-1/4-NYR</v>
      </c>
      <c r="J235" t="s">
        <v>622</v>
      </c>
      <c r="K235">
        <f t="array" ref="K235">SUM((InvoiceNo=J235)*1)</f>
        <v>1</v>
      </c>
      <c r="L235">
        <f t="array" ref="L235">SUM((InvoiceNo=J235)*QuantityShipped)</f>
        <v>1</v>
      </c>
      <c r="N235" t="s">
        <v>620</v>
      </c>
      <c r="O235">
        <f t="array" ref="O235">SUM((ItemCode=N235)*1)</f>
        <v>2</v>
      </c>
      <c r="P235">
        <f t="array" ref="P235">SUM((ItemCode=N235)*QuantityShipped)</f>
        <v>3</v>
      </c>
    </row>
    <row r="236" spans="1:16" x14ac:dyDescent="0.55000000000000004">
      <c r="A236" t="s">
        <v>383</v>
      </c>
      <c r="B236" s="1">
        <v>40360</v>
      </c>
      <c r="C236" t="s">
        <v>1</v>
      </c>
      <c r="D236" t="s">
        <v>386</v>
      </c>
      <c r="E236" t="s">
        <v>387</v>
      </c>
      <c r="F236">
        <v>8</v>
      </c>
      <c r="G236" t="str">
        <f t="array" ref="G236">INDEX(BillToName,MATCH(A236,'Bill to Data'!$A$2:$A$3040,0))</f>
        <v>MICHAEL IVEY</v>
      </c>
      <c r="H236" t="str">
        <f t="shared" si="3"/>
        <v>TP0008-SS</v>
      </c>
      <c r="J236" t="s">
        <v>623</v>
      </c>
      <c r="K236">
        <f t="array" ref="K236">SUM((InvoiceNo=J236)*1)</f>
        <v>1</v>
      </c>
      <c r="L236">
        <f t="array" ref="L236">SUM((InvoiceNo=J236)*QuantityShipped)</f>
        <v>1</v>
      </c>
      <c r="N236" t="s">
        <v>628</v>
      </c>
      <c r="O236">
        <f t="array" ref="O236">SUM((ItemCode=N236)*1)</f>
        <v>3</v>
      </c>
      <c r="P236">
        <f t="array" ref="P236">SUM((ItemCode=N236)*QuantityShipped)</f>
        <v>3</v>
      </c>
    </row>
    <row r="237" spans="1:16" x14ac:dyDescent="0.55000000000000004">
      <c r="A237" t="s">
        <v>388</v>
      </c>
      <c r="B237" s="1">
        <v>40360</v>
      </c>
      <c r="C237" t="s">
        <v>1</v>
      </c>
      <c r="D237" t="s">
        <v>117</v>
      </c>
      <c r="E237" t="s">
        <v>12</v>
      </c>
      <c r="F237">
        <v>1</v>
      </c>
      <c r="G237" t="str">
        <f t="array" ref="G237">INDEX(BillToName,MATCH(A237,'Bill to Data'!$A$2:$A$3040,0))</f>
        <v>Joel Klippel</v>
      </c>
      <c r="H237" t="str">
        <f t="shared" si="3"/>
        <v>50800-21-AL-406</v>
      </c>
      <c r="J237" t="s">
        <v>624</v>
      </c>
      <c r="K237">
        <f t="array" ref="K237">SUM((InvoiceNo=J237)*1)</f>
        <v>1</v>
      </c>
      <c r="L237">
        <f t="array" ref="L237">SUM((InvoiceNo=J237)*QuantityShipped)</f>
        <v>1</v>
      </c>
      <c r="N237" t="s">
        <v>630</v>
      </c>
      <c r="O237">
        <f t="array" ref="O237">SUM((ItemCode=N237)*1)</f>
        <v>4</v>
      </c>
      <c r="P237">
        <f t="array" ref="P237">SUM((ItemCode=N237)*QuantityShipped)</f>
        <v>4</v>
      </c>
    </row>
    <row r="238" spans="1:16" x14ac:dyDescent="0.55000000000000004">
      <c r="A238" t="s">
        <v>388</v>
      </c>
      <c r="B238" s="1">
        <v>40360</v>
      </c>
      <c r="C238" t="s">
        <v>1</v>
      </c>
      <c r="D238" t="s">
        <v>389</v>
      </c>
      <c r="E238" t="s">
        <v>115</v>
      </c>
      <c r="F238">
        <v>1</v>
      </c>
      <c r="G238" t="str">
        <f t="array" ref="G238">INDEX(BillToName,MATCH(A238,'Bill to Data'!$A$2:$A$3040,0))</f>
        <v>Joel Klippel</v>
      </c>
      <c r="H238" t="str">
        <f t="shared" si="3"/>
        <v>22670-PP-15-406</v>
      </c>
      <c r="J238" t="s">
        <v>625</v>
      </c>
      <c r="K238">
        <f t="array" ref="K238">SUM((InvoiceNo=J238)*1)</f>
        <v>1</v>
      </c>
      <c r="L238">
        <f t="array" ref="L238">SUM((InvoiceNo=J238)*QuantityShipped)</f>
        <v>1</v>
      </c>
      <c r="N238" t="s">
        <v>634</v>
      </c>
      <c r="O238">
        <f t="array" ref="O238">SUM((ItemCode=N238)*1)</f>
        <v>5</v>
      </c>
      <c r="P238">
        <f t="array" ref="P238">SUM((ItemCode=N238)*QuantityShipped)</f>
        <v>5</v>
      </c>
    </row>
    <row r="239" spans="1:16" x14ac:dyDescent="0.55000000000000004">
      <c r="A239" t="s">
        <v>388</v>
      </c>
      <c r="B239" s="1">
        <v>40360</v>
      </c>
      <c r="C239" t="s">
        <v>1</v>
      </c>
      <c r="D239" t="s">
        <v>360</v>
      </c>
      <c r="E239" t="s">
        <v>361</v>
      </c>
      <c r="F239">
        <v>2</v>
      </c>
      <c r="G239" t="str">
        <f t="array" ref="G239">INDEX(BillToName,MATCH(A239,'Bill to Data'!$A$2:$A$3040,0))</f>
        <v>Joel Klippel</v>
      </c>
      <c r="H239" t="str">
        <f t="shared" si="3"/>
        <v>38720-PPB-X12</v>
      </c>
      <c r="J239" t="s">
        <v>626</v>
      </c>
      <c r="K239">
        <f t="array" ref="K239">SUM((InvoiceNo=J239)*1)</f>
        <v>1</v>
      </c>
      <c r="L239">
        <f t="array" ref="L239">SUM((InvoiceNo=J239)*QuantityShipped)</f>
        <v>2</v>
      </c>
      <c r="N239" t="s">
        <v>637</v>
      </c>
      <c r="O239">
        <f t="array" ref="O239">SUM((ItemCode=N239)*1)</f>
        <v>9</v>
      </c>
      <c r="P239">
        <f t="array" ref="P239">SUM((ItemCode=N239)*QuantityShipped)</f>
        <v>20</v>
      </c>
    </row>
    <row r="240" spans="1:16" x14ac:dyDescent="0.55000000000000004">
      <c r="A240" t="s">
        <v>388</v>
      </c>
      <c r="B240" s="1">
        <v>40360</v>
      </c>
      <c r="C240" t="s">
        <v>1</v>
      </c>
      <c r="D240" t="s">
        <v>390</v>
      </c>
      <c r="E240" t="s">
        <v>361</v>
      </c>
      <c r="F240">
        <v>2</v>
      </c>
      <c r="G240" t="str">
        <f t="array" ref="G240">INDEX(BillToName,MATCH(A240,'Bill to Data'!$A$2:$A$3040,0))</f>
        <v>Joel Klippel</v>
      </c>
      <c r="H240" t="str">
        <f t="shared" si="3"/>
        <v>38720-PPB-X8</v>
      </c>
      <c r="J240" t="s">
        <v>627</v>
      </c>
      <c r="K240">
        <f t="array" ref="K240">SUM((InvoiceNo=J240)*1)</f>
        <v>1</v>
      </c>
      <c r="L240">
        <f t="array" ref="L240">SUM((InvoiceNo=J240)*QuantityShipped)</f>
        <v>1</v>
      </c>
      <c r="N240" t="s">
        <v>640</v>
      </c>
      <c r="O240">
        <f t="array" ref="O240">SUM((ItemCode=N240)*1)</f>
        <v>3</v>
      </c>
      <c r="P240">
        <f t="array" ref="P240">SUM((ItemCode=N240)*QuantityShipped)</f>
        <v>5</v>
      </c>
    </row>
    <row r="241" spans="1:16" x14ac:dyDescent="0.55000000000000004">
      <c r="A241" t="s">
        <v>391</v>
      </c>
      <c r="B241" s="1">
        <v>40360</v>
      </c>
      <c r="C241" t="s">
        <v>1</v>
      </c>
      <c r="D241" t="s">
        <v>2</v>
      </c>
      <c r="E241" t="s">
        <v>3</v>
      </c>
      <c r="F241">
        <v>1</v>
      </c>
      <c r="G241" t="str">
        <f t="array" ref="G241">INDEX(BillToName,MATCH(A241,'Bill to Data'!$A$2:$A$3040,0))</f>
        <v>JOE SANDERS</v>
      </c>
      <c r="H241" t="str">
        <f t="shared" si="3"/>
        <v>8000-543-236</v>
      </c>
      <c r="J241" t="s">
        <v>629</v>
      </c>
      <c r="K241">
        <f t="array" ref="K241">SUM((InvoiceNo=J241)*1)</f>
        <v>1</v>
      </c>
      <c r="L241">
        <f t="array" ref="L241">SUM((InvoiceNo=J241)*QuantityShipped)</f>
        <v>1</v>
      </c>
      <c r="N241" t="s">
        <v>642</v>
      </c>
      <c r="O241">
        <f t="array" ref="O241">SUM((ItemCode=N241)*1)</f>
        <v>1</v>
      </c>
      <c r="P241">
        <f t="array" ref="P241">SUM((ItemCode=N241)*QuantityShipped)</f>
        <v>5</v>
      </c>
    </row>
    <row r="242" spans="1:16" x14ac:dyDescent="0.55000000000000004">
      <c r="A242" t="s">
        <v>392</v>
      </c>
      <c r="B242" s="1">
        <v>40360</v>
      </c>
      <c r="C242" t="s">
        <v>1</v>
      </c>
      <c r="D242" t="s">
        <v>393</v>
      </c>
      <c r="E242" t="s">
        <v>257</v>
      </c>
      <c r="F242">
        <v>50</v>
      </c>
      <c r="G242" t="str">
        <f t="array" ref="G242">INDEX(BillToName,MATCH(A242,'Bill to Data'!$A$2:$A$3040,0))</f>
        <v>SPIKE WHEELER</v>
      </c>
      <c r="H242" t="str">
        <f t="shared" si="3"/>
        <v>L85-038</v>
      </c>
      <c r="J242" t="s">
        <v>632</v>
      </c>
      <c r="K242">
        <f t="array" ref="K242">SUM((InvoiceNo=J242)*1)</f>
        <v>1</v>
      </c>
      <c r="L242">
        <f t="array" ref="L242">SUM((InvoiceNo=J242)*QuantityShipped)</f>
        <v>1</v>
      </c>
      <c r="N242" t="s">
        <v>645</v>
      </c>
      <c r="O242">
        <f t="array" ref="O242">SUM((ItemCode=N242)*1)</f>
        <v>19</v>
      </c>
      <c r="P242">
        <f t="array" ref="P242">SUM((ItemCode=N242)*QuantityShipped)</f>
        <v>1059</v>
      </c>
    </row>
    <row r="243" spans="1:16" x14ac:dyDescent="0.55000000000000004">
      <c r="A243" t="s">
        <v>394</v>
      </c>
      <c r="B243" s="1">
        <v>40360</v>
      </c>
      <c r="C243" t="s">
        <v>138</v>
      </c>
      <c r="D243" t="s">
        <v>395</v>
      </c>
      <c r="E243" t="s">
        <v>178</v>
      </c>
      <c r="F243">
        <v>1</v>
      </c>
      <c r="G243" t="str">
        <f t="array" ref="G243">INDEX(BillToName,MATCH(A243,'Bill to Data'!$A$2:$A$3040,0))</f>
        <v>RON CLARKE</v>
      </c>
      <c r="H243" t="str">
        <f t="shared" si="3"/>
        <v>AA17Y</v>
      </c>
      <c r="J243" t="s">
        <v>633</v>
      </c>
      <c r="K243">
        <f t="array" ref="K243">SUM((InvoiceNo=J243)*1)</f>
        <v>1</v>
      </c>
      <c r="L243">
        <f t="array" ref="L243">SUM((InvoiceNo=J243)*QuantityShipped)</f>
        <v>1</v>
      </c>
      <c r="N243" t="s">
        <v>652</v>
      </c>
      <c r="O243">
        <f t="array" ref="O243">SUM((ItemCode=N243)*1)</f>
        <v>4</v>
      </c>
      <c r="P243">
        <f t="array" ref="P243">SUM((ItemCode=N243)*QuantityShipped)</f>
        <v>10</v>
      </c>
    </row>
    <row r="244" spans="1:16" x14ac:dyDescent="0.55000000000000004">
      <c r="A244" t="s">
        <v>396</v>
      </c>
      <c r="B244" s="1">
        <v>40361</v>
      </c>
      <c r="C244" t="s">
        <v>1</v>
      </c>
      <c r="D244" t="s">
        <v>2</v>
      </c>
      <c r="E244" t="s">
        <v>3</v>
      </c>
      <c r="F244">
        <v>1</v>
      </c>
      <c r="G244" t="str">
        <f t="array" ref="G244">INDEX(BillToName,MATCH(A244,'Bill to Data'!$A$2:$A$3040,0))</f>
        <v>Michael Thomas</v>
      </c>
      <c r="H244" t="str">
        <f t="shared" si="3"/>
        <v>8000-543-236</v>
      </c>
      <c r="J244" t="s">
        <v>636</v>
      </c>
      <c r="K244">
        <f t="array" ref="K244">SUM((InvoiceNo=J244)*1)</f>
        <v>1</v>
      </c>
      <c r="L244">
        <f t="array" ref="L244">SUM((InvoiceNo=J244)*QuantityShipped)</f>
        <v>3</v>
      </c>
      <c r="N244" t="s">
        <v>655</v>
      </c>
      <c r="O244">
        <f t="array" ref="O244">SUM((ItemCode=N244)*1)</f>
        <v>5</v>
      </c>
      <c r="P244">
        <f t="array" ref="P244">SUM((ItemCode=N244)*QuantityShipped)</f>
        <v>5</v>
      </c>
    </row>
    <row r="245" spans="1:16" x14ac:dyDescent="0.55000000000000004">
      <c r="A245" t="s">
        <v>397</v>
      </c>
      <c r="B245" s="1">
        <v>40361</v>
      </c>
      <c r="C245" t="s">
        <v>1</v>
      </c>
      <c r="D245" t="s">
        <v>2</v>
      </c>
      <c r="E245" t="s">
        <v>3</v>
      </c>
      <c r="F245">
        <v>1</v>
      </c>
      <c r="G245" t="str">
        <f t="array" ref="G245">INDEX(BillToName,MATCH(A245,'Bill to Data'!$A$2:$A$3040,0))</f>
        <v>ROGER JONES</v>
      </c>
      <c r="H245" t="str">
        <f t="shared" si="3"/>
        <v>8000-543-236</v>
      </c>
      <c r="J245" t="s">
        <v>639</v>
      </c>
      <c r="K245">
        <f t="array" ref="K245">SUM((InvoiceNo=J245)*1)</f>
        <v>2</v>
      </c>
      <c r="L245">
        <f t="array" ref="L245">SUM((InvoiceNo=J245)*QuantityShipped)</f>
        <v>7</v>
      </c>
      <c r="N245" t="s">
        <v>658</v>
      </c>
      <c r="O245">
        <f t="array" ref="O245">SUM((ItemCode=N245)*1)</f>
        <v>8</v>
      </c>
      <c r="P245">
        <f t="array" ref="P245">SUM((ItemCode=N245)*QuantityShipped)</f>
        <v>63</v>
      </c>
    </row>
    <row r="246" spans="1:16" x14ac:dyDescent="0.55000000000000004">
      <c r="A246" t="s">
        <v>398</v>
      </c>
      <c r="B246" s="1">
        <v>40361</v>
      </c>
      <c r="C246" t="s">
        <v>1</v>
      </c>
      <c r="D246" t="s">
        <v>399</v>
      </c>
      <c r="E246" t="s">
        <v>23</v>
      </c>
      <c r="F246">
        <v>3</v>
      </c>
      <c r="G246" t="str">
        <f t="array" ref="G246">INDEX(BillToName,MATCH(A246,'Bill to Data'!$A$2:$A$3040,0))</f>
        <v>CASEY DUFOUR</v>
      </c>
      <c r="H246" t="str">
        <f t="shared" si="3"/>
        <v>TT11005-VP</v>
      </c>
      <c r="J246" t="s">
        <v>644</v>
      </c>
      <c r="K246">
        <f t="array" ref="K246">SUM((InvoiceNo=J246)*1)</f>
        <v>1</v>
      </c>
      <c r="L246">
        <f t="array" ref="L246">SUM((InvoiceNo=J246)*QuantityShipped)</f>
        <v>37</v>
      </c>
      <c r="N246" t="s">
        <v>660</v>
      </c>
      <c r="O246">
        <f t="array" ref="O246">SUM((ItemCode=N246)*1)</f>
        <v>3</v>
      </c>
      <c r="P246">
        <f t="array" ref="P246">SUM((ItemCode=N246)*QuantityShipped)</f>
        <v>4</v>
      </c>
    </row>
    <row r="247" spans="1:16" x14ac:dyDescent="0.55000000000000004">
      <c r="A247" t="s">
        <v>400</v>
      </c>
      <c r="B247" s="1">
        <v>40365</v>
      </c>
      <c r="C247" t="s">
        <v>1</v>
      </c>
      <c r="D247" t="s">
        <v>374</v>
      </c>
      <c r="E247" t="s">
        <v>307</v>
      </c>
      <c r="F247">
        <v>10</v>
      </c>
      <c r="G247" t="str">
        <f t="array" ref="G247">INDEX(BillToName,MATCH(A247,'Bill to Data'!$A$2:$A$3040,0))</f>
        <v>CLIFFORD GETZ</v>
      </c>
      <c r="H247" t="str">
        <f t="shared" si="3"/>
        <v>AI110025-VS</v>
      </c>
      <c r="J247" t="s">
        <v>646</v>
      </c>
      <c r="K247">
        <f t="array" ref="K247">SUM((InvoiceNo=J247)*1)</f>
        <v>1</v>
      </c>
      <c r="L247">
        <f t="array" ref="L247">SUM((InvoiceNo=J247)*QuantityShipped)</f>
        <v>1</v>
      </c>
      <c r="N247" t="s">
        <v>662</v>
      </c>
      <c r="O247">
        <f t="array" ref="O247">SUM((ItemCode=N247)*1)</f>
        <v>1</v>
      </c>
      <c r="P247">
        <f t="array" ref="P247">SUM((ItemCode=N247)*QuantityShipped)</f>
        <v>1</v>
      </c>
    </row>
    <row r="248" spans="1:16" x14ac:dyDescent="0.55000000000000004">
      <c r="A248" t="s">
        <v>401</v>
      </c>
      <c r="B248" s="1">
        <v>40366</v>
      </c>
      <c r="C248" t="s">
        <v>1</v>
      </c>
      <c r="D248" t="s">
        <v>402</v>
      </c>
      <c r="E248" t="s">
        <v>403</v>
      </c>
      <c r="F248">
        <v>1</v>
      </c>
      <c r="G248" t="str">
        <f t="array" ref="G248">INDEX(BillToName,MATCH(A248,'Bill to Data'!$A$2:$A$3040,0))</f>
        <v>JEREMY DAVIS</v>
      </c>
      <c r="H248" t="str">
        <f t="shared" si="3"/>
        <v>3350-0079</v>
      </c>
      <c r="J248" t="s">
        <v>647</v>
      </c>
      <c r="K248">
        <f t="array" ref="K248">SUM((InvoiceNo=J248)*1)</f>
        <v>1</v>
      </c>
      <c r="L248">
        <f t="array" ref="L248">SUM((InvoiceNo=J248)*QuantityShipped)</f>
        <v>1</v>
      </c>
      <c r="N248" t="s">
        <v>665</v>
      </c>
      <c r="O248">
        <f t="array" ref="O248">SUM((ItemCode=N248)*1)</f>
        <v>25</v>
      </c>
      <c r="P248">
        <f t="array" ref="P248">SUM((ItemCode=N248)*QuantityShipped)</f>
        <v>916</v>
      </c>
    </row>
    <row r="249" spans="1:16" x14ac:dyDescent="0.55000000000000004">
      <c r="A249" t="s">
        <v>404</v>
      </c>
      <c r="B249" s="1">
        <v>40366</v>
      </c>
      <c r="C249" t="s">
        <v>1</v>
      </c>
      <c r="D249" t="s">
        <v>8</v>
      </c>
      <c r="E249" t="s">
        <v>9</v>
      </c>
      <c r="F249">
        <v>2</v>
      </c>
      <c r="G249" t="str">
        <f t="array" ref="G249">INDEX(BillToName,MATCH(A249,'Bill to Data'!$A$2:$A$3040,0))</f>
        <v>BRAD HARVEY</v>
      </c>
      <c r="H249" t="str">
        <f t="shared" si="3"/>
        <v>TA283</v>
      </c>
      <c r="J249" t="s">
        <v>648</v>
      </c>
      <c r="K249">
        <f t="array" ref="K249">SUM((InvoiceNo=J249)*1)</f>
        <v>1</v>
      </c>
      <c r="L249">
        <f t="array" ref="L249">SUM((InvoiceNo=J249)*QuantityShipped)</f>
        <v>1</v>
      </c>
      <c r="N249" t="s">
        <v>667</v>
      </c>
      <c r="O249">
        <f t="array" ref="O249">SUM((ItemCode=N249)*1)</f>
        <v>17</v>
      </c>
      <c r="P249">
        <f t="array" ref="P249">SUM((ItemCode=N249)*QuantityShipped)</f>
        <v>835</v>
      </c>
    </row>
    <row r="250" spans="1:16" x14ac:dyDescent="0.55000000000000004">
      <c r="A250" t="s">
        <v>405</v>
      </c>
      <c r="B250" s="1">
        <v>40366</v>
      </c>
      <c r="C250" t="s">
        <v>1</v>
      </c>
      <c r="D250" t="s">
        <v>111</v>
      </c>
      <c r="E250" t="s">
        <v>76</v>
      </c>
      <c r="F250">
        <v>10</v>
      </c>
      <c r="G250" t="str">
        <f t="array" ref="G250">INDEX(BillToName,MATCH(A250,'Bill to Data'!$A$2:$A$3040,0))</f>
        <v>DANA CAMERON</v>
      </c>
      <c r="H250" t="str">
        <f t="shared" si="3"/>
        <v>QJ111SQ-1</v>
      </c>
      <c r="J250" t="s">
        <v>649</v>
      </c>
      <c r="K250">
        <f t="array" ref="K250">SUM((InvoiceNo=J250)*1)</f>
        <v>2</v>
      </c>
      <c r="L250">
        <f t="array" ref="L250">SUM((InvoiceNo=J250)*QuantityShipped)</f>
        <v>2</v>
      </c>
      <c r="N250" t="s">
        <v>668</v>
      </c>
      <c r="O250">
        <f t="array" ref="O250">SUM((ItemCode=N250)*1)</f>
        <v>2</v>
      </c>
      <c r="P250">
        <f t="array" ref="P250">SUM((ItemCode=N250)*QuantityShipped)</f>
        <v>24</v>
      </c>
    </row>
    <row r="251" spans="1:16" x14ac:dyDescent="0.55000000000000004">
      <c r="A251" t="s">
        <v>405</v>
      </c>
      <c r="B251" s="1">
        <v>40366</v>
      </c>
      <c r="C251" t="s">
        <v>1</v>
      </c>
      <c r="D251" t="s">
        <v>252</v>
      </c>
      <c r="E251" t="s">
        <v>198</v>
      </c>
      <c r="F251">
        <v>8</v>
      </c>
      <c r="G251" t="str">
        <f t="array" ref="G251">INDEX(BillToName,MATCH(A251,'Bill to Data'!$A$2:$A$3040,0))</f>
        <v>DANA CAMERON</v>
      </c>
      <c r="H251" t="str">
        <f t="shared" si="3"/>
        <v>22252-312-500-N</v>
      </c>
      <c r="J251" t="s">
        <v>650</v>
      </c>
      <c r="K251">
        <f t="array" ref="K251">SUM((InvoiceNo=J251)*1)</f>
        <v>1</v>
      </c>
      <c r="L251">
        <f t="array" ref="L251">SUM((InvoiceNo=J251)*QuantityShipped)</f>
        <v>1</v>
      </c>
      <c r="N251" t="s">
        <v>669</v>
      </c>
      <c r="O251">
        <f t="array" ref="O251">SUM((ItemCode=N251)*1)</f>
        <v>1</v>
      </c>
      <c r="P251">
        <f t="array" ref="P251">SUM((ItemCode=N251)*QuantityShipped)</f>
        <v>12</v>
      </c>
    </row>
    <row r="252" spans="1:16" x14ac:dyDescent="0.55000000000000004">
      <c r="A252" t="s">
        <v>405</v>
      </c>
      <c r="B252" s="1">
        <v>40366</v>
      </c>
      <c r="C252" t="s">
        <v>1</v>
      </c>
      <c r="D252" t="s">
        <v>251</v>
      </c>
      <c r="E252" t="s">
        <v>198</v>
      </c>
      <c r="F252">
        <v>2</v>
      </c>
      <c r="G252" t="str">
        <f t="array" ref="G252">INDEX(BillToName,MATCH(A252,'Bill to Data'!$A$2:$A$3040,0))</f>
        <v>DANA CAMERON</v>
      </c>
      <c r="H252" t="str">
        <f t="shared" si="3"/>
        <v>22251-311-500-N</v>
      </c>
      <c r="J252" t="s">
        <v>651</v>
      </c>
      <c r="K252">
        <f t="array" ref="K252">SUM((InvoiceNo=J252)*1)</f>
        <v>1</v>
      </c>
      <c r="L252">
        <f t="array" ref="L252">SUM((InvoiceNo=J252)*QuantityShipped)</f>
        <v>1</v>
      </c>
      <c r="N252" t="s">
        <v>674</v>
      </c>
      <c r="O252">
        <f t="array" ref="O252">SUM((ItemCode=N252)*1)</f>
        <v>6</v>
      </c>
      <c r="P252">
        <f t="array" ref="P252">SUM((ItemCode=N252)*QuantityShipped)</f>
        <v>227</v>
      </c>
    </row>
    <row r="253" spans="1:16" x14ac:dyDescent="0.55000000000000004">
      <c r="A253" t="s">
        <v>405</v>
      </c>
      <c r="B253" s="1">
        <v>40366</v>
      </c>
      <c r="C253" t="s">
        <v>1</v>
      </c>
      <c r="D253" t="s">
        <v>242</v>
      </c>
      <c r="E253" t="s">
        <v>243</v>
      </c>
      <c r="F253">
        <v>10</v>
      </c>
      <c r="G253" t="str">
        <f t="array" ref="G253">INDEX(BillToName,MATCH(A253,'Bill to Data'!$A$2:$A$3040,0))</f>
        <v>DANA CAMERON</v>
      </c>
      <c r="H253" t="str">
        <f t="shared" si="3"/>
        <v>CP19438-EPR</v>
      </c>
      <c r="J253" t="s">
        <v>654</v>
      </c>
      <c r="K253">
        <f t="array" ref="K253">SUM((InvoiceNo=J253)*1)</f>
        <v>1</v>
      </c>
      <c r="L253">
        <f t="array" ref="L253">SUM((InvoiceNo=J253)*QuantityShipped)</f>
        <v>1</v>
      </c>
      <c r="N253" t="s">
        <v>676</v>
      </c>
      <c r="O253">
        <f t="array" ref="O253">SUM((ItemCode=N253)*1)</f>
        <v>3</v>
      </c>
      <c r="P253">
        <f t="array" ref="P253">SUM((ItemCode=N253)*QuantityShipped)</f>
        <v>92</v>
      </c>
    </row>
    <row r="254" spans="1:16" x14ac:dyDescent="0.55000000000000004">
      <c r="A254" t="s">
        <v>406</v>
      </c>
      <c r="B254" s="1">
        <v>40366</v>
      </c>
      <c r="C254" t="s">
        <v>1</v>
      </c>
      <c r="D254" t="s">
        <v>407</v>
      </c>
      <c r="E254" t="s">
        <v>128</v>
      </c>
      <c r="F254">
        <v>1</v>
      </c>
      <c r="G254" t="str">
        <f t="array" ref="G254">INDEX(BillToName,MATCH(A254,'Bill to Data'!$A$2:$A$3040,0))</f>
        <v>EUGENE COMBS</v>
      </c>
      <c r="H254" t="str">
        <f t="shared" si="3"/>
        <v>1321-0006</v>
      </c>
      <c r="J254" t="s">
        <v>657</v>
      </c>
      <c r="K254">
        <f t="array" ref="K254">SUM((InvoiceNo=J254)*1)</f>
        <v>1</v>
      </c>
      <c r="L254">
        <f t="array" ref="L254">SUM((InvoiceNo=J254)*QuantityShipped)</f>
        <v>1</v>
      </c>
      <c r="N254" t="s">
        <v>677</v>
      </c>
      <c r="O254">
        <f t="array" ref="O254">SUM((ItemCode=N254)*1)</f>
        <v>2</v>
      </c>
      <c r="P254">
        <f t="array" ref="P254">SUM((ItemCode=N254)*QuantityShipped)</f>
        <v>70</v>
      </c>
    </row>
    <row r="255" spans="1:16" x14ac:dyDescent="0.55000000000000004">
      <c r="A255" t="s">
        <v>408</v>
      </c>
      <c r="B255" s="1">
        <v>40366</v>
      </c>
      <c r="C255" t="s">
        <v>1</v>
      </c>
      <c r="D255" t="s">
        <v>409</v>
      </c>
      <c r="E255" t="s">
        <v>410</v>
      </c>
      <c r="F255">
        <v>1</v>
      </c>
      <c r="G255" t="str">
        <f t="array" ref="G255">INDEX(BillToName,MATCH(A255,'Bill to Data'!$A$2:$A$3040,0))</f>
        <v>DENNIS SATTLER</v>
      </c>
      <c r="H255" t="str">
        <f t="shared" si="3"/>
        <v>8007-543-850</v>
      </c>
      <c r="J255" t="s">
        <v>659</v>
      </c>
      <c r="K255">
        <f t="array" ref="K255">SUM((InvoiceNo=J255)*1)</f>
        <v>5</v>
      </c>
      <c r="L255">
        <f t="array" ref="L255">SUM((InvoiceNo=J255)*QuantityShipped)</f>
        <v>12</v>
      </c>
      <c r="N255" t="s">
        <v>679</v>
      </c>
      <c r="O255">
        <f t="array" ref="O255">SUM((ItemCode=N255)*1)</f>
        <v>9</v>
      </c>
      <c r="P255">
        <f t="array" ref="P255">SUM((ItemCode=N255)*QuantityShipped)</f>
        <v>243</v>
      </c>
    </row>
    <row r="256" spans="1:16" x14ac:dyDescent="0.55000000000000004">
      <c r="A256" t="s">
        <v>411</v>
      </c>
      <c r="B256" s="1">
        <v>40367</v>
      </c>
      <c r="C256" t="s">
        <v>1</v>
      </c>
      <c r="D256" t="s">
        <v>294</v>
      </c>
      <c r="E256" t="s">
        <v>295</v>
      </c>
      <c r="F256">
        <v>2</v>
      </c>
      <c r="G256" t="str">
        <f t="array" ref="G256">INDEX(BillToName,MATCH(A256,'Bill to Data'!$A$2:$A$3040,0))</f>
        <v>MARK SANSOM</v>
      </c>
      <c r="H256" t="str">
        <f t="shared" si="3"/>
        <v>AA111SQ-1</v>
      </c>
      <c r="J256" t="s">
        <v>661</v>
      </c>
      <c r="K256">
        <f t="array" ref="K256">SUM((InvoiceNo=J256)*1)</f>
        <v>1</v>
      </c>
      <c r="L256">
        <f t="array" ref="L256">SUM((InvoiceNo=J256)*QuantityShipped)</f>
        <v>1</v>
      </c>
      <c r="N256" t="s">
        <v>683</v>
      </c>
      <c r="O256">
        <f t="array" ref="O256">SUM((ItemCode=N256)*1)</f>
        <v>1</v>
      </c>
      <c r="P256">
        <f t="array" ref="P256">SUM((ItemCode=N256)*QuantityShipped)</f>
        <v>1</v>
      </c>
    </row>
    <row r="257" spans="1:16" x14ac:dyDescent="0.55000000000000004">
      <c r="A257" t="s">
        <v>412</v>
      </c>
      <c r="B257" s="1">
        <v>40367</v>
      </c>
      <c r="C257" t="s">
        <v>1</v>
      </c>
      <c r="D257" t="s">
        <v>121</v>
      </c>
      <c r="E257" t="s">
        <v>30</v>
      </c>
      <c r="F257">
        <v>4</v>
      </c>
      <c r="G257" t="str">
        <f t="array" ref="G257">INDEX(BillToName,MATCH(A257,'Bill to Data'!$A$2:$A$3040,0))</f>
        <v>LANCE CUMMINS</v>
      </c>
      <c r="H257" t="str">
        <f t="shared" si="3"/>
        <v>25612-3-NYR</v>
      </c>
      <c r="J257" t="s">
        <v>664</v>
      </c>
      <c r="K257">
        <f t="array" ref="K257">SUM((InvoiceNo=J257)*1)</f>
        <v>4</v>
      </c>
      <c r="L257">
        <f t="array" ref="L257">SUM((InvoiceNo=J257)*QuantityShipped)</f>
        <v>48</v>
      </c>
      <c r="N257" t="s">
        <v>686</v>
      </c>
      <c r="O257">
        <f t="array" ref="O257">SUM((ItemCode=N257)*1)</f>
        <v>2</v>
      </c>
      <c r="P257">
        <f t="array" ref="P257">SUM((ItemCode=N257)*QuantityShipped)</f>
        <v>34</v>
      </c>
    </row>
    <row r="258" spans="1:16" x14ac:dyDescent="0.55000000000000004">
      <c r="A258" t="s">
        <v>412</v>
      </c>
      <c r="B258" s="1">
        <v>40367</v>
      </c>
      <c r="C258" t="s">
        <v>1</v>
      </c>
      <c r="D258" t="s">
        <v>71</v>
      </c>
      <c r="E258" t="s">
        <v>72</v>
      </c>
      <c r="F258">
        <v>4</v>
      </c>
      <c r="G258" t="str">
        <f t="array" ref="G258">INDEX(BillToName,MATCH(A258,'Bill to Data'!$A$2:$A$3040,0))</f>
        <v>LANCE CUMMINS</v>
      </c>
      <c r="H258" t="str">
        <f t="shared" ref="H258:H321" si="4">LEFT(D258,LEN(D258))</f>
        <v>55215-50-EPR</v>
      </c>
      <c r="J258" t="s">
        <v>670</v>
      </c>
      <c r="K258">
        <f t="array" ref="K258">SUM((InvoiceNo=J258)*1)</f>
        <v>1</v>
      </c>
      <c r="L258">
        <f t="array" ref="L258">SUM((InvoiceNo=J258)*QuantityShipped)</f>
        <v>1</v>
      </c>
      <c r="N258" t="s">
        <v>688</v>
      </c>
      <c r="O258">
        <f t="array" ref="O258">SUM((ItemCode=N258)*1)</f>
        <v>17</v>
      </c>
      <c r="P258">
        <f t="array" ref="P258">SUM((ItemCode=N258)*QuantityShipped)</f>
        <v>812</v>
      </c>
    </row>
    <row r="259" spans="1:16" x14ac:dyDescent="0.55000000000000004">
      <c r="A259" t="s">
        <v>412</v>
      </c>
      <c r="B259" s="1">
        <v>40367</v>
      </c>
      <c r="C259" t="s">
        <v>1</v>
      </c>
      <c r="D259" t="s">
        <v>312</v>
      </c>
      <c r="E259" t="s">
        <v>198</v>
      </c>
      <c r="F259">
        <v>4</v>
      </c>
      <c r="G259" t="str">
        <f t="array" ref="G259">INDEX(BillToName,MATCH(A259,'Bill to Data'!$A$2:$A$3040,0))</f>
        <v>LANCE CUMMINS</v>
      </c>
      <c r="H259" t="str">
        <f t="shared" si="4"/>
        <v>22251-311-750-N</v>
      </c>
      <c r="J259" t="s">
        <v>671</v>
      </c>
      <c r="K259">
        <f t="array" ref="K259">SUM((InvoiceNo=J259)*1)</f>
        <v>1</v>
      </c>
      <c r="L259">
        <f t="array" ref="L259">SUM((InvoiceNo=J259)*QuantityShipped)</f>
        <v>1</v>
      </c>
      <c r="N259" t="s">
        <v>690</v>
      </c>
      <c r="O259">
        <f t="array" ref="O259">SUM((ItemCode=N259)*1)</f>
        <v>17</v>
      </c>
      <c r="P259">
        <f t="array" ref="P259">SUM((ItemCode=N259)*QuantityShipped)</f>
        <v>379</v>
      </c>
    </row>
    <row r="260" spans="1:16" x14ac:dyDescent="0.55000000000000004">
      <c r="A260" t="s">
        <v>412</v>
      </c>
      <c r="B260" s="1">
        <v>40367</v>
      </c>
      <c r="C260" t="s">
        <v>1</v>
      </c>
      <c r="D260" t="s">
        <v>413</v>
      </c>
      <c r="E260" t="s">
        <v>76</v>
      </c>
      <c r="F260">
        <v>4</v>
      </c>
      <c r="G260" t="str">
        <f t="array" ref="G260">INDEX(BillToName,MATCH(A260,'Bill to Data'!$A$2:$A$3040,0))</f>
        <v>LANCE CUMMINS</v>
      </c>
      <c r="H260" t="str">
        <f t="shared" si="4"/>
        <v>QJ111-3/4</v>
      </c>
      <c r="J260" t="s">
        <v>672</v>
      </c>
      <c r="K260">
        <f t="array" ref="K260">SUM((InvoiceNo=J260)*1)</f>
        <v>1</v>
      </c>
      <c r="L260">
        <f t="array" ref="L260">SUM((InvoiceNo=J260)*QuantityShipped)</f>
        <v>1</v>
      </c>
      <c r="N260" t="s">
        <v>691</v>
      </c>
      <c r="O260">
        <f t="array" ref="O260">SUM((ItemCode=N260)*1)</f>
        <v>5</v>
      </c>
      <c r="P260">
        <f t="array" ref="P260">SUM((ItemCode=N260)*QuantityShipped)</f>
        <v>11</v>
      </c>
    </row>
    <row r="261" spans="1:16" x14ac:dyDescent="0.55000000000000004">
      <c r="A261" t="s">
        <v>412</v>
      </c>
      <c r="B261" s="1">
        <v>40367</v>
      </c>
      <c r="C261" t="s">
        <v>1</v>
      </c>
      <c r="D261" t="s">
        <v>414</v>
      </c>
      <c r="E261" t="s">
        <v>63</v>
      </c>
      <c r="F261">
        <v>4</v>
      </c>
      <c r="G261" t="str">
        <f t="array" ref="G261">INDEX(BillToName,MATCH(A261,'Bill to Data'!$A$2:$A$3040,0))</f>
        <v>LANCE CUMMINS</v>
      </c>
      <c r="H261" t="str">
        <f t="shared" si="4"/>
        <v>TP11004-VS</v>
      </c>
      <c r="J261" t="s">
        <v>673</v>
      </c>
      <c r="K261">
        <f t="array" ref="K261">SUM((InvoiceNo=J261)*1)</f>
        <v>3</v>
      </c>
      <c r="L261">
        <f t="array" ref="L261">SUM((InvoiceNo=J261)*QuantityShipped)</f>
        <v>70</v>
      </c>
      <c r="N261" t="s">
        <v>692</v>
      </c>
      <c r="O261">
        <f t="array" ref="O261">SUM((ItemCode=N261)*1)</f>
        <v>7</v>
      </c>
      <c r="P261">
        <f t="array" ref="P261">SUM((ItemCode=N261)*QuantityShipped)</f>
        <v>27</v>
      </c>
    </row>
    <row r="262" spans="1:16" x14ac:dyDescent="0.55000000000000004">
      <c r="A262" t="s">
        <v>415</v>
      </c>
      <c r="B262" s="1">
        <v>40367</v>
      </c>
      <c r="C262" t="s">
        <v>1</v>
      </c>
      <c r="D262" t="s">
        <v>416</v>
      </c>
      <c r="E262" t="s">
        <v>417</v>
      </c>
      <c r="F262">
        <v>1</v>
      </c>
      <c r="G262" t="str">
        <f t="array" ref="G262">INDEX(BillToName,MATCH(A262,'Bill to Data'!$A$2:$A$3040,0))</f>
        <v>ERIK ZARS</v>
      </c>
      <c r="H262" t="str">
        <f t="shared" si="4"/>
        <v>2088-394-144</v>
      </c>
      <c r="J262" t="s">
        <v>678</v>
      </c>
      <c r="K262">
        <f t="array" ref="K262">SUM((InvoiceNo=J262)*1)</f>
        <v>1</v>
      </c>
      <c r="L262">
        <f t="array" ref="L262">SUM((InvoiceNo=J262)*QuantityShipped)</f>
        <v>30</v>
      </c>
      <c r="N262" t="s">
        <v>702</v>
      </c>
      <c r="O262">
        <f t="array" ref="O262">SUM((ItemCode=N262)*1)</f>
        <v>8</v>
      </c>
      <c r="P262">
        <f t="array" ref="P262">SUM((ItemCode=N262)*QuantityShipped)</f>
        <v>15</v>
      </c>
    </row>
    <row r="263" spans="1:16" x14ac:dyDescent="0.55000000000000004">
      <c r="A263" t="s">
        <v>418</v>
      </c>
      <c r="B263" s="1">
        <v>40371</v>
      </c>
      <c r="C263" t="s">
        <v>1</v>
      </c>
      <c r="D263" t="s">
        <v>117</v>
      </c>
      <c r="E263" t="s">
        <v>12</v>
      </c>
      <c r="F263">
        <v>1</v>
      </c>
      <c r="G263" t="str">
        <f t="array" ref="G263">INDEX(BillToName,MATCH(A263,'Bill to Data'!$A$2:$A$3040,0))</f>
        <v>TOM HARTH</v>
      </c>
      <c r="H263" t="str">
        <f t="shared" si="4"/>
        <v>50800-21-AL-406</v>
      </c>
      <c r="J263" t="s">
        <v>681</v>
      </c>
      <c r="K263">
        <f t="array" ref="K263">SUM((InvoiceNo=J263)*1)</f>
        <v>1</v>
      </c>
      <c r="L263">
        <f t="array" ref="L263">SUM((InvoiceNo=J263)*QuantityShipped)</f>
        <v>1</v>
      </c>
      <c r="N263" t="s">
        <v>711</v>
      </c>
      <c r="O263">
        <f t="array" ref="O263">SUM((ItemCode=N263)*1)</f>
        <v>6</v>
      </c>
      <c r="P263">
        <f t="array" ref="P263">SUM((ItemCode=N263)*QuantityShipped)</f>
        <v>75</v>
      </c>
    </row>
    <row r="264" spans="1:16" x14ac:dyDescent="0.55000000000000004">
      <c r="A264" t="s">
        <v>419</v>
      </c>
      <c r="B264" s="1">
        <v>40371</v>
      </c>
      <c r="C264" t="s">
        <v>1</v>
      </c>
      <c r="D264" t="s">
        <v>420</v>
      </c>
      <c r="E264" t="s">
        <v>421</v>
      </c>
      <c r="F264">
        <v>12</v>
      </c>
      <c r="G264" t="str">
        <f t="array" ref="G264">INDEX(BillToName,MATCH(A264,'Bill to Data'!$A$2:$A$3040,0))</f>
        <v>Steven Stogner</v>
      </c>
      <c r="H264" t="str">
        <f t="shared" si="4"/>
        <v>10176</v>
      </c>
      <c r="J264" t="s">
        <v>682</v>
      </c>
      <c r="K264">
        <f t="array" ref="K264">SUM((InvoiceNo=J264)*1)</f>
        <v>4</v>
      </c>
      <c r="L264">
        <f t="array" ref="L264">SUM((InvoiceNo=J264)*QuantityShipped)</f>
        <v>11</v>
      </c>
      <c r="N264" t="s">
        <v>712</v>
      </c>
      <c r="O264">
        <f t="array" ref="O264">SUM((ItemCode=N264)*1)</f>
        <v>1</v>
      </c>
      <c r="P264">
        <f t="array" ref="P264">SUM((ItemCode=N264)*QuantityShipped)</f>
        <v>3</v>
      </c>
    </row>
    <row r="265" spans="1:16" x14ac:dyDescent="0.55000000000000004">
      <c r="A265" t="s">
        <v>422</v>
      </c>
      <c r="B265" s="1">
        <v>40371</v>
      </c>
      <c r="C265" t="s">
        <v>1</v>
      </c>
      <c r="D265" t="s">
        <v>423</v>
      </c>
      <c r="E265" t="s">
        <v>424</v>
      </c>
      <c r="F265">
        <v>1</v>
      </c>
      <c r="G265" t="str">
        <f t="array" ref="G265">INDEX(BillToName,MATCH(A265,'Bill to Data'!$A$2:$A$3040,0))</f>
        <v>Arthur Mantei</v>
      </c>
      <c r="H265" t="str">
        <f t="shared" si="4"/>
        <v>LSTM050-50C</v>
      </c>
      <c r="J265" t="s">
        <v>684</v>
      </c>
      <c r="K265">
        <f t="array" ref="K265">SUM((InvoiceNo=J265)*1)</f>
        <v>4</v>
      </c>
      <c r="L265">
        <f t="array" ref="L265">SUM((InvoiceNo=J265)*QuantityShipped)</f>
        <v>12</v>
      </c>
      <c r="N265" t="s">
        <v>714</v>
      </c>
      <c r="O265">
        <f t="array" ref="O265">SUM((ItemCode=N265)*1)</f>
        <v>6</v>
      </c>
      <c r="P265">
        <f t="array" ref="P265">SUM((ItemCode=N265)*QuantityShipped)</f>
        <v>38</v>
      </c>
    </row>
    <row r="266" spans="1:16" x14ac:dyDescent="0.55000000000000004">
      <c r="A266" t="s">
        <v>425</v>
      </c>
      <c r="B266" s="1">
        <v>40371</v>
      </c>
      <c r="C266" t="s">
        <v>1</v>
      </c>
      <c r="D266" t="s">
        <v>426</v>
      </c>
      <c r="E266" t="s">
        <v>427</v>
      </c>
      <c r="F266">
        <v>2</v>
      </c>
      <c r="G266" t="str">
        <f t="array" ref="G266">INDEX(BillToName,MATCH(A266,'Bill to Data'!$A$2:$A$3040,0))</f>
        <v>Phil Carr</v>
      </c>
      <c r="H266" t="str">
        <f t="shared" si="4"/>
        <v>467890010S1</v>
      </c>
      <c r="J266" t="s">
        <v>685</v>
      </c>
      <c r="K266">
        <f t="array" ref="K266">SUM((InvoiceNo=J266)*1)</f>
        <v>9</v>
      </c>
      <c r="L266">
        <f t="array" ref="L266">SUM((InvoiceNo=J266)*QuantityShipped)</f>
        <v>24</v>
      </c>
      <c r="N266" t="s">
        <v>721</v>
      </c>
      <c r="O266">
        <f t="array" ref="O266">SUM((ItemCode=N266)*1)</f>
        <v>2</v>
      </c>
      <c r="P266">
        <f t="array" ref="P266">SUM((ItemCode=N266)*QuantityShipped)</f>
        <v>0</v>
      </c>
    </row>
    <row r="267" spans="1:16" x14ac:dyDescent="0.55000000000000004">
      <c r="A267" t="s">
        <v>428</v>
      </c>
      <c r="B267" s="1">
        <v>40371</v>
      </c>
      <c r="C267" t="s">
        <v>1</v>
      </c>
      <c r="D267" t="s">
        <v>429</v>
      </c>
      <c r="E267" t="s">
        <v>430</v>
      </c>
      <c r="F267">
        <v>1</v>
      </c>
      <c r="G267" t="str">
        <f t="array" ref="G267">INDEX(BillToName,MATCH(A267,'Bill to Data'!$A$2:$A$3040,0))</f>
        <v>Scott Hansen</v>
      </c>
      <c r="H267" t="str">
        <f t="shared" si="4"/>
        <v>10131</v>
      </c>
      <c r="J267" t="s">
        <v>693</v>
      </c>
      <c r="K267">
        <f t="array" ref="K267">SUM((InvoiceNo=J267)*1)</f>
        <v>1</v>
      </c>
      <c r="L267">
        <f t="array" ref="L267">SUM((InvoiceNo=J267)*QuantityShipped)</f>
        <v>1</v>
      </c>
      <c r="N267" t="s">
        <v>724</v>
      </c>
      <c r="O267">
        <f t="array" ref="O267">SUM((ItemCode=N267)*1)</f>
        <v>3</v>
      </c>
      <c r="P267">
        <f t="array" ref="P267">SUM((ItemCode=N267)*QuantityShipped)</f>
        <v>21</v>
      </c>
    </row>
    <row r="268" spans="1:16" x14ac:dyDescent="0.55000000000000004">
      <c r="A268" t="s">
        <v>431</v>
      </c>
      <c r="B268" s="1">
        <v>40371</v>
      </c>
      <c r="C268" t="s">
        <v>1</v>
      </c>
      <c r="D268" t="s">
        <v>432</v>
      </c>
      <c r="E268" t="s">
        <v>433</v>
      </c>
      <c r="F268">
        <v>0</v>
      </c>
      <c r="G268" t="str">
        <f t="array" ref="G268">INDEX(BillToName,MATCH(A268,'Bill to Data'!$A$2:$A$3040,0))</f>
        <v>EDWARD FERARA</v>
      </c>
      <c r="H268" t="str">
        <f t="shared" si="4"/>
        <v>DGTJ60-110015VS</v>
      </c>
      <c r="J268" t="s">
        <v>694</v>
      </c>
      <c r="K268">
        <f t="array" ref="K268">SUM((InvoiceNo=J268)*1)</f>
        <v>1</v>
      </c>
      <c r="L268">
        <f t="array" ref="L268">SUM((InvoiceNo=J268)*QuantityShipped)</f>
        <v>1</v>
      </c>
      <c r="N268" t="s">
        <v>726</v>
      </c>
      <c r="O268">
        <f t="array" ref="O268">SUM((ItemCode=N268)*1)</f>
        <v>19</v>
      </c>
      <c r="P268">
        <f t="array" ref="P268">SUM((ItemCode=N268)*QuantityShipped)</f>
        <v>22</v>
      </c>
    </row>
    <row r="269" spans="1:16" x14ac:dyDescent="0.55000000000000004">
      <c r="A269" t="s">
        <v>431</v>
      </c>
      <c r="B269" s="1">
        <v>40371</v>
      </c>
      <c r="C269" t="s">
        <v>1</v>
      </c>
      <c r="D269" t="s">
        <v>434</v>
      </c>
      <c r="E269" t="s">
        <v>435</v>
      </c>
      <c r="F269">
        <v>1</v>
      </c>
      <c r="G269" t="str">
        <f t="array" ref="G269">INDEX(BillToName,MATCH(A269,'Bill to Data'!$A$2:$A$3040,0))</f>
        <v>EDWARD FERARA</v>
      </c>
      <c r="H269" t="str">
        <f t="shared" si="4"/>
        <v>TX-VS3</v>
      </c>
      <c r="J269" t="s">
        <v>695</v>
      </c>
      <c r="K269">
        <f t="array" ref="K269">SUM((InvoiceNo=J269)*1)</f>
        <v>1</v>
      </c>
      <c r="L269">
        <f t="array" ref="L269">SUM((InvoiceNo=J269)*QuantityShipped)</f>
        <v>1</v>
      </c>
      <c r="N269" t="s">
        <v>733</v>
      </c>
      <c r="O269">
        <f t="array" ref="O269">SUM((ItemCode=N269)*1)</f>
        <v>6</v>
      </c>
      <c r="P269">
        <f t="array" ref="P269">SUM((ItemCode=N269)*QuantityShipped)</f>
        <v>9</v>
      </c>
    </row>
    <row r="270" spans="1:16" x14ac:dyDescent="0.55000000000000004">
      <c r="A270" t="s">
        <v>431</v>
      </c>
      <c r="B270" s="1">
        <v>40371</v>
      </c>
      <c r="C270" t="s">
        <v>1</v>
      </c>
      <c r="D270" t="s">
        <v>436</v>
      </c>
      <c r="E270" t="s">
        <v>47</v>
      </c>
      <c r="F270">
        <v>1</v>
      </c>
      <c r="G270" t="str">
        <f t="array" ref="G270">INDEX(BillToName,MATCH(A270,'Bill to Data'!$A$2:$A$3040,0))</f>
        <v>EDWARD FERARA</v>
      </c>
      <c r="H270" t="str">
        <f t="shared" si="4"/>
        <v>TTJ60-11002VP</v>
      </c>
      <c r="J270" t="s">
        <v>696</v>
      </c>
      <c r="K270">
        <f t="array" ref="K270">SUM((InvoiceNo=J270)*1)</f>
        <v>1</v>
      </c>
      <c r="L270">
        <f t="array" ref="L270">SUM((InvoiceNo=J270)*QuantityShipped)</f>
        <v>1</v>
      </c>
      <c r="N270" t="s">
        <v>735</v>
      </c>
      <c r="O270">
        <f t="array" ref="O270">SUM((ItemCode=N270)*1)</f>
        <v>25</v>
      </c>
      <c r="P270">
        <f t="array" ref="P270">SUM((ItemCode=N270)*QuantityShipped)</f>
        <v>1062</v>
      </c>
    </row>
    <row r="271" spans="1:16" x14ac:dyDescent="0.55000000000000004">
      <c r="A271" t="s">
        <v>431</v>
      </c>
      <c r="B271" s="1">
        <v>40371</v>
      </c>
      <c r="C271" t="s">
        <v>1</v>
      </c>
      <c r="D271" t="s">
        <v>46</v>
      </c>
      <c r="E271" t="s">
        <v>47</v>
      </c>
      <c r="F271">
        <v>1</v>
      </c>
      <c r="G271" t="str">
        <f t="array" ref="G271">INDEX(BillToName,MATCH(A271,'Bill to Data'!$A$2:$A$3040,0))</f>
        <v>EDWARD FERARA</v>
      </c>
      <c r="H271" t="str">
        <f t="shared" si="4"/>
        <v>TTJ60-11003VP</v>
      </c>
      <c r="J271" t="s">
        <v>697</v>
      </c>
      <c r="K271">
        <f t="array" ref="K271">SUM((InvoiceNo=J271)*1)</f>
        <v>1</v>
      </c>
      <c r="L271">
        <f t="array" ref="L271">SUM((InvoiceNo=J271)*QuantityShipped)</f>
        <v>1</v>
      </c>
      <c r="N271" t="s">
        <v>738</v>
      </c>
      <c r="O271">
        <f t="array" ref="O271">SUM((ItemCode=N271)*1)</f>
        <v>18</v>
      </c>
      <c r="P271">
        <f t="array" ref="P271">SUM((ItemCode=N271)*QuantityShipped)</f>
        <v>453</v>
      </c>
    </row>
    <row r="272" spans="1:16" x14ac:dyDescent="0.55000000000000004">
      <c r="A272" t="s">
        <v>431</v>
      </c>
      <c r="B272" s="1">
        <v>40371</v>
      </c>
      <c r="C272" t="s">
        <v>1</v>
      </c>
      <c r="D272" t="s">
        <v>437</v>
      </c>
      <c r="E272" t="s">
        <v>438</v>
      </c>
      <c r="F272">
        <v>1</v>
      </c>
      <c r="G272" t="str">
        <f t="array" ref="G272">INDEX(BillToName,MATCH(A272,'Bill to Data'!$A$2:$A$3040,0))</f>
        <v>EDWARD FERARA</v>
      </c>
      <c r="H272" t="str">
        <f t="shared" si="4"/>
        <v>TX-VK8</v>
      </c>
      <c r="J272" t="s">
        <v>698</v>
      </c>
      <c r="K272">
        <f t="array" ref="K272">SUM((InvoiceNo=J272)*1)</f>
        <v>2</v>
      </c>
      <c r="L272">
        <f t="array" ref="L272">SUM((InvoiceNo=J272)*QuantityShipped)</f>
        <v>4</v>
      </c>
      <c r="N272" t="s">
        <v>740</v>
      </c>
      <c r="O272">
        <f t="array" ref="O272">SUM((ItemCode=N272)*1)</f>
        <v>1</v>
      </c>
      <c r="P272">
        <f t="array" ref="P272">SUM((ItemCode=N272)*QuantityShipped)</f>
        <v>3</v>
      </c>
    </row>
    <row r="273" spans="1:16" x14ac:dyDescent="0.55000000000000004">
      <c r="A273" t="s">
        <v>431</v>
      </c>
      <c r="B273" s="1">
        <v>40371</v>
      </c>
      <c r="C273" t="s">
        <v>1</v>
      </c>
      <c r="D273" t="s">
        <v>439</v>
      </c>
      <c r="E273" t="s">
        <v>438</v>
      </c>
      <c r="F273">
        <v>1</v>
      </c>
      <c r="G273" t="str">
        <f t="array" ref="G273">INDEX(BillToName,MATCH(A273,'Bill to Data'!$A$2:$A$3040,0))</f>
        <v>EDWARD FERARA</v>
      </c>
      <c r="H273" t="str">
        <f t="shared" si="4"/>
        <v>TX-VK12</v>
      </c>
      <c r="J273" t="s">
        <v>699</v>
      </c>
      <c r="K273">
        <f t="array" ref="K273">SUM((InvoiceNo=J273)*1)</f>
        <v>1</v>
      </c>
      <c r="L273">
        <f t="array" ref="L273">SUM((InvoiceNo=J273)*QuantityShipped)</f>
        <v>1</v>
      </c>
      <c r="N273" t="s">
        <v>742</v>
      </c>
      <c r="O273">
        <f t="array" ref="O273">SUM((ItemCode=N273)*1)</f>
        <v>1</v>
      </c>
      <c r="P273">
        <f t="array" ref="P273">SUM((ItemCode=N273)*QuantityShipped)</f>
        <v>1</v>
      </c>
    </row>
    <row r="274" spans="1:16" x14ac:dyDescent="0.55000000000000004">
      <c r="A274" t="s">
        <v>431</v>
      </c>
      <c r="B274" s="1">
        <v>40371</v>
      </c>
      <c r="C274" t="s">
        <v>1</v>
      </c>
      <c r="D274" t="s">
        <v>440</v>
      </c>
      <c r="E274" t="s">
        <v>438</v>
      </c>
      <c r="F274">
        <v>1</v>
      </c>
      <c r="G274" t="str">
        <f t="array" ref="G274">INDEX(BillToName,MATCH(A274,'Bill to Data'!$A$2:$A$3040,0))</f>
        <v>EDWARD FERARA</v>
      </c>
      <c r="H274" t="str">
        <f t="shared" si="4"/>
        <v>TX-VK18</v>
      </c>
      <c r="J274" t="s">
        <v>700</v>
      </c>
      <c r="K274">
        <f t="array" ref="K274">SUM((InvoiceNo=J274)*1)</f>
        <v>1</v>
      </c>
      <c r="L274">
        <f t="array" ref="L274">SUM((InvoiceNo=J274)*QuantityShipped)</f>
        <v>10</v>
      </c>
      <c r="N274" t="s">
        <v>745</v>
      </c>
      <c r="O274">
        <f t="array" ref="O274">SUM((ItemCode=N274)*1)</f>
        <v>5</v>
      </c>
      <c r="P274">
        <f t="array" ref="P274">SUM((ItemCode=N274)*QuantityShipped)</f>
        <v>1</v>
      </c>
    </row>
    <row r="275" spans="1:16" x14ac:dyDescent="0.55000000000000004">
      <c r="A275" t="s">
        <v>441</v>
      </c>
      <c r="B275" s="1">
        <v>40371</v>
      </c>
      <c r="C275" t="s">
        <v>1</v>
      </c>
      <c r="D275" t="s">
        <v>380</v>
      </c>
      <c r="E275" t="s">
        <v>381</v>
      </c>
      <c r="F275">
        <v>1</v>
      </c>
      <c r="G275" t="str">
        <f t="array" ref="G275">INDEX(BillToName,MATCH(A275,'Bill to Data'!$A$2:$A$3040,0))</f>
        <v>Ernest Rhodes</v>
      </c>
      <c r="H275" t="str">
        <f t="shared" si="4"/>
        <v>1/4XP10L-VP</v>
      </c>
      <c r="J275" t="s">
        <v>701</v>
      </c>
      <c r="K275">
        <f t="array" ref="K275">SUM((InvoiceNo=J275)*1)</f>
        <v>1</v>
      </c>
      <c r="L275">
        <f t="array" ref="L275">SUM((InvoiceNo=J275)*QuantityShipped)</f>
        <v>2</v>
      </c>
      <c r="N275" t="s">
        <v>748</v>
      </c>
      <c r="O275">
        <f t="array" ref="O275">SUM((ItemCode=N275)*1)</f>
        <v>16</v>
      </c>
      <c r="P275">
        <f t="array" ref="P275">SUM((ItemCode=N275)*QuantityShipped)</f>
        <v>740</v>
      </c>
    </row>
    <row r="276" spans="1:16" x14ac:dyDescent="0.55000000000000004">
      <c r="A276" t="s">
        <v>441</v>
      </c>
      <c r="B276" s="1">
        <v>40371</v>
      </c>
      <c r="C276" t="s">
        <v>1</v>
      </c>
      <c r="D276" t="s">
        <v>382</v>
      </c>
      <c r="E276" t="s">
        <v>381</v>
      </c>
      <c r="F276">
        <v>1</v>
      </c>
      <c r="G276" t="str">
        <f t="array" ref="G276">INDEX(BillToName,MATCH(A276,'Bill to Data'!$A$2:$A$3040,0))</f>
        <v>Ernest Rhodes</v>
      </c>
      <c r="H276" t="str">
        <f t="shared" si="4"/>
        <v>1/4XP10R-VP</v>
      </c>
      <c r="J276" t="s">
        <v>704</v>
      </c>
      <c r="K276">
        <f t="array" ref="K276">SUM((InvoiceNo=J276)*1)</f>
        <v>1</v>
      </c>
      <c r="L276">
        <f t="array" ref="L276">SUM((InvoiceNo=J276)*QuantityShipped)</f>
        <v>1</v>
      </c>
      <c r="N276" t="s">
        <v>755</v>
      </c>
      <c r="O276">
        <f t="array" ref="O276">SUM((ItemCode=N276)*1)</f>
        <v>4</v>
      </c>
      <c r="P276">
        <f t="array" ref="P276">SUM((ItemCode=N276)*QuantityShipped)</f>
        <v>7</v>
      </c>
    </row>
    <row r="277" spans="1:16" x14ac:dyDescent="0.55000000000000004">
      <c r="A277" t="s">
        <v>442</v>
      </c>
      <c r="B277" s="1">
        <v>40371</v>
      </c>
      <c r="C277" t="s">
        <v>1</v>
      </c>
      <c r="D277" t="s">
        <v>389</v>
      </c>
      <c r="E277" t="s">
        <v>115</v>
      </c>
      <c r="F277">
        <v>1</v>
      </c>
      <c r="G277" t="str">
        <f t="array" ref="G277">INDEX(BillToName,MATCH(A277,'Bill to Data'!$A$2:$A$3040,0))</f>
        <v>Joel Klippel</v>
      </c>
      <c r="H277" t="str">
        <f t="shared" si="4"/>
        <v>22670-PP-15-406</v>
      </c>
      <c r="J277" t="s">
        <v>705</v>
      </c>
      <c r="K277">
        <f t="array" ref="K277">SUM((InvoiceNo=J277)*1)</f>
        <v>1</v>
      </c>
      <c r="L277">
        <f t="array" ref="L277">SUM((InvoiceNo=J277)*QuantityShipped)</f>
        <v>1</v>
      </c>
      <c r="N277" t="s">
        <v>757</v>
      </c>
      <c r="O277">
        <f t="array" ref="O277">SUM((ItemCode=N277)*1)</f>
        <v>3</v>
      </c>
      <c r="P277">
        <f t="array" ref="P277">SUM((ItemCode=N277)*QuantityShipped)</f>
        <v>3</v>
      </c>
    </row>
    <row r="278" spans="1:16" x14ac:dyDescent="0.55000000000000004">
      <c r="A278" t="s">
        <v>443</v>
      </c>
      <c r="B278" s="1">
        <v>40371</v>
      </c>
      <c r="C278" t="s">
        <v>138</v>
      </c>
      <c r="D278" t="s">
        <v>117</v>
      </c>
      <c r="E278" t="s">
        <v>12</v>
      </c>
      <c r="F278">
        <v>1</v>
      </c>
      <c r="G278" t="str">
        <f t="array" ref="G278">INDEX(BillToName,MATCH(A278,'Bill to Data'!$A$2:$A$3040,0))</f>
        <v>LONNIE KING</v>
      </c>
      <c r="H278" t="str">
        <f t="shared" si="4"/>
        <v>50800-21-AL-406</v>
      </c>
      <c r="J278" t="s">
        <v>706</v>
      </c>
      <c r="K278">
        <f t="array" ref="K278">SUM((InvoiceNo=J278)*1)</f>
        <v>1</v>
      </c>
      <c r="L278">
        <f t="array" ref="L278">SUM((InvoiceNo=J278)*QuantityShipped)</f>
        <v>1</v>
      </c>
      <c r="N278" t="s">
        <v>764</v>
      </c>
      <c r="O278">
        <f t="array" ref="O278">SUM((ItemCode=N278)*1)</f>
        <v>3</v>
      </c>
      <c r="P278">
        <f t="array" ref="P278">SUM((ItemCode=N278)*QuantityShipped)</f>
        <v>4</v>
      </c>
    </row>
    <row r="279" spans="1:16" x14ac:dyDescent="0.55000000000000004">
      <c r="A279" t="s">
        <v>443</v>
      </c>
      <c r="B279" s="1">
        <v>40371</v>
      </c>
      <c r="C279" t="s">
        <v>138</v>
      </c>
      <c r="D279" t="s">
        <v>360</v>
      </c>
      <c r="E279" t="s">
        <v>361</v>
      </c>
      <c r="F279">
        <v>1</v>
      </c>
      <c r="G279" t="str">
        <f t="array" ref="G279">INDEX(BillToName,MATCH(A279,'Bill to Data'!$A$2:$A$3040,0))</f>
        <v>LONNIE KING</v>
      </c>
      <c r="H279" t="str">
        <f t="shared" si="4"/>
        <v>38720-PPB-X12</v>
      </c>
      <c r="J279" t="s">
        <v>707</v>
      </c>
      <c r="K279">
        <f t="array" ref="K279">SUM((InvoiceNo=J279)*1)</f>
        <v>1</v>
      </c>
      <c r="L279">
        <f t="array" ref="L279">SUM((InvoiceNo=J279)*QuantityShipped)</f>
        <v>1</v>
      </c>
      <c r="N279" t="s">
        <v>769</v>
      </c>
      <c r="O279">
        <f t="array" ref="O279">SUM((ItemCode=N279)*1)</f>
        <v>7</v>
      </c>
      <c r="P279">
        <f t="array" ref="P279">SUM((ItemCode=N279)*QuantityShipped)</f>
        <v>72</v>
      </c>
    </row>
    <row r="280" spans="1:16" x14ac:dyDescent="0.55000000000000004">
      <c r="A280" t="s">
        <v>444</v>
      </c>
      <c r="B280" s="1">
        <v>40371</v>
      </c>
      <c r="C280" t="s">
        <v>138</v>
      </c>
      <c r="D280" t="s">
        <v>445</v>
      </c>
      <c r="E280" t="s">
        <v>446</v>
      </c>
      <c r="F280">
        <v>1</v>
      </c>
      <c r="G280" t="str">
        <f t="array" ref="G280">INDEX(BillToName,MATCH(A280,'Bill to Data'!$A$2:$A$3040,0))</f>
        <v>BRIAN COCHRANE</v>
      </c>
      <c r="H280" t="str">
        <f t="shared" si="4"/>
        <v>117-0171-140</v>
      </c>
      <c r="J280" t="s">
        <v>708</v>
      </c>
      <c r="K280">
        <f t="array" ref="K280">SUM((InvoiceNo=J280)*1)</f>
        <v>2</v>
      </c>
      <c r="L280">
        <f t="array" ref="L280">SUM((InvoiceNo=J280)*QuantityShipped)</f>
        <v>120</v>
      </c>
      <c r="N280" t="s">
        <v>772</v>
      </c>
      <c r="O280">
        <f t="array" ref="O280">SUM((ItemCode=N280)*1)</f>
        <v>7</v>
      </c>
      <c r="P280">
        <f t="array" ref="P280">SUM((ItemCode=N280)*QuantityShipped)</f>
        <v>164</v>
      </c>
    </row>
    <row r="281" spans="1:16" x14ac:dyDescent="0.55000000000000004">
      <c r="A281" t="s">
        <v>444</v>
      </c>
      <c r="B281" s="1">
        <v>40371</v>
      </c>
      <c r="C281" t="s">
        <v>138</v>
      </c>
      <c r="D281" t="s">
        <v>447</v>
      </c>
      <c r="E281" t="s">
        <v>448</v>
      </c>
      <c r="F281">
        <v>1</v>
      </c>
      <c r="G281" t="str">
        <f t="array" ref="G281">INDEX(BillToName,MATCH(A281,'Bill to Data'!$A$2:$A$3040,0))</f>
        <v>BRIAN COCHRANE</v>
      </c>
      <c r="H281" t="str">
        <f t="shared" si="4"/>
        <v>115-0171-787</v>
      </c>
      <c r="J281" t="s">
        <v>709</v>
      </c>
      <c r="K281">
        <f t="array" ref="K281">SUM((InvoiceNo=J281)*1)</f>
        <v>1</v>
      </c>
      <c r="L281">
        <f t="array" ref="L281">SUM((InvoiceNo=J281)*QuantityShipped)</f>
        <v>1</v>
      </c>
      <c r="N281" t="s">
        <v>774</v>
      </c>
      <c r="O281">
        <f t="array" ref="O281">SUM((ItemCode=N281)*1)</f>
        <v>13</v>
      </c>
      <c r="P281">
        <f t="array" ref="P281">SUM((ItemCode=N281)*QuantityShipped)</f>
        <v>19</v>
      </c>
    </row>
    <row r="282" spans="1:16" x14ac:dyDescent="0.55000000000000004">
      <c r="A282" t="s">
        <v>444</v>
      </c>
      <c r="B282" s="1">
        <v>40371</v>
      </c>
      <c r="C282" t="s">
        <v>138</v>
      </c>
      <c r="D282" t="s">
        <v>449</v>
      </c>
      <c r="E282" t="s">
        <v>450</v>
      </c>
      <c r="F282">
        <v>1</v>
      </c>
      <c r="G282" t="str">
        <f t="array" ref="G282">INDEX(BillToName,MATCH(A282,'Bill to Data'!$A$2:$A$3040,0))</f>
        <v>BRIAN COCHRANE</v>
      </c>
      <c r="H282" t="str">
        <f t="shared" si="4"/>
        <v>420-1011-008</v>
      </c>
      <c r="J282" t="s">
        <v>710</v>
      </c>
      <c r="K282">
        <f t="array" ref="K282">SUM((InvoiceNo=J282)*1)</f>
        <v>8</v>
      </c>
      <c r="L282">
        <f t="array" ref="L282">SUM((InvoiceNo=J282)*QuantityShipped)</f>
        <v>19</v>
      </c>
      <c r="N282" t="s">
        <v>777</v>
      </c>
      <c r="O282">
        <f t="array" ref="O282">SUM((ItemCode=N282)*1)</f>
        <v>5</v>
      </c>
      <c r="P282">
        <f t="array" ref="P282">SUM((ItemCode=N282)*QuantityShipped)</f>
        <v>305</v>
      </c>
    </row>
    <row r="283" spans="1:16" x14ac:dyDescent="0.55000000000000004">
      <c r="A283" t="s">
        <v>451</v>
      </c>
      <c r="B283" s="1">
        <v>40371</v>
      </c>
      <c r="C283" t="s">
        <v>1</v>
      </c>
      <c r="D283" t="s">
        <v>330</v>
      </c>
      <c r="E283" t="s">
        <v>12</v>
      </c>
      <c r="F283">
        <v>1</v>
      </c>
      <c r="G283" t="str">
        <f t="array" ref="G283">INDEX(BillToName,MATCH(A283,'Bill to Data'!$A$2:$A$3040,0))</f>
        <v>BEVERLY WOODS</v>
      </c>
      <c r="H283" t="str">
        <f t="shared" si="4"/>
        <v>50800-15-PP-406</v>
      </c>
      <c r="J283" t="s">
        <v>715</v>
      </c>
      <c r="K283">
        <f t="array" ref="K283">SUM((InvoiceNo=J283)*1)</f>
        <v>1</v>
      </c>
      <c r="L283">
        <f t="array" ref="L283">SUM((InvoiceNo=J283)*QuantityShipped)</f>
        <v>1</v>
      </c>
      <c r="N283" t="s">
        <v>779</v>
      </c>
      <c r="O283">
        <f t="array" ref="O283">SUM((ItemCode=N283)*1)</f>
        <v>2</v>
      </c>
      <c r="P283">
        <f t="array" ref="P283">SUM((ItemCode=N283)*QuantityShipped)</f>
        <v>40</v>
      </c>
    </row>
    <row r="284" spans="1:16" x14ac:dyDescent="0.55000000000000004">
      <c r="A284" t="s">
        <v>452</v>
      </c>
      <c r="B284" s="1">
        <v>40371</v>
      </c>
      <c r="C284" t="s">
        <v>1</v>
      </c>
      <c r="D284" t="s">
        <v>147</v>
      </c>
      <c r="E284" t="s">
        <v>148</v>
      </c>
      <c r="F284">
        <v>3</v>
      </c>
      <c r="G284" t="str">
        <f t="array" ref="G284">INDEX(BillToName,MATCH(A284,'Bill to Data'!$A$2:$A$3040,0))</f>
        <v>CASEY DUFOUR</v>
      </c>
      <c r="H284" t="str">
        <f t="shared" si="4"/>
        <v>QJ7421-1/2-NYB</v>
      </c>
      <c r="J284" t="s">
        <v>716</v>
      </c>
      <c r="K284">
        <f t="array" ref="K284">SUM((InvoiceNo=J284)*1)</f>
        <v>1</v>
      </c>
      <c r="L284">
        <f t="array" ref="L284">SUM((InvoiceNo=J284)*QuantityShipped)</f>
        <v>1</v>
      </c>
      <c r="N284" t="s">
        <v>785</v>
      </c>
      <c r="O284">
        <f t="array" ref="O284">SUM((ItemCode=N284)*1)</f>
        <v>9</v>
      </c>
      <c r="P284">
        <f t="array" ref="P284">SUM((ItemCode=N284)*QuantityShipped)</f>
        <v>8</v>
      </c>
    </row>
    <row r="285" spans="1:16" x14ac:dyDescent="0.55000000000000004">
      <c r="A285" t="s">
        <v>452</v>
      </c>
      <c r="B285" s="1">
        <v>40371</v>
      </c>
      <c r="C285" t="s">
        <v>1</v>
      </c>
      <c r="D285" t="s">
        <v>22</v>
      </c>
      <c r="E285" t="s">
        <v>23</v>
      </c>
      <c r="F285">
        <v>3</v>
      </c>
      <c r="G285" t="str">
        <f t="array" ref="G285">INDEX(BillToName,MATCH(A285,'Bill to Data'!$A$2:$A$3040,0))</f>
        <v>CASEY DUFOUR</v>
      </c>
      <c r="H285" t="str">
        <f t="shared" si="4"/>
        <v>TT11003-VP</v>
      </c>
      <c r="J285" t="s">
        <v>717</v>
      </c>
      <c r="K285">
        <f t="array" ref="K285">SUM((InvoiceNo=J285)*1)</f>
        <v>2</v>
      </c>
      <c r="L285">
        <f t="array" ref="L285">SUM((InvoiceNo=J285)*QuantityShipped)</f>
        <v>3</v>
      </c>
      <c r="N285" t="s">
        <v>792</v>
      </c>
      <c r="O285">
        <f t="array" ref="O285">SUM((ItemCode=N285)*1)</f>
        <v>8</v>
      </c>
      <c r="P285">
        <f t="array" ref="P285">SUM((ItemCode=N285)*QuantityShipped)</f>
        <v>95</v>
      </c>
    </row>
    <row r="286" spans="1:16" x14ac:dyDescent="0.55000000000000004">
      <c r="A286" t="s">
        <v>452</v>
      </c>
      <c r="B286" s="1">
        <v>40371</v>
      </c>
      <c r="C286" t="s">
        <v>1</v>
      </c>
      <c r="D286" t="s">
        <v>453</v>
      </c>
      <c r="E286" t="s">
        <v>30</v>
      </c>
      <c r="F286">
        <v>3</v>
      </c>
      <c r="G286" t="str">
        <f t="array" ref="G286">INDEX(BillToName,MATCH(A286,'Bill to Data'!$A$2:$A$3040,0))</f>
        <v>CASEY DUFOUR</v>
      </c>
      <c r="H286" t="str">
        <f t="shared" si="4"/>
        <v>25612-2-NYR</v>
      </c>
      <c r="J286" t="s">
        <v>718</v>
      </c>
      <c r="K286">
        <f t="array" ref="K286">SUM((InvoiceNo=J286)*1)</f>
        <v>1</v>
      </c>
      <c r="L286">
        <f t="array" ref="L286">SUM((InvoiceNo=J286)*QuantityShipped)</f>
        <v>36</v>
      </c>
      <c r="N286" t="s">
        <v>795</v>
      </c>
      <c r="O286">
        <f t="array" ref="O286">SUM((ItemCode=N286)*1)</f>
        <v>5</v>
      </c>
      <c r="P286">
        <f t="array" ref="P286">SUM((ItemCode=N286)*QuantityShipped)</f>
        <v>276</v>
      </c>
    </row>
    <row r="287" spans="1:16" x14ac:dyDescent="0.55000000000000004">
      <c r="A287" t="s">
        <v>454</v>
      </c>
      <c r="B287" s="1">
        <v>40372</v>
      </c>
      <c r="C287" t="s">
        <v>1</v>
      </c>
      <c r="D287" t="s">
        <v>389</v>
      </c>
      <c r="E287" t="s">
        <v>115</v>
      </c>
      <c r="F287">
        <v>1</v>
      </c>
      <c r="G287" t="str">
        <f t="array" ref="G287">INDEX(BillToName,MATCH(A287,'Bill to Data'!$A$2:$A$3040,0))</f>
        <v>Eddie Carpenter</v>
      </c>
      <c r="H287" t="str">
        <f t="shared" si="4"/>
        <v>22670-PP-15-406</v>
      </c>
      <c r="J287" t="s">
        <v>719</v>
      </c>
      <c r="K287">
        <f t="array" ref="K287">SUM((InvoiceNo=J287)*1)</f>
        <v>1</v>
      </c>
      <c r="L287">
        <f t="array" ref="L287">SUM((InvoiceNo=J287)*QuantityShipped)</f>
        <v>1</v>
      </c>
      <c r="N287" t="s">
        <v>800</v>
      </c>
      <c r="O287">
        <f t="array" ref="O287">SUM((ItemCode=N287)*1)</f>
        <v>5</v>
      </c>
      <c r="P287">
        <f t="array" ref="P287">SUM((ItemCode=N287)*QuantityShipped)</f>
        <v>3</v>
      </c>
    </row>
    <row r="288" spans="1:16" x14ac:dyDescent="0.55000000000000004">
      <c r="A288" t="s">
        <v>455</v>
      </c>
      <c r="B288" s="1">
        <v>40372</v>
      </c>
      <c r="C288" t="s">
        <v>138</v>
      </c>
      <c r="D288" t="s">
        <v>456</v>
      </c>
      <c r="E288" t="s">
        <v>457</v>
      </c>
      <c r="F288">
        <v>1</v>
      </c>
      <c r="G288" t="str">
        <f t="array" ref="G288">INDEX(BillToName,MATCH(A288,'Bill to Data'!$A$2:$A$3040,0))</f>
        <v>ABRAM WIEBE</v>
      </c>
      <c r="H288" t="str">
        <f t="shared" si="4"/>
        <v>063-0171-220</v>
      </c>
      <c r="J288" t="s">
        <v>720</v>
      </c>
      <c r="K288">
        <f t="array" ref="K288">SUM((InvoiceNo=J288)*1)</f>
        <v>1</v>
      </c>
      <c r="L288">
        <f t="array" ref="L288">SUM((InvoiceNo=J288)*QuantityShipped)</f>
        <v>1</v>
      </c>
      <c r="N288" t="s">
        <v>805</v>
      </c>
      <c r="O288">
        <f t="array" ref="O288">SUM((ItemCode=N288)*1)</f>
        <v>22</v>
      </c>
      <c r="P288">
        <f t="array" ref="P288">SUM((ItemCode=N288)*QuantityShipped)</f>
        <v>20</v>
      </c>
    </row>
    <row r="289" spans="1:16" x14ac:dyDescent="0.55000000000000004">
      <c r="A289" t="s">
        <v>455</v>
      </c>
      <c r="B289" s="1">
        <v>40372</v>
      </c>
      <c r="C289" t="s">
        <v>138</v>
      </c>
      <c r="D289" t="s">
        <v>458</v>
      </c>
      <c r="E289" t="s">
        <v>459</v>
      </c>
      <c r="F289">
        <v>1</v>
      </c>
      <c r="G289" t="str">
        <f t="array" ref="G289">INDEX(BillToName,MATCH(A289,'Bill to Data'!$A$2:$A$3040,0))</f>
        <v>ABRAM WIEBE</v>
      </c>
      <c r="H289" t="str">
        <f t="shared" si="4"/>
        <v>115-0159-707</v>
      </c>
      <c r="J289" t="s">
        <v>722</v>
      </c>
      <c r="K289">
        <f t="array" ref="K289">SUM((InvoiceNo=J289)*1)</f>
        <v>1</v>
      </c>
      <c r="L289">
        <f t="array" ref="L289">SUM((InvoiceNo=J289)*QuantityShipped)</f>
        <v>1</v>
      </c>
      <c r="N289" t="s">
        <v>808</v>
      </c>
      <c r="O289">
        <f t="array" ref="O289">SUM((ItemCode=N289)*1)</f>
        <v>4</v>
      </c>
      <c r="P289">
        <f t="array" ref="P289">SUM((ItemCode=N289)*QuantityShipped)</f>
        <v>30</v>
      </c>
    </row>
    <row r="290" spans="1:16" x14ac:dyDescent="0.55000000000000004">
      <c r="A290" t="s">
        <v>460</v>
      </c>
      <c r="B290" s="1">
        <v>40372</v>
      </c>
      <c r="C290" t="s">
        <v>138</v>
      </c>
      <c r="D290" t="s">
        <v>2</v>
      </c>
      <c r="E290" t="s">
        <v>3</v>
      </c>
      <c r="F290">
        <v>1</v>
      </c>
      <c r="G290" t="str">
        <f t="array" ref="G290">INDEX(BillToName,MATCH(A290,'Bill to Data'!$A$2:$A$3040,0))</f>
        <v>CHARLES ECKERT</v>
      </c>
      <c r="H290" t="str">
        <f t="shared" si="4"/>
        <v>8000-543-236</v>
      </c>
      <c r="J290" t="s">
        <v>723</v>
      </c>
      <c r="K290">
        <f t="array" ref="K290">SUM((InvoiceNo=J290)*1)</f>
        <v>2</v>
      </c>
      <c r="L290">
        <f t="array" ref="L290">SUM((InvoiceNo=J290)*QuantityShipped)</f>
        <v>3</v>
      </c>
      <c r="N290" t="s">
        <v>810</v>
      </c>
      <c r="O290">
        <f t="array" ref="O290">SUM((ItemCode=N290)*1)</f>
        <v>6</v>
      </c>
      <c r="P290">
        <f t="array" ref="P290">SUM((ItemCode=N290)*QuantityShipped)</f>
        <v>19</v>
      </c>
    </row>
    <row r="291" spans="1:16" x14ac:dyDescent="0.55000000000000004">
      <c r="A291" t="s">
        <v>461</v>
      </c>
      <c r="B291" s="1">
        <v>40373</v>
      </c>
      <c r="C291" t="s">
        <v>138</v>
      </c>
      <c r="D291" t="s">
        <v>462</v>
      </c>
      <c r="E291" t="s">
        <v>463</v>
      </c>
      <c r="F291">
        <v>1</v>
      </c>
      <c r="G291" t="str">
        <f t="array" ref="G291">INDEX(BillToName,MATCH(A291,'Bill to Data'!$A$2:$A$3040,0))</f>
        <v>RON CLARKE</v>
      </c>
      <c r="H291" t="str">
        <f t="shared" si="4"/>
        <v>AA110-1-1/2-AL</v>
      </c>
      <c r="J291" t="s">
        <v>728</v>
      </c>
      <c r="K291">
        <f t="array" ref="K291">SUM((InvoiceNo=J291)*1)</f>
        <v>1</v>
      </c>
      <c r="L291">
        <f t="array" ref="L291">SUM((InvoiceNo=J291)*QuantityShipped)</f>
        <v>1</v>
      </c>
      <c r="N291" t="s">
        <v>814</v>
      </c>
      <c r="O291">
        <f t="array" ref="O291">SUM((ItemCode=N291)*1)</f>
        <v>8</v>
      </c>
      <c r="P291">
        <f t="array" ref="P291">SUM((ItemCode=N291)*QuantityShipped)</f>
        <v>306</v>
      </c>
    </row>
    <row r="292" spans="1:16" x14ac:dyDescent="0.55000000000000004">
      <c r="A292" t="s">
        <v>464</v>
      </c>
      <c r="B292" s="1">
        <v>40373</v>
      </c>
      <c r="C292" t="s">
        <v>1</v>
      </c>
      <c r="D292" t="s">
        <v>432</v>
      </c>
      <c r="E292" t="s">
        <v>433</v>
      </c>
      <c r="F292">
        <v>1</v>
      </c>
      <c r="G292" t="str">
        <f t="array" ref="G292">INDEX(BillToName,MATCH(A292,'Bill to Data'!$A$2:$A$3040,0))</f>
        <v>EDWARD FERARA</v>
      </c>
      <c r="H292" t="str">
        <f t="shared" si="4"/>
        <v>DGTJ60-110015VS</v>
      </c>
      <c r="J292" t="s">
        <v>729</v>
      </c>
      <c r="K292">
        <f t="array" ref="K292">SUM((InvoiceNo=J292)*1)</f>
        <v>1</v>
      </c>
      <c r="L292">
        <f t="array" ref="L292">SUM((InvoiceNo=J292)*QuantityShipped)</f>
        <v>1</v>
      </c>
      <c r="N292" t="s">
        <v>821</v>
      </c>
      <c r="O292">
        <f t="array" ref="O292">SUM((ItemCode=N292)*1)</f>
        <v>6</v>
      </c>
      <c r="P292">
        <f t="array" ref="P292">SUM((ItemCode=N292)*QuantityShipped)</f>
        <v>106</v>
      </c>
    </row>
    <row r="293" spans="1:16" x14ac:dyDescent="0.55000000000000004">
      <c r="A293" t="s">
        <v>465</v>
      </c>
      <c r="B293" s="1">
        <v>40373</v>
      </c>
      <c r="C293" t="s">
        <v>1</v>
      </c>
      <c r="D293" t="s">
        <v>466</v>
      </c>
      <c r="E293" t="s">
        <v>467</v>
      </c>
      <c r="F293">
        <v>1</v>
      </c>
      <c r="G293" t="str">
        <f t="array" ref="G293">INDEX(BillToName,MATCH(A293,'Bill to Data'!$A$2:$A$3040,0))</f>
        <v>LARRY PARKER</v>
      </c>
      <c r="H293" t="str">
        <f t="shared" si="4"/>
        <v>1323-0074</v>
      </c>
      <c r="J293" t="s">
        <v>730</v>
      </c>
      <c r="K293">
        <f t="array" ref="K293">SUM((InvoiceNo=J293)*1)</f>
        <v>3</v>
      </c>
      <c r="L293">
        <f t="array" ref="L293">SUM((InvoiceNo=J293)*QuantityShipped)</f>
        <v>70</v>
      </c>
      <c r="N293" t="s">
        <v>823</v>
      </c>
      <c r="O293">
        <f t="array" ref="O293">SUM((ItemCode=N293)*1)</f>
        <v>2</v>
      </c>
      <c r="P293">
        <f t="array" ref="P293">SUM((ItemCode=N293)*QuantityShipped)</f>
        <v>3</v>
      </c>
    </row>
    <row r="294" spans="1:16" x14ac:dyDescent="0.55000000000000004">
      <c r="A294" t="s">
        <v>468</v>
      </c>
      <c r="B294" s="1">
        <v>40373</v>
      </c>
      <c r="C294" t="s">
        <v>1</v>
      </c>
      <c r="D294" t="s">
        <v>248</v>
      </c>
      <c r="E294" t="s">
        <v>249</v>
      </c>
      <c r="F294">
        <v>1</v>
      </c>
      <c r="G294" t="str">
        <f t="array" ref="G294">INDEX(BillToName,MATCH(A294,'Bill to Data'!$A$2:$A$3040,0))</f>
        <v>Bruce Gilliland</v>
      </c>
      <c r="H294" t="str">
        <f t="shared" si="4"/>
        <v>SG100</v>
      </c>
      <c r="J294" t="s">
        <v>731</v>
      </c>
      <c r="K294">
        <f t="array" ref="K294">SUM((InvoiceNo=J294)*1)</f>
        <v>1</v>
      </c>
      <c r="L294">
        <f t="array" ref="L294">SUM((InvoiceNo=J294)*QuantityShipped)</f>
        <v>1</v>
      </c>
      <c r="N294" t="s">
        <v>827</v>
      </c>
      <c r="O294">
        <f t="array" ref="O294">SUM((ItemCode=N294)*1)</f>
        <v>2</v>
      </c>
      <c r="P294">
        <f t="array" ref="P294">SUM((ItemCode=N294)*QuantityShipped)</f>
        <v>3</v>
      </c>
    </row>
    <row r="295" spans="1:16" x14ac:dyDescent="0.55000000000000004">
      <c r="A295" t="s">
        <v>468</v>
      </c>
      <c r="B295" s="1">
        <v>40373</v>
      </c>
      <c r="C295" t="s">
        <v>1</v>
      </c>
      <c r="D295" t="s">
        <v>469</v>
      </c>
      <c r="E295" t="s">
        <v>240</v>
      </c>
      <c r="F295">
        <v>17</v>
      </c>
      <c r="G295" t="str">
        <f t="array" ref="G295">INDEX(BillToName,MATCH(A295,'Bill to Data'!$A$2:$A$3040,0))</f>
        <v>Bruce Gilliland</v>
      </c>
      <c r="H295" t="str">
        <f t="shared" si="4"/>
        <v>TF-VS10</v>
      </c>
      <c r="J295" t="s">
        <v>732</v>
      </c>
      <c r="K295">
        <f t="array" ref="K295">SUM((InvoiceNo=J295)*1)</f>
        <v>6</v>
      </c>
      <c r="L295">
        <f t="array" ref="L295">SUM((InvoiceNo=J295)*QuantityShipped)</f>
        <v>7</v>
      </c>
      <c r="N295" t="s">
        <v>831</v>
      </c>
      <c r="O295">
        <f t="array" ref="O295">SUM((ItemCode=N295)*1)</f>
        <v>2</v>
      </c>
      <c r="P295">
        <f t="array" ref="P295">SUM((ItemCode=N295)*QuantityShipped)</f>
        <v>2</v>
      </c>
    </row>
    <row r="296" spans="1:16" x14ac:dyDescent="0.55000000000000004">
      <c r="A296" t="s">
        <v>470</v>
      </c>
      <c r="B296" s="1">
        <v>40373</v>
      </c>
      <c r="C296" t="s">
        <v>1</v>
      </c>
      <c r="D296" t="s">
        <v>2</v>
      </c>
      <c r="E296" t="s">
        <v>3</v>
      </c>
      <c r="F296">
        <v>1</v>
      </c>
      <c r="G296" t="str">
        <f t="array" ref="G296">INDEX(BillToName,MATCH(A296,'Bill to Data'!$A$2:$A$3040,0))</f>
        <v>John Shaver</v>
      </c>
      <c r="H296" t="str">
        <f t="shared" si="4"/>
        <v>8000-543-236</v>
      </c>
      <c r="J296" t="s">
        <v>736</v>
      </c>
      <c r="K296">
        <f t="array" ref="K296">SUM((InvoiceNo=J296)*1)</f>
        <v>1</v>
      </c>
      <c r="L296">
        <f t="array" ref="L296">SUM((InvoiceNo=J296)*QuantityShipped)</f>
        <v>1</v>
      </c>
      <c r="N296" t="s">
        <v>834</v>
      </c>
      <c r="O296">
        <f t="array" ref="O296">SUM((ItemCode=N296)*1)</f>
        <v>1</v>
      </c>
      <c r="P296">
        <f t="array" ref="P296">SUM((ItemCode=N296)*QuantityShipped)</f>
        <v>1</v>
      </c>
    </row>
    <row r="297" spans="1:16" x14ac:dyDescent="0.55000000000000004">
      <c r="A297" t="s">
        <v>470</v>
      </c>
      <c r="B297" s="1">
        <v>40373</v>
      </c>
      <c r="C297" t="s">
        <v>1</v>
      </c>
      <c r="D297" t="s">
        <v>136</v>
      </c>
      <c r="E297" t="s">
        <v>120</v>
      </c>
      <c r="F297">
        <v>16</v>
      </c>
      <c r="G297" t="str">
        <f t="array" ref="G297">INDEX(BillToName,MATCH(A297,'Bill to Data'!$A$2:$A$3040,0))</f>
        <v>John Shaver</v>
      </c>
      <c r="H297" t="str">
        <f t="shared" si="4"/>
        <v>XR8008VS</v>
      </c>
      <c r="J297" t="s">
        <v>737</v>
      </c>
      <c r="K297">
        <f t="array" ref="K297">SUM((InvoiceNo=J297)*1)</f>
        <v>3</v>
      </c>
      <c r="L297">
        <f t="array" ref="L297">SUM((InvoiceNo=J297)*QuantityShipped)</f>
        <v>121</v>
      </c>
      <c r="N297" t="s">
        <v>836</v>
      </c>
      <c r="O297">
        <f t="array" ref="O297">SUM((ItemCode=N297)*1)</f>
        <v>1</v>
      </c>
      <c r="P297">
        <f t="array" ref="P297">SUM((ItemCode=N297)*QuantityShipped)</f>
        <v>15</v>
      </c>
    </row>
    <row r="298" spans="1:16" x14ac:dyDescent="0.55000000000000004">
      <c r="A298" t="s">
        <v>470</v>
      </c>
      <c r="B298" s="1">
        <v>40373</v>
      </c>
      <c r="C298" t="s">
        <v>1</v>
      </c>
      <c r="D298" t="s">
        <v>471</v>
      </c>
      <c r="E298" t="s">
        <v>106</v>
      </c>
      <c r="F298">
        <v>0</v>
      </c>
      <c r="G298" t="str">
        <f t="array" ref="G298">INDEX(BillToName,MATCH(A298,'Bill to Data'!$A$2:$A$3040,0))</f>
        <v>John Shaver</v>
      </c>
      <c r="H298" t="str">
        <f t="shared" si="4"/>
        <v>AIC11010-VS</v>
      </c>
      <c r="J298" t="s">
        <v>739</v>
      </c>
      <c r="K298">
        <f t="array" ref="K298">SUM((InvoiceNo=J298)*1)</f>
        <v>1</v>
      </c>
      <c r="L298">
        <f t="array" ref="L298">SUM((InvoiceNo=J298)*QuantityShipped)</f>
        <v>3</v>
      </c>
      <c r="N298" t="s">
        <v>838</v>
      </c>
      <c r="O298">
        <f t="array" ref="O298">SUM((ItemCode=N298)*1)</f>
        <v>1</v>
      </c>
      <c r="P298">
        <f t="array" ref="P298">SUM((ItemCode=N298)*QuantityShipped)</f>
        <v>10</v>
      </c>
    </row>
    <row r="299" spans="1:16" x14ac:dyDescent="0.55000000000000004">
      <c r="A299" t="s">
        <v>472</v>
      </c>
      <c r="B299" s="1">
        <v>40373</v>
      </c>
      <c r="C299" t="s">
        <v>1</v>
      </c>
      <c r="D299" t="s">
        <v>244</v>
      </c>
      <c r="E299" t="s">
        <v>23</v>
      </c>
      <c r="F299">
        <v>5</v>
      </c>
      <c r="G299" t="str">
        <f t="array" ref="G299">INDEX(BillToName,MATCH(A299,'Bill to Data'!$A$2:$A$3040,0))</f>
        <v>Jeff McGinnis</v>
      </c>
      <c r="H299" t="str">
        <f t="shared" si="4"/>
        <v>TT11002-VP</v>
      </c>
      <c r="J299" t="s">
        <v>741</v>
      </c>
      <c r="K299">
        <f t="array" ref="K299">SUM((InvoiceNo=J299)*1)</f>
        <v>2</v>
      </c>
      <c r="L299">
        <f t="array" ref="L299">SUM((InvoiceNo=J299)*QuantityShipped)</f>
        <v>2</v>
      </c>
      <c r="N299" t="s">
        <v>840</v>
      </c>
      <c r="O299">
        <f t="array" ref="O299">SUM((ItemCode=N299)*1)</f>
        <v>1</v>
      </c>
      <c r="P299">
        <f t="array" ref="P299">SUM((ItemCode=N299)*QuantityShipped)</f>
        <v>1</v>
      </c>
    </row>
    <row r="300" spans="1:16" x14ac:dyDescent="0.55000000000000004">
      <c r="A300" t="s">
        <v>472</v>
      </c>
      <c r="B300" s="1">
        <v>40373</v>
      </c>
      <c r="C300" t="s">
        <v>1</v>
      </c>
      <c r="D300" t="s">
        <v>129</v>
      </c>
      <c r="E300" t="s">
        <v>72</v>
      </c>
      <c r="F300">
        <v>5</v>
      </c>
      <c r="G300" t="str">
        <f t="array" ref="G300">INDEX(BillToName,MATCH(A300,'Bill to Data'!$A$2:$A$3040,0))</f>
        <v>Jeff McGinnis</v>
      </c>
      <c r="H300" t="str">
        <f t="shared" si="4"/>
        <v>55215-100-EPR</v>
      </c>
      <c r="J300" t="s">
        <v>744</v>
      </c>
      <c r="K300">
        <f t="array" ref="K300">SUM((InvoiceNo=J300)*1)</f>
        <v>1</v>
      </c>
      <c r="L300">
        <f t="array" ref="L300">SUM((InvoiceNo=J300)*QuantityShipped)</f>
        <v>1</v>
      </c>
      <c r="N300" t="s">
        <v>842</v>
      </c>
      <c r="O300">
        <f t="array" ref="O300">SUM((ItemCode=N300)*1)</f>
        <v>1</v>
      </c>
      <c r="P300">
        <f t="array" ref="P300">SUM((ItemCode=N300)*QuantityShipped)</f>
        <v>1</v>
      </c>
    </row>
    <row r="301" spans="1:16" x14ac:dyDescent="0.55000000000000004">
      <c r="A301" t="s">
        <v>472</v>
      </c>
      <c r="B301" s="1">
        <v>40373</v>
      </c>
      <c r="C301" t="s">
        <v>1</v>
      </c>
      <c r="D301" t="s">
        <v>77</v>
      </c>
      <c r="E301" t="s">
        <v>30</v>
      </c>
      <c r="F301">
        <v>5</v>
      </c>
      <c r="G301" t="str">
        <f t="array" ref="G301">INDEX(BillToName,MATCH(A301,'Bill to Data'!$A$2:$A$3040,0))</f>
        <v>Jeff McGinnis</v>
      </c>
      <c r="H301" t="str">
        <f t="shared" si="4"/>
        <v>25612-6-NYR</v>
      </c>
      <c r="J301" t="s">
        <v>747</v>
      </c>
      <c r="K301">
        <f t="array" ref="K301">SUM((InvoiceNo=J301)*1)</f>
        <v>1</v>
      </c>
      <c r="L301">
        <f t="array" ref="L301">SUM((InvoiceNo=J301)*QuantityShipped)</f>
        <v>37</v>
      </c>
      <c r="N301" t="s">
        <v>844</v>
      </c>
      <c r="O301">
        <f t="array" ref="O301">SUM((ItemCode=N301)*1)</f>
        <v>1</v>
      </c>
      <c r="P301">
        <f t="array" ref="P301">SUM((ItemCode=N301)*QuantityShipped)</f>
        <v>1</v>
      </c>
    </row>
    <row r="302" spans="1:16" x14ac:dyDescent="0.55000000000000004">
      <c r="A302" t="s">
        <v>472</v>
      </c>
      <c r="B302" s="1">
        <v>40373</v>
      </c>
      <c r="C302" t="s">
        <v>1</v>
      </c>
      <c r="D302" t="s">
        <v>111</v>
      </c>
      <c r="E302" t="s">
        <v>76</v>
      </c>
      <c r="F302">
        <v>5</v>
      </c>
      <c r="G302" t="str">
        <f t="array" ref="G302">INDEX(BillToName,MATCH(A302,'Bill to Data'!$A$2:$A$3040,0))</f>
        <v>Jeff McGinnis</v>
      </c>
      <c r="H302" t="str">
        <f t="shared" si="4"/>
        <v>QJ111SQ-1</v>
      </c>
      <c r="J302" t="s">
        <v>749</v>
      </c>
      <c r="K302">
        <f t="array" ref="K302">SUM((InvoiceNo=J302)*1)</f>
        <v>1</v>
      </c>
      <c r="L302">
        <f t="array" ref="L302">SUM((InvoiceNo=J302)*QuantityShipped)</f>
        <v>-1</v>
      </c>
      <c r="N302" t="s">
        <v>846</v>
      </c>
      <c r="O302">
        <f t="array" ref="O302">SUM((ItemCode=N302)*1)</f>
        <v>3</v>
      </c>
      <c r="P302">
        <f t="array" ref="P302">SUM((ItemCode=N302)*QuantityShipped)</f>
        <v>6</v>
      </c>
    </row>
    <row r="303" spans="1:16" x14ac:dyDescent="0.55000000000000004">
      <c r="A303" t="s">
        <v>472</v>
      </c>
      <c r="B303" s="1">
        <v>40373</v>
      </c>
      <c r="C303" t="s">
        <v>1</v>
      </c>
      <c r="D303" t="s">
        <v>473</v>
      </c>
      <c r="E303" t="s">
        <v>474</v>
      </c>
      <c r="F303">
        <v>2</v>
      </c>
      <c r="G303" t="str">
        <f t="array" ref="G303">INDEX(BillToName,MATCH(A303,'Bill to Data'!$A$2:$A$3040,0))</f>
        <v>Jeff McGinnis</v>
      </c>
      <c r="H303" t="str">
        <f t="shared" si="4"/>
        <v>19349-211-406-N</v>
      </c>
      <c r="J303" t="s">
        <v>750</v>
      </c>
      <c r="K303">
        <f t="array" ref="K303">SUM((InvoiceNo=J303)*1)</f>
        <v>1</v>
      </c>
      <c r="L303">
        <f t="array" ref="L303">SUM((InvoiceNo=J303)*QuantityShipped)</f>
        <v>1</v>
      </c>
      <c r="N303" t="s">
        <v>848</v>
      </c>
      <c r="O303">
        <f t="array" ref="O303">SUM((ItemCode=N303)*1)</f>
        <v>1</v>
      </c>
      <c r="P303">
        <f t="array" ref="P303">SUM((ItemCode=N303)*QuantityShipped)</f>
        <v>4</v>
      </c>
    </row>
    <row r="304" spans="1:16" x14ac:dyDescent="0.55000000000000004">
      <c r="A304" t="s">
        <v>472</v>
      </c>
      <c r="B304" s="1">
        <v>40373</v>
      </c>
      <c r="C304" t="s">
        <v>1</v>
      </c>
      <c r="D304" t="s">
        <v>475</v>
      </c>
      <c r="E304" t="s">
        <v>476</v>
      </c>
      <c r="F304">
        <v>2</v>
      </c>
      <c r="G304" t="str">
        <f t="array" ref="G304">INDEX(BillToName,MATCH(A304,'Bill to Data'!$A$2:$A$3040,0))</f>
        <v>Jeff McGinnis</v>
      </c>
      <c r="H304" t="str">
        <f t="shared" si="4"/>
        <v>19350-212-406-N</v>
      </c>
      <c r="J304" t="s">
        <v>751</v>
      </c>
      <c r="K304">
        <f t="array" ref="K304">SUM((InvoiceNo=J304)*1)</f>
        <v>2</v>
      </c>
      <c r="L304">
        <f t="array" ref="L304">SUM((InvoiceNo=J304)*QuantityShipped)</f>
        <v>120</v>
      </c>
      <c r="N304" t="s">
        <v>850</v>
      </c>
      <c r="O304">
        <f t="array" ref="O304">SUM((ItemCode=N304)*1)</f>
        <v>3</v>
      </c>
      <c r="P304">
        <f t="array" ref="P304">SUM((ItemCode=N304)*QuantityShipped)</f>
        <v>3</v>
      </c>
    </row>
    <row r="305" spans="1:16" x14ac:dyDescent="0.55000000000000004">
      <c r="A305" t="s">
        <v>472</v>
      </c>
      <c r="B305" s="1">
        <v>40373</v>
      </c>
      <c r="C305" t="s">
        <v>1</v>
      </c>
      <c r="D305" t="s">
        <v>477</v>
      </c>
      <c r="E305" t="s">
        <v>478</v>
      </c>
      <c r="F305">
        <v>0</v>
      </c>
      <c r="G305" t="str">
        <f t="array" ref="G305">INDEX(BillToName,MATCH(A305,'Bill to Data'!$A$2:$A$3040,0))</f>
        <v>Jeff McGinnis</v>
      </c>
      <c r="H305" t="str">
        <f t="shared" si="4"/>
        <v>19351-213-406-N</v>
      </c>
      <c r="J305" t="s">
        <v>752</v>
      </c>
      <c r="K305">
        <f t="array" ref="K305">SUM((InvoiceNo=J305)*1)</f>
        <v>2</v>
      </c>
      <c r="L305">
        <f t="array" ref="L305">SUM((InvoiceNo=J305)*QuantityShipped)</f>
        <v>-120</v>
      </c>
      <c r="N305" t="s">
        <v>852</v>
      </c>
      <c r="O305">
        <f t="array" ref="O305">SUM((ItemCode=N305)*1)</f>
        <v>6</v>
      </c>
      <c r="P305">
        <f t="array" ref="P305">SUM((ItemCode=N305)*QuantityShipped)</f>
        <v>19</v>
      </c>
    </row>
    <row r="306" spans="1:16" x14ac:dyDescent="0.55000000000000004">
      <c r="A306" t="s">
        <v>479</v>
      </c>
      <c r="B306" s="1">
        <v>40374</v>
      </c>
      <c r="C306" t="s">
        <v>138</v>
      </c>
      <c r="D306" t="s">
        <v>480</v>
      </c>
      <c r="E306" t="s">
        <v>481</v>
      </c>
      <c r="F306">
        <v>1</v>
      </c>
      <c r="G306" t="str">
        <f t="array" ref="G306">INDEX(BillToName,MATCH(A306,'Bill to Data'!$A$2:$A$3040,0))</f>
        <v>JASON PRICE</v>
      </c>
      <c r="H306" t="str">
        <f t="shared" si="4"/>
        <v>CP6492-AL</v>
      </c>
      <c r="J306" t="s">
        <v>753</v>
      </c>
      <c r="K306">
        <f t="array" ref="K306">SUM((InvoiceNo=J306)*1)</f>
        <v>1</v>
      </c>
      <c r="L306">
        <f t="array" ref="L306">SUM((InvoiceNo=J306)*QuantityShipped)</f>
        <v>1</v>
      </c>
      <c r="N306" t="s">
        <v>854</v>
      </c>
      <c r="O306">
        <f t="array" ref="O306">SUM((ItemCode=N306)*1)</f>
        <v>1</v>
      </c>
      <c r="P306">
        <f t="array" ref="P306">SUM((ItemCode=N306)*QuantityShipped)</f>
        <v>1</v>
      </c>
    </row>
    <row r="307" spans="1:16" x14ac:dyDescent="0.55000000000000004">
      <c r="A307" t="s">
        <v>482</v>
      </c>
      <c r="B307" s="1">
        <v>40374</v>
      </c>
      <c r="C307" t="s">
        <v>138</v>
      </c>
      <c r="D307" t="s">
        <v>483</v>
      </c>
      <c r="E307" t="s">
        <v>134</v>
      </c>
      <c r="F307">
        <v>1</v>
      </c>
      <c r="G307" t="str">
        <f t="array" ref="G307">INDEX(BillToName,MATCH(A307,'Bill to Data'!$A$2:$A$3040,0))</f>
        <v>BRENT BUINHAM</v>
      </c>
      <c r="H307" t="str">
        <f t="shared" si="4"/>
        <v>9202C</v>
      </c>
      <c r="J307" t="s">
        <v>754</v>
      </c>
      <c r="K307">
        <f t="array" ref="K307">SUM((InvoiceNo=J307)*1)</f>
        <v>1</v>
      </c>
      <c r="L307">
        <f t="array" ref="L307">SUM((InvoiceNo=J307)*QuantityShipped)</f>
        <v>1</v>
      </c>
      <c r="N307" t="s">
        <v>856</v>
      </c>
      <c r="O307">
        <f t="array" ref="O307">SUM((ItemCode=N307)*1)</f>
        <v>1</v>
      </c>
      <c r="P307">
        <f t="array" ref="P307">SUM((ItemCode=N307)*QuantityShipped)</f>
        <v>1</v>
      </c>
    </row>
    <row r="308" spans="1:16" x14ac:dyDescent="0.55000000000000004">
      <c r="A308" t="s">
        <v>484</v>
      </c>
      <c r="B308" s="1">
        <v>40374</v>
      </c>
      <c r="C308" t="s">
        <v>1</v>
      </c>
      <c r="D308" t="s">
        <v>485</v>
      </c>
      <c r="E308" t="s">
        <v>486</v>
      </c>
      <c r="F308">
        <v>1</v>
      </c>
      <c r="G308" t="str">
        <f t="array" ref="G308">INDEX(BillToName,MATCH(A308,'Bill to Data'!$A$2:$A$3040,0))</f>
        <v>Scotts LawnService</v>
      </c>
      <c r="H308" t="str">
        <f t="shared" si="4"/>
        <v>2150PX</v>
      </c>
      <c r="J308" t="s">
        <v>756</v>
      </c>
      <c r="K308">
        <f t="array" ref="K308">SUM((InvoiceNo=J308)*1)</f>
        <v>1</v>
      </c>
      <c r="L308">
        <f t="array" ref="L308">SUM((InvoiceNo=J308)*QuantityShipped)</f>
        <v>1</v>
      </c>
      <c r="N308" t="s">
        <v>860</v>
      </c>
      <c r="O308">
        <f t="array" ref="O308">SUM((ItemCode=N308)*1)</f>
        <v>9</v>
      </c>
      <c r="P308">
        <f t="array" ref="P308">SUM((ItemCode=N308)*QuantityShipped)</f>
        <v>373</v>
      </c>
    </row>
    <row r="309" spans="1:16" x14ac:dyDescent="0.55000000000000004">
      <c r="A309" t="s">
        <v>487</v>
      </c>
      <c r="B309" s="1">
        <v>40375</v>
      </c>
      <c r="C309" t="s">
        <v>1</v>
      </c>
      <c r="D309" t="s">
        <v>389</v>
      </c>
      <c r="E309" t="s">
        <v>115</v>
      </c>
      <c r="F309">
        <v>1</v>
      </c>
      <c r="G309" t="str">
        <f t="array" ref="G309">INDEX(BillToName,MATCH(A309,'Bill to Data'!$A$2:$A$3040,0))</f>
        <v>LEE BRANUM</v>
      </c>
      <c r="H309" t="str">
        <f t="shared" si="4"/>
        <v>22670-PP-15-406</v>
      </c>
      <c r="J309" t="s">
        <v>759</v>
      </c>
      <c r="K309">
        <f t="array" ref="K309">SUM((InvoiceNo=J309)*1)</f>
        <v>1</v>
      </c>
      <c r="L309">
        <f t="array" ref="L309">SUM((InvoiceNo=J309)*QuantityShipped)</f>
        <v>21</v>
      </c>
      <c r="N309" t="s">
        <v>863</v>
      </c>
      <c r="O309">
        <f t="array" ref="O309">SUM((ItemCode=N309)*1)</f>
        <v>5</v>
      </c>
      <c r="P309">
        <f t="array" ref="P309">SUM((ItemCode=N309)*QuantityShipped)</f>
        <v>11</v>
      </c>
    </row>
    <row r="310" spans="1:16" x14ac:dyDescent="0.55000000000000004">
      <c r="A310" t="s">
        <v>488</v>
      </c>
      <c r="B310" s="1">
        <v>40375</v>
      </c>
      <c r="C310" t="s">
        <v>1</v>
      </c>
      <c r="D310" t="s">
        <v>8</v>
      </c>
      <c r="E310" t="s">
        <v>9</v>
      </c>
      <c r="F310">
        <v>1</v>
      </c>
      <c r="G310" t="str">
        <f t="array" ref="G310">INDEX(BillToName,MATCH(A310,'Bill to Data'!$A$2:$A$3040,0))</f>
        <v>R. DUNAWAY</v>
      </c>
      <c r="H310" t="str">
        <f t="shared" si="4"/>
        <v>TA283</v>
      </c>
      <c r="J310" t="s">
        <v>760</v>
      </c>
      <c r="K310">
        <f t="array" ref="K310">SUM((InvoiceNo=J310)*1)</f>
        <v>1</v>
      </c>
      <c r="L310">
        <f t="array" ref="L310">SUM((InvoiceNo=J310)*QuantityShipped)</f>
        <v>50</v>
      </c>
      <c r="N310" t="s">
        <v>866</v>
      </c>
      <c r="O310">
        <f t="array" ref="O310">SUM((ItemCode=N310)*1)</f>
        <v>4</v>
      </c>
      <c r="P310">
        <f t="array" ref="P310">SUM((ItemCode=N310)*QuantityShipped)</f>
        <v>62</v>
      </c>
    </row>
    <row r="311" spans="1:16" x14ac:dyDescent="0.55000000000000004">
      <c r="A311" t="s">
        <v>489</v>
      </c>
      <c r="B311" s="1">
        <v>40375</v>
      </c>
      <c r="C311" t="s">
        <v>1</v>
      </c>
      <c r="D311" t="s">
        <v>490</v>
      </c>
      <c r="E311" t="s">
        <v>491</v>
      </c>
      <c r="F311">
        <v>1</v>
      </c>
      <c r="G311" t="str">
        <f t="array" ref="G311">INDEX(BillToName,MATCH(A311,'Bill to Data'!$A$2:$A$3040,0))</f>
        <v>HARVEY MADDEN</v>
      </c>
      <c r="H311" t="str">
        <f t="shared" si="4"/>
        <v>2MDWO-PO1</v>
      </c>
      <c r="J311" t="s">
        <v>761</v>
      </c>
      <c r="K311">
        <f t="array" ref="K311">SUM((InvoiceNo=J311)*1)</f>
        <v>1</v>
      </c>
      <c r="L311">
        <f t="array" ref="L311">SUM((InvoiceNo=J311)*QuantityShipped)</f>
        <v>9</v>
      </c>
      <c r="N311" t="s">
        <v>867</v>
      </c>
      <c r="O311">
        <f t="array" ref="O311">SUM((ItemCode=N311)*1)</f>
        <v>1</v>
      </c>
      <c r="P311">
        <f t="array" ref="P311">SUM((ItemCode=N311)*QuantityShipped)</f>
        <v>1</v>
      </c>
    </row>
    <row r="312" spans="1:16" x14ac:dyDescent="0.55000000000000004">
      <c r="A312" t="s">
        <v>489</v>
      </c>
      <c r="B312" s="1">
        <v>40375</v>
      </c>
      <c r="C312" t="s">
        <v>1</v>
      </c>
      <c r="D312" t="s">
        <v>492</v>
      </c>
      <c r="E312" t="s">
        <v>493</v>
      </c>
      <c r="F312">
        <v>1</v>
      </c>
      <c r="G312" t="str">
        <f t="array" ref="G312">INDEX(BillToName,MATCH(A312,'Bill to Data'!$A$2:$A$3040,0))</f>
        <v>HARVEY MADDEN</v>
      </c>
      <c r="H312" t="str">
        <f t="shared" si="4"/>
        <v>EHPT-130</v>
      </c>
      <c r="J312" t="s">
        <v>762</v>
      </c>
      <c r="K312">
        <f t="array" ref="K312">SUM((InvoiceNo=J312)*1)</f>
        <v>4</v>
      </c>
      <c r="L312">
        <f t="array" ref="L312">SUM((InvoiceNo=J312)*QuantityShipped)</f>
        <v>25</v>
      </c>
      <c r="N312" t="s">
        <v>870</v>
      </c>
      <c r="O312">
        <f t="array" ref="O312">SUM((ItemCode=N312)*1)</f>
        <v>1</v>
      </c>
      <c r="P312">
        <f t="array" ref="P312">SUM((ItemCode=N312)*QuantityShipped)</f>
        <v>1</v>
      </c>
    </row>
    <row r="313" spans="1:16" x14ac:dyDescent="0.55000000000000004">
      <c r="A313" t="s">
        <v>489</v>
      </c>
      <c r="B313" s="1">
        <v>40375</v>
      </c>
      <c r="C313" t="s">
        <v>1</v>
      </c>
      <c r="D313" t="s">
        <v>494</v>
      </c>
      <c r="E313" t="s">
        <v>495</v>
      </c>
      <c r="F313">
        <v>1</v>
      </c>
      <c r="G313" t="str">
        <f t="array" ref="G313">INDEX(BillToName,MATCH(A313,'Bill to Data'!$A$2:$A$3040,0))</f>
        <v>HARVEY MADDEN</v>
      </c>
      <c r="H313" t="str">
        <f t="shared" si="4"/>
        <v>EHPT-164</v>
      </c>
      <c r="J313" t="s">
        <v>763</v>
      </c>
      <c r="K313">
        <f t="array" ref="K313">SUM((InvoiceNo=J313)*1)</f>
        <v>1</v>
      </c>
      <c r="L313">
        <f t="array" ref="L313">SUM((InvoiceNo=J313)*QuantityShipped)</f>
        <v>2</v>
      </c>
      <c r="N313" t="s">
        <v>872</v>
      </c>
      <c r="O313">
        <f t="array" ref="O313">SUM((ItemCode=N313)*1)</f>
        <v>4</v>
      </c>
      <c r="P313">
        <f t="array" ref="P313">SUM((ItemCode=N313)*QuantityShipped)</f>
        <v>2</v>
      </c>
    </row>
    <row r="314" spans="1:16" x14ac:dyDescent="0.55000000000000004">
      <c r="A314" t="s">
        <v>496</v>
      </c>
      <c r="B314" s="1">
        <v>40375</v>
      </c>
      <c r="C314" t="s">
        <v>1</v>
      </c>
      <c r="D314" t="s">
        <v>471</v>
      </c>
      <c r="E314" t="s">
        <v>106</v>
      </c>
      <c r="F314">
        <v>16</v>
      </c>
      <c r="G314" t="str">
        <f t="array" ref="G314">INDEX(BillToName,MATCH(A314,'Bill to Data'!$A$2:$A$3040,0))</f>
        <v>John Shaver</v>
      </c>
      <c r="H314" t="str">
        <f t="shared" si="4"/>
        <v>AIC11010-VS</v>
      </c>
      <c r="J314" t="s">
        <v>765</v>
      </c>
      <c r="K314">
        <f t="array" ref="K314">SUM((InvoiceNo=J314)*1)</f>
        <v>1</v>
      </c>
      <c r="L314">
        <f t="array" ref="L314">SUM((InvoiceNo=J314)*QuantityShipped)</f>
        <v>-1</v>
      </c>
      <c r="N314" t="s">
        <v>873</v>
      </c>
      <c r="O314">
        <f t="array" ref="O314">SUM((ItemCode=N314)*1)</f>
        <v>1</v>
      </c>
      <c r="P314">
        <f t="array" ref="P314">SUM((ItemCode=N314)*QuantityShipped)</f>
        <v>1</v>
      </c>
    </row>
    <row r="315" spans="1:16" x14ac:dyDescent="0.55000000000000004">
      <c r="A315" t="s">
        <v>496</v>
      </c>
      <c r="B315" s="1">
        <v>40375</v>
      </c>
      <c r="C315" t="s">
        <v>1</v>
      </c>
      <c r="D315" t="s">
        <v>136</v>
      </c>
      <c r="E315" t="s">
        <v>120</v>
      </c>
      <c r="F315">
        <v>2</v>
      </c>
      <c r="G315" t="str">
        <f t="array" ref="G315">INDEX(BillToName,MATCH(A315,'Bill to Data'!$A$2:$A$3040,0))</f>
        <v>John Shaver</v>
      </c>
      <c r="H315" t="str">
        <f t="shared" si="4"/>
        <v>XR8008VS</v>
      </c>
      <c r="J315" t="s">
        <v>766</v>
      </c>
      <c r="K315">
        <f t="array" ref="K315">SUM((InvoiceNo=J315)*1)</f>
        <v>1</v>
      </c>
      <c r="L315">
        <f t="array" ref="L315">SUM((InvoiceNo=J315)*QuantityShipped)</f>
        <v>-1</v>
      </c>
      <c r="N315" t="s">
        <v>875</v>
      </c>
      <c r="O315">
        <f t="array" ref="O315">SUM((ItemCode=N315)*1)</f>
        <v>3</v>
      </c>
      <c r="P315">
        <f t="array" ref="P315">SUM((ItemCode=N315)*QuantityShipped)</f>
        <v>9</v>
      </c>
    </row>
    <row r="316" spans="1:16" x14ac:dyDescent="0.55000000000000004">
      <c r="A316" t="s">
        <v>497</v>
      </c>
      <c r="B316" s="1">
        <v>40375</v>
      </c>
      <c r="C316" t="s">
        <v>1</v>
      </c>
      <c r="D316" t="s">
        <v>163</v>
      </c>
      <c r="E316" t="s">
        <v>83</v>
      </c>
      <c r="F316">
        <v>3</v>
      </c>
      <c r="G316" t="str">
        <f t="array" ref="G316">INDEX(BillToName,MATCH(A316,'Bill to Data'!$A$2:$A$3040,0))</f>
        <v>MURPHY TRACTOR &amp; EQUIPMENT</v>
      </c>
      <c r="H316" t="str">
        <f t="shared" si="4"/>
        <v>18635-111-406-N</v>
      </c>
      <c r="J316" t="s">
        <v>767</v>
      </c>
      <c r="K316">
        <f t="array" ref="K316">SUM((InvoiceNo=J316)*1)</f>
        <v>1</v>
      </c>
      <c r="L316">
        <f t="array" ref="L316">SUM((InvoiceNo=J316)*QuantityShipped)</f>
        <v>42</v>
      </c>
      <c r="N316" t="s">
        <v>878</v>
      </c>
      <c r="O316">
        <f t="array" ref="O316">SUM((ItemCode=N316)*1)</f>
        <v>29</v>
      </c>
      <c r="P316">
        <f t="array" ref="P316">SUM((ItemCode=N316)*QuantityShipped)</f>
        <v>1006</v>
      </c>
    </row>
    <row r="317" spans="1:16" x14ac:dyDescent="0.55000000000000004">
      <c r="A317" t="s">
        <v>497</v>
      </c>
      <c r="B317" s="1">
        <v>40375</v>
      </c>
      <c r="C317" t="s">
        <v>1</v>
      </c>
      <c r="D317" t="s">
        <v>164</v>
      </c>
      <c r="E317" t="s">
        <v>81</v>
      </c>
      <c r="F317">
        <v>8</v>
      </c>
      <c r="G317" t="str">
        <f t="array" ref="G317">INDEX(BillToName,MATCH(A317,'Bill to Data'!$A$2:$A$3040,0))</f>
        <v>MURPHY TRACTOR &amp; EQUIPMENT</v>
      </c>
      <c r="H317" t="str">
        <f t="shared" si="4"/>
        <v>18636-112-406-N</v>
      </c>
      <c r="J317" t="s">
        <v>768</v>
      </c>
      <c r="K317">
        <f t="array" ref="K317">SUM((InvoiceNo=J317)*1)</f>
        <v>1</v>
      </c>
      <c r="L317">
        <f t="array" ref="L317">SUM((InvoiceNo=J317)*QuantityShipped)</f>
        <v>5</v>
      </c>
      <c r="N317" t="s">
        <v>886</v>
      </c>
      <c r="O317">
        <f t="array" ref="O317">SUM((ItemCode=N317)*1)</f>
        <v>11</v>
      </c>
      <c r="P317">
        <f t="array" ref="P317">SUM((ItemCode=N317)*QuantityShipped)</f>
        <v>145</v>
      </c>
    </row>
    <row r="318" spans="1:16" x14ac:dyDescent="0.55000000000000004">
      <c r="A318" t="s">
        <v>497</v>
      </c>
      <c r="B318" s="1">
        <v>40375</v>
      </c>
      <c r="C318" t="s">
        <v>1</v>
      </c>
      <c r="D318" t="s">
        <v>498</v>
      </c>
      <c r="E318" t="s">
        <v>499</v>
      </c>
      <c r="F318">
        <v>11</v>
      </c>
      <c r="G318" t="str">
        <f t="array" ref="G318">INDEX(BillToName,MATCH(A318,'Bill to Data'!$A$2:$A$3040,0))</f>
        <v>MURPHY TRACTOR &amp; EQUIPMENT</v>
      </c>
      <c r="H318" t="str">
        <f t="shared" si="4"/>
        <v>TXA8004VK</v>
      </c>
      <c r="J318" t="s">
        <v>771</v>
      </c>
      <c r="K318">
        <f t="array" ref="K318">SUM((InvoiceNo=J318)*1)</f>
        <v>4</v>
      </c>
      <c r="L318">
        <f t="array" ref="L318">SUM((InvoiceNo=J318)*QuantityShipped)</f>
        <v>6</v>
      </c>
      <c r="N318" t="s">
        <v>887</v>
      </c>
      <c r="O318">
        <f t="array" ref="O318">SUM((ItemCode=N318)*1)</f>
        <v>13</v>
      </c>
      <c r="P318">
        <f t="array" ref="P318">SUM((ItemCode=N318)*QuantityShipped)</f>
        <v>670</v>
      </c>
    </row>
    <row r="319" spans="1:16" x14ac:dyDescent="0.55000000000000004">
      <c r="A319" t="s">
        <v>497</v>
      </c>
      <c r="B319" s="1">
        <v>40375</v>
      </c>
      <c r="C319" t="s">
        <v>1</v>
      </c>
      <c r="D319" t="s">
        <v>500</v>
      </c>
      <c r="E319" t="s">
        <v>30</v>
      </c>
      <c r="F319">
        <v>11</v>
      </c>
      <c r="G319" t="str">
        <f t="array" ref="G319">INDEX(BillToName,MATCH(A319,'Bill to Data'!$A$2:$A$3040,0))</f>
        <v>MURPHY TRACTOR &amp; EQUIPMENT</v>
      </c>
      <c r="H319" t="str">
        <f t="shared" si="4"/>
        <v>25608-4-NYR</v>
      </c>
      <c r="J319" t="s">
        <v>773</v>
      </c>
      <c r="K319">
        <f t="array" ref="K319">SUM((InvoiceNo=J319)*1)</f>
        <v>1</v>
      </c>
      <c r="L319">
        <f t="array" ref="L319">SUM((InvoiceNo=J319)*QuantityShipped)</f>
        <v>1</v>
      </c>
      <c r="N319" t="s">
        <v>892</v>
      </c>
      <c r="O319">
        <f t="array" ref="O319">SUM((ItemCode=N319)*1)</f>
        <v>7</v>
      </c>
      <c r="P319">
        <f t="array" ref="P319">SUM((ItemCode=N319)*QuantityShipped)</f>
        <v>290</v>
      </c>
    </row>
    <row r="320" spans="1:16" x14ac:dyDescent="0.55000000000000004">
      <c r="A320" t="s">
        <v>497</v>
      </c>
      <c r="B320" s="1">
        <v>40375</v>
      </c>
      <c r="C320" t="s">
        <v>1</v>
      </c>
      <c r="D320" t="s">
        <v>501</v>
      </c>
      <c r="E320" t="s">
        <v>502</v>
      </c>
      <c r="F320">
        <v>2</v>
      </c>
      <c r="G320" t="str">
        <f t="array" ref="G320">INDEX(BillToName,MATCH(A320,'Bill to Data'!$A$2:$A$3040,0))</f>
        <v>MURPHY TRACTOR &amp; EQUIPMENT</v>
      </c>
      <c r="H320" t="str">
        <f t="shared" si="4"/>
        <v>GHMT075FPT</v>
      </c>
      <c r="J320" t="s">
        <v>776</v>
      </c>
      <c r="K320">
        <f t="array" ref="K320">SUM((InvoiceNo=J320)*1)</f>
        <v>4</v>
      </c>
      <c r="L320">
        <f t="array" ref="L320">SUM((InvoiceNo=J320)*QuantityShipped)</f>
        <v>67</v>
      </c>
      <c r="N320" t="s">
        <v>896</v>
      </c>
      <c r="O320">
        <f t="array" ref="O320">SUM((ItemCode=N320)*1)</f>
        <v>1</v>
      </c>
      <c r="P320">
        <f t="array" ref="P320">SUM((ItemCode=N320)*QuantityShipped)</f>
        <v>1</v>
      </c>
    </row>
    <row r="321" spans="1:16" x14ac:dyDescent="0.55000000000000004">
      <c r="A321" t="s">
        <v>497</v>
      </c>
      <c r="B321" s="1">
        <v>40375</v>
      </c>
      <c r="C321" t="s">
        <v>1</v>
      </c>
      <c r="D321" t="s">
        <v>503</v>
      </c>
      <c r="E321" t="s">
        <v>504</v>
      </c>
      <c r="F321">
        <v>1</v>
      </c>
      <c r="G321" t="str">
        <f t="array" ref="G321">INDEX(BillToName,MATCH(A321,'Bill to Data'!$A$2:$A$3040,0))</f>
        <v>MURPHY TRACTOR &amp; EQUIPMENT</v>
      </c>
      <c r="H321" t="str">
        <f t="shared" si="4"/>
        <v>LSTM075-30</v>
      </c>
      <c r="J321" t="s">
        <v>780</v>
      </c>
      <c r="K321">
        <f t="array" ref="K321">SUM((InvoiceNo=J321)*1)</f>
        <v>1</v>
      </c>
      <c r="L321">
        <f t="array" ref="L321">SUM((InvoiceNo=J321)*QuantityShipped)</f>
        <v>75</v>
      </c>
      <c r="N321" t="s">
        <v>906</v>
      </c>
      <c r="O321">
        <f t="array" ref="O321">SUM((ItemCode=N321)*1)</f>
        <v>16</v>
      </c>
      <c r="P321">
        <f t="array" ref="P321">SUM((ItemCode=N321)*QuantityShipped)</f>
        <v>411</v>
      </c>
    </row>
    <row r="322" spans="1:16" x14ac:dyDescent="0.55000000000000004">
      <c r="A322" t="s">
        <v>505</v>
      </c>
      <c r="B322" s="1">
        <v>40379</v>
      </c>
      <c r="C322" t="s">
        <v>138</v>
      </c>
      <c r="D322" t="s">
        <v>303</v>
      </c>
      <c r="E322" t="s">
        <v>304</v>
      </c>
      <c r="F322">
        <v>-1</v>
      </c>
      <c r="G322" t="str">
        <f t="array" ref="G322">INDEX(BillToName,MATCH(A322,'Bill to Data'!$A$2:$A$3040,0))</f>
        <v>Nick Larocca</v>
      </c>
      <c r="H322" t="str">
        <f t="shared" ref="H322:H385" si="5">LEFT(D322,LEN(D322))</f>
        <v>2088-343-135</v>
      </c>
      <c r="J322" t="s">
        <v>781</v>
      </c>
      <c r="K322">
        <f t="array" ref="K322">SUM((InvoiceNo=J322)*1)</f>
        <v>1</v>
      </c>
      <c r="L322">
        <f t="array" ref="L322">SUM((InvoiceNo=J322)*QuantityShipped)</f>
        <v>1</v>
      </c>
      <c r="N322" t="s">
        <v>912</v>
      </c>
      <c r="O322">
        <f t="array" ref="O322">SUM((ItemCode=N322)*1)</f>
        <v>2</v>
      </c>
      <c r="P322">
        <f t="array" ref="P322">SUM((ItemCode=N322)*QuantityShipped)</f>
        <v>2</v>
      </c>
    </row>
    <row r="323" spans="1:16" x14ac:dyDescent="0.55000000000000004">
      <c r="A323" t="s">
        <v>506</v>
      </c>
      <c r="B323" s="1">
        <v>40380</v>
      </c>
      <c r="C323" t="s">
        <v>138</v>
      </c>
      <c r="D323" t="s">
        <v>303</v>
      </c>
      <c r="E323" t="s">
        <v>304</v>
      </c>
      <c r="F323">
        <v>-1</v>
      </c>
      <c r="G323" t="str">
        <f t="array" ref="G323">INDEX(BillToName,MATCH(A323,'Bill to Data'!$A$2:$A$3040,0))</f>
        <v>NICK LAROCCA</v>
      </c>
      <c r="H323" t="str">
        <f t="shared" si="5"/>
        <v>2088-343-135</v>
      </c>
      <c r="J323" t="s">
        <v>782</v>
      </c>
      <c r="K323">
        <f t="array" ref="K323">SUM((InvoiceNo=J323)*1)</f>
        <v>1</v>
      </c>
      <c r="L323">
        <f t="array" ref="L323">SUM((InvoiceNo=J323)*QuantityShipped)</f>
        <v>20</v>
      </c>
      <c r="N323" t="s">
        <v>916</v>
      </c>
      <c r="O323">
        <f t="array" ref="O323">SUM((ItemCode=N323)*1)</f>
        <v>1</v>
      </c>
      <c r="P323">
        <f t="array" ref="P323">SUM((ItemCode=N323)*QuantityShipped)</f>
        <v>1</v>
      </c>
    </row>
    <row r="324" spans="1:16" x14ac:dyDescent="0.55000000000000004">
      <c r="A324" t="s">
        <v>507</v>
      </c>
      <c r="B324" s="1">
        <v>40380</v>
      </c>
      <c r="C324" t="s">
        <v>138</v>
      </c>
      <c r="D324" t="s">
        <v>303</v>
      </c>
      <c r="E324" t="s">
        <v>304</v>
      </c>
      <c r="F324">
        <v>1</v>
      </c>
      <c r="G324" t="str">
        <f t="array" ref="G324">INDEX(BillToName,MATCH(A324,'Bill to Data'!$A$2:$A$3040,0))</f>
        <v>NICK LAROCCA</v>
      </c>
      <c r="H324" t="str">
        <f t="shared" si="5"/>
        <v>2088-343-135</v>
      </c>
      <c r="J324" t="s">
        <v>783</v>
      </c>
      <c r="K324">
        <f t="array" ref="K324">SUM((InvoiceNo=J324)*1)</f>
        <v>2</v>
      </c>
      <c r="L324">
        <f t="array" ref="L324">SUM((InvoiceNo=J324)*QuantityShipped)</f>
        <v>21</v>
      </c>
      <c r="N324" t="s">
        <v>919</v>
      </c>
      <c r="O324">
        <f t="array" ref="O324">SUM((ItemCode=N324)*1)</f>
        <v>1</v>
      </c>
      <c r="P324">
        <f t="array" ref="P324">SUM((ItemCode=N324)*QuantityShipped)</f>
        <v>1</v>
      </c>
    </row>
    <row r="325" spans="1:16" x14ac:dyDescent="0.55000000000000004">
      <c r="A325" t="s">
        <v>508</v>
      </c>
      <c r="B325" s="1">
        <v>40389</v>
      </c>
      <c r="C325" t="s">
        <v>1</v>
      </c>
      <c r="D325" t="s">
        <v>429</v>
      </c>
      <c r="E325" t="s">
        <v>430</v>
      </c>
      <c r="F325">
        <v>1</v>
      </c>
      <c r="G325" t="str">
        <f t="array" ref="G325">INDEX(BillToName,MATCH(A325,'Bill to Data'!$A$2:$A$3040,0))</f>
        <v>BRIAN POST</v>
      </c>
      <c r="H325" t="str">
        <f t="shared" si="5"/>
        <v>10131</v>
      </c>
      <c r="J325" t="s">
        <v>784</v>
      </c>
      <c r="K325">
        <f t="array" ref="K325">SUM((InvoiceNo=J325)*1)</f>
        <v>1</v>
      </c>
      <c r="L325">
        <f t="array" ref="L325">SUM((InvoiceNo=J325)*QuantityShipped)</f>
        <v>1</v>
      </c>
      <c r="N325" t="s">
        <v>922</v>
      </c>
      <c r="O325">
        <f t="array" ref="O325">SUM((ItemCode=N325)*1)</f>
        <v>10</v>
      </c>
      <c r="P325">
        <f t="array" ref="P325">SUM((ItemCode=N325)*QuantityShipped)</f>
        <v>16</v>
      </c>
    </row>
    <row r="326" spans="1:16" x14ac:dyDescent="0.55000000000000004">
      <c r="A326" t="s">
        <v>509</v>
      </c>
      <c r="B326" s="1">
        <v>40389</v>
      </c>
      <c r="C326" t="s">
        <v>1</v>
      </c>
      <c r="D326" t="s">
        <v>2</v>
      </c>
      <c r="E326" t="s">
        <v>3</v>
      </c>
      <c r="F326">
        <v>1</v>
      </c>
      <c r="G326" t="str">
        <f t="array" ref="G326">INDEX(BillToName,MATCH(A326,'Bill to Data'!$A$2:$A$3040,0))</f>
        <v>Kenneth Bergen</v>
      </c>
      <c r="H326" t="str">
        <f t="shared" si="5"/>
        <v>8000-543-236</v>
      </c>
      <c r="J326" t="s">
        <v>787</v>
      </c>
      <c r="K326">
        <f t="array" ref="K326">SUM((InvoiceNo=J326)*1)</f>
        <v>1</v>
      </c>
      <c r="L326">
        <f t="array" ref="L326">SUM((InvoiceNo=J326)*QuantityShipped)</f>
        <v>-1</v>
      </c>
      <c r="N326" t="s">
        <v>925</v>
      </c>
      <c r="O326">
        <f t="array" ref="O326">SUM((ItemCode=N326)*1)</f>
        <v>3</v>
      </c>
      <c r="P326">
        <f t="array" ref="P326">SUM((ItemCode=N326)*QuantityShipped)</f>
        <v>1</v>
      </c>
    </row>
    <row r="327" spans="1:16" x14ac:dyDescent="0.55000000000000004">
      <c r="A327" t="s">
        <v>510</v>
      </c>
      <c r="B327" s="1">
        <v>40389</v>
      </c>
      <c r="C327" t="s">
        <v>138</v>
      </c>
      <c r="D327" t="s">
        <v>511</v>
      </c>
      <c r="E327" t="s">
        <v>463</v>
      </c>
      <c r="F327">
        <v>1</v>
      </c>
      <c r="G327" t="str">
        <f t="array" ref="G327">INDEX(BillToName,MATCH(A327,'Bill to Data'!$A$2:$A$3040,0))</f>
        <v>RON CLARKE</v>
      </c>
      <c r="H327" t="str">
        <f t="shared" si="5"/>
        <v>AA110-1-AL</v>
      </c>
      <c r="J327" t="s">
        <v>788</v>
      </c>
      <c r="K327">
        <f t="array" ref="K327">SUM((InvoiceNo=J327)*1)</f>
        <v>1</v>
      </c>
      <c r="L327">
        <f t="array" ref="L327">SUM((InvoiceNo=J327)*QuantityShipped)</f>
        <v>1</v>
      </c>
      <c r="N327" t="s">
        <v>927</v>
      </c>
      <c r="O327">
        <f t="array" ref="O327">SUM((ItemCode=N327)*1)</f>
        <v>6</v>
      </c>
      <c r="P327">
        <f t="array" ref="P327">SUM((ItemCode=N327)*QuantityShipped)</f>
        <v>8</v>
      </c>
    </row>
    <row r="328" spans="1:16" x14ac:dyDescent="0.55000000000000004">
      <c r="A328" t="s">
        <v>512</v>
      </c>
      <c r="B328" s="1">
        <v>40389</v>
      </c>
      <c r="C328" t="s">
        <v>1</v>
      </c>
      <c r="D328" t="s">
        <v>362</v>
      </c>
      <c r="E328" t="s">
        <v>361</v>
      </c>
      <c r="F328">
        <v>2</v>
      </c>
      <c r="G328" t="str">
        <f t="array" ref="G328">INDEX(BillToName,MATCH(A328,'Bill to Data'!$A$2:$A$3040,0))</f>
        <v>GUY CUMBIE</v>
      </c>
      <c r="H328" t="str">
        <f t="shared" si="5"/>
        <v>38720-PPB-X18</v>
      </c>
      <c r="J328" t="s">
        <v>789</v>
      </c>
      <c r="K328">
        <f t="array" ref="K328">SUM((InvoiceNo=J328)*1)</f>
        <v>1</v>
      </c>
      <c r="L328">
        <f t="array" ref="L328">SUM((InvoiceNo=J328)*QuantityShipped)</f>
        <v>1</v>
      </c>
      <c r="N328" t="s">
        <v>929</v>
      </c>
      <c r="O328">
        <f t="array" ref="O328">SUM((ItemCode=N328)*1)</f>
        <v>3</v>
      </c>
      <c r="P328">
        <f t="array" ref="P328">SUM((ItemCode=N328)*QuantityShipped)</f>
        <v>7</v>
      </c>
    </row>
    <row r="329" spans="1:16" x14ac:dyDescent="0.55000000000000004">
      <c r="A329" t="s">
        <v>513</v>
      </c>
      <c r="B329" s="1">
        <v>40389</v>
      </c>
      <c r="C329" t="s">
        <v>1</v>
      </c>
      <c r="D329" t="s">
        <v>389</v>
      </c>
      <c r="E329" t="s">
        <v>115</v>
      </c>
      <c r="F329">
        <v>1</v>
      </c>
      <c r="G329" t="str">
        <f t="array" ref="G329">INDEX(BillToName,MATCH(A329,'Bill to Data'!$A$2:$A$3040,0))</f>
        <v>MARTHA RAU</v>
      </c>
      <c r="H329" t="str">
        <f t="shared" si="5"/>
        <v>22670-PP-15-406</v>
      </c>
      <c r="J329" t="s">
        <v>790</v>
      </c>
      <c r="K329">
        <f t="array" ref="K329">SUM((InvoiceNo=J329)*1)</f>
        <v>1</v>
      </c>
      <c r="L329">
        <f t="array" ref="L329">SUM((InvoiceNo=J329)*QuantityShipped)</f>
        <v>1</v>
      </c>
      <c r="N329" t="s">
        <v>932</v>
      </c>
      <c r="O329">
        <f t="array" ref="O329">SUM((ItemCode=N329)*1)</f>
        <v>4</v>
      </c>
      <c r="P329">
        <f t="array" ref="P329">SUM((ItemCode=N329)*QuantityShipped)</f>
        <v>4</v>
      </c>
    </row>
    <row r="330" spans="1:16" x14ac:dyDescent="0.55000000000000004">
      <c r="A330" t="s">
        <v>514</v>
      </c>
      <c r="B330" s="1">
        <v>40389</v>
      </c>
      <c r="C330" t="s">
        <v>138</v>
      </c>
      <c r="D330" t="s">
        <v>48</v>
      </c>
      <c r="E330" t="s">
        <v>47</v>
      </c>
      <c r="F330">
        <v>13</v>
      </c>
      <c r="G330" t="str">
        <f t="array" ref="G330">INDEX(BillToName,MATCH(A330,'Bill to Data'!$A$2:$A$3040,0))</f>
        <v>John Bryant</v>
      </c>
      <c r="H330" t="str">
        <f t="shared" si="5"/>
        <v>TTJ60-11004VP</v>
      </c>
      <c r="J330" t="s">
        <v>791</v>
      </c>
      <c r="K330">
        <f t="array" ref="K330">SUM((InvoiceNo=J330)*1)</f>
        <v>1</v>
      </c>
      <c r="L330">
        <f t="array" ref="L330">SUM((InvoiceNo=J330)*QuantityShipped)</f>
        <v>12</v>
      </c>
      <c r="N330" t="s">
        <v>935</v>
      </c>
      <c r="O330">
        <f t="array" ref="O330">SUM((ItemCode=N330)*1)</f>
        <v>2</v>
      </c>
      <c r="P330">
        <f t="array" ref="P330">SUM((ItemCode=N330)*QuantityShipped)</f>
        <v>42</v>
      </c>
    </row>
    <row r="331" spans="1:16" x14ac:dyDescent="0.55000000000000004">
      <c r="A331" t="s">
        <v>514</v>
      </c>
      <c r="B331" s="1">
        <v>40389</v>
      </c>
      <c r="C331" t="s">
        <v>138</v>
      </c>
      <c r="D331" t="s">
        <v>121</v>
      </c>
      <c r="E331" t="s">
        <v>30</v>
      </c>
      <c r="F331">
        <v>13</v>
      </c>
      <c r="G331" t="str">
        <f t="array" ref="G331">INDEX(BillToName,MATCH(A331,'Bill to Data'!$A$2:$A$3040,0))</f>
        <v>John Bryant</v>
      </c>
      <c r="H331" t="str">
        <f t="shared" si="5"/>
        <v>25612-3-NYR</v>
      </c>
      <c r="J331" t="s">
        <v>793</v>
      </c>
      <c r="K331">
        <f t="array" ref="K331">SUM((InvoiceNo=J331)*1)</f>
        <v>2</v>
      </c>
      <c r="L331">
        <f t="array" ref="L331">SUM((InvoiceNo=J331)*QuantityShipped)</f>
        <v>3</v>
      </c>
      <c r="N331" t="s">
        <v>938</v>
      </c>
      <c r="O331">
        <f t="array" ref="O331">SUM((ItemCode=N331)*1)</f>
        <v>7</v>
      </c>
      <c r="P331">
        <f t="array" ref="P331">SUM((ItemCode=N331)*QuantityShipped)</f>
        <v>66</v>
      </c>
    </row>
    <row r="332" spans="1:16" x14ac:dyDescent="0.55000000000000004">
      <c r="A332" t="s">
        <v>514</v>
      </c>
      <c r="B332" s="1">
        <v>40389</v>
      </c>
      <c r="C332" t="s">
        <v>138</v>
      </c>
      <c r="D332" t="s">
        <v>242</v>
      </c>
      <c r="E332" t="s">
        <v>243</v>
      </c>
      <c r="F332">
        <v>13</v>
      </c>
      <c r="G332" t="str">
        <f t="array" ref="G332">INDEX(BillToName,MATCH(A332,'Bill to Data'!$A$2:$A$3040,0))</f>
        <v>John Bryant</v>
      </c>
      <c r="H332" t="str">
        <f t="shared" si="5"/>
        <v>CP19438-EPR</v>
      </c>
      <c r="J332" t="s">
        <v>794</v>
      </c>
      <c r="K332">
        <f t="array" ref="K332">SUM((InvoiceNo=J332)*1)</f>
        <v>1</v>
      </c>
      <c r="L332">
        <f t="array" ref="L332">SUM((InvoiceNo=J332)*QuantityShipped)</f>
        <v>39</v>
      </c>
      <c r="N332" t="s">
        <v>940</v>
      </c>
      <c r="O332">
        <f t="array" ref="O332">SUM((ItemCode=N332)*1)</f>
        <v>2</v>
      </c>
      <c r="P332">
        <f t="array" ref="P332">SUM((ItemCode=N332)*QuantityShipped)</f>
        <v>3</v>
      </c>
    </row>
    <row r="333" spans="1:16" x14ac:dyDescent="0.55000000000000004">
      <c r="A333" t="s">
        <v>515</v>
      </c>
      <c r="B333" s="1">
        <v>40389</v>
      </c>
      <c r="C333" t="s">
        <v>1</v>
      </c>
      <c r="D333" t="s">
        <v>11</v>
      </c>
      <c r="E333" t="s">
        <v>12</v>
      </c>
      <c r="F333">
        <v>1</v>
      </c>
      <c r="G333" t="str">
        <f t="array" ref="G333">INDEX(BillToName,MATCH(A333,'Bill to Data'!$A$2:$A$3040,0))</f>
        <v>MARTHA RAU</v>
      </c>
      <c r="H333" t="str">
        <f t="shared" si="5"/>
        <v>50800-PP-406</v>
      </c>
      <c r="J333" t="s">
        <v>797</v>
      </c>
      <c r="K333">
        <f t="array" ref="K333">SUM((InvoiceNo=J333)*1)</f>
        <v>1</v>
      </c>
      <c r="L333">
        <f t="array" ref="L333">SUM((InvoiceNo=J333)*QuantityShipped)</f>
        <v>1</v>
      </c>
      <c r="N333" t="s">
        <v>942</v>
      </c>
      <c r="O333">
        <f t="array" ref="O333">SUM((ItemCode=N333)*1)</f>
        <v>6</v>
      </c>
      <c r="P333">
        <f t="array" ref="P333">SUM((ItemCode=N333)*QuantityShipped)</f>
        <v>237</v>
      </c>
    </row>
    <row r="334" spans="1:16" x14ac:dyDescent="0.55000000000000004">
      <c r="A334" t="s">
        <v>516</v>
      </c>
      <c r="B334" s="1">
        <v>40389</v>
      </c>
      <c r="C334" t="s">
        <v>1</v>
      </c>
      <c r="D334" t="s">
        <v>2</v>
      </c>
      <c r="E334" t="s">
        <v>3</v>
      </c>
      <c r="F334">
        <v>1</v>
      </c>
      <c r="G334" t="str">
        <f t="array" ref="G334">INDEX(BillToName,MATCH(A334,'Bill to Data'!$A$2:$A$3040,0))</f>
        <v>Alan Thibault</v>
      </c>
      <c r="H334" t="str">
        <f t="shared" si="5"/>
        <v>8000-543-236</v>
      </c>
      <c r="J334" t="s">
        <v>798</v>
      </c>
      <c r="K334">
        <f t="array" ref="K334">SUM((InvoiceNo=J334)*1)</f>
        <v>1</v>
      </c>
      <c r="L334">
        <f t="array" ref="L334">SUM((InvoiceNo=J334)*QuantityShipped)</f>
        <v>1</v>
      </c>
      <c r="N334" t="s">
        <v>944</v>
      </c>
      <c r="O334">
        <f t="array" ref="O334">SUM((ItemCode=N334)*1)</f>
        <v>3</v>
      </c>
      <c r="P334">
        <f t="array" ref="P334">SUM((ItemCode=N334)*QuantityShipped)</f>
        <v>52</v>
      </c>
    </row>
    <row r="335" spans="1:16" x14ac:dyDescent="0.55000000000000004">
      <c r="A335" t="s">
        <v>517</v>
      </c>
      <c r="B335" s="1">
        <v>40389</v>
      </c>
      <c r="C335" t="s">
        <v>1</v>
      </c>
      <c r="D335" t="s">
        <v>2</v>
      </c>
      <c r="E335" t="s">
        <v>3</v>
      </c>
      <c r="F335">
        <v>1</v>
      </c>
      <c r="G335" t="str">
        <f t="array" ref="G335">INDEX(BillToName,MATCH(A335,'Bill to Data'!$A$2:$A$3040,0))</f>
        <v>TROY TAYLOR</v>
      </c>
      <c r="H335" t="str">
        <f t="shared" si="5"/>
        <v>8000-543-236</v>
      </c>
      <c r="J335" t="s">
        <v>799</v>
      </c>
      <c r="K335">
        <f t="array" ref="K335">SUM((InvoiceNo=J335)*1)</f>
        <v>1</v>
      </c>
      <c r="L335">
        <f t="array" ref="L335">SUM((InvoiceNo=J335)*QuantityShipped)</f>
        <v>1</v>
      </c>
      <c r="N335" t="s">
        <v>946</v>
      </c>
      <c r="O335">
        <f t="array" ref="O335">SUM((ItemCode=N335)*1)</f>
        <v>8</v>
      </c>
      <c r="P335">
        <f t="array" ref="P335">SUM((ItemCode=N335)*QuantityShipped)</f>
        <v>138</v>
      </c>
    </row>
    <row r="336" spans="1:16" x14ac:dyDescent="0.55000000000000004">
      <c r="A336" t="s">
        <v>518</v>
      </c>
      <c r="B336" s="1">
        <v>40389</v>
      </c>
      <c r="C336" t="s">
        <v>1</v>
      </c>
      <c r="D336" t="s">
        <v>251</v>
      </c>
      <c r="E336" t="s">
        <v>198</v>
      </c>
      <c r="F336">
        <v>1</v>
      </c>
      <c r="G336" t="str">
        <f t="array" ref="G336">INDEX(BillToName,MATCH(A336,'Bill to Data'!$A$2:$A$3040,0))</f>
        <v>DANA CAMERON</v>
      </c>
      <c r="H336" t="str">
        <f t="shared" si="5"/>
        <v>22251-311-500-N</v>
      </c>
      <c r="J336" t="s">
        <v>801</v>
      </c>
      <c r="K336">
        <f t="array" ref="K336">SUM((InvoiceNo=J336)*1)</f>
        <v>1</v>
      </c>
      <c r="L336">
        <f t="array" ref="L336">SUM((InvoiceNo=J336)*QuantityShipped)</f>
        <v>1</v>
      </c>
      <c r="N336" t="s">
        <v>950</v>
      </c>
      <c r="O336">
        <f t="array" ref="O336">SUM((ItemCode=N336)*1)</f>
        <v>9</v>
      </c>
      <c r="P336">
        <f t="array" ref="P336">SUM((ItemCode=N336)*QuantityShipped)</f>
        <v>20</v>
      </c>
    </row>
    <row r="337" spans="1:16" x14ac:dyDescent="0.55000000000000004">
      <c r="A337" t="s">
        <v>518</v>
      </c>
      <c r="B337" s="1">
        <v>40389</v>
      </c>
      <c r="C337" t="s">
        <v>1</v>
      </c>
      <c r="D337" t="s">
        <v>44</v>
      </c>
      <c r="E337" t="s">
        <v>45</v>
      </c>
      <c r="F337">
        <v>10</v>
      </c>
      <c r="G337" t="str">
        <f t="array" ref="G337">INDEX(BillToName,MATCH(A337,'Bill to Data'!$A$2:$A$3040,0))</f>
        <v>DANA CAMERON</v>
      </c>
      <c r="H337" t="str">
        <f t="shared" si="5"/>
        <v>19845-25-PP</v>
      </c>
      <c r="J337" t="s">
        <v>802</v>
      </c>
      <c r="K337">
        <f t="array" ref="K337">SUM((InvoiceNo=J337)*1)</f>
        <v>1</v>
      </c>
      <c r="L337">
        <f t="array" ref="L337">SUM((InvoiceNo=J337)*QuantityShipped)</f>
        <v>1</v>
      </c>
      <c r="N337" t="s">
        <v>952</v>
      </c>
      <c r="O337">
        <f t="array" ref="O337">SUM((ItemCode=N337)*1)</f>
        <v>1</v>
      </c>
      <c r="P337">
        <f t="array" ref="P337">SUM((ItemCode=N337)*QuantityShipped)</f>
        <v>2</v>
      </c>
    </row>
    <row r="338" spans="1:16" x14ac:dyDescent="0.55000000000000004">
      <c r="A338" t="s">
        <v>519</v>
      </c>
      <c r="B338" s="1">
        <v>40389</v>
      </c>
      <c r="C338" t="s">
        <v>1</v>
      </c>
      <c r="D338" t="s">
        <v>2</v>
      </c>
      <c r="E338" t="s">
        <v>3</v>
      </c>
      <c r="F338">
        <v>4</v>
      </c>
      <c r="G338" t="str">
        <f t="array" ref="G338">INDEX(BillToName,MATCH(A338,'Bill to Data'!$A$2:$A$3040,0))</f>
        <v>RIO QUEEN CITRUS, INC</v>
      </c>
      <c r="H338" t="str">
        <f t="shared" si="5"/>
        <v>8000-543-236</v>
      </c>
      <c r="J338" t="s">
        <v>803</v>
      </c>
      <c r="K338">
        <f t="array" ref="K338">SUM((InvoiceNo=J338)*1)</f>
        <v>1</v>
      </c>
      <c r="L338">
        <f t="array" ref="L338">SUM((InvoiceNo=J338)*QuantityShipped)</f>
        <v>-5</v>
      </c>
      <c r="N338" t="s">
        <v>955</v>
      </c>
      <c r="O338">
        <f t="array" ref="O338">SUM((ItemCode=N338)*1)</f>
        <v>2</v>
      </c>
      <c r="P338">
        <f t="array" ref="P338">SUM((ItemCode=N338)*QuantityShipped)</f>
        <v>3</v>
      </c>
    </row>
    <row r="339" spans="1:16" x14ac:dyDescent="0.55000000000000004">
      <c r="A339" t="s">
        <v>520</v>
      </c>
      <c r="B339" s="1">
        <v>40389</v>
      </c>
      <c r="C339" t="s">
        <v>1</v>
      </c>
      <c r="D339" t="s">
        <v>22</v>
      </c>
      <c r="E339" t="s">
        <v>23</v>
      </c>
      <c r="F339">
        <v>21</v>
      </c>
      <c r="G339" t="str">
        <f t="array" ref="G339">INDEX(BillToName,MATCH(A339,'Bill to Data'!$A$2:$A$3040,0))</f>
        <v>BARROT LILLEBO</v>
      </c>
      <c r="H339" t="str">
        <f t="shared" si="5"/>
        <v>TT11003-VP</v>
      </c>
      <c r="J339" t="s">
        <v>804</v>
      </c>
      <c r="K339">
        <f t="array" ref="K339">SUM((InvoiceNo=J339)*1)</f>
        <v>1</v>
      </c>
      <c r="L339">
        <f t="array" ref="L339">SUM((InvoiceNo=J339)*QuantityShipped)</f>
        <v>1</v>
      </c>
      <c r="N339" t="s">
        <v>958</v>
      </c>
      <c r="O339">
        <f t="array" ref="O339">SUM((ItemCode=N339)*1)</f>
        <v>8</v>
      </c>
      <c r="P339">
        <f t="array" ref="P339">SUM((ItemCode=N339)*QuantityShipped)</f>
        <v>337</v>
      </c>
    </row>
    <row r="340" spans="1:16" x14ac:dyDescent="0.55000000000000004">
      <c r="A340" t="s">
        <v>521</v>
      </c>
      <c r="B340" s="1">
        <v>40389</v>
      </c>
      <c r="C340" t="s">
        <v>1</v>
      </c>
      <c r="D340" t="s">
        <v>522</v>
      </c>
      <c r="E340" t="s">
        <v>63</v>
      </c>
      <c r="F340">
        <v>1</v>
      </c>
      <c r="G340" t="str">
        <f t="array" ref="G340">INDEX(BillToName,MATCH(A340,'Bill to Data'!$A$2:$A$3040,0))</f>
        <v>DUSTIN HOLT</v>
      </c>
      <c r="H340" t="str">
        <f t="shared" si="5"/>
        <v>TP8003VS</v>
      </c>
      <c r="J340" t="s">
        <v>807</v>
      </c>
      <c r="K340">
        <f t="array" ref="K340">SUM((InvoiceNo=J340)*1)</f>
        <v>10</v>
      </c>
      <c r="L340">
        <f t="array" ref="L340">SUM((InvoiceNo=J340)*QuantityShipped)</f>
        <v>40</v>
      </c>
      <c r="N340" t="s">
        <v>959</v>
      </c>
      <c r="O340">
        <f t="array" ref="O340">SUM((ItemCode=N340)*1)</f>
        <v>11</v>
      </c>
      <c r="P340">
        <f t="array" ref="P340">SUM((ItemCode=N340)*QuantityShipped)</f>
        <v>219</v>
      </c>
    </row>
    <row r="341" spans="1:16" x14ac:dyDescent="0.55000000000000004">
      <c r="A341" t="s">
        <v>521</v>
      </c>
      <c r="B341" s="1">
        <v>40389</v>
      </c>
      <c r="C341" t="s">
        <v>1</v>
      </c>
      <c r="D341" t="s">
        <v>523</v>
      </c>
      <c r="E341" t="s">
        <v>63</v>
      </c>
      <c r="F341">
        <v>1</v>
      </c>
      <c r="G341" t="str">
        <f t="array" ref="G341">INDEX(BillToName,MATCH(A341,'Bill to Data'!$A$2:$A$3040,0))</f>
        <v>DUSTIN HOLT</v>
      </c>
      <c r="H341" t="str">
        <f t="shared" si="5"/>
        <v>TP8002VS</v>
      </c>
      <c r="J341" t="s">
        <v>811</v>
      </c>
      <c r="K341">
        <f t="array" ref="K341">SUM((InvoiceNo=J341)*1)</f>
        <v>2</v>
      </c>
      <c r="L341">
        <f t="array" ref="L341">SUM((InvoiceNo=J341)*QuantityShipped)</f>
        <v>2</v>
      </c>
      <c r="N341" t="s">
        <v>960</v>
      </c>
      <c r="O341">
        <f t="array" ref="O341">SUM((ItemCode=N341)*1)</f>
        <v>1</v>
      </c>
      <c r="P341">
        <f t="array" ref="P341">SUM((ItemCode=N341)*QuantityShipped)</f>
        <v>1</v>
      </c>
    </row>
    <row r="342" spans="1:16" x14ac:dyDescent="0.55000000000000004">
      <c r="A342" t="s">
        <v>521</v>
      </c>
      <c r="B342" s="1">
        <v>40389</v>
      </c>
      <c r="C342" t="s">
        <v>1</v>
      </c>
      <c r="D342" t="s">
        <v>524</v>
      </c>
      <c r="E342" t="s">
        <v>63</v>
      </c>
      <c r="F342">
        <v>1</v>
      </c>
      <c r="G342" t="str">
        <f t="array" ref="G342">INDEX(BillToName,MATCH(A342,'Bill to Data'!$A$2:$A$3040,0))</f>
        <v>DUSTIN HOLT</v>
      </c>
      <c r="H342" t="str">
        <f t="shared" si="5"/>
        <v>TP8004VS</v>
      </c>
      <c r="J342" t="s">
        <v>812</v>
      </c>
      <c r="K342">
        <f t="array" ref="K342">SUM((InvoiceNo=J342)*1)</f>
        <v>1</v>
      </c>
      <c r="L342">
        <f t="array" ref="L342">SUM((InvoiceNo=J342)*QuantityShipped)</f>
        <v>1</v>
      </c>
      <c r="N342" t="s">
        <v>961</v>
      </c>
      <c r="O342">
        <f t="array" ref="O342">SUM((ItemCode=N342)*1)</f>
        <v>6</v>
      </c>
      <c r="P342">
        <f t="array" ref="P342">SUM((ItemCode=N342)*QuantityShipped)</f>
        <v>200</v>
      </c>
    </row>
    <row r="343" spans="1:16" x14ac:dyDescent="0.55000000000000004">
      <c r="A343" t="s">
        <v>521</v>
      </c>
      <c r="B343" s="1">
        <v>40389</v>
      </c>
      <c r="C343" t="s">
        <v>1</v>
      </c>
      <c r="D343" t="s">
        <v>525</v>
      </c>
      <c r="E343" t="s">
        <v>63</v>
      </c>
      <c r="F343">
        <v>1</v>
      </c>
      <c r="G343" t="str">
        <f t="array" ref="G343">INDEX(BillToName,MATCH(A343,'Bill to Data'!$A$2:$A$3040,0))</f>
        <v>DUSTIN HOLT</v>
      </c>
      <c r="H343" t="str">
        <f t="shared" si="5"/>
        <v>TP80015VS</v>
      </c>
      <c r="J343" t="s">
        <v>813</v>
      </c>
      <c r="K343">
        <f t="array" ref="K343">SUM((InvoiceNo=J343)*1)</f>
        <v>2</v>
      </c>
      <c r="L343">
        <f t="array" ref="L343">SUM((InvoiceNo=J343)*QuantityShipped)</f>
        <v>108</v>
      </c>
      <c r="N343" t="s">
        <v>964</v>
      </c>
      <c r="O343">
        <f t="array" ref="O343">SUM((ItemCode=N343)*1)</f>
        <v>1</v>
      </c>
      <c r="P343">
        <f t="array" ref="P343">SUM((ItemCode=N343)*QuantityShipped)</f>
        <v>1</v>
      </c>
    </row>
    <row r="344" spans="1:16" x14ac:dyDescent="0.55000000000000004">
      <c r="A344" t="s">
        <v>521</v>
      </c>
      <c r="B344" s="1">
        <v>40389</v>
      </c>
      <c r="C344" t="s">
        <v>1</v>
      </c>
      <c r="D344" t="s">
        <v>363</v>
      </c>
      <c r="E344" t="s">
        <v>12</v>
      </c>
      <c r="F344">
        <v>1</v>
      </c>
      <c r="G344" t="str">
        <f t="array" ref="G344">INDEX(BillToName,MATCH(A344,'Bill to Data'!$A$2:$A$3040,0))</f>
        <v>DUSTIN HOLT</v>
      </c>
      <c r="H344" t="str">
        <f t="shared" si="5"/>
        <v>50800-15-PP-300</v>
      </c>
      <c r="J344" t="s">
        <v>816</v>
      </c>
      <c r="K344">
        <f t="array" ref="K344">SUM((InvoiceNo=J344)*1)</f>
        <v>1</v>
      </c>
      <c r="L344">
        <f t="array" ref="L344">SUM((InvoiceNo=J344)*QuantityShipped)</f>
        <v>4</v>
      </c>
      <c r="N344" t="s">
        <v>967</v>
      </c>
      <c r="O344">
        <f t="array" ref="O344">SUM((ItemCode=N344)*1)</f>
        <v>13</v>
      </c>
      <c r="P344">
        <f t="array" ref="P344">SUM((ItemCode=N344)*QuantityShipped)</f>
        <v>15</v>
      </c>
    </row>
    <row r="345" spans="1:16" x14ac:dyDescent="0.55000000000000004">
      <c r="A345" t="s">
        <v>521</v>
      </c>
      <c r="B345" s="1">
        <v>40389</v>
      </c>
      <c r="C345" t="s">
        <v>1</v>
      </c>
      <c r="D345" t="s">
        <v>274</v>
      </c>
      <c r="E345" t="s">
        <v>275</v>
      </c>
      <c r="F345">
        <v>1</v>
      </c>
      <c r="G345" t="str">
        <f t="array" ref="G345">INDEX(BillToName,MATCH(A345,'Bill to Data'!$A$2:$A$3040,0))</f>
        <v>DUSTIN HOLT</v>
      </c>
      <c r="H345" t="str">
        <f t="shared" si="5"/>
        <v>22650-PP-406</v>
      </c>
      <c r="J345" t="s">
        <v>817</v>
      </c>
      <c r="K345">
        <f t="array" ref="K345">SUM((InvoiceNo=J345)*1)</f>
        <v>1</v>
      </c>
      <c r="L345">
        <f t="array" ref="L345">SUM((InvoiceNo=J345)*QuantityShipped)</f>
        <v>1</v>
      </c>
      <c r="N345" t="s">
        <v>970</v>
      </c>
      <c r="O345">
        <f t="array" ref="O345">SUM((ItemCode=N345)*1)</f>
        <v>19</v>
      </c>
      <c r="P345">
        <f t="array" ref="P345">SUM((ItemCode=N345)*QuantityShipped)</f>
        <v>690</v>
      </c>
    </row>
    <row r="346" spans="1:16" x14ac:dyDescent="0.55000000000000004">
      <c r="A346" t="s">
        <v>526</v>
      </c>
      <c r="B346" s="1">
        <v>40389</v>
      </c>
      <c r="C346" t="s">
        <v>1</v>
      </c>
      <c r="D346" t="s">
        <v>11</v>
      </c>
      <c r="E346" t="s">
        <v>12</v>
      </c>
      <c r="F346">
        <v>2</v>
      </c>
      <c r="G346" t="str">
        <f t="array" ref="G346">INDEX(BillToName,MATCH(A346,'Bill to Data'!$A$2:$A$3040,0))</f>
        <v>Gerald Long</v>
      </c>
      <c r="H346" t="str">
        <f t="shared" si="5"/>
        <v>50800-PP-406</v>
      </c>
      <c r="J346" t="s">
        <v>818</v>
      </c>
      <c r="K346">
        <f t="array" ref="K346">SUM((InvoiceNo=J346)*1)</f>
        <v>1</v>
      </c>
      <c r="L346">
        <f t="array" ref="L346">SUM((InvoiceNo=J346)*QuantityShipped)</f>
        <v>1</v>
      </c>
      <c r="N346" t="s">
        <v>972</v>
      </c>
      <c r="O346">
        <f t="array" ref="O346">SUM((ItemCode=N346)*1)</f>
        <v>4</v>
      </c>
      <c r="P346">
        <f t="array" ref="P346">SUM((ItemCode=N346)*QuantityShipped)</f>
        <v>208</v>
      </c>
    </row>
    <row r="347" spans="1:16" x14ac:dyDescent="0.55000000000000004">
      <c r="A347" t="s">
        <v>527</v>
      </c>
      <c r="B347" s="1">
        <v>40389</v>
      </c>
      <c r="C347" t="s">
        <v>1</v>
      </c>
      <c r="D347" t="s">
        <v>528</v>
      </c>
      <c r="E347" t="s">
        <v>529</v>
      </c>
      <c r="F347">
        <v>2</v>
      </c>
      <c r="G347" t="str">
        <f t="array" ref="G347">INDEX(BillToName,MATCH(A347,'Bill to Data'!$A$2:$A$3040,0))</f>
        <v>Miguel Sarabia</v>
      </c>
      <c r="H347" t="str">
        <f t="shared" si="5"/>
        <v>23120-3/4-PP</v>
      </c>
      <c r="J347" t="s">
        <v>819</v>
      </c>
      <c r="K347">
        <f t="array" ref="K347">SUM((InvoiceNo=J347)*1)</f>
        <v>1</v>
      </c>
      <c r="L347">
        <f t="array" ref="L347">SUM((InvoiceNo=J347)*QuantityShipped)</f>
        <v>1</v>
      </c>
      <c r="N347" t="s">
        <v>978</v>
      </c>
      <c r="O347">
        <f t="array" ref="O347">SUM((ItemCode=N347)*1)</f>
        <v>1</v>
      </c>
      <c r="P347">
        <f t="array" ref="P347">SUM((ItemCode=N347)*QuantityShipped)</f>
        <v>2</v>
      </c>
    </row>
    <row r="348" spans="1:16" x14ac:dyDescent="0.55000000000000004">
      <c r="A348" t="s">
        <v>527</v>
      </c>
      <c r="B348" s="1">
        <v>40389</v>
      </c>
      <c r="C348" t="s">
        <v>1</v>
      </c>
      <c r="D348" t="s">
        <v>530</v>
      </c>
      <c r="E348" t="s">
        <v>120</v>
      </c>
      <c r="F348">
        <v>30</v>
      </c>
      <c r="G348" t="str">
        <f t="array" ref="G348">INDEX(BillToName,MATCH(A348,'Bill to Data'!$A$2:$A$3040,0))</f>
        <v>Miguel Sarabia</v>
      </c>
      <c r="H348" t="str">
        <f t="shared" si="5"/>
        <v>XR11004-VS</v>
      </c>
      <c r="J348" t="s">
        <v>820</v>
      </c>
      <c r="K348">
        <f t="array" ref="K348">SUM((InvoiceNo=J348)*1)</f>
        <v>1</v>
      </c>
      <c r="L348">
        <f t="array" ref="L348">SUM((InvoiceNo=J348)*QuantityShipped)</f>
        <v>10</v>
      </c>
      <c r="N348" t="s">
        <v>981</v>
      </c>
      <c r="O348">
        <f t="array" ref="O348">SUM((ItemCode=N348)*1)</f>
        <v>4</v>
      </c>
      <c r="P348">
        <f t="array" ref="P348">SUM((ItemCode=N348)*QuantityShipped)</f>
        <v>11</v>
      </c>
    </row>
    <row r="349" spans="1:16" x14ac:dyDescent="0.55000000000000004">
      <c r="A349" t="s">
        <v>527</v>
      </c>
      <c r="B349" s="1">
        <v>40389</v>
      </c>
      <c r="C349" t="s">
        <v>1</v>
      </c>
      <c r="D349" t="s">
        <v>531</v>
      </c>
      <c r="E349" t="s">
        <v>120</v>
      </c>
      <c r="F349">
        <v>30</v>
      </c>
      <c r="G349" t="str">
        <f t="array" ref="G349">INDEX(BillToName,MATCH(A349,'Bill to Data'!$A$2:$A$3040,0))</f>
        <v>Miguel Sarabia</v>
      </c>
      <c r="H349" t="str">
        <f t="shared" si="5"/>
        <v>XR11008-VS</v>
      </c>
      <c r="J349" t="s">
        <v>822</v>
      </c>
      <c r="K349">
        <f t="array" ref="K349">SUM((InvoiceNo=J349)*1)</f>
        <v>1</v>
      </c>
      <c r="L349">
        <f t="array" ref="L349">SUM((InvoiceNo=J349)*QuantityShipped)</f>
        <v>1</v>
      </c>
      <c r="N349" t="s">
        <v>984</v>
      </c>
      <c r="O349">
        <f t="array" ref="O349">SUM((ItemCode=N349)*1)</f>
        <v>2</v>
      </c>
      <c r="P349">
        <f t="array" ref="P349">SUM((ItemCode=N349)*QuantityShipped)</f>
        <v>7</v>
      </c>
    </row>
    <row r="350" spans="1:16" x14ac:dyDescent="0.55000000000000004">
      <c r="A350" t="s">
        <v>527</v>
      </c>
      <c r="B350" s="1">
        <v>40389</v>
      </c>
      <c r="C350" t="s">
        <v>1</v>
      </c>
      <c r="D350" t="s">
        <v>453</v>
      </c>
      <c r="E350" t="s">
        <v>30</v>
      </c>
      <c r="F350">
        <v>30</v>
      </c>
      <c r="G350" t="str">
        <f t="array" ref="G350">INDEX(BillToName,MATCH(A350,'Bill to Data'!$A$2:$A$3040,0))</f>
        <v>Miguel Sarabia</v>
      </c>
      <c r="H350" t="str">
        <f t="shared" si="5"/>
        <v>25612-2-NYR</v>
      </c>
      <c r="J350" t="s">
        <v>825</v>
      </c>
      <c r="K350">
        <f t="array" ref="K350">SUM((InvoiceNo=J350)*1)</f>
        <v>1</v>
      </c>
      <c r="L350">
        <f t="array" ref="L350">SUM((InvoiceNo=J350)*QuantityShipped)</f>
        <v>1</v>
      </c>
      <c r="N350" t="s">
        <v>985</v>
      </c>
      <c r="O350">
        <f t="array" ref="O350">SUM((ItemCode=N350)*1)</f>
        <v>1</v>
      </c>
      <c r="P350">
        <f t="array" ref="P350">SUM((ItemCode=N350)*QuantityShipped)</f>
        <v>5</v>
      </c>
    </row>
    <row r="351" spans="1:16" x14ac:dyDescent="0.55000000000000004">
      <c r="A351" t="s">
        <v>527</v>
      </c>
      <c r="B351" s="1">
        <v>40389</v>
      </c>
      <c r="C351" t="s">
        <v>1</v>
      </c>
      <c r="D351" t="s">
        <v>71</v>
      </c>
      <c r="E351" t="s">
        <v>72</v>
      </c>
      <c r="F351">
        <v>30</v>
      </c>
      <c r="G351" t="str">
        <f t="array" ref="G351">INDEX(BillToName,MATCH(A351,'Bill to Data'!$A$2:$A$3040,0))</f>
        <v>Miguel Sarabia</v>
      </c>
      <c r="H351" t="str">
        <f t="shared" si="5"/>
        <v>55215-50-EPR</v>
      </c>
      <c r="J351" t="s">
        <v>826</v>
      </c>
      <c r="K351">
        <f t="array" ref="K351">SUM((InvoiceNo=J351)*1)</f>
        <v>1</v>
      </c>
      <c r="L351">
        <f t="array" ref="L351">SUM((InvoiceNo=J351)*QuantityShipped)</f>
        <v>2</v>
      </c>
      <c r="N351" t="s">
        <v>987</v>
      </c>
      <c r="O351">
        <f t="array" ref="O351">SUM((ItemCode=N351)*1)</f>
        <v>7</v>
      </c>
      <c r="P351">
        <f t="array" ref="P351">SUM((ItemCode=N351)*QuantityShipped)</f>
        <v>45</v>
      </c>
    </row>
    <row r="352" spans="1:16" x14ac:dyDescent="0.55000000000000004">
      <c r="A352" t="s">
        <v>527</v>
      </c>
      <c r="B352" s="1">
        <v>40389</v>
      </c>
      <c r="C352" t="s">
        <v>1</v>
      </c>
      <c r="D352" t="s">
        <v>163</v>
      </c>
      <c r="E352" t="s">
        <v>83</v>
      </c>
      <c r="F352">
        <v>10</v>
      </c>
      <c r="G352" t="str">
        <f t="array" ref="G352">INDEX(BillToName,MATCH(A352,'Bill to Data'!$A$2:$A$3040,0))</f>
        <v>Miguel Sarabia</v>
      </c>
      <c r="H352" t="str">
        <f t="shared" si="5"/>
        <v>18635-111-406-N</v>
      </c>
      <c r="J352" t="s">
        <v>829</v>
      </c>
      <c r="K352">
        <f t="array" ref="K352">SUM((InvoiceNo=J352)*1)</f>
        <v>1</v>
      </c>
      <c r="L352">
        <f t="array" ref="L352">SUM((InvoiceNo=J352)*QuantityShipped)</f>
        <v>1</v>
      </c>
      <c r="N352" t="s">
        <v>996</v>
      </c>
      <c r="O352">
        <f t="array" ref="O352">SUM((ItemCode=N352)*1)</f>
        <v>4</v>
      </c>
      <c r="P352">
        <f t="array" ref="P352">SUM((ItemCode=N352)*QuantityShipped)</f>
        <v>39</v>
      </c>
    </row>
    <row r="353" spans="1:16" x14ac:dyDescent="0.55000000000000004">
      <c r="A353" t="s">
        <v>527</v>
      </c>
      <c r="B353" s="1">
        <v>40389</v>
      </c>
      <c r="C353" t="s">
        <v>1</v>
      </c>
      <c r="D353" t="s">
        <v>164</v>
      </c>
      <c r="E353" t="s">
        <v>81</v>
      </c>
      <c r="F353">
        <v>20</v>
      </c>
      <c r="G353" t="str">
        <f t="array" ref="G353">INDEX(BillToName,MATCH(A353,'Bill to Data'!$A$2:$A$3040,0))</f>
        <v>Miguel Sarabia</v>
      </c>
      <c r="H353" t="str">
        <f t="shared" si="5"/>
        <v>18636-112-406-N</v>
      </c>
      <c r="J353" t="s">
        <v>830</v>
      </c>
      <c r="K353">
        <f t="array" ref="K353">SUM((InvoiceNo=J353)*1)</f>
        <v>1</v>
      </c>
      <c r="L353">
        <f t="array" ref="L353">SUM((InvoiceNo=J353)*QuantityShipped)</f>
        <v>1</v>
      </c>
      <c r="N353" t="s">
        <v>998</v>
      </c>
      <c r="O353">
        <f t="array" ref="O353">SUM((ItemCode=N353)*1)</f>
        <v>6</v>
      </c>
      <c r="P353">
        <f t="array" ref="P353">SUM((ItemCode=N353)*QuantityShipped)</f>
        <v>138</v>
      </c>
    </row>
    <row r="354" spans="1:16" x14ac:dyDescent="0.55000000000000004">
      <c r="A354" t="s">
        <v>527</v>
      </c>
      <c r="B354" s="1">
        <v>40389</v>
      </c>
      <c r="C354" t="s">
        <v>1</v>
      </c>
      <c r="D354" t="s">
        <v>532</v>
      </c>
      <c r="E354" t="s">
        <v>79</v>
      </c>
      <c r="F354">
        <v>4</v>
      </c>
      <c r="G354" t="str">
        <f t="array" ref="G354">INDEX(BillToName,MATCH(A354,'Bill to Data'!$A$2:$A$3040,0))</f>
        <v>Miguel Sarabia</v>
      </c>
      <c r="H354" t="str">
        <f t="shared" si="5"/>
        <v>18637-113-406-N</v>
      </c>
      <c r="J354" t="s">
        <v>833</v>
      </c>
      <c r="K354">
        <f t="array" ref="K354">SUM((InvoiceNo=J354)*1)</f>
        <v>18</v>
      </c>
      <c r="L354">
        <f t="array" ref="L354">SUM((InvoiceNo=J354)*QuantityShipped)</f>
        <v>71</v>
      </c>
      <c r="N354" t="s">
        <v>999</v>
      </c>
      <c r="O354">
        <f t="array" ref="O354">SUM((ItemCode=N354)*1)</f>
        <v>1</v>
      </c>
      <c r="P354">
        <f t="array" ref="P354">SUM((ItemCode=N354)*QuantityShipped)</f>
        <v>2</v>
      </c>
    </row>
    <row r="355" spans="1:16" x14ac:dyDescent="0.55000000000000004">
      <c r="A355" t="s">
        <v>527</v>
      </c>
      <c r="B355" s="1">
        <v>40389</v>
      </c>
      <c r="C355" t="s">
        <v>1</v>
      </c>
      <c r="D355" t="s">
        <v>533</v>
      </c>
      <c r="E355" t="s">
        <v>534</v>
      </c>
      <c r="F355">
        <v>1</v>
      </c>
      <c r="G355" t="str">
        <f t="array" ref="G355">INDEX(BillToName,MATCH(A355,'Bill to Data'!$A$2:$A$3040,0))</f>
        <v>Miguel Sarabia</v>
      </c>
      <c r="H355" t="str">
        <f t="shared" si="5"/>
        <v>23890</v>
      </c>
      <c r="J355" t="s">
        <v>858</v>
      </c>
      <c r="K355">
        <f t="array" ref="K355">SUM((InvoiceNo=J355)*1)</f>
        <v>1</v>
      </c>
      <c r="L355">
        <f t="array" ref="L355">SUM((InvoiceNo=J355)*QuantityShipped)</f>
        <v>1</v>
      </c>
      <c r="N355" t="s">
        <v>1002</v>
      </c>
      <c r="O355">
        <f t="array" ref="O355">SUM((ItemCode=N355)*1)</f>
        <v>24</v>
      </c>
      <c r="P355">
        <f t="array" ref="P355">SUM((ItemCode=N355)*QuantityShipped)</f>
        <v>79</v>
      </c>
    </row>
    <row r="356" spans="1:16" x14ac:dyDescent="0.55000000000000004">
      <c r="A356" t="s">
        <v>527</v>
      </c>
      <c r="B356" s="1">
        <v>40389</v>
      </c>
      <c r="C356" t="s">
        <v>1</v>
      </c>
      <c r="D356" t="s">
        <v>393</v>
      </c>
      <c r="E356" t="s">
        <v>257</v>
      </c>
      <c r="F356">
        <v>100</v>
      </c>
      <c r="G356" t="str">
        <f t="array" ref="G356">INDEX(BillToName,MATCH(A356,'Bill to Data'!$A$2:$A$3040,0))</f>
        <v>Miguel Sarabia</v>
      </c>
      <c r="H356" t="str">
        <f t="shared" si="5"/>
        <v>L85-038</v>
      </c>
      <c r="J356" t="s">
        <v>859</v>
      </c>
      <c r="K356">
        <f t="array" ref="K356">SUM((InvoiceNo=J356)*1)</f>
        <v>2</v>
      </c>
      <c r="L356">
        <f t="array" ref="L356">SUM((InvoiceNo=J356)*QuantityShipped)</f>
        <v>80</v>
      </c>
      <c r="N356" t="s">
        <v>1011</v>
      </c>
      <c r="O356">
        <f t="array" ref="O356">SUM((ItemCode=N356)*1)</f>
        <v>8</v>
      </c>
      <c r="P356">
        <f t="array" ref="P356">SUM((ItemCode=N356)*QuantityShipped)</f>
        <v>34</v>
      </c>
    </row>
    <row r="357" spans="1:16" x14ac:dyDescent="0.55000000000000004">
      <c r="A357" t="s">
        <v>527</v>
      </c>
      <c r="B357" s="1">
        <v>40389</v>
      </c>
      <c r="C357" t="s">
        <v>1</v>
      </c>
      <c r="D357" t="s">
        <v>256</v>
      </c>
      <c r="E357" t="s">
        <v>257</v>
      </c>
      <c r="F357">
        <v>50</v>
      </c>
      <c r="G357" t="str">
        <f t="array" ref="G357">INDEX(BillToName,MATCH(A357,'Bill to Data'!$A$2:$A$3040,0))</f>
        <v>Miguel Sarabia</v>
      </c>
      <c r="H357" t="str">
        <f t="shared" si="5"/>
        <v>L85-050</v>
      </c>
      <c r="J357" t="s">
        <v>861</v>
      </c>
      <c r="K357">
        <f t="array" ref="K357">SUM((InvoiceNo=J357)*1)</f>
        <v>1</v>
      </c>
      <c r="L357">
        <f t="array" ref="L357">SUM((InvoiceNo=J357)*QuantityShipped)</f>
        <v>2</v>
      </c>
      <c r="N357" t="s">
        <v>1014</v>
      </c>
      <c r="O357">
        <f t="array" ref="O357">SUM((ItemCode=N357)*1)</f>
        <v>1</v>
      </c>
      <c r="P357">
        <f t="array" ref="P357">SUM((ItemCode=N357)*QuantityShipped)</f>
        <v>6</v>
      </c>
    </row>
    <row r="358" spans="1:16" x14ac:dyDescent="0.55000000000000004">
      <c r="A358" t="s">
        <v>527</v>
      </c>
      <c r="B358" s="1">
        <v>40389</v>
      </c>
      <c r="C358" t="s">
        <v>1</v>
      </c>
      <c r="D358" t="s">
        <v>535</v>
      </c>
      <c r="E358" t="s">
        <v>257</v>
      </c>
      <c r="F358">
        <v>50</v>
      </c>
      <c r="G358" t="str">
        <f t="array" ref="G358">INDEX(BillToName,MATCH(A358,'Bill to Data'!$A$2:$A$3040,0))</f>
        <v>Miguel Sarabia</v>
      </c>
      <c r="H358" t="str">
        <f t="shared" si="5"/>
        <v>L85-075</v>
      </c>
      <c r="J358" t="s">
        <v>862</v>
      </c>
      <c r="K358">
        <f t="array" ref="K358">SUM((InvoiceNo=J358)*1)</f>
        <v>2</v>
      </c>
      <c r="L358">
        <f t="array" ref="L358">SUM((InvoiceNo=J358)*QuantityShipped)</f>
        <v>2</v>
      </c>
      <c r="N358" t="s">
        <v>1021</v>
      </c>
      <c r="O358">
        <f t="array" ref="O358">SUM((ItemCode=N358)*1)</f>
        <v>8</v>
      </c>
      <c r="P358">
        <f t="array" ref="P358">SUM((ItemCode=N358)*QuantityShipped)</f>
        <v>11</v>
      </c>
    </row>
    <row r="359" spans="1:16" x14ac:dyDescent="0.55000000000000004">
      <c r="A359" t="s">
        <v>527</v>
      </c>
      <c r="B359" s="1">
        <v>40389</v>
      </c>
      <c r="C359" t="s">
        <v>1</v>
      </c>
      <c r="D359" t="s">
        <v>536</v>
      </c>
      <c r="E359" t="s">
        <v>20</v>
      </c>
      <c r="F359">
        <v>1</v>
      </c>
      <c r="G359" t="str">
        <f t="array" ref="G359">INDEX(BillToName,MATCH(A359,'Bill to Data'!$A$2:$A$3040,0))</f>
        <v>Miguel Sarabia</v>
      </c>
      <c r="H359" t="str">
        <f t="shared" si="5"/>
        <v>AA43L-AL8</v>
      </c>
      <c r="J359" t="s">
        <v>864</v>
      </c>
      <c r="K359">
        <f t="array" ref="K359">SUM((InvoiceNo=J359)*1)</f>
        <v>3</v>
      </c>
      <c r="L359">
        <f t="array" ref="L359">SUM((InvoiceNo=J359)*QuantityShipped)</f>
        <v>12</v>
      </c>
      <c r="N359" t="s">
        <v>1027</v>
      </c>
      <c r="O359">
        <f t="array" ref="O359">SUM((ItemCode=N359)*1)</f>
        <v>7</v>
      </c>
      <c r="P359">
        <f t="array" ref="P359">SUM((ItemCode=N359)*QuantityShipped)</f>
        <v>106</v>
      </c>
    </row>
    <row r="360" spans="1:16" x14ac:dyDescent="0.55000000000000004">
      <c r="A360" t="s">
        <v>537</v>
      </c>
      <c r="B360" s="1">
        <v>40389</v>
      </c>
      <c r="C360" t="s">
        <v>1</v>
      </c>
      <c r="D360" t="s">
        <v>390</v>
      </c>
      <c r="E360" t="s">
        <v>361</v>
      </c>
      <c r="F360">
        <v>1</v>
      </c>
      <c r="G360" t="str">
        <f t="array" ref="G360">INDEX(BillToName,MATCH(A360,'Bill to Data'!$A$2:$A$3040,0))</f>
        <v>GARY KEMPLER</v>
      </c>
      <c r="H360" t="str">
        <f t="shared" si="5"/>
        <v>38720-PPB-X8</v>
      </c>
      <c r="J360" t="s">
        <v>865</v>
      </c>
      <c r="K360">
        <f t="array" ref="K360">SUM((InvoiceNo=J360)*1)</f>
        <v>4</v>
      </c>
      <c r="L360">
        <f t="array" ref="L360">SUM((InvoiceNo=J360)*QuantityShipped)</f>
        <v>13</v>
      </c>
      <c r="N360" t="s">
        <v>1029</v>
      </c>
      <c r="O360">
        <f t="array" ref="O360">SUM((ItemCode=N360)*1)</f>
        <v>7</v>
      </c>
      <c r="P360">
        <f t="array" ref="P360">SUM((ItemCode=N360)*QuantityShipped)</f>
        <v>89</v>
      </c>
    </row>
    <row r="361" spans="1:16" x14ac:dyDescent="0.55000000000000004">
      <c r="A361" t="s">
        <v>538</v>
      </c>
      <c r="B361" s="1">
        <v>40389</v>
      </c>
      <c r="C361" t="s">
        <v>1</v>
      </c>
      <c r="D361" t="s">
        <v>409</v>
      </c>
      <c r="E361" t="s">
        <v>410</v>
      </c>
      <c r="F361">
        <v>1</v>
      </c>
      <c r="G361" t="str">
        <f t="array" ref="G361">INDEX(BillToName,MATCH(A361,'Bill to Data'!$A$2:$A$3040,0))</f>
        <v>ROSS COLBY</v>
      </c>
      <c r="H361" t="str">
        <f t="shared" si="5"/>
        <v>8007-543-850</v>
      </c>
      <c r="J361" t="s">
        <v>869</v>
      </c>
      <c r="K361">
        <f t="array" ref="K361">SUM((InvoiceNo=J361)*1)</f>
        <v>10</v>
      </c>
      <c r="L361">
        <f t="array" ref="L361">SUM((InvoiceNo=J361)*QuantityShipped)</f>
        <v>39</v>
      </c>
      <c r="N361" t="s">
        <v>1031</v>
      </c>
      <c r="O361">
        <f t="array" ref="O361">SUM((ItemCode=N361)*1)</f>
        <v>5</v>
      </c>
      <c r="P361">
        <f t="array" ref="P361">SUM((ItemCode=N361)*QuantityShipped)</f>
        <v>60</v>
      </c>
    </row>
    <row r="362" spans="1:16" x14ac:dyDescent="0.55000000000000004">
      <c r="A362" t="s">
        <v>539</v>
      </c>
      <c r="B362" s="1">
        <v>40389</v>
      </c>
      <c r="C362" t="s">
        <v>1</v>
      </c>
      <c r="D362" t="s">
        <v>2</v>
      </c>
      <c r="E362" t="s">
        <v>3</v>
      </c>
      <c r="F362">
        <v>1</v>
      </c>
      <c r="G362" t="str">
        <f t="array" ref="G362">INDEX(BillToName,MATCH(A362,'Bill to Data'!$A$2:$A$3040,0))</f>
        <v>RALPH WILLMARTH</v>
      </c>
      <c r="H362" t="str">
        <f t="shared" si="5"/>
        <v>8000-543-236</v>
      </c>
      <c r="J362" t="s">
        <v>877</v>
      </c>
      <c r="K362">
        <f t="array" ref="K362">SUM((InvoiceNo=J362)*1)</f>
        <v>1</v>
      </c>
      <c r="L362">
        <f t="array" ref="L362">SUM((InvoiceNo=J362)*QuantityShipped)</f>
        <v>54</v>
      </c>
      <c r="N362" t="s">
        <v>1033</v>
      </c>
      <c r="O362">
        <f t="array" ref="O362">SUM((ItemCode=N362)*1)</f>
        <v>1</v>
      </c>
      <c r="P362">
        <f t="array" ref="P362">SUM((ItemCode=N362)*QuantityShipped)</f>
        <v>1</v>
      </c>
    </row>
    <row r="363" spans="1:16" x14ac:dyDescent="0.55000000000000004">
      <c r="A363" t="s">
        <v>540</v>
      </c>
      <c r="B363" s="1">
        <v>40389</v>
      </c>
      <c r="C363" t="s">
        <v>1</v>
      </c>
      <c r="D363" t="s">
        <v>2</v>
      </c>
      <c r="E363" t="s">
        <v>3</v>
      </c>
      <c r="F363">
        <v>1</v>
      </c>
      <c r="G363" t="str">
        <f t="array" ref="G363">INDEX(BillToName,MATCH(A363,'Bill to Data'!$A$2:$A$3040,0))</f>
        <v>KEVIN SAVOY</v>
      </c>
      <c r="H363" t="str">
        <f t="shared" si="5"/>
        <v>8000-543-236</v>
      </c>
      <c r="J363" t="s">
        <v>880</v>
      </c>
      <c r="K363">
        <f t="array" ref="K363">SUM((InvoiceNo=J363)*1)</f>
        <v>1</v>
      </c>
      <c r="L363">
        <f t="array" ref="L363">SUM((InvoiceNo=J363)*QuantityShipped)</f>
        <v>1</v>
      </c>
      <c r="N363" t="s">
        <v>1035</v>
      </c>
      <c r="O363">
        <f t="array" ref="O363">SUM((ItemCode=N363)*1)</f>
        <v>1</v>
      </c>
      <c r="P363">
        <f t="array" ref="P363">SUM((ItemCode=N363)*QuantityShipped)</f>
        <v>1</v>
      </c>
    </row>
    <row r="364" spans="1:16" x14ac:dyDescent="0.55000000000000004">
      <c r="A364" t="s">
        <v>541</v>
      </c>
      <c r="B364" s="1">
        <v>40389</v>
      </c>
      <c r="C364" t="s">
        <v>1</v>
      </c>
      <c r="D364" t="s">
        <v>393</v>
      </c>
      <c r="E364" t="s">
        <v>257</v>
      </c>
      <c r="F364">
        <v>15</v>
      </c>
      <c r="G364" t="str">
        <f t="array" ref="G364">INDEX(BillToName,MATCH(A364,'Bill to Data'!$A$2:$A$3040,0))</f>
        <v>Jeff McGinnis</v>
      </c>
      <c r="H364" t="str">
        <f t="shared" si="5"/>
        <v>L85-038</v>
      </c>
      <c r="J364" t="s">
        <v>881</v>
      </c>
      <c r="K364">
        <f t="array" ref="K364">SUM((InvoiceNo=J364)*1)</f>
        <v>1</v>
      </c>
      <c r="L364">
        <f t="array" ref="L364">SUM((InvoiceNo=J364)*QuantityShipped)</f>
        <v>3</v>
      </c>
      <c r="N364" t="s">
        <v>1038</v>
      </c>
      <c r="O364">
        <f t="array" ref="O364">SUM((ItemCode=N364)*1)</f>
        <v>1</v>
      </c>
      <c r="P364">
        <f t="array" ref="P364">SUM((ItemCode=N364)*QuantityShipped)</f>
        <v>1</v>
      </c>
    </row>
    <row r="365" spans="1:16" x14ac:dyDescent="0.55000000000000004">
      <c r="A365" t="s">
        <v>541</v>
      </c>
      <c r="B365" s="1">
        <v>40389</v>
      </c>
      <c r="C365" t="s">
        <v>1</v>
      </c>
      <c r="D365" t="s">
        <v>16</v>
      </c>
      <c r="E365" t="s">
        <v>17</v>
      </c>
      <c r="F365">
        <v>1</v>
      </c>
      <c r="G365" t="str">
        <f t="array" ref="G365">INDEX(BillToName,MATCH(A365,'Bill to Data'!$A$2:$A$3040,0))</f>
        <v>Jeff McGinnis</v>
      </c>
      <c r="H365" t="str">
        <f t="shared" si="5"/>
        <v>8007-543-836</v>
      </c>
      <c r="J365" t="s">
        <v>882</v>
      </c>
      <c r="K365">
        <f t="array" ref="K365">SUM((InvoiceNo=J365)*1)</f>
        <v>1</v>
      </c>
      <c r="L365">
        <f t="array" ref="L365">SUM((InvoiceNo=J365)*QuantityShipped)</f>
        <v>1</v>
      </c>
      <c r="N365" t="s">
        <v>1042</v>
      </c>
      <c r="O365">
        <f t="array" ref="O365">SUM((ItemCode=N365)*1)</f>
        <v>3</v>
      </c>
      <c r="P365">
        <f t="array" ref="P365">SUM((ItemCode=N365)*QuantityShipped)</f>
        <v>11</v>
      </c>
    </row>
    <row r="366" spans="1:16" x14ac:dyDescent="0.55000000000000004">
      <c r="A366" t="s">
        <v>542</v>
      </c>
      <c r="B366" s="1">
        <v>40389</v>
      </c>
      <c r="C366" t="s">
        <v>1</v>
      </c>
      <c r="D366" t="s">
        <v>380</v>
      </c>
      <c r="E366" t="s">
        <v>381</v>
      </c>
      <c r="F366">
        <v>1</v>
      </c>
      <c r="G366" t="str">
        <f t="array" ref="G366">INDEX(BillToName,MATCH(A366,'Bill to Data'!$A$2:$A$3040,0))</f>
        <v>DELAND LAINHART</v>
      </c>
      <c r="H366" t="str">
        <f t="shared" si="5"/>
        <v>1/4XP10L-VP</v>
      </c>
      <c r="J366" t="s">
        <v>883</v>
      </c>
      <c r="K366">
        <f t="array" ref="K366">SUM((InvoiceNo=J366)*1)</f>
        <v>2</v>
      </c>
      <c r="L366">
        <f t="array" ref="L366">SUM((InvoiceNo=J366)*QuantityShipped)</f>
        <v>4</v>
      </c>
      <c r="N366" t="s">
        <v>1047</v>
      </c>
      <c r="O366">
        <f t="array" ref="O366">SUM((ItemCode=N366)*1)</f>
        <v>15</v>
      </c>
      <c r="P366">
        <f t="array" ref="P366">SUM((ItemCode=N366)*QuantityShipped)</f>
        <v>952</v>
      </c>
    </row>
    <row r="367" spans="1:16" x14ac:dyDescent="0.55000000000000004">
      <c r="A367" t="s">
        <v>542</v>
      </c>
      <c r="B367" s="1">
        <v>40389</v>
      </c>
      <c r="C367" t="s">
        <v>1</v>
      </c>
      <c r="D367" t="s">
        <v>382</v>
      </c>
      <c r="E367" t="s">
        <v>381</v>
      </c>
      <c r="F367">
        <v>1</v>
      </c>
      <c r="G367" t="str">
        <f t="array" ref="G367">INDEX(BillToName,MATCH(A367,'Bill to Data'!$A$2:$A$3040,0))</f>
        <v>DELAND LAINHART</v>
      </c>
      <c r="H367" t="str">
        <f t="shared" si="5"/>
        <v>1/4XP10R-VP</v>
      </c>
      <c r="J367" t="s">
        <v>884</v>
      </c>
      <c r="K367">
        <f t="array" ref="K367">SUM((InvoiceNo=J367)*1)</f>
        <v>2</v>
      </c>
      <c r="L367">
        <f t="array" ref="L367">SUM((InvoiceNo=J367)*QuantityShipped)</f>
        <v>60</v>
      </c>
      <c r="N367" t="s">
        <v>1048</v>
      </c>
      <c r="O367">
        <f t="array" ref="O367">SUM((ItemCode=N367)*1)</f>
        <v>1</v>
      </c>
      <c r="P367">
        <f t="array" ref="P367">SUM((ItemCode=N367)*QuantityShipped)</f>
        <v>20</v>
      </c>
    </row>
    <row r="368" spans="1:16" x14ac:dyDescent="0.55000000000000004">
      <c r="A368" t="s">
        <v>543</v>
      </c>
      <c r="B368" s="1">
        <v>40389</v>
      </c>
      <c r="C368" t="s">
        <v>1</v>
      </c>
      <c r="D368" t="s">
        <v>544</v>
      </c>
      <c r="E368" t="s">
        <v>545</v>
      </c>
      <c r="F368">
        <v>1</v>
      </c>
      <c r="G368" t="str">
        <f t="array" ref="G368">INDEX(BillToName,MATCH(A368,'Bill to Data'!$A$2:$A$3040,0))</f>
        <v>STEVE MYRICK</v>
      </c>
      <c r="H368" t="str">
        <f t="shared" si="5"/>
        <v>SS0025-18</v>
      </c>
      <c r="J368" t="s">
        <v>885</v>
      </c>
      <c r="K368">
        <f t="array" ref="K368">SUM((InvoiceNo=J368)*1)</f>
        <v>5</v>
      </c>
      <c r="L368">
        <f t="array" ref="L368">SUM((InvoiceNo=J368)*QuantityShipped)</f>
        <v>6</v>
      </c>
      <c r="N368" t="s">
        <v>1052</v>
      </c>
      <c r="O368">
        <f t="array" ref="O368">SUM((ItemCode=N368)*1)</f>
        <v>5</v>
      </c>
      <c r="P368">
        <f t="array" ref="P368">SUM((ItemCode=N368)*QuantityShipped)</f>
        <v>8</v>
      </c>
    </row>
    <row r="369" spans="1:16" x14ac:dyDescent="0.55000000000000004">
      <c r="A369" t="s">
        <v>546</v>
      </c>
      <c r="B369" s="1">
        <v>40389</v>
      </c>
      <c r="C369" t="s">
        <v>1</v>
      </c>
      <c r="D369" t="s">
        <v>547</v>
      </c>
      <c r="E369" t="s">
        <v>548</v>
      </c>
      <c r="F369">
        <v>1</v>
      </c>
      <c r="G369" t="str">
        <f t="array" ref="G369">INDEX(BillToName,MATCH(A369,'Bill to Data'!$A$2:$A$3040,0))</f>
        <v>JEFF HAYS</v>
      </c>
      <c r="H369" t="str">
        <f t="shared" si="5"/>
        <v>SS0014-14</v>
      </c>
      <c r="J369" t="s">
        <v>888</v>
      </c>
      <c r="K369">
        <f t="array" ref="K369">SUM((InvoiceNo=J369)*1)</f>
        <v>1</v>
      </c>
      <c r="L369">
        <f t="array" ref="L369">SUM((InvoiceNo=J369)*QuantityShipped)</f>
        <v>6</v>
      </c>
      <c r="N369" t="s">
        <v>1056</v>
      </c>
      <c r="O369">
        <f t="array" ref="O369">SUM((ItemCode=N369)*1)</f>
        <v>7</v>
      </c>
      <c r="P369">
        <f t="array" ref="P369">SUM((ItemCode=N369)*QuantityShipped)</f>
        <v>4</v>
      </c>
    </row>
    <row r="370" spans="1:16" x14ac:dyDescent="0.55000000000000004">
      <c r="A370" t="s">
        <v>549</v>
      </c>
      <c r="B370" s="1">
        <v>40389</v>
      </c>
      <c r="C370" t="s">
        <v>1</v>
      </c>
      <c r="D370" t="s">
        <v>550</v>
      </c>
      <c r="E370" t="s">
        <v>115</v>
      </c>
      <c r="F370">
        <v>1</v>
      </c>
      <c r="G370" t="str">
        <f t="array" ref="G370">INDEX(BillToName,MATCH(A370,'Bill to Data'!$A$2:$A$3040,0))</f>
        <v>CHISTINA PARSELLS</v>
      </c>
      <c r="H370" t="str">
        <f t="shared" si="5"/>
        <v>22670-PP-24-406</v>
      </c>
      <c r="J370" t="s">
        <v>889</v>
      </c>
      <c r="K370">
        <f t="array" ref="K370">SUM((InvoiceNo=J370)*1)</f>
        <v>1</v>
      </c>
      <c r="L370">
        <f t="array" ref="L370">SUM((InvoiceNo=J370)*QuantityShipped)</f>
        <v>1</v>
      </c>
      <c r="N370" t="s">
        <v>1059</v>
      </c>
      <c r="O370">
        <f t="array" ref="O370">SUM((ItemCode=N370)*1)</f>
        <v>1</v>
      </c>
      <c r="P370">
        <f t="array" ref="P370">SUM((ItemCode=N370)*QuantityShipped)</f>
        <v>1</v>
      </c>
    </row>
    <row r="371" spans="1:16" x14ac:dyDescent="0.55000000000000004">
      <c r="A371" t="s">
        <v>551</v>
      </c>
      <c r="B371" s="1">
        <v>40389</v>
      </c>
      <c r="C371" t="s">
        <v>1</v>
      </c>
      <c r="D371" t="s">
        <v>552</v>
      </c>
      <c r="E371" t="s">
        <v>90</v>
      </c>
      <c r="F371">
        <v>25</v>
      </c>
      <c r="G371" t="str">
        <f t="array" ref="G371">INDEX(BillToName,MATCH(A371,'Bill to Data'!$A$2:$A$3040,0))</f>
        <v>CHECY CHASE CLUB</v>
      </c>
      <c r="H371" t="str">
        <f t="shared" si="5"/>
        <v>XRC11006-VK</v>
      </c>
      <c r="J371" t="s">
        <v>890</v>
      </c>
      <c r="K371">
        <f t="array" ref="K371">SUM((InvoiceNo=J371)*1)</f>
        <v>2</v>
      </c>
      <c r="L371">
        <f t="array" ref="L371">SUM((InvoiceNo=J371)*QuantityShipped)</f>
        <v>8</v>
      </c>
      <c r="N371" t="s">
        <v>1064</v>
      </c>
      <c r="O371">
        <f t="array" ref="O371">SUM((ItemCode=N371)*1)</f>
        <v>7</v>
      </c>
      <c r="P371">
        <f t="array" ref="P371">SUM((ItemCode=N371)*QuantityShipped)</f>
        <v>40</v>
      </c>
    </row>
    <row r="372" spans="1:16" x14ac:dyDescent="0.55000000000000004">
      <c r="A372" t="s">
        <v>553</v>
      </c>
      <c r="B372" s="1">
        <v>40389</v>
      </c>
      <c r="C372" t="s">
        <v>1</v>
      </c>
      <c r="D372" t="s">
        <v>554</v>
      </c>
      <c r="E372" t="s">
        <v>555</v>
      </c>
      <c r="F372">
        <v>1</v>
      </c>
      <c r="G372" t="str">
        <f t="array" ref="G372">INDEX(BillToName,MATCH(A372,'Bill to Data'!$A$2:$A$3040,0))</f>
        <v>DANA CAMERON</v>
      </c>
      <c r="H372" t="str">
        <f t="shared" si="5"/>
        <v>3430-0582</v>
      </c>
      <c r="J372" t="s">
        <v>891</v>
      </c>
      <c r="K372">
        <f t="array" ref="K372">SUM((InvoiceNo=J372)*1)</f>
        <v>2</v>
      </c>
      <c r="L372">
        <f t="array" ref="L372">SUM((InvoiceNo=J372)*QuantityShipped)</f>
        <v>24</v>
      </c>
      <c r="N372" t="s">
        <v>1067</v>
      </c>
      <c r="O372">
        <f t="array" ref="O372">SUM((ItemCode=N372)*1)</f>
        <v>8</v>
      </c>
      <c r="P372">
        <f t="array" ref="P372">SUM((ItemCode=N372)*QuantityShipped)</f>
        <v>179</v>
      </c>
    </row>
    <row r="373" spans="1:16" x14ac:dyDescent="0.55000000000000004">
      <c r="A373" t="s">
        <v>556</v>
      </c>
      <c r="B373" s="1">
        <v>40389</v>
      </c>
      <c r="C373" t="s">
        <v>138</v>
      </c>
      <c r="D373" t="s">
        <v>557</v>
      </c>
      <c r="E373" t="s">
        <v>558</v>
      </c>
      <c r="F373">
        <v>1</v>
      </c>
      <c r="G373" t="str">
        <f t="array" ref="G373">INDEX(BillToName,MATCH(A373,'Bill to Data'!$A$2:$A$3040,0))</f>
        <v>STEVE SPRUILL</v>
      </c>
      <c r="H373" t="str">
        <f t="shared" si="5"/>
        <v>8000-543-250</v>
      </c>
      <c r="J373" t="s">
        <v>894</v>
      </c>
      <c r="K373">
        <f t="array" ref="K373">SUM((InvoiceNo=J373)*1)</f>
        <v>1</v>
      </c>
      <c r="L373">
        <f t="array" ref="L373">SUM((InvoiceNo=J373)*QuantityShipped)</f>
        <v>1</v>
      </c>
      <c r="N373" t="s">
        <v>1070</v>
      </c>
      <c r="O373">
        <f t="array" ref="O373">SUM((ItemCode=N373)*1)</f>
        <v>5</v>
      </c>
      <c r="P373">
        <f t="array" ref="P373">SUM((ItemCode=N373)*QuantityShipped)</f>
        <v>61</v>
      </c>
    </row>
    <row r="374" spans="1:16" x14ac:dyDescent="0.55000000000000004">
      <c r="A374" t="s">
        <v>559</v>
      </c>
      <c r="B374" s="1">
        <v>40389</v>
      </c>
      <c r="C374" t="s">
        <v>1</v>
      </c>
      <c r="D374" t="s">
        <v>544</v>
      </c>
      <c r="E374" t="s">
        <v>545</v>
      </c>
      <c r="F374">
        <v>1</v>
      </c>
      <c r="G374" t="str">
        <f t="array" ref="G374">INDEX(BillToName,MATCH(A374,'Bill to Data'!$A$2:$A$3040,0))</f>
        <v>DONNIE SHANNON</v>
      </c>
      <c r="H374" t="str">
        <f t="shared" si="5"/>
        <v>SS0025-18</v>
      </c>
      <c r="J374" t="s">
        <v>895</v>
      </c>
      <c r="K374">
        <f t="array" ref="K374">SUM((InvoiceNo=J374)*1)</f>
        <v>1</v>
      </c>
      <c r="L374">
        <f t="array" ref="L374">SUM((InvoiceNo=J374)*QuantityShipped)</f>
        <v>1</v>
      </c>
      <c r="N374" t="s">
        <v>1074</v>
      </c>
      <c r="O374">
        <f t="array" ref="O374">SUM((ItemCode=N374)*1)</f>
        <v>1</v>
      </c>
      <c r="P374">
        <f t="array" ref="P374">SUM((ItemCode=N374)*QuantityShipped)</f>
        <v>1</v>
      </c>
    </row>
    <row r="375" spans="1:16" x14ac:dyDescent="0.55000000000000004">
      <c r="A375" t="s">
        <v>560</v>
      </c>
      <c r="B375" s="1">
        <v>40389</v>
      </c>
      <c r="C375" t="s">
        <v>138</v>
      </c>
      <c r="D375" t="s">
        <v>561</v>
      </c>
      <c r="E375" t="s">
        <v>30</v>
      </c>
      <c r="F375">
        <v>10</v>
      </c>
      <c r="G375" t="str">
        <f t="array" ref="G375">INDEX(BillToName,MATCH(A375,'Bill to Data'!$A$2:$A$3040,0))</f>
        <v>CLIFFORD GETZ</v>
      </c>
      <c r="H375" t="str">
        <f t="shared" si="5"/>
        <v>25598-4-NYR</v>
      </c>
      <c r="J375" t="s">
        <v>898</v>
      </c>
      <c r="K375">
        <f t="array" ref="K375">SUM((InvoiceNo=J375)*1)</f>
        <v>1</v>
      </c>
      <c r="L375">
        <f t="array" ref="L375">SUM((InvoiceNo=J375)*QuantityShipped)</f>
        <v>1</v>
      </c>
      <c r="N375" t="s">
        <v>1079</v>
      </c>
      <c r="O375">
        <f t="array" ref="O375">SUM((ItemCode=N375)*1)</f>
        <v>8</v>
      </c>
      <c r="P375">
        <f t="array" ref="P375">SUM((ItemCode=N375)*QuantityShipped)</f>
        <v>9</v>
      </c>
    </row>
    <row r="376" spans="1:16" x14ac:dyDescent="0.55000000000000004">
      <c r="A376" t="s">
        <v>562</v>
      </c>
      <c r="B376" s="1">
        <v>40389</v>
      </c>
      <c r="C376" t="s">
        <v>1</v>
      </c>
      <c r="D376" t="s">
        <v>163</v>
      </c>
      <c r="E376" t="s">
        <v>83</v>
      </c>
      <c r="F376">
        <v>6</v>
      </c>
      <c r="G376" t="str">
        <f t="array" ref="G376">INDEX(BillToName,MATCH(A376,'Bill to Data'!$A$2:$A$3040,0))</f>
        <v>MURPHY TRACTOR &amp; EQUIPMENT</v>
      </c>
      <c r="H376" t="str">
        <f t="shared" si="5"/>
        <v>18635-111-406-N</v>
      </c>
      <c r="J376" t="s">
        <v>899</v>
      </c>
      <c r="K376">
        <f t="array" ref="K376">SUM((InvoiceNo=J376)*1)</f>
        <v>1</v>
      </c>
      <c r="L376">
        <f t="array" ref="L376">SUM((InvoiceNo=J376)*QuantityShipped)</f>
        <v>-1</v>
      </c>
      <c r="N376" t="s">
        <v>1082</v>
      </c>
      <c r="O376">
        <f t="array" ref="O376">SUM((ItemCode=N376)*1)</f>
        <v>3</v>
      </c>
      <c r="P376">
        <f t="array" ref="P376">SUM((ItemCode=N376)*QuantityShipped)</f>
        <v>21</v>
      </c>
    </row>
    <row r="377" spans="1:16" x14ac:dyDescent="0.55000000000000004">
      <c r="A377" t="s">
        <v>563</v>
      </c>
      <c r="B377" s="1">
        <v>40389</v>
      </c>
      <c r="C377" t="s">
        <v>138</v>
      </c>
      <c r="D377" t="s">
        <v>236</v>
      </c>
      <c r="E377" t="s">
        <v>148</v>
      </c>
      <c r="F377">
        <v>-9</v>
      </c>
      <c r="G377" t="str">
        <f t="array" ref="G377">INDEX(BillToName,MATCH(A377,'Bill to Data'!$A$2:$A$3040,0))</f>
        <v>OTHER02 PHONE</v>
      </c>
      <c r="H377" t="str">
        <f t="shared" si="5"/>
        <v>QJ7421-1-NYB</v>
      </c>
      <c r="J377" t="s">
        <v>900</v>
      </c>
      <c r="K377">
        <f t="array" ref="K377">SUM((InvoiceNo=J377)*1)</f>
        <v>1</v>
      </c>
      <c r="L377">
        <f t="array" ref="L377">SUM((InvoiceNo=J377)*QuantityShipped)</f>
        <v>6</v>
      </c>
      <c r="N377" t="s">
        <v>1085</v>
      </c>
      <c r="O377">
        <f t="array" ref="O377">SUM((ItemCode=N377)*1)</f>
        <v>6</v>
      </c>
      <c r="P377">
        <f t="array" ref="P377">SUM((ItemCode=N377)*QuantityShipped)</f>
        <v>94</v>
      </c>
    </row>
    <row r="378" spans="1:16" x14ac:dyDescent="0.55000000000000004">
      <c r="A378" t="s">
        <v>564</v>
      </c>
      <c r="B378" s="1">
        <v>40389</v>
      </c>
      <c r="C378" t="s">
        <v>138</v>
      </c>
      <c r="D378" t="s">
        <v>236</v>
      </c>
      <c r="E378" t="s">
        <v>148</v>
      </c>
      <c r="F378">
        <v>-16</v>
      </c>
      <c r="G378" t="str">
        <f t="array" ref="G378">INDEX(BillToName,MATCH(A378,'Bill to Data'!$A$2:$A$3040,0))</f>
        <v>OTHER02 PHONE</v>
      </c>
      <c r="H378" t="str">
        <f t="shared" si="5"/>
        <v>QJ7421-1-NYB</v>
      </c>
      <c r="J378" t="s">
        <v>901</v>
      </c>
      <c r="K378">
        <f t="array" ref="K378">SUM((InvoiceNo=J378)*1)</f>
        <v>1</v>
      </c>
      <c r="L378">
        <f t="array" ref="L378">SUM((InvoiceNo=J378)*QuantityShipped)</f>
        <v>5</v>
      </c>
      <c r="N378" t="s">
        <v>1088</v>
      </c>
      <c r="O378">
        <f t="array" ref="O378">SUM((ItemCode=N378)*1)</f>
        <v>5</v>
      </c>
      <c r="P378">
        <f t="array" ref="P378">SUM((ItemCode=N378)*QuantityShipped)</f>
        <v>5</v>
      </c>
    </row>
    <row r="379" spans="1:16" x14ac:dyDescent="0.55000000000000004">
      <c r="A379" t="s">
        <v>565</v>
      </c>
      <c r="B379" s="1">
        <v>40389</v>
      </c>
      <c r="C379" t="s">
        <v>138</v>
      </c>
      <c r="D379" t="s">
        <v>236</v>
      </c>
      <c r="E379" t="s">
        <v>148</v>
      </c>
      <c r="F379">
        <v>25</v>
      </c>
      <c r="G379" t="str">
        <f t="array" ref="G379">INDEX(BillToName,MATCH(A379,'Bill to Data'!$A$2:$A$3040,0))</f>
        <v>CLEAN FIELD SERVICES INC</v>
      </c>
      <c r="H379" t="str">
        <f t="shared" si="5"/>
        <v>QJ7421-1-NYB</v>
      </c>
      <c r="J379" t="s">
        <v>902</v>
      </c>
      <c r="K379">
        <f t="array" ref="K379">SUM((InvoiceNo=J379)*1)</f>
        <v>1</v>
      </c>
      <c r="L379">
        <f t="array" ref="L379">SUM((InvoiceNo=J379)*QuantityShipped)</f>
        <v>1</v>
      </c>
      <c r="N379" t="s">
        <v>1091</v>
      </c>
      <c r="O379">
        <f t="array" ref="O379">SUM((ItemCode=N379)*1)</f>
        <v>10</v>
      </c>
      <c r="P379">
        <f t="array" ref="P379">SUM((ItemCode=N379)*QuantityShipped)</f>
        <v>27</v>
      </c>
    </row>
    <row r="380" spans="1:16" x14ac:dyDescent="0.55000000000000004">
      <c r="A380" t="s">
        <v>566</v>
      </c>
      <c r="B380" s="1">
        <v>40389</v>
      </c>
      <c r="C380" t="s">
        <v>1</v>
      </c>
      <c r="D380" t="s">
        <v>466</v>
      </c>
      <c r="E380" t="s">
        <v>467</v>
      </c>
      <c r="F380">
        <v>1</v>
      </c>
      <c r="G380" t="str">
        <f t="array" ref="G380">INDEX(BillToName,MATCH(A380,'Bill to Data'!$A$2:$A$3040,0))</f>
        <v>LEROY G NORTHUP</v>
      </c>
      <c r="H380" t="str">
        <f t="shared" si="5"/>
        <v>1323-0074</v>
      </c>
      <c r="J380" t="s">
        <v>903</v>
      </c>
      <c r="K380">
        <f t="array" ref="K380">SUM((InvoiceNo=J380)*1)</f>
        <v>1</v>
      </c>
      <c r="L380">
        <f t="array" ref="L380">SUM((InvoiceNo=J380)*QuantityShipped)</f>
        <v>1</v>
      </c>
      <c r="N380" t="s">
        <v>1093</v>
      </c>
      <c r="O380">
        <f t="array" ref="O380">SUM((ItemCode=N380)*1)</f>
        <v>14</v>
      </c>
      <c r="P380">
        <f t="array" ref="P380">SUM((ItemCode=N380)*QuantityShipped)</f>
        <v>33</v>
      </c>
    </row>
    <row r="381" spans="1:16" x14ac:dyDescent="0.55000000000000004">
      <c r="A381" t="s">
        <v>567</v>
      </c>
      <c r="B381" s="1">
        <v>40389</v>
      </c>
      <c r="C381" t="s">
        <v>138</v>
      </c>
      <c r="D381" t="s">
        <v>462</v>
      </c>
      <c r="E381" t="s">
        <v>463</v>
      </c>
      <c r="F381">
        <v>-1</v>
      </c>
      <c r="G381" t="str">
        <f t="array" ref="G381">INDEX(BillToName,MATCH(A381,'Bill to Data'!$A$2:$A$3040,0))</f>
        <v>RON CLARKE</v>
      </c>
      <c r="H381" t="str">
        <f t="shared" si="5"/>
        <v>AA110-1-1/2-AL</v>
      </c>
      <c r="J381" t="s">
        <v>904</v>
      </c>
      <c r="K381">
        <f t="array" ref="K381">SUM((InvoiceNo=J381)*1)</f>
        <v>1</v>
      </c>
      <c r="L381">
        <f t="array" ref="L381">SUM((InvoiceNo=J381)*QuantityShipped)</f>
        <v>1</v>
      </c>
      <c r="N381" t="s">
        <v>1095</v>
      </c>
      <c r="O381">
        <f t="array" ref="O381">SUM((ItemCode=N381)*1)</f>
        <v>21</v>
      </c>
      <c r="P381">
        <f t="array" ref="P381">SUM((ItemCode=N381)*QuantityShipped)</f>
        <v>31</v>
      </c>
    </row>
    <row r="382" spans="1:16" x14ac:dyDescent="0.55000000000000004">
      <c r="A382" t="s">
        <v>568</v>
      </c>
      <c r="B382" s="1">
        <v>40392</v>
      </c>
      <c r="C382" t="s">
        <v>1</v>
      </c>
      <c r="D382" t="s">
        <v>111</v>
      </c>
      <c r="E382" t="s">
        <v>76</v>
      </c>
      <c r="F382">
        <v>4</v>
      </c>
      <c r="G382" t="str">
        <f t="array" ref="G382">INDEX(BillToName,MATCH(A382,'Bill to Data'!$A$2:$A$3040,0))</f>
        <v>BRAD GREEN</v>
      </c>
      <c r="H382" t="str">
        <f t="shared" si="5"/>
        <v>QJ111SQ-1</v>
      </c>
      <c r="J382" t="s">
        <v>905</v>
      </c>
      <c r="K382">
        <f t="array" ref="K382">SUM((InvoiceNo=J382)*1)</f>
        <v>3</v>
      </c>
      <c r="L382">
        <f t="array" ref="L382">SUM((InvoiceNo=J382)*QuantityShipped)</f>
        <v>15</v>
      </c>
      <c r="N382" t="s">
        <v>1097</v>
      </c>
      <c r="O382">
        <f t="array" ref="O382">SUM((ItemCode=N382)*1)</f>
        <v>30</v>
      </c>
      <c r="P382">
        <f t="array" ref="P382">SUM((ItemCode=N382)*QuantityShipped)</f>
        <v>38</v>
      </c>
    </row>
    <row r="383" spans="1:16" x14ac:dyDescent="0.55000000000000004">
      <c r="A383" t="s">
        <v>568</v>
      </c>
      <c r="B383" s="1">
        <v>40392</v>
      </c>
      <c r="C383" t="s">
        <v>1</v>
      </c>
      <c r="D383" t="s">
        <v>213</v>
      </c>
      <c r="E383" t="s">
        <v>214</v>
      </c>
      <c r="F383">
        <v>2</v>
      </c>
      <c r="G383" t="str">
        <f t="array" ref="G383">INDEX(BillToName,MATCH(A383,'Bill to Data'!$A$2:$A$3040,0))</f>
        <v>BRAD GREEN</v>
      </c>
      <c r="H383" t="str">
        <f t="shared" si="5"/>
        <v>FC-XT024</v>
      </c>
      <c r="J383" t="s">
        <v>908</v>
      </c>
      <c r="K383">
        <f t="array" ref="K383">SUM((InvoiceNo=J383)*1)</f>
        <v>1</v>
      </c>
      <c r="L383">
        <f t="array" ref="L383">SUM((InvoiceNo=J383)*QuantityShipped)</f>
        <v>4</v>
      </c>
      <c r="N383" t="s">
        <v>1099</v>
      </c>
      <c r="O383">
        <f t="array" ref="O383">SUM((ItemCode=N383)*1)</f>
        <v>2</v>
      </c>
      <c r="P383">
        <f t="array" ref="P383">SUM((ItemCode=N383)*QuantityShipped)</f>
        <v>4</v>
      </c>
    </row>
    <row r="384" spans="1:16" x14ac:dyDescent="0.55000000000000004">
      <c r="A384" t="s">
        <v>569</v>
      </c>
      <c r="B384" s="1">
        <v>40392</v>
      </c>
      <c r="C384" t="s">
        <v>1</v>
      </c>
      <c r="D384" t="s">
        <v>477</v>
      </c>
      <c r="E384" t="s">
        <v>478</v>
      </c>
      <c r="F384">
        <v>1</v>
      </c>
      <c r="G384" t="str">
        <f t="array" ref="G384">INDEX(BillToName,MATCH(A384,'Bill to Data'!$A$2:$A$3040,0))</f>
        <v>Jeff McGinnis</v>
      </c>
      <c r="H384" t="str">
        <f t="shared" si="5"/>
        <v>19351-213-406-N</v>
      </c>
      <c r="J384" t="s">
        <v>909</v>
      </c>
      <c r="K384">
        <f t="array" ref="K384">SUM((InvoiceNo=J384)*1)</f>
        <v>1</v>
      </c>
      <c r="L384">
        <f t="array" ref="L384">SUM((InvoiceNo=J384)*QuantityShipped)</f>
        <v>1</v>
      </c>
      <c r="N384" t="s">
        <v>1103</v>
      </c>
      <c r="O384">
        <f t="array" ref="O384">SUM((ItemCode=N384)*1)</f>
        <v>17</v>
      </c>
      <c r="P384">
        <f t="array" ref="P384">SUM((ItemCode=N384)*QuantityShipped)</f>
        <v>94</v>
      </c>
    </row>
    <row r="385" spans="1:16" x14ac:dyDescent="0.55000000000000004">
      <c r="A385" t="s">
        <v>570</v>
      </c>
      <c r="B385" s="1">
        <v>40392</v>
      </c>
      <c r="C385" t="s">
        <v>1</v>
      </c>
      <c r="D385" t="s">
        <v>111</v>
      </c>
      <c r="E385" t="s">
        <v>76</v>
      </c>
      <c r="F385">
        <v>4</v>
      </c>
      <c r="G385" t="str">
        <f t="array" ref="G385">INDEX(BillToName,MATCH(A385,'Bill to Data'!$A$2:$A$3040,0))</f>
        <v>Derek Breitwieser</v>
      </c>
      <c r="H385" t="str">
        <f t="shared" si="5"/>
        <v>QJ111SQ-1</v>
      </c>
      <c r="J385" t="s">
        <v>910</v>
      </c>
      <c r="K385">
        <f t="array" ref="K385">SUM((InvoiceNo=J385)*1)</f>
        <v>1</v>
      </c>
      <c r="L385">
        <f t="array" ref="L385">SUM((InvoiceNo=J385)*QuantityShipped)</f>
        <v>1</v>
      </c>
      <c r="N385" t="s">
        <v>1106</v>
      </c>
      <c r="O385">
        <f t="array" ref="O385">SUM((ItemCode=N385)*1)</f>
        <v>13</v>
      </c>
      <c r="P385">
        <f t="array" ref="P385">SUM((ItemCode=N385)*QuantityShipped)</f>
        <v>14</v>
      </c>
    </row>
    <row r="386" spans="1:16" x14ac:dyDescent="0.55000000000000004">
      <c r="A386" t="s">
        <v>570</v>
      </c>
      <c r="B386" s="1">
        <v>40392</v>
      </c>
      <c r="C386" t="s">
        <v>1</v>
      </c>
      <c r="D386" t="s">
        <v>163</v>
      </c>
      <c r="E386" t="s">
        <v>83</v>
      </c>
      <c r="F386">
        <v>2</v>
      </c>
      <c r="G386" t="str">
        <f t="array" ref="G386">INDEX(BillToName,MATCH(A386,'Bill to Data'!$A$2:$A$3040,0))</f>
        <v>Derek Breitwieser</v>
      </c>
      <c r="H386" t="str">
        <f t="shared" ref="H386:H449" si="6">LEFT(D386,LEN(D386))</f>
        <v>18635-111-406-N</v>
      </c>
      <c r="J386" t="s">
        <v>911</v>
      </c>
      <c r="K386">
        <f t="array" ref="K386">SUM((InvoiceNo=J386)*1)</f>
        <v>1</v>
      </c>
      <c r="L386">
        <f t="array" ref="L386">SUM((InvoiceNo=J386)*QuantityShipped)</f>
        <v>1</v>
      </c>
      <c r="N386" t="s">
        <v>1109</v>
      </c>
      <c r="O386">
        <f t="array" ref="O386">SUM((ItemCode=N386)*1)</f>
        <v>8</v>
      </c>
      <c r="P386">
        <f t="array" ref="P386">SUM((ItemCode=N386)*QuantityShipped)</f>
        <v>12</v>
      </c>
    </row>
    <row r="387" spans="1:16" x14ac:dyDescent="0.55000000000000004">
      <c r="A387" t="s">
        <v>570</v>
      </c>
      <c r="B387" s="1">
        <v>40392</v>
      </c>
      <c r="C387" t="s">
        <v>1</v>
      </c>
      <c r="D387" t="s">
        <v>164</v>
      </c>
      <c r="E387" t="s">
        <v>81</v>
      </c>
      <c r="F387">
        <v>2</v>
      </c>
      <c r="G387" t="str">
        <f t="array" ref="G387">INDEX(BillToName,MATCH(A387,'Bill to Data'!$A$2:$A$3040,0))</f>
        <v>Derek Breitwieser</v>
      </c>
      <c r="H387" t="str">
        <f t="shared" si="6"/>
        <v>18636-112-406-N</v>
      </c>
      <c r="J387" t="s">
        <v>914</v>
      </c>
      <c r="K387">
        <f t="array" ref="K387">SUM((InvoiceNo=J387)*1)</f>
        <v>1</v>
      </c>
      <c r="L387">
        <f t="array" ref="L387">SUM((InvoiceNo=J387)*QuantityShipped)</f>
        <v>1</v>
      </c>
      <c r="N387" t="s">
        <v>1112</v>
      </c>
      <c r="O387">
        <f t="array" ref="O387">SUM((ItemCode=N387)*1)</f>
        <v>6</v>
      </c>
      <c r="P387">
        <f t="array" ref="P387">SUM((ItemCode=N387)*QuantityShipped)</f>
        <v>7</v>
      </c>
    </row>
    <row r="388" spans="1:16" x14ac:dyDescent="0.55000000000000004">
      <c r="A388" t="s">
        <v>571</v>
      </c>
      <c r="B388" s="1">
        <v>40392</v>
      </c>
      <c r="C388" t="s">
        <v>138</v>
      </c>
      <c r="D388" t="s">
        <v>572</v>
      </c>
      <c r="E388" t="s">
        <v>573</v>
      </c>
      <c r="F388">
        <v>1</v>
      </c>
      <c r="G388" t="str">
        <f t="array" ref="G388">INDEX(BillToName,MATCH(A388,'Bill to Data'!$A$2:$A$3040,0))</f>
        <v>ABRAM WIEBE</v>
      </c>
      <c r="H388" t="str">
        <f t="shared" si="6"/>
        <v>115-0171-085</v>
      </c>
      <c r="J388" t="s">
        <v>915</v>
      </c>
      <c r="K388">
        <f t="array" ref="K388">SUM((InvoiceNo=J388)*1)</f>
        <v>1</v>
      </c>
      <c r="L388">
        <f t="array" ref="L388">SUM((InvoiceNo=J388)*QuantityShipped)</f>
        <v>1</v>
      </c>
      <c r="N388" t="s">
        <v>1115</v>
      </c>
      <c r="O388">
        <f t="array" ref="O388">SUM((ItemCode=N388)*1)</f>
        <v>2</v>
      </c>
      <c r="P388">
        <f t="array" ref="P388">SUM((ItemCode=N388)*QuantityShipped)</f>
        <v>17</v>
      </c>
    </row>
    <row r="389" spans="1:16" x14ac:dyDescent="0.55000000000000004">
      <c r="A389" t="s">
        <v>574</v>
      </c>
      <c r="B389" s="1">
        <v>40393</v>
      </c>
      <c r="C389" t="s">
        <v>1</v>
      </c>
      <c r="D389" t="s">
        <v>330</v>
      </c>
      <c r="E389" t="s">
        <v>12</v>
      </c>
      <c r="F389">
        <v>1</v>
      </c>
      <c r="G389" t="str">
        <f t="array" ref="G389">INDEX(BillToName,MATCH(A389,'Bill to Data'!$A$2:$A$3040,0))</f>
        <v>BRAD STROUD</v>
      </c>
      <c r="H389" t="str">
        <f t="shared" si="6"/>
        <v>50800-15-PP-406</v>
      </c>
      <c r="J389" t="s">
        <v>918</v>
      </c>
      <c r="K389">
        <f t="array" ref="K389">SUM((InvoiceNo=J389)*1)</f>
        <v>1</v>
      </c>
      <c r="L389">
        <f t="array" ref="L389">SUM((InvoiceNo=J389)*QuantityShipped)</f>
        <v>1</v>
      </c>
      <c r="N389" t="s">
        <v>1116</v>
      </c>
      <c r="O389">
        <f t="array" ref="O389">SUM((ItemCode=N389)*1)</f>
        <v>8</v>
      </c>
      <c r="P389">
        <f t="array" ref="P389">SUM((ItemCode=N389)*QuantityShipped)</f>
        <v>87</v>
      </c>
    </row>
    <row r="390" spans="1:16" x14ac:dyDescent="0.55000000000000004">
      <c r="A390" t="s">
        <v>575</v>
      </c>
      <c r="B390" s="1">
        <v>40393</v>
      </c>
      <c r="C390" t="s">
        <v>1</v>
      </c>
      <c r="D390" t="s">
        <v>576</v>
      </c>
      <c r="E390" t="s">
        <v>90</v>
      </c>
      <c r="F390">
        <v>8</v>
      </c>
      <c r="G390" t="str">
        <f t="array" ref="G390">INDEX(BillToName,MATCH(A390,'Bill to Data'!$A$2:$A$3040,0))</f>
        <v>CHRIS CONARD</v>
      </c>
      <c r="H390" t="str">
        <f t="shared" si="6"/>
        <v>XRC8003-VK</v>
      </c>
      <c r="J390" t="s">
        <v>921</v>
      </c>
      <c r="K390">
        <f t="array" ref="K390">SUM((InvoiceNo=J390)*1)</f>
        <v>1</v>
      </c>
      <c r="L390">
        <f t="array" ref="L390">SUM((InvoiceNo=J390)*QuantityShipped)</f>
        <v>1</v>
      </c>
      <c r="N390" t="s">
        <v>1118</v>
      </c>
      <c r="O390">
        <f t="array" ref="O390">SUM((ItemCode=N390)*1)</f>
        <v>1</v>
      </c>
      <c r="P390">
        <f t="array" ref="P390">SUM((ItemCode=N390)*QuantityShipped)</f>
        <v>2</v>
      </c>
    </row>
    <row r="391" spans="1:16" x14ac:dyDescent="0.55000000000000004">
      <c r="A391" t="s">
        <v>575</v>
      </c>
      <c r="B391" s="1">
        <v>40393</v>
      </c>
      <c r="C391" t="s">
        <v>1</v>
      </c>
      <c r="D391" t="s">
        <v>577</v>
      </c>
      <c r="E391" t="s">
        <v>578</v>
      </c>
      <c r="F391">
        <v>1</v>
      </c>
      <c r="G391" t="str">
        <f t="array" ref="G391">INDEX(BillToName,MATCH(A391,'Bill to Data'!$A$2:$A$3040,0))</f>
        <v>CHRIS CONARD</v>
      </c>
      <c r="H391" t="str">
        <f t="shared" si="6"/>
        <v>AA122-1/2-PP-50</v>
      </c>
      <c r="J391" t="s">
        <v>924</v>
      </c>
      <c r="K391">
        <f t="array" ref="K391">SUM((InvoiceNo=J391)*1)</f>
        <v>4</v>
      </c>
      <c r="L391">
        <f t="array" ref="L391">SUM((InvoiceNo=J391)*QuantityShipped)</f>
        <v>4</v>
      </c>
      <c r="N391" t="s">
        <v>1120</v>
      </c>
      <c r="O391">
        <f t="array" ref="O391">SUM((ItemCode=N391)*1)</f>
        <v>4</v>
      </c>
      <c r="P391">
        <f t="array" ref="P391">SUM((ItemCode=N391)*QuantityShipped)</f>
        <v>5</v>
      </c>
    </row>
    <row r="392" spans="1:16" x14ac:dyDescent="0.55000000000000004">
      <c r="A392" t="s">
        <v>575</v>
      </c>
      <c r="B392" s="1">
        <v>40393</v>
      </c>
      <c r="C392" t="s">
        <v>1</v>
      </c>
      <c r="D392" t="s">
        <v>579</v>
      </c>
      <c r="E392" t="s">
        <v>474</v>
      </c>
      <c r="F392">
        <v>2</v>
      </c>
      <c r="G392" t="str">
        <f t="array" ref="G392">INDEX(BillToName,MATCH(A392,'Bill to Data'!$A$2:$A$3040,0))</f>
        <v>CHRIS CONARD</v>
      </c>
      <c r="H392" t="str">
        <f t="shared" si="6"/>
        <v>19349-211-540-N</v>
      </c>
      <c r="J392" t="s">
        <v>931</v>
      </c>
      <c r="K392">
        <f t="array" ref="K392">SUM((InvoiceNo=J392)*1)</f>
        <v>2</v>
      </c>
      <c r="L392">
        <f t="array" ref="L392">SUM((InvoiceNo=J392)*QuantityShipped)</f>
        <v>2</v>
      </c>
      <c r="N392" t="s">
        <v>1123</v>
      </c>
      <c r="O392">
        <f t="array" ref="O392">SUM((ItemCode=N392)*1)</f>
        <v>2</v>
      </c>
      <c r="P392">
        <f t="array" ref="P392">SUM((ItemCode=N392)*QuantityShipped)</f>
        <v>3</v>
      </c>
    </row>
    <row r="393" spans="1:16" x14ac:dyDescent="0.55000000000000004">
      <c r="A393" t="s">
        <v>575</v>
      </c>
      <c r="B393" s="1">
        <v>40393</v>
      </c>
      <c r="C393" t="s">
        <v>1</v>
      </c>
      <c r="D393" t="s">
        <v>580</v>
      </c>
      <c r="E393" t="s">
        <v>476</v>
      </c>
      <c r="F393">
        <v>6</v>
      </c>
      <c r="G393" t="str">
        <f t="array" ref="G393">INDEX(BillToName,MATCH(A393,'Bill to Data'!$A$2:$A$3040,0))</f>
        <v>CHRIS CONARD</v>
      </c>
      <c r="H393" t="str">
        <f t="shared" si="6"/>
        <v>19350-212-540-N</v>
      </c>
      <c r="J393" t="s">
        <v>933</v>
      </c>
      <c r="K393">
        <f t="array" ref="K393">SUM((InvoiceNo=J393)*1)</f>
        <v>1</v>
      </c>
      <c r="L393">
        <f t="array" ref="L393">SUM((InvoiceNo=J393)*QuantityShipped)</f>
        <v>1</v>
      </c>
      <c r="N393" t="s">
        <v>1125</v>
      </c>
      <c r="O393">
        <f t="array" ref="O393">SUM((ItemCode=N393)*1)</f>
        <v>1</v>
      </c>
      <c r="P393">
        <f t="array" ref="P393">SUM((ItemCode=N393)*QuantityShipped)</f>
        <v>1</v>
      </c>
    </row>
    <row r="394" spans="1:16" x14ac:dyDescent="0.55000000000000004">
      <c r="A394" t="s">
        <v>581</v>
      </c>
      <c r="B394" s="1">
        <v>40393</v>
      </c>
      <c r="C394" t="s">
        <v>1</v>
      </c>
      <c r="D394" t="s">
        <v>175</v>
      </c>
      <c r="E394" t="s">
        <v>148</v>
      </c>
      <c r="F394">
        <v>6</v>
      </c>
      <c r="G394" t="str">
        <f t="array" ref="G394">INDEX(BillToName,MATCH(A394,'Bill to Data'!$A$2:$A$3040,0))</f>
        <v>GEORGE CATTO</v>
      </c>
      <c r="H394" t="str">
        <f t="shared" si="6"/>
        <v>QJ7421-3/4-NYB</v>
      </c>
      <c r="J394" t="s">
        <v>934</v>
      </c>
      <c r="K394">
        <f t="array" ref="K394">SUM((InvoiceNo=J394)*1)</f>
        <v>1</v>
      </c>
      <c r="L394">
        <f t="array" ref="L394">SUM((InvoiceNo=J394)*QuantityShipped)</f>
        <v>40</v>
      </c>
      <c r="N394" t="s">
        <v>1127</v>
      </c>
      <c r="O394">
        <f t="array" ref="O394">SUM((ItemCode=N394)*1)</f>
        <v>6</v>
      </c>
      <c r="P394">
        <f t="array" ref="P394">SUM((ItemCode=N394)*QuantityShipped)</f>
        <v>42</v>
      </c>
    </row>
    <row r="395" spans="1:16" x14ac:dyDescent="0.55000000000000004">
      <c r="A395" t="s">
        <v>581</v>
      </c>
      <c r="B395" s="1">
        <v>40393</v>
      </c>
      <c r="C395" t="s">
        <v>1</v>
      </c>
      <c r="D395" t="s">
        <v>524</v>
      </c>
      <c r="E395" t="s">
        <v>63</v>
      </c>
      <c r="F395">
        <v>13</v>
      </c>
      <c r="G395" t="str">
        <f t="array" ref="G395">INDEX(BillToName,MATCH(A395,'Bill to Data'!$A$2:$A$3040,0))</f>
        <v>GEORGE CATTO</v>
      </c>
      <c r="H395" t="str">
        <f t="shared" si="6"/>
        <v>TP8004VS</v>
      </c>
      <c r="J395" t="s">
        <v>937</v>
      </c>
      <c r="K395">
        <f t="array" ref="K395">SUM((InvoiceNo=J395)*1)</f>
        <v>7</v>
      </c>
      <c r="L395">
        <f t="array" ref="L395">SUM((InvoiceNo=J395)*QuantityShipped)</f>
        <v>29</v>
      </c>
      <c r="N395" t="s">
        <v>1130</v>
      </c>
      <c r="O395">
        <f t="array" ref="O395">SUM((ItemCode=N395)*1)</f>
        <v>3</v>
      </c>
      <c r="P395">
        <f t="array" ref="P395">SUM((ItemCode=N395)*QuantityShipped)</f>
        <v>6</v>
      </c>
    </row>
    <row r="396" spans="1:16" x14ac:dyDescent="0.55000000000000004">
      <c r="A396" t="s">
        <v>581</v>
      </c>
      <c r="B396" s="1">
        <v>40393</v>
      </c>
      <c r="C396" t="s">
        <v>1</v>
      </c>
      <c r="D396" t="s">
        <v>582</v>
      </c>
      <c r="E396" t="s">
        <v>63</v>
      </c>
      <c r="F396">
        <v>13</v>
      </c>
      <c r="G396" t="str">
        <f t="array" ref="G396">INDEX(BillToName,MATCH(A396,'Bill to Data'!$A$2:$A$3040,0))</f>
        <v>GEORGE CATTO</v>
      </c>
      <c r="H396" t="str">
        <f t="shared" si="6"/>
        <v>TP8005VS</v>
      </c>
      <c r="J396" t="s">
        <v>941</v>
      </c>
      <c r="K396">
        <f t="array" ref="K396">SUM((InvoiceNo=J396)*1)</f>
        <v>2</v>
      </c>
      <c r="L396">
        <f t="array" ref="L396">SUM((InvoiceNo=J396)*QuantityShipped)</f>
        <v>80</v>
      </c>
      <c r="N396" t="s">
        <v>1134</v>
      </c>
      <c r="O396">
        <f t="array" ref="O396">SUM((ItemCode=N396)*1)</f>
        <v>1</v>
      </c>
      <c r="P396">
        <f t="array" ref="P396">SUM((ItemCode=N396)*QuantityShipped)</f>
        <v>1</v>
      </c>
    </row>
    <row r="397" spans="1:16" x14ac:dyDescent="0.55000000000000004">
      <c r="A397" t="s">
        <v>581</v>
      </c>
      <c r="B397" s="1">
        <v>40393</v>
      </c>
      <c r="C397" t="s">
        <v>1</v>
      </c>
      <c r="D397" t="s">
        <v>31</v>
      </c>
      <c r="E397" t="s">
        <v>30</v>
      </c>
      <c r="F397">
        <v>13</v>
      </c>
      <c r="G397" t="str">
        <f t="array" ref="G397">INDEX(BillToName,MATCH(A397,'Bill to Data'!$A$2:$A$3040,0))</f>
        <v>GEORGE CATTO</v>
      </c>
      <c r="H397" t="str">
        <f t="shared" si="6"/>
        <v>25612-1-NYR</v>
      </c>
      <c r="J397" t="s">
        <v>943</v>
      </c>
      <c r="K397">
        <f t="array" ref="K397">SUM((InvoiceNo=J397)*1)</f>
        <v>5</v>
      </c>
      <c r="L397">
        <f t="array" ref="L397">SUM((InvoiceNo=J397)*QuantityShipped)</f>
        <v>84</v>
      </c>
      <c r="N397" t="s">
        <v>1136</v>
      </c>
      <c r="O397">
        <f t="array" ref="O397">SUM((ItemCode=N397)*1)</f>
        <v>1</v>
      </c>
      <c r="P397">
        <f t="array" ref="P397">SUM((ItemCode=N397)*QuantityShipped)</f>
        <v>1</v>
      </c>
    </row>
    <row r="398" spans="1:16" x14ac:dyDescent="0.55000000000000004">
      <c r="A398" t="s">
        <v>583</v>
      </c>
      <c r="B398" s="1">
        <v>40393</v>
      </c>
      <c r="C398" t="s">
        <v>1</v>
      </c>
      <c r="D398" t="s">
        <v>306</v>
      </c>
      <c r="E398" t="s">
        <v>307</v>
      </c>
      <c r="F398">
        <v>12</v>
      </c>
      <c r="G398" t="str">
        <f t="array" ref="G398">INDEX(BillToName,MATCH(A398,'Bill to Data'!$A$2:$A$3040,0))</f>
        <v>James Donop</v>
      </c>
      <c r="H398" t="str">
        <f t="shared" si="6"/>
        <v>AI11002-VS</v>
      </c>
      <c r="J398" t="s">
        <v>948</v>
      </c>
      <c r="K398">
        <f t="array" ref="K398">SUM((InvoiceNo=J398)*1)</f>
        <v>1</v>
      </c>
      <c r="L398">
        <f t="array" ref="L398">SUM((InvoiceNo=J398)*QuantityShipped)</f>
        <v>1</v>
      </c>
      <c r="N398" t="s">
        <v>1138</v>
      </c>
      <c r="O398">
        <f t="array" ref="O398">SUM((ItemCode=N398)*1)</f>
        <v>21</v>
      </c>
      <c r="P398">
        <f t="array" ref="P398">SUM((ItemCode=N398)*QuantityShipped)</f>
        <v>33</v>
      </c>
    </row>
    <row r="399" spans="1:16" x14ac:dyDescent="0.55000000000000004">
      <c r="A399" t="s">
        <v>584</v>
      </c>
      <c r="B399" s="1">
        <v>40393</v>
      </c>
      <c r="C399" t="s">
        <v>1</v>
      </c>
      <c r="D399" t="s">
        <v>2</v>
      </c>
      <c r="E399" t="s">
        <v>3</v>
      </c>
      <c r="F399">
        <v>1</v>
      </c>
      <c r="G399" t="str">
        <f t="array" ref="G399">INDEX(BillToName,MATCH(A399,'Bill to Data'!$A$2:$A$3040,0))</f>
        <v>BOB IVERSON</v>
      </c>
      <c r="H399" t="str">
        <f t="shared" si="6"/>
        <v>8000-543-236</v>
      </c>
      <c r="J399" t="s">
        <v>949</v>
      </c>
      <c r="K399">
        <f t="array" ref="K399">SUM((InvoiceNo=J399)*1)</f>
        <v>5</v>
      </c>
      <c r="L399">
        <f t="array" ref="L399">SUM((InvoiceNo=J399)*QuantityShipped)</f>
        <v>36</v>
      </c>
      <c r="N399" t="s">
        <v>1142</v>
      </c>
      <c r="O399">
        <f t="array" ref="O399">SUM((ItemCode=N399)*1)</f>
        <v>1</v>
      </c>
      <c r="P399">
        <f t="array" ref="P399">SUM((ItemCode=N399)*QuantityShipped)</f>
        <v>4</v>
      </c>
    </row>
    <row r="400" spans="1:16" x14ac:dyDescent="0.55000000000000004">
      <c r="A400" t="s">
        <v>585</v>
      </c>
      <c r="B400" s="1">
        <v>40393</v>
      </c>
      <c r="C400" t="s">
        <v>1</v>
      </c>
      <c r="D400" t="s">
        <v>547</v>
      </c>
      <c r="E400" t="s">
        <v>548</v>
      </c>
      <c r="F400">
        <v>1</v>
      </c>
      <c r="G400" t="str">
        <f t="array" ref="G400">INDEX(BillToName,MATCH(A400,'Bill to Data'!$A$2:$A$3040,0))</f>
        <v>RICHARD KINSEY</v>
      </c>
      <c r="H400" t="str">
        <f t="shared" si="6"/>
        <v>SS0014-14</v>
      </c>
      <c r="J400" t="s">
        <v>954</v>
      </c>
      <c r="K400">
        <f t="array" ref="K400">SUM((InvoiceNo=J400)*1)</f>
        <v>1</v>
      </c>
      <c r="L400">
        <f t="array" ref="L400">SUM((InvoiceNo=J400)*QuantityShipped)</f>
        <v>1</v>
      </c>
      <c r="N400" t="s">
        <v>1144</v>
      </c>
      <c r="O400">
        <f t="array" ref="O400">SUM((ItemCode=N400)*1)</f>
        <v>7</v>
      </c>
      <c r="P400">
        <f t="array" ref="P400">SUM((ItemCode=N400)*QuantityShipped)</f>
        <v>17</v>
      </c>
    </row>
    <row r="401" spans="1:16" x14ac:dyDescent="0.55000000000000004">
      <c r="A401" t="s">
        <v>585</v>
      </c>
      <c r="B401" s="1">
        <v>40393</v>
      </c>
      <c r="C401" t="s">
        <v>1</v>
      </c>
      <c r="D401" t="s">
        <v>2</v>
      </c>
      <c r="E401" t="s">
        <v>3</v>
      </c>
      <c r="F401">
        <v>1</v>
      </c>
      <c r="G401" t="str">
        <f t="array" ref="G401">INDEX(BillToName,MATCH(A401,'Bill to Data'!$A$2:$A$3040,0))</f>
        <v>RICHARD KINSEY</v>
      </c>
      <c r="H401" t="str">
        <f t="shared" si="6"/>
        <v>8000-543-236</v>
      </c>
      <c r="J401" t="s">
        <v>957</v>
      </c>
      <c r="K401">
        <f t="array" ref="K401">SUM((InvoiceNo=J401)*1)</f>
        <v>6</v>
      </c>
      <c r="L401">
        <f t="array" ref="L401">SUM((InvoiceNo=J401)*QuantityShipped)</f>
        <v>8</v>
      </c>
      <c r="N401" t="s">
        <v>1146</v>
      </c>
      <c r="O401">
        <f t="array" ref="O401">SUM((ItemCode=N401)*1)</f>
        <v>1</v>
      </c>
      <c r="P401">
        <f t="array" ref="P401">SUM((ItemCode=N401)*QuantityShipped)</f>
        <v>1</v>
      </c>
    </row>
    <row r="402" spans="1:16" x14ac:dyDescent="0.55000000000000004">
      <c r="A402" t="s">
        <v>585</v>
      </c>
      <c r="B402" s="1">
        <v>40393</v>
      </c>
      <c r="C402" t="s">
        <v>1</v>
      </c>
      <c r="D402" t="s">
        <v>117</v>
      </c>
      <c r="E402" t="s">
        <v>12</v>
      </c>
      <c r="F402">
        <v>1</v>
      </c>
      <c r="G402" t="str">
        <f t="array" ref="G402">INDEX(BillToName,MATCH(A402,'Bill to Data'!$A$2:$A$3040,0))</f>
        <v>RICHARD KINSEY</v>
      </c>
      <c r="H402" t="str">
        <f t="shared" si="6"/>
        <v>50800-21-AL-406</v>
      </c>
      <c r="J402" t="s">
        <v>963</v>
      </c>
      <c r="K402">
        <f t="array" ref="K402">SUM((InvoiceNo=J402)*1)</f>
        <v>1</v>
      </c>
      <c r="L402">
        <f t="array" ref="L402">SUM((InvoiceNo=J402)*QuantityShipped)</f>
        <v>1</v>
      </c>
      <c r="N402" t="s">
        <v>1148</v>
      </c>
      <c r="O402">
        <f t="array" ref="O402">SUM((ItemCode=N402)*1)</f>
        <v>1</v>
      </c>
      <c r="P402">
        <f t="array" ref="P402">SUM((ItemCode=N402)*QuantityShipped)</f>
        <v>1</v>
      </c>
    </row>
    <row r="403" spans="1:16" x14ac:dyDescent="0.55000000000000004">
      <c r="A403" t="s">
        <v>585</v>
      </c>
      <c r="B403" s="1">
        <v>40393</v>
      </c>
      <c r="C403" t="s">
        <v>1</v>
      </c>
      <c r="D403" t="s">
        <v>393</v>
      </c>
      <c r="E403" t="s">
        <v>257</v>
      </c>
      <c r="F403">
        <v>20</v>
      </c>
      <c r="G403" t="str">
        <f t="array" ref="G403">INDEX(BillToName,MATCH(A403,'Bill to Data'!$A$2:$A$3040,0))</f>
        <v>RICHARD KINSEY</v>
      </c>
      <c r="H403" t="str">
        <f t="shared" si="6"/>
        <v>L85-038</v>
      </c>
      <c r="J403" t="s">
        <v>965</v>
      </c>
      <c r="K403">
        <f t="array" ref="K403">SUM((InvoiceNo=J403)*1)</f>
        <v>1</v>
      </c>
      <c r="L403">
        <f t="array" ref="L403">SUM((InvoiceNo=J403)*QuantityShipped)</f>
        <v>1</v>
      </c>
      <c r="N403" t="s">
        <v>1150</v>
      </c>
      <c r="O403">
        <f t="array" ref="O403">SUM((ItemCode=N403)*1)</f>
        <v>1</v>
      </c>
      <c r="P403">
        <f t="array" ref="P403">SUM((ItemCode=N403)*QuantityShipped)</f>
        <v>1</v>
      </c>
    </row>
    <row r="404" spans="1:16" x14ac:dyDescent="0.55000000000000004">
      <c r="A404" t="s">
        <v>585</v>
      </c>
      <c r="B404" s="1">
        <v>40393</v>
      </c>
      <c r="C404" t="s">
        <v>1</v>
      </c>
      <c r="D404" t="s">
        <v>586</v>
      </c>
      <c r="E404" t="s">
        <v>587</v>
      </c>
      <c r="F404">
        <v>2</v>
      </c>
      <c r="G404" t="str">
        <f t="array" ref="G404">INDEX(BillToName,MATCH(A404,'Bill to Data'!$A$2:$A$3040,0))</f>
        <v>RICHARD KINSEY</v>
      </c>
      <c r="H404" t="str">
        <f t="shared" si="6"/>
        <v>HB038-90</v>
      </c>
      <c r="J404" t="s">
        <v>966</v>
      </c>
      <c r="K404">
        <f t="array" ref="K404">SUM((InvoiceNo=J404)*1)</f>
        <v>1</v>
      </c>
      <c r="L404">
        <f t="array" ref="L404">SUM((InvoiceNo=J404)*QuantityShipped)</f>
        <v>1</v>
      </c>
      <c r="N404" t="s">
        <v>1152</v>
      </c>
      <c r="O404">
        <f t="array" ref="O404">SUM((ItemCode=N404)*1)</f>
        <v>22</v>
      </c>
      <c r="P404">
        <f t="array" ref="P404">SUM((ItemCode=N404)*QuantityShipped)</f>
        <v>26</v>
      </c>
    </row>
    <row r="405" spans="1:16" x14ac:dyDescent="0.55000000000000004">
      <c r="A405" t="s">
        <v>585</v>
      </c>
      <c r="B405" s="1">
        <v>40393</v>
      </c>
      <c r="C405" t="s">
        <v>1</v>
      </c>
      <c r="D405" t="s">
        <v>588</v>
      </c>
      <c r="E405" t="s">
        <v>589</v>
      </c>
      <c r="F405">
        <v>1</v>
      </c>
      <c r="G405" t="str">
        <f t="array" ref="G405">INDEX(BillToName,MATCH(A405,'Bill to Data'!$A$2:$A$3040,0))</f>
        <v>RICHARD KINSEY</v>
      </c>
      <c r="H405" t="str">
        <f t="shared" si="6"/>
        <v>HB038</v>
      </c>
      <c r="J405" t="s">
        <v>969</v>
      </c>
      <c r="K405">
        <f t="array" ref="K405">SUM((InvoiceNo=J405)*1)</f>
        <v>2</v>
      </c>
      <c r="L405">
        <f t="array" ref="L405">SUM((InvoiceNo=J405)*QuantityShipped)</f>
        <v>120</v>
      </c>
      <c r="N405" t="s">
        <v>1154</v>
      </c>
      <c r="O405">
        <f t="array" ref="O405">SUM((ItemCode=N405)*1)</f>
        <v>16</v>
      </c>
      <c r="P405">
        <f t="array" ref="P405">SUM((ItemCode=N405)*QuantityShipped)</f>
        <v>22</v>
      </c>
    </row>
    <row r="406" spans="1:16" x14ac:dyDescent="0.55000000000000004">
      <c r="A406" t="s">
        <v>585</v>
      </c>
      <c r="B406" s="1">
        <v>40393</v>
      </c>
      <c r="C406" t="s">
        <v>1</v>
      </c>
      <c r="D406" t="s">
        <v>590</v>
      </c>
      <c r="E406" t="s">
        <v>591</v>
      </c>
      <c r="F406">
        <v>1</v>
      </c>
      <c r="G406" t="str">
        <f t="array" ref="G406">INDEX(BillToName,MATCH(A406,'Bill to Data'!$A$2:$A$3040,0))</f>
        <v>RICHARD KINSEY</v>
      </c>
      <c r="H406" t="str">
        <f t="shared" si="6"/>
        <v>T38</v>
      </c>
      <c r="J406" t="s">
        <v>974</v>
      </c>
      <c r="K406">
        <f t="array" ref="K406">SUM((InvoiceNo=J406)*1)</f>
        <v>1</v>
      </c>
      <c r="L406">
        <f t="array" ref="L406">SUM((InvoiceNo=J406)*QuantityShipped)</f>
        <v>4</v>
      </c>
      <c r="N406" t="s">
        <v>1156</v>
      </c>
      <c r="O406">
        <f t="array" ref="O406">SUM((ItemCode=N406)*1)</f>
        <v>1</v>
      </c>
      <c r="P406">
        <f t="array" ref="P406">SUM((ItemCode=N406)*QuantityShipped)</f>
        <v>1</v>
      </c>
    </row>
    <row r="407" spans="1:16" x14ac:dyDescent="0.55000000000000004">
      <c r="A407" t="s">
        <v>592</v>
      </c>
      <c r="B407" s="1">
        <v>40393</v>
      </c>
      <c r="C407" t="s">
        <v>1</v>
      </c>
      <c r="D407" t="s">
        <v>11</v>
      </c>
      <c r="E407" t="s">
        <v>12</v>
      </c>
      <c r="F407">
        <v>1</v>
      </c>
      <c r="G407" t="str">
        <f t="array" ref="G407">INDEX(BillToName,MATCH(A407,'Bill to Data'!$A$2:$A$3040,0))</f>
        <v>TERRY HOPSON</v>
      </c>
      <c r="H407" t="str">
        <f t="shared" si="6"/>
        <v>50800-PP-406</v>
      </c>
      <c r="J407" t="s">
        <v>975</v>
      </c>
      <c r="K407">
        <f t="array" ref="K407">SUM((InvoiceNo=J407)*1)</f>
        <v>1</v>
      </c>
      <c r="L407">
        <f t="array" ref="L407">SUM((InvoiceNo=J407)*QuantityShipped)</f>
        <v>12</v>
      </c>
      <c r="N407" t="s">
        <v>1158</v>
      </c>
      <c r="O407">
        <f t="array" ref="O407">SUM((ItemCode=N407)*1)</f>
        <v>1</v>
      </c>
      <c r="P407">
        <f t="array" ref="P407">SUM((ItemCode=N407)*QuantityShipped)</f>
        <v>2</v>
      </c>
    </row>
    <row r="408" spans="1:16" x14ac:dyDescent="0.55000000000000004">
      <c r="A408" t="s">
        <v>593</v>
      </c>
      <c r="B408" s="1">
        <v>40394</v>
      </c>
      <c r="C408" t="s">
        <v>138</v>
      </c>
      <c r="D408" t="s">
        <v>594</v>
      </c>
      <c r="E408" t="s">
        <v>595</v>
      </c>
      <c r="F408">
        <v>1</v>
      </c>
      <c r="G408" t="str">
        <f t="array" ref="G408">INDEX(BillToName,MATCH(A408,'Bill to Data'!$A$2:$A$3040,0))</f>
        <v>DAVID WAMRE</v>
      </c>
      <c r="H408" t="str">
        <f t="shared" si="6"/>
        <v>000-50-W</v>
      </c>
      <c r="J408" t="s">
        <v>976</v>
      </c>
      <c r="K408">
        <f t="array" ref="K408">SUM((InvoiceNo=J408)*1)</f>
        <v>1</v>
      </c>
      <c r="L408">
        <f t="array" ref="L408">SUM((InvoiceNo=J408)*QuantityShipped)</f>
        <v>-1</v>
      </c>
      <c r="N408" t="s">
        <v>1161</v>
      </c>
      <c r="O408">
        <f t="array" ref="O408">SUM((ItemCode=N408)*1)</f>
        <v>1</v>
      </c>
      <c r="P408">
        <f t="array" ref="P408">SUM((ItemCode=N408)*QuantityShipped)</f>
        <v>1</v>
      </c>
    </row>
    <row r="409" spans="1:16" x14ac:dyDescent="0.55000000000000004">
      <c r="A409" t="s">
        <v>596</v>
      </c>
      <c r="B409" s="1">
        <v>40394</v>
      </c>
      <c r="C409" t="s">
        <v>1</v>
      </c>
      <c r="D409" t="s">
        <v>550</v>
      </c>
      <c r="E409" t="s">
        <v>115</v>
      </c>
      <c r="F409">
        <v>1</v>
      </c>
      <c r="G409" t="str">
        <f t="array" ref="G409">INDEX(BillToName,MATCH(A409,'Bill to Data'!$A$2:$A$3040,0))</f>
        <v>DANA HOOPS</v>
      </c>
      <c r="H409" t="str">
        <f t="shared" si="6"/>
        <v>22670-PP-24-406</v>
      </c>
      <c r="J409" t="s">
        <v>977</v>
      </c>
      <c r="K409">
        <f t="array" ref="K409">SUM((InvoiceNo=J409)*1)</f>
        <v>1</v>
      </c>
      <c r="L409">
        <f t="array" ref="L409">SUM((InvoiceNo=J409)*QuantityShipped)</f>
        <v>2</v>
      </c>
      <c r="N409" t="s">
        <v>1165</v>
      </c>
      <c r="O409">
        <f t="array" ref="O409">SUM((ItemCode=N409)*1)</f>
        <v>2</v>
      </c>
      <c r="P409">
        <f t="array" ref="P409">SUM((ItemCode=N409)*QuantityShipped)</f>
        <v>2</v>
      </c>
    </row>
    <row r="410" spans="1:16" x14ac:dyDescent="0.55000000000000004">
      <c r="A410" t="s">
        <v>596</v>
      </c>
      <c r="B410" s="1">
        <v>40394</v>
      </c>
      <c r="C410" t="s">
        <v>1</v>
      </c>
      <c r="D410" t="s">
        <v>52</v>
      </c>
      <c r="E410" t="s">
        <v>12</v>
      </c>
      <c r="F410">
        <v>1</v>
      </c>
      <c r="G410" t="str">
        <f t="array" ref="G410">INDEX(BillToName,MATCH(A410,'Bill to Data'!$A$2:$A$3040,0))</f>
        <v>DANA HOOPS</v>
      </c>
      <c r="H410" t="str">
        <f t="shared" si="6"/>
        <v>50800-21-AL-300</v>
      </c>
      <c r="J410" t="s">
        <v>980</v>
      </c>
      <c r="K410">
        <f t="array" ref="K410">SUM((InvoiceNo=J410)*1)</f>
        <v>4</v>
      </c>
      <c r="L410">
        <f t="array" ref="L410">SUM((InvoiceNo=J410)*QuantityShipped)</f>
        <v>32</v>
      </c>
      <c r="N410" t="s">
        <v>1168</v>
      </c>
      <c r="O410">
        <f t="array" ref="O410">SUM((ItemCode=N410)*1)</f>
        <v>8</v>
      </c>
      <c r="P410">
        <f t="array" ref="P410">SUM((ItemCode=N410)*QuantityShipped)</f>
        <v>208</v>
      </c>
    </row>
    <row r="411" spans="1:16" x14ac:dyDescent="0.55000000000000004">
      <c r="A411" t="s">
        <v>596</v>
      </c>
      <c r="B411" s="1">
        <v>40394</v>
      </c>
      <c r="C411" t="s">
        <v>1</v>
      </c>
      <c r="D411" t="s">
        <v>597</v>
      </c>
      <c r="E411" t="s">
        <v>361</v>
      </c>
      <c r="F411">
        <v>1</v>
      </c>
      <c r="G411" t="str">
        <f t="array" ref="G411">INDEX(BillToName,MATCH(A411,'Bill to Data'!$A$2:$A$3040,0))</f>
        <v>DANA HOOPS</v>
      </c>
      <c r="H411" t="str">
        <f t="shared" si="6"/>
        <v>38720-PPB-X26</v>
      </c>
      <c r="J411" t="s">
        <v>983</v>
      </c>
      <c r="K411">
        <f t="array" ref="K411">SUM((InvoiceNo=J411)*1)</f>
        <v>12</v>
      </c>
      <c r="L411">
        <f t="array" ref="L411">SUM((InvoiceNo=J411)*QuantityShipped)</f>
        <v>44</v>
      </c>
      <c r="N411" t="s">
        <v>1170</v>
      </c>
      <c r="O411">
        <f t="array" ref="O411">SUM((ItemCode=N411)*1)</f>
        <v>8</v>
      </c>
      <c r="P411">
        <f t="array" ref="P411">SUM((ItemCode=N411)*QuantityShipped)</f>
        <v>235</v>
      </c>
    </row>
    <row r="412" spans="1:16" x14ac:dyDescent="0.55000000000000004">
      <c r="A412" t="s">
        <v>598</v>
      </c>
      <c r="B412" s="1">
        <v>40394</v>
      </c>
      <c r="C412" t="s">
        <v>1</v>
      </c>
      <c r="D412" t="s">
        <v>599</v>
      </c>
      <c r="E412" t="s">
        <v>600</v>
      </c>
      <c r="F412">
        <v>1</v>
      </c>
      <c r="G412" t="str">
        <f t="array" ref="G412">INDEX(BillToName,MATCH(A412,'Bill to Data'!$A$2:$A$3040,0))</f>
        <v>Cherie Blaylock</v>
      </c>
      <c r="H412" t="str">
        <f t="shared" si="6"/>
        <v>L77-075-10</v>
      </c>
      <c r="J412" t="s">
        <v>988</v>
      </c>
      <c r="K412">
        <f t="array" ref="K412">SUM((InvoiceNo=J412)*1)</f>
        <v>1</v>
      </c>
      <c r="L412">
        <f t="array" ref="L412">SUM((InvoiceNo=J412)*QuantityShipped)</f>
        <v>12</v>
      </c>
      <c r="N412" t="s">
        <v>1172</v>
      </c>
      <c r="O412">
        <f t="array" ref="O412">SUM((ItemCode=N412)*1)</f>
        <v>8</v>
      </c>
      <c r="P412">
        <f t="array" ref="P412">SUM((ItemCode=N412)*QuantityShipped)</f>
        <v>319</v>
      </c>
    </row>
    <row r="413" spans="1:16" x14ac:dyDescent="0.55000000000000004">
      <c r="A413" t="s">
        <v>601</v>
      </c>
      <c r="B413" s="1">
        <v>40394</v>
      </c>
      <c r="C413" t="s">
        <v>138</v>
      </c>
      <c r="D413" t="s">
        <v>111</v>
      </c>
      <c r="E413" t="s">
        <v>76</v>
      </c>
      <c r="F413">
        <v>12</v>
      </c>
      <c r="G413" t="str">
        <f t="array" ref="G413">INDEX(BillToName,MATCH(A413,'Bill to Data'!$A$2:$A$3040,0))</f>
        <v>TYSON PACKER</v>
      </c>
      <c r="H413" t="str">
        <f t="shared" si="6"/>
        <v>QJ111SQ-1</v>
      </c>
      <c r="J413" t="s">
        <v>989</v>
      </c>
      <c r="K413">
        <f t="array" ref="K413">SUM((InvoiceNo=J413)*1)</f>
        <v>1</v>
      </c>
      <c r="L413">
        <f t="array" ref="L413">SUM((InvoiceNo=J413)*QuantityShipped)</f>
        <v>1</v>
      </c>
      <c r="N413" t="s">
        <v>1177</v>
      </c>
      <c r="O413">
        <f t="array" ref="O413">SUM((ItemCode=N413)*1)</f>
        <v>21</v>
      </c>
      <c r="P413">
        <f t="array" ref="P413">SUM((ItemCode=N413)*QuantityShipped)</f>
        <v>967</v>
      </c>
    </row>
    <row r="414" spans="1:16" x14ac:dyDescent="0.55000000000000004">
      <c r="A414" t="s">
        <v>602</v>
      </c>
      <c r="B414" s="1">
        <v>40394</v>
      </c>
      <c r="C414" t="s">
        <v>138</v>
      </c>
      <c r="D414" t="s">
        <v>2</v>
      </c>
      <c r="E414" t="s">
        <v>3</v>
      </c>
      <c r="F414">
        <v>1</v>
      </c>
      <c r="G414" t="str">
        <f t="array" ref="G414">INDEX(BillToName,MATCH(A414,'Bill to Data'!$A$2:$A$3040,0))</f>
        <v>GARY BIESKE</v>
      </c>
      <c r="H414" t="str">
        <f t="shared" si="6"/>
        <v>8000-543-236</v>
      </c>
      <c r="J414" t="s">
        <v>990</v>
      </c>
      <c r="K414">
        <f t="array" ref="K414">SUM((InvoiceNo=J414)*1)</f>
        <v>3</v>
      </c>
      <c r="L414">
        <f t="array" ref="L414">SUM((InvoiceNo=J414)*QuantityShipped)</f>
        <v>21</v>
      </c>
      <c r="N414" t="s">
        <v>1178</v>
      </c>
      <c r="O414">
        <f t="array" ref="O414">SUM((ItemCode=N414)*1)</f>
        <v>29</v>
      </c>
      <c r="P414">
        <f t="array" ref="P414">SUM((ItemCode=N414)*QuantityShipped)</f>
        <v>1388</v>
      </c>
    </row>
    <row r="415" spans="1:16" x14ac:dyDescent="0.55000000000000004">
      <c r="A415" t="s">
        <v>602</v>
      </c>
      <c r="B415" s="1">
        <v>40394</v>
      </c>
      <c r="C415" t="s">
        <v>138</v>
      </c>
      <c r="D415" t="s">
        <v>393</v>
      </c>
      <c r="E415" t="s">
        <v>257</v>
      </c>
      <c r="F415">
        <v>100</v>
      </c>
      <c r="G415" t="str">
        <f t="array" ref="G415">INDEX(BillToName,MATCH(A415,'Bill to Data'!$A$2:$A$3040,0))</f>
        <v>GARY BIESKE</v>
      </c>
      <c r="H415" t="str">
        <f t="shared" si="6"/>
        <v>L85-038</v>
      </c>
      <c r="J415" t="s">
        <v>991</v>
      </c>
      <c r="K415">
        <f t="array" ref="K415">SUM((InvoiceNo=J415)*1)</f>
        <v>1</v>
      </c>
      <c r="L415">
        <f t="array" ref="L415">SUM((InvoiceNo=J415)*QuantityShipped)</f>
        <v>1</v>
      </c>
      <c r="N415" t="s">
        <v>1179</v>
      </c>
      <c r="O415">
        <f t="array" ref="O415">SUM((ItemCode=N415)*1)</f>
        <v>8</v>
      </c>
      <c r="P415">
        <f t="array" ref="P415">SUM((ItemCode=N415)*QuantityShipped)</f>
        <v>79</v>
      </c>
    </row>
    <row r="416" spans="1:16" x14ac:dyDescent="0.55000000000000004">
      <c r="A416" t="s">
        <v>603</v>
      </c>
      <c r="B416" s="1">
        <v>40394</v>
      </c>
      <c r="C416" t="s">
        <v>1</v>
      </c>
      <c r="D416" t="s">
        <v>604</v>
      </c>
      <c r="E416" t="s">
        <v>605</v>
      </c>
      <c r="F416">
        <v>3</v>
      </c>
      <c r="G416" t="str">
        <f t="array" ref="G416">INDEX(BillToName,MATCH(A416,'Bill to Data'!$A$2:$A$3040,0))</f>
        <v>RONALD ZWEYGARDT</v>
      </c>
      <c r="H416" t="str">
        <f t="shared" si="6"/>
        <v>QJ353-3/4-NYB</v>
      </c>
      <c r="J416" t="s">
        <v>992</v>
      </c>
      <c r="K416">
        <f t="array" ref="K416">SUM((InvoiceNo=J416)*1)</f>
        <v>4</v>
      </c>
      <c r="L416">
        <f t="array" ref="L416">SUM((InvoiceNo=J416)*QuantityShipped)</f>
        <v>8</v>
      </c>
      <c r="N416" t="s">
        <v>1181</v>
      </c>
      <c r="O416">
        <f t="array" ref="O416">SUM((ItemCode=N416)*1)</f>
        <v>5</v>
      </c>
      <c r="P416">
        <f t="array" ref="P416">SUM((ItemCode=N416)*QuantityShipped)</f>
        <v>8</v>
      </c>
    </row>
    <row r="417" spans="1:16" x14ac:dyDescent="0.55000000000000004">
      <c r="A417" t="s">
        <v>606</v>
      </c>
      <c r="B417" s="1">
        <v>40394</v>
      </c>
      <c r="C417" t="s">
        <v>138</v>
      </c>
      <c r="D417" t="s">
        <v>111</v>
      </c>
      <c r="E417" t="s">
        <v>76</v>
      </c>
      <c r="F417">
        <v>2</v>
      </c>
      <c r="G417" t="str">
        <f t="array" ref="G417">INDEX(BillToName,MATCH(A417,'Bill to Data'!$A$2:$A$3040,0))</f>
        <v>Derek Breitwieser</v>
      </c>
      <c r="H417" t="str">
        <f t="shared" si="6"/>
        <v>QJ111SQ-1</v>
      </c>
      <c r="J417" t="s">
        <v>993</v>
      </c>
      <c r="K417">
        <f t="array" ref="K417">SUM((InvoiceNo=J417)*1)</f>
        <v>1</v>
      </c>
      <c r="L417">
        <f t="array" ref="L417">SUM((InvoiceNo=J417)*QuantityShipped)</f>
        <v>4</v>
      </c>
      <c r="N417" t="s">
        <v>1184</v>
      </c>
      <c r="O417">
        <f t="array" ref="O417">SUM((ItemCode=N417)*1)</f>
        <v>3</v>
      </c>
      <c r="P417">
        <f t="array" ref="P417">SUM((ItemCode=N417)*QuantityShipped)</f>
        <v>1</v>
      </c>
    </row>
    <row r="418" spans="1:16" x14ac:dyDescent="0.55000000000000004">
      <c r="A418" t="s">
        <v>606</v>
      </c>
      <c r="B418" s="1">
        <v>40394</v>
      </c>
      <c r="C418" t="s">
        <v>138</v>
      </c>
      <c r="D418" t="s">
        <v>164</v>
      </c>
      <c r="E418" t="s">
        <v>81</v>
      </c>
      <c r="F418">
        <v>2</v>
      </c>
      <c r="G418" t="str">
        <f t="array" ref="G418">INDEX(BillToName,MATCH(A418,'Bill to Data'!$A$2:$A$3040,0))</f>
        <v>Derek Breitwieser</v>
      </c>
      <c r="H418" t="str">
        <f t="shared" si="6"/>
        <v>18636-112-406-N</v>
      </c>
      <c r="J418" t="s">
        <v>994</v>
      </c>
      <c r="K418">
        <f t="array" ref="K418">SUM((InvoiceNo=J418)*1)</f>
        <v>3</v>
      </c>
      <c r="L418">
        <f t="array" ref="L418">SUM((InvoiceNo=J418)*QuantityShipped)</f>
        <v>22</v>
      </c>
      <c r="N418" t="s">
        <v>1186</v>
      </c>
      <c r="O418">
        <f t="array" ref="O418">SUM((ItemCode=N418)*1)</f>
        <v>6</v>
      </c>
      <c r="P418">
        <f t="array" ref="P418">SUM((ItemCode=N418)*QuantityShipped)</f>
        <v>0</v>
      </c>
    </row>
    <row r="419" spans="1:16" x14ac:dyDescent="0.55000000000000004">
      <c r="A419" t="s">
        <v>607</v>
      </c>
      <c r="B419" s="1">
        <v>40394</v>
      </c>
      <c r="C419" t="s">
        <v>138</v>
      </c>
      <c r="D419" t="s">
        <v>2</v>
      </c>
      <c r="E419" t="s">
        <v>3</v>
      </c>
      <c r="F419">
        <v>1</v>
      </c>
      <c r="G419" t="str">
        <f t="array" ref="G419">INDEX(BillToName,MATCH(A419,'Bill to Data'!$A$2:$A$3040,0))</f>
        <v>JOHN GERHARDINGER</v>
      </c>
      <c r="H419" t="str">
        <f t="shared" si="6"/>
        <v>8000-543-236</v>
      </c>
      <c r="J419" t="s">
        <v>995</v>
      </c>
      <c r="K419">
        <f t="array" ref="K419">SUM((InvoiceNo=J419)*1)</f>
        <v>8</v>
      </c>
      <c r="L419">
        <f t="array" ref="L419">SUM((InvoiceNo=J419)*QuantityShipped)</f>
        <v>13</v>
      </c>
      <c r="N419" t="s">
        <v>1188</v>
      </c>
      <c r="O419">
        <f t="array" ref="O419">SUM((ItemCode=N419)*1)</f>
        <v>3</v>
      </c>
      <c r="P419">
        <f t="array" ref="P419">SUM((ItemCode=N419)*QuantityShipped)</f>
        <v>1</v>
      </c>
    </row>
    <row r="420" spans="1:16" x14ac:dyDescent="0.55000000000000004">
      <c r="A420" t="s">
        <v>608</v>
      </c>
      <c r="B420" s="1">
        <v>40395</v>
      </c>
      <c r="C420" t="s">
        <v>138</v>
      </c>
      <c r="D420" t="s">
        <v>413</v>
      </c>
      <c r="E420" t="s">
        <v>76</v>
      </c>
      <c r="F420">
        <v>5</v>
      </c>
      <c r="G420" t="str">
        <f t="array" ref="G420">INDEX(BillToName,MATCH(A420,'Bill to Data'!$A$2:$A$3040,0))</f>
        <v>RUSSELL MILLSPRAW</v>
      </c>
      <c r="H420" t="str">
        <f t="shared" si="6"/>
        <v>QJ111-3/4</v>
      </c>
      <c r="J420" t="s">
        <v>1001</v>
      </c>
      <c r="K420">
        <f t="array" ref="K420">SUM((InvoiceNo=J420)*1)</f>
        <v>2</v>
      </c>
      <c r="L420">
        <f t="array" ref="L420">SUM((InvoiceNo=J420)*QuantityShipped)</f>
        <v>6</v>
      </c>
      <c r="N420" t="s">
        <v>1191</v>
      </c>
      <c r="O420">
        <f t="array" ref="O420">SUM((ItemCode=N420)*1)</f>
        <v>1</v>
      </c>
      <c r="P420">
        <f t="array" ref="P420">SUM((ItemCode=N420)*QuantityShipped)</f>
        <v>5</v>
      </c>
    </row>
    <row r="421" spans="1:16" x14ac:dyDescent="0.55000000000000004">
      <c r="A421" t="s">
        <v>608</v>
      </c>
      <c r="B421" s="1">
        <v>40395</v>
      </c>
      <c r="C421" t="s">
        <v>138</v>
      </c>
      <c r="D421" t="s">
        <v>532</v>
      </c>
      <c r="E421" t="s">
        <v>79</v>
      </c>
      <c r="F421">
        <v>1</v>
      </c>
      <c r="G421" t="str">
        <f t="array" ref="G421">INDEX(BillToName,MATCH(A421,'Bill to Data'!$A$2:$A$3040,0))</f>
        <v>RUSSELL MILLSPRAW</v>
      </c>
      <c r="H421" t="str">
        <f t="shared" si="6"/>
        <v>18637-113-406-N</v>
      </c>
      <c r="J421" t="s">
        <v>1004</v>
      </c>
      <c r="K421">
        <f t="array" ref="K421">SUM((InvoiceNo=J421)*1)</f>
        <v>2</v>
      </c>
      <c r="L421">
        <f t="array" ref="L421">SUM((InvoiceNo=J421)*QuantityShipped)</f>
        <v>2</v>
      </c>
      <c r="N421" t="s">
        <v>1192</v>
      </c>
      <c r="O421">
        <f t="array" ref="O421">SUM((ItemCode=N421)*1)</f>
        <v>1</v>
      </c>
      <c r="P421">
        <f t="array" ref="P421">SUM((ItemCode=N421)*QuantityShipped)</f>
        <v>5</v>
      </c>
    </row>
    <row r="422" spans="1:16" x14ac:dyDescent="0.55000000000000004">
      <c r="A422" t="s">
        <v>608</v>
      </c>
      <c r="B422" s="1">
        <v>40395</v>
      </c>
      <c r="C422" t="s">
        <v>138</v>
      </c>
      <c r="D422" t="s">
        <v>77</v>
      </c>
      <c r="E422" t="s">
        <v>30</v>
      </c>
      <c r="F422">
        <v>6</v>
      </c>
      <c r="G422" t="str">
        <f t="array" ref="G422">INDEX(BillToName,MATCH(A422,'Bill to Data'!$A$2:$A$3040,0))</f>
        <v>RUSSELL MILLSPRAW</v>
      </c>
      <c r="H422" t="str">
        <f t="shared" si="6"/>
        <v>25612-6-NYR</v>
      </c>
      <c r="J422" t="s">
        <v>1005</v>
      </c>
      <c r="K422">
        <f t="array" ref="K422">SUM((InvoiceNo=J422)*1)</f>
        <v>1</v>
      </c>
      <c r="L422">
        <f t="array" ref="L422">SUM((InvoiceNo=J422)*QuantityShipped)</f>
        <v>1</v>
      </c>
      <c r="N422" t="s">
        <v>1193</v>
      </c>
      <c r="O422">
        <f t="array" ref="O422">SUM((ItemCode=N422)*1)</f>
        <v>1</v>
      </c>
      <c r="P422">
        <f t="array" ref="P422">SUM((ItemCode=N422)*QuantityShipped)</f>
        <v>5</v>
      </c>
    </row>
    <row r="423" spans="1:16" x14ac:dyDescent="0.55000000000000004">
      <c r="A423" t="s">
        <v>609</v>
      </c>
      <c r="B423" s="1">
        <v>40395</v>
      </c>
      <c r="C423" t="s">
        <v>1</v>
      </c>
      <c r="D423" t="s">
        <v>610</v>
      </c>
      <c r="E423" t="s">
        <v>90</v>
      </c>
      <c r="F423">
        <v>8</v>
      </c>
      <c r="G423" t="str">
        <f t="array" ref="G423">INDEX(BillToName,MATCH(A423,'Bill to Data'!$A$2:$A$3040,0))</f>
        <v>Joe Goodell</v>
      </c>
      <c r="H423" t="str">
        <f t="shared" si="6"/>
        <v>XRC8002-VK</v>
      </c>
      <c r="J423" t="s">
        <v>1006</v>
      </c>
      <c r="K423">
        <f t="array" ref="K423">SUM((InvoiceNo=J423)*1)</f>
        <v>1</v>
      </c>
      <c r="L423">
        <f t="array" ref="L423">SUM((InvoiceNo=J423)*QuantityShipped)</f>
        <v>-12</v>
      </c>
      <c r="N423" t="s">
        <v>1194</v>
      </c>
      <c r="O423">
        <f t="array" ref="O423">SUM((ItemCode=N423)*1)</f>
        <v>3</v>
      </c>
      <c r="P423">
        <f t="array" ref="P423">SUM((ItemCode=N423)*QuantityShipped)</f>
        <v>83</v>
      </c>
    </row>
    <row r="424" spans="1:16" x14ac:dyDescent="0.55000000000000004">
      <c r="A424" t="s">
        <v>611</v>
      </c>
      <c r="B424" s="1">
        <v>40396</v>
      </c>
      <c r="C424" t="s">
        <v>138</v>
      </c>
      <c r="D424" t="s">
        <v>188</v>
      </c>
      <c r="E424" t="s">
        <v>189</v>
      </c>
      <c r="F424">
        <v>1</v>
      </c>
      <c r="G424" t="str">
        <f t="array" ref="G424">INDEX(BillToName,MATCH(A424,'Bill to Data'!$A$2:$A$3040,0))</f>
        <v>HENRY B.  VANAUSDLE</v>
      </c>
      <c r="H424" t="str">
        <f t="shared" si="6"/>
        <v>4211-035</v>
      </c>
      <c r="J424" t="s">
        <v>1007</v>
      </c>
      <c r="K424">
        <f t="array" ref="K424">SUM((InvoiceNo=J424)*1)</f>
        <v>1</v>
      </c>
      <c r="L424">
        <f t="array" ref="L424">SUM((InvoiceNo=J424)*QuantityShipped)</f>
        <v>2</v>
      </c>
      <c r="N424" t="s">
        <v>1196</v>
      </c>
      <c r="O424">
        <f t="array" ref="O424">SUM((ItemCode=N424)*1)</f>
        <v>5</v>
      </c>
      <c r="P424">
        <f t="array" ref="P424">SUM((ItemCode=N424)*QuantityShipped)</f>
        <v>148</v>
      </c>
    </row>
    <row r="425" spans="1:16" x14ac:dyDescent="0.55000000000000004">
      <c r="A425" t="s">
        <v>612</v>
      </c>
      <c r="B425" s="1">
        <v>40396</v>
      </c>
      <c r="C425" t="s">
        <v>1</v>
      </c>
      <c r="D425" t="s">
        <v>523</v>
      </c>
      <c r="E425" t="s">
        <v>63</v>
      </c>
      <c r="F425">
        <v>10</v>
      </c>
      <c r="G425" t="str">
        <f t="array" ref="G425">INDEX(BillToName,MATCH(A425,'Bill to Data'!$A$2:$A$3040,0))</f>
        <v>DANA CAMERON</v>
      </c>
      <c r="H425" t="str">
        <f t="shared" si="6"/>
        <v>TP8002VS</v>
      </c>
      <c r="J425" t="s">
        <v>1008</v>
      </c>
      <c r="K425">
        <f t="array" ref="K425">SUM((InvoiceNo=J425)*1)</f>
        <v>1</v>
      </c>
      <c r="L425">
        <f t="array" ref="L425">SUM((InvoiceNo=J425)*QuantityShipped)</f>
        <v>2</v>
      </c>
      <c r="N425" t="s">
        <v>1198</v>
      </c>
      <c r="O425">
        <f t="array" ref="O425">SUM((ItemCode=N425)*1)</f>
        <v>5</v>
      </c>
      <c r="P425">
        <f t="array" ref="P425">SUM((ItemCode=N425)*QuantityShipped)</f>
        <v>194</v>
      </c>
    </row>
    <row r="426" spans="1:16" x14ac:dyDescent="0.55000000000000004">
      <c r="A426" t="s">
        <v>613</v>
      </c>
      <c r="B426" s="1">
        <v>40396</v>
      </c>
      <c r="C426" t="s">
        <v>1</v>
      </c>
      <c r="D426" t="s">
        <v>524</v>
      </c>
      <c r="E426" t="s">
        <v>63</v>
      </c>
      <c r="F426">
        <v>1</v>
      </c>
      <c r="G426" t="str">
        <f t="array" ref="G426">INDEX(BillToName,MATCH(A426,'Bill to Data'!$A$2:$A$3040,0))</f>
        <v>Marty Christensen</v>
      </c>
      <c r="H426" t="str">
        <f t="shared" si="6"/>
        <v>TP8004VS</v>
      </c>
      <c r="J426" t="s">
        <v>1009</v>
      </c>
      <c r="K426">
        <f t="array" ref="K426">SUM((InvoiceNo=J426)*1)</f>
        <v>1</v>
      </c>
      <c r="L426">
        <f t="array" ref="L426">SUM((InvoiceNo=J426)*QuantityShipped)</f>
        <v>5</v>
      </c>
      <c r="N426" t="s">
        <v>1200</v>
      </c>
      <c r="O426">
        <f t="array" ref="O426">SUM((ItemCode=N426)*1)</f>
        <v>2</v>
      </c>
      <c r="P426">
        <f t="array" ref="P426">SUM((ItemCode=N426)*QuantityShipped)</f>
        <v>14</v>
      </c>
    </row>
    <row r="427" spans="1:16" x14ac:dyDescent="0.55000000000000004">
      <c r="A427" t="s">
        <v>613</v>
      </c>
      <c r="B427" s="1">
        <v>40396</v>
      </c>
      <c r="C427" t="s">
        <v>1</v>
      </c>
      <c r="D427" t="s">
        <v>523</v>
      </c>
      <c r="E427" t="s">
        <v>63</v>
      </c>
      <c r="F427">
        <v>1</v>
      </c>
      <c r="G427" t="str">
        <f t="array" ref="G427">INDEX(BillToName,MATCH(A427,'Bill to Data'!$A$2:$A$3040,0))</f>
        <v>Marty Christensen</v>
      </c>
      <c r="H427" t="str">
        <f t="shared" si="6"/>
        <v>TP8002VS</v>
      </c>
      <c r="J427" t="s">
        <v>1010</v>
      </c>
      <c r="K427">
        <f t="array" ref="K427">SUM((InvoiceNo=J427)*1)</f>
        <v>3</v>
      </c>
      <c r="L427">
        <f t="array" ref="L427">SUM((InvoiceNo=J427)*QuantityShipped)</f>
        <v>22</v>
      </c>
      <c r="N427" t="s">
        <v>1201</v>
      </c>
      <c r="O427">
        <f t="array" ref="O427">SUM((ItemCode=N427)*1)</f>
        <v>1</v>
      </c>
      <c r="P427">
        <f t="array" ref="P427">SUM((ItemCode=N427)*QuantityShipped)</f>
        <v>2</v>
      </c>
    </row>
    <row r="428" spans="1:16" x14ac:dyDescent="0.55000000000000004">
      <c r="A428" t="s">
        <v>613</v>
      </c>
      <c r="B428" s="1">
        <v>40396</v>
      </c>
      <c r="C428" t="s">
        <v>1</v>
      </c>
      <c r="D428" t="s">
        <v>522</v>
      </c>
      <c r="E428" t="s">
        <v>63</v>
      </c>
      <c r="F428">
        <v>1</v>
      </c>
      <c r="G428" t="str">
        <f t="array" ref="G428">INDEX(BillToName,MATCH(A428,'Bill to Data'!$A$2:$A$3040,0))</f>
        <v>Marty Christensen</v>
      </c>
      <c r="H428" t="str">
        <f t="shared" si="6"/>
        <v>TP8003VS</v>
      </c>
      <c r="J428" t="s">
        <v>1012</v>
      </c>
      <c r="K428">
        <f t="array" ref="K428">SUM((InvoiceNo=J428)*1)</f>
        <v>1</v>
      </c>
      <c r="L428">
        <f t="array" ref="L428">SUM((InvoiceNo=J428)*QuantityShipped)</f>
        <v>1</v>
      </c>
      <c r="N428" t="s">
        <v>1203</v>
      </c>
      <c r="O428">
        <f t="array" ref="O428">SUM((ItemCode=N428)*1)</f>
        <v>1</v>
      </c>
      <c r="P428">
        <f t="array" ref="P428">SUM((ItemCode=N428)*QuantityShipped)</f>
        <v>2</v>
      </c>
    </row>
    <row r="429" spans="1:16" x14ac:dyDescent="0.55000000000000004">
      <c r="A429" t="s">
        <v>614</v>
      </c>
      <c r="B429" s="1">
        <v>40396</v>
      </c>
      <c r="C429" t="s">
        <v>1</v>
      </c>
      <c r="D429" t="s">
        <v>16</v>
      </c>
      <c r="E429" t="s">
        <v>17</v>
      </c>
      <c r="F429">
        <v>1</v>
      </c>
      <c r="G429" t="str">
        <f t="array" ref="G429">INDEX(BillToName,MATCH(A429,'Bill to Data'!$A$2:$A$3040,0))</f>
        <v>LEE E EDDLEMAN</v>
      </c>
      <c r="H429" t="str">
        <f t="shared" si="6"/>
        <v>8007-543-836</v>
      </c>
      <c r="J429" t="s">
        <v>1013</v>
      </c>
      <c r="K429">
        <f t="array" ref="K429">SUM((InvoiceNo=J429)*1)</f>
        <v>1</v>
      </c>
      <c r="L429">
        <f t="array" ref="L429">SUM((InvoiceNo=J429)*QuantityShipped)</f>
        <v>6</v>
      </c>
      <c r="N429" t="s">
        <v>1205</v>
      </c>
      <c r="O429">
        <f t="array" ref="O429">SUM((ItemCode=N429)*1)</f>
        <v>4</v>
      </c>
      <c r="P429">
        <f t="array" ref="P429">SUM((ItemCode=N429)*QuantityShipped)</f>
        <v>14</v>
      </c>
    </row>
    <row r="430" spans="1:16" x14ac:dyDescent="0.55000000000000004">
      <c r="A430" t="s">
        <v>615</v>
      </c>
      <c r="B430" s="1">
        <v>40396</v>
      </c>
      <c r="C430" t="s">
        <v>1</v>
      </c>
      <c r="D430" t="s">
        <v>616</v>
      </c>
      <c r="E430" t="s">
        <v>63</v>
      </c>
      <c r="F430">
        <v>11</v>
      </c>
      <c r="G430" t="str">
        <f t="array" ref="G430">INDEX(BillToName,MATCH(A430,'Bill to Data'!$A$2:$A$3040,0))</f>
        <v>MARK JENSEN</v>
      </c>
      <c r="H430" t="str">
        <f t="shared" si="6"/>
        <v>TP11003-VS</v>
      </c>
      <c r="J430" t="s">
        <v>1016</v>
      </c>
      <c r="K430">
        <f t="array" ref="K430">SUM((InvoiceNo=J430)*1)</f>
        <v>2</v>
      </c>
      <c r="L430">
        <f t="array" ref="L430">SUM((InvoiceNo=J430)*QuantityShipped)</f>
        <v>2</v>
      </c>
      <c r="N430" t="s">
        <v>1209</v>
      </c>
      <c r="O430">
        <f t="array" ref="O430">SUM((ItemCode=N430)*1)</f>
        <v>5</v>
      </c>
      <c r="P430">
        <f t="array" ref="P430">SUM((ItemCode=N430)*QuantityShipped)</f>
        <v>1</v>
      </c>
    </row>
    <row r="431" spans="1:16" x14ac:dyDescent="0.55000000000000004">
      <c r="A431" t="s">
        <v>615</v>
      </c>
      <c r="B431" s="1">
        <v>40396</v>
      </c>
      <c r="C431" t="s">
        <v>1</v>
      </c>
      <c r="D431" t="s">
        <v>617</v>
      </c>
      <c r="E431" t="s">
        <v>63</v>
      </c>
      <c r="F431">
        <v>11</v>
      </c>
      <c r="G431" t="str">
        <f t="array" ref="G431">INDEX(BillToName,MATCH(A431,'Bill to Data'!$A$2:$A$3040,0))</f>
        <v>MARK JENSEN</v>
      </c>
      <c r="H431" t="str">
        <f t="shared" si="6"/>
        <v>TP11006-VS</v>
      </c>
      <c r="J431" t="s">
        <v>1017</v>
      </c>
      <c r="K431">
        <f t="array" ref="K431">SUM((InvoiceNo=J431)*1)</f>
        <v>1</v>
      </c>
      <c r="L431">
        <f t="array" ref="L431">SUM((InvoiceNo=J431)*QuantityShipped)</f>
        <v>1</v>
      </c>
      <c r="N431" t="s">
        <v>1211</v>
      </c>
      <c r="O431">
        <f t="array" ref="O431">SUM((ItemCode=N431)*1)</f>
        <v>2</v>
      </c>
      <c r="P431">
        <f t="array" ref="P431">SUM((ItemCode=N431)*QuantityShipped)</f>
        <v>3</v>
      </c>
    </row>
    <row r="432" spans="1:16" x14ac:dyDescent="0.55000000000000004">
      <c r="A432" t="s">
        <v>615</v>
      </c>
      <c r="B432" s="1">
        <v>40396</v>
      </c>
      <c r="C432" t="s">
        <v>1</v>
      </c>
      <c r="D432" t="s">
        <v>414</v>
      </c>
      <c r="E432" t="s">
        <v>63</v>
      </c>
      <c r="F432">
        <v>11</v>
      </c>
      <c r="G432" t="str">
        <f t="array" ref="G432">INDEX(BillToName,MATCH(A432,'Bill to Data'!$A$2:$A$3040,0))</f>
        <v>MARK JENSEN</v>
      </c>
      <c r="H432" t="str">
        <f t="shared" si="6"/>
        <v>TP11004-VS</v>
      </c>
      <c r="J432" t="s">
        <v>1018</v>
      </c>
      <c r="K432">
        <f t="array" ref="K432">SUM((InvoiceNo=J432)*1)</f>
        <v>2</v>
      </c>
      <c r="L432">
        <f t="array" ref="L432">SUM((InvoiceNo=J432)*QuantityShipped)</f>
        <v>59</v>
      </c>
      <c r="N432" t="s">
        <v>1213</v>
      </c>
      <c r="O432">
        <f t="array" ref="O432">SUM((ItemCode=N432)*1)</f>
        <v>1</v>
      </c>
      <c r="P432">
        <f t="array" ref="P432">SUM((ItemCode=N432)*QuantityShipped)</f>
        <v>1</v>
      </c>
    </row>
    <row r="433" spans="1:16" x14ac:dyDescent="0.55000000000000004">
      <c r="A433" t="s">
        <v>618</v>
      </c>
      <c r="B433" s="1">
        <v>40396</v>
      </c>
      <c r="C433" t="s">
        <v>1</v>
      </c>
      <c r="D433" t="s">
        <v>310</v>
      </c>
      <c r="E433" t="s">
        <v>311</v>
      </c>
      <c r="F433">
        <v>1</v>
      </c>
      <c r="G433" t="str">
        <f t="array" ref="G433">INDEX(BillToName,MATCH(A433,'Bill to Data'!$A$2:$A$3040,0))</f>
        <v>DANA HOOPS</v>
      </c>
      <c r="H433" t="str">
        <f t="shared" si="6"/>
        <v>CP7717-2/120-VI</v>
      </c>
      <c r="J433" t="s">
        <v>1019</v>
      </c>
      <c r="K433">
        <f t="array" ref="K433">SUM((InvoiceNo=J433)*1)</f>
        <v>1</v>
      </c>
      <c r="L433">
        <f t="array" ref="L433">SUM((InvoiceNo=J433)*QuantityShipped)</f>
        <v>1</v>
      </c>
      <c r="N433" t="s">
        <v>1215</v>
      </c>
      <c r="O433">
        <f t="array" ref="O433">SUM((ItemCode=N433)*1)</f>
        <v>1</v>
      </c>
      <c r="P433">
        <f t="array" ref="P433">SUM((ItemCode=N433)*QuantityShipped)</f>
        <v>1</v>
      </c>
    </row>
    <row r="434" spans="1:16" x14ac:dyDescent="0.55000000000000004">
      <c r="A434" t="s">
        <v>619</v>
      </c>
      <c r="B434" s="1">
        <v>40396</v>
      </c>
      <c r="C434" t="s">
        <v>138</v>
      </c>
      <c r="D434" t="s">
        <v>620</v>
      </c>
      <c r="E434" t="s">
        <v>621</v>
      </c>
      <c r="F434">
        <v>1</v>
      </c>
      <c r="G434" t="str">
        <f t="array" ref="G434">INDEX(BillToName,MATCH(A434,'Bill to Data'!$A$2:$A$3040,0))</f>
        <v>OTHER02 PHONE</v>
      </c>
      <c r="H434" t="str">
        <f t="shared" si="6"/>
        <v>TF075</v>
      </c>
      <c r="J434" t="s">
        <v>1020</v>
      </c>
      <c r="K434">
        <f t="array" ref="K434">SUM((InvoiceNo=J434)*1)</f>
        <v>1</v>
      </c>
      <c r="L434">
        <f t="array" ref="L434">SUM((InvoiceNo=J434)*QuantityShipped)</f>
        <v>1</v>
      </c>
      <c r="N434" t="s">
        <v>1217</v>
      </c>
      <c r="O434">
        <f t="array" ref="O434">SUM((ItemCode=N434)*1)</f>
        <v>1</v>
      </c>
      <c r="P434">
        <f t="array" ref="P434">SUM((ItemCode=N434)*QuantityShipped)</f>
        <v>2</v>
      </c>
    </row>
    <row r="435" spans="1:16" x14ac:dyDescent="0.55000000000000004">
      <c r="A435" t="s">
        <v>622</v>
      </c>
      <c r="B435" s="1">
        <v>40400</v>
      </c>
      <c r="C435" t="s">
        <v>1</v>
      </c>
      <c r="D435" t="s">
        <v>274</v>
      </c>
      <c r="E435" t="s">
        <v>275</v>
      </c>
      <c r="F435">
        <v>1</v>
      </c>
      <c r="G435" t="str">
        <f t="array" ref="G435">INDEX(BillToName,MATCH(A435,'Bill to Data'!$A$2:$A$3040,0))</f>
        <v>RICHARD ZAPALAC</v>
      </c>
      <c r="H435" t="str">
        <f t="shared" si="6"/>
        <v>22650-PP-406</v>
      </c>
      <c r="J435" t="s">
        <v>1023</v>
      </c>
      <c r="K435">
        <f t="array" ref="K435">SUM((InvoiceNo=J435)*1)</f>
        <v>1</v>
      </c>
      <c r="L435">
        <f t="array" ref="L435">SUM((InvoiceNo=J435)*QuantityShipped)</f>
        <v>1</v>
      </c>
      <c r="N435" t="s">
        <v>1219</v>
      </c>
      <c r="O435">
        <f t="array" ref="O435">SUM((ItemCode=N435)*1)</f>
        <v>1</v>
      </c>
      <c r="P435">
        <f t="array" ref="P435">SUM((ItemCode=N435)*QuantityShipped)</f>
        <v>3</v>
      </c>
    </row>
    <row r="436" spans="1:16" x14ac:dyDescent="0.55000000000000004">
      <c r="A436" t="s">
        <v>623</v>
      </c>
      <c r="B436" s="1">
        <v>40400</v>
      </c>
      <c r="C436" t="s">
        <v>1</v>
      </c>
      <c r="D436" t="s">
        <v>117</v>
      </c>
      <c r="E436" t="s">
        <v>12</v>
      </c>
      <c r="F436">
        <v>1</v>
      </c>
      <c r="G436" t="str">
        <f t="array" ref="G436">INDEX(BillToName,MATCH(A436,'Bill to Data'!$A$2:$A$3040,0))</f>
        <v>LARRY KUEHNER</v>
      </c>
      <c r="H436" t="str">
        <f t="shared" si="6"/>
        <v>50800-21-AL-406</v>
      </c>
      <c r="J436" t="s">
        <v>1024</v>
      </c>
      <c r="K436">
        <f t="array" ref="K436">SUM((InvoiceNo=J436)*1)</f>
        <v>1</v>
      </c>
      <c r="L436">
        <f t="array" ref="L436">SUM((InvoiceNo=J436)*QuantityShipped)</f>
        <v>1</v>
      </c>
      <c r="N436" t="s">
        <v>1221</v>
      </c>
      <c r="O436">
        <f t="array" ref="O436">SUM((ItemCode=N436)*1)</f>
        <v>3</v>
      </c>
      <c r="P436">
        <f t="array" ref="P436">SUM((ItemCode=N436)*QuantityShipped)</f>
        <v>7</v>
      </c>
    </row>
    <row r="437" spans="1:16" x14ac:dyDescent="0.55000000000000004">
      <c r="A437" t="s">
        <v>624</v>
      </c>
      <c r="B437" s="1">
        <v>40400</v>
      </c>
      <c r="C437" t="s">
        <v>1</v>
      </c>
      <c r="D437" t="s">
        <v>16</v>
      </c>
      <c r="E437" t="s">
        <v>17</v>
      </c>
      <c r="F437">
        <v>1</v>
      </c>
      <c r="G437" t="str">
        <f t="array" ref="G437">INDEX(BillToName,MATCH(A437,'Bill to Data'!$A$2:$A$3040,0))</f>
        <v>RICHARD ZAPALAC</v>
      </c>
      <c r="H437" t="str">
        <f t="shared" si="6"/>
        <v>8007-543-836</v>
      </c>
      <c r="J437" t="s">
        <v>1025</v>
      </c>
      <c r="K437">
        <f t="array" ref="K437">SUM((InvoiceNo=J437)*1)</f>
        <v>1</v>
      </c>
      <c r="L437">
        <f t="array" ref="L437">SUM((InvoiceNo=J437)*QuantityShipped)</f>
        <v>1</v>
      </c>
      <c r="N437" t="s">
        <v>1223</v>
      </c>
      <c r="O437">
        <f t="array" ref="O437">SUM((ItemCode=N437)*1)</f>
        <v>1</v>
      </c>
      <c r="P437">
        <f t="array" ref="P437">SUM((ItemCode=N437)*QuantityShipped)</f>
        <v>0</v>
      </c>
    </row>
    <row r="438" spans="1:16" x14ac:dyDescent="0.55000000000000004">
      <c r="A438" t="s">
        <v>625</v>
      </c>
      <c r="B438" s="1">
        <v>40400</v>
      </c>
      <c r="C438" t="s">
        <v>1</v>
      </c>
      <c r="D438" t="s">
        <v>2</v>
      </c>
      <c r="E438" t="s">
        <v>3</v>
      </c>
      <c r="F438">
        <v>1</v>
      </c>
      <c r="G438" t="str">
        <f t="array" ref="G438">INDEX(BillToName,MATCH(A438,'Bill to Data'!$A$2:$A$3040,0))</f>
        <v>TIM TURRI</v>
      </c>
      <c r="H438" t="str">
        <f t="shared" si="6"/>
        <v>8000-543-236</v>
      </c>
      <c r="J438" t="s">
        <v>1026</v>
      </c>
      <c r="K438">
        <f t="array" ref="K438">SUM((InvoiceNo=J438)*1)</f>
        <v>7</v>
      </c>
      <c r="L438">
        <f t="array" ref="L438">SUM((InvoiceNo=J438)*QuantityShipped)</f>
        <v>22</v>
      </c>
      <c r="N438" t="s">
        <v>1225</v>
      </c>
      <c r="O438">
        <f t="array" ref="O438">SUM((ItemCode=N438)*1)</f>
        <v>1</v>
      </c>
      <c r="P438">
        <f t="array" ref="P438">SUM((ItemCode=N438)*QuantityShipped)</f>
        <v>6</v>
      </c>
    </row>
    <row r="439" spans="1:16" x14ac:dyDescent="0.55000000000000004">
      <c r="A439" t="s">
        <v>626</v>
      </c>
      <c r="B439" s="1">
        <v>40400</v>
      </c>
      <c r="C439" t="s">
        <v>1</v>
      </c>
      <c r="D439" t="s">
        <v>117</v>
      </c>
      <c r="E439" t="s">
        <v>12</v>
      </c>
      <c r="F439">
        <v>2</v>
      </c>
      <c r="G439" t="str">
        <f t="array" ref="G439">INDEX(BillToName,MATCH(A439,'Bill to Data'!$A$2:$A$3040,0))</f>
        <v>DANIEL DONOVAN</v>
      </c>
      <c r="H439" t="str">
        <f t="shared" si="6"/>
        <v>50800-21-AL-406</v>
      </c>
      <c r="J439" t="s">
        <v>1037</v>
      </c>
      <c r="K439">
        <f t="array" ref="K439">SUM((InvoiceNo=J439)*1)</f>
        <v>1</v>
      </c>
      <c r="L439">
        <f t="array" ref="L439">SUM((InvoiceNo=J439)*QuantityShipped)</f>
        <v>1</v>
      </c>
      <c r="N439" t="s">
        <v>1227</v>
      </c>
      <c r="O439">
        <f t="array" ref="O439">SUM((ItemCode=N439)*1)</f>
        <v>7</v>
      </c>
      <c r="P439">
        <f t="array" ref="P439">SUM((ItemCode=N439)*QuantityShipped)</f>
        <v>28</v>
      </c>
    </row>
    <row r="440" spans="1:16" x14ac:dyDescent="0.55000000000000004">
      <c r="A440" t="s">
        <v>627</v>
      </c>
      <c r="B440" s="1">
        <v>40400</v>
      </c>
      <c r="C440" t="s">
        <v>1</v>
      </c>
      <c r="D440" t="s">
        <v>628</v>
      </c>
      <c r="E440" t="s">
        <v>249</v>
      </c>
      <c r="F440">
        <v>1</v>
      </c>
      <c r="G440" t="str">
        <f t="array" ref="G440">INDEX(BillToName,MATCH(A440,'Bill to Data'!$A$2:$A$3040,0))</f>
        <v>BRIAN FOX</v>
      </c>
      <c r="H440" t="str">
        <f t="shared" si="6"/>
        <v>SF-1100</v>
      </c>
      <c r="J440" t="s">
        <v>1040</v>
      </c>
      <c r="K440">
        <f t="array" ref="K440">SUM((InvoiceNo=J440)*1)</f>
        <v>1</v>
      </c>
      <c r="L440">
        <f t="array" ref="L440">SUM((InvoiceNo=J440)*QuantityShipped)</f>
        <v>5</v>
      </c>
      <c r="N440" t="s">
        <v>1234</v>
      </c>
      <c r="O440">
        <f t="array" ref="O440">SUM((ItemCode=N440)*1)</f>
        <v>8</v>
      </c>
      <c r="P440">
        <f t="array" ref="P440">SUM((ItemCode=N440)*QuantityShipped)</f>
        <v>346</v>
      </c>
    </row>
    <row r="441" spans="1:16" x14ac:dyDescent="0.55000000000000004">
      <c r="A441" t="s">
        <v>629</v>
      </c>
      <c r="B441" s="1">
        <v>40400</v>
      </c>
      <c r="C441" t="s">
        <v>1</v>
      </c>
      <c r="D441" t="s">
        <v>630</v>
      </c>
      <c r="E441" t="s">
        <v>631</v>
      </c>
      <c r="F441">
        <v>1</v>
      </c>
      <c r="G441" t="str">
        <f t="array" ref="G441">INDEX(BillToName,MATCH(A441,'Bill to Data'!$A$2:$A$3040,0))</f>
        <v>JASON BLACKWELL</v>
      </c>
      <c r="H441" t="str">
        <f t="shared" si="6"/>
        <v>463470040</v>
      </c>
      <c r="J441" t="s">
        <v>1041</v>
      </c>
      <c r="K441">
        <f t="array" ref="K441">SUM((InvoiceNo=J441)*1)</f>
        <v>1</v>
      </c>
      <c r="L441">
        <f t="array" ref="L441">SUM((InvoiceNo=J441)*QuantityShipped)</f>
        <v>10</v>
      </c>
      <c r="N441" t="s">
        <v>1235</v>
      </c>
      <c r="O441">
        <f t="array" ref="O441">SUM((ItemCode=N441)*1)</f>
        <v>13</v>
      </c>
      <c r="P441">
        <f t="array" ref="P441">SUM((ItemCode=N441)*QuantityShipped)</f>
        <v>572</v>
      </c>
    </row>
    <row r="442" spans="1:16" x14ac:dyDescent="0.55000000000000004">
      <c r="A442" t="s">
        <v>632</v>
      </c>
      <c r="B442" s="1">
        <v>40403</v>
      </c>
      <c r="C442" t="s">
        <v>1</v>
      </c>
      <c r="D442" t="s">
        <v>274</v>
      </c>
      <c r="E442" t="s">
        <v>275</v>
      </c>
      <c r="F442">
        <v>1</v>
      </c>
      <c r="G442" t="str">
        <f t="array" ref="G442">INDEX(BillToName,MATCH(A442,'Bill to Data'!$A$2:$A$3040,0))</f>
        <v>STEPHEN MCQUIRE</v>
      </c>
      <c r="H442" t="str">
        <f t="shared" si="6"/>
        <v>22650-PP-406</v>
      </c>
      <c r="J442" t="s">
        <v>1044</v>
      </c>
      <c r="K442">
        <f t="array" ref="K442">SUM((InvoiceNo=J442)*1)</f>
        <v>1</v>
      </c>
      <c r="L442">
        <f t="array" ref="L442">SUM((InvoiceNo=J442)*QuantityShipped)</f>
        <v>30</v>
      </c>
      <c r="N442" t="s">
        <v>1239</v>
      </c>
      <c r="O442">
        <f t="array" ref="O442">SUM((ItemCode=N442)*1)</f>
        <v>1</v>
      </c>
      <c r="P442">
        <f t="array" ref="P442">SUM((ItemCode=N442)*QuantityShipped)</f>
        <v>3</v>
      </c>
    </row>
    <row r="443" spans="1:16" x14ac:dyDescent="0.55000000000000004">
      <c r="A443" t="s">
        <v>633</v>
      </c>
      <c r="B443" s="1">
        <v>40403</v>
      </c>
      <c r="C443" t="s">
        <v>1</v>
      </c>
      <c r="D443" t="s">
        <v>634</v>
      </c>
      <c r="E443" t="s">
        <v>635</v>
      </c>
      <c r="F443">
        <v>1</v>
      </c>
      <c r="G443" t="str">
        <f t="array" ref="G443">INDEX(BillToName,MATCH(A443,'Bill to Data'!$A$2:$A$3040,0))</f>
        <v>BILLY BRASWELL</v>
      </c>
      <c r="H443" t="str">
        <f t="shared" si="6"/>
        <v>AA144F-1-3</v>
      </c>
      <c r="J443" t="s">
        <v>1045</v>
      </c>
      <c r="K443">
        <f t="array" ref="K443">SUM((InvoiceNo=J443)*1)</f>
        <v>1</v>
      </c>
      <c r="L443">
        <f t="array" ref="L443">SUM((InvoiceNo=J443)*QuantityShipped)</f>
        <v>25</v>
      </c>
      <c r="N443" t="s">
        <v>1243</v>
      </c>
      <c r="O443">
        <f t="array" ref="O443">SUM((ItemCode=N443)*1)</f>
        <v>2</v>
      </c>
      <c r="P443">
        <f t="array" ref="P443">SUM((ItemCode=N443)*QuantityShipped)</f>
        <v>2</v>
      </c>
    </row>
    <row r="444" spans="1:16" x14ac:dyDescent="0.55000000000000004">
      <c r="A444" t="s">
        <v>636</v>
      </c>
      <c r="B444" s="1">
        <v>40403</v>
      </c>
      <c r="C444" t="s">
        <v>1</v>
      </c>
      <c r="D444" t="s">
        <v>637</v>
      </c>
      <c r="E444" t="s">
        <v>638</v>
      </c>
      <c r="F444">
        <v>3</v>
      </c>
      <c r="G444" t="str">
        <f t="array" ref="G444">INDEX(BillToName,MATCH(A444,'Bill to Data'!$A$2:$A$3040,0))</f>
        <v>JAMES HUGHES</v>
      </c>
      <c r="H444" t="str">
        <f t="shared" si="6"/>
        <v>5500-PPB-X12</v>
      </c>
      <c r="J444" t="s">
        <v>1046</v>
      </c>
      <c r="K444">
        <f t="array" ref="K444">SUM((InvoiceNo=J444)*1)</f>
        <v>3</v>
      </c>
      <c r="L444">
        <f t="array" ref="L444">SUM((InvoiceNo=J444)*QuantityShipped)</f>
        <v>90</v>
      </c>
      <c r="N444" t="s">
        <v>1247</v>
      </c>
      <c r="O444">
        <f t="array" ref="O444">SUM((ItemCode=N444)*1)</f>
        <v>1</v>
      </c>
      <c r="P444">
        <f t="array" ref="P444">SUM((ItemCode=N444)*QuantityShipped)</f>
        <v>3</v>
      </c>
    </row>
    <row r="445" spans="1:16" x14ac:dyDescent="0.55000000000000004">
      <c r="A445" t="s">
        <v>639</v>
      </c>
      <c r="B445" s="1">
        <v>40406</v>
      </c>
      <c r="C445" t="s">
        <v>1</v>
      </c>
      <c r="D445" t="s">
        <v>640</v>
      </c>
      <c r="E445" t="s">
        <v>641</v>
      </c>
      <c r="F445">
        <v>2</v>
      </c>
      <c r="G445" t="str">
        <f t="array" ref="G445">INDEX(BillToName,MATCH(A445,'Bill to Data'!$A$2:$A$3040,0))</f>
        <v>LARRY ADKISON</v>
      </c>
      <c r="H445" t="str">
        <f t="shared" si="6"/>
        <v>10013</v>
      </c>
      <c r="J445" t="s">
        <v>1050</v>
      </c>
      <c r="K445">
        <f t="array" ref="K445">SUM((InvoiceNo=J445)*1)</f>
        <v>4</v>
      </c>
      <c r="L445">
        <f t="array" ref="L445">SUM((InvoiceNo=J445)*QuantityShipped)</f>
        <v>8</v>
      </c>
      <c r="N445" t="s">
        <v>1253</v>
      </c>
      <c r="O445">
        <f t="array" ref="O445">SUM((ItemCode=N445)*1)</f>
        <v>4</v>
      </c>
      <c r="P445">
        <f t="array" ref="P445">SUM((ItemCode=N445)*QuantityShipped)</f>
        <v>4</v>
      </c>
    </row>
    <row r="446" spans="1:16" x14ac:dyDescent="0.55000000000000004">
      <c r="A446" t="s">
        <v>639</v>
      </c>
      <c r="B446" s="1">
        <v>40406</v>
      </c>
      <c r="C446" t="s">
        <v>1</v>
      </c>
      <c r="D446" t="s">
        <v>642</v>
      </c>
      <c r="E446" t="s">
        <v>643</v>
      </c>
      <c r="F446">
        <v>5</v>
      </c>
      <c r="G446" t="str">
        <f t="array" ref="G446">INDEX(BillToName,MATCH(A446,'Bill to Data'!$A$2:$A$3040,0))</f>
        <v>LARRY ADKISON</v>
      </c>
      <c r="H446" t="str">
        <f t="shared" si="6"/>
        <v>10303</v>
      </c>
      <c r="J446" t="s">
        <v>1051</v>
      </c>
      <c r="K446">
        <f t="array" ref="K446">SUM((InvoiceNo=J446)*1)</f>
        <v>1</v>
      </c>
      <c r="L446">
        <f t="array" ref="L446">SUM((InvoiceNo=J446)*QuantityShipped)</f>
        <v>1</v>
      </c>
      <c r="N446" t="s">
        <v>1255</v>
      </c>
      <c r="O446">
        <f t="array" ref="O446">SUM((ItemCode=N446)*1)</f>
        <v>1</v>
      </c>
      <c r="P446">
        <f t="array" ref="P446">SUM((ItemCode=N446)*QuantityShipped)</f>
        <v>1</v>
      </c>
    </row>
    <row r="447" spans="1:16" x14ac:dyDescent="0.55000000000000004">
      <c r="A447" t="s">
        <v>644</v>
      </c>
      <c r="B447" s="1">
        <v>40406</v>
      </c>
      <c r="C447" t="s">
        <v>1</v>
      </c>
      <c r="D447" t="s">
        <v>645</v>
      </c>
      <c r="E447" t="s">
        <v>120</v>
      </c>
      <c r="F447">
        <v>37</v>
      </c>
      <c r="G447" t="str">
        <f t="array" ref="G447">INDEX(BillToName,MATCH(A447,'Bill to Data'!$A$2:$A$3040,0))</f>
        <v>WAYNE FRAASS</v>
      </c>
      <c r="H447" t="str">
        <f t="shared" si="6"/>
        <v>XR11002-VS</v>
      </c>
      <c r="J447" t="s">
        <v>1053</v>
      </c>
      <c r="K447">
        <f t="array" ref="K447">SUM((InvoiceNo=J447)*1)</f>
        <v>1</v>
      </c>
      <c r="L447">
        <f t="array" ref="L447">SUM((InvoiceNo=J447)*QuantityShipped)</f>
        <v>24</v>
      </c>
      <c r="N447" t="s">
        <v>1258</v>
      </c>
      <c r="O447">
        <f t="array" ref="O447">SUM((ItemCode=N447)*1)</f>
        <v>2</v>
      </c>
      <c r="P447">
        <f t="array" ref="P447">SUM((ItemCode=N447)*QuantityShipped)</f>
        <v>175</v>
      </c>
    </row>
    <row r="448" spans="1:16" x14ac:dyDescent="0.55000000000000004">
      <c r="A448" t="s">
        <v>646</v>
      </c>
      <c r="B448" s="1">
        <v>40406</v>
      </c>
      <c r="C448" t="s">
        <v>1</v>
      </c>
      <c r="D448" t="s">
        <v>19</v>
      </c>
      <c r="E448" t="s">
        <v>20</v>
      </c>
      <c r="F448">
        <v>1</v>
      </c>
      <c r="G448" t="str">
        <f t="array" ref="G448">INDEX(BillToName,MATCH(A448,'Bill to Data'!$A$2:$A$3040,0))</f>
        <v>JAN TUNNER</v>
      </c>
      <c r="H448" t="str">
        <f t="shared" si="6"/>
        <v>AA43L-AL10</v>
      </c>
      <c r="J448" t="s">
        <v>1054</v>
      </c>
      <c r="K448">
        <f t="array" ref="K448">SUM((InvoiceNo=J448)*1)</f>
        <v>1</v>
      </c>
      <c r="L448">
        <f t="array" ref="L448">SUM((InvoiceNo=J448)*QuantityShipped)</f>
        <v>6</v>
      </c>
      <c r="N448" t="s">
        <v>1260</v>
      </c>
      <c r="O448">
        <f t="array" ref="O448">SUM((ItemCode=N448)*1)</f>
        <v>2</v>
      </c>
      <c r="P448">
        <f t="array" ref="P448">SUM((ItemCode=N448)*QuantityShipped)</f>
        <v>7</v>
      </c>
    </row>
    <row r="449" spans="1:16" x14ac:dyDescent="0.55000000000000004">
      <c r="A449" t="s">
        <v>647</v>
      </c>
      <c r="B449" s="1">
        <v>40406</v>
      </c>
      <c r="C449" t="s">
        <v>1</v>
      </c>
      <c r="D449" t="s">
        <v>182</v>
      </c>
      <c r="E449" t="s">
        <v>183</v>
      </c>
      <c r="F449">
        <v>1</v>
      </c>
      <c r="G449" t="str">
        <f t="array" ref="G449">INDEX(BillToName,MATCH(A449,'Bill to Data'!$A$2:$A$3040,0))</f>
        <v>ORVILLE NINER</v>
      </c>
      <c r="H449" t="str">
        <f t="shared" si="6"/>
        <v>3522221</v>
      </c>
      <c r="J449" t="s">
        <v>1055</v>
      </c>
      <c r="K449">
        <f t="array" ref="K449">SUM((InvoiceNo=J449)*1)</f>
        <v>1</v>
      </c>
      <c r="L449">
        <f t="array" ref="L449">SUM((InvoiceNo=J449)*QuantityShipped)</f>
        <v>1</v>
      </c>
      <c r="N449" t="s">
        <v>1262</v>
      </c>
      <c r="O449">
        <f t="array" ref="O449">SUM((ItemCode=N449)*1)</f>
        <v>3</v>
      </c>
      <c r="P449">
        <f t="array" ref="P449">SUM((ItemCode=N449)*QuantityShipped)</f>
        <v>52</v>
      </c>
    </row>
    <row r="450" spans="1:16" x14ac:dyDescent="0.55000000000000004">
      <c r="A450" t="s">
        <v>648</v>
      </c>
      <c r="B450" s="1">
        <v>40406</v>
      </c>
      <c r="C450" t="s">
        <v>1</v>
      </c>
      <c r="D450" t="s">
        <v>2</v>
      </c>
      <c r="E450" t="s">
        <v>3</v>
      </c>
      <c r="F450">
        <v>1</v>
      </c>
      <c r="G450" t="str">
        <f t="array" ref="G450">INDEX(BillToName,MATCH(A450,'Bill to Data'!$A$2:$A$3040,0))</f>
        <v>Dennis Ruebush</v>
      </c>
      <c r="H450" t="str">
        <f t="shared" ref="H450:H513" si="7">LEFT(D450,LEN(D450))</f>
        <v>8000-543-236</v>
      </c>
      <c r="J450" t="s">
        <v>1058</v>
      </c>
      <c r="K450">
        <f t="array" ref="K450">SUM((InvoiceNo=J450)*1)</f>
        <v>1</v>
      </c>
      <c r="L450">
        <f t="array" ref="L450">SUM((InvoiceNo=J450)*QuantityShipped)</f>
        <v>1</v>
      </c>
      <c r="N450" t="s">
        <v>1264</v>
      </c>
      <c r="O450">
        <f t="array" ref="O450">SUM((ItemCode=N450)*1)</f>
        <v>3</v>
      </c>
      <c r="P450">
        <f t="array" ref="P450">SUM((ItemCode=N450)*QuantityShipped)</f>
        <v>26</v>
      </c>
    </row>
    <row r="451" spans="1:16" x14ac:dyDescent="0.55000000000000004">
      <c r="A451" t="s">
        <v>649</v>
      </c>
      <c r="B451" s="1">
        <v>40406</v>
      </c>
      <c r="C451" t="s">
        <v>1</v>
      </c>
      <c r="D451" t="s">
        <v>11</v>
      </c>
      <c r="E451" t="s">
        <v>12</v>
      </c>
      <c r="F451">
        <v>1</v>
      </c>
      <c r="G451" t="str">
        <f t="array" ref="G451">INDEX(BillToName,MATCH(A451,'Bill to Data'!$A$2:$A$3040,0))</f>
        <v>LARRY PIERCE</v>
      </c>
      <c r="H451" t="str">
        <f t="shared" si="7"/>
        <v>50800-PP-406</v>
      </c>
      <c r="J451" t="s">
        <v>1061</v>
      </c>
      <c r="K451">
        <f t="array" ref="K451">SUM((InvoiceNo=J451)*1)</f>
        <v>1</v>
      </c>
      <c r="L451">
        <f t="array" ref="L451">SUM((InvoiceNo=J451)*QuantityShipped)</f>
        <v>40</v>
      </c>
      <c r="N451" t="s">
        <v>1266</v>
      </c>
      <c r="O451">
        <f t="array" ref="O451">SUM((ItemCode=N451)*1)</f>
        <v>1</v>
      </c>
      <c r="P451">
        <f t="array" ref="P451">SUM((ItemCode=N451)*QuantityShipped)</f>
        <v>25</v>
      </c>
    </row>
    <row r="452" spans="1:16" x14ac:dyDescent="0.55000000000000004">
      <c r="A452" t="s">
        <v>649</v>
      </c>
      <c r="B452" s="1">
        <v>40406</v>
      </c>
      <c r="C452" t="s">
        <v>1</v>
      </c>
      <c r="D452" t="s">
        <v>117</v>
      </c>
      <c r="E452" t="s">
        <v>12</v>
      </c>
      <c r="F452">
        <v>1</v>
      </c>
      <c r="G452" t="str">
        <f t="array" ref="G452">INDEX(BillToName,MATCH(A452,'Bill to Data'!$A$2:$A$3040,0))</f>
        <v>LARRY PIERCE</v>
      </c>
      <c r="H452" t="str">
        <f t="shared" si="7"/>
        <v>50800-21-AL-406</v>
      </c>
      <c r="J452" t="s">
        <v>1062</v>
      </c>
      <c r="K452">
        <f t="array" ref="K452">SUM((InvoiceNo=J452)*1)</f>
        <v>1</v>
      </c>
      <c r="L452">
        <f t="array" ref="L452">SUM((InvoiceNo=J452)*QuantityShipped)</f>
        <v>1</v>
      </c>
      <c r="N452" t="s">
        <v>1274</v>
      </c>
      <c r="O452">
        <f t="array" ref="O452">SUM((ItemCode=N452)*1)</f>
        <v>7</v>
      </c>
      <c r="P452">
        <f t="array" ref="P452">SUM((ItemCode=N452)*QuantityShipped)</f>
        <v>353</v>
      </c>
    </row>
    <row r="453" spans="1:16" x14ac:dyDescent="0.55000000000000004">
      <c r="A453" t="s">
        <v>650</v>
      </c>
      <c r="B453" s="1">
        <v>40406</v>
      </c>
      <c r="C453" t="s">
        <v>1</v>
      </c>
      <c r="D453" t="s">
        <v>550</v>
      </c>
      <c r="E453" t="s">
        <v>115</v>
      </c>
      <c r="F453">
        <v>1</v>
      </c>
      <c r="G453" t="str">
        <f t="array" ref="G453">INDEX(BillToName,MATCH(A453,'Bill to Data'!$A$2:$A$3040,0))</f>
        <v>DAVID SWART</v>
      </c>
      <c r="H453" t="str">
        <f t="shared" si="7"/>
        <v>22670-PP-24-406</v>
      </c>
      <c r="J453" t="s">
        <v>1063</v>
      </c>
      <c r="K453">
        <f t="array" ref="K453">SUM((InvoiceNo=J453)*1)</f>
        <v>2</v>
      </c>
      <c r="L453">
        <f t="array" ref="L453">SUM((InvoiceNo=J453)*QuantityShipped)</f>
        <v>5</v>
      </c>
      <c r="N453" t="s">
        <v>1279</v>
      </c>
      <c r="O453">
        <f t="array" ref="O453">SUM((ItemCode=N453)*1)</f>
        <v>14</v>
      </c>
      <c r="P453">
        <f t="array" ref="P453">SUM((ItemCode=N453)*QuantityShipped)</f>
        <v>569</v>
      </c>
    </row>
    <row r="454" spans="1:16" x14ac:dyDescent="0.55000000000000004">
      <c r="A454" t="s">
        <v>651</v>
      </c>
      <c r="B454" s="1">
        <v>40406</v>
      </c>
      <c r="C454" t="s">
        <v>1</v>
      </c>
      <c r="D454" t="s">
        <v>652</v>
      </c>
      <c r="E454" t="s">
        <v>653</v>
      </c>
      <c r="F454">
        <v>1</v>
      </c>
      <c r="G454" t="str">
        <f t="array" ref="G454">INDEX(BillToName,MATCH(A454,'Bill to Data'!$A$2:$A$3040,0))</f>
        <v>BILL FRIDAY</v>
      </c>
      <c r="H454" t="str">
        <f t="shared" si="7"/>
        <v>3350-0079A</v>
      </c>
      <c r="J454" t="s">
        <v>1065</v>
      </c>
      <c r="K454">
        <f t="array" ref="K454">SUM((InvoiceNo=J454)*1)</f>
        <v>1</v>
      </c>
      <c r="L454">
        <f t="array" ref="L454">SUM((InvoiceNo=J454)*QuantityShipped)</f>
        <v>30</v>
      </c>
      <c r="N454" t="s">
        <v>1282</v>
      </c>
      <c r="O454">
        <f t="array" ref="O454">SUM((ItemCode=N454)*1)</f>
        <v>2</v>
      </c>
      <c r="P454">
        <f t="array" ref="P454">SUM((ItemCode=N454)*QuantityShipped)</f>
        <v>13</v>
      </c>
    </row>
    <row r="455" spans="1:16" x14ac:dyDescent="0.55000000000000004">
      <c r="A455" t="s">
        <v>654</v>
      </c>
      <c r="B455" s="1">
        <v>40406</v>
      </c>
      <c r="C455" t="s">
        <v>1</v>
      </c>
      <c r="D455" t="s">
        <v>655</v>
      </c>
      <c r="E455" t="s">
        <v>656</v>
      </c>
      <c r="F455">
        <v>1</v>
      </c>
      <c r="G455" t="str">
        <f t="array" ref="G455">INDEX(BillToName,MATCH(A455,'Bill to Data'!$A$2:$A$3040,0))</f>
        <v>ERIC JOSEPH</v>
      </c>
      <c r="H455" t="str">
        <f t="shared" si="7"/>
        <v>GAC500XT</v>
      </c>
      <c r="J455" t="s">
        <v>1066</v>
      </c>
      <c r="K455">
        <f t="array" ref="K455">SUM((InvoiceNo=J455)*1)</f>
        <v>6</v>
      </c>
      <c r="L455">
        <f t="array" ref="L455">SUM((InvoiceNo=J455)*QuantityShipped)</f>
        <v>40</v>
      </c>
      <c r="N455" t="s">
        <v>1285</v>
      </c>
      <c r="O455">
        <f t="array" ref="O455">SUM((ItemCode=N455)*1)</f>
        <v>5</v>
      </c>
      <c r="P455">
        <f t="array" ref="P455">SUM((ItemCode=N455)*QuantityShipped)</f>
        <v>5</v>
      </c>
    </row>
    <row r="456" spans="1:16" x14ac:dyDescent="0.55000000000000004">
      <c r="A456" t="s">
        <v>657</v>
      </c>
      <c r="B456" s="1">
        <v>40406</v>
      </c>
      <c r="C456" t="s">
        <v>138</v>
      </c>
      <c r="D456" t="s">
        <v>658</v>
      </c>
      <c r="E456" t="s">
        <v>63</v>
      </c>
      <c r="F456">
        <v>1</v>
      </c>
      <c r="G456" t="str">
        <f t="array" ref="G456">INDEX(BillToName,MATCH(A456,'Bill to Data'!$A$2:$A$3040,0))</f>
        <v>SERIKAKU FARMS</v>
      </c>
      <c r="H456" t="str">
        <f t="shared" si="7"/>
        <v>DG8003VS</v>
      </c>
      <c r="J456" t="s">
        <v>1069</v>
      </c>
      <c r="K456">
        <f t="array" ref="K456">SUM((InvoiceNo=J456)*1)</f>
        <v>3</v>
      </c>
      <c r="L456">
        <f t="array" ref="L456">SUM((InvoiceNo=J456)*QuantityShipped)</f>
        <v>3</v>
      </c>
      <c r="N456" t="s">
        <v>1288</v>
      </c>
      <c r="O456">
        <f t="array" ref="O456">SUM((ItemCode=N456)*1)</f>
        <v>9</v>
      </c>
      <c r="P456">
        <f t="array" ref="P456">SUM((ItemCode=N456)*QuantityShipped)</f>
        <v>9</v>
      </c>
    </row>
    <row r="457" spans="1:16" x14ac:dyDescent="0.55000000000000004">
      <c r="A457" s="6" t="s">
        <v>659</v>
      </c>
      <c r="B457" s="7">
        <v>40406</v>
      </c>
      <c r="C457" s="6" t="s">
        <v>1</v>
      </c>
      <c r="D457" s="6" t="s">
        <v>303</v>
      </c>
      <c r="E457" s="6" t="s">
        <v>304</v>
      </c>
      <c r="F457" s="6">
        <v>0</v>
      </c>
      <c r="G457" s="6" t="str">
        <f t="array" ref="G457">INDEX(BillToName,MATCH(A457,'Bill to Data'!$A$2:$A$3040,0))</f>
        <v>BRIAN KEATING</v>
      </c>
      <c r="H457" t="str">
        <f t="shared" si="7"/>
        <v>2088-343-135</v>
      </c>
      <c r="J457" t="s">
        <v>1071</v>
      </c>
      <c r="K457">
        <f t="array" ref="K457">SUM((InvoiceNo=J457)*1)</f>
        <v>1</v>
      </c>
      <c r="L457">
        <f t="array" ref="L457">SUM((InvoiceNo=J457)*QuantityShipped)</f>
        <v>1</v>
      </c>
      <c r="N457" t="s">
        <v>1290</v>
      </c>
      <c r="O457">
        <f t="array" ref="O457">SUM((ItemCode=N457)*1)</f>
        <v>9</v>
      </c>
      <c r="P457">
        <f t="array" ref="P457">SUM((ItemCode=N457)*QuantityShipped)</f>
        <v>149</v>
      </c>
    </row>
    <row r="458" spans="1:16" x14ac:dyDescent="0.55000000000000004">
      <c r="A458" t="s">
        <v>659</v>
      </c>
      <c r="B458" s="1">
        <v>40406</v>
      </c>
      <c r="C458" t="s">
        <v>1</v>
      </c>
      <c r="D458" t="s">
        <v>2</v>
      </c>
      <c r="E458" t="s">
        <v>3</v>
      </c>
      <c r="F458">
        <v>6</v>
      </c>
      <c r="G458" t="str">
        <f t="array" ref="G458">INDEX(BillToName,MATCH(A458,'Bill to Data'!$A$2:$A$3040,0))</f>
        <v>BRIAN KEATING</v>
      </c>
      <c r="H458" t="str">
        <f t="shared" si="7"/>
        <v>8000-543-236</v>
      </c>
      <c r="J458" t="s">
        <v>1072</v>
      </c>
      <c r="K458">
        <f t="array" ref="K458">SUM((InvoiceNo=J458)*1)</f>
        <v>3</v>
      </c>
      <c r="L458">
        <f t="array" ref="L458">SUM((InvoiceNo=J458)*QuantityShipped)</f>
        <v>3</v>
      </c>
      <c r="N458" t="s">
        <v>1291</v>
      </c>
      <c r="O458">
        <f t="array" ref="O458">SUM((ItemCode=N458)*1)</f>
        <v>3</v>
      </c>
      <c r="P458">
        <f t="array" ref="P458">SUM((ItemCode=N458)*QuantityShipped)</f>
        <v>60</v>
      </c>
    </row>
    <row r="459" spans="1:16" x14ac:dyDescent="0.55000000000000004">
      <c r="A459" t="s">
        <v>659</v>
      </c>
      <c r="B459" s="1">
        <v>40406</v>
      </c>
      <c r="C459" t="s">
        <v>1</v>
      </c>
      <c r="D459" t="s">
        <v>303</v>
      </c>
      <c r="E459" t="s">
        <v>304</v>
      </c>
      <c r="F459">
        <v>2</v>
      </c>
      <c r="G459" t="str">
        <f t="array" ref="G459">INDEX(BillToName,MATCH(A459,'Bill to Data'!$A$2:$A$3040,0))</f>
        <v>BRIAN KEATING</v>
      </c>
      <c r="H459" t="str">
        <f t="shared" si="7"/>
        <v>2088-343-135</v>
      </c>
      <c r="J459" t="s">
        <v>1073</v>
      </c>
      <c r="K459">
        <f t="array" ref="K459">SUM((InvoiceNo=J459)*1)</f>
        <v>1</v>
      </c>
      <c r="L459">
        <f t="array" ref="L459">SUM((InvoiceNo=J459)*QuantityShipped)</f>
        <v>1</v>
      </c>
      <c r="N459" t="s">
        <v>1295</v>
      </c>
      <c r="O459">
        <f t="array" ref="O459">SUM((ItemCode=N459)*1)</f>
        <v>2</v>
      </c>
      <c r="P459">
        <f t="array" ref="P459">SUM((ItemCode=N459)*QuantityShipped)</f>
        <v>7</v>
      </c>
    </row>
    <row r="460" spans="1:16" x14ac:dyDescent="0.55000000000000004">
      <c r="A460" t="s">
        <v>659</v>
      </c>
      <c r="B460" s="1">
        <v>40406</v>
      </c>
      <c r="C460" t="s">
        <v>1</v>
      </c>
      <c r="D460" t="s">
        <v>660</v>
      </c>
      <c r="E460" t="s">
        <v>20</v>
      </c>
      <c r="F460">
        <v>2</v>
      </c>
      <c r="G460" t="str">
        <f t="array" ref="G460">INDEX(BillToName,MATCH(A460,'Bill to Data'!$A$2:$A$3040,0))</f>
        <v>BRIAN KEATING</v>
      </c>
      <c r="H460" t="str">
        <f t="shared" si="7"/>
        <v>AA43LA-AL4</v>
      </c>
      <c r="J460" t="s">
        <v>1076</v>
      </c>
      <c r="K460">
        <f t="array" ref="K460">SUM((InvoiceNo=J460)*1)</f>
        <v>1</v>
      </c>
      <c r="L460">
        <f t="array" ref="L460">SUM((InvoiceNo=J460)*QuantityShipped)</f>
        <v>1</v>
      </c>
      <c r="N460" t="s">
        <v>1298</v>
      </c>
      <c r="O460">
        <f t="array" ref="O460">SUM((ItemCode=N460)*1)</f>
        <v>76</v>
      </c>
      <c r="P460">
        <f t="array" ref="P460">SUM((ItemCode=N460)*QuantityShipped)</f>
        <v>92</v>
      </c>
    </row>
    <row r="461" spans="1:16" x14ac:dyDescent="0.55000000000000004">
      <c r="A461" t="s">
        <v>659</v>
      </c>
      <c r="B461" s="1">
        <v>40406</v>
      </c>
      <c r="C461" t="s">
        <v>1</v>
      </c>
      <c r="D461" t="s">
        <v>544</v>
      </c>
      <c r="E461" t="s">
        <v>545</v>
      </c>
      <c r="F461">
        <v>2</v>
      </c>
      <c r="G461" t="str">
        <f t="array" ref="G461">INDEX(BillToName,MATCH(A461,'Bill to Data'!$A$2:$A$3040,0))</f>
        <v>BRIAN KEATING</v>
      </c>
      <c r="H461" t="str">
        <f t="shared" si="7"/>
        <v>SS0025-18</v>
      </c>
      <c r="J461" t="s">
        <v>1077</v>
      </c>
      <c r="K461">
        <f t="array" ref="K461">SUM((InvoiceNo=J461)*1)</f>
        <v>1</v>
      </c>
      <c r="L461">
        <f t="array" ref="L461">SUM((InvoiceNo=J461)*QuantityShipped)</f>
        <v>50</v>
      </c>
      <c r="N461" t="s">
        <v>1301</v>
      </c>
      <c r="O461">
        <f t="array" ref="O461">SUM((ItemCode=N461)*1)</f>
        <v>10</v>
      </c>
      <c r="P461">
        <f t="array" ref="P461">SUM((ItemCode=N461)*QuantityShipped)</f>
        <v>392</v>
      </c>
    </row>
    <row r="462" spans="1:16" x14ac:dyDescent="0.55000000000000004">
      <c r="A462" t="s">
        <v>661</v>
      </c>
      <c r="B462" s="1">
        <v>40407</v>
      </c>
      <c r="C462" t="s">
        <v>1</v>
      </c>
      <c r="D462" t="s">
        <v>662</v>
      </c>
      <c r="E462" t="s">
        <v>663</v>
      </c>
      <c r="F462">
        <v>1</v>
      </c>
      <c r="G462" t="str">
        <f t="array" ref="G462">INDEX(BillToName,MATCH(A462,'Bill to Data'!$A$2:$A$3040,0))</f>
        <v>JASON BLACKWELL</v>
      </c>
      <c r="H462" t="str">
        <f t="shared" si="7"/>
        <v>155850003AS1</v>
      </c>
      <c r="J462" t="s">
        <v>1078</v>
      </c>
      <c r="K462">
        <f t="array" ref="K462">SUM((InvoiceNo=J462)*1)</f>
        <v>1</v>
      </c>
      <c r="L462">
        <f t="array" ref="L462">SUM((InvoiceNo=J462)*QuantityShipped)</f>
        <v>1</v>
      </c>
      <c r="N462" t="s">
        <v>1309</v>
      </c>
      <c r="O462">
        <f t="array" ref="O462">SUM((ItemCode=N462)*1)</f>
        <v>3</v>
      </c>
      <c r="P462">
        <f t="array" ref="P462">SUM((ItemCode=N462)*QuantityShipped)</f>
        <v>3</v>
      </c>
    </row>
    <row r="463" spans="1:16" x14ac:dyDescent="0.55000000000000004">
      <c r="A463" t="s">
        <v>664</v>
      </c>
      <c r="B463" s="1">
        <v>40407</v>
      </c>
      <c r="C463" t="s">
        <v>138</v>
      </c>
      <c r="D463" t="s">
        <v>665</v>
      </c>
      <c r="E463" t="s">
        <v>666</v>
      </c>
      <c r="F463">
        <v>12</v>
      </c>
      <c r="G463" t="str">
        <f t="array" ref="G463">INDEX(BillToName,MATCH(A463,'Bill to Data'!$A$2:$A$3040,0))</f>
        <v>DANIEL CLAYTON</v>
      </c>
      <c r="H463" t="str">
        <f t="shared" si="7"/>
        <v>AI11004-VS</v>
      </c>
      <c r="J463" t="s">
        <v>1081</v>
      </c>
      <c r="K463">
        <f t="array" ref="K463">SUM((InvoiceNo=J463)*1)</f>
        <v>1</v>
      </c>
      <c r="L463">
        <f t="array" ref="L463">SUM((InvoiceNo=J463)*QuantityShipped)</f>
        <v>6</v>
      </c>
      <c r="N463" t="s">
        <v>1312</v>
      </c>
      <c r="O463">
        <f t="array" ref="O463">SUM((ItemCode=N463)*1)</f>
        <v>2</v>
      </c>
      <c r="P463">
        <f t="array" ref="P463">SUM((ItemCode=N463)*QuantityShipped)</f>
        <v>2</v>
      </c>
    </row>
    <row r="464" spans="1:16" x14ac:dyDescent="0.55000000000000004">
      <c r="A464" t="s">
        <v>664</v>
      </c>
      <c r="B464" s="1">
        <v>40407</v>
      </c>
      <c r="C464" t="s">
        <v>138</v>
      </c>
      <c r="D464" t="s">
        <v>667</v>
      </c>
      <c r="E464" t="s">
        <v>30</v>
      </c>
      <c r="F464">
        <v>12</v>
      </c>
      <c r="G464" t="str">
        <f t="array" ref="G464">INDEX(BillToName,MATCH(A464,'Bill to Data'!$A$2:$A$3040,0))</f>
        <v>DANIEL CLAYTON</v>
      </c>
      <c r="H464" t="str">
        <f t="shared" si="7"/>
        <v>25598-3-NYR</v>
      </c>
      <c r="J464" t="s">
        <v>1084</v>
      </c>
      <c r="K464">
        <f t="array" ref="K464">SUM((InvoiceNo=J464)*1)</f>
        <v>2</v>
      </c>
      <c r="L464">
        <f t="array" ref="L464">SUM((InvoiceNo=J464)*QuantityShipped)</f>
        <v>2</v>
      </c>
      <c r="N464" t="s">
        <v>1318</v>
      </c>
      <c r="O464">
        <f t="array" ref="O464">SUM((ItemCode=N464)*1)</f>
        <v>2</v>
      </c>
      <c r="P464">
        <f t="array" ref="P464">SUM((ItemCode=N464)*QuantityShipped)</f>
        <v>81</v>
      </c>
    </row>
    <row r="465" spans="1:16" x14ac:dyDescent="0.55000000000000004">
      <c r="A465" t="s">
        <v>664</v>
      </c>
      <c r="B465" s="1">
        <v>40407</v>
      </c>
      <c r="C465" t="s">
        <v>138</v>
      </c>
      <c r="D465" t="s">
        <v>668</v>
      </c>
      <c r="E465" t="s">
        <v>240</v>
      </c>
      <c r="F465">
        <v>12</v>
      </c>
      <c r="G465" t="str">
        <f t="array" ref="G465">INDEX(BillToName,MATCH(A465,'Bill to Data'!$A$2:$A$3040,0))</f>
        <v>DANIEL CLAYTON</v>
      </c>
      <c r="H465" t="str">
        <f t="shared" si="7"/>
        <v>TF-VS3</v>
      </c>
      <c r="J465" t="s">
        <v>1086</v>
      </c>
      <c r="K465">
        <f t="array" ref="K465">SUM((InvoiceNo=J465)*1)</f>
        <v>1</v>
      </c>
      <c r="L465">
        <f t="array" ref="L465">SUM((InvoiceNo=J465)*QuantityShipped)</f>
        <v>1</v>
      </c>
      <c r="N465" t="s">
        <v>1321</v>
      </c>
      <c r="O465">
        <f t="array" ref="O465">SUM((ItemCode=N465)*1)</f>
        <v>1</v>
      </c>
      <c r="P465">
        <f t="array" ref="P465">SUM((ItemCode=N465)*QuantityShipped)</f>
        <v>1</v>
      </c>
    </row>
    <row r="466" spans="1:16" x14ac:dyDescent="0.55000000000000004">
      <c r="A466" t="s">
        <v>664</v>
      </c>
      <c r="B466" s="1">
        <v>40407</v>
      </c>
      <c r="C466" t="s">
        <v>138</v>
      </c>
      <c r="D466" t="s">
        <v>669</v>
      </c>
      <c r="E466" t="s">
        <v>30</v>
      </c>
      <c r="F466">
        <v>12</v>
      </c>
      <c r="G466" t="str">
        <f t="array" ref="G466">INDEX(BillToName,MATCH(A466,'Bill to Data'!$A$2:$A$3040,0))</f>
        <v>DANIEL CLAYTON</v>
      </c>
      <c r="H466" t="str">
        <f t="shared" si="7"/>
        <v>25600-3-NYR</v>
      </c>
      <c r="J466" t="s">
        <v>1087</v>
      </c>
      <c r="K466">
        <f t="array" ref="K466">SUM((InvoiceNo=J466)*1)</f>
        <v>1</v>
      </c>
      <c r="L466">
        <f t="array" ref="L466">SUM((InvoiceNo=J466)*QuantityShipped)</f>
        <v>1</v>
      </c>
      <c r="N466" t="s">
        <v>1324</v>
      </c>
      <c r="O466">
        <f t="array" ref="O466">SUM((ItemCode=N466)*1)</f>
        <v>5</v>
      </c>
      <c r="P466">
        <f t="array" ref="P466">SUM((ItemCode=N466)*QuantityShipped)</f>
        <v>106</v>
      </c>
    </row>
    <row r="467" spans="1:16" x14ac:dyDescent="0.55000000000000004">
      <c r="A467" t="s">
        <v>670</v>
      </c>
      <c r="B467" s="1">
        <v>40409</v>
      </c>
      <c r="C467" t="s">
        <v>1</v>
      </c>
      <c r="D467" t="s">
        <v>188</v>
      </c>
      <c r="E467" t="s">
        <v>189</v>
      </c>
      <c r="F467">
        <v>1</v>
      </c>
      <c r="G467" t="str">
        <f t="array" ref="G467">INDEX(BillToName,MATCH(A467,'Bill to Data'!$A$2:$A$3040,0))</f>
        <v>WAYNE FRAASS</v>
      </c>
      <c r="H467" t="str">
        <f t="shared" si="7"/>
        <v>4211-035</v>
      </c>
      <c r="J467" t="s">
        <v>1090</v>
      </c>
      <c r="K467">
        <f t="array" ref="K467">SUM((InvoiceNo=J467)*1)</f>
        <v>5</v>
      </c>
      <c r="L467">
        <f t="array" ref="L467">SUM((InvoiceNo=J467)*QuantityShipped)</f>
        <v>16</v>
      </c>
      <c r="N467" t="s">
        <v>1326</v>
      </c>
      <c r="O467">
        <f t="array" ref="O467">SUM((ItemCode=N467)*1)</f>
        <v>1</v>
      </c>
      <c r="P467">
        <f t="array" ref="P467">SUM((ItemCode=N467)*QuantityShipped)</f>
        <v>4</v>
      </c>
    </row>
    <row r="468" spans="1:16" x14ac:dyDescent="0.55000000000000004">
      <c r="A468" t="s">
        <v>671</v>
      </c>
      <c r="B468" s="1">
        <v>40409</v>
      </c>
      <c r="C468" t="s">
        <v>1</v>
      </c>
      <c r="D468" t="s">
        <v>16</v>
      </c>
      <c r="E468" t="s">
        <v>17</v>
      </c>
      <c r="F468">
        <v>1</v>
      </c>
      <c r="G468" t="str">
        <f t="array" ref="G468">INDEX(BillToName,MATCH(A468,'Bill to Data'!$A$2:$A$3040,0))</f>
        <v>GLENN IGLER</v>
      </c>
      <c r="H468" t="str">
        <f t="shared" si="7"/>
        <v>8007-543-836</v>
      </c>
      <c r="J468" t="s">
        <v>1101</v>
      </c>
      <c r="K468">
        <f t="array" ref="K468">SUM((InvoiceNo=J468)*1)</f>
        <v>1</v>
      </c>
      <c r="L468">
        <f t="array" ref="L468">SUM((InvoiceNo=J468)*QuantityShipped)</f>
        <v>1</v>
      </c>
      <c r="N468" t="s">
        <v>1328</v>
      </c>
      <c r="O468">
        <f t="array" ref="O468">SUM((ItemCode=N468)*1)</f>
        <v>21</v>
      </c>
      <c r="P468">
        <f t="array" ref="P468">SUM((ItemCode=N468)*QuantityShipped)</f>
        <v>796</v>
      </c>
    </row>
    <row r="469" spans="1:16" x14ac:dyDescent="0.55000000000000004">
      <c r="A469" t="s">
        <v>672</v>
      </c>
      <c r="B469" s="1">
        <v>40409</v>
      </c>
      <c r="C469" t="s">
        <v>1</v>
      </c>
      <c r="D469" t="s">
        <v>536</v>
      </c>
      <c r="E469" t="s">
        <v>20</v>
      </c>
      <c r="F469">
        <v>1</v>
      </c>
      <c r="G469" t="str">
        <f t="array" ref="G469">INDEX(BillToName,MATCH(A469,'Bill to Data'!$A$2:$A$3040,0))</f>
        <v>Mary Searle</v>
      </c>
      <c r="H469" t="str">
        <f t="shared" si="7"/>
        <v>AA43L-AL8</v>
      </c>
      <c r="J469" t="s">
        <v>1102</v>
      </c>
      <c r="K469">
        <f t="array" ref="K469">SUM((InvoiceNo=J469)*1)</f>
        <v>1</v>
      </c>
      <c r="L469">
        <f t="array" ref="L469">SUM((InvoiceNo=J469)*QuantityShipped)</f>
        <v>4</v>
      </c>
      <c r="N469" t="s">
        <v>1329</v>
      </c>
      <c r="O469">
        <f t="array" ref="O469">SUM((ItemCode=N469)*1)</f>
        <v>16</v>
      </c>
      <c r="P469">
        <f t="array" ref="P469">SUM((ItemCode=N469)*QuantityShipped)</f>
        <v>381</v>
      </c>
    </row>
    <row r="470" spans="1:16" x14ac:dyDescent="0.55000000000000004">
      <c r="A470" t="s">
        <v>673</v>
      </c>
      <c r="B470" s="1">
        <v>40409</v>
      </c>
      <c r="C470" t="s">
        <v>138</v>
      </c>
      <c r="D470" t="s">
        <v>674</v>
      </c>
      <c r="E470" t="s">
        <v>675</v>
      </c>
      <c r="F470">
        <v>20</v>
      </c>
      <c r="G470" t="str">
        <f t="array" ref="G470">INDEX(BillToName,MATCH(A470,'Bill to Data'!$A$2:$A$3040,0))</f>
        <v>PIONEER ATHLETICS</v>
      </c>
      <c r="H470" t="str">
        <f t="shared" si="7"/>
        <v>TJ60-11004VS</v>
      </c>
      <c r="J470" t="s">
        <v>1105</v>
      </c>
      <c r="K470">
        <f t="array" ref="K470">SUM((InvoiceNo=J470)*1)</f>
        <v>1</v>
      </c>
      <c r="L470">
        <f t="array" ref="L470">SUM((InvoiceNo=J470)*QuantityShipped)</f>
        <v>2</v>
      </c>
      <c r="N470" t="s">
        <v>1331</v>
      </c>
      <c r="O470">
        <f t="array" ref="O470">SUM((ItemCode=N470)*1)</f>
        <v>8</v>
      </c>
      <c r="P470">
        <f t="array" ref="P470">SUM((ItemCode=N470)*QuantityShipped)</f>
        <v>39</v>
      </c>
    </row>
    <row r="471" spans="1:16" x14ac:dyDescent="0.55000000000000004">
      <c r="A471" t="s">
        <v>673</v>
      </c>
      <c r="B471" s="1">
        <v>40409</v>
      </c>
      <c r="C471" t="s">
        <v>138</v>
      </c>
      <c r="D471" t="s">
        <v>676</v>
      </c>
      <c r="E471" t="s">
        <v>675</v>
      </c>
      <c r="F471">
        <v>30</v>
      </c>
      <c r="G471" t="str">
        <f t="array" ref="G471">INDEX(BillToName,MATCH(A471,'Bill to Data'!$A$2:$A$3040,0))</f>
        <v>PIONEER ATHLETICS</v>
      </c>
      <c r="H471" t="str">
        <f t="shared" si="7"/>
        <v>TJ60-8004VS</v>
      </c>
      <c r="J471" t="s">
        <v>1108</v>
      </c>
      <c r="K471">
        <f t="array" ref="K471">SUM((InvoiceNo=J471)*1)</f>
        <v>1</v>
      </c>
      <c r="L471">
        <f t="array" ref="L471">SUM((InvoiceNo=J471)*QuantityShipped)</f>
        <v>1</v>
      </c>
      <c r="N471" t="s">
        <v>1333</v>
      </c>
      <c r="O471">
        <f t="array" ref="O471">SUM((ItemCode=N471)*1)</f>
        <v>1</v>
      </c>
      <c r="P471">
        <f t="array" ref="P471">SUM((ItemCode=N471)*QuantityShipped)</f>
        <v>20</v>
      </c>
    </row>
    <row r="472" spans="1:16" x14ac:dyDescent="0.55000000000000004">
      <c r="A472" t="s">
        <v>673</v>
      </c>
      <c r="B472" s="1">
        <v>40409</v>
      </c>
      <c r="C472" t="s">
        <v>138</v>
      </c>
      <c r="D472" t="s">
        <v>677</v>
      </c>
      <c r="E472" t="s">
        <v>675</v>
      </c>
      <c r="F472">
        <v>20</v>
      </c>
      <c r="G472" t="str">
        <f t="array" ref="G472">INDEX(BillToName,MATCH(A472,'Bill to Data'!$A$2:$A$3040,0))</f>
        <v>PIONEER ATHLETICS</v>
      </c>
      <c r="H472" t="str">
        <f t="shared" si="7"/>
        <v>TJ60-11006VS</v>
      </c>
      <c r="J472" t="s">
        <v>1111</v>
      </c>
      <c r="K472">
        <f t="array" ref="K472">SUM((InvoiceNo=J472)*1)</f>
        <v>2</v>
      </c>
      <c r="L472">
        <f t="array" ref="L472">SUM((InvoiceNo=J472)*QuantityShipped)</f>
        <v>2</v>
      </c>
      <c r="N472" t="s">
        <v>1335</v>
      </c>
      <c r="O472">
        <f t="array" ref="O472">SUM((ItemCode=N472)*1)</f>
        <v>8</v>
      </c>
      <c r="P472">
        <f t="array" ref="P472">SUM((ItemCode=N472)*QuantityShipped)</f>
        <v>296</v>
      </c>
    </row>
    <row r="473" spans="1:16" x14ac:dyDescent="0.55000000000000004">
      <c r="A473" t="s">
        <v>678</v>
      </c>
      <c r="B473" s="1">
        <v>40409</v>
      </c>
      <c r="C473" t="s">
        <v>138</v>
      </c>
      <c r="D473" t="s">
        <v>679</v>
      </c>
      <c r="E473" t="s">
        <v>680</v>
      </c>
      <c r="F473">
        <v>30</v>
      </c>
      <c r="G473" t="str">
        <f t="array" ref="G473">INDEX(BillToName,MATCH(A473,'Bill to Data'!$A$2:$A$3040,0))</f>
        <v>RHEA FARMS</v>
      </c>
      <c r="H473" t="str">
        <f t="shared" si="7"/>
        <v>10005</v>
      </c>
      <c r="J473" t="s">
        <v>1114</v>
      </c>
      <c r="K473">
        <f t="array" ref="K473">SUM((InvoiceNo=J473)*1)</f>
        <v>5</v>
      </c>
      <c r="L473">
        <f t="array" ref="L473">SUM((InvoiceNo=J473)*QuantityShipped)</f>
        <v>70</v>
      </c>
      <c r="N473" t="s">
        <v>1336</v>
      </c>
      <c r="O473">
        <f t="array" ref="O473">SUM((ItemCode=N473)*1)</f>
        <v>6</v>
      </c>
      <c r="P473">
        <f t="array" ref="P473">SUM((ItemCode=N473)*QuantityShipped)</f>
        <v>127</v>
      </c>
    </row>
    <row r="474" spans="1:16" x14ac:dyDescent="0.55000000000000004">
      <c r="A474" t="s">
        <v>681</v>
      </c>
      <c r="B474" s="1">
        <v>40409</v>
      </c>
      <c r="C474" t="s">
        <v>1</v>
      </c>
      <c r="D474" t="s">
        <v>2</v>
      </c>
      <c r="E474" t="s">
        <v>3</v>
      </c>
      <c r="F474">
        <v>1</v>
      </c>
      <c r="G474" t="str">
        <f t="array" ref="G474">INDEX(BillToName,MATCH(A474,'Bill to Data'!$A$2:$A$3040,0))</f>
        <v>ARTHUR EBERT</v>
      </c>
      <c r="H474" t="str">
        <f t="shared" si="7"/>
        <v>8000-543-236</v>
      </c>
      <c r="J474" t="s">
        <v>1117</v>
      </c>
      <c r="K474">
        <f t="array" ref="K474">SUM((InvoiceNo=J474)*1)</f>
        <v>2</v>
      </c>
      <c r="L474">
        <f t="array" ref="L474">SUM((InvoiceNo=J474)*QuantityShipped)</f>
        <v>3</v>
      </c>
      <c r="N474" t="s">
        <v>1339</v>
      </c>
      <c r="O474">
        <f t="array" ref="O474">SUM((ItemCode=N474)*1)</f>
        <v>2</v>
      </c>
      <c r="P474">
        <f t="array" ref="P474">SUM((ItemCode=N474)*QuantityShipped)</f>
        <v>260</v>
      </c>
    </row>
    <row r="475" spans="1:16" x14ac:dyDescent="0.55000000000000004">
      <c r="A475" t="s">
        <v>682</v>
      </c>
      <c r="B475" s="1">
        <v>40410</v>
      </c>
      <c r="C475" t="s">
        <v>1</v>
      </c>
      <c r="D475" t="s">
        <v>313</v>
      </c>
      <c r="E475" t="s">
        <v>60</v>
      </c>
      <c r="F475">
        <v>1</v>
      </c>
      <c r="G475" t="str">
        <f t="array" ref="G475">INDEX(BillToName,MATCH(A475,'Bill to Data'!$A$2:$A$3040,0))</f>
        <v>David Holland</v>
      </c>
      <c r="H475" t="str">
        <f t="shared" si="7"/>
        <v>DG11003-VP</v>
      </c>
      <c r="J475" t="s">
        <v>1122</v>
      </c>
      <c r="K475">
        <f t="array" ref="K475">SUM((InvoiceNo=J475)*1)</f>
        <v>5</v>
      </c>
      <c r="L475">
        <f t="array" ref="L475">SUM((InvoiceNo=J475)*QuantityShipped)</f>
        <v>11</v>
      </c>
      <c r="N475" t="s">
        <v>1340</v>
      </c>
      <c r="O475">
        <f t="array" ref="O475">SUM((ItemCode=N475)*1)</f>
        <v>4</v>
      </c>
      <c r="P475">
        <f t="array" ref="P475">SUM((ItemCode=N475)*QuantityShipped)</f>
        <v>160</v>
      </c>
    </row>
    <row r="476" spans="1:16" x14ac:dyDescent="0.55000000000000004">
      <c r="A476" t="s">
        <v>682</v>
      </c>
      <c r="B476" s="1">
        <v>40410</v>
      </c>
      <c r="C476" t="s">
        <v>1</v>
      </c>
      <c r="D476" t="s">
        <v>683</v>
      </c>
      <c r="E476" t="s">
        <v>60</v>
      </c>
      <c r="F476">
        <v>1</v>
      </c>
      <c r="G476" t="str">
        <f t="array" ref="G476">INDEX(BillToName,MATCH(A476,'Bill to Data'!$A$2:$A$3040,0))</f>
        <v>David Holland</v>
      </c>
      <c r="H476" t="str">
        <f t="shared" si="7"/>
        <v>DG11005-VP</v>
      </c>
      <c r="J476" t="s">
        <v>1128</v>
      </c>
      <c r="K476">
        <f t="array" ref="K476">SUM((InvoiceNo=J476)*1)</f>
        <v>1</v>
      </c>
      <c r="L476">
        <f t="array" ref="L476">SUM((InvoiceNo=J476)*QuantityShipped)</f>
        <v>1</v>
      </c>
      <c r="N476" t="s">
        <v>1341</v>
      </c>
      <c r="O476">
        <f t="array" ref="O476">SUM((ItemCode=N476)*1)</f>
        <v>3</v>
      </c>
      <c r="P476">
        <f t="array" ref="P476">SUM((ItemCode=N476)*QuantityShipped)</f>
        <v>40</v>
      </c>
    </row>
    <row r="477" spans="1:16" x14ac:dyDescent="0.55000000000000004">
      <c r="A477" t="s">
        <v>682</v>
      </c>
      <c r="B477" s="1">
        <v>40410</v>
      </c>
      <c r="C477" t="s">
        <v>1</v>
      </c>
      <c r="D477" t="s">
        <v>61</v>
      </c>
      <c r="E477" t="s">
        <v>60</v>
      </c>
      <c r="F477">
        <v>1</v>
      </c>
      <c r="G477" t="str">
        <f t="array" ref="G477">INDEX(BillToName,MATCH(A477,'Bill to Data'!$A$2:$A$3040,0))</f>
        <v>David Holland</v>
      </c>
      <c r="H477" t="str">
        <f t="shared" si="7"/>
        <v>DG11004-VP</v>
      </c>
      <c r="J477" t="s">
        <v>1129</v>
      </c>
      <c r="K477">
        <f t="array" ref="K477">SUM((InvoiceNo=J477)*1)</f>
        <v>2</v>
      </c>
      <c r="L477">
        <f t="array" ref="L477">SUM((InvoiceNo=J477)*QuantityShipped)</f>
        <v>57</v>
      </c>
      <c r="N477" t="s">
        <v>1354</v>
      </c>
      <c r="O477">
        <f t="array" ref="O477">SUM((ItemCode=N477)*1)</f>
        <v>9</v>
      </c>
      <c r="P477">
        <f t="array" ref="P477">SUM((ItemCode=N477)*QuantityShipped)</f>
        <v>9</v>
      </c>
    </row>
    <row r="478" spans="1:16" x14ac:dyDescent="0.55000000000000004">
      <c r="A478" t="s">
        <v>682</v>
      </c>
      <c r="B478" s="1">
        <v>40410</v>
      </c>
      <c r="C478" t="s">
        <v>1</v>
      </c>
      <c r="D478" t="s">
        <v>71</v>
      </c>
      <c r="E478" t="s">
        <v>72</v>
      </c>
      <c r="F478">
        <v>8</v>
      </c>
      <c r="G478" t="str">
        <f t="array" ref="G478">INDEX(BillToName,MATCH(A478,'Bill to Data'!$A$2:$A$3040,0))</f>
        <v>David Holland</v>
      </c>
      <c r="H478" t="str">
        <f t="shared" si="7"/>
        <v>55215-50-EPR</v>
      </c>
      <c r="J478" t="s">
        <v>1132</v>
      </c>
      <c r="K478">
        <f t="array" ref="K478">SUM((InvoiceNo=J478)*1)</f>
        <v>1</v>
      </c>
      <c r="L478">
        <f t="array" ref="L478">SUM((InvoiceNo=J478)*QuantityShipped)</f>
        <v>1</v>
      </c>
      <c r="N478" t="s">
        <v>1360</v>
      </c>
      <c r="O478">
        <f t="array" ref="O478">SUM((ItemCode=N478)*1)</f>
        <v>2</v>
      </c>
      <c r="P478">
        <f t="array" ref="P478">SUM((ItemCode=N478)*QuantityShipped)</f>
        <v>46</v>
      </c>
    </row>
    <row r="479" spans="1:16" x14ac:dyDescent="0.55000000000000004">
      <c r="A479" t="s">
        <v>684</v>
      </c>
      <c r="B479" s="1">
        <v>40410</v>
      </c>
      <c r="C479" t="s">
        <v>1</v>
      </c>
      <c r="D479" t="s">
        <v>577</v>
      </c>
      <c r="E479" t="s">
        <v>578</v>
      </c>
      <c r="F479">
        <v>2</v>
      </c>
      <c r="G479" t="str">
        <f t="array" ref="G479">INDEX(BillToName,MATCH(A479,'Bill to Data'!$A$2:$A$3040,0))</f>
        <v>Gary Campbell</v>
      </c>
      <c r="H479" t="str">
        <f t="shared" si="7"/>
        <v>AA122-1/2-PP-50</v>
      </c>
      <c r="J479" t="s">
        <v>1133</v>
      </c>
      <c r="K479">
        <f t="array" ref="K479">SUM((InvoiceNo=J479)*1)</f>
        <v>3</v>
      </c>
      <c r="L479">
        <f t="array" ref="L479">SUM((InvoiceNo=J479)*QuantityShipped)</f>
        <v>3</v>
      </c>
      <c r="N479" t="s">
        <v>1366</v>
      </c>
      <c r="O479">
        <f t="array" ref="O479">SUM((ItemCode=N479)*1)</f>
        <v>1</v>
      </c>
      <c r="P479">
        <f t="array" ref="P479">SUM((ItemCode=N479)*QuantityShipped)</f>
        <v>1</v>
      </c>
    </row>
    <row r="480" spans="1:16" x14ac:dyDescent="0.55000000000000004">
      <c r="A480" t="s">
        <v>684</v>
      </c>
      <c r="B480" s="1">
        <v>40410</v>
      </c>
      <c r="C480" t="s">
        <v>1</v>
      </c>
      <c r="D480" t="s">
        <v>48</v>
      </c>
      <c r="E480" t="s">
        <v>47</v>
      </c>
      <c r="F480">
        <v>1</v>
      </c>
      <c r="G480" t="str">
        <f t="array" ref="G480">INDEX(BillToName,MATCH(A480,'Bill to Data'!$A$2:$A$3040,0))</f>
        <v>Gary Campbell</v>
      </c>
      <c r="H480" t="str">
        <f t="shared" si="7"/>
        <v>TTJ60-11004VP</v>
      </c>
      <c r="J480" t="s">
        <v>1140</v>
      </c>
      <c r="K480">
        <f t="array" ref="K480">SUM((InvoiceNo=J480)*1)</f>
        <v>2</v>
      </c>
      <c r="L480">
        <f t="array" ref="L480">SUM((InvoiceNo=J480)*QuantityShipped)</f>
        <v>52</v>
      </c>
      <c r="N480" t="s">
        <v>1368</v>
      </c>
      <c r="O480">
        <f t="array" ref="O480">SUM((ItemCode=N480)*1)</f>
        <v>1</v>
      </c>
      <c r="P480">
        <f t="array" ref="P480">SUM((ItemCode=N480)*QuantityShipped)</f>
        <v>1</v>
      </c>
    </row>
    <row r="481" spans="1:16" x14ac:dyDescent="0.55000000000000004">
      <c r="A481" t="s">
        <v>684</v>
      </c>
      <c r="B481" s="1">
        <v>40410</v>
      </c>
      <c r="C481" t="s">
        <v>1</v>
      </c>
      <c r="D481" t="s">
        <v>362</v>
      </c>
      <c r="E481" t="s">
        <v>361</v>
      </c>
      <c r="F481">
        <v>4</v>
      </c>
      <c r="G481" t="str">
        <f t="array" ref="G481">INDEX(BillToName,MATCH(A481,'Bill to Data'!$A$2:$A$3040,0))</f>
        <v>Gary Campbell</v>
      </c>
      <c r="H481" t="str">
        <f t="shared" si="7"/>
        <v>38720-PPB-X18</v>
      </c>
      <c r="J481" t="s">
        <v>1141</v>
      </c>
      <c r="K481">
        <f t="array" ref="K481">SUM((InvoiceNo=J481)*1)</f>
        <v>17</v>
      </c>
      <c r="L481">
        <f t="array" ref="L481">SUM((InvoiceNo=J481)*QuantityShipped)</f>
        <v>78</v>
      </c>
      <c r="N481" t="s">
        <v>1370</v>
      </c>
      <c r="O481">
        <f t="array" ref="O481">SUM((ItemCode=N481)*1)</f>
        <v>6</v>
      </c>
      <c r="P481">
        <f t="array" ref="P481">SUM((ItemCode=N481)*QuantityShipped)</f>
        <v>17</v>
      </c>
    </row>
    <row r="482" spans="1:16" x14ac:dyDescent="0.55000000000000004">
      <c r="A482" t="s">
        <v>684</v>
      </c>
      <c r="B482" s="1">
        <v>40410</v>
      </c>
      <c r="C482" t="s">
        <v>1</v>
      </c>
      <c r="D482" t="s">
        <v>117</v>
      </c>
      <c r="E482" t="s">
        <v>12</v>
      </c>
      <c r="F482">
        <v>5</v>
      </c>
      <c r="G482" t="str">
        <f t="array" ref="G482">INDEX(BillToName,MATCH(A482,'Bill to Data'!$A$2:$A$3040,0))</f>
        <v>Gary Campbell</v>
      </c>
      <c r="H482" t="str">
        <f t="shared" si="7"/>
        <v>50800-21-AL-406</v>
      </c>
      <c r="J482" t="s">
        <v>1160</v>
      </c>
      <c r="K482">
        <f t="array" ref="K482">SUM((InvoiceNo=J482)*1)</f>
        <v>1</v>
      </c>
      <c r="L482">
        <f t="array" ref="L482">SUM((InvoiceNo=J482)*QuantityShipped)</f>
        <v>1</v>
      </c>
      <c r="N482" t="s">
        <v>1372</v>
      </c>
      <c r="O482">
        <f t="array" ref="O482">SUM((ItemCode=N482)*1)</f>
        <v>2</v>
      </c>
      <c r="P482">
        <f t="array" ref="P482">SUM((ItemCode=N482)*QuantityShipped)</f>
        <v>0</v>
      </c>
    </row>
    <row r="483" spans="1:16" x14ac:dyDescent="0.55000000000000004">
      <c r="A483" t="s">
        <v>685</v>
      </c>
      <c r="B483" s="1">
        <v>40410</v>
      </c>
      <c r="C483" t="s">
        <v>1</v>
      </c>
      <c r="D483" t="s">
        <v>686</v>
      </c>
      <c r="E483" t="s">
        <v>687</v>
      </c>
      <c r="F483">
        <v>3</v>
      </c>
      <c r="G483" t="str">
        <f t="array" ref="G483">INDEX(BillToName,MATCH(A483,'Bill to Data'!$A$2:$A$3040,0))</f>
        <v>Chad Street</v>
      </c>
      <c r="H483" t="str">
        <f t="shared" si="7"/>
        <v>21950-2-NYB</v>
      </c>
      <c r="J483" t="s">
        <v>1163</v>
      </c>
      <c r="K483">
        <f t="array" ref="K483">SUM((InvoiceNo=J483)*1)</f>
        <v>1</v>
      </c>
      <c r="L483">
        <f t="array" ref="L483">SUM((InvoiceNo=J483)*QuantityShipped)</f>
        <v>30</v>
      </c>
      <c r="N483" t="s">
        <v>1374</v>
      </c>
      <c r="O483">
        <f t="array" ref="O483">SUM((ItemCode=N483)*1)</f>
        <v>6</v>
      </c>
      <c r="P483">
        <f t="array" ref="P483">SUM((ItemCode=N483)*QuantityShipped)</f>
        <v>10</v>
      </c>
    </row>
    <row r="484" spans="1:16" x14ac:dyDescent="0.55000000000000004">
      <c r="A484" t="s">
        <v>685</v>
      </c>
      <c r="B484" s="1">
        <v>40410</v>
      </c>
      <c r="C484" t="s">
        <v>1</v>
      </c>
      <c r="D484" t="s">
        <v>121</v>
      </c>
      <c r="E484" t="s">
        <v>30</v>
      </c>
      <c r="F484">
        <v>3</v>
      </c>
      <c r="G484" t="str">
        <f t="array" ref="G484">INDEX(BillToName,MATCH(A484,'Bill to Data'!$A$2:$A$3040,0))</f>
        <v>Chad Street</v>
      </c>
      <c r="H484" t="str">
        <f t="shared" si="7"/>
        <v>25612-3-NYR</v>
      </c>
      <c r="J484" t="s">
        <v>1164</v>
      </c>
      <c r="K484">
        <f t="array" ref="K484">SUM((InvoiceNo=J484)*1)</f>
        <v>1</v>
      </c>
      <c r="L484">
        <f t="array" ref="L484">SUM((InvoiceNo=J484)*QuantityShipped)</f>
        <v>1</v>
      </c>
      <c r="N484" t="s">
        <v>1379</v>
      </c>
      <c r="O484">
        <f t="array" ref="O484">SUM((ItemCode=N484)*1)</f>
        <v>1</v>
      </c>
      <c r="P484">
        <f t="array" ref="P484">SUM((ItemCode=N484)*QuantityShipped)</f>
        <v>1</v>
      </c>
    </row>
    <row r="485" spans="1:16" x14ac:dyDescent="0.55000000000000004">
      <c r="A485" t="s">
        <v>685</v>
      </c>
      <c r="B485" s="1">
        <v>40410</v>
      </c>
      <c r="C485" t="s">
        <v>1</v>
      </c>
      <c r="D485" t="s">
        <v>111</v>
      </c>
      <c r="E485" t="s">
        <v>76</v>
      </c>
      <c r="F485">
        <v>3</v>
      </c>
      <c r="G485" t="str">
        <f t="array" ref="G485">INDEX(BillToName,MATCH(A485,'Bill to Data'!$A$2:$A$3040,0))</f>
        <v>Chad Street</v>
      </c>
      <c r="H485" t="str">
        <f t="shared" si="7"/>
        <v>QJ111SQ-1</v>
      </c>
      <c r="J485" t="s">
        <v>1167</v>
      </c>
      <c r="K485">
        <f t="array" ref="K485">SUM((InvoiceNo=J485)*1)</f>
        <v>4</v>
      </c>
      <c r="L485">
        <f t="array" ref="L485">SUM((InvoiceNo=J485)*QuantityShipped)</f>
        <v>4</v>
      </c>
      <c r="N485" t="s">
        <v>1383</v>
      </c>
      <c r="O485">
        <f t="array" ref="O485">SUM((ItemCode=N485)*1)</f>
        <v>2</v>
      </c>
      <c r="P485">
        <f t="array" ref="P485">SUM((ItemCode=N485)*QuantityShipped)</f>
        <v>26</v>
      </c>
    </row>
    <row r="486" spans="1:16" x14ac:dyDescent="0.55000000000000004">
      <c r="A486" t="s">
        <v>685</v>
      </c>
      <c r="B486" s="1">
        <v>40410</v>
      </c>
      <c r="C486" t="s">
        <v>1</v>
      </c>
      <c r="D486" t="s">
        <v>242</v>
      </c>
      <c r="E486" t="s">
        <v>243</v>
      </c>
      <c r="F486">
        <v>3</v>
      </c>
      <c r="G486" t="str">
        <f t="array" ref="G486">INDEX(BillToName,MATCH(A486,'Bill to Data'!$A$2:$A$3040,0))</f>
        <v>Chad Street</v>
      </c>
      <c r="H486" t="str">
        <f t="shared" si="7"/>
        <v>CP19438-EPR</v>
      </c>
      <c r="J486" t="s">
        <v>1174</v>
      </c>
      <c r="K486">
        <f t="array" ref="K486">SUM((InvoiceNo=J486)*1)</f>
        <v>1</v>
      </c>
      <c r="L486">
        <f t="array" ref="L486">SUM((InvoiceNo=J486)*QuantityShipped)</f>
        <v>2</v>
      </c>
      <c r="N486" t="s">
        <v>1385</v>
      </c>
      <c r="O486">
        <f t="array" ref="O486">SUM((ItemCode=N486)*1)</f>
        <v>6</v>
      </c>
      <c r="P486">
        <f t="array" ref="P486">SUM((ItemCode=N486)*QuantityShipped)</f>
        <v>96</v>
      </c>
    </row>
    <row r="487" spans="1:16" x14ac:dyDescent="0.55000000000000004">
      <c r="A487" t="s">
        <v>685</v>
      </c>
      <c r="B487" s="1">
        <v>40410</v>
      </c>
      <c r="C487" t="s">
        <v>1</v>
      </c>
      <c r="D487" t="s">
        <v>688</v>
      </c>
      <c r="E487" t="s">
        <v>689</v>
      </c>
      <c r="F487">
        <v>3</v>
      </c>
      <c r="G487" t="str">
        <f t="array" ref="G487">INDEX(BillToName,MATCH(A487,'Bill to Data'!$A$2:$A$3040,0))</f>
        <v>Chad Street</v>
      </c>
      <c r="H487" t="str">
        <f t="shared" si="7"/>
        <v>CP18999-EPR</v>
      </c>
      <c r="J487" t="s">
        <v>1175</v>
      </c>
      <c r="K487">
        <f t="array" ref="K487">SUM((InvoiceNo=J487)*1)</f>
        <v>2</v>
      </c>
      <c r="L487">
        <f t="array" ref="L487">SUM((InvoiceNo=J487)*QuantityShipped)</f>
        <v>4</v>
      </c>
      <c r="N487" t="s">
        <v>1391</v>
      </c>
      <c r="O487">
        <f t="array" ref="O487">SUM((ItemCode=N487)*1)</f>
        <v>4</v>
      </c>
      <c r="P487">
        <f t="array" ref="P487">SUM((ItemCode=N487)*QuantityShipped)</f>
        <v>94</v>
      </c>
    </row>
    <row r="488" spans="1:16" x14ac:dyDescent="0.55000000000000004">
      <c r="A488" t="s">
        <v>685</v>
      </c>
      <c r="B488" s="1">
        <v>40410</v>
      </c>
      <c r="C488" t="s">
        <v>1</v>
      </c>
      <c r="D488" t="s">
        <v>29</v>
      </c>
      <c r="E488" t="s">
        <v>30</v>
      </c>
      <c r="F488">
        <v>3</v>
      </c>
      <c r="G488" t="str">
        <f t="array" ref="G488">INDEX(BillToName,MATCH(A488,'Bill to Data'!$A$2:$A$3040,0))</f>
        <v>Chad Street</v>
      </c>
      <c r="H488" t="str">
        <f t="shared" si="7"/>
        <v>25612-4-NYR</v>
      </c>
      <c r="J488" t="s">
        <v>1176</v>
      </c>
      <c r="K488">
        <f t="array" ref="K488">SUM((InvoiceNo=J488)*1)</f>
        <v>6</v>
      </c>
      <c r="L488">
        <f t="array" ref="L488">SUM((InvoiceNo=J488)*QuantityShipped)</f>
        <v>303</v>
      </c>
      <c r="N488" t="s">
        <v>1394</v>
      </c>
      <c r="O488">
        <f t="array" ref="O488">SUM((ItemCode=N488)*1)</f>
        <v>2</v>
      </c>
      <c r="P488">
        <f t="array" ref="P488">SUM((ItemCode=N488)*QuantityShipped)</f>
        <v>2</v>
      </c>
    </row>
    <row r="489" spans="1:16" x14ac:dyDescent="0.55000000000000004">
      <c r="A489" t="s">
        <v>685</v>
      </c>
      <c r="B489" s="1">
        <v>40410</v>
      </c>
      <c r="C489" t="s">
        <v>1</v>
      </c>
      <c r="D489" t="s">
        <v>690</v>
      </c>
      <c r="E489" t="s">
        <v>120</v>
      </c>
      <c r="F489">
        <v>3</v>
      </c>
      <c r="G489" t="str">
        <f t="array" ref="G489">INDEX(BillToName,MATCH(A489,'Bill to Data'!$A$2:$A$3040,0))</f>
        <v>Chad Street</v>
      </c>
      <c r="H489" t="str">
        <f t="shared" si="7"/>
        <v>XR8003VS</v>
      </c>
      <c r="J489" t="s">
        <v>1183</v>
      </c>
      <c r="K489">
        <f t="array" ref="K489">SUM((InvoiceNo=J489)*1)</f>
        <v>4</v>
      </c>
      <c r="L489">
        <f t="array" ref="L489">SUM((InvoiceNo=J489)*QuantityShipped)</f>
        <v>6</v>
      </c>
      <c r="N489" t="s">
        <v>1397</v>
      </c>
      <c r="O489">
        <f t="array" ref="O489">SUM((ItemCode=N489)*1)</f>
        <v>4</v>
      </c>
      <c r="P489">
        <f t="array" ref="P489">SUM((ItemCode=N489)*QuantityShipped)</f>
        <v>5</v>
      </c>
    </row>
    <row r="490" spans="1:16" x14ac:dyDescent="0.55000000000000004">
      <c r="A490" t="s">
        <v>685</v>
      </c>
      <c r="B490" s="1">
        <v>40410</v>
      </c>
      <c r="C490" t="s">
        <v>1</v>
      </c>
      <c r="D490" t="s">
        <v>691</v>
      </c>
      <c r="E490" t="s">
        <v>198</v>
      </c>
      <c r="F490">
        <v>1</v>
      </c>
      <c r="G490" t="str">
        <f t="array" ref="G490">INDEX(BillToName,MATCH(A490,'Bill to Data'!$A$2:$A$3040,0))</f>
        <v>Chad Street</v>
      </c>
      <c r="H490" t="str">
        <f t="shared" si="7"/>
        <v>22252-312-375-N</v>
      </c>
      <c r="J490" t="s">
        <v>1190</v>
      </c>
      <c r="K490">
        <f t="array" ref="K490">SUM((InvoiceNo=J490)*1)</f>
        <v>11</v>
      </c>
      <c r="L490">
        <f t="array" ref="L490">SUM((InvoiceNo=J490)*QuantityShipped)</f>
        <v>53</v>
      </c>
      <c r="N490" t="s">
        <v>1400</v>
      </c>
      <c r="O490">
        <f t="array" ref="O490">SUM((ItemCode=N490)*1)</f>
        <v>1</v>
      </c>
      <c r="P490">
        <f t="array" ref="P490">SUM((ItemCode=N490)*QuantityShipped)</f>
        <v>1</v>
      </c>
    </row>
    <row r="491" spans="1:16" x14ac:dyDescent="0.55000000000000004">
      <c r="A491" t="s">
        <v>685</v>
      </c>
      <c r="B491" s="1">
        <v>40410</v>
      </c>
      <c r="C491" t="s">
        <v>1</v>
      </c>
      <c r="D491" t="s">
        <v>692</v>
      </c>
      <c r="E491" t="s">
        <v>198</v>
      </c>
      <c r="F491">
        <v>2</v>
      </c>
      <c r="G491" t="str">
        <f t="array" ref="G491">INDEX(BillToName,MATCH(A491,'Bill to Data'!$A$2:$A$3040,0))</f>
        <v>Chad Street</v>
      </c>
      <c r="H491" t="str">
        <f t="shared" si="7"/>
        <v>22251-311-375-N</v>
      </c>
      <c r="J491" t="s">
        <v>1207</v>
      </c>
      <c r="K491">
        <f t="array" ref="K491">SUM((InvoiceNo=J491)*1)</f>
        <v>3</v>
      </c>
      <c r="L491">
        <f t="array" ref="L491">SUM((InvoiceNo=J491)*QuantityShipped)</f>
        <v>3</v>
      </c>
      <c r="N491" t="s">
        <v>1402</v>
      </c>
      <c r="O491">
        <f t="array" ref="O491">SUM((ItemCode=N491)*1)</f>
        <v>2</v>
      </c>
      <c r="P491">
        <f t="array" ref="P491">SUM((ItemCode=N491)*QuantityShipped)</f>
        <v>0</v>
      </c>
    </row>
    <row r="492" spans="1:16" x14ac:dyDescent="0.55000000000000004">
      <c r="A492" t="s">
        <v>693</v>
      </c>
      <c r="B492" s="1">
        <v>40410</v>
      </c>
      <c r="C492" t="s">
        <v>1</v>
      </c>
      <c r="D492" t="s">
        <v>426</v>
      </c>
      <c r="E492" t="s">
        <v>427</v>
      </c>
      <c r="F492">
        <v>1</v>
      </c>
      <c r="G492" t="str">
        <f t="array" ref="G492">INDEX(BillToName,MATCH(A492,'Bill to Data'!$A$2:$A$3040,0))</f>
        <v>Clifford Dueck</v>
      </c>
      <c r="H492" t="str">
        <f t="shared" si="7"/>
        <v>467890010S1</v>
      </c>
      <c r="J492" t="s">
        <v>1208</v>
      </c>
      <c r="K492">
        <f t="array" ref="K492">SUM((InvoiceNo=J492)*1)</f>
        <v>12</v>
      </c>
      <c r="L492">
        <f t="array" ref="L492">SUM((InvoiceNo=J492)*QuantityShipped)</f>
        <v>34</v>
      </c>
      <c r="N492" t="s">
        <v>1408</v>
      </c>
      <c r="O492">
        <f t="array" ref="O492">SUM((ItemCode=N492)*1)</f>
        <v>3</v>
      </c>
      <c r="P492">
        <f t="array" ref="P492">SUM((ItemCode=N492)*QuantityShipped)</f>
        <v>9</v>
      </c>
    </row>
    <row r="493" spans="1:16" x14ac:dyDescent="0.55000000000000004">
      <c r="A493" t="s">
        <v>694</v>
      </c>
      <c r="B493" s="1">
        <v>40413</v>
      </c>
      <c r="C493" t="s">
        <v>1</v>
      </c>
      <c r="D493" t="s">
        <v>2</v>
      </c>
      <c r="E493" t="s">
        <v>3</v>
      </c>
      <c r="F493">
        <v>1</v>
      </c>
      <c r="G493" t="str">
        <f t="array" ref="G493">INDEX(BillToName,MATCH(A493,'Bill to Data'!$A$2:$A$3040,0))</f>
        <v>WILLIAM CHAPPELL</v>
      </c>
      <c r="H493" t="str">
        <f t="shared" si="7"/>
        <v>8000-543-236</v>
      </c>
      <c r="J493" t="s">
        <v>1229</v>
      </c>
      <c r="K493">
        <f t="array" ref="K493">SUM((InvoiceNo=J493)*1)</f>
        <v>1</v>
      </c>
      <c r="L493">
        <f t="array" ref="L493">SUM((InvoiceNo=J493)*QuantityShipped)</f>
        <v>1</v>
      </c>
      <c r="N493" t="s">
        <v>1410</v>
      </c>
      <c r="O493">
        <f t="array" ref="O493">SUM((ItemCode=N493)*1)</f>
        <v>5</v>
      </c>
      <c r="P493">
        <f t="array" ref="P493">SUM((ItemCode=N493)*QuantityShipped)</f>
        <v>100</v>
      </c>
    </row>
    <row r="494" spans="1:16" x14ac:dyDescent="0.55000000000000004">
      <c r="A494" t="s">
        <v>695</v>
      </c>
      <c r="B494" s="1">
        <v>40413</v>
      </c>
      <c r="C494" t="s">
        <v>1</v>
      </c>
      <c r="D494" t="s">
        <v>2</v>
      </c>
      <c r="E494" t="s">
        <v>3</v>
      </c>
      <c r="F494">
        <v>1</v>
      </c>
      <c r="G494" t="str">
        <f t="array" ref="G494">INDEX(BillToName,MATCH(A494,'Bill to Data'!$A$2:$A$3040,0))</f>
        <v>STACY JOLE</v>
      </c>
      <c r="H494" t="str">
        <f t="shared" si="7"/>
        <v>8000-543-236</v>
      </c>
      <c r="J494" t="s">
        <v>1230</v>
      </c>
      <c r="K494">
        <f t="array" ref="K494">SUM((InvoiceNo=J494)*1)</f>
        <v>1</v>
      </c>
      <c r="L494">
        <f t="array" ref="L494">SUM((InvoiceNo=J494)*QuantityShipped)</f>
        <v>1</v>
      </c>
      <c r="N494" t="s">
        <v>1413</v>
      </c>
      <c r="O494">
        <f t="array" ref="O494">SUM((ItemCode=N494)*1)</f>
        <v>10</v>
      </c>
      <c r="P494">
        <f t="array" ref="P494">SUM((ItemCode=N494)*QuantityShipped)</f>
        <v>372</v>
      </c>
    </row>
    <row r="495" spans="1:16" x14ac:dyDescent="0.55000000000000004">
      <c r="A495" t="s">
        <v>696</v>
      </c>
      <c r="B495" s="1">
        <v>40413</v>
      </c>
      <c r="C495" t="s">
        <v>1</v>
      </c>
      <c r="D495" t="s">
        <v>33</v>
      </c>
      <c r="E495" t="s">
        <v>34</v>
      </c>
      <c r="F495">
        <v>1</v>
      </c>
      <c r="G495" t="str">
        <f t="array" ref="G495">INDEX(BillToName,MATCH(A495,'Bill to Data'!$A$2:$A$3040,0))</f>
        <v>MIKE PROVIN</v>
      </c>
      <c r="H495" t="str">
        <f t="shared" si="7"/>
        <v>AA6B</v>
      </c>
      <c r="J495" t="s">
        <v>1231</v>
      </c>
      <c r="K495">
        <f t="array" ref="K495">SUM((InvoiceNo=J495)*1)</f>
        <v>1</v>
      </c>
      <c r="L495">
        <f t="array" ref="L495">SUM((InvoiceNo=J495)*QuantityShipped)</f>
        <v>1</v>
      </c>
      <c r="N495" t="s">
        <v>1415</v>
      </c>
      <c r="O495">
        <f t="array" ref="O495">SUM((ItemCode=N495)*1)</f>
        <v>6</v>
      </c>
      <c r="P495">
        <f t="array" ref="P495">SUM((ItemCode=N495)*QuantityShipped)</f>
        <v>280</v>
      </c>
    </row>
    <row r="496" spans="1:16" x14ac:dyDescent="0.55000000000000004">
      <c r="A496" t="s">
        <v>697</v>
      </c>
      <c r="B496" s="1">
        <v>40413</v>
      </c>
      <c r="C496" t="s">
        <v>138</v>
      </c>
      <c r="D496" t="s">
        <v>11</v>
      </c>
      <c r="E496" t="s">
        <v>12</v>
      </c>
      <c r="F496">
        <v>1</v>
      </c>
      <c r="G496" t="str">
        <f t="array" ref="G496">INDEX(BillToName,MATCH(A496,'Bill to Data'!$A$2:$A$3040,0))</f>
        <v>JACK PRICE</v>
      </c>
      <c r="H496" t="str">
        <f t="shared" si="7"/>
        <v>50800-PP-406</v>
      </c>
      <c r="J496" t="s">
        <v>1232</v>
      </c>
      <c r="K496">
        <f t="array" ref="K496">SUM((InvoiceNo=J496)*1)</f>
        <v>1</v>
      </c>
      <c r="L496">
        <f t="array" ref="L496">SUM((InvoiceNo=J496)*QuantityShipped)</f>
        <v>6</v>
      </c>
      <c r="N496" t="s">
        <v>1419</v>
      </c>
      <c r="O496">
        <f t="array" ref="O496">SUM((ItemCode=N496)*1)</f>
        <v>2</v>
      </c>
      <c r="P496">
        <f t="array" ref="P496">SUM((ItemCode=N496)*QuantityShipped)</f>
        <v>6</v>
      </c>
    </row>
    <row r="497" spans="1:16" x14ac:dyDescent="0.55000000000000004">
      <c r="A497" t="s">
        <v>698</v>
      </c>
      <c r="B497" s="1">
        <v>40415</v>
      </c>
      <c r="C497" t="s">
        <v>1</v>
      </c>
      <c r="D497" t="s">
        <v>33</v>
      </c>
      <c r="E497" t="s">
        <v>34</v>
      </c>
      <c r="F497">
        <v>2</v>
      </c>
      <c r="G497" t="str">
        <f t="array" ref="G497">INDEX(BillToName,MATCH(A497,'Bill to Data'!$A$2:$A$3040,0))</f>
        <v>Franklin Richardson</v>
      </c>
      <c r="H497" t="str">
        <f t="shared" si="7"/>
        <v>AA6B</v>
      </c>
      <c r="J497" t="s">
        <v>1233</v>
      </c>
      <c r="K497">
        <f t="array" ref="K497">SUM((InvoiceNo=J497)*1)</f>
        <v>5</v>
      </c>
      <c r="L497">
        <f t="array" ref="L497">SUM((InvoiceNo=J497)*QuantityShipped)</f>
        <v>450</v>
      </c>
      <c r="N497" t="s">
        <v>1426</v>
      </c>
      <c r="O497">
        <f t="array" ref="O497">SUM((ItemCode=N497)*1)</f>
        <v>2</v>
      </c>
      <c r="P497">
        <f t="array" ref="P497">SUM((ItemCode=N497)*QuantityShipped)</f>
        <v>11</v>
      </c>
    </row>
    <row r="498" spans="1:16" x14ac:dyDescent="0.55000000000000004">
      <c r="A498" t="s">
        <v>698</v>
      </c>
      <c r="B498" s="1">
        <v>40415</v>
      </c>
      <c r="C498" t="s">
        <v>1</v>
      </c>
      <c r="D498" t="s">
        <v>528</v>
      </c>
      <c r="E498" t="s">
        <v>529</v>
      </c>
      <c r="F498">
        <v>2</v>
      </c>
      <c r="G498" t="str">
        <f t="array" ref="G498">INDEX(BillToName,MATCH(A498,'Bill to Data'!$A$2:$A$3040,0))</f>
        <v>Franklin Richardson</v>
      </c>
      <c r="H498" t="str">
        <f t="shared" si="7"/>
        <v>23120-3/4-PP</v>
      </c>
      <c r="J498" t="s">
        <v>1236</v>
      </c>
      <c r="K498">
        <f t="array" ref="K498">SUM((InvoiceNo=J498)*1)</f>
        <v>2</v>
      </c>
      <c r="L498">
        <f t="array" ref="L498">SUM((InvoiceNo=J498)*QuantityShipped)</f>
        <v>2</v>
      </c>
      <c r="N498" t="s">
        <v>1428</v>
      </c>
      <c r="O498">
        <f t="array" ref="O498">SUM((ItemCode=N498)*1)</f>
        <v>2</v>
      </c>
      <c r="P498">
        <f t="array" ref="P498">SUM((ItemCode=N498)*QuantityShipped)</f>
        <v>3</v>
      </c>
    </row>
    <row r="499" spans="1:16" x14ac:dyDescent="0.55000000000000004">
      <c r="A499" t="s">
        <v>699</v>
      </c>
      <c r="B499" s="1">
        <v>40415</v>
      </c>
      <c r="C499" t="s">
        <v>1</v>
      </c>
      <c r="D499" t="s">
        <v>389</v>
      </c>
      <c r="E499" t="s">
        <v>115</v>
      </c>
      <c r="F499">
        <v>1</v>
      </c>
      <c r="G499" t="str">
        <f t="array" ref="G499">INDEX(BillToName,MATCH(A499,'Bill to Data'!$A$2:$A$3040,0))</f>
        <v>EVAN SMITH</v>
      </c>
      <c r="H499" t="str">
        <f t="shared" si="7"/>
        <v>22670-PP-15-406</v>
      </c>
      <c r="J499" t="s">
        <v>1237</v>
      </c>
      <c r="K499">
        <f t="array" ref="K499">SUM((InvoiceNo=J499)*1)</f>
        <v>3</v>
      </c>
      <c r="L499">
        <f t="array" ref="L499">SUM((InvoiceNo=J499)*QuantityShipped)</f>
        <v>3</v>
      </c>
      <c r="N499" t="s">
        <v>1431</v>
      </c>
      <c r="O499">
        <f t="array" ref="O499">SUM((ItemCode=N499)*1)</f>
        <v>6</v>
      </c>
      <c r="P499">
        <f t="array" ref="P499">SUM((ItemCode=N499)*QuantityShipped)</f>
        <v>11</v>
      </c>
    </row>
    <row r="500" spans="1:16" x14ac:dyDescent="0.55000000000000004">
      <c r="A500" t="s">
        <v>700</v>
      </c>
      <c r="B500" s="1">
        <v>40415</v>
      </c>
      <c r="C500" t="s">
        <v>1</v>
      </c>
      <c r="D500" t="s">
        <v>244</v>
      </c>
      <c r="E500" t="s">
        <v>23</v>
      </c>
      <c r="F500">
        <v>10</v>
      </c>
      <c r="G500" t="str">
        <f t="array" ref="G500">INDEX(BillToName,MATCH(A500,'Bill to Data'!$A$2:$A$3040,0))</f>
        <v>ALAN WHITEHEAD</v>
      </c>
      <c r="H500" t="str">
        <f t="shared" si="7"/>
        <v>TT11002-VP</v>
      </c>
      <c r="J500" t="s">
        <v>1238</v>
      </c>
      <c r="K500">
        <f t="array" ref="K500">SUM((InvoiceNo=J500)*1)</f>
        <v>3</v>
      </c>
      <c r="L500">
        <f t="array" ref="L500">SUM((InvoiceNo=J500)*QuantityShipped)</f>
        <v>30</v>
      </c>
      <c r="N500" t="s">
        <v>1434</v>
      </c>
      <c r="O500">
        <f t="array" ref="O500">SUM((ItemCode=N500)*1)</f>
        <v>1</v>
      </c>
      <c r="P500">
        <f t="array" ref="P500">SUM((ItemCode=N500)*QuantityShipped)</f>
        <v>2</v>
      </c>
    </row>
    <row r="501" spans="1:16" x14ac:dyDescent="0.55000000000000004">
      <c r="A501" t="s">
        <v>701</v>
      </c>
      <c r="B501" s="1">
        <v>40417</v>
      </c>
      <c r="C501" t="s">
        <v>138</v>
      </c>
      <c r="D501" t="s">
        <v>702</v>
      </c>
      <c r="E501" t="s">
        <v>703</v>
      </c>
      <c r="F501">
        <v>2</v>
      </c>
      <c r="G501" t="str">
        <f t="array" ref="G501">INDEX(BillToName,MATCH(A501,'Bill to Data'!$A$2:$A$3040,0))</f>
        <v>ROMAN NEDINA</v>
      </c>
      <c r="H501" t="str">
        <f t="shared" si="7"/>
        <v>8000-812-288</v>
      </c>
      <c r="J501" t="s">
        <v>1241</v>
      </c>
      <c r="K501">
        <f t="array" ref="K501">SUM((InvoiceNo=J501)*1)</f>
        <v>1</v>
      </c>
      <c r="L501">
        <f t="array" ref="L501">SUM((InvoiceNo=J501)*QuantityShipped)</f>
        <v>3</v>
      </c>
      <c r="N501" t="s">
        <v>1436</v>
      </c>
      <c r="O501">
        <f t="array" ref="O501">SUM((ItemCode=N501)*1)</f>
        <v>1</v>
      </c>
      <c r="P501">
        <f t="array" ref="P501">SUM((ItemCode=N501)*QuantityShipped)</f>
        <v>2</v>
      </c>
    </row>
    <row r="502" spans="1:16" x14ac:dyDescent="0.55000000000000004">
      <c r="A502" t="s">
        <v>704</v>
      </c>
      <c r="B502" s="1">
        <v>40417</v>
      </c>
      <c r="C502" t="s">
        <v>138</v>
      </c>
      <c r="D502" t="s">
        <v>2</v>
      </c>
      <c r="E502" t="s">
        <v>3</v>
      </c>
      <c r="F502">
        <v>1</v>
      </c>
      <c r="G502" t="str">
        <f t="array" ref="G502">INDEX(BillToName,MATCH(A502,'Bill to Data'!$A$2:$A$3040,0))</f>
        <v>MIKE L. COOPRIDER</v>
      </c>
      <c r="H502" t="str">
        <f t="shared" si="7"/>
        <v>8000-543-236</v>
      </c>
      <c r="J502" t="s">
        <v>1242</v>
      </c>
      <c r="K502">
        <f t="array" ref="K502">SUM((InvoiceNo=J502)*1)</f>
        <v>1</v>
      </c>
      <c r="L502">
        <f t="array" ref="L502">SUM((InvoiceNo=J502)*QuantityShipped)</f>
        <v>1</v>
      </c>
      <c r="N502" t="s">
        <v>1440</v>
      </c>
      <c r="O502">
        <f t="array" ref="O502">SUM((ItemCode=N502)*1)</f>
        <v>3</v>
      </c>
      <c r="P502">
        <f t="array" ref="P502">SUM((ItemCode=N502)*QuantityShipped)</f>
        <v>185</v>
      </c>
    </row>
    <row r="503" spans="1:16" x14ac:dyDescent="0.55000000000000004">
      <c r="A503" t="s">
        <v>705</v>
      </c>
      <c r="B503" s="1">
        <v>40428</v>
      </c>
      <c r="C503" t="s">
        <v>1</v>
      </c>
      <c r="D503" t="s">
        <v>2</v>
      </c>
      <c r="E503" t="s">
        <v>3</v>
      </c>
      <c r="F503">
        <v>1</v>
      </c>
      <c r="G503" t="str">
        <f t="array" ref="G503">INDEX(BillToName,MATCH(A503,'Bill to Data'!$A$2:$A$3040,0))</f>
        <v>GERALD CORK</v>
      </c>
      <c r="H503" t="str">
        <f t="shared" si="7"/>
        <v>8000-543-236</v>
      </c>
      <c r="J503" t="s">
        <v>1245</v>
      </c>
      <c r="K503">
        <f t="array" ref="K503">SUM((InvoiceNo=J503)*1)</f>
        <v>1</v>
      </c>
      <c r="L503">
        <f t="array" ref="L503">SUM((InvoiceNo=J503)*QuantityShipped)</f>
        <v>1</v>
      </c>
      <c r="N503" t="s">
        <v>1443</v>
      </c>
      <c r="O503">
        <f t="array" ref="O503">SUM((ItemCode=N503)*1)</f>
        <v>7</v>
      </c>
      <c r="P503">
        <f t="array" ref="P503">SUM((ItemCode=N503)*QuantityShipped)</f>
        <v>155</v>
      </c>
    </row>
    <row r="504" spans="1:16" x14ac:dyDescent="0.55000000000000004">
      <c r="A504" t="s">
        <v>706</v>
      </c>
      <c r="B504" s="1">
        <v>40428</v>
      </c>
      <c r="C504" t="s">
        <v>1</v>
      </c>
      <c r="D504" t="s">
        <v>477</v>
      </c>
      <c r="E504" t="s">
        <v>478</v>
      </c>
      <c r="F504">
        <v>1</v>
      </c>
      <c r="G504" t="str">
        <f t="array" ref="G504">INDEX(BillToName,MATCH(A504,'Bill to Data'!$A$2:$A$3040,0))</f>
        <v>Jeff McGinnis</v>
      </c>
      <c r="H504" t="str">
        <f t="shared" si="7"/>
        <v>19351-213-406-N</v>
      </c>
      <c r="J504" t="s">
        <v>1246</v>
      </c>
      <c r="K504">
        <f t="array" ref="K504">SUM((InvoiceNo=J504)*1)</f>
        <v>1</v>
      </c>
      <c r="L504">
        <f t="array" ref="L504">SUM((InvoiceNo=J504)*QuantityShipped)</f>
        <v>3</v>
      </c>
      <c r="N504" t="s">
        <v>1451</v>
      </c>
      <c r="O504">
        <f t="array" ref="O504">SUM((ItemCode=N504)*1)</f>
        <v>1</v>
      </c>
      <c r="P504">
        <f t="array" ref="P504">SUM((ItemCode=N504)*QuantityShipped)</f>
        <v>1</v>
      </c>
    </row>
    <row r="505" spans="1:16" x14ac:dyDescent="0.55000000000000004">
      <c r="A505" t="s">
        <v>707</v>
      </c>
      <c r="B505" s="1">
        <v>40428</v>
      </c>
      <c r="C505" t="s">
        <v>138</v>
      </c>
      <c r="D505" t="s">
        <v>702</v>
      </c>
      <c r="E505" t="s">
        <v>703</v>
      </c>
      <c r="F505">
        <v>1</v>
      </c>
      <c r="G505" t="str">
        <f t="array" ref="G505">INDEX(BillToName,MATCH(A505,'Bill to Data'!$A$2:$A$3040,0))</f>
        <v>AUTO BROKERS</v>
      </c>
      <c r="H505" t="str">
        <f t="shared" si="7"/>
        <v>8000-812-288</v>
      </c>
      <c r="J505" t="s">
        <v>1249</v>
      </c>
      <c r="K505">
        <f t="array" ref="K505">SUM((InvoiceNo=J505)*1)</f>
        <v>1</v>
      </c>
      <c r="L505">
        <f t="array" ref="L505">SUM((InvoiceNo=J505)*QuantityShipped)</f>
        <v>20</v>
      </c>
      <c r="N505" t="s">
        <v>1453</v>
      </c>
      <c r="O505">
        <f t="array" ref="O505">SUM((ItemCode=N505)*1)</f>
        <v>2</v>
      </c>
      <c r="P505">
        <f t="array" ref="P505">SUM((ItemCode=N505)*QuantityShipped)</f>
        <v>3</v>
      </c>
    </row>
    <row r="506" spans="1:16" x14ac:dyDescent="0.55000000000000004">
      <c r="A506" t="s">
        <v>708</v>
      </c>
      <c r="B506" s="1">
        <v>40428</v>
      </c>
      <c r="C506" t="s">
        <v>138</v>
      </c>
      <c r="D506" t="s">
        <v>665</v>
      </c>
      <c r="E506" t="s">
        <v>666</v>
      </c>
      <c r="F506">
        <v>60</v>
      </c>
      <c r="G506" t="str">
        <f t="array" ref="G506">INDEX(BillToName,MATCH(A506,'Bill to Data'!$A$2:$A$3040,0))</f>
        <v>DARREL TENHOLDER</v>
      </c>
      <c r="H506" t="str">
        <f t="shared" si="7"/>
        <v>AI11004-VS</v>
      </c>
      <c r="J506" t="s">
        <v>1250</v>
      </c>
      <c r="K506">
        <f t="array" ref="K506">SUM((InvoiceNo=J506)*1)</f>
        <v>1</v>
      </c>
      <c r="L506">
        <f t="array" ref="L506">SUM((InvoiceNo=J506)*QuantityShipped)</f>
        <v>1</v>
      </c>
      <c r="N506" t="s">
        <v>1456</v>
      </c>
      <c r="O506">
        <f t="array" ref="O506">SUM((ItemCode=N506)*1)</f>
        <v>1</v>
      </c>
      <c r="P506">
        <f t="array" ref="P506">SUM((ItemCode=N506)*QuantityShipped)</f>
        <v>15</v>
      </c>
    </row>
    <row r="507" spans="1:16" x14ac:dyDescent="0.55000000000000004">
      <c r="A507" t="s">
        <v>708</v>
      </c>
      <c r="B507" s="1">
        <v>40428</v>
      </c>
      <c r="C507" t="s">
        <v>138</v>
      </c>
      <c r="D507" t="s">
        <v>561</v>
      </c>
      <c r="E507" t="s">
        <v>30</v>
      </c>
      <c r="F507">
        <v>60</v>
      </c>
      <c r="G507" t="str">
        <f t="array" ref="G507">INDEX(BillToName,MATCH(A507,'Bill to Data'!$A$2:$A$3040,0))</f>
        <v>DARREL TENHOLDER</v>
      </c>
      <c r="H507" t="str">
        <f t="shared" si="7"/>
        <v>25598-4-NYR</v>
      </c>
      <c r="J507" t="s">
        <v>1251</v>
      </c>
      <c r="K507">
        <f t="array" ref="K507">SUM((InvoiceNo=J507)*1)</f>
        <v>1</v>
      </c>
      <c r="L507">
        <f t="array" ref="L507">SUM((InvoiceNo=J507)*QuantityShipped)</f>
        <v>1</v>
      </c>
      <c r="N507" t="s">
        <v>1457</v>
      </c>
      <c r="O507">
        <f t="array" ref="O507">SUM((ItemCode=N507)*1)</f>
        <v>1</v>
      </c>
      <c r="P507">
        <f t="array" ref="P507">SUM((ItemCode=N507)*QuantityShipped)</f>
        <v>15</v>
      </c>
    </row>
    <row r="508" spans="1:16" x14ac:dyDescent="0.55000000000000004">
      <c r="A508" t="s">
        <v>709</v>
      </c>
      <c r="B508" s="1">
        <v>40428</v>
      </c>
      <c r="C508" t="s">
        <v>138</v>
      </c>
      <c r="D508" t="s">
        <v>533</v>
      </c>
      <c r="E508" t="s">
        <v>534</v>
      </c>
      <c r="F508">
        <v>1</v>
      </c>
      <c r="G508" t="str">
        <f t="array" ref="G508">INDEX(BillToName,MATCH(A508,'Bill to Data'!$A$2:$A$3040,0))</f>
        <v>MATT GARRELTS</v>
      </c>
      <c r="H508" t="str">
        <f t="shared" si="7"/>
        <v>23890</v>
      </c>
      <c r="J508" t="s">
        <v>1252</v>
      </c>
      <c r="K508">
        <f t="array" ref="K508">SUM((InvoiceNo=J508)*1)</f>
        <v>3</v>
      </c>
      <c r="L508">
        <f t="array" ref="L508">SUM((InvoiceNo=J508)*QuantityShipped)</f>
        <v>22</v>
      </c>
      <c r="N508" t="s">
        <v>1458</v>
      </c>
      <c r="O508">
        <f t="array" ref="O508">SUM((ItemCode=N508)*1)</f>
        <v>2</v>
      </c>
      <c r="P508">
        <f t="array" ref="P508">SUM((ItemCode=N508)*QuantityShipped)</f>
        <v>18</v>
      </c>
    </row>
    <row r="509" spans="1:16" x14ac:dyDescent="0.55000000000000004">
      <c r="A509" t="s">
        <v>710</v>
      </c>
      <c r="B509" s="1">
        <v>40428</v>
      </c>
      <c r="C509" t="s">
        <v>1</v>
      </c>
      <c r="D509" t="s">
        <v>711</v>
      </c>
      <c r="E509" t="s">
        <v>63</v>
      </c>
      <c r="F509">
        <v>1</v>
      </c>
      <c r="G509" t="str">
        <f t="array" ref="G509">INDEX(BillToName,MATCH(A509,'Bill to Data'!$A$2:$A$3040,0))</f>
        <v>JAMES GARNER</v>
      </c>
      <c r="H509" t="str">
        <f t="shared" si="7"/>
        <v>DG8002VS</v>
      </c>
      <c r="J509" t="s">
        <v>1257</v>
      </c>
      <c r="K509">
        <f t="array" ref="K509">SUM((InvoiceNo=J509)*1)</f>
        <v>2</v>
      </c>
      <c r="L509">
        <f t="array" ref="L509">SUM((InvoiceNo=J509)*QuantityShipped)</f>
        <v>200</v>
      </c>
      <c r="N509" t="s">
        <v>1459</v>
      </c>
      <c r="O509">
        <f t="array" ref="O509">SUM((ItemCode=N509)*1)</f>
        <v>4</v>
      </c>
      <c r="P509">
        <f t="array" ref="P509">SUM((ItemCode=N509)*QuantityShipped)</f>
        <v>45</v>
      </c>
    </row>
    <row r="510" spans="1:16" x14ac:dyDescent="0.55000000000000004">
      <c r="A510" t="s">
        <v>710</v>
      </c>
      <c r="B510" s="1">
        <v>40428</v>
      </c>
      <c r="C510" t="s">
        <v>1</v>
      </c>
      <c r="D510" t="s">
        <v>658</v>
      </c>
      <c r="E510" t="s">
        <v>63</v>
      </c>
      <c r="F510">
        <v>3</v>
      </c>
      <c r="G510" t="str">
        <f t="array" ref="G510">INDEX(BillToName,MATCH(A510,'Bill to Data'!$A$2:$A$3040,0))</f>
        <v>JAMES GARNER</v>
      </c>
      <c r="H510" t="str">
        <f t="shared" si="7"/>
        <v>DG8003VS</v>
      </c>
      <c r="J510" t="s">
        <v>1259</v>
      </c>
      <c r="K510">
        <f t="array" ref="K510">SUM((InvoiceNo=J510)*1)</f>
        <v>4</v>
      </c>
      <c r="L510">
        <f t="array" ref="L510">SUM((InvoiceNo=J510)*QuantityShipped)</f>
        <v>55</v>
      </c>
      <c r="N510" t="s">
        <v>1460</v>
      </c>
      <c r="O510">
        <f t="array" ref="O510">SUM((ItemCode=N510)*1)</f>
        <v>1</v>
      </c>
      <c r="P510">
        <f t="array" ref="P510">SUM((ItemCode=N510)*QuantityShipped)</f>
        <v>15</v>
      </c>
    </row>
    <row r="511" spans="1:16" x14ac:dyDescent="0.55000000000000004">
      <c r="A511" t="s">
        <v>710</v>
      </c>
      <c r="B511" s="1">
        <v>40428</v>
      </c>
      <c r="C511" t="s">
        <v>1</v>
      </c>
      <c r="D511" t="s">
        <v>157</v>
      </c>
      <c r="E511" t="s">
        <v>158</v>
      </c>
      <c r="F511">
        <v>3</v>
      </c>
      <c r="G511" t="str">
        <f t="array" ref="G511">INDEX(BillToName,MATCH(A511,'Bill to Data'!$A$2:$A$3040,0))</f>
        <v>JAMES GARNER</v>
      </c>
      <c r="H511" t="str">
        <f t="shared" si="7"/>
        <v>QJ1/4TT-NYB</v>
      </c>
      <c r="J511" t="s">
        <v>1268</v>
      </c>
      <c r="K511">
        <f t="array" ref="K511">SUM((InvoiceNo=J511)*1)</f>
        <v>1</v>
      </c>
      <c r="L511">
        <f t="array" ref="L511">SUM((InvoiceNo=J511)*QuantityShipped)</f>
        <v>400</v>
      </c>
      <c r="N511" t="s">
        <v>1461</v>
      </c>
      <c r="O511">
        <f t="array" ref="O511">SUM((ItemCode=N511)*1)</f>
        <v>1</v>
      </c>
      <c r="P511">
        <f t="array" ref="P511">SUM((ItemCode=N511)*QuantityShipped)</f>
        <v>15</v>
      </c>
    </row>
    <row r="512" spans="1:16" x14ac:dyDescent="0.55000000000000004">
      <c r="A512" t="s">
        <v>710</v>
      </c>
      <c r="B512" s="1">
        <v>40428</v>
      </c>
      <c r="C512" t="s">
        <v>1</v>
      </c>
      <c r="D512" t="s">
        <v>29</v>
      </c>
      <c r="E512" t="s">
        <v>30</v>
      </c>
      <c r="F512">
        <v>3</v>
      </c>
      <c r="G512" t="str">
        <f t="array" ref="G512">INDEX(BillToName,MATCH(A512,'Bill to Data'!$A$2:$A$3040,0))</f>
        <v>JAMES GARNER</v>
      </c>
      <c r="H512" t="str">
        <f t="shared" si="7"/>
        <v>25612-4-NYR</v>
      </c>
      <c r="J512" t="s">
        <v>1269</v>
      </c>
      <c r="K512">
        <f t="array" ref="K512">SUM((InvoiceNo=J512)*1)</f>
        <v>1</v>
      </c>
      <c r="L512">
        <f t="array" ref="L512">SUM((InvoiceNo=J512)*QuantityShipped)</f>
        <v>400</v>
      </c>
      <c r="N512" t="s">
        <v>1462</v>
      </c>
      <c r="O512">
        <f t="array" ref="O512">SUM((ItemCode=N512)*1)</f>
        <v>1</v>
      </c>
      <c r="P512">
        <f t="array" ref="P512">SUM((ItemCode=N512)*QuantityShipped)</f>
        <v>15</v>
      </c>
    </row>
    <row r="513" spans="1:16" x14ac:dyDescent="0.55000000000000004">
      <c r="A513" t="s">
        <v>710</v>
      </c>
      <c r="B513" s="1">
        <v>40428</v>
      </c>
      <c r="C513" t="s">
        <v>1</v>
      </c>
      <c r="D513" t="s">
        <v>712</v>
      </c>
      <c r="E513" t="s">
        <v>713</v>
      </c>
      <c r="F513">
        <v>3</v>
      </c>
      <c r="G513" t="str">
        <f t="array" ref="G513">INDEX(BillToName,MATCH(A513,'Bill to Data'!$A$2:$A$3040,0))</f>
        <v>JAMES GARNER</v>
      </c>
      <c r="H513" t="str">
        <f t="shared" si="7"/>
        <v>CP12094-NYB</v>
      </c>
      <c r="J513" t="s">
        <v>1270</v>
      </c>
      <c r="K513">
        <f t="array" ref="K513">SUM((InvoiceNo=J513)*1)</f>
        <v>2</v>
      </c>
      <c r="L513">
        <f t="array" ref="L513">SUM((InvoiceNo=J513)*QuantityShipped)</f>
        <v>7</v>
      </c>
      <c r="N513" t="s">
        <v>1463</v>
      </c>
      <c r="O513">
        <f t="array" ref="O513">SUM((ItemCode=N513)*1)</f>
        <v>1</v>
      </c>
      <c r="P513">
        <f t="array" ref="P513">SUM((ItemCode=N513)*QuantityShipped)</f>
        <v>15</v>
      </c>
    </row>
    <row r="514" spans="1:16" x14ac:dyDescent="0.55000000000000004">
      <c r="A514" t="s">
        <v>710</v>
      </c>
      <c r="B514" s="1">
        <v>40428</v>
      </c>
      <c r="C514" t="s">
        <v>1</v>
      </c>
      <c r="D514" t="s">
        <v>163</v>
      </c>
      <c r="E514" t="s">
        <v>83</v>
      </c>
      <c r="F514">
        <v>2</v>
      </c>
      <c r="G514" t="str">
        <f t="array" ref="G514">INDEX(BillToName,MATCH(A514,'Bill to Data'!$A$2:$A$3040,0))</f>
        <v>JAMES GARNER</v>
      </c>
      <c r="H514" t="str">
        <f t="shared" ref="H514:H577" si="8">LEFT(D514,LEN(D514))</f>
        <v>18635-111-406-N</v>
      </c>
      <c r="J514" t="s">
        <v>1271</v>
      </c>
      <c r="K514">
        <f t="array" ref="K514">SUM((InvoiceNo=J514)*1)</f>
        <v>1</v>
      </c>
      <c r="L514">
        <f t="array" ref="L514">SUM((InvoiceNo=J514)*QuantityShipped)</f>
        <v>1</v>
      </c>
      <c r="N514" t="s">
        <v>1471</v>
      </c>
      <c r="O514">
        <f t="array" ref="O514">SUM((ItemCode=N514)*1)</f>
        <v>4</v>
      </c>
      <c r="P514">
        <f t="array" ref="P514">SUM((ItemCode=N514)*QuantityShipped)</f>
        <v>8</v>
      </c>
    </row>
    <row r="515" spans="1:16" x14ac:dyDescent="0.55000000000000004">
      <c r="A515" t="s">
        <v>710</v>
      </c>
      <c r="B515" s="1">
        <v>40428</v>
      </c>
      <c r="C515" t="s">
        <v>1</v>
      </c>
      <c r="D515" t="s">
        <v>532</v>
      </c>
      <c r="E515" t="s">
        <v>79</v>
      </c>
      <c r="F515">
        <v>1</v>
      </c>
      <c r="G515" t="str">
        <f t="array" ref="G515">INDEX(BillToName,MATCH(A515,'Bill to Data'!$A$2:$A$3040,0))</f>
        <v>JAMES GARNER</v>
      </c>
      <c r="H515" t="str">
        <f t="shared" si="8"/>
        <v>18637-113-406-N</v>
      </c>
      <c r="J515" t="s">
        <v>1272</v>
      </c>
      <c r="K515">
        <f t="array" ref="K515">SUM((InvoiceNo=J515)*1)</f>
        <v>2</v>
      </c>
      <c r="L515">
        <f t="array" ref="L515">SUM((InvoiceNo=J515)*QuantityShipped)</f>
        <v>2</v>
      </c>
      <c r="N515" t="s">
        <v>1474</v>
      </c>
      <c r="O515">
        <f t="array" ref="O515">SUM((ItemCode=N515)*1)</f>
        <v>2</v>
      </c>
      <c r="P515">
        <f t="array" ref="P515">SUM((ItemCode=N515)*QuantityShipped)</f>
        <v>13</v>
      </c>
    </row>
    <row r="516" spans="1:16" x14ac:dyDescent="0.55000000000000004">
      <c r="A516" t="s">
        <v>710</v>
      </c>
      <c r="B516" s="1">
        <v>40428</v>
      </c>
      <c r="C516" t="s">
        <v>1</v>
      </c>
      <c r="D516" t="s">
        <v>714</v>
      </c>
      <c r="E516" t="s">
        <v>76</v>
      </c>
      <c r="F516">
        <v>3</v>
      </c>
      <c r="G516" t="str">
        <f t="array" ref="G516">INDEX(BillToName,MATCH(A516,'Bill to Data'!$A$2:$A$3040,0))</f>
        <v>JAMES GARNER</v>
      </c>
      <c r="H516" t="str">
        <f t="shared" si="8"/>
        <v>QJ111-1/2</v>
      </c>
      <c r="J516" t="s">
        <v>1273</v>
      </c>
      <c r="K516">
        <f t="array" ref="K516">SUM((InvoiceNo=J516)*1)</f>
        <v>1</v>
      </c>
      <c r="L516">
        <f t="array" ref="L516">SUM((InvoiceNo=J516)*QuantityShipped)</f>
        <v>58</v>
      </c>
      <c r="N516" t="s">
        <v>1476</v>
      </c>
      <c r="O516">
        <f t="array" ref="O516">SUM((ItemCode=N516)*1)</f>
        <v>1</v>
      </c>
      <c r="P516">
        <f t="array" ref="P516">SUM((ItemCode=N516)*QuantityShipped)</f>
        <v>8</v>
      </c>
    </row>
    <row r="517" spans="1:16" x14ac:dyDescent="0.55000000000000004">
      <c r="A517" t="s">
        <v>715</v>
      </c>
      <c r="B517" s="1">
        <v>40428</v>
      </c>
      <c r="C517" t="s">
        <v>138</v>
      </c>
      <c r="D517" t="s">
        <v>533</v>
      </c>
      <c r="E517" t="s">
        <v>534</v>
      </c>
      <c r="F517">
        <v>1</v>
      </c>
      <c r="G517" t="str">
        <f t="array" ref="G517">INDEX(BillToName,MATCH(A517,'Bill to Data'!$A$2:$A$3040,0))</f>
        <v>DAVID WILLIAMS</v>
      </c>
      <c r="H517" t="str">
        <f t="shared" si="8"/>
        <v>23890</v>
      </c>
      <c r="J517" t="s">
        <v>1276</v>
      </c>
      <c r="K517">
        <f t="array" ref="K517">SUM((InvoiceNo=J517)*1)</f>
        <v>1</v>
      </c>
      <c r="L517">
        <f t="array" ref="L517">SUM((InvoiceNo=J517)*QuantityShipped)</f>
        <v>-1</v>
      </c>
      <c r="N517" t="s">
        <v>1478</v>
      </c>
      <c r="O517">
        <f t="array" ref="O517">SUM((ItemCode=N517)*1)</f>
        <v>1</v>
      </c>
      <c r="P517">
        <f t="array" ref="P517">SUM((ItemCode=N517)*QuantityShipped)</f>
        <v>12</v>
      </c>
    </row>
    <row r="518" spans="1:16" x14ac:dyDescent="0.55000000000000004">
      <c r="A518" t="s">
        <v>716</v>
      </c>
      <c r="B518" s="1">
        <v>40428</v>
      </c>
      <c r="C518" t="s">
        <v>138</v>
      </c>
      <c r="D518" t="s">
        <v>533</v>
      </c>
      <c r="E518" t="s">
        <v>534</v>
      </c>
      <c r="F518">
        <v>1</v>
      </c>
      <c r="G518" t="str">
        <f t="array" ref="G518">INDEX(BillToName,MATCH(A518,'Bill to Data'!$A$2:$A$3040,0))</f>
        <v>TERRY SEGEBRUCH</v>
      </c>
      <c r="H518" t="str">
        <f t="shared" si="8"/>
        <v>23890</v>
      </c>
      <c r="J518" t="s">
        <v>1277</v>
      </c>
      <c r="K518">
        <f t="array" ref="K518">SUM((InvoiceNo=J518)*1)</f>
        <v>2</v>
      </c>
      <c r="L518">
        <f t="array" ref="L518">SUM((InvoiceNo=J518)*QuantityShipped)</f>
        <v>2</v>
      </c>
      <c r="N518" t="s">
        <v>1482</v>
      </c>
      <c r="O518">
        <f t="array" ref="O518">SUM((ItemCode=N518)*1)</f>
        <v>1</v>
      </c>
      <c r="P518">
        <f t="array" ref="P518">SUM((ItemCode=N518)*QuantityShipped)</f>
        <v>1</v>
      </c>
    </row>
    <row r="519" spans="1:16" x14ac:dyDescent="0.55000000000000004">
      <c r="A519" t="s">
        <v>717</v>
      </c>
      <c r="B519" s="1">
        <v>40428</v>
      </c>
      <c r="C519" t="s">
        <v>1</v>
      </c>
      <c r="D519" t="s">
        <v>59</v>
      </c>
      <c r="E519" t="s">
        <v>60</v>
      </c>
      <c r="F519">
        <v>2</v>
      </c>
      <c r="G519" t="str">
        <f t="array" ref="G519">INDEX(BillToName,MATCH(A519,'Bill to Data'!$A$2:$A$3040,0))</f>
        <v>Michel Drapeau</v>
      </c>
      <c r="H519" t="str">
        <f t="shared" si="8"/>
        <v>DG11002-VP</v>
      </c>
      <c r="J519" t="s">
        <v>1278</v>
      </c>
      <c r="K519">
        <f t="array" ref="K519">SUM((InvoiceNo=J519)*1)</f>
        <v>2</v>
      </c>
      <c r="L519">
        <f t="array" ref="L519">SUM((InvoiceNo=J519)*QuantityShipped)</f>
        <v>76</v>
      </c>
      <c r="N519" t="s">
        <v>1485</v>
      </c>
      <c r="O519">
        <f t="array" ref="O519">SUM((ItemCode=N519)*1)</f>
        <v>3</v>
      </c>
      <c r="P519">
        <f t="array" ref="P519">SUM((ItemCode=N519)*QuantityShipped)</f>
        <v>16</v>
      </c>
    </row>
    <row r="520" spans="1:16" x14ac:dyDescent="0.55000000000000004">
      <c r="A520" t="s">
        <v>717</v>
      </c>
      <c r="B520" s="1">
        <v>40428</v>
      </c>
      <c r="C520" t="s">
        <v>1</v>
      </c>
      <c r="D520" t="s">
        <v>177</v>
      </c>
      <c r="E520" t="s">
        <v>178</v>
      </c>
      <c r="F520">
        <v>1</v>
      </c>
      <c r="G520" t="str">
        <f t="array" ref="G520">INDEX(BillToName,MATCH(A520,'Bill to Data'!$A$2:$A$3040,0))</f>
        <v>Michel Drapeau</v>
      </c>
      <c r="H520" t="str">
        <f t="shared" si="8"/>
        <v>AA17L</v>
      </c>
      <c r="J520" t="s">
        <v>1281</v>
      </c>
      <c r="K520">
        <f t="array" ref="K520">SUM((InvoiceNo=J520)*1)</f>
        <v>2</v>
      </c>
      <c r="L520">
        <f t="array" ref="L520">SUM((InvoiceNo=J520)*QuantityShipped)</f>
        <v>13</v>
      </c>
      <c r="N520" t="s">
        <v>1488</v>
      </c>
      <c r="O520">
        <f t="array" ref="O520">SUM((ItemCode=N520)*1)</f>
        <v>8</v>
      </c>
      <c r="P520">
        <f t="array" ref="P520">SUM((ItemCode=N520)*QuantityShipped)</f>
        <v>17</v>
      </c>
    </row>
    <row r="521" spans="1:16" x14ac:dyDescent="0.55000000000000004">
      <c r="A521" t="s">
        <v>718</v>
      </c>
      <c r="B521" s="1">
        <v>40428</v>
      </c>
      <c r="C521" t="s">
        <v>1</v>
      </c>
      <c r="D521" t="s">
        <v>48</v>
      </c>
      <c r="E521" t="s">
        <v>47</v>
      </c>
      <c r="F521">
        <v>36</v>
      </c>
      <c r="G521" t="str">
        <f t="array" ref="G521">INDEX(BillToName,MATCH(A521,'Bill to Data'!$A$2:$A$3040,0))</f>
        <v>ROBERT SMITH</v>
      </c>
      <c r="H521" t="str">
        <f t="shared" si="8"/>
        <v>TTJ60-11004VP</v>
      </c>
      <c r="J521" t="s">
        <v>1284</v>
      </c>
      <c r="K521">
        <f t="array" ref="K521">SUM((InvoiceNo=J521)*1)</f>
        <v>1</v>
      </c>
      <c r="L521">
        <f t="array" ref="L521">SUM((InvoiceNo=J521)*QuantityShipped)</f>
        <v>1</v>
      </c>
      <c r="N521" t="s">
        <v>1493</v>
      </c>
      <c r="O521">
        <f t="array" ref="O521">SUM((ItemCode=N521)*1)</f>
        <v>1</v>
      </c>
      <c r="P521">
        <f t="array" ref="P521">SUM((ItemCode=N521)*QuantityShipped)</f>
        <v>1</v>
      </c>
    </row>
    <row r="522" spans="1:16" x14ac:dyDescent="0.55000000000000004">
      <c r="A522" t="s">
        <v>719</v>
      </c>
      <c r="B522" s="1">
        <v>40428</v>
      </c>
      <c r="C522" t="s">
        <v>138</v>
      </c>
      <c r="D522" t="s">
        <v>533</v>
      </c>
      <c r="E522" t="s">
        <v>534</v>
      </c>
      <c r="F522">
        <v>1</v>
      </c>
      <c r="G522" t="str">
        <f t="array" ref="G522">INDEX(BillToName,MATCH(A522,'Bill to Data'!$A$2:$A$3040,0))</f>
        <v>CASH FROM FPS</v>
      </c>
      <c r="H522" t="str">
        <f t="shared" si="8"/>
        <v>23890</v>
      </c>
      <c r="J522" t="s">
        <v>1287</v>
      </c>
      <c r="K522">
        <f t="array" ref="K522">SUM((InvoiceNo=J522)*1)</f>
        <v>4</v>
      </c>
      <c r="L522">
        <f t="array" ref="L522">SUM((InvoiceNo=J522)*QuantityShipped)</f>
        <v>85</v>
      </c>
      <c r="N522" t="s">
        <v>1495</v>
      </c>
      <c r="O522">
        <f t="array" ref="O522">SUM((ItemCode=N522)*1)</f>
        <v>1</v>
      </c>
      <c r="P522">
        <f t="array" ref="P522">SUM((ItemCode=N522)*QuantityShipped)</f>
        <v>1</v>
      </c>
    </row>
    <row r="523" spans="1:16" x14ac:dyDescent="0.55000000000000004">
      <c r="A523" t="s">
        <v>720</v>
      </c>
      <c r="B523" s="1">
        <v>40430</v>
      </c>
      <c r="C523" t="s">
        <v>1</v>
      </c>
      <c r="D523" t="s">
        <v>721</v>
      </c>
      <c r="E523" t="s">
        <v>128</v>
      </c>
      <c r="F523">
        <v>1</v>
      </c>
      <c r="G523" t="str">
        <f t="array" ref="G523">INDEX(BillToName,MATCH(A523,'Bill to Data'!$A$2:$A$3040,0))</f>
        <v>Ronald Goerler</v>
      </c>
      <c r="H523" t="str">
        <f t="shared" si="8"/>
        <v>1321-0008</v>
      </c>
      <c r="J523" t="s">
        <v>1293</v>
      </c>
      <c r="K523">
        <f t="array" ref="K523">SUM((InvoiceNo=J523)*1)</f>
        <v>2</v>
      </c>
      <c r="L523">
        <f t="array" ref="L523">SUM((InvoiceNo=J523)*QuantityShipped)</f>
        <v>2</v>
      </c>
      <c r="N523" t="s">
        <v>1497</v>
      </c>
      <c r="O523">
        <f t="array" ref="O523">SUM((ItemCode=N523)*1)</f>
        <v>3</v>
      </c>
      <c r="P523">
        <f t="array" ref="P523">SUM((ItemCode=N523)*QuantityShipped)</f>
        <v>4</v>
      </c>
    </row>
    <row r="524" spans="1:16" x14ac:dyDescent="0.55000000000000004">
      <c r="A524" t="s">
        <v>722</v>
      </c>
      <c r="B524" s="1">
        <v>40430</v>
      </c>
      <c r="C524" t="s">
        <v>1</v>
      </c>
      <c r="D524" t="s">
        <v>390</v>
      </c>
      <c r="E524" t="s">
        <v>361</v>
      </c>
      <c r="F524">
        <v>1</v>
      </c>
      <c r="G524" t="str">
        <f t="array" ref="G524">INDEX(BillToName,MATCH(A524,'Bill to Data'!$A$2:$A$3040,0))</f>
        <v>FRED HILL</v>
      </c>
      <c r="H524" t="str">
        <f t="shared" si="8"/>
        <v>38720-PPB-X8</v>
      </c>
      <c r="J524" t="s">
        <v>1294</v>
      </c>
      <c r="K524">
        <f t="array" ref="K524">SUM((InvoiceNo=J524)*1)</f>
        <v>1</v>
      </c>
      <c r="L524">
        <f t="array" ref="L524">SUM((InvoiceNo=J524)*QuantityShipped)</f>
        <v>2</v>
      </c>
      <c r="N524" t="s">
        <v>1499</v>
      </c>
      <c r="O524">
        <f t="array" ref="O524">SUM((ItemCode=N524)*1)</f>
        <v>1</v>
      </c>
      <c r="P524">
        <f t="array" ref="P524">SUM((ItemCode=N524)*QuantityShipped)</f>
        <v>1</v>
      </c>
    </row>
    <row r="525" spans="1:16" x14ac:dyDescent="0.55000000000000004">
      <c r="A525" t="s">
        <v>723</v>
      </c>
      <c r="B525" s="1">
        <v>40430</v>
      </c>
      <c r="C525" t="s">
        <v>1</v>
      </c>
      <c r="D525" t="s">
        <v>724</v>
      </c>
      <c r="E525" t="s">
        <v>725</v>
      </c>
      <c r="F525">
        <v>2</v>
      </c>
      <c r="G525" t="str">
        <f t="array" ref="G525">INDEX(BillToName,MATCH(A525,'Bill to Data'!$A$2:$A$3040,0))</f>
        <v>MARK RIESER</v>
      </c>
      <c r="H525" t="str">
        <f t="shared" si="8"/>
        <v>P0420416</v>
      </c>
      <c r="J525" t="s">
        <v>1297</v>
      </c>
      <c r="K525">
        <f t="array" ref="K525">SUM((InvoiceNo=J525)*1)</f>
        <v>1</v>
      </c>
      <c r="L525">
        <f t="array" ref="L525">SUM((InvoiceNo=J525)*QuantityShipped)</f>
        <v>2</v>
      </c>
      <c r="N525" t="s">
        <v>1501</v>
      </c>
      <c r="O525">
        <f t="array" ref="O525">SUM((ItemCode=N525)*1)</f>
        <v>3</v>
      </c>
      <c r="P525">
        <f t="array" ref="P525">SUM((ItemCode=N525)*QuantityShipped)</f>
        <v>3</v>
      </c>
    </row>
    <row r="526" spans="1:16" x14ac:dyDescent="0.55000000000000004">
      <c r="A526" t="s">
        <v>723</v>
      </c>
      <c r="B526" s="1">
        <v>40430</v>
      </c>
      <c r="C526" t="s">
        <v>1</v>
      </c>
      <c r="D526" t="s">
        <v>726</v>
      </c>
      <c r="E526" t="s">
        <v>727</v>
      </c>
      <c r="F526">
        <v>1</v>
      </c>
      <c r="G526" t="str">
        <f t="array" ref="G526">INDEX(BillToName,MATCH(A526,'Bill to Data'!$A$2:$A$3040,0))</f>
        <v>MARK RIESER</v>
      </c>
      <c r="H526" t="str">
        <f t="shared" si="8"/>
        <v>8000-533-236</v>
      </c>
      <c r="J526" t="s">
        <v>1300</v>
      </c>
      <c r="K526">
        <f t="array" ref="K526">SUM((InvoiceNo=J526)*1)</f>
        <v>8</v>
      </c>
      <c r="L526">
        <f t="array" ref="L526">SUM((InvoiceNo=J526)*QuantityShipped)</f>
        <v>120</v>
      </c>
      <c r="N526" t="s">
        <v>1504</v>
      </c>
      <c r="O526">
        <f t="array" ref="O526">SUM((ItemCode=N526)*1)</f>
        <v>1</v>
      </c>
      <c r="P526">
        <f t="array" ref="P526">SUM((ItemCode=N526)*QuantityShipped)</f>
        <v>70</v>
      </c>
    </row>
    <row r="527" spans="1:16" x14ac:dyDescent="0.55000000000000004">
      <c r="A527" t="s">
        <v>728</v>
      </c>
      <c r="B527" s="1">
        <v>40430</v>
      </c>
      <c r="C527" t="s">
        <v>1</v>
      </c>
      <c r="D527" t="s">
        <v>52</v>
      </c>
      <c r="E527" t="s">
        <v>12</v>
      </c>
      <c r="F527">
        <v>1</v>
      </c>
      <c r="G527" t="str">
        <f t="array" ref="G527">INDEX(BillToName,MATCH(A527,'Bill to Data'!$A$2:$A$3040,0))</f>
        <v>OTHER NAME</v>
      </c>
      <c r="H527" t="str">
        <f t="shared" si="8"/>
        <v>50800-21-AL-300</v>
      </c>
      <c r="J527" t="s">
        <v>1303</v>
      </c>
      <c r="K527">
        <f t="array" ref="K527">SUM((InvoiceNo=J527)*1)</f>
        <v>1</v>
      </c>
      <c r="L527">
        <f t="array" ref="L527">SUM((InvoiceNo=J527)*QuantityShipped)</f>
        <v>1</v>
      </c>
      <c r="N527" t="s">
        <v>1505</v>
      </c>
      <c r="O527">
        <f t="array" ref="O527">SUM((ItemCode=N527)*1)</f>
        <v>5</v>
      </c>
      <c r="P527">
        <f t="array" ref="P527">SUM((ItemCode=N527)*QuantityShipped)</f>
        <v>5</v>
      </c>
    </row>
    <row r="528" spans="1:16" x14ac:dyDescent="0.55000000000000004">
      <c r="A528" t="s">
        <v>729</v>
      </c>
      <c r="B528" s="1">
        <v>40430</v>
      </c>
      <c r="C528" t="s">
        <v>1</v>
      </c>
      <c r="D528" t="s">
        <v>547</v>
      </c>
      <c r="E528" t="s">
        <v>548</v>
      </c>
      <c r="F528">
        <v>1</v>
      </c>
      <c r="G528" t="str">
        <f t="array" ref="G528">INDEX(BillToName,MATCH(A528,'Bill to Data'!$A$2:$A$3040,0))</f>
        <v>BUZZ WHITE</v>
      </c>
      <c r="H528" t="str">
        <f t="shared" si="8"/>
        <v>SS0014-14</v>
      </c>
      <c r="J528" t="s">
        <v>1304</v>
      </c>
      <c r="K528">
        <f t="array" ref="K528">SUM((InvoiceNo=J528)*1)</f>
        <v>1</v>
      </c>
      <c r="L528">
        <f t="array" ref="L528">SUM((InvoiceNo=J528)*QuantityShipped)</f>
        <v>1</v>
      </c>
      <c r="N528" t="s">
        <v>1509</v>
      </c>
      <c r="O528">
        <f t="array" ref="O528">SUM((ItemCode=N528)*1)</f>
        <v>8</v>
      </c>
      <c r="P528">
        <f t="array" ref="P528">SUM((ItemCode=N528)*QuantityShipped)</f>
        <v>352</v>
      </c>
    </row>
    <row r="529" spans="1:16" x14ac:dyDescent="0.55000000000000004">
      <c r="A529" t="s">
        <v>730</v>
      </c>
      <c r="B529" s="1">
        <v>40430</v>
      </c>
      <c r="C529" t="s">
        <v>1</v>
      </c>
      <c r="D529" t="s">
        <v>690</v>
      </c>
      <c r="E529" t="s">
        <v>120</v>
      </c>
      <c r="F529">
        <v>40</v>
      </c>
      <c r="G529" t="str">
        <f t="array" ref="G529">INDEX(BillToName,MATCH(A529,'Bill to Data'!$A$2:$A$3040,0))</f>
        <v>GABE TRIF</v>
      </c>
      <c r="H529" t="str">
        <f t="shared" si="8"/>
        <v>XR8003VS</v>
      </c>
      <c r="J529" t="s">
        <v>1305</v>
      </c>
      <c r="K529">
        <f t="array" ref="K529">SUM((InvoiceNo=J529)*1)</f>
        <v>3</v>
      </c>
      <c r="L529">
        <f t="array" ref="L529">SUM((InvoiceNo=J529)*QuantityShipped)</f>
        <v>140</v>
      </c>
      <c r="N529" t="s">
        <v>1512</v>
      </c>
      <c r="O529">
        <f t="array" ref="O529">SUM((ItemCode=N529)*1)</f>
        <v>1</v>
      </c>
      <c r="P529">
        <f t="array" ref="P529">SUM((ItemCode=N529)*QuantityShipped)</f>
        <v>1</v>
      </c>
    </row>
    <row r="530" spans="1:16" x14ac:dyDescent="0.55000000000000004">
      <c r="A530" t="s">
        <v>730</v>
      </c>
      <c r="B530" s="1">
        <v>40430</v>
      </c>
      <c r="C530" t="s">
        <v>1</v>
      </c>
      <c r="D530" t="s">
        <v>238</v>
      </c>
      <c r="E530" t="s">
        <v>86</v>
      </c>
      <c r="F530">
        <v>20</v>
      </c>
      <c r="G530" t="str">
        <f t="array" ref="G530">INDEX(BillToName,MATCH(A530,'Bill to Data'!$A$2:$A$3040,0))</f>
        <v>GABE TRIF</v>
      </c>
      <c r="H530" t="str">
        <f t="shared" si="8"/>
        <v>8079-PP-100</v>
      </c>
      <c r="J530" t="s">
        <v>1306</v>
      </c>
      <c r="K530">
        <f t="array" ref="K530">SUM((InvoiceNo=J530)*1)</f>
        <v>1</v>
      </c>
      <c r="L530">
        <f t="array" ref="L530">SUM((InvoiceNo=J530)*QuantityShipped)</f>
        <v>2</v>
      </c>
      <c r="N530" t="s">
        <v>1515</v>
      </c>
      <c r="O530">
        <f t="array" ref="O530">SUM((ItemCode=N530)*1)</f>
        <v>6</v>
      </c>
      <c r="P530">
        <f t="array" ref="P530">SUM((ItemCode=N530)*QuantityShipped)</f>
        <v>11</v>
      </c>
    </row>
    <row r="531" spans="1:16" x14ac:dyDescent="0.55000000000000004">
      <c r="A531" t="s">
        <v>730</v>
      </c>
      <c r="B531" s="1">
        <v>40430</v>
      </c>
      <c r="C531" t="s">
        <v>1</v>
      </c>
      <c r="D531" t="s">
        <v>122</v>
      </c>
      <c r="E531" t="s">
        <v>76</v>
      </c>
      <c r="F531">
        <v>10</v>
      </c>
      <c r="G531" t="str">
        <f t="array" ref="G531">INDEX(BillToName,MATCH(A531,'Bill to Data'!$A$2:$A$3040,0))</f>
        <v>GABE TRIF</v>
      </c>
      <c r="H531" t="str">
        <f t="shared" si="8"/>
        <v>QJ111SQ-1-1/4</v>
      </c>
      <c r="J531" t="s">
        <v>1307</v>
      </c>
      <c r="K531">
        <f t="array" ref="K531">SUM((InvoiceNo=J531)*1)</f>
        <v>1</v>
      </c>
      <c r="L531">
        <f t="array" ref="L531">SUM((InvoiceNo=J531)*QuantityShipped)</f>
        <v>1</v>
      </c>
      <c r="N531" t="s">
        <v>1517</v>
      </c>
      <c r="O531">
        <f t="array" ref="O531">SUM((ItemCode=N531)*1)</f>
        <v>2</v>
      </c>
      <c r="P531">
        <f t="array" ref="P531">SUM((ItemCode=N531)*QuantityShipped)</f>
        <v>90</v>
      </c>
    </row>
    <row r="532" spans="1:16" x14ac:dyDescent="0.55000000000000004">
      <c r="A532" t="s">
        <v>731</v>
      </c>
      <c r="B532" s="1">
        <v>40430</v>
      </c>
      <c r="C532" t="s">
        <v>1</v>
      </c>
      <c r="D532" t="s">
        <v>409</v>
      </c>
      <c r="E532" t="s">
        <v>410</v>
      </c>
      <c r="F532">
        <v>1</v>
      </c>
      <c r="G532" t="str">
        <f t="array" ref="G532">INDEX(BillToName,MATCH(A532,'Bill to Data'!$A$2:$A$3040,0))</f>
        <v>ROBERT ANDERSON</v>
      </c>
      <c r="H532" t="str">
        <f t="shared" si="8"/>
        <v>8007-543-850</v>
      </c>
      <c r="J532" t="s">
        <v>1308</v>
      </c>
      <c r="K532">
        <f t="array" ref="K532">SUM((InvoiceNo=J532)*1)</f>
        <v>1</v>
      </c>
      <c r="L532">
        <f t="array" ref="L532">SUM((InvoiceNo=J532)*QuantityShipped)</f>
        <v>1</v>
      </c>
      <c r="N532" t="s">
        <v>1518</v>
      </c>
      <c r="O532">
        <f t="array" ref="O532">SUM((ItemCode=N532)*1)</f>
        <v>3</v>
      </c>
      <c r="P532">
        <f t="array" ref="P532">SUM((ItemCode=N532)*QuantityShipped)</f>
        <v>43</v>
      </c>
    </row>
    <row r="533" spans="1:16" x14ac:dyDescent="0.55000000000000004">
      <c r="A533" t="s">
        <v>732</v>
      </c>
      <c r="B533" s="1">
        <v>40430</v>
      </c>
      <c r="C533" t="s">
        <v>1</v>
      </c>
      <c r="D533" t="s">
        <v>733</v>
      </c>
      <c r="E533" t="s">
        <v>734</v>
      </c>
      <c r="F533">
        <v>1</v>
      </c>
      <c r="G533" t="str">
        <f t="array" ref="G533">INDEX(BillToName,MATCH(A533,'Bill to Data'!$A$2:$A$3040,0))</f>
        <v>MICKEY MIZE</v>
      </c>
      <c r="H533" t="str">
        <f t="shared" si="8"/>
        <v>TF050</v>
      </c>
      <c r="J533" t="s">
        <v>1311</v>
      </c>
      <c r="K533">
        <f t="array" ref="K533">SUM((InvoiceNo=J533)*1)</f>
        <v>1</v>
      </c>
      <c r="L533">
        <f t="array" ref="L533">SUM((InvoiceNo=J533)*QuantityShipped)</f>
        <v>1</v>
      </c>
      <c r="N533" t="s">
        <v>1526</v>
      </c>
      <c r="O533">
        <f t="array" ref="O533">SUM((ItemCode=N533)*1)</f>
        <v>1</v>
      </c>
      <c r="P533">
        <f t="array" ref="P533">SUM((ItemCode=N533)*QuantityShipped)</f>
        <v>1</v>
      </c>
    </row>
    <row r="534" spans="1:16" x14ac:dyDescent="0.55000000000000004">
      <c r="A534" t="s">
        <v>732</v>
      </c>
      <c r="B534" s="1">
        <v>40430</v>
      </c>
      <c r="C534" t="s">
        <v>1</v>
      </c>
      <c r="D534" t="s">
        <v>117</v>
      </c>
      <c r="E534" t="s">
        <v>12</v>
      </c>
      <c r="F534">
        <v>2</v>
      </c>
      <c r="G534" t="str">
        <f t="array" ref="G534">INDEX(BillToName,MATCH(A534,'Bill to Data'!$A$2:$A$3040,0))</f>
        <v>MICKEY MIZE</v>
      </c>
      <c r="H534" t="str">
        <f t="shared" si="8"/>
        <v>50800-21-AL-406</v>
      </c>
      <c r="J534" t="s">
        <v>1314</v>
      </c>
      <c r="K534">
        <f t="array" ref="K534">SUM((InvoiceNo=J534)*1)</f>
        <v>1</v>
      </c>
      <c r="L534">
        <f t="array" ref="L534">SUM((InvoiceNo=J534)*QuantityShipped)</f>
        <v>2</v>
      </c>
      <c r="N534" t="s">
        <v>1529</v>
      </c>
      <c r="O534">
        <f t="array" ref="O534">SUM((ItemCode=N534)*1)</f>
        <v>1</v>
      </c>
      <c r="P534">
        <f t="array" ref="P534">SUM((ItemCode=N534)*QuantityShipped)</f>
        <v>1</v>
      </c>
    </row>
    <row r="535" spans="1:16" x14ac:dyDescent="0.55000000000000004">
      <c r="A535" t="s">
        <v>732</v>
      </c>
      <c r="B535" s="1">
        <v>40430</v>
      </c>
      <c r="C535" t="s">
        <v>1</v>
      </c>
      <c r="D535" t="s">
        <v>362</v>
      </c>
      <c r="E535" t="s">
        <v>361</v>
      </c>
      <c r="F535">
        <v>1</v>
      </c>
      <c r="G535" t="str">
        <f t="array" ref="G535">INDEX(BillToName,MATCH(A535,'Bill to Data'!$A$2:$A$3040,0))</f>
        <v>MICKEY MIZE</v>
      </c>
      <c r="H535" t="str">
        <f t="shared" si="8"/>
        <v>38720-PPB-X18</v>
      </c>
      <c r="J535" t="s">
        <v>1315</v>
      </c>
      <c r="K535">
        <f t="array" ref="K535">SUM((InvoiceNo=J535)*1)</f>
        <v>1</v>
      </c>
      <c r="L535">
        <f t="array" ref="L535">SUM((InvoiceNo=J535)*QuantityShipped)</f>
        <v>2</v>
      </c>
      <c r="N535" t="s">
        <v>1537</v>
      </c>
      <c r="O535">
        <f t="array" ref="O535">SUM((ItemCode=N535)*1)</f>
        <v>12</v>
      </c>
      <c r="P535">
        <f t="array" ref="P535">SUM((ItemCode=N535)*QuantityShipped)</f>
        <v>369</v>
      </c>
    </row>
    <row r="536" spans="1:16" x14ac:dyDescent="0.55000000000000004">
      <c r="A536" t="s">
        <v>732</v>
      </c>
      <c r="B536" s="1">
        <v>40430</v>
      </c>
      <c r="C536" t="s">
        <v>1</v>
      </c>
      <c r="D536" t="s">
        <v>735</v>
      </c>
      <c r="E536" t="s">
        <v>23</v>
      </c>
      <c r="F536">
        <v>1</v>
      </c>
      <c r="G536" t="str">
        <f t="array" ref="G536">INDEX(BillToName,MATCH(A536,'Bill to Data'!$A$2:$A$3040,0))</f>
        <v>MICKEY MIZE</v>
      </c>
      <c r="H536" t="str">
        <f t="shared" si="8"/>
        <v>TT11004-VP</v>
      </c>
      <c r="J536" t="s">
        <v>1316</v>
      </c>
      <c r="K536">
        <f t="array" ref="K536">SUM((InvoiceNo=J536)*1)</f>
        <v>4</v>
      </c>
      <c r="L536">
        <f t="array" ref="L536">SUM((InvoiceNo=J536)*QuantityShipped)</f>
        <v>250</v>
      </c>
      <c r="N536" t="s">
        <v>1539</v>
      </c>
      <c r="O536">
        <f t="array" ref="O536">SUM((ItemCode=N536)*1)</f>
        <v>1</v>
      </c>
      <c r="P536">
        <f t="array" ref="P536">SUM((ItemCode=N536)*QuantityShipped)</f>
        <v>1</v>
      </c>
    </row>
    <row r="537" spans="1:16" x14ac:dyDescent="0.55000000000000004">
      <c r="A537" t="s">
        <v>732</v>
      </c>
      <c r="B537" s="1">
        <v>40430</v>
      </c>
      <c r="C537" t="s">
        <v>1</v>
      </c>
      <c r="D537" t="s">
        <v>244</v>
      </c>
      <c r="E537" t="s">
        <v>23</v>
      </c>
      <c r="F537">
        <v>1</v>
      </c>
      <c r="G537" t="str">
        <f t="array" ref="G537">INDEX(BillToName,MATCH(A537,'Bill to Data'!$A$2:$A$3040,0))</f>
        <v>MICKEY MIZE</v>
      </c>
      <c r="H537" t="str">
        <f t="shared" si="8"/>
        <v>TT11002-VP</v>
      </c>
      <c r="J537" t="s">
        <v>1317</v>
      </c>
      <c r="K537">
        <f t="array" ref="K537">SUM((InvoiceNo=J537)*1)</f>
        <v>1</v>
      </c>
      <c r="L537">
        <f t="array" ref="L537">SUM((InvoiceNo=J537)*QuantityShipped)</f>
        <v>18</v>
      </c>
      <c r="N537" t="s">
        <v>1544</v>
      </c>
      <c r="O537">
        <f t="array" ref="O537">SUM((ItemCode=N537)*1)</f>
        <v>5</v>
      </c>
      <c r="P537">
        <f t="array" ref="P537">SUM((ItemCode=N537)*QuantityShipped)</f>
        <v>153</v>
      </c>
    </row>
    <row r="538" spans="1:16" x14ac:dyDescent="0.55000000000000004">
      <c r="A538" t="s">
        <v>732</v>
      </c>
      <c r="B538" s="1">
        <v>40430</v>
      </c>
      <c r="C538" t="s">
        <v>1</v>
      </c>
      <c r="D538" t="s">
        <v>390</v>
      </c>
      <c r="E538" t="s">
        <v>361</v>
      </c>
      <c r="F538">
        <v>1</v>
      </c>
      <c r="G538" t="str">
        <f t="array" ref="G538">INDEX(BillToName,MATCH(A538,'Bill to Data'!$A$2:$A$3040,0))</f>
        <v>MICKEY MIZE</v>
      </c>
      <c r="H538" t="str">
        <f t="shared" si="8"/>
        <v>38720-PPB-X8</v>
      </c>
      <c r="J538" t="s">
        <v>1319</v>
      </c>
      <c r="K538">
        <f t="array" ref="K538">SUM((InvoiceNo=J538)*1)</f>
        <v>7</v>
      </c>
      <c r="L538">
        <f t="array" ref="L538">SUM((InvoiceNo=J538)*QuantityShipped)</f>
        <v>124</v>
      </c>
      <c r="N538" t="s">
        <v>1547</v>
      </c>
      <c r="O538">
        <f t="array" ref="O538">SUM((ItemCode=N538)*1)</f>
        <v>3</v>
      </c>
      <c r="P538">
        <f t="array" ref="P538">SUM((ItemCode=N538)*QuantityShipped)</f>
        <v>149</v>
      </c>
    </row>
    <row r="539" spans="1:16" x14ac:dyDescent="0.55000000000000004">
      <c r="A539" t="s">
        <v>736</v>
      </c>
      <c r="B539" s="1">
        <v>40430</v>
      </c>
      <c r="C539" t="s">
        <v>138</v>
      </c>
      <c r="D539" t="s">
        <v>630</v>
      </c>
      <c r="E539" t="s">
        <v>631</v>
      </c>
      <c r="F539">
        <v>1</v>
      </c>
      <c r="G539" t="str">
        <f t="array" ref="G539">INDEX(BillToName,MATCH(A539,'Bill to Data'!$A$2:$A$3040,0))</f>
        <v>ALAN MCBEE</v>
      </c>
      <c r="H539" t="str">
        <f t="shared" si="8"/>
        <v>463470040</v>
      </c>
      <c r="J539" t="s">
        <v>1320</v>
      </c>
      <c r="K539">
        <f t="array" ref="K539">SUM((InvoiceNo=J539)*1)</f>
        <v>1</v>
      </c>
      <c r="L539">
        <f t="array" ref="L539">SUM((InvoiceNo=J539)*QuantityShipped)</f>
        <v>1</v>
      </c>
      <c r="N539" t="s">
        <v>1549</v>
      </c>
      <c r="O539">
        <f t="array" ref="O539">SUM((ItemCode=N539)*1)</f>
        <v>4</v>
      </c>
      <c r="P539">
        <f t="array" ref="P539">SUM((ItemCode=N539)*QuantityShipped)</f>
        <v>396</v>
      </c>
    </row>
    <row r="540" spans="1:16" x14ac:dyDescent="0.55000000000000004">
      <c r="A540" t="s">
        <v>737</v>
      </c>
      <c r="B540" s="1">
        <v>40430</v>
      </c>
      <c r="C540" t="s">
        <v>138</v>
      </c>
      <c r="D540" t="s">
        <v>667</v>
      </c>
      <c r="E540" t="s">
        <v>30</v>
      </c>
      <c r="F540">
        <v>60</v>
      </c>
      <c r="G540" t="str">
        <f t="array" ref="G540">INDEX(BillToName,MATCH(A540,'Bill to Data'!$A$2:$A$3040,0))</f>
        <v>DAVID BOWEN</v>
      </c>
      <c r="H540" t="str">
        <f t="shared" si="8"/>
        <v>25598-3-NYR</v>
      </c>
      <c r="J540" t="s">
        <v>1323</v>
      </c>
      <c r="K540">
        <f t="array" ref="K540">SUM((InvoiceNo=J540)*1)</f>
        <v>16</v>
      </c>
      <c r="L540">
        <f t="array" ref="L540">SUM((InvoiceNo=J540)*QuantityShipped)</f>
        <v>295</v>
      </c>
      <c r="N540" t="s">
        <v>1551</v>
      </c>
      <c r="O540">
        <f t="array" ref="O540">SUM((ItemCode=N540)*1)</f>
        <v>7</v>
      </c>
      <c r="P540">
        <f t="array" ref="P540">SUM((ItemCode=N540)*QuantityShipped)</f>
        <v>189</v>
      </c>
    </row>
    <row r="541" spans="1:16" x14ac:dyDescent="0.55000000000000004">
      <c r="A541" t="s">
        <v>737</v>
      </c>
      <c r="B541" s="1">
        <v>40430</v>
      </c>
      <c r="C541" t="s">
        <v>138</v>
      </c>
      <c r="D541" t="s">
        <v>738</v>
      </c>
      <c r="E541" t="s">
        <v>307</v>
      </c>
      <c r="F541">
        <v>60</v>
      </c>
      <c r="G541" t="str">
        <f t="array" ref="G541">INDEX(BillToName,MATCH(A541,'Bill to Data'!$A$2:$A$3040,0))</f>
        <v>DAVID BOWEN</v>
      </c>
      <c r="H541" t="str">
        <f t="shared" si="8"/>
        <v>AI11003-VS</v>
      </c>
      <c r="J541" t="s">
        <v>1332</v>
      </c>
      <c r="K541">
        <f t="array" ref="K541">SUM((InvoiceNo=J541)*1)</f>
        <v>4</v>
      </c>
      <c r="L541">
        <f t="array" ref="L541">SUM((InvoiceNo=J541)*QuantityShipped)</f>
        <v>113</v>
      </c>
      <c r="N541" t="s">
        <v>1559</v>
      </c>
      <c r="O541">
        <f t="array" ref="O541">SUM((ItemCode=N541)*1)</f>
        <v>4</v>
      </c>
      <c r="P541">
        <f t="array" ref="P541">SUM((ItemCode=N541)*QuantityShipped)</f>
        <v>19</v>
      </c>
    </row>
    <row r="542" spans="1:16" x14ac:dyDescent="0.55000000000000004">
      <c r="A542" t="s">
        <v>737</v>
      </c>
      <c r="B542" s="1">
        <v>40430</v>
      </c>
      <c r="C542" t="s">
        <v>138</v>
      </c>
      <c r="D542" t="s">
        <v>533</v>
      </c>
      <c r="E542" t="s">
        <v>534</v>
      </c>
      <c r="F542">
        <v>1</v>
      </c>
      <c r="G542" t="str">
        <f t="array" ref="G542">INDEX(BillToName,MATCH(A542,'Bill to Data'!$A$2:$A$3040,0))</f>
        <v>DAVID BOWEN</v>
      </c>
      <c r="H542" t="str">
        <f t="shared" si="8"/>
        <v>23890</v>
      </c>
      <c r="J542" t="s">
        <v>1337</v>
      </c>
      <c r="K542">
        <f t="array" ref="K542">SUM((InvoiceNo=J542)*1)</f>
        <v>2</v>
      </c>
      <c r="L542">
        <f t="array" ref="L542">SUM((InvoiceNo=J542)*QuantityShipped)</f>
        <v>51</v>
      </c>
      <c r="N542" t="s">
        <v>1562</v>
      </c>
      <c r="O542">
        <f t="array" ref="O542">SUM((ItemCode=N542)*1)</f>
        <v>1</v>
      </c>
      <c r="P542">
        <f t="array" ref="P542">SUM((ItemCode=N542)*QuantityShipped)</f>
        <v>1</v>
      </c>
    </row>
    <row r="543" spans="1:16" x14ac:dyDescent="0.55000000000000004">
      <c r="A543" t="s">
        <v>739</v>
      </c>
      <c r="B543" s="1">
        <v>40430</v>
      </c>
      <c r="C543" t="s">
        <v>138</v>
      </c>
      <c r="D543" t="s">
        <v>740</v>
      </c>
      <c r="E543" t="s">
        <v>106</v>
      </c>
      <c r="F543">
        <v>3</v>
      </c>
      <c r="G543" t="str">
        <f t="array" ref="G543">INDEX(BillToName,MATCH(A543,'Bill to Data'!$A$2:$A$3040,0))</f>
        <v>RICHARD LOFTIN</v>
      </c>
      <c r="H543" t="str">
        <f t="shared" si="8"/>
        <v>AIC11002-VP</v>
      </c>
      <c r="J543" t="s">
        <v>1338</v>
      </c>
      <c r="K543">
        <f t="array" ref="K543">SUM((InvoiceNo=J543)*1)</f>
        <v>8</v>
      </c>
      <c r="L543">
        <f t="array" ref="L543">SUM((InvoiceNo=J543)*QuantityShipped)</f>
        <v>461</v>
      </c>
      <c r="N543" t="s">
        <v>1566</v>
      </c>
      <c r="O543">
        <f t="array" ref="O543">SUM((ItemCode=N543)*1)</f>
        <v>4</v>
      </c>
      <c r="P543">
        <f t="array" ref="P543">SUM((ItemCode=N543)*QuantityShipped)</f>
        <v>104</v>
      </c>
    </row>
    <row r="544" spans="1:16" x14ac:dyDescent="0.55000000000000004">
      <c r="A544" t="s">
        <v>741</v>
      </c>
      <c r="B544" s="1">
        <v>40430</v>
      </c>
      <c r="C544" t="s">
        <v>1</v>
      </c>
      <c r="D544" t="s">
        <v>742</v>
      </c>
      <c r="E544" t="s">
        <v>743</v>
      </c>
      <c r="F544">
        <v>1</v>
      </c>
      <c r="G544" t="str">
        <f t="array" ref="G544">INDEX(BillToName,MATCH(A544,'Bill to Data'!$A$2:$A$3040,0))</f>
        <v>Erik Prosser</v>
      </c>
      <c r="H544" t="str">
        <f t="shared" si="8"/>
        <v>QJ8355-1/8-NYB</v>
      </c>
      <c r="J544" t="s">
        <v>1342</v>
      </c>
      <c r="K544">
        <f t="array" ref="K544">SUM((InvoiceNo=J544)*1)</f>
        <v>1</v>
      </c>
      <c r="L544">
        <f t="array" ref="L544">SUM((InvoiceNo=J544)*QuantityShipped)</f>
        <v>5</v>
      </c>
      <c r="N544" t="s">
        <v>1567</v>
      </c>
      <c r="O544">
        <f t="array" ref="O544">SUM((ItemCode=N544)*1)</f>
        <v>8</v>
      </c>
      <c r="P544">
        <f t="array" ref="P544">SUM((ItemCode=N544)*QuantityShipped)</f>
        <v>355</v>
      </c>
    </row>
    <row r="545" spans="1:16" x14ac:dyDescent="0.55000000000000004">
      <c r="A545" t="s">
        <v>741</v>
      </c>
      <c r="B545" s="1">
        <v>40430</v>
      </c>
      <c r="C545" t="s">
        <v>1</v>
      </c>
      <c r="D545" t="s">
        <v>77</v>
      </c>
      <c r="E545" t="s">
        <v>30</v>
      </c>
      <c r="F545">
        <v>1</v>
      </c>
      <c r="G545" t="str">
        <f t="array" ref="G545">INDEX(BillToName,MATCH(A545,'Bill to Data'!$A$2:$A$3040,0))</f>
        <v>Erik Prosser</v>
      </c>
      <c r="H545" t="str">
        <f t="shared" si="8"/>
        <v>25612-6-NYR</v>
      </c>
      <c r="J545" t="s">
        <v>1343</v>
      </c>
      <c r="K545">
        <f t="array" ref="K545">SUM((InvoiceNo=J545)*1)</f>
        <v>1</v>
      </c>
      <c r="L545">
        <f t="array" ref="L545">SUM((InvoiceNo=J545)*QuantityShipped)</f>
        <v>3</v>
      </c>
      <c r="N545" t="s">
        <v>1570</v>
      </c>
      <c r="O545">
        <f t="array" ref="O545">SUM((ItemCode=N545)*1)</f>
        <v>4</v>
      </c>
      <c r="P545">
        <f t="array" ref="P545">SUM((ItemCode=N545)*QuantityShipped)</f>
        <v>20</v>
      </c>
    </row>
    <row r="546" spans="1:16" x14ac:dyDescent="0.55000000000000004">
      <c r="A546" t="s">
        <v>744</v>
      </c>
      <c r="B546" s="1">
        <v>40430</v>
      </c>
      <c r="C546" t="s">
        <v>1</v>
      </c>
      <c r="D546" t="s">
        <v>745</v>
      </c>
      <c r="E546" t="s">
        <v>746</v>
      </c>
      <c r="F546">
        <v>1</v>
      </c>
      <c r="G546" t="str">
        <f t="array" ref="G546">INDEX(BillToName,MATCH(A546,'Bill to Data'!$A$2:$A$3040,0))</f>
        <v>THOMAS CARNEY</v>
      </c>
      <c r="H546" t="str">
        <f t="shared" si="8"/>
        <v>AA30L-22425-24</v>
      </c>
      <c r="J546" t="s">
        <v>1344</v>
      </c>
      <c r="K546">
        <f t="array" ref="K546">SUM((InvoiceNo=J546)*1)</f>
        <v>1</v>
      </c>
      <c r="L546">
        <f t="array" ref="L546">SUM((InvoiceNo=J546)*QuantityShipped)</f>
        <v>65</v>
      </c>
      <c r="N546" t="s">
        <v>1573</v>
      </c>
      <c r="O546">
        <f t="array" ref="O546">SUM((ItemCode=N546)*1)</f>
        <v>8</v>
      </c>
      <c r="P546">
        <f t="array" ref="P546">SUM((ItemCode=N546)*QuantityShipped)</f>
        <v>170</v>
      </c>
    </row>
    <row r="547" spans="1:16" x14ac:dyDescent="0.55000000000000004">
      <c r="A547" t="s">
        <v>747</v>
      </c>
      <c r="B547" s="1">
        <v>40430</v>
      </c>
      <c r="C547" t="s">
        <v>138</v>
      </c>
      <c r="D547" t="s">
        <v>748</v>
      </c>
      <c r="E547" t="s">
        <v>293</v>
      </c>
      <c r="F547">
        <v>37</v>
      </c>
      <c r="G547" t="str">
        <f t="array" ref="G547">INDEX(BillToName,MATCH(A547,'Bill to Data'!$A$2:$A$3040,0))</f>
        <v>ROGER MCCAFFERY</v>
      </c>
      <c r="H547" t="str">
        <f t="shared" si="8"/>
        <v>AIXR110025VP</v>
      </c>
      <c r="J547" t="s">
        <v>1345</v>
      </c>
      <c r="K547">
        <f t="array" ref="K547">SUM((InvoiceNo=J547)*1)</f>
        <v>1</v>
      </c>
      <c r="L547">
        <f t="array" ref="L547">SUM((InvoiceNo=J547)*QuantityShipped)</f>
        <v>1</v>
      </c>
      <c r="N547" t="s">
        <v>1575</v>
      </c>
      <c r="O547">
        <f t="array" ref="O547">SUM((ItemCode=N547)*1)</f>
        <v>8</v>
      </c>
      <c r="P547">
        <f t="array" ref="P547">SUM((ItemCode=N547)*QuantityShipped)</f>
        <v>341</v>
      </c>
    </row>
    <row r="548" spans="1:16" x14ac:dyDescent="0.55000000000000004">
      <c r="A548" t="s">
        <v>749</v>
      </c>
      <c r="B548" s="1">
        <v>40430</v>
      </c>
      <c r="C548" t="s">
        <v>1</v>
      </c>
      <c r="D548" t="s">
        <v>2</v>
      </c>
      <c r="E548" t="s">
        <v>3</v>
      </c>
      <c r="F548">
        <v>-1</v>
      </c>
      <c r="G548" t="str">
        <f t="array" ref="G548">INDEX(BillToName,MATCH(A548,'Bill to Data'!$A$2:$A$3040,0))</f>
        <v>OTHER NAME</v>
      </c>
      <c r="H548" t="str">
        <f t="shared" si="8"/>
        <v>8000-543-236</v>
      </c>
      <c r="J548" t="s">
        <v>1346</v>
      </c>
      <c r="K548">
        <f t="array" ref="K548">SUM((InvoiceNo=J548)*1)</f>
        <v>1</v>
      </c>
      <c r="L548">
        <f t="array" ref="L548">SUM((InvoiceNo=J548)*QuantityShipped)</f>
        <v>1</v>
      </c>
      <c r="N548" t="s">
        <v>1577</v>
      </c>
      <c r="O548">
        <f t="array" ref="O548">SUM((ItemCode=N548)*1)</f>
        <v>1</v>
      </c>
      <c r="P548">
        <f t="array" ref="P548">SUM((ItemCode=N548)*QuantityShipped)</f>
        <v>4</v>
      </c>
    </row>
    <row r="549" spans="1:16" x14ac:dyDescent="0.55000000000000004">
      <c r="A549" t="s">
        <v>750</v>
      </c>
      <c r="B549" s="1">
        <v>40430</v>
      </c>
      <c r="C549" t="s">
        <v>138</v>
      </c>
      <c r="D549" t="s">
        <v>2</v>
      </c>
      <c r="E549" t="s">
        <v>3</v>
      </c>
      <c r="F549">
        <v>1</v>
      </c>
      <c r="G549" t="str">
        <f t="array" ref="G549">INDEX(BillToName,MATCH(A549,'Bill to Data'!$A$2:$A$3040,0))</f>
        <v>ARTHUR EBERT</v>
      </c>
      <c r="H549" t="str">
        <f t="shared" si="8"/>
        <v>8000-543-236</v>
      </c>
      <c r="J549" t="s">
        <v>1347</v>
      </c>
      <c r="K549">
        <f t="array" ref="K549">SUM((InvoiceNo=J549)*1)</f>
        <v>1</v>
      </c>
      <c r="L549">
        <f t="array" ref="L549">SUM((InvoiceNo=J549)*QuantityShipped)</f>
        <v>1</v>
      </c>
      <c r="N549" t="s">
        <v>1580</v>
      </c>
      <c r="O549">
        <f t="array" ref="O549">SUM((ItemCode=N549)*1)</f>
        <v>6</v>
      </c>
      <c r="P549">
        <f t="array" ref="P549">SUM((ItemCode=N549)*QuantityShipped)</f>
        <v>170</v>
      </c>
    </row>
    <row r="550" spans="1:16" x14ac:dyDescent="0.55000000000000004">
      <c r="A550" t="s">
        <v>751</v>
      </c>
      <c r="B550" s="1">
        <v>40431</v>
      </c>
      <c r="C550" t="s">
        <v>138</v>
      </c>
      <c r="D550" t="s">
        <v>665</v>
      </c>
      <c r="E550" t="s">
        <v>666</v>
      </c>
      <c r="F550">
        <v>60</v>
      </c>
      <c r="G550" t="str">
        <f t="array" ref="G550">INDEX(BillToName,MATCH(A550,'Bill to Data'!$A$2:$A$3040,0))</f>
        <v>MARK TENHOLDER</v>
      </c>
      <c r="H550" t="str">
        <f t="shared" si="8"/>
        <v>AI11004-VS</v>
      </c>
      <c r="J550" t="s">
        <v>1348</v>
      </c>
      <c r="K550">
        <f t="array" ref="K550">SUM((InvoiceNo=J550)*1)</f>
        <v>5</v>
      </c>
      <c r="L550">
        <f t="array" ref="L550">SUM((InvoiceNo=J550)*QuantityShipped)</f>
        <v>138</v>
      </c>
      <c r="N550" t="s">
        <v>1584</v>
      </c>
      <c r="O550">
        <f t="array" ref="O550">SUM((ItemCode=N550)*1)</f>
        <v>6</v>
      </c>
      <c r="P550">
        <f t="array" ref="P550">SUM((ItemCode=N550)*QuantityShipped)</f>
        <v>238</v>
      </c>
    </row>
    <row r="551" spans="1:16" x14ac:dyDescent="0.55000000000000004">
      <c r="A551" t="s">
        <v>751</v>
      </c>
      <c r="B551" s="1">
        <v>40431</v>
      </c>
      <c r="C551" t="s">
        <v>138</v>
      </c>
      <c r="D551" t="s">
        <v>561</v>
      </c>
      <c r="E551" t="s">
        <v>30</v>
      </c>
      <c r="F551">
        <v>60</v>
      </c>
      <c r="G551" t="str">
        <f t="array" ref="G551">INDEX(BillToName,MATCH(A551,'Bill to Data'!$A$2:$A$3040,0))</f>
        <v>MARK TENHOLDER</v>
      </c>
      <c r="H551" t="str">
        <f t="shared" si="8"/>
        <v>25598-4-NYR</v>
      </c>
      <c r="J551" t="s">
        <v>1349</v>
      </c>
      <c r="K551">
        <f t="array" ref="K551">SUM((InvoiceNo=J551)*1)</f>
        <v>1</v>
      </c>
      <c r="L551">
        <f t="array" ref="L551">SUM((InvoiceNo=J551)*QuantityShipped)</f>
        <v>1</v>
      </c>
      <c r="N551" t="s">
        <v>1586</v>
      </c>
      <c r="O551">
        <f t="array" ref="O551">SUM((ItemCode=N551)*1)</f>
        <v>1</v>
      </c>
      <c r="P551">
        <f t="array" ref="P551">SUM((ItemCode=N551)*QuantityShipped)</f>
        <v>54</v>
      </c>
    </row>
    <row r="552" spans="1:16" x14ac:dyDescent="0.55000000000000004">
      <c r="A552" t="s">
        <v>752</v>
      </c>
      <c r="B552" s="1">
        <v>40431</v>
      </c>
      <c r="C552" t="s">
        <v>138</v>
      </c>
      <c r="D552" t="s">
        <v>665</v>
      </c>
      <c r="E552" t="s">
        <v>666</v>
      </c>
      <c r="F552">
        <v>-60</v>
      </c>
      <c r="G552" t="str">
        <f t="array" ref="G552">INDEX(BillToName,MATCH(A552,'Bill to Data'!$A$2:$A$3040,0))</f>
        <v>OTHER02 PHONE</v>
      </c>
      <c r="H552" t="str">
        <f t="shared" si="8"/>
        <v>AI11004-VS</v>
      </c>
      <c r="J552" t="s">
        <v>1350</v>
      </c>
      <c r="K552">
        <f t="array" ref="K552">SUM((InvoiceNo=J552)*1)</f>
        <v>2</v>
      </c>
      <c r="L552">
        <f t="array" ref="L552">SUM((InvoiceNo=J552)*QuantityShipped)</f>
        <v>140</v>
      </c>
      <c r="N552" t="s">
        <v>1592</v>
      </c>
      <c r="O552">
        <f t="array" ref="O552">SUM((ItemCode=N552)*1)</f>
        <v>1</v>
      </c>
      <c r="P552">
        <f t="array" ref="P552">SUM((ItemCode=N552)*QuantityShipped)</f>
        <v>1</v>
      </c>
    </row>
    <row r="553" spans="1:16" x14ac:dyDescent="0.55000000000000004">
      <c r="A553" t="s">
        <v>752</v>
      </c>
      <c r="B553" s="1">
        <v>40431</v>
      </c>
      <c r="C553" t="s">
        <v>138</v>
      </c>
      <c r="D553" t="s">
        <v>561</v>
      </c>
      <c r="E553" t="s">
        <v>30</v>
      </c>
      <c r="F553">
        <v>-60</v>
      </c>
      <c r="G553" t="str">
        <f t="array" ref="G553">INDEX(BillToName,MATCH(A553,'Bill to Data'!$A$2:$A$3040,0))</f>
        <v>OTHER02 PHONE</v>
      </c>
      <c r="H553" t="str">
        <f t="shared" si="8"/>
        <v>25598-4-NYR</v>
      </c>
      <c r="J553" t="s">
        <v>1351</v>
      </c>
      <c r="K553">
        <f t="array" ref="K553">SUM((InvoiceNo=J553)*1)</f>
        <v>1</v>
      </c>
      <c r="L553">
        <f t="array" ref="L553">SUM((InvoiceNo=J553)*QuantityShipped)</f>
        <v>-1</v>
      </c>
      <c r="N553" t="s">
        <v>1595</v>
      </c>
      <c r="O553">
        <f t="array" ref="O553">SUM((ItemCode=N553)*1)</f>
        <v>6</v>
      </c>
      <c r="P553">
        <f t="array" ref="P553">SUM((ItemCode=N553)*QuantityShipped)</f>
        <v>101</v>
      </c>
    </row>
    <row r="554" spans="1:16" x14ac:dyDescent="0.55000000000000004">
      <c r="A554" t="s">
        <v>753</v>
      </c>
      <c r="B554" s="1">
        <v>40431</v>
      </c>
      <c r="C554" t="s">
        <v>138</v>
      </c>
      <c r="D554" t="s">
        <v>188</v>
      </c>
      <c r="E554" t="s">
        <v>189</v>
      </c>
      <c r="F554">
        <v>1</v>
      </c>
      <c r="G554" t="str">
        <f t="array" ref="G554">INDEX(BillToName,MATCH(A554,'Bill to Data'!$A$2:$A$3040,0))</f>
        <v>RPC</v>
      </c>
      <c r="H554" t="str">
        <f t="shared" si="8"/>
        <v>4211-035</v>
      </c>
      <c r="J554" t="s">
        <v>1352</v>
      </c>
      <c r="K554">
        <f t="array" ref="K554">SUM((InvoiceNo=J554)*1)</f>
        <v>1</v>
      </c>
      <c r="L554">
        <f t="array" ref="L554">SUM((InvoiceNo=J554)*QuantityShipped)</f>
        <v>-1</v>
      </c>
      <c r="N554" t="s">
        <v>1597</v>
      </c>
      <c r="O554">
        <f t="array" ref="O554">SUM((ItemCode=N554)*1)</f>
        <v>2</v>
      </c>
      <c r="P554">
        <f t="array" ref="P554">SUM((ItemCode=N554)*QuantityShipped)</f>
        <v>87</v>
      </c>
    </row>
    <row r="555" spans="1:16" x14ac:dyDescent="0.55000000000000004">
      <c r="A555" t="s">
        <v>754</v>
      </c>
      <c r="B555" s="1">
        <v>40431</v>
      </c>
      <c r="C555" t="s">
        <v>138</v>
      </c>
      <c r="D555" t="s">
        <v>755</v>
      </c>
      <c r="E555" t="s">
        <v>20</v>
      </c>
      <c r="F555">
        <v>1</v>
      </c>
      <c r="G555" t="str">
        <f t="array" ref="G555">INDEX(BillToName,MATCH(A555,'Bill to Data'!$A$2:$A$3040,0))</f>
        <v>SELECTOFLASH</v>
      </c>
      <c r="H555" t="str">
        <f t="shared" si="8"/>
        <v>AA30L-1/4</v>
      </c>
      <c r="J555" t="s">
        <v>1353</v>
      </c>
      <c r="K555">
        <f t="array" ref="K555">SUM((InvoiceNo=J555)*1)</f>
        <v>1</v>
      </c>
      <c r="L555">
        <f t="array" ref="L555">SUM((InvoiceNo=J555)*QuantityShipped)</f>
        <v>1</v>
      </c>
      <c r="N555" t="s">
        <v>1598</v>
      </c>
      <c r="O555">
        <f t="array" ref="O555">SUM((ItemCode=N555)*1)</f>
        <v>1</v>
      </c>
      <c r="P555">
        <f t="array" ref="P555">SUM((ItemCode=N555)*QuantityShipped)</f>
        <v>126</v>
      </c>
    </row>
    <row r="556" spans="1:16" x14ac:dyDescent="0.55000000000000004">
      <c r="A556" t="s">
        <v>756</v>
      </c>
      <c r="B556" s="1">
        <v>40434</v>
      </c>
      <c r="C556" t="s">
        <v>1</v>
      </c>
      <c r="D556" t="s">
        <v>757</v>
      </c>
      <c r="E556" t="s">
        <v>758</v>
      </c>
      <c r="F556">
        <v>1</v>
      </c>
      <c r="G556" t="str">
        <f t="array" ref="G556">INDEX(BillToName,MATCH(A556,'Bill to Data'!$A$2:$A$3040,0))</f>
        <v>PERRY PHILPOTT</v>
      </c>
      <c r="H556" t="str">
        <f t="shared" si="8"/>
        <v>5880-3/4-2TOC06</v>
      </c>
      <c r="J556" t="s">
        <v>1355</v>
      </c>
      <c r="K556">
        <f t="array" ref="K556">SUM((InvoiceNo=J556)*1)</f>
        <v>1</v>
      </c>
      <c r="L556">
        <f t="array" ref="L556">SUM((InvoiceNo=J556)*QuantityShipped)</f>
        <v>1</v>
      </c>
      <c r="N556" t="s">
        <v>1600</v>
      </c>
      <c r="O556">
        <f t="array" ref="O556">SUM((ItemCode=N556)*1)</f>
        <v>1</v>
      </c>
      <c r="P556">
        <f t="array" ref="P556">SUM((ItemCode=N556)*QuantityShipped)</f>
        <v>126</v>
      </c>
    </row>
    <row r="557" spans="1:16" x14ac:dyDescent="0.55000000000000004">
      <c r="A557" t="s">
        <v>759</v>
      </c>
      <c r="B557" s="1">
        <v>40434</v>
      </c>
      <c r="C557" t="s">
        <v>1</v>
      </c>
      <c r="D557" t="s">
        <v>130</v>
      </c>
      <c r="E557" t="s">
        <v>120</v>
      </c>
      <c r="F557">
        <v>21</v>
      </c>
      <c r="G557" t="str">
        <f t="array" ref="G557">INDEX(BillToName,MATCH(A557,'Bill to Data'!$A$2:$A$3040,0))</f>
        <v>Eric Edmundson</v>
      </c>
      <c r="H557" t="str">
        <f t="shared" si="8"/>
        <v>XR8004VS</v>
      </c>
      <c r="J557" t="s">
        <v>1356</v>
      </c>
      <c r="K557">
        <f t="array" ref="K557">SUM((InvoiceNo=J557)*1)</f>
        <v>2</v>
      </c>
      <c r="L557">
        <f t="array" ref="L557">SUM((InvoiceNo=J557)*QuantityShipped)</f>
        <v>-2</v>
      </c>
      <c r="N557" t="s">
        <v>1603</v>
      </c>
      <c r="O557">
        <f t="array" ref="O557">SUM((ItemCode=N557)*1)</f>
        <v>2</v>
      </c>
      <c r="P557">
        <f t="array" ref="P557">SUM((ItemCode=N557)*QuantityShipped)</f>
        <v>4</v>
      </c>
    </row>
    <row r="558" spans="1:16" x14ac:dyDescent="0.55000000000000004">
      <c r="A558" t="s">
        <v>760</v>
      </c>
      <c r="B558" s="1">
        <v>40434</v>
      </c>
      <c r="C558" t="s">
        <v>138</v>
      </c>
      <c r="D558" t="s">
        <v>308</v>
      </c>
      <c r="E558" t="s">
        <v>293</v>
      </c>
      <c r="F558">
        <v>50</v>
      </c>
      <c r="G558" t="str">
        <f t="array" ref="G558">INDEX(BillToName,MATCH(A558,'Bill to Data'!$A$2:$A$3040,0))</f>
        <v>MIKE HAGEMANN</v>
      </c>
      <c r="H558" t="str">
        <f t="shared" si="8"/>
        <v>AIXR11003VP</v>
      </c>
      <c r="J558" t="s">
        <v>1357</v>
      </c>
      <c r="K558">
        <f t="array" ref="K558">SUM((InvoiceNo=J558)*1)</f>
        <v>1</v>
      </c>
      <c r="L558">
        <f t="array" ref="L558">SUM((InvoiceNo=J558)*QuantityShipped)</f>
        <v>2</v>
      </c>
      <c r="N558" t="s">
        <v>1604</v>
      </c>
      <c r="O558">
        <f t="array" ref="O558">SUM((ItemCode=N558)*1)</f>
        <v>5</v>
      </c>
      <c r="P558">
        <f t="array" ref="P558">SUM((ItemCode=N558)*QuantityShipped)</f>
        <v>29</v>
      </c>
    </row>
    <row r="559" spans="1:16" x14ac:dyDescent="0.55000000000000004">
      <c r="A559" t="s">
        <v>761</v>
      </c>
      <c r="B559" s="1">
        <v>40434</v>
      </c>
      <c r="C559" t="s">
        <v>1</v>
      </c>
      <c r="D559" t="s">
        <v>233</v>
      </c>
      <c r="E559" t="s">
        <v>120</v>
      </c>
      <c r="F559">
        <v>9</v>
      </c>
      <c r="G559" t="str">
        <f t="array" ref="G559">INDEX(BillToName,MATCH(A559,'Bill to Data'!$A$2:$A$3040,0))</f>
        <v>David Jolly</v>
      </c>
      <c r="H559" t="str">
        <f t="shared" si="8"/>
        <v>XR11003-VS</v>
      </c>
      <c r="J559" t="s">
        <v>1358</v>
      </c>
      <c r="K559">
        <f t="array" ref="K559">SUM((InvoiceNo=J559)*1)</f>
        <v>1</v>
      </c>
      <c r="L559">
        <f t="array" ref="L559">SUM((InvoiceNo=J559)*QuantityShipped)</f>
        <v>1</v>
      </c>
      <c r="N559" t="s">
        <v>1607</v>
      </c>
      <c r="O559">
        <f t="array" ref="O559">SUM((ItemCode=N559)*1)</f>
        <v>6</v>
      </c>
      <c r="P559">
        <f t="array" ref="P559">SUM((ItemCode=N559)*QuantityShipped)</f>
        <v>7</v>
      </c>
    </row>
    <row r="560" spans="1:16" x14ac:dyDescent="0.55000000000000004">
      <c r="A560" t="s">
        <v>762</v>
      </c>
      <c r="B560" s="1">
        <v>40434</v>
      </c>
      <c r="C560" t="s">
        <v>1</v>
      </c>
      <c r="D560" t="s">
        <v>151</v>
      </c>
      <c r="E560" t="s">
        <v>152</v>
      </c>
      <c r="F560">
        <v>10</v>
      </c>
      <c r="G560" t="str">
        <f t="array" ref="G560">INDEX(BillToName,MATCH(A560,'Bill to Data'!$A$2:$A$3040,0))</f>
        <v>PETER ALLEN</v>
      </c>
      <c r="H560" t="str">
        <f t="shared" si="8"/>
        <v>4193A-PP-10-100</v>
      </c>
      <c r="J560" t="s">
        <v>1359</v>
      </c>
      <c r="K560">
        <f t="array" ref="K560">SUM((InvoiceNo=J560)*1)</f>
        <v>2</v>
      </c>
      <c r="L560">
        <f t="array" ref="L560">SUM((InvoiceNo=J560)*QuantityShipped)</f>
        <v>32</v>
      </c>
      <c r="N560" t="s">
        <v>1613</v>
      </c>
      <c r="O560">
        <f t="array" ref="O560">SUM((ItemCode=N560)*1)</f>
        <v>3</v>
      </c>
      <c r="P560">
        <f t="array" ref="P560">SUM((ItemCode=N560)*QuantityShipped)</f>
        <v>3</v>
      </c>
    </row>
    <row r="561" spans="1:16" x14ac:dyDescent="0.55000000000000004">
      <c r="A561" t="s">
        <v>762</v>
      </c>
      <c r="B561" s="1">
        <v>40434</v>
      </c>
      <c r="C561" t="s">
        <v>1</v>
      </c>
      <c r="D561" t="s">
        <v>216</v>
      </c>
      <c r="E561" t="s">
        <v>63</v>
      </c>
      <c r="F561">
        <v>10</v>
      </c>
      <c r="G561" t="str">
        <f t="array" ref="G561">INDEX(BillToName,MATCH(A561,'Bill to Data'!$A$2:$A$3040,0))</f>
        <v>PETER ALLEN</v>
      </c>
      <c r="H561" t="str">
        <f t="shared" si="8"/>
        <v>TP11001VS</v>
      </c>
      <c r="J561" t="s">
        <v>1362</v>
      </c>
      <c r="K561">
        <f t="array" ref="K561">SUM((InvoiceNo=J561)*1)</f>
        <v>3</v>
      </c>
      <c r="L561">
        <f t="array" ref="L561">SUM((InvoiceNo=J561)*QuantityShipped)</f>
        <v>50</v>
      </c>
      <c r="N561" t="s">
        <v>1616</v>
      </c>
      <c r="O561">
        <f t="array" ref="O561">SUM((ItemCode=N561)*1)</f>
        <v>6</v>
      </c>
      <c r="P561">
        <f t="array" ref="P561">SUM((ItemCode=N561)*QuantityShipped)</f>
        <v>296</v>
      </c>
    </row>
    <row r="562" spans="1:16" x14ac:dyDescent="0.55000000000000004">
      <c r="A562" t="s">
        <v>762</v>
      </c>
      <c r="B562" s="1">
        <v>40434</v>
      </c>
      <c r="C562" t="s">
        <v>1</v>
      </c>
      <c r="D562" t="s">
        <v>755</v>
      </c>
      <c r="E562" t="s">
        <v>20</v>
      </c>
      <c r="F562">
        <v>3</v>
      </c>
      <c r="G562" t="str">
        <f t="array" ref="G562">INDEX(BillToName,MATCH(A562,'Bill to Data'!$A$2:$A$3040,0))</f>
        <v>PETER ALLEN</v>
      </c>
      <c r="H562" t="str">
        <f t="shared" si="8"/>
        <v>AA30L-1/4</v>
      </c>
      <c r="J562" t="s">
        <v>1363</v>
      </c>
      <c r="K562">
        <f t="array" ref="K562">SUM((InvoiceNo=J562)*1)</f>
        <v>1</v>
      </c>
      <c r="L562">
        <f t="array" ref="L562">SUM((InvoiceNo=J562)*QuantityShipped)</f>
        <v>4</v>
      </c>
      <c r="N562" t="s">
        <v>1617</v>
      </c>
      <c r="O562">
        <f t="array" ref="O562">SUM((ItemCode=N562)*1)</f>
        <v>4</v>
      </c>
      <c r="P562">
        <f t="array" ref="P562">SUM((ItemCode=N562)*QuantityShipped)</f>
        <v>116</v>
      </c>
    </row>
    <row r="563" spans="1:16" x14ac:dyDescent="0.55000000000000004">
      <c r="A563" t="s">
        <v>762</v>
      </c>
      <c r="B563" s="1">
        <v>40434</v>
      </c>
      <c r="C563" t="s">
        <v>1</v>
      </c>
      <c r="D563" t="s">
        <v>550</v>
      </c>
      <c r="E563" t="s">
        <v>115</v>
      </c>
      <c r="F563">
        <v>2</v>
      </c>
      <c r="G563" t="str">
        <f t="array" ref="G563">INDEX(BillToName,MATCH(A563,'Bill to Data'!$A$2:$A$3040,0))</f>
        <v>PETER ALLEN</v>
      </c>
      <c r="H563" t="str">
        <f t="shared" si="8"/>
        <v>22670-PP-24-406</v>
      </c>
      <c r="J563" t="s">
        <v>1364</v>
      </c>
      <c r="K563">
        <f t="array" ref="K563">SUM((InvoiceNo=J563)*1)</f>
        <v>1</v>
      </c>
      <c r="L563">
        <f t="array" ref="L563">SUM((InvoiceNo=J563)*QuantityShipped)</f>
        <v>1</v>
      </c>
      <c r="N563" t="s">
        <v>1619</v>
      </c>
      <c r="O563">
        <f t="array" ref="O563">SUM((ItemCode=N563)*1)</f>
        <v>5</v>
      </c>
      <c r="P563">
        <f t="array" ref="P563">SUM((ItemCode=N563)*QuantityShipped)</f>
        <v>10</v>
      </c>
    </row>
    <row r="564" spans="1:16" x14ac:dyDescent="0.55000000000000004">
      <c r="A564" t="s">
        <v>763</v>
      </c>
      <c r="B564" s="1">
        <v>40434</v>
      </c>
      <c r="C564" t="s">
        <v>1</v>
      </c>
      <c r="D564" t="s">
        <v>764</v>
      </c>
      <c r="E564" t="s">
        <v>746</v>
      </c>
      <c r="F564">
        <v>2</v>
      </c>
      <c r="G564" t="str">
        <f t="array" ref="G564">INDEX(BillToName,MATCH(A564,'Bill to Data'!$A$2:$A$3040,0))</f>
        <v>Gene Pileggi</v>
      </c>
      <c r="H564" t="str">
        <f t="shared" si="8"/>
        <v>AA30L-22425-18</v>
      </c>
      <c r="J564" t="s">
        <v>1365</v>
      </c>
      <c r="K564">
        <f t="array" ref="K564">SUM((InvoiceNo=J564)*1)</f>
        <v>5</v>
      </c>
      <c r="L564">
        <f t="array" ref="L564">SUM((InvoiceNo=J564)*QuantityShipped)</f>
        <v>5</v>
      </c>
      <c r="N564" t="s">
        <v>1621</v>
      </c>
      <c r="O564">
        <f t="array" ref="O564">SUM((ItemCode=N564)*1)</f>
        <v>1</v>
      </c>
      <c r="P564">
        <f t="array" ref="P564">SUM((ItemCode=N564)*QuantityShipped)</f>
        <v>3</v>
      </c>
    </row>
    <row r="565" spans="1:16" x14ac:dyDescent="0.55000000000000004">
      <c r="A565" t="s">
        <v>765</v>
      </c>
      <c r="B565" s="1">
        <v>40434</v>
      </c>
      <c r="C565" t="s">
        <v>138</v>
      </c>
      <c r="D565" t="s">
        <v>458</v>
      </c>
      <c r="E565" t="s">
        <v>459</v>
      </c>
      <c r="F565">
        <v>-1</v>
      </c>
      <c r="G565" t="str">
        <f t="array" ref="G565">INDEX(BillToName,MATCH(A565,'Bill to Data'!$A$2:$A$3040,0))</f>
        <v>ABRAM WIEBE</v>
      </c>
      <c r="H565" t="str">
        <f t="shared" si="8"/>
        <v>115-0159-707</v>
      </c>
      <c r="J565" t="s">
        <v>1376</v>
      </c>
      <c r="K565">
        <f t="array" ref="K565">SUM((InvoiceNo=J565)*1)</f>
        <v>1</v>
      </c>
      <c r="L565">
        <f t="array" ref="L565">SUM((InvoiceNo=J565)*QuantityShipped)</f>
        <v>1</v>
      </c>
      <c r="N565" t="s">
        <v>1623</v>
      </c>
      <c r="O565">
        <f t="array" ref="O565">SUM((ItemCode=N565)*1)</f>
        <v>3</v>
      </c>
      <c r="P565">
        <f t="array" ref="P565">SUM((ItemCode=N565)*QuantityShipped)</f>
        <v>12</v>
      </c>
    </row>
    <row r="566" spans="1:16" x14ac:dyDescent="0.55000000000000004">
      <c r="A566" t="s">
        <v>766</v>
      </c>
      <c r="B566" s="1">
        <v>40434</v>
      </c>
      <c r="C566" t="s">
        <v>1</v>
      </c>
      <c r="D566" t="s">
        <v>266</v>
      </c>
      <c r="E566" t="s">
        <v>267</v>
      </c>
      <c r="F566">
        <v>-1</v>
      </c>
      <c r="G566" t="str">
        <f t="array" ref="G566">INDEX(BillToName,MATCH(A566,'Bill to Data'!$A$2:$A$3040,0))</f>
        <v>LYNNE ELLIS</v>
      </c>
      <c r="H566" t="str">
        <f t="shared" si="8"/>
        <v>TF150</v>
      </c>
      <c r="J566" t="s">
        <v>1377</v>
      </c>
      <c r="K566">
        <f t="array" ref="K566">SUM((InvoiceNo=J566)*1)</f>
        <v>1</v>
      </c>
      <c r="L566">
        <f t="array" ref="L566">SUM((InvoiceNo=J566)*QuantityShipped)</f>
        <v>42</v>
      </c>
      <c r="N566" t="s">
        <v>1626</v>
      </c>
      <c r="O566">
        <f t="array" ref="O566">SUM((ItemCode=N566)*1)</f>
        <v>2</v>
      </c>
      <c r="P566">
        <f t="array" ref="P566">SUM((ItemCode=N566)*QuantityShipped)</f>
        <v>3</v>
      </c>
    </row>
    <row r="567" spans="1:16" x14ac:dyDescent="0.55000000000000004">
      <c r="A567" t="s">
        <v>767</v>
      </c>
      <c r="B567" s="1">
        <v>40434</v>
      </c>
      <c r="C567" t="s">
        <v>1</v>
      </c>
      <c r="D567" t="s">
        <v>48</v>
      </c>
      <c r="E567" t="s">
        <v>47</v>
      </c>
      <c r="F567">
        <v>42</v>
      </c>
      <c r="G567" t="str">
        <f t="array" ref="G567">INDEX(BillToName,MATCH(A567,'Bill to Data'!$A$2:$A$3040,0))</f>
        <v>KENNY EDWARDS</v>
      </c>
      <c r="H567" t="str">
        <f t="shared" si="8"/>
        <v>TTJ60-11004VP</v>
      </c>
      <c r="J567" t="s">
        <v>1378</v>
      </c>
      <c r="K567">
        <f t="array" ref="K567">SUM((InvoiceNo=J567)*1)</f>
        <v>2</v>
      </c>
      <c r="L567">
        <f t="array" ref="L567">SUM((InvoiceNo=J567)*QuantityShipped)</f>
        <v>2</v>
      </c>
      <c r="N567" t="s">
        <v>1628</v>
      </c>
      <c r="O567">
        <f t="array" ref="O567">SUM((ItemCode=N567)*1)</f>
        <v>1</v>
      </c>
      <c r="P567">
        <f t="array" ref="P567">SUM((ItemCode=N567)*QuantityShipped)</f>
        <v>1</v>
      </c>
    </row>
    <row r="568" spans="1:16" x14ac:dyDescent="0.55000000000000004">
      <c r="A568" t="s">
        <v>768</v>
      </c>
      <c r="B568" s="1">
        <v>40436</v>
      </c>
      <c r="C568" t="s">
        <v>1</v>
      </c>
      <c r="D568" t="s">
        <v>769</v>
      </c>
      <c r="E568" t="s">
        <v>770</v>
      </c>
      <c r="F568">
        <v>5</v>
      </c>
      <c r="G568" t="str">
        <f t="array" ref="G568">INDEX(BillToName,MATCH(A568,'Bill to Data'!$A$2:$A$3040,0))</f>
        <v>EDWIN MOSLEY</v>
      </c>
      <c r="H568" t="str">
        <f t="shared" si="8"/>
        <v>6051-SS-100</v>
      </c>
      <c r="J568" t="s">
        <v>1381</v>
      </c>
      <c r="K568">
        <f t="array" ref="K568">SUM((InvoiceNo=J568)*1)</f>
        <v>1</v>
      </c>
      <c r="L568">
        <f t="array" ref="L568">SUM((InvoiceNo=J568)*QuantityShipped)</f>
        <v>1</v>
      </c>
      <c r="N568" t="s">
        <v>1633</v>
      </c>
      <c r="O568">
        <f t="array" ref="O568">SUM((ItemCode=N568)*1)</f>
        <v>6</v>
      </c>
      <c r="P568">
        <f t="array" ref="P568">SUM((ItemCode=N568)*QuantityShipped)</f>
        <v>89</v>
      </c>
    </row>
    <row r="569" spans="1:16" x14ac:dyDescent="0.55000000000000004">
      <c r="A569" t="s">
        <v>771</v>
      </c>
      <c r="B569" s="1">
        <v>40436</v>
      </c>
      <c r="C569" t="s">
        <v>1</v>
      </c>
      <c r="D569" t="s">
        <v>49</v>
      </c>
      <c r="E569" t="s">
        <v>50</v>
      </c>
      <c r="F569">
        <v>2</v>
      </c>
      <c r="G569" t="str">
        <f t="array" ref="G569">INDEX(BillToName,MATCH(A569,'Bill to Data'!$A$2:$A$3040,0))</f>
        <v>David Holland</v>
      </c>
      <c r="H569" t="str">
        <f t="shared" si="8"/>
        <v>8600-1/4T-NYB</v>
      </c>
      <c r="J569" t="s">
        <v>1382</v>
      </c>
      <c r="K569">
        <f t="array" ref="K569">SUM((InvoiceNo=J569)*1)</f>
        <v>3</v>
      </c>
      <c r="L569">
        <f t="array" ref="L569">SUM((InvoiceNo=J569)*QuantityShipped)</f>
        <v>32</v>
      </c>
      <c r="N569" t="s">
        <v>1636</v>
      </c>
      <c r="O569">
        <f t="array" ref="O569">SUM((ItemCode=N569)*1)</f>
        <v>1</v>
      </c>
      <c r="P569">
        <f t="array" ref="P569">SUM((ItemCode=N569)*QuantityShipped)</f>
        <v>1</v>
      </c>
    </row>
    <row r="570" spans="1:16" x14ac:dyDescent="0.55000000000000004">
      <c r="A570" t="s">
        <v>771</v>
      </c>
      <c r="B570" s="1">
        <v>40436</v>
      </c>
      <c r="C570" t="s">
        <v>1</v>
      </c>
      <c r="D570" t="s">
        <v>155</v>
      </c>
      <c r="E570" t="s">
        <v>156</v>
      </c>
      <c r="F570">
        <v>2</v>
      </c>
      <c r="G570" t="str">
        <f t="array" ref="G570">INDEX(BillToName,MATCH(A570,'Bill to Data'!$A$2:$A$3040,0))</f>
        <v>David Holland</v>
      </c>
      <c r="H570" t="str">
        <f t="shared" si="8"/>
        <v>QJ1/4T-NYB</v>
      </c>
      <c r="J570" t="s">
        <v>1384</v>
      </c>
      <c r="K570">
        <f t="array" ref="K570">SUM((InvoiceNo=J570)*1)</f>
        <v>1</v>
      </c>
      <c r="L570">
        <f t="array" ref="L570">SUM((InvoiceNo=J570)*QuantityShipped)</f>
        <v>75</v>
      </c>
      <c r="N570" t="s">
        <v>1639</v>
      </c>
      <c r="O570">
        <f t="array" ref="O570">SUM((ItemCode=N570)*1)</f>
        <v>3</v>
      </c>
      <c r="P570">
        <f t="array" ref="P570">SUM((ItemCode=N570)*QuantityShipped)</f>
        <v>3</v>
      </c>
    </row>
    <row r="571" spans="1:16" x14ac:dyDescent="0.55000000000000004">
      <c r="A571" t="s">
        <v>771</v>
      </c>
      <c r="B571" s="1">
        <v>40436</v>
      </c>
      <c r="C571" t="s">
        <v>1</v>
      </c>
      <c r="D571" t="s">
        <v>121</v>
      </c>
      <c r="E571" t="s">
        <v>30</v>
      </c>
      <c r="F571">
        <v>1</v>
      </c>
      <c r="G571" t="str">
        <f t="array" ref="G571">INDEX(BillToName,MATCH(A571,'Bill to Data'!$A$2:$A$3040,0))</f>
        <v>David Holland</v>
      </c>
      <c r="H571" t="str">
        <f t="shared" si="8"/>
        <v>25612-3-NYR</v>
      </c>
      <c r="J571" t="s">
        <v>1387</v>
      </c>
      <c r="K571">
        <f t="array" ref="K571">SUM((InvoiceNo=J571)*1)</f>
        <v>1</v>
      </c>
      <c r="L571">
        <f t="array" ref="L571">SUM((InvoiceNo=J571)*QuantityShipped)</f>
        <v>60</v>
      </c>
      <c r="N571" t="s">
        <v>1644</v>
      </c>
      <c r="O571">
        <f t="array" ref="O571">SUM((ItemCode=N571)*1)</f>
        <v>3</v>
      </c>
      <c r="P571">
        <f t="array" ref="P571">SUM((ItemCode=N571)*QuantityShipped)</f>
        <v>3</v>
      </c>
    </row>
    <row r="572" spans="1:16" x14ac:dyDescent="0.55000000000000004">
      <c r="A572" t="s">
        <v>771</v>
      </c>
      <c r="B572" s="1">
        <v>40436</v>
      </c>
      <c r="C572" t="s">
        <v>1</v>
      </c>
      <c r="D572" t="s">
        <v>772</v>
      </c>
      <c r="E572" t="s">
        <v>307</v>
      </c>
      <c r="F572">
        <v>1</v>
      </c>
      <c r="G572" t="str">
        <f t="array" ref="G572">INDEX(BillToName,MATCH(A572,'Bill to Data'!$A$2:$A$3040,0))</f>
        <v>David Holland</v>
      </c>
      <c r="H572" t="str">
        <f t="shared" si="8"/>
        <v>AI11008-VS</v>
      </c>
      <c r="J572" t="s">
        <v>1388</v>
      </c>
      <c r="K572">
        <f t="array" ref="K572">SUM((InvoiceNo=J572)*1)</f>
        <v>4</v>
      </c>
      <c r="L572">
        <f t="array" ref="L572">SUM((InvoiceNo=J572)*QuantityShipped)</f>
        <v>12</v>
      </c>
      <c r="N572" t="s">
        <v>1647</v>
      </c>
      <c r="O572">
        <f t="array" ref="O572">SUM((ItemCode=N572)*1)</f>
        <v>1</v>
      </c>
      <c r="P572">
        <f t="array" ref="P572">SUM((ItemCode=N572)*QuantityShipped)</f>
        <v>1</v>
      </c>
    </row>
    <row r="573" spans="1:16" x14ac:dyDescent="0.55000000000000004">
      <c r="A573" t="s">
        <v>773</v>
      </c>
      <c r="B573" s="1">
        <v>40437</v>
      </c>
      <c r="C573" t="s">
        <v>1</v>
      </c>
      <c r="D573" t="s">
        <v>774</v>
      </c>
      <c r="E573" t="s">
        <v>775</v>
      </c>
      <c r="F573">
        <v>1</v>
      </c>
      <c r="G573" t="str">
        <f t="array" ref="G573">INDEX(BillToName,MATCH(A573,'Bill to Data'!$A$2:$A$3040,0))</f>
        <v>SERGIO BARRERA</v>
      </c>
      <c r="H573" t="str">
        <f t="shared" si="8"/>
        <v>2088-313-145</v>
      </c>
      <c r="J573" t="s">
        <v>1389</v>
      </c>
      <c r="K573">
        <f t="array" ref="K573">SUM((InvoiceNo=J573)*1)</f>
        <v>1</v>
      </c>
      <c r="L573">
        <f t="array" ref="L573">SUM((InvoiceNo=J573)*QuantityShipped)</f>
        <v>1</v>
      </c>
      <c r="N573" t="s">
        <v>1649</v>
      </c>
      <c r="O573">
        <f t="array" ref="O573">SUM((ItemCode=N573)*1)</f>
        <v>3</v>
      </c>
      <c r="P573">
        <f t="array" ref="P573">SUM((ItemCode=N573)*QuantityShipped)</f>
        <v>2</v>
      </c>
    </row>
    <row r="574" spans="1:16" x14ac:dyDescent="0.55000000000000004">
      <c r="A574" t="s">
        <v>776</v>
      </c>
      <c r="B574" s="1">
        <v>40437</v>
      </c>
      <c r="C574" t="s">
        <v>1</v>
      </c>
      <c r="D574" t="s">
        <v>194</v>
      </c>
      <c r="E574" t="s">
        <v>23</v>
      </c>
      <c r="F574">
        <v>6</v>
      </c>
      <c r="G574" t="str">
        <f t="array" ref="G574">INDEX(BillToName,MATCH(A574,'Bill to Data'!$A$2:$A$3040,0))</f>
        <v>ROGER C CAGLE</v>
      </c>
      <c r="H574" t="str">
        <f t="shared" si="8"/>
        <v>TT11001-VP</v>
      </c>
      <c r="J574" t="s">
        <v>1390</v>
      </c>
      <c r="K574">
        <f t="array" ref="K574">SUM((InvoiceNo=J574)*1)</f>
        <v>1</v>
      </c>
      <c r="L574">
        <f t="array" ref="L574">SUM((InvoiceNo=J574)*QuantityShipped)</f>
        <v>65</v>
      </c>
      <c r="N574" t="s">
        <v>1650</v>
      </c>
      <c r="O574">
        <f t="array" ref="O574">SUM((ItemCode=N574)*1)</f>
        <v>6</v>
      </c>
      <c r="P574">
        <f t="array" ref="P574">SUM((ItemCode=N574)*QuantityShipped)</f>
        <v>351</v>
      </c>
    </row>
    <row r="575" spans="1:16" x14ac:dyDescent="0.55000000000000004">
      <c r="A575" t="s">
        <v>776</v>
      </c>
      <c r="B575" s="1">
        <v>40437</v>
      </c>
      <c r="C575" t="s">
        <v>1</v>
      </c>
      <c r="D575" t="s">
        <v>777</v>
      </c>
      <c r="E575" t="s">
        <v>778</v>
      </c>
      <c r="F575">
        <v>25</v>
      </c>
      <c r="G575" t="str">
        <f t="array" ref="G575">INDEX(BillToName,MATCH(A575,'Bill to Data'!$A$2:$A$3040,0))</f>
        <v>ROGER C CAGLE</v>
      </c>
      <c r="H575" t="str">
        <f t="shared" si="8"/>
        <v>V3020-038</v>
      </c>
      <c r="J575" t="s">
        <v>1393</v>
      </c>
      <c r="K575">
        <f t="array" ref="K575">SUM((InvoiceNo=J575)*1)</f>
        <v>1</v>
      </c>
      <c r="L575">
        <f t="array" ref="L575">SUM((InvoiceNo=J575)*QuantityShipped)</f>
        <v>1</v>
      </c>
      <c r="N575" t="s">
        <v>1652</v>
      </c>
      <c r="O575">
        <f t="array" ref="O575">SUM((ItemCode=N575)*1)</f>
        <v>2</v>
      </c>
      <c r="P575">
        <f t="array" ref="P575">SUM((ItemCode=N575)*QuantityShipped)</f>
        <v>62</v>
      </c>
    </row>
    <row r="576" spans="1:16" x14ac:dyDescent="0.55000000000000004">
      <c r="A576" t="s">
        <v>776</v>
      </c>
      <c r="B576" s="1">
        <v>40437</v>
      </c>
      <c r="C576" t="s">
        <v>1</v>
      </c>
      <c r="D576" t="s">
        <v>779</v>
      </c>
      <c r="E576" t="s">
        <v>778</v>
      </c>
      <c r="F576">
        <v>30</v>
      </c>
      <c r="G576" t="str">
        <f t="array" ref="G576">INDEX(BillToName,MATCH(A576,'Bill to Data'!$A$2:$A$3040,0))</f>
        <v>ROGER C CAGLE</v>
      </c>
      <c r="H576" t="str">
        <f t="shared" si="8"/>
        <v>V3020-050</v>
      </c>
      <c r="J576" t="s">
        <v>1396</v>
      </c>
      <c r="K576">
        <f t="array" ref="K576">SUM((InvoiceNo=J576)*1)</f>
        <v>1</v>
      </c>
      <c r="L576">
        <f t="array" ref="L576">SUM((InvoiceNo=J576)*QuantityShipped)</f>
        <v>1</v>
      </c>
      <c r="N576" t="s">
        <v>1654</v>
      </c>
      <c r="O576">
        <f t="array" ref="O576">SUM((ItemCode=N576)*1)</f>
        <v>1</v>
      </c>
      <c r="P576">
        <f t="array" ref="P576">SUM((ItemCode=N576)*QuantityShipped)</f>
        <v>1</v>
      </c>
    </row>
    <row r="577" spans="1:16" x14ac:dyDescent="0.55000000000000004">
      <c r="A577" t="s">
        <v>776</v>
      </c>
      <c r="B577" s="1">
        <v>40437</v>
      </c>
      <c r="C577" t="s">
        <v>1</v>
      </c>
      <c r="D577" t="s">
        <v>129</v>
      </c>
      <c r="E577" t="s">
        <v>72</v>
      </c>
      <c r="F577">
        <v>6</v>
      </c>
      <c r="G577" t="str">
        <f t="array" ref="G577">INDEX(BillToName,MATCH(A577,'Bill to Data'!$A$2:$A$3040,0))</f>
        <v>ROGER C CAGLE</v>
      </c>
      <c r="H577" t="str">
        <f t="shared" si="8"/>
        <v>55215-100-EPR</v>
      </c>
      <c r="J577" t="s">
        <v>1399</v>
      </c>
      <c r="K577">
        <f t="array" ref="K577">SUM((InvoiceNo=J577)*1)</f>
        <v>1</v>
      </c>
      <c r="L577">
        <f t="array" ref="L577">SUM((InvoiceNo=J577)*QuantityShipped)</f>
        <v>1</v>
      </c>
      <c r="N577" t="s">
        <v>1658</v>
      </c>
      <c r="O577">
        <f t="array" ref="O577">SUM((ItemCode=N577)*1)</f>
        <v>1</v>
      </c>
      <c r="P577">
        <f t="array" ref="P577">SUM((ItemCode=N577)*QuantityShipped)</f>
        <v>1</v>
      </c>
    </row>
    <row r="578" spans="1:16" x14ac:dyDescent="0.55000000000000004">
      <c r="A578" t="s">
        <v>780</v>
      </c>
      <c r="B578" s="1">
        <v>40437</v>
      </c>
      <c r="C578" t="s">
        <v>1</v>
      </c>
      <c r="D578" t="s">
        <v>393</v>
      </c>
      <c r="E578" t="s">
        <v>257</v>
      </c>
      <c r="F578">
        <v>75</v>
      </c>
      <c r="G578" t="str">
        <f t="array" ref="G578">INDEX(BillToName,MATCH(A578,'Bill to Data'!$A$2:$A$3040,0))</f>
        <v>Dale Van Wormer</v>
      </c>
      <c r="H578" t="str">
        <f t="shared" ref="H578:H641" si="9">LEFT(D578,LEN(D578))</f>
        <v>L85-038</v>
      </c>
      <c r="J578" t="s">
        <v>1401</v>
      </c>
      <c r="K578">
        <f t="array" ref="K578">SUM((InvoiceNo=J578)*1)</f>
        <v>1</v>
      </c>
      <c r="L578">
        <f t="array" ref="L578">SUM((InvoiceNo=J578)*QuantityShipped)</f>
        <v>1</v>
      </c>
      <c r="N578" t="s">
        <v>1661</v>
      </c>
      <c r="O578">
        <f t="array" ref="O578">SUM((ItemCode=N578)*1)</f>
        <v>1</v>
      </c>
      <c r="P578">
        <f t="array" ref="P578">SUM((ItemCode=N578)*QuantityShipped)</f>
        <v>1</v>
      </c>
    </row>
    <row r="579" spans="1:16" x14ac:dyDescent="0.55000000000000004">
      <c r="A579" t="s">
        <v>781</v>
      </c>
      <c r="B579" s="1">
        <v>40437</v>
      </c>
      <c r="C579" t="s">
        <v>1</v>
      </c>
      <c r="D579" t="s">
        <v>630</v>
      </c>
      <c r="E579" t="s">
        <v>631</v>
      </c>
      <c r="F579">
        <v>1</v>
      </c>
      <c r="G579" t="str">
        <f t="array" ref="G579">INDEX(BillToName,MATCH(A579,'Bill to Data'!$A$2:$A$3040,0))</f>
        <v>Angela Hanson</v>
      </c>
      <c r="H579" t="str">
        <f t="shared" si="9"/>
        <v>463470040</v>
      </c>
      <c r="J579" t="s">
        <v>1404</v>
      </c>
      <c r="K579">
        <f t="array" ref="K579">SUM((InvoiceNo=J579)*1)</f>
        <v>1</v>
      </c>
      <c r="L579">
        <f t="array" ref="L579">SUM((InvoiceNo=J579)*QuantityShipped)</f>
        <v>2</v>
      </c>
      <c r="N579" t="s">
        <v>1668</v>
      </c>
      <c r="O579">
        <f t="array" ref="O579">SUM((ItemCode=N579)*1)</f>
        <v>6</v>
      </c>
      <c r="P579">
        <f t="array" ref="P579">SUM((ItemCode=N579)*QuantityShipped)</f>
        <v>6</v>
      </c>
    </row>
    <row r="580" spans="1:16" x14ac:dyDescent="0.55000000000000004">
      <c r="A580" t="s">
        <v>782</v>
      </c>
      <c r="B580" s="1">
        <v>40437</v>
      </c>
      <c r="C580" t="s">
        <v>1</v>
      </c>
      <c r="D580" t="s">
        <v>111</v>
      </c>
      <c r="E580" t="s">
        <v>76</v>
      </c>
      <c r="F580">
        <v>20</v>
      </c>
      <c r="G580" t="str">
        <f t="array" ref="G580">INDEX(BillToName,MATCH(A580,'Bill to Data'!$A$2:$A$3040,0))</f>
        <v>Jeff Reed</v>
      </c>
      <c r="H580" t="str">
        <f t="shared" si="9"/>
        <v>QJ111SQ-1</v>
      </c>
      <c r="J580" t="s">
        <v>1405</v>
      </c>
      <c r="K580">
        <f t="array" ref="K580">SUM((InvoiceNo=J580)*1)</f>
        <v>3</v>
      </c>
      <c r="L580">
        <f t="array" ref="L580">SUM((InvoiceNo=J580)*QuantityShipped)</f>
        <v>232</v>
      </c>
      <c r="N580" t="s">
        <v>1670</v>
      </c>
      <c r="O580">
        <f t="array" ref="O580">SUM((ItemCode=N580)*1)</f>
        <v>1</v>
      </c>
      <c r="P580">
        <f t="array" ref="P580">SUM((ItemCode=N580)*QuantityShipped)</f>
        <v>1</v>
      </c>
    </row>
    <row r="581" spans="1:16" x14ac:dyDescent="0.55000000000000004">
      <c r="A581" t="s">
        <v>783</v>
      </c>
      <c r="B581" s="1">
        <v>40437</v>
      </c>
      <c r="C581" t="s">
        <v>1</v>
      </c>
      <c r="D581" t="s">
        <v>16</v>
      </c>
      <c r="E581" t="s">
        <v>17</v>
      </c>
      <c r="F581">
        <v>1</v>
      </c>
      <c r="G581" t="str">
        <f t="array" ref="G581">INDEX(BillToName,MATCH(A581,'Bill to Data'!$A$2:$A$3040,0))</f>
        <v>YU WEN CHEN</v>
      </c>
      <c r="H581" t="str">
        <f t="shared" si="9"/>
        <v>8007-543-836</v>
      </c>
      <c r="J581" t="s">
        <v>1406</v>
      </c>
      <c r="K581">
        <f t="array" ref="K581">SUM((InvoiceNo=J581)*1)</f>
        <v>1</v>
      </c>
      <c r="L581">
        <f t="array" ref="L581">SUM((InvoiceNo=J581)*QuantityShipped)</f>
        <v>1</v>
      </c>
      <c r="N581" t="s">
        <v>1672</v>
      </c>
      <c r="O581">
        <f t="array" ref="O581">SUM((ItemCode=N581)*1)</f>
        <v>1</v>
      </c>
      <c r="P581">
        <f t="array" ref="P581">SUM((ItemCode=N581)*QuantityShipped)</f>
        <v>1</v>
      </c>
    </row>
    <row r="582" spans="1:16" x14ac:dyDescent="0.55000000000000004">
      <c r="A582" t="s">
        <v>783</v>
      </c>
      <c r="B582" s="1">
        <v>40437</v>
      </c>
      <c r="C582" t="s">
        <v>1</v>
      </c>
      <c r="D582" t="s">
        <v>393</v>
      </c>
      <c r="E582" t="s">
        <v>257</v>
      </c>
      <c r="F582">
        <v>20</v>
      </c>
      <c r="G582" t="str">
        <f t="array" ref="G582">INDEX(BillToName,MATCH(A582,'Bill to Data'!$A$2:$A$3040,0))</f>
        <v>YU WEN CHEN</v>
      </c>
      <c r="H582" t="str">
        <f t="shared" si="9"/>
        <v>L85-038</v>
      </c>
      <c r="J582" t="s">
        <v>1407</v>
      </c>
      <c r="K582">
        <f t="array" ref="K582">SUM((InvoiceNo=J582)*1)</f>
        <v>3</v>
      </c>
      <c r="L582">
        <f t="array" ref="L582">SUM((InvoiceNo=J582)*QuantityShipped)</f>
        <v>43</v>
      </c>
      <c r="N582" t="s">
        <v>1674</v>
      </c>
      <c r="O582">
        <f t="array" ref="O582">SUM((ItemCode=N582)*1)</f>
        <v>4</v>
      </c>
      <c r="P582">
        <f t="array" ref="P582">SUM((ItemCode=N582)*QuantityShipped)</f>
        <v>4</v>
      </c>
    </row>
    <row r="583" spans="1:16" x14ac:dyDescent="0.55000000000000004">
      <c r="A583" t="s">
        <v>784</v>
      </c>
      <c r="B583" s="1">
        <v>40437</v>
      </c>
      <c r="C583" t="s">
        <v>138</v>
      </c>
      <c r="D583" t="s">
        <v>785</v>
      </c>
      <c r="E583" t="s">
        <v>786</v>
      </c>
      <c r="F583">
        <v>1</v>
      </c>
      <c r="G583" t="str">
        <f t="array" ref="G583">INDEX(BillToName,MATCH(A583,'Bill to Data'!$A$2:$A$3040,0))</f>
        <v>MICHEL DRAPEAU</v>
      </c>
      <c r="H583" t="str">
        <f t="shared" si="9"/>
        <v>12690-3/4-NYB</v>
      </c>
      <c r="J583" t="s">
        <v>1412</v>
      </c>
      <c r="K583">
        <f t="array" ref="K583">SUM((InvoiceNo=J583)*1)</f>
        <v>2</v>
      </c>
      <c r="L583">
        <f t="array" ref="L583">SUM((InvoiceNo=J583)*QuantityShipped)</f>
        <v>112</v>
      </c>
      <c r="N583" t="s">
        <v>1676</v>
      </c>
      <c r="O583">
        <f t="array" ref="O583">SUM((ItemCode=N583)*1)</f>
        <v>1</v>
      </c>
      <c r="P583">
        <f t="array" ref="P583">SUM((ItemCode=N583)*QuantityShipped)</f>
        <v>1</v>
      </c>
    </row>
    <row r="584" spans="1:16" x14ac:dyDescent="0.55000000000000004">
      <c r="A584" t="s">
        <v>787</v>
      </c>
      <c r="B584" s="1">
        <v>40437</v>
      </c>
      <c r="C584" t="s">
        <v>138</v>
      </c>
      <c r="D584" t="s">
        <v>785</v>
      </c>
      <c r="E584" t="s">
        <v>786</v>
      </c>
      <c r="F584">
        <v>-1</v>
      </c>
      <c r="G584" t="str">
        <f t="array" ref="G584">INDEX(BillToName,MATCH(A584,'Bill to Data'!$A$2:$A$3040,0))</f>
        <v>OTHER02 PHONE</v>
      </c>
      <c r="H584" t="str">
        <f t="shared" si="9"/>
        <v>12690-3/4-NYB</v>
      </c>
      <c r="J584" t="s">
        <v>1417</v>
      </c>
      <c r="K584">
        <f t="array" ref="K584">SUM((InvoiceNo=J584)*1)</f>
        <v>1</v>
      </c>
      <c r="L584">
        <f t="array" ref="L584">SUM((InvoiceNo=J584)*QuantityShipped)</f>
        <v>25</v>
      </c>
      <c r="N584" t="s">
        <v>1678</v>
      </c>
      <c r="O584">
        <f t="array" ref="O584">SUM((ItemCode=N584)*1)</f>
        <v>1</v>
      </c>
      <c r="P584">
        <f t="array" ref="P584">SUM((ItemCode=N584)*QuantityShipped)</f>
        <v>2</v>
      </c>
    </row>
    <row r="585" spans="1:16" x14ac:dyDescent="0.55000000000000004">
      <c r="A585" t="s">
        <v>788</v>
      </c>
      <c r="B585" s="1">
        <v>40437</v>
      </c>
      <c r="C585" t="s">
        <v>138</v>
      </c>
      <c r="D585" t="s">
        <v>785</v>
      </c>
      <c r="E585" t="s">
        <v>786</v>
      </c>
      <c r="F585">
        <v>1</v>
      </c>
      <c r="G585" t="str">
        <f t="array" ref="G585">INDEX(BillToName,MATCH(A585,'Bill to Data'!$A$2:$A$3040,0))</f>
        <v>MICHEL DRAPEAU</v>
      </c>
      <c r="H585" t="str">
        <f t="shared" si="9"/>
        <v>12690-3/4-NYB</v>
      </c>
      <c r="J585" t="s">
        <v>1418</v>
      </c>
      <c r="K585">
        <f t="array" ref="K585">SUM((InvoiceNo=J585)*1)</f>
        <v>1</v>
      </c>
      <c r="L585">
        <f t="array" ref="L585">SUM((InvoiceNo=J585)*QuantityShipped)</f>
        <v>3</v>
      </c>
      <c r="N585" t="s">
        <v>1682</v>
      </c>
      <c r="O585">
        <f t="array" ref="O585">SUM((ItemCode=N585)*1)</f>
        <v>3</v>
      </c>
      <c r="P585">
        <f t="array" ref="P585">SUM((ItemCode=N585)*QuantityShipped)</f>
        <v>162</v>
      </c>
    </row>
    <row r="586" spans="1:16" x14ac:dyDescent="0.55000000000000004">
      <c r="A586" t="s">
        <v>789</v>
      </c>
      <c r="B586" s="1">
        <v>40441</v>
      </c>
      <c r="C586" t="s">
        <v>1</v>
      </c>
      <c r="D586" t="s">
        <v>2</v>
      </c>
      <c r="E586" t="s">
        <v>3</v>
      </c>
      <c r="F586">
        <v>1</v>
      </c>
      <c r="G586" t="str">
        <f t="array" ref="G586">INDEX(BillToName,MATCH(A586,'Bill to Data'!$A$2:$A$3040,0))</f>
        <v>Donald Eader</v>
      </c>
      <c r="H586" t="str">
        <f t="shared" si="9"/>
        <v>8000-543-236</v>
      </c>
      <c r="J586" t="s">
        <v>1421</v>
      </c>
      <c r="K586">
        <f t="array" ref="K586">SUM((InvoiceNo=J586)*1)</f>
        <v>1</v>
      </c>
      <c r="L586">
        <f t="array" ref="L586">SUM((InvoiceNo=J586)*QuantityShipped)</f>
        <v>1</v>
      </c>
      <c r="N586" t="s">
        <v>1684</v>
      </c>
      <c r="O586">
        <f t="array" ref="O586">SUM((ItemCode=N586)*1)</f>
        <v>2</v>
      </c>
      <c r="P586">
        <f t="array" ref="P586">SUM((ItemCode=N586)*QuantityShipped)</f>
        <v>159</v>
      </c>
    </row>
    <row r="587" spans="1:16" x14ac:dyDescent="0.55000000000000004">
      <c r="A587" t="s">
        <v>790</v>
      </c>
      <c r="B587" s="1">
        <v>40441</v>
      </c>
      <c r="C587" t="s">
        <v>1</v>
      </c>
      <c r="D587" t="s">
        <v>363</v>
      </c>
      <c r="E587" t="s">
        <v>12</v>
      </c>
      <c r="F587">
        <v>1</v>
      </c>
      <c r="G587" t="str">
        <f t="array" ref="G587">INDEX(BillToName,MATCH(A587,'Bill to Data'!$A$2:$A$3040,0))</f>
        <v>MARK LANDRY</v>
      </c>
      <c r="H587" t="str">
        <f t="shared" si="9"/>
        <v>50800-15-PP-300</v>
      </c>
      <c r="J587" t="s">
        <v>1422</v>
      </c>
      <c r="K587">
        <f t="array" ref="K587">SUM((InvoiceNo=J587)*1)</f>
        <v>1</v>
      </c>
      <c r="L587">
        <f t="array" ref="L587">SUM((InvoiceNo=J587)*QuantityShipped)</f>
        <v>4</v>
      </c>
      <c r="N587" t="s">
        <v>1687</v>
      </c>
      <c r="O587">
        <f t="array" ref="O587">SUM((ItemCode=N587)*1)</f>
        <v>5</v>
      </c>
      <c r="P587">
        <f t="array" ref="P587">SUM((ItemCode=N587)*QuantityShipped)</f>
        <v>6</v>
      </c>
    </row>
    <row r="588" spans="1:16" x14ac:dyDescent="0.55000000000000004">
      <c r="A588" t="s">
        <v>791</v>
      </c>
      <c r="B588" s="1">
        <v>40441</v>
      </c>
      <c r="C588" t="s">
        <v>1</v>
      </c>
      <c r="D588" t="s">
        <v>792</v>
      </c>
      <c r="E588" t="s">
        <v>743</v>
      </c>
      <c r="F588">
        <v>12</v>
      </c>
      <c r="G588" t="str">
        <f t="array" ref="G588">INDEX(BillToName,MATCH(A588,'Bill to Data'!$A$2:$A$3040,0))</f>
        <v>Ed  Hart</v>
      </c>
      <c r="H588" t="str">
        <f t="shared" si="9"/>
        <v>QJP19011-NYB</v>
      </c>
      <c r="J588" t="s">
        <v>1423</v>
      </c>
      <c r="K588">
        <f t="array" ref="K588">SUM((InvoiceNo=J588)*1)</f>
        <v>1</v>
      </c>
      <c r="L588">
        <f t="array" ref="L588">SUM((InvoiceNo=J588)*QuantityShipped)</f>
        <v>1</v>
      </c>
      <c r="N588" t="s">
        <v>1691</v>
      </c>
      <c r="O588">
        <f t="array" ref="O588">SUM((ItemCode=N588)*1)</f>
        <v>1</v>
      </c>
      <c r="P588">
        <f t="array" ref="P588">SUM((ItemCode=N588)*QuantityShipped)</f>
        <v>1</v>
      </c>
    </row>
    <row r="589" spans="1:16" x14ac:dyDescent="0.55000000000000004">
      <c r="A589" t="s">
        <v>793</v>
      </c>
      <c r="B589" s="1">
        <v>40441</v>
      </c>
      <c r="C589" t="s">
        <v>1</v>
      </c>
      <c r="D589" t="s">
        <v>157</v>
      </c>
      <c r="E589" t="s">
        <v>158</v>
      </c>
      <c r="F589">
        <v>2</v>
      </c>
      <c r="G589" t="str">
        <f t="array" ref="G589">INDEX(BillToName,MATCH(A589,'Bill to Data'!$A$2:$A$3040,0))</f>
        <v>Kim Roberts</v>
      </c>
      <c r="H589" t="str">
        <f t="shared" si="9"/>
        <v>QJ1/4TT-NYB</v>
      </c>
      <c r="J589" t="s">
        <v>1424</v>
      </c>
      <c r="K589">
        <f t="array" ref="K589">SUM((InvoiceNo=J589)*1)</f>
        <v>1</v>
      </c>
      <c r="L589">
        <f t="array" ref="L589">SUM((InvoiceNo=J589)*QuantityShipped)</f>
        <v>1</v>
      </c>
      <c r="N589" t="s">
        <v>1693</v>
      </c>
      <c r="O589">
        <f t="array" ref="O589">SUM((ItemCode=N589)*1)</f>
        <v>5</v>
      </c>
      <c r="P589">
        <f t="array" ref="P589">SUM((ItemCode=N589)*QuantityShipped)</f>
        <v>7</v>
      </c>
    </row>
    <row r="590" spans="1:16" x14ac:dyDescent="0.55000000000000004">
      <c r="A590" t="s">
        <v>793</v>
      </c>
      <c r="B590" s="1">
        <v>40441</v>
      </c>
      <c r="C590" t="s">
        <v>1</v>
      </c>
      <c r="D590" t="s">
        <v>745</v>
      </c>
      <c r="E590" t="s">
        <v>746</v>
      </c>
      <c r="F590">
        <v>1</v>
      </c>
      <c r="G590" t="str">
        <f t="array" ref="G590">INDEX(BillToName,MATCH(A590,'Bill to Data'!$A$2:$A$3040,0))</f>
        <v>Kim Roberts</v>
      </c>
      <c r="H590" t="str">
        <f t="shared" si="9"/>
        <v>AA30L-22425-24</v>
      </c>
      <c r="J590" t="s">
        <v>1425</v>
      </c>
      <c r="K590">
        <f t="array" ref="K590">SUM((InvoiceNo=J590)*1)</f>
        <v>2</v>
      </c>
      <c r="L590">
        <f t="array" ref="L590">SUM((InvoiceNo=J590)*QuantityShipped)</f>
        <v>3</v>
      </c>
      <c r="N590" t="s">
        <v>1696</v>
      </c>
      <c r="O590">
        <f t="array" ref="O590">SUM((ItemCode=N590)*1)</f>
        <v>4</v>
      </c>
      <c r="P590">
        <f t="array" ref="P590">SUM((ItemCode=N590)*QuantityShipped)</f>
        <v>4</v>
      </c>
    </row>
    <row r="591" spans="1:16" x14ac:dyDescent="0.55000000000000004">
      <c r="A591" t="s">
        <v>794</v>
      </c>
      <c r="B591" s="1">
        <v>40442</v>
      </c>
      <c r="C591" t="s">
        <v>1</v>
      </c>
      <c r="D591" t="s">
        <v>795</v>
      </c>
      <c r="E591" t="s">
        <v>796</v>
      </c>
      <c r="F591">
        <v>39</v>
      </c>
      <c r="G591" t="str">
        <f t="array" ref="G591">INDEX(BillToName,MATCH(A591,'Bill to Data'!$A$2:$A$3040,0))</f>
        <v>Rob Steiner</v>
      </c>
      <c r="H591" t="str">
        <f t="shared" si="9"/>
        <v>FC-ULD120-04</v>
      </c>
      <c r="J591" t="s">
        <v>1430</v>
      </c>
      <c r="K591">
        <f t="array" ref="K591">SUM((InvoiceNo=J591)*1)</f>
        <v>1</v>
      </c>
      <c r="L591">
        <f t="array" ref="L591">SUM((InvoiceNo=J591)*QuantityShipped)</f>
        <v>2</v>
      </c>
      <c r="N591" t="s">
        <v>1698</v>
      </c>
      <c r="O591">
        <f t="array" ref="O591">SUM((ItemCode=N591)*1)</f>
        <v>4</v>
      </c>
      <c r="P591">
        <f t="array" ref="P591">SUM((ItemCode=N591)*QuantityShipped)</f>
        <v>2</v>
      </c>
    </row>
    <row r="592" spans="1:16" x14ac:dyDescent="0.55000000000000004">
      <c r="A592" t="s">
        <v>797</v>
      </c>
      <c r="B592" s="1">
        <v>40442</v>
      </c>
      <c r="C592" t="s">
        <v>1</v>
      </c>
      <c r="D592" t="s">
        <v>655</v>
      </c>
      <c r="E592" t="s">
        <v>656</v>
      </c>
      <c r="F592">
        <v>1</v>
      </c>
      <c r="G592" t="str">
        <f t="array" ref="G592">INDEX(BillToName,MATCH(A592,'Bill to Data'!$A$2:$A$3040,0))</f>
        <v>Stefane Fielding</v>
      </c>
      <c r="H592" t="str">
        <f t="shared" si="9"/>
        <v>GAC500XT</v>
      </c>
      <c r="J592" t="s">
        <v>1433</v>
      </c>
      <c r="K592">
        <f t="array" ref="K592">SUM((InvoiceNo=J592)*1)</f>
        <v>5</v>
      </c>
      <c r="L592">
        <f t="array" ref="L592">SUM((InvoiceNo=J592)*QuantityShipped)</f>
        <v>94</v>
      </c>
      <c r="N592" t="s">
        <v>1705</v>
      </c>
      <c r="O592">
        <f t="array" ref="O592">SUM((ItemCode=N592)*1)</f>
        <v>1</v>
      </c>
      <c r="P592">
        <f t="array" ref="P592">SUM((ItemCode=N592)*QuantityShipped)</f>
        <v>1</v>
      </c>
    </row>
    <row r="593" spans="1:16" x14ac:dyDescent="0.55000000000000004">
      <c r="A593" t="s">
        <v>798</v>
      </c>
      <c r="B593" s="1">
        <v>40443</v>
      </c>
      <c r="C593" t="s">
        <v>1</v>
      </c>
      <c r="D593" t="s">
        <v>172</v>
      </c>
      <c r="E593" t="s">
        <v>173</v>
      </c>
      <c r="F593">
        <v>1</v>
      </c>
      <c r="G593" t="str">
        <f t="array" ref="G593">INDEX(BillToName,MATCH(A593,'Bill to Data'!$A$2:$A$3040,0))</f>
        <v>Arnold Schumann</v>
      </c>
      <c r="H593" t="str">
        <f t="shared" si="9"/>
        <v>EV100FP</v>
      </c>
      <c r="J593" t="s">
        <v>1438</v>
      </c>
      <c r="K593">
        <f t="array" ref="K593">SUM((InvoiceNo=J593)*1)</f>
        <v>1</v>
      </c>
      <c r="L593">
        <f t="array" ref="L593">SUM((InvoiceNo=J593)*QuantityShipped)</f>
        <v>3</v>
      </c>
      <c r="N593" t="s">
        <v>1707</v>
      </c>
      <c r="O593">
        <f t="array" ref="O593">SUM((ItemCode=N593)*1)</f>
        <v>1</v>
      </c>
      <c r="P593">
        <f t="array" ref="P593">SUM((ItemCode=N593)*QuantityShipped)</f>
        <v>1</v>
      </c>
    </row>
    <row r="594" spans="1:16" x14ac:dyDescent="0.55000000000000004">
      <c r="A594" t="s">
        <v>799</v>
      </c>
      <c r="B594" s="1">
        <v>40443</v>
      </c>
      <c r="C594" t="s">
        <v>1</v>
      </c>
      <c r="D594" t="s">
        <v>800</v>
      </c>
      <c r="E594" t="s">
        <v>20</v>
      </c>
      <c r="F594">
        <v>1</v>
      </c>
      <c r="G594" t="str">
        <f t="array" ref="G594">INDEX(BillToName,MATCH(A594,'Bill to Data'!$A$2:$A$3040,0))</f>
        <v>Darius Taylor</v>
      </c>
      <c r="H594" t="str">
        <f t="shared" si="9"/>
        <v>AA43L-10</v>
      </c>
      <c r="J594" t="s">
        <v>1439</v>
      </c>
      <c r="K594">
        <f t="array" ref="K594">SUM((InvoiceNo=J594)*1)</f>
        <v>3</v>
      </c>
      <c r="L594">
        <f t="array" ref="L594">SUM((InvoiceNo=J594)*QuantityShipped)</f>
        <v>54</v>
      </c>
      <c r="N594" t="s">
        <v>1709</v>
      </c>
      <c r="O594">
        <f t="array" ref="O594">SUM((ItemCode=N594)*1)</f>
        <v>1</v>
      </c>
      <c r="P594">
        <f t="array" ref="P594">SUM((ItemCode=N594)*QuantityShipped)</f>
        <v>1</v>
      </c>
    </row>
    <row r="595" spans="1:16" x14ac:dyDescent="0.55000000000000004">
      <c r="A595" t="s">
        <v>801</v>
      </c>
      <c r="B595" s="1">
        <v>40443</v>
      </c>
      <c r="C595" t="s">
        <v>1</v>
      </c>
      <c r="D595" t="s">
        <v>117</v>
      </c>
      <c r="E595" t="s">
        <v>12</v>
      </c>
      <c r="F595">
        <v>1</v>
      </c>
      <c r="G595" t="str">
        <f t="array" ref="G595">INDEX(BillToName,MATCH(A595,'Bill to Data'!$A$2:$A$3040,0))</f>
        <v>Alan Lattanzi</v>
      </c>
      <c r="H595" t="str">
        <f t="shared" si="9"/>
        <v>50800-21-AL-406</v>
      </c>
      <c r="J595" t="s">
        <v>1441</v>
      </c>
      <c r="K595">
        <f t="array" ref="K595">SUM((InvoiceNo=J595)*1)</f>
        <v>1</v>
      </c>
      <c r="L595">
        <f t="array" ref="L595">SUM((InvoiceNo=J595)*QuantityShipped)</f>
        <v>100</v>
      </c>
      <c r="N595" t="s">
        <v>1711</v>
      </c>
      <c r="O595">
        <f t="array" ref="O595">SUM((ItemCode=N595)*1)</f>
        <v>1</v>
      </c>
      <c r="P595">
        <f t="array" ref="P595">SUM((ItemCode=N595)*QuantityShipped)</f>
        <v>1</v>
      </c>
    </row>
    <row r="596" spans="1:16" x14ac:dyDescent="0.55000000000000004">
      <c r="A596" t="s">
        <v>802</v>
      </c>
      <c r="B596" s="1">
        <v>40445</v>
      </c>
      <c r="C596" t="s">
        <v>1</v>
      </c>
      <c r="D596" t="s">
        <v>2</v>
      </c>
      <c r="E596" t="s">
        <v>3</v>
      </c>
      <c r="F596">
        <v>1</v>
      </c>
      <c r="G596" t="str">
        <f t="array" ref="G596">INDEX(BillToName,MATCH(A596,'Bill to Data'!$A$2:$A$3040,0))</f>
        <v>MICHAEL SHERBUT</v>
      </c>
      <c r="H596" t="str">
        <f t="shared" si="9"/>
        <v>8000-543-236</v>
      </c>
      <c r="J596" t="s">
        <v>1442</v>
      </c>
      <c r="K596">
        <f t="array" ref="K596">SUM((InvoiceNo=J596)*1)</f>
        <v>6</v>
      </c>
      <c r="L596">
        <f t="array" ref="L596">SUM((InvoiceNo=J596)*QuantityShipped)</f>
        <v>155</v>
      </c>
      <c r="N596" t="s">
        <v>1715</v>
      </c>
      <c r="O596">
        <f t="array" ref="O596">SUM((ItemCode=N596)*1)</f>
        <v>6</v>
      </c>
      <c r="P596">
        <f t="array" ref="P596">SUM((ItemCode=N596)*QuantityShipped)</f>
        <v>9</v>
      </c>
    </row>
    <row r="597" spans="1:16" x14ac:dyDescent="0.55000000000000004">
      <c r="A597" t="s">
        <v>803</v>
      </c>
      <c r="B597" s="1">
        <v>40445</v>
      </c>
      <c r="C597" t="s">
        <v>1</v>
      </c>
      <c r="D597" t="s">
        <v>769</v>
      </c>
      <c r="E597" t="s">
        <v>770</v>
      </c>
      <c r="F597">
        <v>-5</v>
      </c>
      <c r="G597" t="str">
        <f t="array" ref="G597">INDEX(BillToName,MATCH(A597,'Bill to Data'!$A$2:$A$3040,0))</f>
        <v>OTHER NAME</v>
      </c>
      <c r="H597" t="str">
        <f t="shared" si="9"/>
        <v>6051-SS-100</v>
      </c>
      <c r="J597" t="s">
        <v>1445</v>
      </c>
      <c r="K597">
        <f t="array" ref="K597">SUM((InvoiceNo=J597)*1)</f>
        <v>1</v>
      </c>
      <c r="L597">
        <f t="array" ref="L597">SUM((InvoiceNo=J597)*QuantityShipped)</f>
        <v>37</v>
      </c>
      <c r="N597" t="s">
        <v>1718</v>
      </c>
      <c r="O597">
        <f t="array" ref="O597">SUM((ItemCode=N597)*1)</f>
        <v>1</v>
      </c>
      <c r="P597">
        <f t="array" ref="P597">SUM((ItemCode=N597)*QuantityShipped)</f>
        <v>1</v>
      </c>
    </row>
    <row r="598" spans="1:16" x14ac:dyDescent="0.55000000000000004">
      <c r="A598" t="s">
        <v>804</v>
      </c>
      <c r="B598" s="1">
        <v>40445</v>
      </c>
      <c r="C598" t="s">
        <v>138</v>
      </c>
      <c r="D598" t="s">
        <v>805</v>
      </c>
      <c r="E598" t="s">
        <v>806</v>
      </c>
      <c r="F598">
        <v>1</v>
      </c>
      <c r="G598" t="str">
        <f t="array" ref="G598">INDEX(BillToName,MATCH(A598,'Bill to Data'!$A$2:$A$3040,0))</f>
        <v>CAROLYNE JOHNSON</v>
      </c>
      <c r="H598" t="str">
        <f t="shared" si="9"/>
        <v>117-0171-249</v>
      </c>
      <c r="J598" t="s">
        <v>1446</v>
      </c>
      <c r="K598">
        <f t="array" ref="K598">SUM((InvoiceNo=J598)*1)</f>
        <v>2</v>
      </c>
      <c r="L598">
        <f t="array" ref="L598">SUM((InvoiceNo=J598)*QuantityShipped)</f>
        <v>-15</v>
      </c>
      <c r="N598" t="s">
        <v>1721</v>
      </c>
      <c r="O598">
        <f t="array" ref="O598">SUM((ItemCode=N598)*1)</f>
        <v>2</v>
      </c>
      <c r="P598">
        <f t="array" ref="P598">SUM((ItemCode=N598)*QuantityShipped)</f>
        <v>5</v>
      </c>
    </row>
    <row r="599" spans="1:16" x14ac:dyDescent="0.55000000000000004">
      <c r="A599" t="s">
        <v>807</v>
      </c>
      <c r="B599" s="1">
        <v>40445</v>
      </c>
      <c r="C599" t="s">
        <v>1</v>
      </c>
      <c r="D599" t="s">
        <v>808</v>
      </c>
      <c r="E599" t="s">
        <v>809</v>
      </c>
      <c r="F599">
        <v>2</v>
      </c>
      <c r="G599" t="str">
        <f t="array" ref="G599">INDEX(BillToName,MATCH(A599,'Bill to Data'!$A$2:$A$3040,0))</f>
        <v>Joe Schlautmann</v>
      </c>
      <c r="H599" t="str">
        <f t="shared" si="9"/>
        <v>21950-8-NYB</v>
      </c>
      <c r="J599" t="s">
        <v>1447</v>
      </c>
      <c r="K599">
        <f t="array" ref="K599">SUM((InvoiceNo=J599)*1)</f>
        <v>2</v>
      </c>
      <c r="L599">
        <f t="array" ref="L599">SUM((InvoiceNo=J599)*QuantityShipped)</f>
        <v>15</v>
      </c>
      <c r="N599" t="s">
        <v>1728</v>
      </c>
      <c r="O599">
        <f t="array" ref="O599">SUM((ItemCode=N599)*1)</f>
        <v>5</v>
      </c>
      <c r="P599">
        <f t="array" ref="P599">SUM((ItemCode=N599)*QuantityShipped)</f>
        <v>16</v>
      </c>
    </row>
    <row r="600" spans="1:16" x14ac:dyDescent="0.55000000000000004">
      <c r="A600" t="s">
        <v>807</v>
      </c>
      <c r="B600" s="1">
        <v>40445</v>
      </c>
      <c r="C600" t="s">
        <v>1</v>
      </c>
      <c r="D600" t="s">
        <v>251</v>
      </c>
      <c r="E600" t="s">
        <v>198</v>
      </c>
      <c r="F600">
        <v>2</v>
      </c>
      <c r="G600" t="str">
        <f t="array" ref="G600">INDEX(BillToName,MATCH(A600,'Bill to Data'!$A$2:$A$3040,0))</f>
        <v>Joe Schlautmann</v>
      </c>
      <c r="H600" t="str">
        <f t="shared" si="9"/>
        <v>22251-311-500-N</v>
      </c>
      <c r="J600" t="s">
        <v>1448</v>
      </c>
      <c r="K600">
        <f t="array" ref="K600">SUM((InvoiceNo=J600)*1)</f>
        <v>1</v>
      </c>
      <c r="L600">
        <f t="array" ref="L600">SUM((InvoiceNo=J600)*QuantityShipped)</f>
        <v>-29</v>
      </c>
      <c r="N600" t="s">
        <v>1733</v>
      </c>
      <c r="O600">
        <f t="array" ref="O600">SUM((ItemCode=N600)*1)</f>
        <v>14</v>
      </c>
      <c r="P600">
        <f t="array" ref="P600">SUM((ItemCode=N600)*QuantityShipped)</f>
        <v>522</v>
      </c>
    </row>
    <row r="601" spans="1:16" x14ac:dyDescent="0.55000000000000004">
      <c r="A601" t="s">
        <v>807</v>
      </c>
      <c r="B601" s="1">
        <v>40445</v>
      </c>
      <c r="C601" t="s">
        <v>1</v>
      </c>
      <c r="D601" t="s">
        <v>810</v>
      </c>
      <c r="E601" t="s">
        <v>145</v>
      </c>
      <c r="F601">
        <v>1</v>
      </c>
      <c r="G601" t="str">
        <f t="array" ref="G601">INDEX(BillToName,MATCH(A601,'Bill to Data'!$A$2:$A$3040,0))</f>
        <v>Joe Schlautmann</v>
      </c>
      <c r="H601" t="str">
        <f t="shared" si="9"/>
        <v>QJ363C-750-1-NY</v>
      </c>
      <c r="J601" t="s">
        <v>1449</v>
      </c>
      <c r="K601">
        <f t="array" ref="K601">SUM((InvoiceNo=J601)*1)</f>
        <v>1</v>
      </c>
      <c r="L601">
        <f t="array" ref="L601">SUM((InvoiceNo=J601)*QuantityShipped)</f>
        <v>33</v>
      </c>
      <c r="N601" t="s">
        <v>1735</v>
      </c>
      <c r="O601">
        <f t="array" ref="O601">SUM((ItemCode=N601)*1)</f>
        <v>2</v>
      </c>
      <c r="P601">
        <f t="array" ref="P601">SUM((ItemCode=N601)*QuantityShipped)</f>
        <v>20</v>
      </c>
    </row>
    <row r="602" spans="1:16" x14ac:dyDescent="0.55000000000000004">
      <c r="A602" t="s">
        <v>807</v>
      </c>
      <c r="B602" s="1">
        <v>40445</v>
      </c>
      <c r="C602" t="s">
        <v>1</v>
      </c>
      <c r="D602" t="s">
        <v>77</v>
      </c>
      <c r="E602" t="s">
        <v>30</v>
      </c>
      <c r="F602">
        <v>3</v>
      </c>
      <c r="G602" t="str">
        <f t="array" ref="G602">INDEX(BillToName,MATCH(A602,'Bill to Data'!$A$2:$A$3040,0))</f>
        <v>Joe Schlautmann</v>
      </c>
      <c r="H602" t="str">
        <f t="shared" si="9"/>
        <v>25612-6-NYR</v>
      </c>
      <c r="J602" t="s">
        <v>1450</v>
      </c>
      <c r="K602">
        <f t="array" ref="K602">SUM((InvoiceNo=J602)*1)</f>
        <v>4</v>
      </c>
      <c r="L602">
        <f t="array" ref="L602">SUM((InvoiceNo=J602)*QuantityShipped)</f>
        <v>0</v>
      </c>
      <c r="N602" t="s">
        <v>1736</v>
      </c>
      <c r="O602">
        <f t="array" ref="O602">SUM((ItemCode=N602)*1)</f>
        <v>1</v>
      </c>
      <c r="P602">
        <f t="array" ref="P602">SUM((ItemCode=N602)*QuantityShipped)</f>
        <v>12</v>
      </c>
    </row>
    <row r="603" spans="1:16" x14ac:dyDescent="0.55000000000000004">
      <c r="A603" t="s">
        <v>807</v>
      </c>
      <c r="B603" s="1">
        <v>40445</v>
      </c>
      <c r="C603" t="s">
        <v>1</v>
      </c>
      <c r="D603" t="s">
        <v>71</v>
      </c>
      <c r="E603" t="s">
        <v>72</v>
      </c>
      <c r="F603">
        <v>3</v>
      </c>
      <c r="G603" t="str">
        <f t="array" ref="G603">INDEX(BillToName,MATCH(A603,'Bill to Data'!$A$2:$A$3040,0))</f>
        <v>Joe Schlautmann</v>
      </c>
      <c r="H603" t="str">
        <f t="shared" si="9"/>
        <v>55215-50-EPR</v>
      </c>
      <c r="J603" t="s">
        <v>1455</v>
      </c>
      <c r="K603">
        <f t="array" ref="K603">SUM((InvoiceNo=J603)*1)</f>
        <v>9</v>
      </c>
      <c r="L603">
        <f t="array" ref="L603">SUM((InvoiceNo=J603)*QuantityShipped)</f>
        <v>220</v>
      </c>
      <c r="N603" t="s">
        <v>1738</v>
      </c>
      <c r="O603">
        <f t="array" ref="O603">SUM((ItemCode=N603)*1)</f>
        <v>1</v>
      </c>
      <c r="P603">
        <f t="array" ref="P603">SUM((ItemCode=N603)*QuantityShipped)</f>
        <v>4</v>
      </c>
    </row>
    <row r="604" spans="1:16" x14ac:dyDescent="0.55000000000000004">
      <c r="A604" t="s">
        <v>807</v>
      </c>
      <c r="B604" s="1">
        <v>40445</v>
      </c>
      <c r="C604" t="s">
        <v>1</v>
      </c>
      <c r="D604" t="s">
        <v>254</v>
      </c>
      <c r="E604" t="s">
        <v>255</v>
      </c>
      <c r="F604">
        <v>10</v>
      </c>
      <c r="G604" t="str">
        <f t="array" ref="G604">INDEX(BillToName,MATCH(A604,'Bill to Data'!$A$2:$A$3040,0))</f>
        <v>Joe Schlautmann</v>
      </c>
      <c r="H604" t="str">
        <f t="shared" si="9"/>
        <v>CP21953-EPR</v>
      </c>
      <c r="J604" t="s">
        <v>1464</v>
      </c>
      <c r="K604">
        <f t="array" ref="K604">SUM((InvoiceNo=J604)*1)</f>
        <v>1</v>
      </c>
      <c r="L604">
        <f t="array" ref="L604">SUM((InvoiceNo=J604)*QuantityShipped)</f>
        <v>1</v>
      </c>
      <c r="N604" t="s">
        <v>1740</v>
      </c>
      <c r="O604">
        <f t="array" ref="O604">SUM((ItemCode=N604)*1)</f>
        <v>5</v>
      </c>
      <c r="P604">
        <f t="array" ref="P604">SUM((ItemCode=N604)*QuantityShipped)</f>
        <v>6</v>
      </c>
    </row>
    <row r="605" spans="1:16" x14ac:dyDescent="0.55000000000000004">
      <c r="A605" t="s">
        <v>807</v>
      </c>
      <c r="B605" s="1">
        <v>40445</v>
      </c>
      <c r="C605" t="s">
        <v>1</v>
      </c>
      <c r="D605" t="s">
        <v>242</v>
      </c>
      <c r="E605" t="s">
        <v>243</v>
      </c>
      <c r="F605">
        <v>5</v>
      </c>
      <c r="G605" t="str">
        <f t="array" ref="G605">INDEX(BillToName,MATCH(A605,'Bill to Data'!$A$2:$A$3040,0))</f>
        <v>Joe Schlautmann</v>
      </c>
      <c r="H605" t="str">
        <f t="shared" si="9"/>
        <v>CP19438-EPR</v>
      </c>
      <c r="J605" t="s">
        <v>1465</v>
      </c>
      <c r="K605">
        <f t="array" ref="K605">SUM((InvoiceNo=J605)*1)</f>
        <v>1</v>
      </c>
      <c r="L605">
        <f t="array" ref="L605">SUM((InvoiceNo=J605)*QuantityShipped)</f>
        <v>1</v>
      </c>
      <c r="N605" t="s">
        <v>1743</v>
      </c>
      <c r="O605">
        <f t="array" ref="O605">SUM((ItemCode=N605)*1)</f>
        <v>1</v>
      </c>
      <c r="P605">
        <f t="array" ref="P605">SUM((ItemCode=N605)*QuantityShipped)</f>
        <v>1</v>
      </c>
    </row>
    <row r="606" spans="1:16" x14ac:dyDescent="0.55000000000000004">
      <c r="A606" t="s">
        <v>807</v>
      </c>
      <c r="B606" s="1">
        <v>40445</v>
      </c>
      <c r="C606" t="s">
        <v>1</v>
      </c>
      <c r="D606" t="s">
        <v>645</v>
      </c>
      <c r="E606" t="s">
        <v>120</v>
      </c>
      <c r="F606">
        <v>8</v>
      </c>
      <c r="G606" t="str">
        <f t="array" ref="G606">INDEX(BillToName,MATCH(A606,'Bill to Data'!$A$2:$A$3040,0))</f>
        <v>Joe Schlautmann</v>
      </c>
      <c r="H606" t="str">
        <f t="shared" si="9"/>
        <v>XR11002-VS</v>
      </c>
      <c r="J606" t="s">
        <v>1466</v>
      </c>
      <c r="K606">
        <f t="array" ref="K606">SUM((InvoiceNo=J606)*1)</f>
        <v>1</v>
      </c>
      <c r="L606">
        <f t="array" ref="L606">SUM((InvoiceNo=J606)*QuantityShipped)</f>
        <v>1</v>
      </c>
      <c r="N606" t="s">
        <v>1745</v>
      </c>
      <c r="O606">
        <f t="array" ref="O606">SUM((ItemCode=N606)*1)</f>
        <v>1</v>
      </c>
      <c r="P606">
        <f t="array" ref="P606">SUM((ItemCode=N606)*QuantityShipped)</f>
        <v>3</v>
      </c>
    </row>
    <row r="607" spans="1:16" x14ac:dyDescent="0.55000000000000004">
      <c r="A607" t="s">
        <v>807</v>
      </c>
      <c r="B607" s="1">
        <v>40445</v>
      </c>
      <c r="C607" t="s">
        <v>1</v>
      </c>
      <c r="D607" t="s">
        <v>141</v>
      </c>
      <c r="E607" t="s">
        <v>23</v>
      </c>
      <c r="F607">
        <v>3</v>
      </c>
      <c r="G607" t="str">
        <f t="array" ref="G607">INDEX(BillToName,MATCH(A607,'Bill to Data'!$A$2:$A$3040,0))</f>
        <v>Joe Schlautmann</v>
      </c>
      <c r="H607" t="str">
        <f t="shared" si="9"/>
        <v>TT110015-VP</v>
      </c>
      <c r="J607" t="s">
        <v>1467</v>
      </c>
      <c r="K607">
        <f t="array" ref="K607">SUM((InvoiceNo=J607)*1)</f>
        <v>1</v>
      </c>
      <c r="L607">
        <f t="array" ref="L607">SUM((InvoiceNo=J607)*QuantityShipped)</f>
        <v>1</v>
      </c>
      <c r="N607" t="s">
        <v>1751</v>
      </c>
      <c r="O607">
        <f t="array" ref="O607">SUM((ItemCode=N607)*1)</f>
        <v>14</v>
      </c>
      <c r="P607">
        <f t="array" ref="P607">SUM((ItemCode=N607)*QuantityShipped)</f>
        <v>86</v>
      </c>
    </row>
    <row r="608" spans="1:16" x14ac:dyDescent="0.55000000000000004">
      <c r="A608" t="s">
        <v>807</v>
      </c>
      <c r="B608" s="1">
        <v>40445</v>
      </c>
      <c r="C608" t="s">
        <v>1</v>
      </c>
      <c r="D608" t="s">
        <v>292</v>
      </c>
      <c r="E608" t="s">
        <v>293</v>
      </c>
      <c r="F608">
        <v>3</v>
      </c>
      <c r="G608" t="str">
        <f t="array" ref="G608">INDEX(BillToName,MATCH(A608,'Bill to Data'!$A$2:$A$3040,0))</f>
        <v>Joe Schlautmann</v>
      </c>
      <c r="H608" t="str">
        <f t="shared" si="9"/>
        <v>AIXR11002VP</v>
      </c>
      <c r="J608" t="s">
        <v>1468</v>
      </c>
      <c r="K608">
        <f t="array" ref="K608">SUM((InvoiceNo=J608)*1)</f>
        <v>1</v>
      </c>
      <c r="L608">
        <f t="array" ref="L608">SUM((InvoiceNo=J608)*QuantityShipped)</f>
        <v>1</v>
      </c>
      <c r="N608" t="s">
        <v>1753</v>
      </c>
      <c r="O608">
        <f t="array" ref="O608">SUM((ItemCode=N608)*1)</f>
        <v>2</v>
      </c>
      <c r="P608">
        <f t="array" ref="P608">SUM((ItemCode=N608)*QuantityShipped)</f>
        <v>30</v>
      </c>
    </row>
    <row r="609" spans="1:16" x14ac:dyDescent="0.55000000000000004">
      <c r="A609" t="s">
        <v>811</v>
      </c>
      <c r="B609" s="1">
        <v>40448</v>
      </c>
      <c r="C609" t="s">
        <v>1</v>
      </c>
      <c r="D609" t="s">
        <v>380</v>
      </c>
      <c r="E609" t="s">
        <v>381</v>
      </c>
      <c r="F609">
        <v>1</v>
      </c>
      <c r="G609" t="str">
        <f t="array" ref="G609">INDEX(BillToName,MATCH(A609,'Bill to Data'!$A$2:$A$3040,0))</f>
        <v>Roger Loftus</v>
      </c>
      <c r="H609" t="str">
        <f t="shared" si="9"/>
        <v>1/4XP10L-VP</v>
      </c>
      <c r="J609" t="s">
        <v>1469</v>
      </c>
      <c r="K609">
        <f t="array" ref="K609">SUM((InvoiceNo=J609)*1)</f>
        <v>1</v>
      </c>
      <c r="L609">
        <f t="array" ref="L609">SUM((InvoiceNo=J609)*QuantityShipped)</f>
        <v>2</v>
      </c>
      <c r="N609" t="s">
        <v>1756</v>
      </c>
      <c r="O609">
        <f t="array" ref="O609">SUM((ItemCode=N609)*1)</f>
        <v>7</v>
      </c>
      <c r="P609">
        <f t="array" ref="P609">SUM((ItemCode=N609)*QuantityShipped)</f>
        <v>375</v>
      </c>
    </row>
    <row r="610" spans="1:16" x14ac:dyDescent="0.55000000000000004">
      <c r="A610" t="s">
        <v>811</v>
      </c>
      <c r="B610" s="1">
        <v>40448</v>
      </c>
      <c r="C610" t="s">
        <v>1</v>
      </c>
      <c r="D610" t="s">
        <v>382</v>
      </c>
      <c r="E610" t="s">
        <v>381</v>
      </c>
      <c r="F610">
        <v>1</v>
      </c>
      <c r="G610" t="str">
        <f t="array" ref="G610">INDEX(BillToName,MATCH(A610,'Bill to Data'!$A$2:$A$3040,0))</f>
        <v>Roger Loftus</v>
      </c>
      <c r="H610" t="str">
        <f t="shared" si="9"/>
        <v>1/4XP10R-VP</v>
      </c>
      <c r="J610" t="s">
        <v>1470</v>
      </c>
      <c r="K610">
        <f t="array" ref="K610">SUM((InvoiceNo=J610)*1)</f>
        <v>3</v>
      </c>
      <c r="L610">
        <f t="array" ref="L610">SUM((InvoiceNo=J610)*QuantityShipped)</f>
        <v>12</v>
      </c>
      <c r="N610" t="s">
        <v>1757</v>
      </c>
      <c r="O610">
        <f t="array" ref="O610">SUM((ItemCode=N610)*1)</f>
        <v>7</v>
      </c>
      <c r="P610">
        <f t="array" ref="P610">SUM((ItemCode=N610)*QuantityShipped)</f>
        <v>271</v>
      </c>
    </row>
    <row r="611" spans="1:16" x14ac:dyDescent="0.55000000000000004">
      <c r="A611" t="s">
        <v>812</v>
      </c>
      <c r="B611" s="1">
        <v>40448</v>
      </c>
      <c r="C611" t="s">
        <v>1</v>
      </c>
      <c r="D611" t="s">
        <v>726</v>
      </c>
      <c r="E611" t="s">
        <v>727</v>
      </c>
      <c r="F611">
        <v>1</v>
      </c>
      <c r="G611" t="str">
        <f t="array" ref="G611">INDEX(BillToName,MATCH(A611,'Bill to Data'!$A$2:$A$3040,0))</f>
        <v>michael markos</v>
      </c>
      <c r="H611" t="str">
        <f t="shared" si="9"/>
        <v>8000-533-236</v>
      </c>
      <c r="J611" t="s">
        <v>1472</v>
      </c>
      <c r="K611">
        <f t="array" ref="K611">SUM((InvoiceNo=J611)*1)</f>
        <v>1</v>
      </c>
      <c r="L611">
        <f t="array" ref="L611">SUM((InvoiceNo=J611)*QuantityShipped)</f>
        <v>1</v>
      </c>
      <c r="N611" t="s">
        <v>1760</v>
      </c>
      <c r="O611">
        <f t="array" ref="O611">SUM((ItemCode=N611)*1)</f>
        <v>2</v>
      </c>
      <c r="P611">
        <f t="array" ref="P611">SUM((ItemCode=N611)*QuantityShipped)</f>
        <v>2</v>
      </c>
    </row>
    <row r="612" spans="1:16" x14ac:dyDescent="0.55000000000000004">
      <c r="A612" t="s">
        <v>813</v>
      </c>
      <c r="B612" s="1">
        <v>40448</v>
      </c>
      <c r="C612" t="s">
        <v>1</v>
      </c>
      <c r="D612" t="s">
        <v>814</v>
      </c>
      <c r="E612" t="s">
        <v>815</v>
      </c>
      <c r="F612">
        <v>54</v>
      </c>
      <c r="G612" t="str">
        <f t="array" ref="G612">INDEX(BillToName,MATCH(A612,'Bill to Data'!$A$2:$A$3040,0))</f>
        <v>Wes Vine</v>
      </c>
      <c r="H612" t="str">
        <f t="shared" si="9"/>
        <v>SJ3-04-VP</v>
      </c>
      <c r="J612" t="s">
        <v>1473</v>
      </c>
      <c r="K612">
        <f t="array" ref="K612">SUM((InvoiceNo=J612)*1)</f>
        <v>4</v>
      </c>
      <c r="L612">
        <f t="array" ref="L612">SUM((InvoiceNo=J612)*QuantityShipped)</f>
        <v>33</v>
      </c>
      <c r="N612" t="s">
        <v>1771</v>
      </c>
      <c r="O612">
        <f t="array" ref="O612">SUM((ItemCode=N612)*1)</f>
        <v>4</v>
      </c>
      <c r="P612">
        <f t="array" ref="P612">SUM((ItemCode=N612)*QuantityShipped)</f>
        <v>144</v>
      </c>
    </row>
    <row r="613" spans="1:16" x14ac:dyDescent="0.55000000000000004">
      <c r="A613" t="s">
        <v>813</v>
      </c>
      <c r="B613" s="1">
        <v>40448</v>
      </c>
      <c r="C613" t="s">
        <v>1</v>
      </c>
      <c r="D613" t="s">
        <v>71</v>
      </c>
      <c r="E613" t="s">
        <v>72</v>
      </c>
      <c r="F613">
        <v>54</v>
      </c>
      <c r="G613" t="str">
        <f t="array" ref="G613">INDEX(BillToName,MATCH(A613,'Bill to Data'!$A$2:$A$3040,0))</f>
        <v>Wes Vine</v>
      </c>
      <c r="H613" t="str">
        <f t="shared" si="9"/>
        <v>55215-50-EPR</v>
      </c>
      <c r="J613" t="s">
        <v>1479</v>
      </c>
      <c r="K613">
        <f t="array" ref="K613">SUM((InvoiceNo=J613)*1)</f>
        <v>1</v>
      </c>
      <c r="L613">
        <f t="array" ref="L613">SUM((InvoiceNo=J613)*QuantityShipped)</f>
        <v>1</v>
      </c>
      <c r="N613" t="s">
        <v>1776</v>
      </c>
      <c r="O613">
        <f t="array" ref="O613">SUM((ItemCode=N613)*1)</f>
        <v>6</v>
      </c>
      <c r="P613">
        <f t="array" ref="P613">SUM((ItemCode=N613)*QuantityShipped)</f>
        <v>15</v>
      </c>
    </row>
    <row r="614" spans="1:16" x14ac:dyDescent="0.55000000000000004">
      <c r="A614" t="s">
        <v>816</v>
      </c>
      <c r="B614" s="1">
        <v>40448</v>
      </c>
      <c r="C614" t="s">
        <v>1</v>
      </c>
      <c r="D614" t="s">
        <v>313</v>
      </c>
      <c r="E614" t="s">
        <v>60</v>
      </c>
      <c r="F614">
        <v>4</v>
      </c>
      <c r="G614" t="str">
        <f t="array" ref="G614">INDEX(BillToName,MATCH(A614,'Bill to Data'!$A$2:$A$3040,0))</f>
        <v>renato lavarez</v>
      </c>
      <c r="H614" t="str">
        <f t="shared" si="9"/>
        <v>DG11003-VP</v>
      </c>
      <c r="J614" t="s">
        <v>1480</v>
      </c>
      <c r="K614">
        <f t="array" ref="K614">SUM((InvoiceNo=J614)*1)</f>
        <v>1</v>
      </c>
      <c r="L614">
        <f t="array" ref="L614">SUM((InvoiceNo=J614)*QuantityShipped)</f>
        <v>1</v>
      </c>
      <c r="N614" t="s">
        <v>1778</v>
      </c>
      <c r="O614">
        <f t="array" ref="O614">SUM((ItemCode=N614)*1)</f>
        <v>6</v>
      </c>
      <c r="P614">
        <f t="array" ref="P614">SUM((ItemCode=N614)*QuantityShipped)</f>
        <v>15</v>
      </c>
    </row>
    <row r="615" spans="1:16" x14ac:dyDescent="0.55000000000000004">
      <c r="A615" t="s">
        <v>817</v>
      </c>
      <c r="B615" s="1">
        <v>40448</v>
      </c>
      <c r="C615" t="s">
        <v>1</v>
      </c>
      <c r="D615" t="s">
        <v>363</v>
      </c>
      <c r="E615" t="s">
        <v>12</v>
      </c>
      <c r="F615">
        <v>1</v>
      </c>
      <c r="G615" t="str">
        <f t="array" ref="G615">INDEX(BillToName,MATCH(A615,'Bill to Data'!$A$2:$A$3040,0))</f>
        <v>k roy</v>
      </c>
      <c r="H615" t="str">
        <f t="shared" si="9"/>
        <v>50800-15-PP-300</v>
      </c>
      <c r="J615" t="s">
        <v>1481</v>
      </c>
      <c r="K615">
        <f t="array" ref="K615">SUM((InvoiceNo=J615)*1)</f>
        <v>1</v>
      </c>
      <c r="L615">
        <f t="array" ref="L615">SUM((InvoiceNo=J615)*QuantityShipped)</f>
        <v>1</v>
      </c>
      <c r="N615" t="s">
        <v>1781</v>
      </c>
      <c r="O615">
        <f t="array" ref="O615">SUM((ItemCode=N615)*1)</f>
        <v>9</v>
      </c>
      <c r="P615">
        <f t="array" ref="P615">SUM((ItemCode=N615)*QuantityShipped)</f>
        <v>493</v>
      </c>
    </row>
    <row r="616" spans="1:16" x14ac:dyDescent="0.55000000000000004">
      <c r="A616" t="s">
        <v>818</v>
      </c>
      <c r="B616" s="1">
        <v>40448</v>
      </c>
      <c r="C616" t="s">
        <v>1</v>
      </c>
      <c r="D616" t="s">
        <v>52</v>
      </c>
      <c r="E616" t="s">
        <v>12</v>
      </c>
      <c r="F616">
        <v>1</v>
      </c>
      <c r="G616" t="str">
        <f t="array" ref="G616">INDEX(BillToName,MATCH(A616,'Bill to Data'!$A$2:$A$3040,0))</f>
        <v>David Gillie</v>
      </c>
      <c r="H616" t="str">
        <f t="shared" si="9"/>
        <v>50800-21-AL-300</v>
      </c>
      <c r="J616" t="s">
        <v>1484</v>
      </c>
      <c r="K616">
        <f t="array" ref="K616">SUM((InvoiceNo=J616)*1)</f>
        <v>2</v>
      </c>
      <c r="L616">
        <f t="array" ref="L616">SUM((InvoiceNo=J616)*QuantityShipped)</f>
        <v>6</v>
      </c>
      <c r="N616" t="s">
        <v>1784</v>
      </c>
      <c r="O616">
        <f t="array" ref="O616">SUM((ItemCode=N616)*1)</f>
        <v>3</v>
      </c>
      <c r="P616">
        <f t="array" ref="P616">SUM((ItemCode=N616)*QuantityShipped)</f>
        <v>3</v>
      </c>
    </row>
    <row r="617" spans="1:16" x14ac:dyDescent="0.55000000000000004">
      <c r="A617" t="s">
        <v>819</v>
      </c>
      <c r="B617" s="1">
        <v>40451</v>
      </c>
      <c r="C617" t="s">
        <v>138</v>
      </c>
      <c r="D617" t="s">
        <v>188</v>
      </c>
      <c r="E617" t="s">
        <v>189</v>
      </c>
      <c r="F617">
        <v>1</v>
      </c>
      <c r="G617" t="str">
        <f t="array" ref="G617">INDEX(BillToName,MATCH(A617,'Bill to Data'!$A$2:$A$3040,0))</f>
        <v>Brian Covert</v>
      </c>
      <c r="H617" t="str">
        <f t="shared" si="9"/>
        <v>4211-035</v>
      </c>
      <c r="J617" t="s">
        <v>1486</v>
      </c>
      <c r="K617">
        <f t="array" ref="K617">SUM((InvoiceNo=J617)*1)</f>
        <v>1</v>
      </c>
      <c r="L617">
        <f t="array" ref="L617">SUM((InvoiceNo=J617)*QuantityShipped)</f>
        <v>1</v>
      </c>
      <c r="N617" t="s">
        <v>1789</v>
      </c>
      <c r="O617">
        <f t="array" ref="O617">SUM((ItemCode=N617)*1)</f>
        <v>5</v>
      </c>
      <c r="P617">
        <f t="array" ref="P617">SUM((ItemCode=N617)*QuantityShipped)</f>
        <v>61</v>
      </c>
    </row>
    <row r="618" spans="1:16" x14ac:dyDescent="0.55000000000000004">
      <c r="A618" t="s">
        <v>820</v>
      </c>
      <c r="B618" s="1">
        <v>40451</v>
      </c>
      <c r="C618" t="s">
        <v>1</v>
      </c>
      <c r="D618" t="s">
        <v>821</v>
      </c>
      <c r="E618" t="s">
        <v>90</v>
      </c>
      <c r="F618">
        <v>10</v>
      </c>
      <c r="G618" t="str">
        <f t="array" ref="G618">INDEX(BillToName,MATCH(A618,'Bill to Data'!$A$2:$A$3040,0))</f>
        <v>Christopher Husko</v>
      </c>
      <c r="H618" t="str">
        <f t="shared" si="9"/>
        <v>XRC8004-VK</v>
      </c>
      <c r="J618" t="s">
        <v>1487</v>
      </c>
      <c r="K618">
        <f t="array" ref="K618">SUM((InvoiceNo=J618)*1)</f>
        <v>1</v>
      </c>
      <c r="L618">
        <f t="array" ref="L618">SUM((InvoiceNo=J618)*QuantityShipped)</f>
        <v>1</v>
      </c>
      <c r="N618" t="s">
        <v>1797</v>
      </c>
      <c r="O618">
        <f t="array" ref="O618">SUM((ItemCode=N618)*1)</f>
        <v>1</v>
      </c>
      <c r="P618">
        <f t="array" ref="P618">SUM((ItemCode=N618)*QuantityShipped)</f>
        <v>1</v>
      </c>
    </row>
    <row r="619" spans="1:16" x14ac:dyDescent="0.55000000000000004">
      <c r="A619" t="s">
        <v>822</v>
      </c>
      <c r="B619" s="1">
        <v>40452</v>
      </c>
      <c r="C619" t="s">
        <v>1</v>
      </c>
      <c r="D619" t="s">
        <v>823</v>
      </c>
      <c r="E619" t="s">
        <v>824</v>
      </c>
      <c r="F619">
        <v>1</v>
      </c>
      <c r="G619" t="str">
        <f t="array" ref="G619">INDEX(BillToName,MATCH(A619,'Bill to Data'!$A$2:$A$3040,0))</f>
        <v>Jeff Stevens</v>
      </c>
      <c r="H619" t="str">
        <f t="shared" si="9"/>
        <v>XT020</v>
      </c>
      <c r="J619" t="s">
        <v>1490</v>
      </c>
      <c r="K619">
        <f t="array" ref="K619">SUM((InvoiceNo=J619)*1)</f>
        <v>1</v>
      </c>
      <c r="L619">
        <f t="array" ref="L619">SUM((InvoiceNo=J619)*QuantityShipped)</f>
        <v>1</v>
      </c>
      <c r="N619" t="s">
        <v>1801</v>
      </c>
      <c r="O619">
        <f t="array" ref="O619">SUM((ItemCode=N619)*1)</f>
        <v>14</v>
      </c>
      <c r="P619">
        <f t="array" ref="P619">SUM((ItemCode=N619)*QuantityShipped)</f>
        <v>611</v>
      </c>
    </row>
    <row r="620" spans="1:16" x14ac:dyDescent="0.55000000000000004">
      <c r="A620" t="s">
        <v>825</v>
      </c>
      <c r="B620" s="1">
        <v>40452</v>
      </c>
      <c r="C620" t="s">
        <v>1</v>
      </c>
      <c r="D620" t="s">
        <v>557</v>
      </c>
      <c r="E620" t="s">
        <v>558</v>
      </c>
      <c r="F620">
        <v>1</v>
      </c>
      <c r="G620" t="str">
        <f t="array" ref="G620">INDEX(BillToName,MATCH(A620,'Bill to Data'!$A$2:$A$3040,0))</f>
        <v>Christopher Emig</v>
      </c>
      <c r="H620" t="str">
        <f t="shared" si="9"/>
        <v>8000-543-250</v>
      </c>
      <c r="J620" t="s">
        <v>1491</v>
      </c>
      <c r="K620">
        <f t="array" ref="K620">SUM((InvoiceNo=J620)*1)</f>
        <v>8</v>
      </c>
      <c r="L620">
        <f t="array" ref="L620">SUM((InvoiceNo=J620)*QuantityShipped)</f>
        <v>12</v>
      </c>
      <c r="N620" t="s">
        <v>1803</v>
      </c>
      <c r="O620">
        <f t="array" ref="O620">SUM((ItemCode=N620)*1)</f>
        <v>10</v>
      </c>
      <c r="P620">
        <f t="array" ref="P620">SUM((ItemCode=N620)*QuantityShipped)</f>
        <v>169</v>
      </c>
    </row>
    <row r="621" spans="1:16" x14ac:dyDescent="0.55000000000000004">
      <c r="A621" t="s">
        <v>826</v>
      </c>
      <c r="B621" s="1">
        <v>40452</v>
      </c>
      <c r="C621" t="s">
        <v>1</v>
      </c>
      <c r="D621" t="s">
        <v>827</v>
      </c>
      <c r="E621" t="s">
        <v>828</v>
      </c>
      <c r="F621">
        <v>2</v>
      </c>
      <c r="G621" t="str">
        <f t="array" ref="G621">INDEX(BillToName,MATCH(A621,'Bill to Data'!$A$2:$A$3040,0))</f>
        <v>Daniel Lord</v>
      </c>
      <c r="H621" t="str">
        <f t="shared" si="9"/>
        <v>3381-0016</v>
      </c>
      <c r="J621" t="s">
        <v>1492</v>
      </c>
      <c r="K621">
        <f t="array" ref="K621">SUM((InvoiceNo=J621)*1)</f>
        <v>6</v>
      </c>
      <c r="L621">
        <f t="array" ref="L621">SUM((InvoiceNo=J621)*QuantityShipped)</f>
        <v>6</v>
      </c>
      <c r="N621" t="s">
        <v>1804</v>
      </c>
      <c r="O621">
        <f t="array" ref="O621">SUM((ItemCode=N621)*1)</f>
        <v>7</v>
      </c>
      <c r="P621">
        <f t="array" ref="P621">SUM((ItemCode=N621)*QuantityShipped)</f>
        <v>254</v>
      </c>
    </row>
    <row r="622" spans="1:16" x14ac:dyDescent="0.55000000000000004">
      <c r="A622" t="s">
        <v>829</v>
      </c>
      <c r="B622" s="1">
        <v>40452</v>
      </c>
      <c r="C622" t="s">
        <v>1</v>
      </c>
      <c r="D622" t="s">
        <v>655</v>
      </c>
      <c r="E622" t="s">
        <v>656</v>
      </c>
      <c r="F622">
        <v>1</v>
      </c>
      <c r="G622" t="str">
        <f t="array" ref="G622">INDEX(BillToName,MATCH(A622,'Bill to Data'!$A$2:$A$3040,0))</f>
        <v>Benoit Tremblay</v>
      </c>
      <c r="H622" t="str">
        <f t="shared" si="9"/>
        <v>GAC500XT</v>
      </c>
      <c r="J622" t="s">
        <v>1503</v>
      </c>
      <c r="K622">
        <f t="array" ref="K622">SUM((InvoiceNo=J622)*1)</f>
        <v>12</v>
      </c>
      <c r="L622">
        <f t="array" ref="L622">SUM((InvoiceNo=J622)*QuantityShipped)</f>
        <v>683</v>
      </c>
      <c r="N622" t="s">
        <v>1810</v>
      </c>
      <c r="O622">
        <f t="array" ref="O622">SUM((ItemCode=N622)*1)</f>
        <v>5</v>
      </c>
      <c r="P622">
        <f t="array" ref="P622">SUM((ItemCode=N622)*QuantityShipped)</f>
        <v>23</v>
      </c>
    </row>
    <row r="623" spans="1:16" x14ac:dyDescent="0.55000000000000004">
      <c r="A623" t="s">
        <v>830</v>
      </c>
      <c r="B623" s="1">
        <v>40452</v>
      </c>
      <c r="C623" t="s">
        <v>138</v>
      </c>
      <c r="D623" t="s">
        <v>831</v>
      </c>
      <c r="E623" t="s">
        <v>832</v>
      </c>
      <c r="F623">
        <v>1</v>
      </c>
      <c r="G623" t="str">
        <f t="array" ref="G623">INDEX(BillToName,MATCH(A623,'Bill to Data'!$A$2:$A$3040,0))</f>
        <v>ELLIOTT SALES &amp; SERVICE</v>
      </c>
      <c r="H623" t="str">
        <f t="shared" si="9"/>
        <v>8050-305-426</v>
      </c>
      <c r="J623" t="s">
        <v>1507</v>
      </c>
      <c r="K623">
        <f t="array" ref="K623">SUM((InvoiceNo=J623)*1)</f>
        <v>1</v>
      </c>
      <c r="L623">
        <f t="array" ref="L623">SUM((InvoiceNo=J623)*QuantityShipped)</f>
        <v>1</v>
      </c>
      <c r="N623" t="s">
        <v>1812</v>
      </c>
      <c r="O623">
        <f t="array" ref="O623">SUM((ItemCode=N623)*1)</f>
        <v>3</v>
      </c>
      <c r="P623">
        <f t="array" ref="P623">SUM((ItemCode=N623)*QuantityShipped)</f>
        <v>141</v>
      </c>
    </row>
    <row r="624" spans="1:16" x14ac:dyDescent="0.55000000000000004">
      <c r="A624" t="s">
        <v>833</v>
      </c>
      <c r="B624" s="1">
        <v>40452</v>
      </c>
      <c r="C624" t="s">
        <v>138</v>
      </c>
      <c r="D624" t="s">
        <v>834</v>
      </c>
      <c r="E624" t="s">
        <v>835</v>
      </c>
      <c r="F624">
        <v>1</v>
      </c>
      <c r="G624" t="str">
        <f t="array" ref="G624">INDEX(BillToName,MATCH(A624,'Bill to Data'!$A$2:$A$3040,0))</f>
        <v>Peavy Grain Company</v>
      </c>
      <c r="H624" t="str">
        <f t="shared" si="9"/>
        <v>MBF220BD</v>
      </c>
      <c r="J624" t="s">
        <v>1508</v>
      </c>
      <c r="K624">
        <f t="array" ref="K624">SUM((InvoiceNo=J624)*1)</f>
        <v>3</v>
      </c>
      <c r="L624">
        <f t="array" ref="L624">SUM((InvoiceNo=J624)*QuantityShipped)</f>
        <v>140</v>
      </c>
      <c r="N624" t="s">
        <v>1814</v>
      </c>
      <c r="O624">
        <f t="array" ref="O624">SUM((ItemCode=N624)*1)</f>
        <v>1</v>
      </c>
      <c r="P624">
        <f t="array" ref="P624">SUM((ItemCode=N624)*QuantityShipped)</f>
        <v>2</v>
      </c>
    </row>
    <row r="625" spans="1:16" x14ac:dyDescent="0.55000000000000004">
      <c r="A625" t="s">
        <v>833</v>
      </c>
      <c r="B625" s="1">
        <v>40452</v>
      </c>
      <c r="C625" t="s">
        <v>138</v>
      </c>
      <c r="D625" t="s">
        <v>836</v>
      </c>
      <c r="E625" t="s">
        <v>837</v>
      </c>
      <c r="F625">
        <v>15</v>
      </c>
      <c r="G625" t="str">
        <f t="array" ref="G625">INDEX(BillToName,MATCH(A625,'Bill to Data'!$A$2:$A$3040,0))</f>
        <v>Peavy Grain Company</v>
      </c>
      <c r="H625" t="str">
        <f t="shared" si="9"/>
        <v>RM801050</v>
      </c>
      <c r="J625" t="s">
        <v>1511</v>
      </c>
      <c r="K625">
        <f t="array" ref="K625">SUM((InvoiceNo=J625)*1)</f>
        <v>1</v>
      </c>
      <c r="L625">
        <f t="array" ref="L625">SUM((InvoiceNo=J625)*QuantityShipped)</f>
        <v>1</v>
      </c>
      <c r="N625" t="s">
        <v>1820</v>
      </c>
      <c r="O625">
        <f t="array" ref="O625">SUM((ItemCode=N625)*1)</f>
        <v>2</v>
      </c>
      <c r="P625">
        <f t="array" ref="P625">SUM((ItemCode=N625)*QuantityShipped)</f>
        <v>2</v>
      </c>
    </row>
    <row r="626" spans="1:16" x14ac:dyDescent="0.55000000000000004">
      <c r="A626" t="s">
        <v>833</v>
      </c>
      <c r="B626" s="1">
        <v>40452</v>
      </c>
      <c r="C626" t="s">
        <v>138</v>
      </c>
      <c r="D626" t="s">
        <v>838</v>
      </c>
      <c r="E626" t="s">
        <v>839</v>
      </c>
      <c r="F626">
        <v>10</v>
      </c>
      <c r="G626" t="str">
        <f t="array" ref="G626">INDEX(BillToName,MATCH(A626,'Bill to Data'!$A$2:$A$3040,0))</f>
        <v>Peavy Grain Company</v>
      </c>
      <c r="H626" t="str">
        <f t="shared" si="9"/>
        <v>RM801025</v>
      </c>
      <c r="J626" t="s">
        <v>1514</v>
      </c>
      <c r="K626">
        <f t="array" ref="K626">SUM((InvoiceNo=J626)*1)</f>
        <v>1</v>
      </c>
      <c r="L626">
        <f t="array" ref="L626">SUM((InvoiceNo=J626)*QuantityShipped)</f>
        <v>1</v>
      </c>
      <c r="N626" t="s">
        <v>1822</v>
      </c>
      <c r="O626">
        <f t="array" ref="O626">SUM((ItemCode=N626)*1)</f>
        <v>1</v>
      </c>
      <c r="P626">
        <f t="array" ref="P626">SUM((ItemCode=N626)*QuantityShipped)</f>
        <v>2</v>
      </c>
    </row>
    <row r="627" spans="1:16" x14ac:dyDescent="0.55000000000000004">
      <c r="A627" t="s">
        <v>833</v>
      </c>
      <c r="B627" s="1">
        <v>40452</v>
      </c>
      <c r="C627" t="s">
        <v>138</v>
      </c>
      <c r="D627" t="s">
        <v>236</v>
      </c>
      <c r="E627" t="s">
        <v>148</v>
      </c>
      <c r="F627">
        <v>6</v>
      </c>
      <c r="G627" t="str">
        <f t="array" ref="G627">INDEX(BillToName,MATCH(A627,'Bill to Data'!$A$2:$A$3040,0))</f>
        <v>Peavy Grain Company</v>
      </c>
      <c r="H627" t="str">
        <f t="shared" si="9"/>
        <v>QJ7421-1-NYB</v>
      </c>
      <c r="J627" t="s">
        <v>1516</v>
      </c>
      <c r="K627">
        <f t="array" ref="K627">SUM((InvoiceNo=J627)*1)</f>
        <v>2</v>
      </c>
      <c r="L627">
        <f t="array" ref="L627">SUM((InvoiceNo=J627)*QuantityShipped)</f>
        <v>39</v>
      </c>
      <c r="N627" t="s">
        <v>1825</v>
      </c>
      <c r="O627">
        <f t="array" ref="O627">SUM((ItemCode=N627)*1)</f>
        <v>3</v>
      </c>
      <c r="P627">
        <f t="array" ref="P627">SUM((ItemCode=N627)*QuantityShipped)</f>
        <v>188</v>
      </c>
    </row>
    <row r="628" spans="1:16" x14ac:dyDescent="0.55000000000000004">
      <c r="A628" t="s">
        <v>833</v>
      </c>
      <c r="B628" s="1">
        <v>40452</v>
      </c>
      <c r="C628" t="s">
        <v>138</v>
      </c>
      <c r="D628" t="s">
        <v>840</v>
      </c>
      <c r="E628" t="s">
        <v>841</v>
      </c>
      <c r="F628">
        <v>1</v>
      </c>
      <c r="G628" t="str">
        <f t="array" ref="G628">INDEX(BillToName,MATCH(A628,'Bill to Data'!$A$2:$A$3040,0))</f>
        <v>Peavy Grain Company</v>
      </c>
      <c r="H628" t="str">
        <f t="shared" si="9"/>
        <v>690001195</v>
      </c>
      <c r="J628" t="s">
        <v>1519</v>
      </c>
      <c r="K628">
        <f t="array" ref="K628">SUM((InvoiceNo=J628)*1)</f>
        <v>1</v>
      </c>
      <c r="L628">
        <f t="array" ref="L628">SUM((InvoiceNo=J628)*QuantityShipped)</f>
        <v>1</v>
      </c>
      <c r="N628" t="s">
        <v>1828</v>
      </c>
      <c r="O628">
        <f t="array" ref="O628">SUM((ItemCode=N628)*1)</f>
        <v>2</v>
      </c>
      <c r="P628">
        <f t="array" ref="P628">SUM((ItemCode=N628)*QuantityShipped)</f>
        <v>122</v>
      </c>
    </row>
    <row r="629" spans="1:16" x14ac:dyDescent="0.55000000000000004">
      <c r="A629" t="s">
        <v>833</v>
      </c>
      <c r="B629" s="1">
        <v>40452</v>
      </c>
      <c r="C629" t="s">
        <v>138</v>
      </c>
      <c r="D629" t="s">
        <v>842</v>
      </c>
      <c r="E629" t="s">
        <v>843</v>
      </c>
      <c r="F629">
        <v>1</v>
      </c>
      <c r="G629" t="str">
        <f t="array" ref="G629">INDEX(BillToName,MATCH(A629,'Bill to Data'!$A$2:$A$3040,0))</f>
        <v>Peavy Grain Company</v>
      </c>
      <c r="H629" t="str">
        <f t="shared" si="9"/>
        <v>MV200BLEH</v>
      </c>
      <c r="J629" t="s">
        <v>1520</v>
      </c>
      <c r="K629">
        <f t="array" ref="K629">SUM((InvoiceNo=J629)*1)</f>
        <v>2</v>
      </c>
      <c r="L629">
        <f t="array" ref="L629">SUM((InvoiceNo=J629)*QuantityShipped)</f>
        <v>2</v>
      </c>
      <c r="N629" t="s">
        <v>1836</v>
      </c>
      <c r="O629">
        <f t="array" ref="O629">SUM((ItemCode=N629)*1)</f>
        <v>1</v>
      </c>
      <c r="P629">
        <f t="array" ref="P629">SUM((ItemCode=N629)*QuantityShipped)</f>
        <v>1</v>
      </c>
    </row>
    <row r="630" spans="1:16" x14ac:dyDescent="0.55000000000000004">
      <c r="A630" t="s">
        <v>833</v>
      </c>
      <c r="B630" s="1">
        <v>40452</v>
      </c>
      <c r="C630" t="s">
        <v>138</v>
      </c>
      <c r="D630" t="s">
        <v>844</v>
      </c>
      <c r="E630" t="s">
        <v>845</v>
      </c>
      <c r="F630">
        <v>1</v>
      </c>
      <c r="G630" t="str">
        <f t="array" ref="G630">INDEX(BillToName,MATCH(A630,'Bill to Data'!$A$2:$A$3040,0))</f>
        <v>Peavy Grain Company</v>
      </c>
      <c r="H630" t="str">
        <f t="shared" si="9"/>
        <v>M220CPG90</v>
      </c>
      <c r="J630" t="s">
        <v>1521</v>
      </c>
      <c r="K630">
        <f t="array" ref="K630">SUM((InvoiceNo=J630)*1)</f>
        <v>1</v>
      </c>
      <c r="L630">
        <f t="array" ref="L630">SUM((InvoiceNo=J630)*QuantityShipped)</f>
        <v>40</v>
      </c>
      <c r="N630" t="s">
        <v>1838</v>
      </c>
      <c r="O630">
        <f t="array" ref="O630">SUM((ItemCode=N630)*1)</f>
        <v>1</v>
      </c>
      <c r="P630">
        <f t="array" ref="P630">SUM((ItemCode=N630)*QuantityShipped)</f>
        <v>1</v>
      </c>
    </row>
    <row r="631" spans="1:16" x14ac:dyDescent="0.55000000000000004">
      <c r="A631" t="s">
        <v>833</v>
      </c>
      <c r="B631" s="1">
        <v>40452</v>
      </c>
      <c r="C631" t="s">
        <v>138</v>
      </c>
      <c r="D631" t="s">
        <v>846</v>
      </c>
      <c r="E631" t="s">
        <v>847</v>
      </c>
      <c r="F631">
        <v>3</v>
      </c>
      <c r="G631" t="str">
        <f t="array" ref="G631">INDEX(BillToName,MATCH(A631,'Bill to Data'!$A$2:$A$3040,0))</f>
        <v>Peavy Grain Company</v>
      </c>
      <c r="H631" t="str">
        <f t="shared" si="9"/>
        <v>M220BRB</v>
      </c>
      <c r="J631" t="s">
        <v>1522</v>
      </c>
      <c r="K631">
        <f t="array" ref="K631">SUM((InvoiceNo=J631)*1)</f>
        <v>1</v>
      </c>
      <c r="L631">
        <f t="array" ref="L631">SUM((InvoiceNo=J631)*QuantityShipped)</f>
        <v>1</v>
      </c>
      <c r="N631" t="s">
        <v>1839</v>
      </c>
      <c r="O631">
        <f t="array" ref="O631">SUM((ItemCode=N631)*1)</f>
        <v>1</v>
      </c>
      <c r="P631">
        <f t="array" ref="P631">SUM((ItemCode=N631)*QuantityShipped)</f>
        <v>2</v>
      </c>
    </row>
    <row r="632" spans="1:16" x14ac:dyDescent="0.55000000000000004">
      <c r="A632" t="s">
        <v>833</v>
      </c>
      <c r="B632" s="1">
        <v>40452</v>
      </c>
      <c r="C632" t="s">
        <v>138</v>
      </c>
      <c r="D632" t="s">
        <v>97</v>
      </c>
      <c r="E632" t="s">
        <v>98</v>
      </c>
      <c r="F632">
        <v>4</v>
      </c>
      <c r="G632" t="str">
        <f t="array" ref="G632">INDEX(BillToName,MATCH(A632,'Bill to Data'!$A$2:$A$3040,0))</f>
        <v>Peavy Grain Company</v>
      </c>
      <c r="H632" t="str">
        <f t="shared" si="9"/>
        <v>200G</v>
      </c>
      <c r="J632" t="s">
        <v>1523</v>
      </c>
      <c r="K632">
        <f t="array" ref="K632">SUM((InvoiceNo=J632)*1)</f>
        <v>1</v>
      </c>
      <c r="L632">
        <f t="array" ref="L632">SUM((InvoiceNo=J632)*QuantityShipped)</f>
        <v>1</v>
      </c>
      <c r="N632" t="s">
        <v>1843</v>
      </c>
      <c r="O632">
        <f t="array" ref="O632">SUM((ItemCode=N632)*1)</f>
        <v>1</v>
      </c>
      <c r="P632">
        <f t="array" ref="P632">SUM((ItemCode=N632)*QuantityShipped)</f>
        <v>1</v>
      </c>
    </row>
    <row r="633" spans="1:16" x14ac:dyDescent="0.55000000000000004">
      <c r="A633" t="s">
        <v>833</v>
      </c>
      <c r="B633" s="1">
        <v>40452</v>
      </c>
      <c r="C633" t="s">
        <v>138</v>
      </c>
      <c r="D633" t="s">
        <v>848</v>
      </c>
      <c r="E633" t="s">
        <v>849</v>
      </c>
      <c r="F633">
        <v>4</v>
      </c>
      <c r="G633" t="str">
        <f t="array" ref="G633">INDEX(BillToName,MATCH(A633,'Bill to Data'!$A$2:$A$3040,0))</f>
        <v>Peavy Grain Company</v>
      </c>
      <c r="H633" t="str">
        <f t="shared" si="9"/>
        <v>TC231</v>
      </c>
      <c r="J633" t="s">
        <v>1524</v>
      </c>
      <c r="K633">
        <f t="array" ref="K633">SUM((InvoiceNo=J633)*1)</f>
        <v>1</v>
      </c>
      <c r="L633">
        <f t="array" ref="L633">SUM((InvoiceNo=J633)*QuantityShipped)</f>
        <v>1</v>
      </c>
      <c r="N633" t="s">
        <v>1847</v>
      </c>
      <c r="O633">
        <f t="array" ref="O633">SUM((ItemCode=N633)*1)</f>
        <v>7</v>
      </c>
      <c r="P633">
        <f t="array" ref="P633">SUM((ItemCode=N633)*QuantityShipped)</f>
        <v>11</v>
      </c>
    </row>
    <row r="634" spans="1:16" x14ac:dyDescent="0.55000000000000004">
      <c r="A634" t="s">
        <v>833</v>
      </c>
      <c r="B634" s="1">
        <v>40452</v>
      </c>
      <c r="C634" t="s">
        <v>138</v>
      </c>
      <c r="D634" t="s">
        <v>95</v>
      </c>
      <c r="E634" t="s">
        <v>96</v>
      </c>
      <c r="F634">
        <v>4</v>
      </c>
      <c r="G634" t="str">
        <f t="array" ref="G634">INDEX(BillToName,MATCH(A634,'Bill to Data'!$A$2:$A$3040,0))</f>
        <v>Peavy Grain Company</v>
      </c>
      <c r="H634" t="str">
        <f t="shared" si="9"/>
        <v>FC220</v>
      </c>
      <c r="J634" t="s">
        <v>1525</v>
      </c>
      <c r="K634">
        <f t="array" ref="K634">SUM((InvoiceNo=J634)*1)</f>
        <v>3</v>
      </c>
      <c r="L634">
        <f t="array" ref="L634">SUM((InvoiceNo=J634)*QuantityShipped)</f>
        <v>4</v>
      </c>
      <c r="N634" t="s">
        <v>1853</v>
      </c>
      <c r="O634">
        <f t="array" ref="O634">SUM((ItemCode=N634)*1)</f>
        <v>1</v>
      </c>
      <c r="P634">
        <f t="array" ref="P634">SUM((ItemCode=N634)*QuantityShipped)</f>
        <v>1</v>
      </c>
    </row>
    <row r="635" spans="1:16" x14ac:dyDescent="0.55000000000000004">
      <c r="A635" t="s">
        <v>833</v>
      </c>
      <c r="B635" s="1">
        <v>40452</v>
      </c>
      <c r="C635" t="s">
        <v>138</v>
      </c>
      <c r="D635" t="s">
        <v>850</v>
      </c>
      <c r="E635" t="s">
        <v>851</v>
      </c>
      <c r="F635">
        <v>1</v>
      </c>
      <c r="G635" t="str">
        <f t="array" ref="G635">INDEX(BillToName,MATCH(A635,'Bill to Data'!$A$2:$A$3040,0))</f>
        <v>Peavy Grain Company</v>
      </c>
      <c r="H635" t="str">
        <f t="shared" si="9"/>
        <v>1542A-SP</v>
      </c>
      <c r="J635" t="s">
        <v>1528</v>
      </c>
      <c r="K635">
        <f t="array" ref="K635">SUM((InvoiceNo=J635)*1)</f>
        <v>1</v>
      </c>
      <c r="L635">
        <f t="array" ref="L635">SUM((InvoiceNo=J635)*QuantityShipped)</f>
        <v>1</v>
      </c>
      <c r="N635" t="s">
        <v>1857</v>
      </c>
      <c r="O635">
        <f t="array" ref="O635">SUM((ItemCode=N635)*1)</f>
        <v>10</v>
      </c>
      <c r="P635">
        <f t="array" ref="P635">SUM((ItemCode=N635)*QuantityShipped)</f>
        <v>271</v>
      </c>
    </row>
    <row r="636" spans="1:16" x14ac:dyDescent="0.55000000000000004">
      <c r="A636" t="s">
        <v>833</v>
      </c>
      <c r="B636" s="1">
        <v>40452</v>
      </c>
      <c r="C636" t="s">
        <v>138</v>
      </c>
      <c r="D636" t="s">
        <v>233</v>
      </c>
      <c r="E636" t="s">
        <v>120</v>
      </c>
      <c r="F636">
        <v>6</v>
      </c>
      <c r="G636" t="str">
        <f t="array" ref="G636">INDEX(BillToName,MATCH(A636,'Bill to Data'!$A$2:$A$3040,0))</f>
        <v>Peavy Grain Company</v>
      </c>
      <c r="H636" t="str">
        <f t="shared" si="9"/>
        <v>XR11003-VS</v>
      </c>
      <c r="J636" t="s">
        <v>1531</v>
      </c>
      <c r="K636">
        <f t="array" ref="K636">SUM((InvoiceNo=J636)*1)</f>
        <v>1</v>
      </c>
      <c r="L636">
        <f t="array" ref="L636">SUM((InvoiceNo=J636)*QuantityShipped)</f>
        <v>1</v>
      </c>
      <c r="N636" t="s">
        <v>1859</v>
      </c>
      <c r="O636">
        <f t="array" ref="O636">SUM((ItemCode=N636)*1)</f>
        <v>1</v>
      </c>
      <c r="P636">
        <f t="array" ref="P636">SUM((ItemCode=N636)*QuantityShipped)</f>
        <v>2</v>
      </c>
    </row>
    <row r="637" spans="1:16" x14ac:dyDescent="0.55000000000000004">
      <c r="A637" t="s">
        <v>833</v>
      </c>
      <c r="B637" s="1">
        <v>40452</v>
      </c>
      <c r="C637" t="s">
        <v>138</v>
      </c>
      <c r="D637" t="s">
        <v>29</v>
      </c>
      <c r="E637" t="s">
        <v>30</v>
      </c>
      <c r="F637">
        <v>6</v>
      </c>
      <c r="G637" t="str">
        <f t="array" ref="G637">INDEX(BillToName,MATCH(A637,'Bill to Data'!$A$2:$A$3040,0))</f>
        <v>Peavy Grain Company</v>
      </c>
      <c r="H637" t="str">
        <f t="shared" si="9"/>
        <v>25612-4-NYR</v>
      </c>
      <c r="J637" t="s">
        <v>1532</v>
      </c>
      <c r="K637">
        <f t="array" ref="K637">SUM((InvoiceNo=J637)*1)</f>
        <v>4</v>
      </c>
      <c r="L637">
        <f t="array" ref="L637">SUM((InvoiceNo=J637)*QuantityShipped)</f>
        <v>10</v>
      </c>
      <c r="N637" t="s">
        <v>1866</v>
      </c>
      <c r="O637">
        <f t="array" ref="O637">SUM((ItemCode=N637)*1)</f>
        <v>6</v>
      </c>
      <c r="P637">
        <f t="array" ref="P637">SUM((ItemCode=N637)*QuantityShipped)</f>
        <v>270</v>
      </c>
    </row>
    <row r="638" spans="1:16" x14ac:dyDescent="0.55000000000000004">
      <c r="A638" t="s">
        <v>833</v>
      </c>
      <c r="B638" s="1">
        <v>40452</v>
      </c>
      <c r="C638" t="s">
        <v>138</v>
      </c>
      <c r="D638" t="s">
        <v>204</v>
      </c>
      <c r="E638" t="s">
        <v>205</v>
      </c>
      <c r="F638">
        <v>3</v>
      </c>
      <c r="G638" t="str">
        <f t="array" ref="G638">INDEX(BillToName,MATCH(A638,'Bill to Data'!$A$2:$A$3040,0))</f>
        <v>Peavy Grain Company</v>
      </c>
      <c r="H638" t="str">
        <f t="shared" si="9"/>
        <v>HB075</v>
      </c>
      <c r="J638" t="s">
        <v>1533</v>
      </c>
      <c r="K638">
        <f t="array" ref="K638">SUM((InvoiceNo=J638)*1)</f>
        <v>6</v>
      </c>
      <c r="L638">
        <f t="array" ref="L638">SUM((InvoiceNo=J638)*QuantityShipped)</f>
        <v>154</v>
      </c>
      <c r="N638" t="s">
        <v>1867</v>
      </c>
      <c r="O638">
        <f t="array" ref="O638">SUM((ItemCode=N638)*1)</f>
        <v>4</v>
      </c>
      <c r="P638">
        <f t="array" ref="P638">SUM((ItemCode=N638)*QuantityShipped)</f>
        <v>95</v>
      </c>
    </row>
    <row r="639" spans="1:16" x14ac:dyDescent="0.55000000000000004">
      <c r="A639" t="s">
        <v>833</v>
      </c>
      <c r="B639" s="1">
        <v>40452</v>
      </c>
      <c r="C639" t="s">
        <v>138</v>
      </c>
      <c r="D639" t="s">
        <v>852</v>
      </c>
      <c r="E639" t="s">
        <v>853</v>
      </c>
      <c r="F639">
        <v>3</v>
      </c>
      <c r="G639" t="str">
        <f t="array" ref="G639">INDEX(BillToName,MATCH(A639,'Bill to Data'!$A$2:$A$3040,0))</f>
        <v>Peavy Grain Company</v>
      </c>
      <c r="H639" t="str">
        <f t="shared" si="9"/>
        <v>HB200</v>
      </c>
      <c r="J639" t="s">
        <v>1534</v>
      </c>
      <c r="K639">
        <f t="array" ref="K639">SUM((InvoiceNo=J639)*1)</f>
        <v>1</v>
      </c>
      <c r="L639">
        <f t="array" ref="L639">SUM((InvoiceNo=J639)*QuantityShipped)</f>
        <v>1</v>
      </c>
      <c r="N639" t="s">
        <v>1870</v>
      </c>
      <c r="O639">
        <f t="array" ref="O639">SUM((ItemCode=N639)*1)</f>
        <v>4</v>
      </c>
      <c r="P639">
        <f t="array" ref="P639">SUM((ItemCode=N639)*QuantityShipped)</f>
        <v>38</v>
      </c>
    </row>
    <row r="640" spans="1:16" x14ac:dyDescent="0.55000000000000004">
      <c r="A640" t="s">
        <v>833</v>
      </c>
      <c r="B640" s="1">
        <v>40452</v>
      </c>
      <c r="C640" t="s">
        <v>138</v>
      </c>
      <c r="D640" t="s">
        <v>854</v>
      </c>
      <c r="E640" t="s">
        <v>855</v>
      </c>
      <c r="F640">
        <v>1</v>
      </c>
      <c r="G640" t="str">
        <f t="array" ref="G640">INDEX(BillToName,MATCH(A640,'Bill to Data'!$A$2:$A$3040,0))</f>
        <v>Peavy Grain Company</v>
      </c>
      <c r="H640" t="str">
        <f t="shared" si="9"/>
        <v>M200100CPG</v>
      </c>
      <c r="J640" t="s">
        <v>1535</v>
      </c>
      <c r="K640">
        <f t="array" ref="K640">SUM((InvoiceNo=J640)*1)</f>
        <v>4</v>
      </c>
      <c r="L640">
        <f t="array" ref="L640">SUM((InvoiceNo=J640)*QuantityShipped)</f>
        <v>96</v>
      </c>
      <c r="N640" t="s">
        <v>1874</v>
      </c>
      <c r="O640">
        <f t="array" ref="O640">SUM((ItemCode=N640)*1)</f>
        <v>1</v>
      </c>
      <c r="P640">
        <f t="array" ref="P640">SUM((ItemCode=N640)*QuantityShipped)</f>
        <v>0</v>
      </c>
    </row>
    <row r="641" spans="1:16" x14ac:dyDescent="0.55000000000000004">
      <c r="A641" t="s">
        <v>833</v>
      </c>
      <c r="B641" s="1">
        <v>40452</v>
      </c>
      <c r="C641" t="s">
        <v>138</v>
      </c>
      <c r="D641" t="s">
        <v>856</v>
      </c>
      <c r="E641" t="s">
        <v>857</v>
      </c>
      <c r="F641">
        <v>1</v>
      </c>
      <c r="G641" t="str">
        <f t="array" ref="G641">INDEX(BillToName,MATCH(A641,'Bill to Data'!$A$2:$A$3040,0))</f>
        <v>Peavy Grain Company</v>
      </c>
      <c r="H641" t="str">
        <f t="shared" si="9"/>
        <v>M100075BRB</v>
      </c>
      <c r="J641" t="s">
        <v>1536</v>
      </c>
      <c r="K641">
        <f t="array" ref="K641">SUM((InvoiceNo=J641)*1)</f>
        <v>2</v>
      </c>
      <c r="L641">
        <f t="array" ref="L641">SUM((InvoiceNo=J641)*QuantityShipped)</f>
        <v>42</v>
      </c>
      <c r="N641" t="s">
        <v>1876</v>
      </c>
      <c r="O641">
        <f t="array" ref="O641">SUM((ItemCode=N641)*1)</f>
        <v>6</v>
      </c>
      <c r="P641">
        <f t="array" ref="P641">SUM((ItemCode=N641)*QuantityShipped)</f>
        <v>60</v>
      </c>
    </row>
    <row r="642" spans="1:16" x14ac:dyDescent="0.55000000000000004">
      <c r="A642" t="s">
        <v>858</v>
      </c>
      <c r="B642" s="1">
        <v>40455</v>
      </c>
      <c r="C642" t="s">
        <v>138</v>
      </c>
      <c r="D642" t="s">
        <v>550</v>
      </c>
      <c r="E642" t="s">
        <v>115</v>
      </c>
      <c r="F642">
        <v>1</v>
      </c>
      <c r="G642" t="str">
        <f t="array" ref="G642">INDEX(BillToName,MATCH(A642,'Bill to Data'!$A$2:$A$3040,0))</f>
        <v>Al Maza</v>
      </c>
      <c r="H642" t="str">
        <f t="shared" ref="H642:H705" si="10">LEFT(D642,LEN(D642))</f>
        <v>22670-PP-24-406</v>
      </c>
      <c r="J642" t="s">
        <v>1538</v>
      </c>
      <c r="K642">
        <f t="array" ref="K642">SUM((InvoiceNo=J642)*1)</f>
        <v>1</v>
      </c>
      <c r="L642">
        <f t="array" ref="L642">SUM((InvoiceNo=J642)*QuantityShipped)</f>
        <v>1</v>
      </c>
      <c r="N642" t="s">
        <v>1879</v>
      </c>
      <c r="O642">
        <f t="array" ref="O642">SUM((ItemCode=N642)*1)</f>
        <v>3</v>
      </c>
      <c r="P642">
        <f t="array" ref="P642">SUM((ItemCode=N642)*QuantityShipped)</f>
        <v>7</v>
      </c>
    </row>
    <row r="643" spans="1:16" x14ac:dyDescent="0.55000000000000004">
      <c r="A643" t="s">
        <v>859</v>
      </c>
      <c r="B643" s="1">
        <v>40455</v>
      </c>
      <c r="C643" t="s">
        <v>1</v>
      </c>
      <c r="D643" t="s">
        <v>44</v>
      </c>
      <c r="E643" t="s">
        <v>45</v>
      </c>
      <c r="F643">
        <v>50</v>
      </c>
      <c r="G643" t="str">
        <f t="array" ref="G643">INDEX(BillToName,MATCH(A643,'Bill to Data'!$A$2:$A$3040,0))</f>
        <v>Jon Fuller</v>
      </c>
      <c r="H643" t="str">
        <f t="shared" si="10"/>
        <v>19845-25-PP</v>
      </c>
      <c r="J643" t="s">
        <v>1540</v>
      </c>
      <c r="K643">
        <f t="array" ref="K643">SUM((InvoiceNo=J643)*1)</f>
        <v>4</v>
      </c>
      <c r="L643">
        <f t="array" ref="L643">SUM((InvoiceNo=J643)*QuantityShipped)</f>
        <v>144</v>
      </c>
      <c r="N643" t="s">
        <v>1881</v>
      </c>
      <c r="O643">
        <f t="array" ref="O643">SUM((ItemCode=N643)*1)</f>
        <v>5</v>
      </c>
      <c r="P643">
        <f t="array" ref="P643">SUM((ItemCode=N643)*QuantityShipped)</f>
        <v>41</v>
      </c>
    </row>
    <row r="644" spans="1:16" x14ac:dyDescent="0.55000000000000004">
      <c r="A644" t="s">
        <v>859</v>
      </c>
      <c r="B644" s="1">
        <v>40455</v>
      </c>
      <c r="C644" t="s">
        <v>1</v>
      </c>
      <c r="D644" t="s">
        <v>860</v>
      </c>
      <c r="E644" t="s">
        <v>120</v>
      </c>
      <c r="F644">
        <v>30</v>
      </c>
      <c r="G644" t="str">
        <f t="array" ref="G644">INDEX(BillToName,MATCH(A644,'Bill to Data'!$A$2:$A$3040,0))</f>
        <v>Jon Fuller</v>
      </c>
      <c r="H644" t="str">
        <f t="shared" si="10"/>
        <v>XR8002VS</v>
      </c>
      <c r="J644" t="s">
        <v>1541</v>
      </c>
      <c r="K644">
        <f t="array" ref="K644">SUM((InvoiceNo=J644)*1)</f>
        <v>1</v>
      </c>
      <c r="L644">
        <f t="array" ref="L644">SUM((InvoiceNo=J644)*QuantityShipped)</f>
        <v>1</v>
      </c>
      <c r="N644" t="s">
        <v>1884</v>
      </c>
      <c r="O644">
        <f t="array" ref="O644">SUM((ItemCode=N644)*1)</f>
        <v>3</v>
      </c>
      <c r="P644">
        <f t="array" ref="P644">SUM((ItemCode=N644)*QuantityShipped)</f>
        <v>4</v>
      </c>
    </row>
    <row r="645" spans="1:16" x14ac:dyDescent="0.55000000000000004">
      <c r="A645" t="s">
        <v>861</v>
      </c>
      <c r="B645" s="1">
        <v>40455</v>
      </c>
      <c r="C645" t="s">
        <v>1</v>
      </c>
      <c r="D645" t="s">
        <v>726</v>
      </c>
      <c r="E645" t="s">
        <v>727</v>
      </c>
      <c r="F645">
        <v>2</v>
      </c>
      <c r="G645" t="str">
        <f t="array" ref="G645">INDEX(BillToName,MATCH(A645,'Bill to Data'!$A$2:$A$3040,0))</f>
        <v>David Schansberg</v>
      </c>
      <c r="H645" t="str">
        <f t="shared" si="10"/>
        <v>8000-533-236</v>
      </c>
      <c r="J645" t="s">
        <v>1542</v>
      </c>
      <c r="K645">
        <f t="array" ref="K645">SUM((InvoiceNo=J645)*1)</f>
        <v>3</v>
      </c>
      <c r="L645">
        <f t="array" ref="L645">SUM((InvoiceNo=J645)*QuantityShipped)</f>
        <v>12</v>
      </c>
      <c r="N645" t="s">
        <v>1886</v>
      </c>
      <c r="O645">
        <f t="array" ref="O645">SUM((ItemCode=N645)*1)</f>
        <v>3</v>
      </c>
      <c r="P645">
        <f t="array" ref="P645">SUM((ItemCode=N645)*QuantityShipped)</f>
        <v>84</v>
      </c>
    </row>
    <row r="646" spans="1:16" x14ac:dyDescent="0.55000000000000004">
      <c r="A646" t="s">
        <v>862</v>
      </c>
      <c r="B646" s="1">
        <v>40455</v>
      </c>
      <c r="C646" t="s">
        <v>1</v>
      </c>
      <c r="D646" t="s">
        <v>863</v>
      </c>
      <c r="E646" t="s">
        <v>638</v>
      </c>
      <c r="F646">
        <v>1</v>
      </c>
      <c r="G646" t="str">
        <f t="array" ref="G646">INDEX(BillToName,MATCH(A646,'Bill to Data'!$A$2:$A$3040,0))</f>
        <v>LATONYA BIGGER</v>
      </c>
      <c r="H646" t="str">
        <f t="shared" si="10"/>
        <v>5500-PPB-X8</v>
      </c>
      <c r="J646" t="s">
        <v>1543</v>
      </c>
      <c r="K646">
        <f t="array" ref="K646">SUM((InvoiceNo=J646)*1)</f>
        <v>1</v>
      </c>
      <c r="L646">
        <f t="array" ref="L646">SUM((InvoiceNo=J646)*QuantityShipped)</f>
        <v>52</v>
      </c>
      <c r="N646" t="s">
        <v>1889</v>
      </c>
      <c r="O646">
        <f t="array" ref="O646">SUM((ItemCode=N646)*1)</f>
        <v>4</v>
      </c>
      <c r="P646">
        <f t="array" ref="P646">SUM((ItemCode=N646)*QuantityShipped)</f>
        <v>4</v>
      </c>
    </row>
    <row r="647" spans="1:16" x14ac:dyDescent="0.55000000000000004">
      <c r="A647" t="s">
        <v>862</v>
      </c>
      <c r="B647" s="1">
        <v>40455</v>
      </c>
      <c r="C647" t="s">
        <v>1</v>
      </c>
      <c r="D647" t="s">
        <v>550</v>
      </c>
      <c r="E647" t="s">
        <v>115</v>
      </c>
      <c r="F647">
        <v>1</v>
      </c>
      <c r="G647" t="str">
        <f t="array" ref="G647">INDEX(BillToName,MATCH(A647,'Bill to Data'!$A$2:$A$3040,0))</f>
        <v>LATONYA BIGGER</v>
      </c>
      <c r="H647" t="str">
        <f t="shared" si="10"/>
        <v>22670-PP-24-406</v>
      </c>
      <c r="J647" t="s">
        <v>1546</v>
      </c>
      <c r="K647">
        <f t="array" ref="K647">SUM((InvoiceNo=J647)*1)</f>
        <v>13</v>
      </c>
      <c r="L647">
        <f t="array" ref="L647">SUM((InvoiceNo=J647)*QuantityShipped)</f>
        <v>18</v>
      </c>
      <c r="N647" t="s">
        <v>1893</v>
      </c>
      <c r="O647">
        <f t="array" ref="O647">SUM((ItemCode=N647)*1)</f>
        <v>3</v>
      </c>
      <c r="P647">
        <f t="array" ref="P647">SUM((ItemCode=N647)*QuantityShipped)</f>
        <v>3</v>
      </c>
    </row>
    <row r="648" spans="1:16" x14ac:dyDescent="0.55000000000000004">
      <c r="A648" t="s">
        <v>864</v>
      </c>
      <c r="B648" s="1">
        <v>40455</v>
      </c>
      <c r="C648" t="s">
        <v>1</v>
      </c>
      <c r="D648" t="s">
        <v>244</v>
      </c>
      <c r="E648" t="s">
        <v>23</v>
      </c>
      <c r="F648">
        <v>4</v>
      </c>
      <c r="G648" t="str">
        <f t="array" ref="G648">INDEX(BillToName,MATCH(A648,'Bill to Data'!$A$2:$A$3040,0))</f>
        <v>Kristi Sohm</v>
      </c>
      <c r="H648" t="str">
        <f t="shared" si="10"/>
        <v>TT11002-VP</v>
      </c>
      <c r="J648" t="s">
        <v>1552</v>
      </c>
      <c r="K648">
        <f t="array" ref="K648">SUM((InvoiceNo=J648)*1)</f>
        <v>1</v>
      </c>
      <c r="L648">
        <f t="array" ref="L648">SUM((InvoiceNo=J648)*QuantityShipped)</f>
        <v>1</v>
      </c>
      <c r="N648" t="s">
        <v>1895</v>
      </c>
      <c r="O648">
        <f t="array" ref="O648">SUM((ItemCode=N648)*1)</f>
        <v>5</v>
      </c>
      <c r="P648">
        <f t="array" ref="P648">SUM((ItemCode=N648)*QuantityShipped)</f>
        <v>6</v>
      </c>
    </row>
    <row r="649" spans="1:16" x14ac:dyDescent="0.55000000000000004">
      <c r="A649" t="s">
        <v>864</v>
      </c>
      <c r="B649" s="1">
        <v>40455</v>
      </c>
      <c r="C649" t="s">
        <v>1</v>
      </c>
      <c r="D649" t="s">
        <v>129</v>
      </c>
      <c r="E649" t="s">
        <v>72</v>
      </c>
      <c r="F649">
        <v>4</v>
      </c>
      <c r="G649" t="str">
        <f t="array" ref="G649">INDEX(BillToName,MATCH(A649,'Bill to Data'!$A$2:$A$3040,0))</f>
        <v>Kristi Sohm</v>
      </c>
      <c r="H649" t="str">
        <f t="shared" si="10"/>
        <v>55215-100-EPR</v>
      </c>
      <c r="J649" t="s">
        <v>1553</v>
      </c>
      <c r="K649">
        <f t="array" ref="K649">SUM((InvoiceNo=J649)*1)</f>
        <v>2</v>
      </c>
      <c r="L649">
        <f t="array" ref="L649">SUM((InvoiceNo=J649)*QuantityShipped)</f>
        <v>4</v>
      </c>
      <c r="N649" t="s">
        <v>1897</v>
      </c>
      <c r="O649">
        <f t="array" ref="O649">SUM((ItemCode=N649)*1)</f>
        <v>2</v>
      </c>
      <c r="P649">
        <f t="array" ref="P649">SUM((ItemCode=N649)*QuantityShipped)</f>
        <v>2</v>
      </c>
    </row>
    <row r="650" spans="1:16" x14ac:dyDescent="0.55000000000000004">
      <c r="A650" t="s">
        <v>864</v>
      </c>
      <c r="B650" s="1">
        <v>40455</v>
      </c>
      <c r="C650" t="s">
        <v>1</v>
      </c>
      <c r="D650" t="s">
        <v>77</v>
      </c>
      <c r="E650" t="s">
        <v>30</v>
      </c>
      <c r="F650">
        <v>4</v>
      </c>
      <c r="G650" t="str">
        <f t="array" ref="G650">INDEX(BillToName,MATCH(A650,'Bill to Data'!$A$2:$A$3040,0))</f>
        <v>Kristi Sohm</v>
      </c>
      <c r="H650" t="str">
        <f t="shared" si="10"/>
        <v>25612-6-NYR</v>
      </c>
      <c r="J650" t="s">
        <v>1554</v>
      </c>
      <c r="K650">
        <f t="array" ref="K650">SUM((InvoiceNo=J650)*1)</f>
        <v>1</v>
      </c>
      <c r="L650">
        <f t="array" ref="L650">SUM((InvoiceNo=J650)*QuantityShipped)</f>
        <v>5</v>
      </c>
      <c r="N650" t="s">
        <v>1899</v>
      </c>
      <c r="O650">
        <f t="array" ref="O650">SUM((ItemCode=N650)*1)</f>
        <v>3</v>
      </c>
      <c r="P650">
        <f t="array" ref="P650">SUM((ItemCode=N650)*QuantityShipped)</f>
        <v>8</v>
      </c>
    </row>
    <row r="651" spans="1:16" x14ac:dyDescent="0.55000000000000004">
      <c r="A651" t="s">
        <v>865</v>
      </c>
      <c r="B651" s="1">
        <v>40455</v>
      </c>
      <c r="C651" t="s">
        <v>138</v>
      </c>
      <c r="D651" t="s">
        <v>866</v>
      </c>
      <c r="E651" t="s">
        <v>257</v>
      </c>
      <c r="F651">
        <v>10</v>
      </c>
      <c r="G651" t="str">
        <f t="array" ref="G651">INDEX(BillToName,MATCH(A651,'Bill to Data'!$A$2:$A$3040,0))</f>
        <v>Peavy Grain Company</v>
      </c>
      <c r="H651" t="str">
        <f t="shared" si="10"/>
        <v>L85-100</v>
      </c>
      <c r="J651" t="s">
        <v>1555</v>
      </c>
      <c r="K651">
        <f t="array" ref="K651">SUM((InvoiceNo=J651)*1)</f>
        <v>1</v>
      </c>
      <c r="L651">
        <f t="array" ref="L651">SUM((InvoiceNo=J651)*QuantityShipped)</f>
        <v>70</v>
      </c>
      <c r="N651" t="s">
        <v>1901</v>
      </c>
      <c r="O651">
        <f t="array" ref="O651">SUM((ItemCode=N651)*1)</f>
        <v>2</v>
      </c>
      <c r="P651">
        <f t="array" ref="P651">SUM((ItemCode=N651)*QuantityShipped)</f>
        <v>6</v>
      </c>
    </row>
    <row r="652" spans="1:16" x14ac:dyDescent="0.55000000000000004">
      <c r="A652" t="s">
        <v>865</v>
      </c>
      <c r="B652" s="1">
        <v>40455</v>
      </c>
      <c r="C652" t="s">
        <v>138</v>
      </c>
      <c r="D652" t="s">
        <v>95</v>
      </c>
      <c r="E652" t="s">
        <v>96</v>
      </c>
      <c r="F652">
        <v>1</v>
      </c>
      <c r="G652" t="str">
        <f t="array" ref="G652">INDEX(BillToName,MATCH(A652,'Bill to Data'!$A$2:$A$3040,0))</f>
        <v>Peavy Grain Company</v>
      </c>
      <c r="H652" t="str">
        <f t="shared" si="10"/>
        <v>FC220</v>
      </c>
      <c r="J652" t="s">
        <v>1556</v>
      </c>
      <c r="K652">
        <f t="array" ref="K652">SUM((InvoiceNo=J652)*1)</f>
        <v>1</v>
      </c>
      <c r="L652">
        <f t="array" ref="L652">SUM((InvoiceNo=J652)*QuantityShipped)</f>
        <v>1</v>
      </c>
      <c r="N652" t="s">
        <v>1903</v>
      </c>
      <c r="O652">
        <f t="array" ref="O652">SUM((ItemCode=N652)*1)</f>
        <v>5</v>
      </c>
      <c r="P652">
        <f t="array" ref="P652">SUM((ItemCode=N652)*QuantityShipped)</f>
        <v>6</v>
      </c>
    </row>
    <row r="653" spans="1:16" x14ac:dyDescent="0.55000000000000004">
      <c r="A653" t="s">
        <v>865</v>
      </c>
      <c r="B653" s="1">
        <v>40455</v>
      </c>
      <c r="C653" t="s">
        <v>138</v>
      </c>
      <c r="D653" t="s">
        <v>97</v>
      </c>
      <c r="E653" t="s">
        <v>98</v>
      </c>
      <c r="F653">
        <v>1</v>
      </c>
      <c r="G653" t="str">
        <f t="array" ref="G653">INDEX(BillToName,MATCH(A653,'Bill to Data'!$A$2:$A$3040,0))</f>
        <v>Peavy Grain Company</v>
      </c>
      <c r="H653" t="str">
        <f t="shared" si="10"/>
        <v>200G</v>
      </c>
      <c r="J653" t="s">
        <v>1557</v>
      </c>
      <c r="K653">
        <f t="array" ref="K653">SUM((InvoiceNo=J653)*1)</f>
        <v>2</v>
      </c>
      <c r="L653">
        <f t="array" ref="L653">SUM((InvoiceNo=J653)*QuantityShipped)</f>
        <v>2</v>
      </c>
      <c r="N653" t="s">
        <v>1905</v>
      </c>
      <c r="O653">
        <f t="array" ref="O653">SUM((ItemCode=N653)*1)</f>
        <v>2</v>
      </c>
      <c r="P653">
        <f t="array" ref="P653">SUM((ItemCode=N653)*QuantityShipped)</f>
        <v>2</v>
      </c>
    </row>
    <row r="654" spans="1:16" x14ac:dyDescent="0.55000000000000004">
      <c r="A654" t="s">
        <v>865</v>
      </c>
      <c r="B654" s="1">
        <v>40455</v>
      </c>
      <c r="C654" t="s">
        <v>138</v>
      </c>
      <c r="D654" t="s">
        <v>867</v>
      </c>
      <c r="E654" t="s">
        <v>868</v>
      </c>
      <c r="F654">
        <v>1</v>
      </c>
      <c r="G654" t="str">
        <f t="array" ref="G654">INDEX(BillToName,MATCH(A654,'Bill to Data'!$A$2:$A$3040,0))</f>
        <v>Peavy Grain Company</v>
      </c>
      <c r="H654" t="str">
        <f t="shared" si="10"/>
        <v>M100BRB</v>
      </c>
      <c r="J654" t="s">
        <v>1558</v>
      </c>
      <c r="K654">
        <f t="array" ref="K654">SUM((InvoiceNo=J654)*1)</f>
        <v>1</v>
      </c>
      <c r="L654">
        <f t="array" ref="L654">SUM((InvoiceNo=J654)*QuantityShipped)</f>
        <v>10</v>
      </c>
      <c r="N654" t="s">
        <v>1907</v>
      </c>
      <c r="O654">
        <f t="array" ref="O654">SUM((ItemCode=N654)*1)</f>
        <v>2</v>
      </c>
      <c r="P654">
        <f t="array" ref="P654">SUM((ItemCode=N654)*QuantityShipped)</f>
        <v>2</v>
      </c>
    </row>
    <row r="655" spans="1:16" x14ac:dyDescent="0.55000000000000004">
      <c r="A655" t="s">
        <v>869</v>
      </c>
      <c r="B655" s="1">
        <v>40456</v>
      </c>
      <c r="C655" t="s">
        <v>138</v>
      </c>
      <c r="D655" t="s">
        <v>117</v>
      </c>
      <c r="E655" t="s">
        <v>12</v>
      </c>
      <c r="F655">
        <v>1</v>
      </c>
      <c r="G655" t="str">
        <f t="array" ref="G655">INDEX(BillToName,MATCH(A655,'Bill to Data'!$A$2:$A$3040,0))</f>
        <v>Michael Bachynski</v>
      </c>
      <c r="H655" t="str">
        <f t="shared" si="10"/>
        <v>50800-21-AL-406</v>
      </c>
      <c r="J655" t="s">
        <v>1561</v>
      </c>
      <c r="K655">
        <f t="array" ref="K655">SUM((InvoiceNo=J655)*1)</f>
        <v>3</v>
      </c>
      <c r="L655">
        <f t="array" ref="L655">SUM((InvoiceNo=J655)*QuantityShipped)</f>
        <v>7</v>
      </c>
      <c r="N655" t="s">
        <v>1909</v>
      </c>
      <c r="O655">
        <f t="array" ref="O655">SUM((ItemCode=N655)*1)</f>
        <v>2</v>
      </c>
      <c r="P655">
        <f t="array" ref="P655">SUM((ItemCode=N655)*QuantityShipped)</f>
        <v>2</v>
      </c>
    </row>
    <row r="656" spans="1:16" x14ac:dyDescent="0.55000000000000004">
      <c r="A656" t="s">
        <v>869</v>
      </c>
      <c r="B656" s="1">
        <v>40456</v>
      </c>
      <c r="C656" t="s">
        <v>138</v>
      </c>
      <c r="D656" t="s">
        <v>597</v>
      </c>
      <c r="E656" t="s">
        <v>361</v>
      </c>
      <c r="F656">
        <v>1</v>
      </c>
      <c r="G656" t="str">
        <f t="array" ref="G656">INDEX(BillToName,MATCH(A656,'Bill to Data'!$A$2:$A$3040,0))</f>
        <v>Michael Bachynski</v>
      </c>
      <c r="H656" t="str">
        <f t="shared" si="10"/>
        <v>38720-PPB-X26</v>
      </c>
      <c r="J656" t="s">
        <v>1564</v>
      </c>
      <c r="K656">
        <f t="array" ref="K656">SUM((InvoiceNo=J656)*1)</f>
        <v>1</v>
      </c>
      <c r="L656">
        <f t="array" ref="L656">SUM((InvoiceNo=J656)*QuantityShipped)</f>
        <v>1</v>
      </c>
      <c r="N656" t="s">
        <v>1911</v>
      </c>
      <c r="O656">
        <f t="array" ref="O656">SUM((ItemCode=N656)*1)</f>
        <v>2</v>
      </c>
      <c r="P656">
        <f t="array" ref="P656">SUM((ItemCode=N656)*QuantityShipped)</f>
        <v>8</v>
      </c>
    </row>
    <row r="657" spans="1:16" x14ac:dyDescent="0.55000000000000004">
      <c r="A657" t="s">
        <v>869</v>
      </c>
      <c r="B657" s="1">
        <v>40456</v>
      </c>
      <c r="C657" t="s">
        <v>138</v>
      </c>
      <c r="D657" t="s">
        <v>870</v>
      </c>
      <c r="E657" t="s">
        <v>871</v>
      </c>
      <c r="F657">
        <v>1</v>
      </c>
      <c r="G657" t="str">
        <f t="array" ref="G657">INDEX(BillToName,MATCH(A657,'Bill to Data'!$A$2:$A$3040,0))</f>
        <v>Michael Bachynski</v>
      </c>
      <c r="H657" t="str">
        <f t="shared" si="10"/>
        <v>8000-343-236</v>
      </c>
      <c r="J657" t="s">
        <v>1565</v>
      </c>
      <c r="K657">
        <f t="array" ref="K657">SUM((InvoiceNo=J657)*1)</f>
        <v>4</v>
      </c>
      <c r="L657">
        <f t="array" ref="L657">SUM((InvoiceNo=J657)*QuantityShipped)</f>
        <v>60</v>
      </c>
      <c r="N657" t="s">
        <v>1913</v>
      </c>
      <c r="O657">
        <f t="array" ref="O657">SUM((ItemCode=N657)*1)</f>
        <v>2</v>
      </c>
      <c r="P657">
        <f t="array" ref="P657">SUM((ItemCode=N657)*QuantityShipped)</f>
        <v>54</v>
      </c>
    </row>
    <row r="658" spans="1:16" x14ac:dyDescent="0.55000000000000004">
      <c r="A658" t="s">
        <v>869</v>
      </c>
      <c r="B658" s="1">
        <v>40456</v>
      </c>
      <c r="C658" t="s">
        <v>138</v>
      </c>
      <c r="D658" t="s">
        <v>547</v>
      </c>
      <c r="E658" t="s">
        <v>548</v>
      </c>
      <c r="F658">
        <v>1</v>
      </c>
      <c r="G658" t="str">
        <f t="array" ref="G658">INDEX(BillToName,MATCH(A658,'Bill to Data'!$A$2:$A$3040,0))</f>
        <v>Michael Bachynski</v>
      </c>
      <c r="H658" t="str">
        <f t="shared" si="10"/>
        <v>SS0014-14</v>
      </c>
      <c r="J658" t="s">
        <v>1568</v>
      </c>
      <c r="K658">
        <f t="array" ref="K658">SUM((InvoiceNo=J658)*1)</f>
        <v>1</v>
      </c>
      <c r="L658">
        <f t="array" ref="L658">SUM((InvoiceNo=J658)*QuantityShipped)</f>
        <v>50</v>
      </c>
      <c r="N658" t="s">
        <v>1915</v>
      </c>
      <c r="O658">
        <f t="array" ref="O658">SUM((ItemCode=N658)*1)</f>
        <v>2</v>
      </c>
      <c r="P658">
        <f t="array" ref="P658">SUM((ItemCode=N658)*QuantityShipped)</f>
        <v>2</v>
      </c>
    </row>
    <row r="659" spans="1:16" x14ac:dyDescent="0.55000000000000004">
      <c r="A659" t="s">
        <v>869</v>
      </c>
      <c r="B659" s="1">
        <v>40456</v>
      </c>
      <c r="C659" t="s">
        <v>138</v>
      </c>
      <c r="D659" t="s">
        <v>872</v>
      </c>
      <c r="E659" t="s">
        <v>786</v>
      </c>
      <c r="F659">
        <v>1</v>
      </c>
      <c r="G659" t="str">
        <f t="array" ref="G659">INDEX(BillToName,MATCH(A659,'Bill to Data'!$A$2:$A$3040,0))</f>
        <v>Michael Bachynski</v>
      </c>
      <c r="H659" t="str">
        <f t="shared" si="10"/>
        <v>12690-1/2-NYB</v>
      </c>
      <c r="J659" t="s">
        <v>1569</v>
      </c>
      <c r="K659">
        <f t="array" ref="K659">SUM((InvoiceNo=J659)*1)</f>
        <v>6</v>
      </c>
      <c r="L659">
        <f t="array" ref="L659">SUM((InvoiceNo=J659)*QuantityShipped)</f>
        <v>92</v>
      </c>
      <c r="N659" t="s">
        <v>1917</v>
      </c>
      <c r="O659">
        <f t="array" ref="O659">SUM((ItemCode=N659)*1)</f>
        <v>1</v>
      </c>
      <c r="P659">
        <f t="array" ref="P659">SUM((ItemCode=N659)*QuantityShipped)</f>
        <v>4</v>
      </c>
    </row>
    <row r="660" spans="1:16" x14ac:dyDescent="0.55000000000000004">
      <c r="A660" t="s">
        <v>869</v>
      </c>
      <c r="B660" s="1">
        <v>40456</v>
      </c>
      <c r="C660" t="s">
        <v>138</v>
      </c>
      <c r="D660" t="s">
        <v>393</v>
      </c>
      <c r="E660" t="s">
        <v>257</v>
      </c>
      <c r="F660">
        <v>25</v>
      </c>
      <c r="G660" t="str">
        <f t="array" ref="G660">INDEX(BillToName,MATCH(A660,'Bill to Data'!$A$2:$A$3040,0))</f>
        <v>Michael Bachynski</v>
      </c>
      <c r="H660" t="str">
        <f t="shared" si="10"/>
        <v>L85-038</v>
      </c>
      <c r="J660" t="s">
        <v>1572</v>
      </c>
      <c r="K660">
        <f t="array" ref="K660">SUM((InvoiceNo=J660)*1)</f>
        <v>4</v>
      </c>
      <c r="L660">
        <f t="array" ref="L660">SUM((InvoiceNo=J660)*QuantityShipped)</f>
        <v>132</v>
      </c>
      <c r="N660" t="s">
        <v>1923</v>
      </c>
      <c r="O660">
        <f t="array" ref="O660">SUM((ItemCode=N660)*1)</f>
        <v>2</v>
      </c>
      <c r="P660">
        <f t="array" ref="P660">SUM((ItemCode=N660)*QuantityShipped)</f>
        <v>77</v>
      </c>
    </row>
    <row r="661" spans="1:16" x14ac:dyDescent="0.55000000000000004">
      <c r="A661" t="s">
        <v>869</v>
      </c>
      <c r="B661" s="1">
        <v>40456</v>
      </c>
      <c r="C661" t="s">
        <v>138</v>
      </c>
      <c r="D661" t="s">
        <v>873</v>
      </c>
      <c r="E661" t="s">
        <v>874</v>
      </c>
      <c r="F661">
        <v>1</v>
      </c>
      <c r="G661" t="str">
        <f t="array" ref="G661">INDEX(BillToName,MATCH(A661,'Bill to Data'!$A$2:$A$3040,0))</f>
        <v>Michael Bachynski</v>
      </c>
      <c r="H661" t="str">
        <f t="shared" si="10"/>
        <v>EL050-90</v>
      </c>
      <c r="J661" t="s">
        <v>1579</v>
      </c>
      <c r="K661">
        <f t="array" ref="K661">SUM((InvoiceNo=J661)*1)</f>
        <v>8</v>
      </c>
      <c r="L661">
        <f t="array" ref="L661">SUM((InvoiceNo=J661)*QuantityShipped)</f>
        <v>247</v>
      </c>
      <c r="N661" t="s">
        <v>1925</v>
      </c>
      <c r="O661">
        <f t="array" ref="O661">SUM((ItemCode=N661)*1)</f>
        <v>4</v>
      </c>
      <c r="P661">
        <f t="array" ref="P661">SUM((ItemCode=N661)*QuantityShipped)</f>
        <v>6</v>
      </c>
    </row>
    <row r="662" spans="1:16" x14ac:dyDescent="0.55000000000000004">
      <c r="A662" t="s">
        <v>869</v>
      </c>
      <c r="B662" s="1">
        <v>40456</v>
      </c>
      <c r="C662" t="s">
        <v>138</v>
      </c>
      <c r="D662" t="s">
        <v>875</v>
      </c>
      <c r="E662" t="s">
        <v>876</v>
      </c>
      <c r="F662">
        <v>5</v>
      </c>
      <c r="G662" t="str">
        <f t="array" ref="G662">INDEX(BillToName,MATCH(A662,'Bill to Data'!$A$2:$A$3040,0))</f>
        <v>Michael Bachynski</v>
      </c>
      <c r="H662" t="str">
        <f t="shared" si="10"/>
        <v>HB050-038</v>
      </c>
      <c r="J662" t="s">
        <v>1581</v>
      </c>
      <c r="K662">
        <f t="array" ref="K662">SUM((InvoiceNo=J662)*1)</f>
        <v>10</v>
      </c>
      <c r="L662">
        <f t="array" ref="L662">SUM((InvoiceNo=J662)*QuantityShipped)</f>
        <v>105</v>
      </c>
      <c r="N662" t="s">
        <v>1929</v>
      </c>
      <c r="O662">
        <f t="array" ref="O662">SUM((ItemCode=N662)*1)</f>
        <v>9</v>
      </c>
      <c r="P662">
        <f t="array" ref="P662">SUM((ItemCode=N662)*QuantityShipped)</f>
        <v>159</v>
      </c>
    </row>
    <row r="663" spans="1:16" x14ac:dyDescent="0.55000000000000004">
      <c r="A663" t="s">
        <v>869</v>
      </c>
      <c r="B663" s="1">
        <v>40456</v>
      </c>
      <c r="C663" t="s">
        <v>138</v>
      </c>
      <c r="D663" t="s">
        <v>733</v>
      </c>
      <c r="E663" t="s">
        <v>734</v>
      </c>
      <c r="F663">
        <v>2</v>
      </c>
      <c r="G663" t="str">
        <f t="array" ref="G663">INDEX(BillToName,MATCH(A663,'Bill to Data'!$A$2:$A$3040,0))</f>
        <v>Michael Bachynski</v>
      </c>
      <c r="H663" t="str">
        <f t="shared" si="10"/>
        <v>TF050</v>
      </c>
      <c r="J663" t="s">
        <v>1582</v>
      </c>
      <c r="K663">
        <f t="array" ref="K663">SUM((InvoiceNo=J663)*1)</f>
        <v>1</v>
      </c>
      <c r="L663">
        <f t="array" ref="L663">SUM((InvoiceNo=J663)*QuantityShipped)</f>
        <v>1</v>
      </c>
      <c r="N663" t="s">
        <v>1930</v>
      </c>
      <c r="O663">
        <f t="array" ref="O663">SUM((ItemCode=N663)*1)</f>
        <v>3</v>
      </c>
      <c r="P663">
        <f t="array" ref="P663">SUM((ItemCode=N663)*QuantityShipped)</f>
        <v>3</v>
      </c>
    </row>
    <row r="664" spans="1:16" x14ac:dyDescent="0.55000000000000004">
      <c r="A664" t="s">
        <v>869</v>
      </c>
      <c r="B664" s="1">
        <v>40456</v>
      </c>
      <c r="C664" t="s">
        <v>138</v>
      </c>
      <c r="D664" t="s">
        <v>588</v>
      </c>
      <c r="E664" t="s">
        <v>589</v>
      </c>
      <c r="F664">
        <v>1</v>
      </c>
      <c r="G664" t="str">
        <f t="array" ref="G664">INDEX(BillToName,MATCH(A664,'Bill to Data'!$A$2:$A$3040,0))</f>
        <v>Michael Bachynski</v>
      </c>
      <c r="H664" t="str">
        <f t="shared" si="10"/>
        <v>HB038</v>
      </c>
      <c r="J664" t="s">
        <v>1583</v>
      </c>
      <c r="K664">
        <f t="array" ref="K664">SUM((InvoiceNo=J664)*1)</f>
        <v>3</v>
      </c>
      <c r="L664">
        <f t="array" ref="L664">SUM((InvoiceNo=J664)*QuantityShipped)</f>
        <v>162</v>
      </c>
      <c r="N664" t="s">
        <v>1935</v>
      </c>
      <c r="O664">
        <f t="array" ref="O664">SUM((ItemCode=N664)*1)</f>
        <v>2</v>
      </c>
      <c r="P664">
        <f t="array" ref="P664">SUM((ItemCode=N664)*QuantityShipped)</f>
        <v>84</v>
      </c>
    </row>
    <row r="665" spans="1:16" x14ac:dyDescent="0.55000000000000004">
      <c r="A665" t="s">
        <v>877</v>
      </c>
      <c r="B665" s="1">
        <v>40457</v>
      </c>
      <c r="C665" t="s">
        <v>138</v>
      </c>
      <c r="D665" t="s">
        <v>878</v>
      </c>
      <c r="E665" t="s">
        <v>879</v>
      </c>
      <c r="F665">
        <v>54</v>
      </c>
      <c r="G665" t="str">
        <f t="array" ref="G665">INDEX(BillToName,MATCH(A665,'Bill to Data'!$A$2:$A$3040,0))</f>
        <v>WES VINE</v>
      </c>
      <c r="H665" t="str">
        <f t="shared" si="10"/>
        <v>CP25597-3-NY</v>
      </c>
      <c r="J665" t="s">
        <v>1587</v>
      </c>
      <c r="K665">
        <f t="array" ref="K665">SUM((InvoiceNo=J665)*1)</f>
        <v>2</v>
      </c>
      <c r="L665">
        <f t="array" ref="L665">SUM((InvoiceNo=J665)*QuantityShipped)</f>
        <v>166</v>
      </c>
      <c r="N665" t="s">
        <v>1937</v>
      </c>
      <c r="O665">
        <f t="array" ref="O665">SUM((ItemCode=N665)*1)</f>
        <v>16</v>
      </c>
      <c r="P665">
        <f t="array" ref="P665">SUM((ItemCode=N665)*QuantityShipped)</f>
        <v>243</v>
      </c>
    </row>
    <row r="666" spans="1:16" x14ac:dyDescent="0.55000000000000004">
      <c r="A666" t="s">
        <v>880</v>
      </c>
      <c r="B666" s="1">
        <v>40457</v>
      </c>
      <c r="C666" t="s">
        <v>1</v>
      </c>
      <c r="D666" t="s">
        <v>655</v>
      </c>
      <c r="E666" t="s">
        <v>656</v>
      </c>
      <c r="F666">
        <v>1</v>
      </c>
      <c r="G666" t="str">
        <f t="array" ref="G666">INDEX(BillToName,MATCH(A666,'Bill to Data'!$A$2:$A$3040,0))</f>
        <v>Serge Racine</v>
      </c>
      <c r="H666" t="str">
        <f t="shared" si="10"/>
        <v>GAC500XT</v>
      </c>
      <c r="J666" t="s">
        <v>1588</v>
      </c>
      <c r="K666">
        <f t="array" ref="K666">SUM((InvoiceNo=J666)*1)</f>
        <v>3</v>
      </c>
      <c r="L666">
        <f t="array" ref="L666">SUM((InvoiceNo=J666)*QuantityShipped)</f>
        <v>210</v>
      </c>
      <c r="N666" t="s">
        <v>1940</v>
      </c>
      <c r="O666">
        <f t="array" ref="O666">SUM((ItemCode=N666)*1)</f>
        <v>2</v>
      </c>
      <c r="P666">
        <f t="array" ref="P666">SUM((ItemCode=N666)*QuantityShipped)</f>
        <v>14</v>
      </c>
    </row>
    <row r="667" spans="1:16" x14ac:dyDescent="0.55000000000000004">
      <c r="A667" t="s">
        <v>881</v>
      </c>
      <c r="B667" s="1">
        <v>40458</v>
      </c>
      <c r="C667" t="s">
        <v>1</v>
      </c>
      <c r="D667" t="s">
        <v>863</v>
      </c>
      <c r="E667" t="s">
        <v>638</v>
      </c>
      <c r="F667">
        <v>3</v>
      </c>
      <c r="G667" t="str">
        <f t="array" ref="G667">INDEX(BillToName,MATCH(A667,'Bill to Data'!$A$2:$A$3040,0))</f>
        <v>LATONYA BIGGER</v>
      </c>
      <c r="H667" t="str">
        <f t="shared" si="10"/>
        <v>5500-PPB-X8</v>
      </c>
      <c r="J667" t="s">
        <v>1589</v>
      </c>
      <c r="K667">
        <f t="array" ref="K667">SUM((InvoiceNo=J667)*1)</f>
        <v>1</v>
      </c>
      <c r="L667">
        <f t="array" ref="L667">SUM((InvoiceNo=J667)*QuantityShipped)</f>
        <v>1</v>
      </c>
      <c r="N667" t="s">
        <v>1942</v>
      </c>
      <c r="O667">
        <f t="array" ref="O667">SUM((ItemCode=N667)*1)</f>
        <v>4</v>
      </c>
      <c r="P667">
        <f t="array" ref="P667">SUM((ItemCode=N667)*QuantityShipped)</f>
        <v>78</v>
      </c>
    </row>
    <row r="668" spans="1:16" x14ac:dyDescent="0.55000000000000004">
      <c r="A668" t="s">
        <v>882</v>
      </c>
      <c r="B668" s="1">
        <v>40458</v>
      </c>
      <c r="C668" t="s">
        <v>1</v>
      </c>
      <c r="D668" t="s">
        <v>2</v>
      </c>
      <c r="E668" t="s">
        <v>3</v>
      </c>
      <c r="F668">
        <v>1</v>
      </c>
      <c r="G668" t="str">
        <f t="array" ref="G668">INDEX(BillToName,MATCH(A668,'Bill to Data'!$A$2:$A$3040,0))</f>
        <v>CHRIS OGORMAN</v>
      </c>
      <c r="H668" t="str">
        <f t="shared" si="10"/>
        <v>8000-543-236</v>
      </c>
      <c r="J668" t="s">
        <v>1590</v>
      </c>
      <c r="K668">
        <f t="array" ref="K668">SUM((InvoiceNo=J668)*1)</f>
        <v>1</v>
      </c>
      <c r="L668">
        <f t="array" ref="L668">SUM((InvoiceNo=J668)*QuantityShipped)</f>
        <v>1</v>
      </c>
      <c r="N668" t="s">
        <v>1944</v>
      </c>
      <c r="O668">
        <f t="array" ref="O668">SUM((ItemCode=N668)*1)</f>
        <v>3</v>
      </c>
      <c r="P668">
        <f t="array" ref="P668">SUM((ItemCode=N668)*QuantityShipped)</f>
        <v>22</v>
      </c>
    </row>
    <row r="669" spans="1:16" x14ac:dyDescent="0.55000000000000004">
      <c r="A669" t="s">
        <v>883</v>
      </c>
      <c r="B669" s="1">
        <v>40458</v>
      </c>
      <c r="C669" t="s">
        <v>138</v>
      </c>
      <c r="D669" t="s">
        <v>119</v>
      </c>
      <c r="E669" t="s">
        <v>120</v>
      </c>
      <c r="F669">
        <v>3</v>
      </c>
      <c r="G669" t="str">
        <f t="array" ref="G669">INDEX(BillToName,MATCH(A669,'Bill to Data'!$A$2:$A$3040,0))</f>
        <v>Richard Jeffords</v>
      </c>
      <c r="H669" t="str">
        <f t="shared" si="10"/>
        <v>XR11006-VS</v>
      </c>
      <c r="J669" t="s">
        <v>1591</v>
      </c>
      <c r="K669">
        <f t="array" ref="K669">SUM((InvoiceNo=J669)*1)</f>
        <v>1</v>
      </c>
      <c r="L669">
        <f t="array" ref="L669">SUM((InvoiceNo=J669)*QuantityShipped)</f>
        <v>1</v>
      </c>
      <c r="N669" t="s">
        <v>1952</v>
      </c>
      <c r="O669">
        <f t="array" ref="O669">SUM((ItemCode=N669)*1)</f>
        <v>3</v>
      </c>
      <c r="P669">
        <f t="array" ref="P669">SUM((ItemCode=N669)*QuantityShipped)</f>
        <v>6</v>
      </c>
    </row>
    <row r="670" spans="1:16" x14ac:dyDescent="0.55000000000000004">
      <c r="A670" t="s">
        <v>883</v>
      </c>
      <c r="B670" s="1">
        <v>40458</v>
      </c>
      <c r="C670" t="s">
        <v>138</v>
      </c>
      <c r="D670" t="s">
        <v>774</v>
      </c>
      <c r="E670" t="s">
        <v>775</v>
      </c>
      <c r="F670">
        <v>1</v>
      </c>
      <c r="G670" t="str">
        <f t="array" ref="G670">INDEX(BillToName,MATCH(A670,'Bill to Data'!$A$2:$A$3040,0))</f>
        <v>Richard Jeffords</v>
      </c>
      <c r="H670" t="str">
        <f t="shared" si="10"/>
        <v>2088-313-145</v>
      </c>
      <c r="J670" t="s">
        <v>1594</v>
      </c>
      <c r="K670">
        <f t="array" ref="K670">SUM((InvoiceNo=J670)*1)</f>
        <v>6</v>
      </c>
      <c r="L670">
        <f t="array" ref="L670">SUM((InvoiceNo=J670)*QuantityShipped)</f>
        <v>567</v>
      </c>
      <c r="N670" t="s">
        <v>1955</v>
      </c>
      <c r="O670">
        <f t="array" ref="O670">SUM((ItemCode=N670)*1)</f>
        <v>5</v>
      </c>
      <c r="P670">
        <f t="array" ref="P670">SUM((ItemCode=N670)*QuantityShipped)</f>
        <v>83</v>
      </c>
    </row>
    <row r="671" spans="1:16" x14ac:dyDescent="0.55000000000000004">
      <c r="A671" t="s">
        <v>884</v>
      </c>
      <c r="B671" s="1">
        <v>40459</v>
      </c>
      <c r="C671" t="s">
        <v>1</v>
      </c>
      <c r="D671" t="s">
        <v>254</v>
      </c>
      <c r="E671" t="s">
        <v>255</v>
      </c>
      <c r="F671">
        <v>50</v>
      </c>
      <c r="G671" t="str">
        <f t="array" ref="G671">INDEX(BillToName,MATCH(A671,'Bill to Data'!$A$2:$A$3040,0))</f>
        <v>BRADLEY PERRING</v>
      </c>
      <c r="H671" t="str">
        <f t="shared" si="10"/>
        <v>CP21953-EPR</v>
      </c>
      <c r="J671" t="s">
        <v>1602</v>
      </c>
      <c r="K671">
        <f t="array" ref="K671">SUM((InvoiceNo=J671)*1)</f>
        <v>2</v>
      </c>
      <c r="L671">
        <f t="array" ref="L671">SUM((InvoiceNo=J671)*QuantityShipped)</f>
        <v>4</v>
      </c>
      <c r="N671" t="s">
        <v>1957</v>
      </c>
      <c r="O671">
        <f t="array" ref="O671">SUM((ItemCode=N671)*1)</f>
        <v>3</v>
      </c>
      <c r="P671">
        <f t="array" ref="P671">SUM((ItemCode=N671)*QuantityShipped)</f>
        <v>30</v>
      </c>
    </row>
    <row r="672" spans="1:16" x14ac:dyDescent="0.55000000000000004">
      <c r="A672" t="s">
        <v>884</v>
      </c>
      <c r="B672" s="1">
        <v>40459</v>
      </c>
      <c r="C672" t="s">
        <v>1</v>
      </c>
      <c r="D672" t="s">
        <v>808</v>
      </c>
      <c r="E672" t="s">
        <v>809</v>
      </c>
      <c r="F672">
        <v>10</v>
      </c>
      <c r="G672" t="str">
        <f t="array" ref="G672">INDEX(BillToName,MATCH(A672,'Bill to Data'!$A$2:$A$3040,0))</f>
        <v>BRADLEY PERRING</v>
      </c>
      <c r="H672" t="str">
        <f t="shared" si="10"/>
        <v>21950-8-NYB</v>
      </c>
      <c r="J672" t="s">
        <v>1605</v>
      </c>
      <c r="K672">
        <f t="array" ref="K672">SUM((InvoiceNo=J672)*1)</f>
        <v>4</v>
      </c>
      <c r="L672">
        <f t="array" ref="L672">SUM((InvoiceNo=J672)*QuantityShipped)</f>
        <v>135</v>
      </c>
      <c r="N672" t="s">
        <v>1960</v>
      </c>
      <c r="O672">
        <f t="array" ref="O672">SUM((ItemCode=N672)*1)</f>
        <v>3</v>
      </c>
      <c r="P672">
        <f t="array" ref="P672">SUM((ItemCode=N672)*QuantityShipped)</f>
        <v>6</v>
      </c>
    </row>
    <row r="673" spans="1:16" x14ac:dyDescent="0.55000000000000004">
      <c r="A673" t="s">
        <v>885</v>
      </c>
      <c r="B673" s="1">
        <v>40459</v>
      </c>
      <c r="C673" t="s">
        <v>1</v>
      </c>
      <c r="D673" t="s">
        <v>886</v>
      </c>
      <c r="E673" t="s">
        <v>301</v>
      </c>
      <c r="F673">
        <v>1</v>
      </c>
      <c r="G673" t="str">
        <f t="array" ref="G673">INDEX(BillToName,MATCH(A673,'Bill to Data'!$A$2:$A$3040,0))</f>
        <v>EDWARD FERARA</v>
      </c>
      <c r="H673" t="str">
        <f t="shared" si="10"/>
        <v>XR110015VS</v>
      </c>
      <c r="J673" t="s">
        <v>1606</v>
      </c>
      <c r="K673">
        <f t="array" ref="K673">SUM((InvoiceNo=J673)*1)</f>
        <v>1</v>
      </c>
      <c r="L673">
        <f t="array" ref="L673">SUM((InvoiceNo=J673)*QuantityShipped)</f>
        <v>1</v>
      </c>
      <c r="N673" t="s">
        <v>1965</v>
      </c>
      <c r="O673">
        <f t="array" ref="O673">SUM((ItemCode=N673)*1)</f>
        <v>1</v>
      </c>
      <c r="P673">
        <f t="array" ref="P673">SUM((ItemCode=N673)*QuantityShipped)</f>
        <v>1</v>
      </c>
    </row>
    <row r="674" spans="1:16" x14ac:dyDescent="0.55000000000000004">
      <c r="A674" t="s">
        <v>885</v>
      </c>
      <c r="B674" s="1">
        <v>40459</v>
      </c>
      <c r="C674" t="s">
        <v>1</v>
      </c>
      <c r="D674" t="s">
        <v>645</v>
      </c>
      <c r="E674" t="s">
        <v>120</v>
      </c>
      <c r="F674">
        <v>0</v>
      </c>
      <c r="G674" t="str">
        <f t="array" ref="G674">INDEX(BillToName,MATCH(A674,'Bill to Data'!$A$2:$A$3040,0))</f>
        <v>EDWARD FERARA</v>
      </c>
      <c r="H674" t="str">
        <f t="shared" si="10"/>
        <v>XR11002-VS</v>
      </c>
      <c r="J674" t="s">
        <v>1609</v>
      </c>
      <c r="K674">
        <f t="array" ref="K674">SUM((InvoiceNo=J674)*1)</f>
        <v>4</v>
      </c>
      <c r="L674">
        <f t="array" ref="L674">SUM((InvoiceNo=J674)*QuantityShipped)</f>
        <v>40</v>
      </c>
      <c r="N674" t="s">
        <v>1968</v>
      </c>
      <c r="O674">
        <f t="array" ref="O674">SUM((ItemCode=N674)*1)</f>
        <v>8</v>
      </c>
      <c r="P674">
        <f t="array" ref="P674">SUM((ItemCode=N674)*QuantityShipped)</f>
        <v>262</v>
      </c>
    </row>
    <row r="675" spans="1:16" x14ac:dyDescent="0.55000000000000004">
      <c r="A675" t="s">
        <v>885</v>
      </c>
      <c r="B675" s="1">
        <v>40459</v>
      </c>
      <c r="C675" t="s">
        <v>1</v>
      </c>
      <c r="D675" t="s">
        <v>887</v>
      </c>
      <c r="E675" t="s">
        <v>293</v>
      </c>
      <c r="F675">
        <v>1</v>
      </c>
      <c r="G675" t="str">
        <f t="array" ref="G675">INDEX(BillToName,MATCH(A675,'Bill to Data'!$A$2:$A$3040,0))</f>
        <v>EDWARD FERARA</v>
      </c>
      <c r="H675" t="str">
        <f t="shared" si="10"/>
        <v>AIXR110015VP</v>
      </c>
      <c r="J675" t="s">
        <v>1610</v>
      </c>
      <c r="K675">
        <f t="array" ref="K675">SUM((InvoiceNo=J675)*1)</f>
        <v>1</v>
      </c>
      <c r="L675">
        <f t="array" ref="L675">SUM((InvoiceNo=J675)*QuantityShipped)</f>
        <v>1</v>
      </c>
      <c r="N675" t="s">
        <v>1970</v>
      </c>
      <c r="O675">
        <f t="array" ref="O675">SUM((ItemCode=N675)*1)</f>
        <v>2</v>
      </c>
      <c r="P675">
        <f t="array" ref="P675">SUM((ItemCode=N675)*QuantityShipped)</f>
        <v>25</v>
      </c>
    </row>
    <row r="676" spans="1:16" x14ac:dyDescent="0.55000000000000004">
      <c r="A676" t="s">
        <v>885</v>
      </c>
      <c r="B676" s="1">
        <v>40459</v>
      </c>
      <c r="C676" t="s">
        <v>1</v>
      </c>
      <c r="D676" t="s">
        <v>300</v>
      </c>
      <c r="E676" t="s">
        <v>301</v>
      </c>
      <c r="F676">
        <v>1</v>
      </c>
      <c r="G676" t="str">
        <f t="array" ref="G676">INDEX(BillToName,MATCH(A676,'Bill to Data'!$A$2:$A$3040,0))</f>
        <v>EDWARD FERARA</v>
      </c>
      <c r="H676" t="str">
        <f t="shared" si="10"/>
        <v>XR80015VS</v>
      </c>
      <c r="J676" t="s">
        <v>1611</v>
      </c>
      <c r="K676">
        <f t="array" ref="K676">SUM((InvoiceNo=J676)*1)</f>
        <v>1</v>
      </c>
      <c r="L676">
        <f t="array" ref="L676">SUM((InvoiceNo=J676)*QuantityShipped)</f>
        <v>1</v>
      </c>
      <c r="N676" t="s">
        <v>1972</v>
      </c>
      <c r="O676">
        <f t="array" ref="O676">SUM((ItemCode=N676)*1)</f>
        <v>1</v>
      </c>
      <c r="P676">
        <f t="array" ref="P676">SUM((ItemCode=N676)*QuantityShipped)</f>
        <v>20</v>
      </c>
    </row>
    <row r="677" spans="1:16" x14ac:dyDescent="0.55000000000000004">
      <c r="A677" t="s">
        <v>885</v>
      </c>
      <c r="B677" s="1">
        <v>40459</v>
      </c>
      <c r="C677" t="s">
        <v>1</v>
      </c>
      <c r="D677" t="s">
        <v>238</v>
      </c>
      <c r="E677" t="s">
        <v>86</v>
      </c>
      <c r="F677">
        <v>3</v>
      </c>
      <c r="G677" t="str">
        <f t="array" ref="G677">INDEX(BillToName,MATCH(A677,'Bill to Data'!$A$2:$A$3040,0))</f>
        <v>EDWARD FERARA</v>
      </c>
      <c r="H677" t="str">
        <f t="shared" si="10"/>
        <v>8079-PP-100</v>
      </c>
      <c r="J677" t="s">
        <v>1612</v>
      </c>
      <c r="K677">
        <f t="array" ref="K677">SUM((InvoiceNo=J677)*1)</f>
        <v>1</v>
      </c>
      <c r="L677">
        <f t="array" ref="L677">SUM((InvoiceNo=J677)*QuantityShipped)</f>
        <v>1</v>
      </c>
      <c r="N677" t="s">
        <v>1973</v>
      </c>
      <c r="O677">
        <f t="array" ref="O677">SUM((ItemCode=N677)*1)</f>
        <v>1</v>
      </c>
      <c r="P677">
        <f t="array" ref="P677">SUM((ItemCode=N677)*QuantityShipped)</f>
        <v>20</v>
      </c>
    </row>
    <row r="678" spans="1:16" x14ac:dyDescent="0.55000000000000004">
      <c r="A678" t="s">
        <v>888</v>
      </c>
      <c r="B678" s="1">
        <v>40459</v>
      </c>
      <c r="C678" t="s">
        <v>1</v>
      </c>
      <c r="D678" t="s">
        <v>16</v>
      </c>
      <c r="E678" t="s">
        <v>17</v>
      </c>
      <c r="F678">
        <v>6</v>
      </c>
      <c r="G678" t="str">
        <f t="array" ref="G678">INDEX(BillToName,MATCH(A678,'Bill to Data'!$A$2:$A$3040,0))</f>
        <v>CHRISTINE COOLEY</v>
      </c>
      <c r="H678" t="str">
        <f t="shared" si="10"/>
        <v>8007-543-836</v>
      </c>
      <c r="J678" t="s">
        <v>1615</v>
      </c>
      <c r="K678">
        <f t="array" ref="K678">SUM((InvoiceNo=J678)*1)</f>
        <v>2</v>
      </c>
      <c r="L678">
        <f t="array" ref="L678">SUM((InvoiceNo=J678)*QuantityShipped)</f>
        <v>112</v>
      </c>
      <c r="N678" t="s">
        <v>1974</v>
      </c>
      <c r="O678">
        <f t="array" ref="O678">SUM((ItemCode=N678)*1)</f>
        <v>1</v>
      </c>
      <c r="P678">
        <f t="array" ref="P678">SUM((ItemCode=N678)*QuantityShipped)</f>
        <v>20</v>
      </c>
    </row>
    <row r="679" spans="1:16" x14ac:dyDescent="0.55000000000000004">
      <c r="A679" t="s">
        <v>889</v>
      </c>
      <c r="B679" s="1">
        <v>40459</v>
      </c>
      <c r="C679" t="s">
        <v>1</v>
      </c>
      <c r="D679" t="s">
        <v>557</v>
      </c>
      <c r="E679" t="s">
        <v>558</v>
      </c>
      <c r="F679">
        <v>1</v>
      </c>
      <c r="G679" t="str">
        <f t="array" ref="G679">INDEX(BillToName,MATCH(A679,'Bill to Data'!$A$2:$A$3040,0))</f>
        <v>Chang gong Zou</v>
      </c>
      <c r="H679" t="str">
        <f t="shared" si="10"/>
        <v>8000-543-250</v>
      </c>
      <c r="J679" t="s">
        <v>1618</v>
      </c>
      <c r="K679">
        <f t="array" ref="K679">SUM((InvoiceNo=J679)*1)</f>
        <v>5</v>
      </c>
      <c r="L679">
        <f t="array" ref="L679">SUM((InvoiceNo=J679)*QuantityShipped)</f>
        <v>48</v>
      </c>
      <c r="N679" t="s">
        <v>1976</v>
      </c>
      <c r="O679">
        <f t="array" ref="O679">SUM((ItemCode=N679)*1)</f>
        <v>4</v>
      </c>
      <c r="P679">
        <f t="array" ref="P679">SUM((ItemCode=N679)*QuantityShipped)</f>
        <v>2</v>
      </c>
    </row>
    <row r="680" spans="1:16" x14ac:dyDescent="0.55000000000000004">
      <c r="A680" t="s">
        <v>890</v>
      </c>
      <c r="B680" s="1">
        <v>40462</v>
      </c>
      <c r="C680" t="s">
        <v>1</v>
      </c>
      <c r="D680" t="s">
        <v>233</v>
      </c>
      <c r="E680" t="s">
        <v>120</v>
      </c>
      <c r="F680">
        <v>4</v>
      </c>
      <c r="G680" t="str">
        <f t="array" ref="G680">INDEX(BillToName,MATCH(A680,'Bill to Data'!$A$2:$A$3040,0))</f>
        <v>Steve Perrero</v>
      </c>
      <c r="H680" t="str">
        <f t="shared" si="10"/>
        <v>XR11003-VS</v>
      </c>
      <c r="J680" t="s">
        <v>1625</v>
      </c>
      <c r="K680">
        <f t="array" ref="K680">SUM((InvoiceNo=J680)*1)</f>
        <v>3</v>
      </c>
      <c r="L680">
        <f t="array" ref="L680">SUM((InvoiceNo=J680)*QuantityShipped)</f>
        <v>11</v>
      </c>
      <c r="N680" t="s">
        <v>1980</v>
      </c>
      <c r="O680">
        <f t="array" ref="O680">SUM((ItemCode=N680)*1)</f>
        <v>4</v>
      </c>
      <c r="P680">
        <f t="array" ref="P680">SUM((ItemCode=N680)*QuantityShipped)</f>
        <v>38</v>
      </c>
    </row>
    <row r="681" spans="1:16" x14ac:dyDescent="0.55000000000000004">
      <c r="A681" t="s">
        <v>890</v>
      </c>
      <c r="B681" s="1">
        <v>40462</v>
      </c>
      <c r="C681" t="s">
        <v>1</v>
      </c>
      <c r="D681" t="s">
        <v>155</v>
      </c>
      <c r="E681" t="s">
        <v>156</v>
      </c>
      <c r="F681">
        <v>4</v>
      </c>
      <c r="G681" t="str">
        <f t="array" ref="G681">INDEX(BillToName,MATCH(A681,'Bill to Data'!$A$2:$A$3040,0))</f>
        <v>Steve Perrero</v>
      </c>
      <c r="H681" t="str">
        <f t="shared" si="10"/>
        <v>QJ1/4T-NYB</v>
      </c>
      <c r="J681" t="s">
        <v>1630</v>
      </c>
      <c r="K681">
        <f t="array" ref="K681">SUM((InvoiceNo=J681)*1)</f>
        <v>1</v>
      </c>
      <c r="L681">
        <f t="array" ref="L681">SUM((InvoiceNo=J681)*QuantityShipped)</f>
        <v>5</v>
      </c>
      <c r="N681" t="s">
        <v>1982</v>
      </c>
      <c r="O681">
        <f t="array" ref="O681">SUM((ItemCode=N681)*1)</f>
        <v>4</v>
      </c>
      <c r="P681">
        <f t="array" ref="P681">SUM((ItemCode=N681)*QuantityShipped)</f>
        <v>17</v>
      </c>
    </row>
    <row r="682" spans="1:16" x14ac:dyDescent="0.55000000000000004">
      <c r="A682" t="s">
        <v>891</v>
      </c>
      <c r="B682" s="1">
        <v>40462</v>
      </c>
      <c r="C682" t="s">
        <v>1</v>
      </c>
      <c r="D682" t="s">
        <v>71</v>
      </c>
      <c r="E682" t="s">
        <v>72</v>
      </c>
      <c r="F682">
        <v>12</v>
      </c>
      <c r="G682" t="str">
        <f t="array" ref="G682">INDEX(BillToName,MATCH(A682,'Bill to Data'!$A$2:$A$3040,0))</f>
        <v>BILL FRANCIS</v>
      </c>
      <c r="H682" t="str">
        <f t="shared" si="10"/>
        <v>55215-50-EPR</v>
      </c>
      <c r="J682" t="s">
        <v>1631</v>
      </c>
      <c r="K682">
        <f t="array" ref="K682">SUM((InvoiceNo=J682)*1)</f>
        <v>1</v>
      </c>
      <c r="L682">
        <f t="array" ref="L682">SUM((InvoiceNo=J682)*QuantityShipped)</f>
        <v>1</v>
      </c>
      <c r="N682" t="s">
        <v>1984</v>
      </c>
      <c r="O682">
        <f t="array" ref="O682">SUM((ItemCode=N682)*1)</f>
        <v>4</v>
      </c>
      <c r="P682">
        <f t="array" ref="P682">SUM((ItemCode=N682)*QuantityShipped)</f>
        <v>38</v>
      </c>
    </row>
    <row r="683" spans="1:16" x14ac:dyDescent="0.55000000000000004">
      <c r="A683" t="s">
        <v>891</v>
      </c>
      <c r="B683" s="1">
        <v>40462</v>
      </c>
      <c r="C683" t="s">
        <v>1</v>
      </c>
      <c r="D683" t="s">
        <v>892</v>
      </c>
      <c r="E683" t="s">
        <v>893</v>
      </c>
      <c r="F683">
        <v>12</v>
      </c>
      <c r="G683" t="str">
        <f t="array" ref="G683">INDEX(BillToName,MATCH(A683,'Bill to Data'!$A$2:$A$3040,0))</f>
        <v>BILL FRANCIS</v>
      </c>
      <c r="H683" t="str">
        <f t="shared" si="10"/>
        <v>TDXL11004</v>
      </c>
      <c r="J683" t="s">
        <v>1632</v>
      </c>
      <c r="K683">
        <f t="array" ref="K683">SUM((InvoiceNo=J683)*1)</f>
        <v>3</v>
      </c>
      <c r="L683">
        <f t="array" ref="L683">SUM((InvoiceNo=J683)*QuantityShipped)</f>
        <v>9</v>
      </c>
      <c r="N683" t="s">
        <v>1986</v>
      </c>
      <c r="O683">
        <f t="array" ref="O683">SUM((ItemCode=N683)*1)</f>
        <v>4</v>
      </c>
      <c r="P683">
        <f t="array" ref="P683">SUM((ItemCode=N683)*QuantityShipped)</f>
        <v>24</v>
      </c>
    </row>
    <row r="684" spans="1:16" x14ac:dyDescent="0.55000000000000004">
      <c r="A684" t="s">
        <v>894</v>
      </c>
      <c r="B684" s="1">
        <v>40462</v>
      </c>
      <c r="C684" t="s">
        <v>1</v>
      </c>
      <c r="D684" t="s">
        <v>528</v>
      </c>
      <c r="E684" t="s">
        <v>529</v>
      </c>
      <c r="F684">
        <v>1</v>
      </c>
      <c r="G684" t="str">
        <f t="array" ref="G684">INDEX(BillToName,MATCH(A684,'Bill to Data'!$A$2:$A$3040,0))</f>
        <v>RON KEMPF</v>
      </c>
      <c r="H684" t="str">
        <f t="shared" si="10"/>
        <v>23120-3/4-PP</v>
      </c>
      <c r="J684" t="s">
        <v>1634</v>
      </c>
      <c r="K684">
        <f t="array" ref="K684">SUM((InvoiceNo=J684)*1)</f>
        <v>2</v>
      </c>
      <c r="L684">
        <f t="array" ref="L684">SUM((InvoiceNo=J684)*QuantityShipped)</f>
        <v>39</v>
      </c>
      <c r="N684" t="s">
        <v>1988</v>
      </c>
      <c r="O684">
        <f t="array" ref="O684">SUM((ItemCode=N684)*1)</f>
        <v>3</v>
      </c>
      <c r="P684">
        <f t="array" ref="P684">SUM((ItemCode=N684)*QuantityShipped)</f>
        <v>13</v>
      </c>
    </row>
    <row r="685" spans="1:16" x14ac:dyDescent="0.55000000000000004">
      <c r="A685" t="s">
        <v>895</v>
      </c>
      <c r="B685" s="1">
        <v>40462</v>
      </c>
      <c r="C685" t="s">
        <v>138</v>
      </c>
      <c r="D685" t="s">
        <v>896</v>
      </c>
      <c r="E685" t="s">
        <v>897</v>
      </c>
      <c r="F685">
        <v>1</v>
      </c>
      <c r="G685" t="str">
        <f t="array" ref="G685">INDEX(BillToName,MATCH(A685,'Bill to Data'!$A$2:$A$3040,0))</f>
        <v>MARIO MILLA</v>
      </c>
      <c r="H685" t="str">
        <f t="shared" si="10"/>
        <v>8000-812-289</v>
      </c>
      <c r="J685" t="s">
        <v>1635</v>
      </c>
      <c r="K685">
        <f t="array" ref="K685">SUM((InvoiceNo=J685)*1)</f>
        <v>3</v>
      </c>
      <c r="L685">
        <f t="array" ref="L685">SUM((InvoiceNo=J685)*QuantityShipped)</f>
        <v>3</v>
      </c>
      <c r="N685" t="s">
        <v>1993</v>
      </c>
      <c r="O685">
        <f t="array" ref="O685">SUM((ItemCode=N685)*1)</f>
        <v>1</v>
      </c>
      <c r="P685">
        <f t="array" ref="P685">SUM((ItemCode=N685)*QuantityShipped)</f>
        <v>1</v>
      </c>
    </row>
    <row r="686" spans="1:16" x14ac:dyDescent="0.55000000000000004">
      <c r="A686" t="s">
        <v>898</v>
      </c>
      <c r="B686" s="1">
        <v>40462</v>
      </c>
      <c r="C686" t="s">
        <v>138</v>
      </c>
      <c r="D686" t="s">
        <v>445</v>
      </c>
      <c r="E686" t="s">
        <v>446</v>
      </c>
      <c r="F686">
        <v>1</v>
      </c>
      <c r="G686" t="str">
        <f t="array" ref="G686">INDEX(BillToName,MATCH(A686,'Bill to Data'!$A$2:$A$3040,0))</f>
        <v>OTHER02 PHONE</v>
      </c>
      <c r="H686" t="str">
        <f t="shared" si="10"/>
        <v>117-0171-140</v>
      </c>
      <c r="J686" t="s">
        <v>1638</v>
      </c>
      <c r="K686">
        <f t="array" ref="K686">SUM((InvoiceNo=J686)*1)</f>
        <v>1</v>
      </c>
      <c r="L686">
        <f t="array" ref="L686">SUM((InvoiceNo=J686)*QuantityShipped)</f>
        <v>1</v>
      </c>
      <c r="N686" t="s">
        <v>1995</v>
      </c>
      <c r="O686">
        <f t="array" ref="O686">SUM((ItemCode=N686)*1)</f>
        <v>1</v>
      </c>
      <c r="P686">
        <f t="array" ref="P686">SUM((ItemCode=N686)*QuantityShipped)</f>
        <v>1</v>
      </c>
    </row>
    <row r="687" spans="1:16" x14ac:dyDescent="0.55000000000000004">
      <c r="A687" t="s">
        <v>899</v>
      </c>
      <c r="B687" s="1">
        <v>40463</v>
      </c>
      <c r="C687" t="s">
        <v>1</v>
      </c>
      <c r="D687" t="s">
        <v>16</v>
      </c>
      <c r="E687" t="s">
        <v>17</v>
      </c>
      <c r="F687">
        <v>-1</v>
      </c>
      <c r="G687" t="str">
        <f t="array" ref="G687">INDEX(BillToName,MATCH(A687,'Bill to Data'!$A$2:$A$3040,0))</f>
        <v>Jeff McGinnis</v>
      </c>
      <c r="H687" t="str">
        <f t="shared" si="10"/>
        <v>8007-543-836</v>
      </c>
      <c r="J687" t="s">
        <v>1641</v>
      </c>
      <c r="K687">
        <f t="array" ref="K687">SUM((InvoiceNo=J687)*1)</f>
        <v>5</v>
      </c>
      <c r="L687">
        <f t="array" ref="L687">SUM((InvoiceNo=J687)*QuantityShipped)</f>
        <v>50</v>
      </c>
      <c r="N687" t="s">
        <v>2004</v>
      </c>
      <c r="O687">
        <f t="array" ref="O687">SUM((ItemCode=N687)*1)</f>
        <v>1</v>
      </c>
      <c r="P687">
        <f t="array" ref="P687">SUM((ItemCode=N687)*QuantityShipped)</f>
        <v>3</v>
      </c>
    </row>
    <row r="688" spans="1:16" x14ac:dyDescent="0.55000000000000004">
      <c r="A688" t="s">
        <v>900</v>
      </c>
      <c r="B688" s="1">
        <v>40463</v>
      </c>
      <c r="C688" t="s">
        <v>138</v>
      </c>
      <c r="D688" t="s">
        <v>702</v>
      </c>
      <c r="E688" t="s">
        <v>703</v>
      </c>
      <c r="F688">
        <v>6</v>
      </c>
      <c r="G688" t="str">
        <f t="array" ref="G688">INDEX(BillToName,MATCH(A688,'Bill to Data'!$A$2:$A$3040,0))</f>
        <v>Precise Chemicals and Equipmen</v>
      </c>
      <c r="H688" t="str">
        <f t="shared" si="10"/>
        <v>8000-812-288</v>
      </c>
      <c r="J688" t="s">
        <v>1642</v>
      </c>
      <c r="K688">
        <f t="array" ref="K688">SUM((InvoiceNo=J688)*1)</f>
        <v>1</v>
      </c>
      <c r="L688">
        <f t="array" ref="L688">SUM((InvoiceNo=J688)*QuantityShipped)</f>
        <v>28</v>
      </c>
      <c r="N688" t="s">
        <v>2005</v>
      </c>
      <c r="O688">
        <f t="array" ref="O688">SUM((ItemCode=N688)*1)</f>
        <v>1</v>
      </c>
      <c r="P688">
        <f t="array" ref="P688">SUM((ItemCode=N688)*QuantityShipped)</f>
        <v>3</v>
      </c>
    </row>
    <row r="689" spans="1:16" x14ac:dyDescent="0.55000000000000004">
      <c r="A689" t="s">
        <v>901</v>
      </c>
      <c r="B689" s="1">
        <v>40465</v>
      </c>
      <c r="C689" t="s">
        <v>1</v>
      </c>
      <c r="D689" t="s">
        <v>533</v>
      </c>
      <c r="E689" t="s">
        <v>534</v>
      </c>
      <c r="F689">
        <v>5</v>
      </c>
      <c r="G689" t="str">
        <f t="array" ref="G689">INDEX(BillToName,MATCH(A689,'Bill to Data'!$A$2:$A$3040,0))</f>
        <v>Pascal Jean</v>
      </c>
      <c r="H689" t="str">
        <f t="shared" si="10"/>
        <v>23890</v>
      </c>
      <c r="J689" t="s">
        <v>1643</v>
      </c>
      <c r="K689">
        <f t="array" ref="K689">SUM((InvoiceNo=J689)*1)</f>
        <v>1</v>
      </c>
      <c r="L689">
        <f t="array" ref="L689">SUM((InvoiceNo=J689)*QuantityShipped)</f>
        <v>1</v>
      </c>
      <c r="N689" t="s">
        <v>2006</v>
      </c>
      <c r="O689">
        <f t="array" ref="O689">SUM((ItemCode=N689)*1)</f>
        <v>1</v>
      </c>
      <c r="P689">
        <f t="array" ref="P689">SUM((ItemCode=N689)*QuantityShipped)</f>
        <v>3</v>
      </c>
    </row>
    <row r="690" spans="1:16" x14ac:dyDescent="0.55000000000000004">
      <c r="A690" t="s">
        <v>902</v>
      </c>
      <c r="B690" s="1">
        <v>40465</v>
      </c>
      <c r="C690" t="s">
        <v>138</v>
      </c>
      <c r="D690" t="s">
        <v>303</v>
      </c>
      <c r="E690" t="s">
        <v>304</v>
      </c>
      <c r="F690">
        <v>1</v>
      </c>
      <c r="G690" t="str">
        <f t="array" ref="G690">INDEX(BillToName,MATCH(A690,'Bill to Data'!$A$2:$A$3040,0))</f>
        <v>Jim R. Neville</v>
      </c>
      <c r="H690" t="str">
        <f t="shared" si="10"/>
        <v>2088-343-135</v>
      </c>
      <c r="J690" t="s">
        <v>1646</v>
      </c>
      <c r="K690">
        <f t="array" ref="K690">SUM((InvoiceNo=J690)*1)</f>
        <v>6</v>
      </c>
      <c r="L690">
        <f t="array" ref="L690">SUM((InvoiceNo=J690)*QuantityShipped)</f>
        <v>23</v>
      </c>
      <c r="N690" t="s">
        <v>2007</v>
      </c>
      <c r="O690">
        <f t="array" ref="O690">SUM((ItemCode=N690)*1)</f>
        <v>2</v>
      </c>
      <c r="P690">
        <f t="array" ref="P690">SUM((ItemCode=N690)*QuantityShipped)</f>
        <v>33</v>
      </c>
    </row>
    <row r="691" spans="1:16" x14ac:dyDescent="0.55000000000000004">
      <c r="A691" t="s">
        <v>903</v>
      </c>
      <c r="B691" s="1">
        <v>40465</v>
      </c>
      <c r="C691" t="s">
        <v>138</v>
      </c>
      <c r="D691" t="s">
        <v>655</v>
      </c>
      <c r="E691" t="s">
        <v>656</v>
      </c>
      <c r="F691">
        <v>1</v>
      </c>
      <c r="G691" t="str">
        <f t="array" ref="G691">INDEX(BillToName,MATCH(A691,'Bill to Data'!$A$2:$A$3040,0))</f>
        <v>Phone Orders</v>
      </c>
      <c r="H691" t="str">
        <f t="shared" si="10"/>
        <v>GAC500XT</v>
      </c>
      <c r="J691" t="s">
        <v>1651</v>
      </c>
      <c r="K691">
        <f t="array" ref="K691">SUM((InvoiceNo=J691)*1)</f>
        <v>7</v>
      </c>
      <c r="L691">
        <f t="array" ref="L691">SUM((InvoiceNo=J691)*QuantityShipped)</f>
        <v>265</v>
      </c>
      <c r="N691" t="s">
        <v>2018</v>
      </c>
      <c r="O691">
        <f t="array" ref="O691">SUM((ItemCode=N691)*1)</f>
        <v>6</v>
      </c>
      <c r="P691">
        <f t="array" ref="P691">SUM((ItemCode=N691)*QuantityShipped)</f>
        <v>30</v>
      </c>
    </row>
    <row r="692" spans="1:16" x14ac:dyDescent="0.55000000000000004">
      <c r="A692" t="s">
        <v>904</v>
      </c>
      <c r="B692" s="1">
        <v>40465</v>
      </c>
      <c r="C692" t="s">
        <v>1</v>
      </c>
      <c r="D692" t="s">
        <v>645</v>
      </c>
      <c r="E692" t="s">
        <v>120</v>
      </c>
      <c r="F692">
        <v>1</v>
      </c>
      <c r="G692" t="str">
        <f t="array" ref="G692">INDEX(BillToName,MATCH(A692,'Bill to Data'!$A$2:$A$3040,0))</f>
        <v>EDWARD FERARA</v>
      </c>
      <c r="H692" t="str">
        <f t="shared" si="10"/>
        <v>XR11002-VS</v>
      </c>
      <c r="J692" t="s">
        <v>1653</v>
      </c>
      <c r="K692">
        <f t="array" ref="K692">SUM((InvoiceNo=J692)*1)</f>
        <v>2</v>
      </c>
      <c r="L692">
        <f t="array" ref="L692">SUM((InvoiceNo=J692)*QuantityShipped)</f>
        <v>4</v>
      </c>
      <c r="N692" t="s">
        <v>2022</v>
      </c>
      <c r="O692">
        <f t="array" ref="O692">SUM((ItemCode=N692)*1)</f>
        <v>4</v>
      </c>
      <c r="P692">
        <f t="array" ref="P692">SUM((ItemCode=N692)*QuantityShipped)</f>
        <v>4</v>
      </c>
    </row>
    <row r="693" spans="1:16" x14ac:dyDescent="0.55000000000000004">
      <c r="A693" t="s">
        <v>905</v>
      </c>
      <c r="B693" s="1">
        <v>40465</v>
      </c>
      <c r="C693" t="s">
        <v>1</v>
      </c>
      <c r="D693" t="s">
        <v>523</v>
      </c>
      <c r="E693" t="s">
        <v>63</v>
      </c>
      <c r="F693">
        <v>5</v>
      </c>
      <c r="G693" t="str">
        <f t="array" ref="G693">INDEX(BillToName,MATCH(A693,'Bill to Data'!$A$2:$A$3040,0))</f>
        <v>ALLAN PAGE</v>
      </c>
      <c r="H693" t="str">
        <f t="shared" si="10"/>
        <v>TP8002VS</v>
      </c>
      <c r="J693" t="s">
        <v>1656</v>
      </c>
      <c r="K693">
        <f t="array" ref="K693">SUM((InvoiceNo=J693)*1)</f>
        <v>1</v>
      </c>
      <c r="L693">
        <f t="array" ref="L693">SUM((InvoiceNo=J693)*QuantityShipped)</f>
        <v>1</v>
      </c>
      <c r="N693" t="s">
        <v>2026</v>
      </c>
      <c r="O693">
        <f t="array" ref="O693">SUM((ItemCode=N693)*1)</f>
        <v>20</v>
      </c>
      <c r="P693">
        <f t="array" ref="P693">SUM((ItemCode=N693)*QuantityShipped)</f>
        <v>1023</v>
      </c>
    </row>
    <row r="694" spans="1:16" x14ac:dyDescent="0.55000000000000004">
      <c r="A694" t="s">
        <v>905</v>
      </c>
      <c r="B694" s="1">
        <v>40465</v>
      </c>
      <c r="C694" t="s">
        <v>1</v>
      </c>
      <c r="D694" t="s">
        <v>906</v>
      </c>
      <c r="E694" t="s">
        <v>907</v>
      </c>
      <c r="F694">
        <v>5</v>
      </c>
      <c r="G694" t="str">
        <f t="array" ref="G694">INDEX(BillToName,MATCH(A694,'Bill to Data'!$A$2:$A$3040,0))</f>
        <v>ALLAN PAGE</v>
      </c>
      <c r="H694" t="str">
        <f t="shared" si="10"/>
        <v>CP25597-6-NY</v>
      </c>
      <c r="J694" t="s">
        <v>1657</v>
      </c>
      <c r="K694">
        <f t="array" ref="K694">SUM((InvoiceNo=J694)*1)</f>
        <v>1</v>
      </c>
      <c r="L694">
        <f t="array" ref="L694">SUM((InvoiceNo=J694)*QuantityShipped)</f>
        <v>1</v>
      </c>
      <c r="N694" t="s">
        <v>2028</v>
      </c>
      <c r="O694">
        <f t="array" ref="O694">SUM((ItemCode=N694)*1)</f>
        <v>6</v>
      </c>
      <c r="P694">
        <f t="array" ref="P694">SUM((ItemCode=N694)*QuantityShipped)</f>
        <v>304</v>
      </c>
    </row>
    <row r="695" spans="1:16" x14ac:dyDescent="0.55000000000000004">
      <c r="A695" t="s">
        <v>905</v>
      </c>
      <c r="B695" s="1">
        <v>40465</v>
      </c>
      <c r="C695" t="s">
        <v>1</v>
      </c>
      <c r="D695" t="s">
        <v>157</v>
      </c>
      <c r="E695" t="s">
        <v>158</v>
      </c>
      <c r="F695">
        <v>5</v>
      </c>
      <c r="G695" t="str">
        <f t="array" ref="G695">INDEX(BillToName,MATCH(A695,'Bill to Data'!$A$2:$A$3040,0))</f>
        <v>ALLAN PAGE</v>
      </c>
      <c r="H695" t="str">
        <f t="shared" si="10"/>
        <v>QJ1/4TT-NYB</v>
      </c>
      <c r="J695" t="s">
        <v>1660</v>
      </c>
      <c r="K695">
        <f t="array" ref="K695">SUM((InvoiceNo=J695)*1)</f>
        <v>2</v>
      </c>
      <c r="L695">
        <f t="array" ref="L695">SUM((InvoiceNo=J695)*QuantityShipped)</f>
        <v>2</v>
      </c>
      <c r="N695" t="s">
        <v>2031</v>
      </c>
      <c r="O695">
        <f t="array" ref="O695">SUM((ItemCode=N695)*1)</f>
        <v>3</v>
      </c>
      <c r="P695">
        <f t="array" ref="P695">SUM((ItemCode=N695)*QuantityShipped)</f>
        <v>36</v>
      </c>
    </row>
    <row r="696" spans="1:16" x14ac:dyDescent="0.55000000000000004">
      <c r="A696" t="s">
        <v>908</v>
      </c>
      <c r="B696" s="1">
        <v>40466</v>
      </c>
      <c r="C696" t="s">
        <v>138</v>
      </c>
      <c r="D696" t="s">
        <v>29</v>
      </c>
      <c r="E696" t="s">
        <v>30</v>
      </c>
      <c r="F696">
        <v>4</v>
      </c>
      <c r="G696" t="str">
        <f t="array" ref="G696">INDEX(BillToName,MATCH(A696,'Bill to Data'!$A$2:$A$3040,0))</f>
        <v>Steve Perrero</v>
      </c>
      <c r="H696" t="str">
        <f t="shared" si="10"/>
        <v>25612-4-NYR</v>
      </c>
      <c r="J696" t="s">
        <v>1663</v>
      </c>
      <c r="K696">
        <f t="array" ref="K696">SUM((InvoiceNo=J696)*1)</f>
        <v>6</v>
      </c>
      <c r="L696">
        <f t="array" ref="L696">SUM((InvoiceNo=J696)*QuantityShipped)</f>
        <v>7</v>
      </c>
      <c r="N696" t="s">
        <v>2037</v>
      </c>
      <c r="O696">
        <f t="array" ref="O696">SUM((ItemCode=N696)*1)</f>
        <v>2</v>
      </c>
      <c r="P696">
        <f t="array" ref="P696">SUM((ItemCode=N696)*QuantityShipped)</f>
        <v>3</v>
      </c>
    </row>
    <row r="697" spans="1:16" x14ac:dyDescent="0.55000000000000004">
      <c r="A697" t="s">
        <v>909</v>
      </c>
      <c r="B697" s="1">
        <v>40466</v>
      </c>
      <c r="C697" t="s">
        <v>1</v>
      </c>
      <c r="D697" t="s">
        <v>726</v>
      </c>
      <c r="E697" t="s">
        <v>727</v>
      </c>
      <c r="F697">
        <v>1</v>
      </c>
      <c r="G697" t="str">
        <f t="array" ref="G697">INDEX(BillToName,MATCH(A697,'Bill to Data'!$A$2:$A$3040,0))</f>
        <v>Derrick Harger</v>
      </c>
      <c r="H697" t="str">
        <f t="shared" si="10"/>
        <v>8000-533-236</v>
      </c>
      <c r="J697" t="s">
        <v>1664</v>
      </c>
      <c r="K697">
        <f t="array" ref="K697">SUM((InvoiceNo=J697)*1)</f>
        <v>1</v>
      </c>
      <c r="L697">
        <f t="array" ref="L697">SUM((InvoiceNo=J697)*QuantityShipped)</f>
        <v>1</v>
      </c>
      <c r="N697" t="s">
        <v>2040</v>
      </c>
      <c r="O697">
        <f t="array" ref="O697">SUM((ItemCode=N697)*1)</f>
        <v>3</v>
      </c>
      <c r="P697">
        <f t="array" ref="P697">SUM((ItemCode=N697)*QuantityShipped)</f>
        <v>62</v>
      </c>
    </row>
    <row r="698" spans="1:16" x14ac:dyDescent="0.55000000000000004">
      <c r="A698" t="s">
        <v>910</v>
      </c>
      <c r="B698" s="1">
        <v>40469</v>
      </c>
      <c r="C698" t="s">
        <v>1</v>
      </c>
      <c r="D698" t="s">
        <v>93</v>
      </c>
      <c r="E698" t="s">
        <v>94</v>
      </c>
      <c r="F698">
        <v>1</v>
      </c>
      <c r="G698" t="str">
        <f t="array" ref="G698">INDEX(BillToName,MATCH(A698,'Bill to Data'!$A$2:$A$3040,0))</f>
        <v>Eric Tejeda</v>
      </c>
      <c r="H698" t="str">
        <f t="shared" si="10"/>
        <v>MFM220</v>
      </c>
      <c r="J698" t="s">
        <v>1665</v>
      </c>
      <c r="K698">
        <f t="array" ref="K698">SUM((InvoiceNo=J698)*1)</f>
        <v>2</v>
      </c>
      <c r="L698">
        <f t="array" ref="L698">SUM((InvoiceNo=J698)*QuantityShipped)</f>
        <v>144</v>
      </c>
      <c r="N698" t="s">
        <v>2042</v>
      </c>
      <c r="O698">
        <f t="array" ref="O698">SUM((ItemCode=N698)*1)</f>
        <v>1</v>
      </c>
      <c r="P698">
        <f t="array" ref="P698">SUM((ItemCode=N698)*QuantityShipped)</f>
        <v>2</v>
      </c>
    </row>
    <row r="699" spans="1:16" x14ac:dyDescent="0.55000000000000004">
      <c r="A699" t="s">
        <v>911</v>
      </c>
      <c r="B699" s="1">
        <v>40469</v>
      </c>
      <c r="C699" t="s">
        <v>1</v>
      </c>
      <c r="D699" t="s">
        <v>912</v>
      </c>
      <c r="E699" t="s">
        <v>913</v>
      </c>
      <c r="F699">
        <v>1</v>
      </c>
      <c r="G699" t="str">
        <f t="array" ref="G699">INDEX(BillToName,MATCH(A699,'Bill to Data'!$A$2:$A$3040,0))</f>
        <v>Kirk Scurpa</v>
      </c>
      <c r="H699" t="str">
        <f t="shared" si="10"/>
        <v>10019</v>
      </c>
      <c r="J699" t="s">
        <v>1666</v>
      </c>
      <c r="K699">
        <f t="array" ref="K699">SUM((InvoiceNo=J699)*1)</f>
        <v>1</v>
      </c>
      <c r="L699">
        <f t="array" ref="L699">SUM((InvoiceNo=J699)*QuantityShipped)</f>
        <v>1</v>
      </c>
      <c r="N699" t="s">
        <v>2059</v>
      </c>
      <c r="O699">
        <f t="array" ref="O699">SUM((ItemCode=N699)*1)</f>
        <v>2</v>
      </c>
      <c r="P699">
        <f t="array" ref="P699">SUM((ItemCode=N699)*QuantityShipped)</f>
        <v>41</v>
      </c>
    </row>
    <row r="700" spans="1:16" x14ac:dyDescent="0.55000000000000004">
      <c r="A700" t="s">
        <v>914</v>
      </c>
      <c r="B700" s="1">
        <v>40469</v>
      </c>
      <c r="C700" t="s">
        <v>1</v>
      </c>
      <c r="D700" t="s">
        <v>117</v>
      </c>
      <c r="E700" t="s">
        <v>12</v>
      </c>
      <c r="F700">
        <v>1</v>
      </c>
      <c r="G700" t="str">
        <f t="array" ref="G700">INDEX(BillToName,MATCH(A700,'Bill to Data'!$A$2:$A$3040,0))</f>
        <v>James Cline</v>
      </c>
      <c r="H700" t="str">
        <f t="shared" si="10"/>
        <v>50800-21-AL-406</v>
      </c>
      <c r="J700" t="s">
        <v>1667</v>
      </c>
      <c r="K700">
        <f t="array" ref="K700">SUM((InvoiceNo=J700)*1)</f>
        <v>6</v>
      </c>
      <c r="L700">
        <f t="array" ref="L700">SUM((InvoiceNo=J700)*QuantityShipped)</f>
        <v>7</v>
      </c>
      <c r="N700" t="s">
        <v>2061</v>
      </c>
      <c r="O700">
        <f t="array" ref="O700">SUM((ItemCode=N700)*1)</f>
        <v>2</v>
      </c>
      <c r="P700">
        <f t="array" ref="P700">SUM((ItemCode=N700)*QuantityShipped)</f>
        <v>45</v>
      </c>
    </row>
    <row r="701" spans="1:16" x14ac:dyDescent="0.55000000000000004">
      <c r="A701" t="s">
        <v>915</v>
      </c>
      <c r="B701" s="1">
        <v>40470</v>
      </c>
      <c r="C701" t="s">
        <v>138</v>
      </c>
      <c r="D701" t="s">
        <v>916</v>
      </c>
      <c r="E701" t="s">
        <v>917</v>
      </c>
      <c r="F701">
        <v>1</v>
      </c>
      <c r="G701" t="str">
        <f t="array" ref="G701">INDEX(BillToName,MATCH(A701,'Bill to Data'!$A$2:$A$3040,0))</f>
        <v>Frank Shearer</v>
      </c>
      <c r="H701" t="str">
        <f t="shared" si="10"/>
        <v>78-38</v>
      </c>
      <c r="J701" t="s">
        <v>1680</v>
      </c>
      <c r="K701">
        <f t="array" ref="K701">SUM((InvoiceNo=J701)*1)</f>
        <v>3</v>
      </c>
      <c r="L701">
        <f t="array" ref="L701">SUM((InvoiceNo=J701)*QuantityShipped)</f>
        <v>75</v>
      </c>
      <c r="N701" t="s">
        <v>2063</v>
      </c>
      <c r="O701">
        <f t="array" ref="O701">SUM((ItemCode=N701)*1)</f>
        <v>1</v>
      </c>
      <c r="P701">
        <f t="array" ref="P701">SUM((ItemCode=N701)*QuantityShipped)</f>
        <v>9</v>
      </c>
    </row>
    <row r="702" spans="1:16" x14ac:dyDescent="0.55000000000000004">
      <c r="A702" t="s">
        <v>918</v>
      </c>
      <c r="B702" s="1">
        <v>40470</v>
      </c>
      <c r="C702" t="s">
        <v>1</v>
      </c>
      <c r="D702" t="s">
        <v>919</v>
      </c>
      <c r="E702" t="s">
        <v>920</v>
      </c>
      <c r="F702">
        <v>1</v>
      </c>
      <c r="G702" t="str">
        <f t="array" ref="G702">INDEX(BillToName,MATCH(A702,'Bill to Data'!$A$2:$A$3040,0))</f>
        <v>Mark Copenhaver</v>
      </c>
      <c r="H702" t="str">
        <f t="shared" si="10"/>
        <v>063-0172-978</v>
      </c>
      <c r="J702" t="s">
        <v>1681</v>
      </c>
      <c r="K702">
        <f t="array" ref="K702">SUM((InvoiceNo=J702)*1)</f>
        <v>5</v>
      </c>
      <c r="L702">
        <f t="array" ref="L702">SUM((InvoiceNo=J702)*QuantityShipped)</f>
        <v>420</v>
      </c>
      <c r="N702" t="s">
        <v>2066</v>
      </c>
      <c r="O702">
        <f t="array" ref="O702">SUM((ItemCode=N702)*1)</f>
        <v>1</v>
      </c>
      <c r="P702">
        <f t="array" ref="P702">SUM((ItemCode=N702)*QuantityShipped)</f>
        <v>2</v>
      </c>
    </row>
    <row r="703" spans="1:16" x14ac:dyDescent="0.55000000000000004">
      <c r="A703" t="s">
        <v>921</v>
      </c>
      <c r="B703" s="1">
        <v>40470</v>
      </c>
      <c r="C703" t="s">
        <v>1</v>
      </c>
      <c r="D703" t="s">
        <v>922</v>
      </c>
      <c r="E703" t="s">
        <v>923</v>
      </c>
      <c r="F703">
        <v>1</v>
      </c>
      <c r="G703" t="str">
        <f t="array" ref="G703">INDEX(BillToName,MATCH(A703,'Bill to Data'!$A$2:$A$3040,0))</f>
        <v>Robert Ingram</v>
      </c>
      <c r="H703" t="str">
        <f t="shared" si="10"/>
        <v>PN031</v>
      </c>
      <c r="J703" t="s">
        <v>1686</v>
      </c>
      <c r="K703">
        <f t="array" ref="K703">SUM((InvoiceNo=J703)*1)</f>
        <v>1</v>
      </c>
      <c r="L703">
        <f t="array" ref="L703">SUM((InvoiceNo=J703)*QuantityShipped)</f>
        <v>1</v>
      </c>
      <c r="N703" t="s">
        <v>2069</v>
      </c>
      <c r="O703">
        <f t="array" ref="O703">SUM((ItemCode=N703)*1)</f>
        <v>3</v>
      </c>
      <c r="P703">
        <f t="array" ref="P703">SUM((ItemCode=N703)*QuantityShipped)</f>
        <v>6</v>
      </c>
    </row>
    <row r="704" spans="1:16" x14ac:dyDescent="0.55000000000000004">
      <c r="A704" t="s">
        <v>924</v>
      </c>
      <c r="B704" s="1">
        <v>40471</v>
      </c>
      <c r="C704" t="s">
        <v>138</v>
      </c>
      <c r="D704" t="s">
        <v>925</v>
      </c>
      <c r="E704" t="s">
        <v>926</v>
      </c>
      <c r="F704">
        <v>1</v>
      </c>
      <c r="G704" t="str">
        <f t="array" ref="G704">INDEX(BillToName,MATCH(A704,'Bill to Data'!$A$2:$A$3040,0))</f>
        <v>Peavy Grain Company</v>
      </c>
      <c r="H704" t="str">
        <f t="shared" si="10"/>
        <v>100G</v>
      </c>
      <c r="J704" t="s">
        <v>1689</v>
      </c>
      <c r="K704">
        <f t="array" ref="K704">SUM((InvoiceNo=J704)*1)</f>
        <v>1</v>
      </c>
      <c r="L704">
        <f t="array" ref="L704">SUM((InvoiceNo=J704)*QuantityShipped)</f>
        <v>30</v>
      </c>
      <c r="N704" t="s">
        <v>2071</v>
      </c>
      <c r="O704">
        <f t="array" ref="O704">SUM((ItemCode=N704)*1)</f>
        <v>6</v>
      </c>
      <c r="P704">
        <f t="array" ref="P704">SUM((ItemCode=N704)*QuantityShipped)</f>
        <v>5</v>
      </c>
    </row>
    <row r="705" spans="1:16" x14ac:dyDescent="0.55000000000000004">
      <c r="A705" t="s">
        <v>924</v>
      </c>
      <c r="B705" s="1">
        <v>40471</v>
      </c>
      <c r="C705" t="s">
        <v>138</v>
      </c>
      <c r="D705" t="s">
        <v>927</v>
      </c>
      <c r="E705" t="s">
        <v>928</v>
      </c>
      <c r="F705">
        <v>1</v>
      </c>
      <c r="G705" t="str">
        <f t="array" ref="G705">INDEX(BillToName,MATCH(A705,'Bill to Data'!$A$2:$A$3040,0))</f>
        <v>Peavy Grain Company</v>
      </c>
      <c r="H705" t="str">
        <f t="shared" si="10"/>
        <v>FC100</v>
      </c>
      <c r="J705" t="s">
        <v>1690</v>
      </c>
      <c r="K705">
        <f t="array" ref="K705">SUM((InvoiceNo=J705)*1)</f>
        <v>4</v>
      </c>
      <c r="L705">
        <f t="array" ref="L705">SUM((InvoiceNo=J705)*QuantityShipped)</f>
        <v>28</v>
      </c>
      <c r="N705" t="s">
        <v>2073</v>
      </c>
      <c r="O705">
        <f t="array" ref="O705">SUM((ItemCode=N705)*1)</f>
        <v>8</v>
      </c>
      <c r="P705">
        <f t="array" ref="P705">SUM((ItemCode=N705)*QuantityShipped)</f>
        <v>9</v>
      </c>
    </row>
    <row r="706" spans="1:16" x14ac:dyDescent="0.55000000000000004">
      <c r="A706" t="s">
        <v>924</v>
      </c>
      <c r="B706" s="1">
        <v>40471</v>
      </c>
      <c r="C706" t="s">
        <v>138</v>
      </c>
      <c r="D706" t="s">
        <v>929</v>
      </c>
      <c r="E706" t="s">
        <v>930</v>
      </c>
      <c r="F706">
        <v>1</v>
      </c>
      <c r="G706" t="str">
        <f t="array" ref="G706">INDEX(BillToName,MATCH(A706,'Bill to Data'!$A$2:$A$3040,0))</f>
        <v>Peavy Grain Company</v>
      </c>
      <c r="H706" t="str">
        <f t="shared" ref="H706:H769" si="11">LEFT(D706,LEN(D706))</f>
        <v>M100G</v>
      </c>
      <c r="J706" t="s">
        <v>1695</v>
      </c>
      <c r="K706">
        <f t="array" ref="K706">SUM((InvoiceNo=J706)*1)</f>
        <v>2</v>
      </c>
      <c r="L706">
        <f t="array" ref="L706">SUM((InvoiceNo=J706)*QuantityShipped)</f>
        <v>2</v>
      </c>
      <c r="N706" t="s">
        <v>2075</v>
      </c>
      <c r="O706">
        <f t="array" ref="O706">SUM((ItemCode=N706)*1)</f>
        <v>1</v>
      </c>
      <c r="P706">
        <f t="array" ref="P706">SUM((ItemCode=N706)*QuantityShipped)</f>
        <v>1</v>
      </c>
    </row>
    <row r="707" spans="1:16" x14ac:dyDescent="0.55000000000000004">
      <c r="A707" t="s">
        <v>924</v>
      </c>
      <c r="B707" s="1">
        <v>40471</v>
      </c>
      <c r="C707" t="s">
        <v>138</v>
      </c>
      <c r="D707" t="s">
        <v>927</v>
      </c>
      <c r="E707" t="s">
        <v>928</v>
      </c>
      <c r="F707">
        <v>1</v>
      </c>
      <c r="G707" t="str">
        <f t="array" ref="G707">INDEX(BillToName,MATCH(A707,'Bill to Data'!$A$2:$A$3040,0))</f>
        <v>Peavy Grain Company</v>
      </c>
      <c r="H707" t="str">
        <f t="shared" si="11"/>
        <v>FC100</v>
      </c>
      <c r="J707" t="s">
        <v>1700</v>
      </c>
      <c r="K707">
        <f t="array" ref="K707">SUM((InvoiceNo=J707)*1)</f>
        <v>3</v>
      </c>
      <c r="L707">
        <f t="array" ref="L707">SUM((InvoiceNo=J707)*QuantityShipped)</f>
        <v>8</v>
      </c>
      <c r="N707" t="s">
        <v>2078</v>
      </c>
      <c r="O707">
        <f t="array" ref="O707">SUM((ItemCode=N707)*1)</f>
        <v>4</v>
      </c>
      <c r="P707">
        <f t="array" ref="P707">SUM((ItemCode=N707)*QuantityShipped)</f>
        <v>6</v>
      </c>
    </row>
    <row r="708" spans="1:16" x14ac:dyDescent="0.55000000000000004">
      <c r="A708" t="s">
        <v>931</v>
      </c>
      <c r="B708" s="1">
        <v>40471</v>
      </c>
      <c r="C708" t="s">
        <v>138</v>
      </c>
      <c r="D708" t="s">
        <v>932</v>
      </c>
      <c r="E708" t="s">
        <v>758</v>
      </c>
      <c r="F708">
        <v>1</v>
      </c>
      <c r="G708" t="str">
        <f t="array" ref="G708">INDEX(BillToName,MATCH(A708,'Bill to Data'!$A$2:$A$3040,0))</f>
        <v>Julian Maul</v>
      </c>
      <c r="H708" t="str">
        <f t="shared" si="11"/>
        <v>5880-3/4-2TOC10</v>
      </c>
      <c r="J708" t="s">
        <v>1701</v>
      </c>
      <c r="K708">
        <f t="array" ref="K708">SUM((InvoiceNo=J708)*1)</f>
        <v>1</v>
      </c>
      <c r="L708">
        <f t="array" ref="L708">SUM((InvoiceNo=J708)*QuantityShipped)</f>
        <v>2</v>
      </c>
      <c r="N708" t="s">
        <v>2081</v>
      </c>
      <c r="O708">
        <f t="array" ref="O708">SUM((ItemCode=N708)*1)</f>
        <v>2</v>
      </c>
      <c r="P708">
        <f t="array" ref="P708">SUM((ItemCode=N708)*QuantityShipped)</f>
        <v>6</v>
      </c>
    </row>
    <row r="709" spans="1:16" x14ac:dyDescent="0.55000000000000004">
      <c r="A709" t="s">
        <v>931</v>
      </c>
      <c r="B709" s="1">
        <v>40471</v>
      </c>
      <c r="C709" t="s">
        <v>138</v>
      </c>
      <c r="D709" t="s">
        <v>188</v>
      </c>
      <c r="E709" t="s">
        <v>189</v>
      </c>
      <c r="F709">
        <v>1</v>
      </c>
      <c r="G709" t="str">
        <f t="array" ref="G709">INDEX(BillToName,MATCH(A709,'Bill to Data'!$A$2:$A$3040,0))</f>
        <v>Julian Maul</v>
      </c>
      <c r="H709" t="str">
        <f t="shared" si="11"/>
        <v>4211-035</v>
      </c>
      <c r="J709" t="s">
        <v>1702</v>
      </c>
      <c r="K709">
        <f t="array" ref="K709">SUM((InvoiceNo=J709)*1)</f>
        <v>1</v>
      </c>
      <c r="L709">
        <f t="array" ref="L709">SUM((InvoiceNo=J709)*QuantityShipped)</f>
        <v>1</v>
      </c>
      <c r="N709" t="s">
        <v>2083</v>
      </c>
      <c r="O709">
        <f t="array" ref="O709">SUM((ItemCode=N709)*1)</f>
        <v>6</v>
      </c>
      <c r="P709">
        <f t="array" ref="P709">SUM((ItemCode=N709)*QuantityShipped)</f>
        <v>124</v>
      </c>
    </row>
    <row r="710" spans="1:16" x14ac:dyDescent="0.55000000000000004">
      <c r="A710" t="s">
        <v>933</v>
      </c>
      <c r="B710" s="1">
        <v>40473</v>
      </c>
      <c r="C710" t="s">
        <v>1</v>
      </c>
      <c r="D710" t="s">
        <v>8</v>
      </c>
      <c r="E710" t="s">
        <v>9</v>
      </c>
      <c r="F710">
        <v>1</v>
      </c>
      <c r="G710" t="str">
        <f t="array" ref="G710">INDEX(BillToName,MATCH(A710,'Bill to Data'!$A$2:$A$3040,0))</f>
        <v>Jason Gunderson</v>
      </c>
      <c r="H710" t="str">
        <f t="shared" si="11"/>
        <v>TA283</v>
      </c>
      <c r="J710" t="s">
        <v>1703</v>
      </c>
      <c r="K710">
        <f t="array" ref="K710">SUM((InvoiceNo=J710)*1)</f>
        <v>2</v>
      </c>
      <c r="L710">
        <f t="array" ref="L710">SUM((InvoiceNo=J710)*QuantityShipped)</f>
        <v>35</v>
      </c>
      <c r="N710" t="s">
        <v>2087</v>
      </c>
      <c r="O710">
        <f t="array" ref="O710">SUM((ItemCode=N710)*1)</f>
        <v>9</v>
      </c>
      <c r="P710">
        <f t="array" ref="P710">SUM((ItemCode=N710)*QuantityShipped)</f>
        <v>60</v>
      </c>
    </row>
    <row r="711" spans="1:16" x14ac:dyDescent="0.55000000000000004">
      <c r="A711" t="s">
        <v>934</v>
      </c>
      <c r="B711" s="1">
        <v>40473</v>
      </c>
      <c r="C711" t="s">
        <v>1</v>
      </c>
      <c r="D711" t="s">
        <v>935</v>
      </c>
      <c r="E711" t="s">
        <v>936</v>
      </c>
      <c r="F711">
        <v>40</v>
      </c>
      <c r="G711" t="str">
        <f t="array" ref="G711">INDEX(BillToName,MATCH(A711,'Bill to Data'!$A$2:$A$3040,0))</f>
        <v>DHT Steve Roberts</v>
      </c>
      <c r="H711" t="str">
        <f t="shared" si="11"/>
        <v>V3-B</v>
      </c>
      <c r="J711" t="s">
        <v>1704</v>
      </c>
      <c r="K711">
        <f t="array" ref="K711">SUM((InvoiceNo=J711)*1)</f>
        <v>4</v>
      </c>
      <c r="L711">
        <f t="array" ref="L711">SUM((InvoiceNo=J711)*QuantityShipped)</f>
        <v>4</v>
      </c>
      <c r="N711" t="s">
        <v>2088</v>
      </c>
      <c r="O711">
        <f t="array" ref="O711">SUM((ItemCode=N711)*1)</f>
        <v>3</v>
      </c>
      <c r="P711">
        <f t="array" ref="P711">SUM((ItemCode=N711)*QuantityShipped)</f>
        <v>6</v>
      </c>
    </row>
    <row r="712" spans="1:16" x14ac:dyDescent="0.55000000000000004">
      <c r="A712" t="s">
        <v>937</v>
      </c>
      <c r="B712" s="1">
        <v>40473</v>
      </c>
      <c r="C712" t="s">
        <v>1</v>
      </c>
      <c r="D712" t="s">
        <v>244</v>
      </c>
      <c r="E712" t="s">
        <v>23</v>
      </c>
      <c r="F712">
        <v>7</v>
      </c>
      <c r="G712" t="str">
        <f t="array" ref="G712">INDEX(BillToName,MATCH(A712,'Bill to Data'!$A$2:$A$3040,0))</f>
        <v>GEOFFERY SHIMOTSU</v>
      </c>
      <c r="H712" t="str">
        <f t="shared" si="11"/>
        <v>TT11002-VP</v>
      </c>
      <c r="J712" t="s">
        <v>1713</v>
      </c>
      <c r="K712">
        <f t="array" ref="K712">SUM((InvoiceNo=J712)*1)</f>
        <v>1</v>
      </c>
      <c r="L712">
        <f t="array" ref="L712">SUM((InvoiceNo=J712)*QuantityShipped)</f>
        <v>3</v>
      </c>
      <c r="N712" t="s">
        <v>2091</v>
      </c>
      <c r="O712">
        <f t="array" ref="O712">SUM((ItemCode=N712)*1)</f>
        <v>1</v>
      </c>
      <c r="P712">
        <f t="array" ref="P712">SUM((ItemCode=N712)*QuantityShipped)</f>
        <v>1</v>
      </c>
    </row>
    <row r="713" spans="1:16" x14ac:dyDescent="0.55000000000000004">
      <c r="A713" t="s">
        <v>937</v>
      </c>
      <c r="B713" s="1">
        <v>40473</v>
      </c>
      <c r="C713" t="s">
        <v>1</v>
      </c>
      <c r="D713" t="s">
        <v>475</v>
      </c>
      <c r="E713" t="s">
        <v>476</v>
      </c>
      <c r="F713">
        <v>6</v>
      </c>
      <c r="G713" t="str">
        <f t="array" ref="G713">INDEX(BillToName,MATCH(A713,'Bill to Data'!$A$2:$A$3040,0))</f>
        <v>GEOFFERY SHIMOTSU</v>
      </c>
      <c r="H713" t="str">
        <f t="shared" si="11"/>
        <v>19350-212-406-N</v>
      </c>
      <c r="J713" t="s">
        <v>1714</v>
      </c>
      <c r="K713">
        <f t="array" ref="K713">SUM((InvoiceNo=J713)*1)</f>
        <v>2</v>
      </c>
      <c r="L713">
        <f t="array" ref="L713">SUM((InvoiceNo=J713)*QuantityShipped)</f>
        <v>3</v>
      </c>
      <c r="N713" t="s">
        <v>2094</v>
      </c>
      <c r="O713">
        <f t="array" ref="O713">SUM((ItemCode=N713)*1)</f>
        <v>1</v>
      </c>
      <c r="P713">
        <f t="array" ref="P713">SUM((ItemCode=N713)*QuantityShipped)</f>
        <v>12</v>
      </c>
    </row>
    <row r="714" spans="1:16" x14ac:dyDescent="0.55000000000000004">
      <c r="A714" t="s">
        <v>937</v>
      </c>
      <c r="B714" s="1">
        <v>40473</v>
      </c>
      <c r="C714" t="s">
        <v>1</v>
      </c>
      <c r="D714" t="s">
        <v>473</v>
      </c>
      <c r="E714" t="s">
        <v>474</v>
      </c>
      <c r="F714">
        <v>2</v>
      </c>
      <c r="G714" t="str">
        <f t="array" ref="G714">INDEX(BillToName,MATCH(A714,'Bill to Data'!$A$2:$A$3040,0))</f>
        <v>GEOFFERY SHIMOTSU</v>
      </c>
      <c r="H714" t="str">
        <f t="shared" si="11"/>
        <v>19349-211-406-N</v>
      </c>
      <c r="J714" t="s">
        <v>1717</v>
      </c>
      <c r="K714">
        <f t="array" ref="K714">SUM((InvoiceNo=J714)*1)</f>
        <v>1</v>
      </c>
      <c r="L714">
        <f t="array" ref="L714">SUM((InvoiceNo=J714)*QuantityShipped)</f>
        <v>1</v>
      </c>
      <c r="N714" t="s">
        <v>2096</v>
      </c>
      <c r="O714">
        <f t="array" ref="O714">SUM((ItemCode=N714)*1)</f>
        <v>4</v>
      </c>
      <c r="P714">
        <f t="array" ref="P714">SUM((ItemCode=N714)*QuantityShipped)</f>
        <v>12</v>
      </c>
    </row>
    <row r="715" spans="1:16" x14ac:dyDescent="0.55000000000000004">
      <c r="A715" t="s">
        <v>937</v>
      </c>
      <c r="B715" s="1">
        <v>40473</v>
      </c>
      <c r="C715" t="s">
        <v>1</v>
      </c>
      <c r="D715" t="s">
        <v>413</v>
      </c>
      <c r="E715" t="s">
        <v>76</v>
      </c>
      <c r="F715">
        <v>8</v>
      </c>
      <c r="G715" t="str">
        <f t="array" ref="G715">INDEX(BillToName,MATCH(A715,'Bill to Data'!$A$2:$A$3040,0))</f>
        <v>GEOFFERY SHIMOTSU</v>
      </c>
      <c r="H715" t="str">
        <f t="shared" si="11"/>
        <v>QJ111-3/4</v>
      </c>
      <c r="J715" t="s">
        <v>1720</v>
      </c>
      <c r="K715">
        <f t="array" ref="K715">SUM((InvoiceNo=J715)*1)</f>
        <v>6</v>
      </c>
      <c r="L715">
        <f t="array" ref="L715">SUM((InvoiceNo=J715)*QuantityShipped)</f>
        <v>364</v>
      </c>
      <c r="N715" t="s">
        <v>2101</v>
      </c>
      <c r="O715">
        <f t="array" ref="O715">SUM((ItemCode=N715)*1)</f>
        <v>2</v>
      </c>
      <c r="P715">
        <f t="array" ref="P715">SUM((ItemCode=N715)*QuantityShipped)</f>
        <v>5</v>
      </c>
    </row>
    <row r="716" spans="1:16" x14ac:dyDescent="0.55000000000000004">
      <c r="A716" t="s">
        <v>937</v>
      </c>
      <c r="B716" s="1">
        <v>40473</v>
      </c>
      <c r="C716" t="s">
        <v>1</v>
      </c>
      <c r="D716" t="s">
        <v>938</v>
      </c>
      <c r="E716" t="s">
        <v>939</v>
      </c>
      <c r="F716">
        <v>2</v>
      </c>
      <c r="G716" t="str">
        <f t="array" ref="G716">INDEX(BillToName,MATCH(A716,'Bill to Data'!$A$2:$A$3040,0))</f>
        <v>GEOFFERY SHIMOTSU</v>
      </c>
      <c r="H716" t="str">
        <f t="shared" si="11"/>
        <v>QJ8600-2-1/4-NY</v>
      </c>
      <c r="J716" t="s">
        <v>1723</v>
      </c>
      <c r="K716">
        <f t="array" ref="K716">SUM((InvoiceNo=J716)*1)</f>
        <v>1</v>
      </c>
      <c r="L716">
        <f t="array" ref="L716">SUM((InvoiceNo=J716)*QuantityShipped)</f>
        <v>150</v>
      </c>
      <c r="N716" t="s">
        <v>2104</v>
      </c>
      <c r="O716">
        <f t="array" ref="O716">SUM((ItemCode=N716)*1)</f>
        <v>5</v>
      </c>
      <c r="P716">
        <f t="array" ref="P716">SUM((ItemCode=N716)*QuantityShipped)</f>
        <v>2</v>
      </c>
    </row>
    <row r="717" spans="1:16" x14ac:dyDescent="0.55000000000000004">
      <c r="A717" t="s">
        <v>937</v>
      </c>
      <c r="B717" s="1">
        <v>40473</v>
      </c>
      <c r="C717" t="s">
        <v>1</v>
      </c>
      <c r="D717" t="s">
        <v>384</v>
      </c>
      <c r="E717" t="s">
        <v>385</v>
      </c>
      <c r="F717">
        <v>2</v>
      </c>
      <c r="G717" t="str">
        <f t="array" ref="G717">INDEX(BillToName,MATCH(A717,'Bill to Data'!$A$2:$A$3040,0))</f>
        <v>GEOFFERY SHIMOTSU</v>
      </c>
      <c r="H717" t="str">
        <f t="shared" si="11"/>
        <v>QJ4676-1/4-NYR</v>
      </c>
      <c r="J717" t="s">
        <v>1724</v>
      </c>
      <c r="K717">
        <f t="array" ref="K717">SUM((InvoiceNo=J717)*1)</f>
        <v>1</v>
      </c>
      <c r="L717">
        <f t="array" ref="L717">SUM((InvoiceNo=J717)*QuantityShipped)</f>
        <v>9</v>
      </c>
      <c r="N717" t="s">
        <v>2108</v>
      </c>
      <c r="O717">
        <f t="array" ref="O717">SUM((ItemCode=N717)*1)</f>
        <v>4</v>
      </c>
      <c r="P717">
        <f t="array" ref="P717">SUM((ItemCode=N717)*QuantityShipped)</f>
        <v>188</v>
      </c>
    </row>
    <row r="718" spans="1:16" x14ac:dyDescent="0.55000000000000004">
      <c r="A718" t="s">
        <v>937</v>
      </c>
      <c r="B718" s="1">
        <v>40473</v>
      </c>
      <c r="C718" t="s">
        <v>1</v>
      </c>
      <c r="D718" t="s">
        <v>940</v>
      </c>
      <c r="E718" t="s">
        <v>713</v>
      </c>
      <c r="F718">
        <v>2</v>
      </c>
      <c r="G718" t="str">
        <f t="array" ref="G718">INDEX(BillToName,MATCH(A718,'Bill to Data'!$A$2:$A$3040,0))</f>
        <v>GEOFFERY SHIMOTSU</v>
      </c>
      <c r="H718" t="str">
        <f t="shared" si="11"/>
        <v>CP8028-NYB</v>
      </c>
      <c r="J718" t="s">
        <v>1725</v>
      </c>
      <c r="K718">
        <f t="array" ref="K718">SUM((InvoiceNo=J718)*1)</f>
        <v>1</v>
      </c>
      <c r="L718">
        <f t="array" ref="L718">SUM((InvoiceNo=J718)*QuantityShipped)</f>
        <v>1</v>
      </c>
      <c r="N718" t="s">
        <v>2114</v>
      </c>
      <c r="O718">
        <f t="array" ref="O718">SUM((ItemCode=N718)*1)</f>
        <v>4</v>
      </c>
      <c r="P718">
        <f t="array" ref="P718">SUM((ItemCode=N718)*QuantityShipped)</f>
        <v>2</v>
      </c>
    </row>
    <row r="719" spans="1:16" x14ac:dyDescent="0.55000000000000004">
      <c r="A719" t="s">
        <v>941</v>
      </c>
      <c r="B719" s="1">
        <v>40473</v>
      </c>
      <c r="C719" t="s">
        <v>1</v>
      </c>
      <c r="D719" t="s">
        <v>942</v>
      </c>
      <c r="E719" t="s">
        <v>90</v>
      </c>
      <c r="F719">
        <v>40</v>
      </c>
      <c r="G719" t="str">
        <f t="array" ref="G719">INDEX(BillToName,MATCH(A719,'Bill to Data'!$A$2:$A$3040,0))</f>
        <v>DONALD DUKES</v>
      </c>
      <c r="H719" t="str">
        <f t="shared" si="11"/>
        <v>XRC11003-VK</v>
      </c>
      <c r="J719" t="s">
        <v>1726</v>
      </c>
      <c r="K719">
        <f t="array" ref="K719">SUM((InvoiceNo=J719)*1)</f>
        <v>1</v>
      </c>
      <c r="L719">
        <f t="array" ref="L719">SUM((InvoiceNo=J719)*QuantityShipped)</f>
        <v>1</v>
      </c>
      <c r="N719" t="s">
        <v>2121</v>
      </c>
      <c r="O719">
        <f t="array" ref="O719">SUM((ItemCode=N719)*1)</f>
        <v>5</v>
      </c>
      <c r="P719">
        <f t="array" ref="P719">SUM((ItemCode=N719)*QuantityShipped)</f>
        <v>308</v>
      </c>
    </row>
    <row r="720" spans="1:16" x14ac:dyDescent="0.55000000000000004">
      <c r="A720" t="s">
        <v>941</v>
      </c>
      <c r="B720" s="1">
        <v>40473</v>
      </c>
      <c r="C720" t="s">
        <v>1</v>
      </c>
      <c r="D720" t="s">
        <v>71</v>
      </c>
      <c r="E720" t="s">
        <v>72</v>
      </c>
      <c r="F720">
        <v>40</v>
      </c>
      <c r="G720" t="str">
        <f t="array" ref="G720">INDEX(BillToName,MATCH(A720,'Bill to Data'!$A$2:$A$3040,0))</f>
        <v>DONALD DUKES</v>
      </c>
      <c r="H720" t="str">
        <f t="shared" si="11"/>
        <v>55215-50-EPR</v>
      </c>
      <c r="J720" t="s">
        <v>1727</v>
      </c>
      <c r="K720">
        <f t="array" ref="K720">SUM((InvoiceNo=J720)*1)</f>
        <v>3</v>
      </c>
      <c r="L720">
        <f t="array" ref="L720">SUM((InvoiceNo=J720)*QuantityShipped)</f>
        <v>18</v>
      </c>
      <c r="N720" t="s">
        <v>2130</v>
      </c>
      <c r="O720">
        <f t="array" ref="O720">SUM((ItemCode=N720)*1)</f>
        <v>1</v>
      </c>
      <c r="P720">
        <f t="array" ref="P720">SUM((ItemCode=N720)*QuantityShipped)</f>
        <v>3</v>
      </c>
    </row>
    <row r="721" spans="1:16" x14ac:dyDescent="0.55000000000000004">
      <c r="A721" t="s">
        <v>943</v>
      </c>
      <c r="B721" s="1">
        <v>40476</v>
      </c>
      <c r="C721" t="s">
        <v>138</v>
      </c>
      <c r="D721" t="s">
        <v>944</v>
      </c>
      <c r="E721" t="s">
        <v>945</v>
      </c>
      <c r="F721">
        <v>20</v>
      </c>
      <c r="G721" t="str">
        <f t="array" ref="G721">INDEX(BillToName,MATCH(A721,'Bill to Data'!$A$2:$A$3040,0))</f>
        <v>Tommy J. Strickland</v>
      </c>
      <c r="H721" t="str">
        <f t="shared" si="11"/>
        <v>TK-VS10</v>
      </c>
      <c r="J721" t="s">
        <v>1729</v>
      </c>
      <c r="K721">
        <f t="array" ref="K721">SUM((InvoiceNo=J721)*1)</f>
        <v>1</v>
      </c>
      <c r="L721">
        <f t="array" ref="L721">SUM((InvoiceNo=J721)*QuantityShipped)</f>
        <v>60</v>
      </c>
      <c r="N721" t="s">
        <v>2133</v>
      </c>
      <c r="O721">
        <f t="array" ref="O721">SUM((ItemCode=N721)*1)</f>
        <v>8</v>
      </c>
      <c r="P721">
        <f t="array" ref="P721">SUM((ItemCode=N721)*QuantityShipped)</f>
        <v>8</v>
      </c>
    </row>
    <row r="722" spans="1:16" x14ac:dyDescent="0.55000000000000004">
      <c r="A722" t="s">
        <v>943</v>
      </c>
      <c r="B722" s="1">
        <v>40476</v>
      </c>
      <c r="C722" t="s">
        <v>138</v>
      </c>
      <c r="D722" t="s">
        <v>44</v>
      </c>
      <c r="E722" t="s">
        <v>45</v>
      </c>
      <c r="F722">
        <v>20</v>
      </c>
      <c r="G722" t="str">
        <f t="array" ref="G722">INDEX(BillToName,MATCH(A722,'Bill to Data'!$A$2:$A$3040,0))</f>
        <v>Tommy J. Strickland</v>
      </c>
      <c r="H722" t="str">
        <f t="shared" si="11"/>
        <v>19845-25-PP</v>
      </c>
      <c r="J722" t="s">
        <v>1730</v>
      </c>
      <c r="K722">
        <f t="array" ref="K722">SUM((InvoiceNo=J722)*1)</f>
        <v>1</v>
      </c>
      <c r="L722">
        <f t="array" ref="L722">SUM((InvoiceNo=J722)*QuantityShipped)</f>
        <v>1</v>
      </c>
      <c r="N722" t="s">
        <v>2137</v>
      </c>
      <c r="O722">
        <f t="array" ref="O722">SUM((ItemCode=N722)*1)</f>
        <v>4</v>
      </c>
      <c r="P722">
        <f t="array" ref="P722">SUM((ItemCode=N722)*QuantityShipped)</f>
        <v>5</v>
      </c>
    </row>
    <row r="723" spans="1:16" x14ac:dyDescent="0.55000000000000004">
      <c r="A723" t="s">
        <v>943</v>
      </c>
      <c r="B723" s="1">
        <v>40476</v>
      </c>
      <c r="C723" t="s">
        <v>138</v>
      </c>
      <c r="D723" t="s">
        <v>242</v>
      </c>
      <c r="E723" t="s">
        <v>243</v>
      </c>
      <c r="F723">
        <v>20</v>
      </c>
      <c r="G723" t="str">
        <f t="array" ref="G723">INDEX(BillToName,MATCH(A723,'Bill to Data'!$A$2:$A$3040,0))</f>
        <v>Tommy J. Strickland</v>
      </c>
      <c r="H723" t="str">
        <f t="shared" si="11"/>
        <v>CP19438-EPR</v>
      </c>
      <c r="J723" t="s">
        <v>1731</v>
      </c>
      <c r="K723">
        <f t="array" ref="K723">SUM((InvoiceNo=J723)*1)</f>
        <v>1</v>
      </c>
      <c r="L723">
        <f t="array" ref="L723">SUM((InvoiceNo=J723)*QuantityShipped)</f>
        <v>12</v>
      </c>
      <c r="N723" t="s">
        <v>2141</v>
      </c>
      <c r="O723">
        <f t="array" ref="O723">SUM((ItemCode=N723)*1)</f>
        <v>4</v>
      </c>
      <c r="P723">
        <f t="array" ref="P723">SUM((ItemCode=N723)*QuantityShipped)</f>
        <v>132</v>
      </c>
    </row>
    <row r="724" spans="1:16" x14ac:dyDescent="0.55000000000000004">
      <c r="A724" t="s">
        <v>943</v>
      </c>
      <c r="B724" s="1">
        <v>40476</v>
      </c>
      <c r="C724" t="s">
        <v>138</v>
      </c>
      <c r="D724" t="s">
        <v>946</v>
      </c>
      <c r="E724" t="s">
        <v>947</v>
      </c>
      <c r="F724">
        <v>12</v>
      </c>
      <c r="G724" t="str">
        <f t="array" ref="G724">INDEX(BillToName,MATCH(A724,'Bill to Data'!$A$2:$A$3040,0))</f>
        <v>Tommy J. Strickland</v>
      </c>
      <c r="H724" t="str">
        <f t="shared" si="11"/>
        <v>CP25599-1-NY</v>
      </c>
      <c r="J724" t="s">
        <v>1732</v>
      </c>
      <c r="K724">
        <f t="array" ref="K724">SUM((InvoiceNo=J724)*1)</f>
        <v>2</v>
      </c>
      <c r="L724">
        <f t="array" ref="L724">SUM((InvoiceNo=J724)*QuantityShipped)</f>
        <v>72</v>
      </c>
      <c r="N724" t="s">
        <v>2148</v>
      </c>
      <c r="O724">
        <f t="array" ref="O724">SUM((ItemCode=N724)*1)</f>
        <v>8</v>
      </c>
      <c r="P724">
        <f t="array" ref="P724">SUM((ItemCode=N724)*QuantityShipped)</f>
        <v>8</v>
      </c>
    </row>
    <row r="725" spans="1:16" x14ac:dyDescent="0.55000000000000004">
      <c r="A725" t="s">
        <v>943</v>
      </c>
      <c r="B725" s="1">
        <v>40476</v>
      </c>
      <c r="C725" t="s">
        <v>138</v>
      </c>
      <c r="D725" t="s">
        <v>147</v>
      </c>
      <c r="E725" t="s">
        <v>148</v>
      </c>
      <c r="F725">
        <v>12</v>
      </c>
      <c r="G725" t="str">
        <f t="array" ref="G725">INDEX(BillToName,MATCH(A725,'Bill to Data'!$A$2:$A$3040,0))</f>
        <v>Tommy J. Strickland</v>
      </c>
      <c r="H725" t="str">
        <f t="shared" si="11"/>
        <v>QJ7421-1/2-NYB</v>
      </c>
      <c r="J725" t="s">
        <v>1734</v>
      </c>
      <c r="K725">
        <f t="array" ref="K725">SUM((InvoiceNo=J725)*1)</f>
        <v>2</v>
      </c>
      <c r="L725">
        <f t="array" ref="L725">SUM((InvoiceNo=J725)*QuantityShipped)</f>
        <v>24</v>
      </c>
      <c r="N725" t="s">
        <v>2156</v>
      </c>
      <c r="O725">
        <f t="array" ref="O725">SUM((ItemCode=N725)*1)</f>
        <v>4</v>
      </c>
      <c r="P725">
        <f t="array" ref="P725">SUM((ItemCode=N725)*QuantityShipped)</f>
        <v>169</v>
      </c>
    </row>
    <row r="726" spans="1:16" x14ac:dyDescent="0.55000000000000004">
      <c r="A726" t="s">
        <v>948</v>
      </c>
      <c r="B726" s="1">
        <v>40477</v>
      </c>
      <c r="C726" t="s">
        <v>1</v>
      </c>
      <c r="D726" t="s">
        <v>726</v>
      </c>
      <c r="E726" t="s">
        <v>727</v>
      </c>
      <c r="F726">
        <v>1</v>
      </c>
      <c r="G726" t="str">
        <f t="array" ref="G726">INDEX(BillToName,MATCH(A726,'Bill to Data'!$A$2:$A$3040,0))</f>
        <v>Derrick Harger</v>
      </c>
      <c r="H726" t="str">
        <f t="shared" si="11"/>
        <v>8000-533-236</v>
      </c>
      <c r="J726" t="s">
        <v>1737</v>
      </c>
      <c r="K726">
        <f t="array" ref="K726">SUM((InvoiceNo=J726)*1)</f>
        <v>3</v>
      </c>
      <c r="L726">
        <f t="array" ref="L726">SUM((InvoiceNo=J726)*QuantityShipped)</f>
        <v>8</v>
      </c>
      <c r="N726" t="s">
        <v>2158</v>
      </c>
      <c r="O726">
        <f t="array" ref="O726">SUM((ItemCode=N726)*1)</f>
        <v>2</v>
      </c>
      <c r="P726">
        <f t="array" ref="P726">SUM((ItemCode=N726)*QuantityShipped)</f>
        <v>36</v>
      </c>
    </row>
    <row r="727" spans="1:16" x14ac:dyDescent="0.55000000000000004">
      <c r="A727" t="s">
        <v>949</v>
      </c>
      <c r="B727" s="1">
        <v>40477</v>
      </c>
      <c r="C727" t="s">
        <v>138</v>
      </c>
      <c r="D727" t="s">
        <v>610</v>
      </c>
      <c r="E727" t="s">
        <v>90</v>
      </c>
      <c r="F727">
        <v>20</v>
      </c>
      <c r="G727" t="str">
        <f t="array" ref="G727">INDEX(BillToName,MATCH(A727,'Bill to Data'!$A$2:$A$3040,0))</f>
        <v>TOM OBRIEN</v>
      </c>
      <c r="H727" t="str">
        <f t="shared" si="11"/>
        <v>XRC8002-VK</v>
      </c>
      <c r="J727" t="s">
        <v>1742</v>
      </c>
      <c r="K727">
        <f t="array" ref="K727">SUM((InvoiceNo=J727)*1)</f>
        <v>8</v>
      </c>
      <c r="L727">
        <f t="array" ref="L727">SUM((InvoiceNo=J727)*QuantityShipped)</f>
        <v>120</v>
      </c>
      <c r="N727" t="s">
        <v>2159</v>
      </c>
      <c r="O727">
        <f t="array" ref="O727">SUM((ItemCode=N727)*1)</f>
        <v>1</v>
      </c>
      <c r="P727">
        <f t="array" ref="P727">SUM((ItemCode=N727)*QuantityShipped)</f>
        <v>8</v>
      </c>
    </row>
    <row r="728" spans="1:16" x14ac:dyDescent="0.55000000000000004">
      <c r="A728" t="s">
        <v>949</v>
      </c>
      <c r="B728" s="1">
        <v>40477</v>
      </c>
      <c r="C728" t="s">
        <v>138</v>
      </c>
      <c r="D728" t="s">
        <v>236</v>
      </c>
      <c r="E728" t="s">
        <v>148</v>
      </c>
      <c r="F728">
        <v>12</v>
      </c>
      <c r="G728" t="str">
        <f t="array" ref="G728">INDEX(BillToName,MATCH(A728,'Bill to Data'!$A$2:$A$3040,0))</f>
        <v>TOM OBRIEN</v>
      </c>
      <c r="H728" t="str">
        <f t="shared" si="11"/>
        <v>QJ7421-1-NYB</v>
      </c>
      <c r="J728" t="s">
        <v>1747</v>
      </c>
      <c r="K728">
        <f t="array" ref="K728">SUM((InvoiceNo=J728)*1)</f>
        <v>1</v>
      </c>
      <c r="L728">
        <f t="array" ref="L728">SUM((InvoiceNo=J728)*QuantityShipped)</f>
        <v>80</v>
      </c>
      <c r="N728" t="s">
        <v>2161</v>
      </c>
      <c r="O728">
        <f t="array" ref="O728">SUM((ItemCode=N728)*1)</f>
        <v>2</v>
      </c>
      <c r="P728">
        <f t="array" ref="P728">SUM((ItemCode=N728)*QuantityShipped)</f>
        <v>6</v>
      </c>
    </row>
    <row r="729" spans="1:16" x14ac:dyDescent="0.55000000000000004">
      <c r="A729" t="s">
        <v>949</v>
      </c>
      <c r="B729" s="1">
        <v>40477</v>
      </c>
      <c r="C729" t="s">
        <v>138</v>
      </c>
      <c r="D729" t="s">
        <v>950</v>
      </c>
      <c r="E729" t="s">
        <v>951</v>
      </c>
      <c r="F729">
        <v>1</v>
      </c>
      <c r="G729" t="str">
        <f t="array" ref="G729">INDEX(BillToName,MATCH(A729,'Bill to Data'!$A$2:$A$3040,0))</f>
        <v>TOM OBRIEN</v>
      </c>
      <c r="H729" t="str">
        <f t="shared" si="11"/>
        <v>QJ8600-1/4-NYB</v>
      </c>
      <c r="J729" t="s">
        <v>1748</v>
      </c>
      <c r="K729">
        <f t="array" ref="K729">SUM((InvoiceNo=J729)*1)</f>
        <v>7</v>
      </c>
      <c r="L729">
        <f t="array" ref="L729">SUM((InvoiceNo=J729)*QuantityShipped)</f>
        <v>284</v>
      </c>
      <c r="N729" t="s">
        <v>2163</v>
      </c>
      <c r="O729">
        <f t="array" ref="O729">SUM((ItemCode=N729)*1)</f>
        <v>5</v>
      </c>
      <c r="P729">
        <f t="array" ref="P729">SUM((ItemCode=N729)*QuantityShipped)</f>
        <v>3</v>
      </c>
    </row>
    <row r="730" spans="1:16" x14ac:dyDescent="0.55000000000000004">
      <c r="A730" t="s">
        <v>949</v>
      </c>
      <c r="B730" s="1">
        <v>40477</v>
      </c>
      <c r="C730" t="s">
        <v>138</v>
      </c>
      <c r="D730" t="s">
        <v>940</v>
      </c>
      <c r="E730" t="s">
        <v>713</v>
      </c>
      <c r="F730">
        <v>1</v>
      </c>
      <c r="G730" t="str">
        <f t="array" ref="G730">INDEX(BillToName,MATCH(A730,'Bill to Data'!$A$2:$A$3040,0))</f>
        <v>TOM OBRIEN</v>
      </c>
      <c r="H730" t="str">
        <f t="shared" si="11"/>
        <v>CP8028-NYB</v>
      </c>
      <c r="J730" t="s">
        <v>1749</v>
      </c>
      <c r="K730">
        <f t="array" ref="K730">SUM((InvoiceNo=J730)*1)</f>
        <v>1</v>
      </c>
      <c r="L730">
        <f t="array" ref="L730">SUM((InvoiceNo=J730)*QuantityShipped)</f>
        <v>1</v>
      </c>
      <c r="N730" t="s">
        <v>2169</v>
      </c>
      <c r="O730">
        <f t="array" ref="O730">SUM((ItemCode=N730)*1)</f>
        <v>2</v>
      </c>
      <c r="P730">
        <f t="array" ref="P730">SUM((ItemCode=N730)*QuantityShipped)</f>
        <v>2</v>
      </c>
    </row>
    <row r="731" spans="1:16" x14ac:dyDescent="0.55000000000000004">
      <c r="A731" t="s">
        <v>949</v>
      </c>
      <c r="B731" s="1">
        <v>40477</v>
      </c>
      <c r="C731" t="s">
        <v>138</v>
      </c>
      <c r="D731" t="s">
        <v>952</v>
      </c>
      <c r="E731" t="s">
        <v>953</v>
      </c>
      <c r="F731">
        <v>2</v>
      </c>
      <c r="G731" t="str">
        <f t="array" ref="G731">INDEX(BillToName,MATCH(A731,'Bill to Data'!$A$2:$A$3040,0))</f>
        <v>TOM OBRIEN</v>
      </c>
      <c r="H731" t="str">
        <f t="shared" si="11"/>
        <v>2112-0003</v>
      </c>
      <c r="J731" t="s">
        <v>1750</v>
      </c>
      <c r="K731">
        <f t="array" ref="K731">SUM((InvoiceNo=J731)*1)</f>
        <v>3</v>
      </c>
      <c r="L731">
        <f t="array" ref="L731">SUM((InvoiceNo=J731)*QuantityShipped)</f>
        <v>90</v>
      </c>
      <c r="N731" t="s">
        <v>2176</v>
      </c>
      <c r="O731">
        <f t="array" ref="O731">SUM((ItemCode=N731)*1)</f>
        <v>1</v>
      </c>
      <c r="P731">
        <f t="array" ref="P731">SUM((ItemCode=N731)*QuantityShipped)</f>
        <v>16</v>
      </c>
    </row>
    <row r="732" spans="1:16" x14ac:dyDescent="0.55000000000000004">
      <c r="A732" t="s">
        <v>954</v>
      </c>
      <c r="B732" s="1">
        <v>40477</v>
      </c>
      <c r="C732" t="s">
        <v>1</v>
      </c>
      <c r="D732" t="s">
        <v>955</v>
      </c>
      <c r="E732" t="s">
        <v>956</v>
      </c>
      <c r="F732">
        <v>1</v>
      </c>
      <c r="G732" t="str">
        <f t="array" ref="G732">INDEX(BillToName,MATCH(A732,'Bill to Data'!$A$2:$A$3040,0))</f>
        <v>Terry Archambeault</v>
      </c>
      <c r="H732" t="str">
        <f t="shared" si="11"/>
        <v>VA150</v>
      </c>
      <c r="J732" t="s">
        <v>1755</v>
      </c>
      <c r="K732">
        <f t="array" ref="K732">SUM((InvoiceNo=J732)*1)</f>
        <v>7</v>
      </c>
      <c r="L732">
        <f t="array" ref="L732">SUM((InvoiceNo=J732)*QuantityShipped)</f>
        <v>300</v>
      </c>
      <c r="N732" t="s">
        <v>2178</v>
      </c>
      <c r="O732">
        <f t="array" ref="O732">SUM((ItemCode=N732)*1)</f>
        <v>15</v>
      </c>
      <c r="P732">
        <f t="array" ref="P732">SUM((ItemCode=N732)*QuantityShipped)</f>
        <v>944</v>
      </c>
    </row>
    <row r="733" spans="1:16" x14ac:dyDescent="0.55000000000000004">
      <c r="A733" t="s">
        <v>957</v>
      </c>
      <c r="B733" s="1">
        <v>40477</v>
      </c>
      <c r="C733" t="s">
        <v>1</v>
      </c>
      <c r="D733" t="s">
        <v>958</v>
      </c>
      <c r="E733" t="s">
        <v>63</v>
      </c>
      <c r="F733">
        <v>1</v>
      </c>
      <c r="G733" t="str">
        <f t="array" ref="G733">INDEX(BillToName,MATCH(A733,'Bill to Data'!$A$2:$A$3040,0))</f>
        <v>RAYMOND IAM</v>
      </c>
      <c r="H733" t="str">
        <f t="shared" si="11"/>
        <v>XR110025-VK</v>
      </c>
      <c r="J733" t="s">
        <v>1758</v>
      </c>
      <c r="K733">
        <f t="array" ref="K733">SUM((InvoiceNo=J733)*1)</f>
        <v>2</v>
      </c>
      <c r="L733">
        <f t="array" ref="L733">SUM((InvoiceNo=J733)*QuantityShipped)</f>
        <v>65</v>
      </c>
      <c r="N733" t="s">
        <v>2180</v>
      </c>
      <c r="O733">
        <f t="array" ref="O733">SUM((ItemCode=N733)*1)</f>
        <v>3</v>
      </c>
      <c r="P733">
        <f t="array" ref="P733">SUM((ItemCode=N733)*QuantityShipped)</f>
        <v>87</v>
      </c>
    </row>
    <row r="734" spans="1:16" x14ac:dyDescent="0.55000000000000004">
      <c r="A734" t="s">
        <v>957</v>
      </c>
      <c r="B734" s="1">
        <v>40477</v>
      </c>
      <c r="C734" t="s">
        <v>1</v>
      </c>
      <c r="D734" t="s">
        <v>959</v>
      </c>
      <c r="E734" t="s">
        <v>307</v>
      </c>
      <c r="F734">
        <v>1</v>
      </c>
      <c r="G734" t="str">
        <f t="array" ref="G734">INDEX(BillToName,MATCH(A734,'Bill to Data'!$A$2:$A$3040,0))</f>
        <v>RAYMOND IAM</v>
      </c>
      <c r="H734" t="str">
        <f t="shared" si="11"/>
        <v>AI11006-VS</v>
      </c>
      <c r="J734" t="s">
        <v>1759</v>
      </c>
      <c r="K734">
        <f t="array" ref="K734">SUM((InvoiceNo=J734)*1)</f>
        <v>1</v>
      </c>
      <c r="L734">
        <f t="array" ref="L734">SUM((InvoiceNo=J734)*QuantityShipped)</f>
        <v>1</v>
      </c>
      <c r="N734" t="s">
        <v>2183</v>
      </c>
      <c r="O734">
        <f t="array" ref="O734">SUM((ItemCode=N734)*1)</f>
        <v>1</v>
      </c>
      <c r="P734">
        <f t="array" ref="P734">SUM((ItemCode=N734)*QuantityShipped)</f>
        <v>1</v>
      </c>
    </row>
    <row r="735" spans="1:16" x14ac:dyDescent="0.55000000000000004">
      <c r="A735" t="s">
        <v>957</v>
      </c>
      <c r="B735" s="1">
        <v>40477</v>
      </c>
      <c r="C735" t="s">
        <v>1</v>
      </c>
      <c r="D735" t="s">
        <v>821</v>
      </c>
      <c r="E735" t="s">
        <v>90</v>
      </c>
      <c r="F735">
        <v>1</v>
      </c>
      <c r="G735" t="str">
        <f t="array" ref="G735">INDEX(BillToName,MATCH(A735,'Bill to Data'!$A$2:$A$3040,0))</f>
        <v>RAYMOND IAM</v>
      </c>
      <c r="H735" t="str">
        <f t="shared" si="11"/>
        <v>XRC8004-VK</v>
      </c>
      <c r="J735" t="s">
        <v>1762</v>
      </c>
      <c r="K735">
        <f t="array" ref="K735">SUM((InvoiceNo=J735)*1)</f>
        <v>1</v>
      </c>
      <c r="L735">
        <f t="array" ref="L735">SUM((InvoiceNo=J735)*QuantityShipped)</f>
        <v>20</v>
      </c>
      <c r="N735" t="s">
        <v>2185</v>
      </c>
      <c r="O735">
        <f t="array" ref="O735">SUM((ItemCode=N735)*1)</f>
        <v>6</v>
      </c>
      <c r="P735">
        <f t="array" ref="P735">SUM((ItemCode=N735)*QuantityShipped)</f>
        <v>270</v>
      </c>
    </row>
    <row r="736" spans="1:16" x14ac:dyDescent="0.55000000000000004">
      <c r="A736" t="s">
        <v>957</v>
      </c>
      <c r="B736" s="1">
        <v>40477</v>
      </c>
      <c r="C736" t="s">
        <v>1</v>
      </c>
      <c r="D736" t="s">
        <v>960</v>
      </c>
      <c r="E736" t="s">
        <v>90</v>
      </c>
      <c r="F736">
        <v>1</v>
      </c>
      <c r="G736" t="str">
        <f t="array" ref="G736">INDEX(BillToName,MATCH(A736,'Bill to Data'!$A$2:$A$3040,0))</f>
        <v>RAYMOND IAM</v>
      </c>
      <c r="H736" t="str">
        <f t="shared" si="11"/>
        <v>XRC8008-VK</v>
      </c>
      <c r="J736" t="s">
        <v>1763</v>
      </c>
      <c r="K736">
        <f t="array" ref="K736">SUM((InvoiceNo=J736)*1)</f>
        <v>1</v>
      </c>
      <c r="L736">
        <f t="array" ref="L736">SUM((InvoiceNo=J736)*QuantityShipped)</f>
        <v>1</v>
      </c>
      <c r="N736" t="s">
        <v>2186</v>
      </c>
      <c r="O736">
        <f t="array" ref="O736">SUM((ItemCode=N736)*1)</f>
        <v>1</v>
      </c>
      <c r="P736">
        <f t="array" ref="P736">SUM((ItemCode=N736)*QuantityShipped)</f>
        <v>160</v>
      </c>
    </row>
    <row r="737" spans="1:16" x14ac:dyDescent="0.55000000000000004">
      <c r="A737" t="s">
        <v>957</v>
      </c>
      <c r="B737" s="1">
        <v>40477</v>
      </c>
      <c r="C737" t="s">
        <v>1</v>
      </c>
      <c r="D737" t="s">
        <v>961</v>
      </c>
      <c r="E737" t="s">
        <v>962</v>
      </c>
      <c r="F737">
        <v>1</v>
      </c>
      <c r="G737" t="str">
        <f t="array" ref="G737">INDEX(BillToName,MATCH(A737,'Bill to Data'!$A$2:$A$3040,0))</f>
        <v>RAYMOND IAM</v>
      </c>
      <c r="H737" t="str">
        <f t="shared" si="11"/>
        <v>AM110015</v>
      </c>
      <c r="J737" t="s">
        <v>1764</v>
      </c>
      <c r="K737">
        <f t="array" ref="K737">SUM((InvoiceNo=J737)*1)</f>
        <v>1</v>
      </c>
      <c r="L737">
        <f t="array" ref="L737">SUM((InvoiceNo=J737)*QuantityShipped)</f>
        <v>3</v>
      </c>
      <c r="N737" t="s">
        <v>2190</v>
      </c>
      <c r="O737">
        <f t="array" ref="O737">SUM((ItemCode=N737)*1)</f>
        <v>3</v>
      </c>
      <c r="P737">
        <f t="array" ref="P737">SUM((ItemCode=N737)*QuantityShipped)</f>
        <v>140</v>
      </c>
    </row>
    <row r="738" spans="1:16" x14ac:dyDescent="0.55000000000000004">
      <c r="A738" t="s">
        <v>957</v>
      </c>
      <c r="B738" s="1">
        <v>40477</v>
      </c>
      <c r="C738" t="s">
        <v>1</v>
      </c>
      <c r="D738" t="s">
        <v>117</v>
      </c>
      <c r="E738" t="s">
        <v>12</v>
      </c>
      <c r="F738">
        <v>3</v>
      </c>
      <c r="G738" t="str">
        <f t="array" ref="G738">INDEX(BillToName,MATCH(A738,'Bill to Data'!$A$2:$A$3040,0))</f>
        <v>RAYMOND IAM</v>
      </c>
      <c r="H738" t="str">
        <f t="shared" si="11"/>
        <v>50800-21-AL-406</v>
      </c>
      <c r="J738" t="s">
        <v>1765</v>
      </c>
      <c r="K738">
        <f t="array" ref="K738">SUM((InvoiceNo=J738)*1)</f>
        <v>1</v>
      </c>
      <c r="L738">
        <f t="array" ref="L738">SUM((InvoiceNo=J738)*QuantityShipped)</f>
        <v>5</v>
      </c>
      <c r="N738" t="s">
        <v>2192</v>
      </c>
      <c r="O738">
        <f t="array" ref="O738">SUM((ItemCode=N738)*1)</f>
        <v>2</v>
      </c>
      <c r="P738">
        <f t="array" ref="P738">SUM((ItemCode=N738)*QuantityShipped)</f>
        <v>2</v>
      </c>
    </row>
    <row r="739" spans="1:16" x14ac:dyDescent="0.55000000000000004">
      <c r="A739" t="s">
        <v>963</v>
      </c>
      <c r="B739" s="1">
        <v>40478</v>
      </c>
      <c r="C739" t="s">
        <v>1</v>
      </c>
      <c r="D739" t="s">
        <v>964</v>
      </c>
      <c r="E739" t="s">
        <v>26</v>
      </c>
      <c r="F739">
        <v>1</v>
      </c>
      <c r="G739" t="str">
        <f t="array" ref="G739">INDEX(BillToName,MATCH(A739,'Bill to Data'!$A$2:$A$3040,0))</f>
        <v>JON MILLER</v>
      </c>
      <c r="H739" t="str">
        <f t="shared" si="11"/>
        <v>24216A-1/2-NYB</v>
      </c>
      <c r="J739" t="s">
        <v>1766</v>
      </c>
      <c r="K739">
        <f t="array" ref="K739">SUM((InvoiceNo=J739)*1)</f>
        <v>1</v>
      </c>
      <c r="L739">
        <f t="array" ref="L739">SUM((InvoiceNo=J739)*QuantityShipped)</f>
        <v>6</v>
      </c>
      <c r="N739" t="s">
        <v>2197</v>
      </c>
      <c r="O739">
        <f t="array" ref="O739">SUM((ItemCode=N739)*1)</f>
        <v>2</v>
      </c>
      <c r="P739">
        <f t="array" ref="P739">SUM((ItemCode=N739)*QuantityShipped)</f>
        <v>14</v>
      </c>
    </row>
    <row r="740" spans="1:16" x14ac:dyDescent="0.55000000000000004">
      <c r="A740" t="s">
        <v>965</v>
      </c>
      <c r="B740" s="1">
        <v>40479</v>
      </c>
      <c r="C740" t="s">
        <v>138</v>
      </c>
      <c r="D740" t="s">
        <v>922</v>
      </c>
      <c r="E740" t="s">
        <v>923</v>
      </c>
      <c r="F740">
        <v>1</v>
      </c>
      <c r="G740" t="str">
        <f t="array" ref="G740">INDEX(BillToName,MATCH(A740,'Bill to Data'!$A$2:$A$3040,0))</f>
        <v>WILLIAM MAHONEY</v>
      </c>
      <c r="H740" t="str">
        <f t="shared" si="11"/>
        <v>PN031</v>
      </c>
      <c r="J740" t="s">
        <v>1767</v>
      </c>
      <c r="K740">
        <f t="array" ref="K740">SUM((InvoiceNo=J740)*1)</f>
        <v>2</v>
      </c>
      <c r="L740">
        <f t="array" ref="L740">SUM((InvoiceNo=J740)*QuantityShipped)</f>
        <v>20</v>
      </c>
      <c r="N740" t="s">
        <v>2199</v>
      </c>
      <c r="O740">
        <f t="array" ref="O740">SUM((ItemCode=N740)*1)</f>
        <v>1</v>
      </c>
      <c r="P740">
        <f t="array" ref="P740">SUM((ItemCode=N740)*QuantityShipped)</f>
        <v>15</v>
      </c>
    </row>
    <row r="741" spans="1:16" x14ac:dyDescent="0.55000000000000004">
      <c r="A741" t="s">
        <v>966</v>
      </c>
      <c r="B741" s="1">
        <v>40480</v>
      </c>
      <c r="C741" t="s">
        <v>1</v>
      </c>
      <c r="D741" t="s">
        <v>967</v>
      </c>
      <c r="E741" t="s">
        <v>968</v>
      </c>
      <c r="F741">
        <v>1</v>
      </c>
      <c r="G741" t="str">
        <f t="array" ref="G741">INDEX(BillToName,MATCH(A741,'Bill to Data'!$A$2:$A$3040,0))</f>
        <v>GENE GRILLO</v>
      </c>
      <c r="H741" t="str">
        <f t="shared" si="11"/>
        <v>SRS-600</v>
      </c>
      <c r="J741" t="s">
        <v>1768</v>
      </c>
      <c r="K741">
        <f t="array" ref="K741">SUM((InvoiceNo=J741)*1)</f>
        <v>2</v>
      </c>
      <c r="L741">
        <f t="array" ref="L741">SUM((InvoiceNo=J741)*QuantityShipped)</f>
        <v>145</v>
      </c>
      <c r="N741" t="s">
        <v>2202</v>
      </c>
      <c r="O741">
        <f t="array" ref="O741">SUM((ItemCode=N741)*1)</f>
        <v>3</v>
      </c>
      <c r="P741">
        <f t="array" ref="P741">SUM((ItemCode=N741)*QuantityShipped)</f>
        <v>86</v>
      </c>
    </row>
    <row r="742" spans="1:16" x14ac:dyDescent="0.55000000000000004">
      <c r="A742" t="s">
        <v>969</v>
      </c>
      <c r="B742" s="1">
        <v>40483</v>
      </c>
      <c r="C742" t="s">
        <v>1</v>
      </c>
      <c r="D742" t="s">
        <v>970</v>
      </c>
      <c r="E742" t="s">
        <v>971</v>
      </c>
      <c r="F742">
        <v>60</v>
      </c>
      <c r="G742" t="str">
        <f t="array" ref="G742">INDEX(BillToName,MATCH(A742,'Bill to Data'!$A$2:$A$3040,0))</f>
        <v>Brian Wamhoff</v>
      </c>
      <c r="H742" t="str">
        <f t="shared" si="11"/>
        <v>AIC11004-VS</v>
      </c>
      <c r="J742" t="s">
        <v>1769</v>
      </c>
      <c r="K742">
        <f t="array" ref="K742">SUM((InvoiceNo=J742)*1)</f>
        <v>1</v>
      </c>
      <c r="L742">
        <f t="array" ref="L742">SUM((InvoiceNo=J742)*QuantityShipped)</f>
        <v>2</v>
      </c>
      <c r="N742" t="s">
        <v>2216</v>
      </c>
      <c r="O742">
        <f t="array" ref="O742">SUM((ItemCode=N742)*1)</f>
        <v>1</v>
      </c>
      <c r="P742">
        <f t="array" ref="P742">SUM((ItemCode=N742)*QuantityShipped)</f>
        <v>12</v>
      </c>
    </row>
    <row r="743" spans="1:16" x14ac:dyDescent="0.55000000000000004">
      <c r="A743" t="s">
        <v>969</v>
      </c>
      <c r="B743" s="1">
        <v>40483</v>
      </c>
      <c r="C743" t="s">
        <v>1</v>
      </c>
      <c r="D743" t="s">
        <v>972</v>
      </c>
      <c r="E743" t="s">
        <v>973</v>
      </c>
      <c r="F743">
        <v>60</v>
      </c>
      <c r="G743" t="str">
        <f t="array" ref="G743">INDEX(BillToName,MATCH(A743,'Bill to Data'!$A$2:$A$3040,0))</f>
        <v>Brian Wamhoff</v>
      </c>
      <c r="H743" t="str">
        <f t="shared" si="11"/>
        <v>SJ7-15-VP</v>
      </c>
      <c r="J743" t="s">
        <v>1770</v>
      </c>
      <c r="K743">
        <f t="array" ref="K743">SUM((InvoiceNo=J743)*1)</f>
        <v>2</v>
      </c>
      <c r="L743">
        <f t="array" ref="L743">SUM((InvoiceNo=J743)*QuantityShipped)</f>
        <v>100</v>
      </c>
      <c r="N743" t="s">
        <v>2218</v>
      </c>
      <c r="O743">
        <f t="array" ref="O743">SUM((ItemCode=N743)*1)</f>
        <v>1</v>
      </c>
      <c r="P743">
        <f t="array" ref="P743">SUM((ItemCode=N743)*QuantityShipped)</f>
        <v>12</v>
      </c>
    </row>
    <row r="744" spans="1:16" x14ac:dyDescent="0.55000000000000004">
      <c r="A744" t="s">
        <v>974</v>
      </c>
      <c r="B744" s="1">
        <v>40483</v>
      </c>
      <c r="C744" t="s">
        <v>1</v>
      </c>
      <c r="D744" t="s">
        <v>122</v>
      </c>
      <c r="E744" t="s">
        <v>76</v>
      </c>
      <c r="F744">
        <v>4</v>
      </c>
      <c r="G744" t="str">
        <f t="array" ref="G744">INDEX(BillToName,MATCH(A744,'Bill to Data'!$A$2:$A$3040,0))</f>
        <v>James Kolding</v>
      </c>
      <c r="H744" t="str">
        <f t="shared" si="11"/>
        <v>QJ111SQ-1-1/4</v>
      </c>
      <c r="J744" t="s">
        <v>1773</v>
      </c>
      <c r="K744">
        <f t="array" ref="K744">SUM((InvoiceNo=J744)*1)</f>
        <v>1</v>
      </c>
      <c r="L744">
        <f t="array" ref="L744">SUM((InvoiceNo=J744)*QuantityShipped)</f>
        <v>4</v>
      </c>
      <c r="N744" t="s">
        <v>2220</v>
      </c>
      <c r="O744">
        <f t="array" ref="O744">SUM((ItemCode=N744)*1)</f>
        <v>1</v>
      </c>
      <c r="P744">
        <f t="array" ref="P744">SUM((ItemCode=N744)*QuantityShipped)</f>
        <v>6</v>
      </c>
    </row>
    <row r="745" spans="1:16" x14ac:dyDescent="0.55000000000000004">
      <c r="A745" t="s">
        <v>975</v>
      </c>
      <c r="B745" s="1">
        <v>40483</v>
      </c>
      <c r="C745" t="s">
        <v>138</v>
      </c>
      <c r="D745" t="s">
        <v>175</v>
      </c>
      <c r="E745" t="s">
        <v>148</v>
      </c>
      <c r="F745">
        <v>12</v>
      </c>
      <c r="G745" t="str">
        <f t="array" ref="G745">INDEX(BillToName,MATCH(A745,'Bill to Data'!$A$2:$A$3040,0))</f>
        <v>TOM OBRIEN</v>
      </c>
      <c r="H745" t="str">
        <f t="shared" si="11"/>
        <v>QJ7421-3/4-NYB</v>
      </c>
      <c r="J745" t="s">
        <v>1774</v>
      </c>
      <c r="K745">
        <f t="array" ref="K745">SUM((InvoiceNo=J745)*1)</f>
        <v>3</v>
      </c>
      <c r="L745">
        <f t="array" ref="L745">SUM((InvoiceNo=J745)*QuantityShipped)</f>
        <v>12</v>
      </c>
      <c r="N745" t="s">
        <v>2222</v>
      </c>
      <c r="O745">
        <f t="array" ref="O745">SUM((ItemCode=N745)*1)</f>
        <v>1</v>
      </c>
      <c r="P745">
        <f t="array" ref="P745">SUM((ItemCode=N745)*QuantityShipped)</f>
        <v>1</v>
      </c>
    </row>
    <row r="746" spans="1:16" x14ac:dyDescent="0.55000000000000004">
      <c r="A746" t="s">
        <v>976</v>
      </c>
      <c r="B746" s="1">
        <v>40483</v>
      </c>
      <c r="C746" t="s">
        <v>138</v>
      </c>
      <c r="D746" t="s">
        <v>303</v>
      </c>
      <c r="E746" t="s">
        <v>304</v>
      </c>
      <c r="F746">
        <v>-1</v>
      </c>
      <c r="G746" t="str">
        <f t="array" ref="G746">INDEX(BillToName,MATCH(A746,'Bill to Data'!$A$2:$A$3040,0))</f>
        <v>Jim Neville Lawn Service Inc</v>
      </c>
      <c r="H746" t="str">
        <f t="shared" si="11"/>
        <v>2088-343-135</v>
      </c>
      <c r="J746" t="s">
        <v>1775</v>
      </c>
      <c r="K746">
        <f t="array" ref="K746">SUM((InvoiceNo=J746)*1)</f>
        <v>2</v>
      </c>
      <c r="L746">
        <f t="array" ref="L746">SUM((InvoiceNo=J746)*QuantityShipped)</f>
        <v>2</v>
      </c>
      <c r="N746" t="s">
        <v>2234</v>
      </c>
      <c r="O746">
        <f t="array" ref="O746">SUM((ItemCode=N746)*1)</f>
        <v>2</v>
      </c>
      <c r="P746">
        <f t="array" ref="P746">SUM((ItemCode=N746)*QuantityShipped)</f>
        <v>5</v>
      </c>
    </row>
    <row r="747" spans="1:16" x14ac:dyDescent="0.55000000000000004">
      <c r="A747" t="s">
        <v>977</v>
      </c>
      <c r="B747" s="1">
        <v>40485</v>
      </c>
      <c r="C747" t="s">
        <v>1</v>
      </c>
      <c r="D747" t="s">
        <v>978</v>
      </c>
      <c r="E747" t="s">
        <v>979</v>
      </c>
      <c r="F747">
        <v>2</v>
      </c>
      <c r="G747" t="str">
        <f t="array" ref="G747">INDEX(BillToName,MATCH(A747,'Bill to Data'!$A$2:$A$3040,0))</f>
        <v>Robert Thoman</v>
      </c>
      <c r="H747" t="str">
        <f t="shared" si="11"/>
        <v>464820200S1R</v>
      </c>
      <c r="J747" t="s">
        <v>1780</v>
      </c>
      <c r="K747">
        <f t="array" ref="K747">SUM((InvoiceNo=J747)*1)</f>
        <v>7</v>
      </c>
      <c r="L747">
        <f t="array" ref="L747">SUM((InvoiceNo=J747)*QuantityShipped)</f>
        <v>67</v>
      </c>
      <c r="N747" t="s">
        <v>2239</v>
      </c>
      <c r="O747">
        <f t="array" ref="O747">SUM((ItemCode=N747)*1)</f>
        <v>3</v>
      </c>
      <c r="P747">
        <f t="array" ref="P747">SUM((ItemCode=N747)*QuantityShipped)</f>
        <v>1</v>
      </c>
    </row>
    <row r="748" spans="1:16" x14ac:dyDescent="0.55000000000000004">
      <c r="A748" t="s">
        <v>980</v>
      </c>
      <c r="B748" s="1">
        <v>40485</v>
      </c>
      <c r="C748" t="s">
        <v>1</v>
      </c>
      <c r="D748" t="s">
        <v>981</v>
      </c>
      <c r="E748" t="s">
        <v>982</v>
      </c>
      <c r="F748">
        <v>1</v>
      </c>
      <c r="G748" t="str">
        <f t="array" ref="G748">INDEX(BillToName,MATCH(A748,'Bill to Data'!$A$2:$A$3040,0))</f>
        <v>Vinh Sieu Tran</v>
      </c>
      <c r="H748" t="str">
        <f t="shared" si="11"/>
        <v>4193A-SS-10-100</v>
      </c>
      <c r="J748" t="s">
        <v>1782</v>
      </c>
      <c r="K748">
        <f t="array" ref="K748">SUM((InvoiceNo=J748)*1)</f>
        <v>1</v>
      </c>
      <c r="L748">
        <f t="array" ref="L748">SUM((InvoiceNo=J748)*QuantityShipped)</f>
        <v>-1</v>
      </c>
      <c r="N748" t="s">
        <v>2246</v>
      </c>
      <c r="O748">
        <f t="array" ref="O748">SUM((ItemCode=N748)*1)</f>
        <v>3</v>
      </c>
      <c r="P748">
        <f t="array" ref="P748">SUM((ItemCode=N748)*QuantityShipped)</f>
        <v>177</v>
      </c>
    </row>
    <row r="749" spans="1:16" x14ac:dyDescent="0.55000000000000004">
      <c r="A749" t="s">
        <v>980</v>
      </c>
      <c r="B749" s="1">
        <v>40485</v>
      </c>
      <c r="C749" t="s">
        <v>1</v>
      </c>
      <c r="D749" t="s">
        <v>769</v>
      </c>
      <c r="E749" t="s">
        <v>770</v>
      </c>
      <c r="F749">
        <v>1</v>
      </c>
      <c r="G749" t="str">
        <f t="array" ref="G749">INDEX(BillToName,MATCH(A749,'Bill to Data'!$A$2:$A$3040,0))</f>
        <v>Vinh Sieu Tran</v>
      </c>
      <c r="H749" t="str">
        <f t="shared" si="11"/>
        <v>6051-SS-100</v>
      </c>
      <c r="J749" t="s">
        <v>1783</v>
      </c>
      <c r="K749">
        <f t="array" ref="K749">SUM((InvoiceNo=J749)*1)</f>
        <v>1</v>
      </c>
      <c r="L749">
        <f t="array" ref="L749">SUM((InvoiceNo=J749)*QuantityShipped)</f>
        <v>1</v>
      </c>
      <c r="N749" t="s">
        <v>2250</v>
      </c>
      <c r="O749">
        <f t="array" ref="O749">SUM((ItemCode=N749)*1)</f>
        <v>2</v>
      </c>
      <c r="P749">
        <f t="array" ref="P749">SUM((ItemCode=N749)*QuantityShipped)</f>
        <v>32</v>
      </c>
    </row>
    <row r="750" spans="1:16" x14ac:dyDescent="0.55000000000000004">
      <c r="A750" t="s">
        <v>980</v>
      </c>
      <c r="B750" s="1">
        <v>40485</v>
      </c>
      <c r="C750" t="s">
        <v>1</v>
      </c>
      <c r="D750" t="s">
        <v>44</v>
      </c>
      <c r="E750" t="s">
        <v>45</v>
      </c>
      <c r="F750">
        <v>20</v>
      </c>
      <c r="G750" t="str">
        <f t="array" ref="G750">INDEX(BillToName,MATCH(A750,'Bill to Data'!$A$2:$A$3040,0))</f>
        <v>Vinh Sieu Tran</v>
      </c>
      <c r="H750" t="str">
        <f t="shared" si="11"/>
        <v>19845-25-PP</v>
      </c>
      <c r="J750" t="s">
        <v>1786</v>
      </c>
      <c r="K750">
        <f t="array" ref="K750">SUM((InvoiceNo=J750)*1)</f>
        <v>1</v>
      </c>
      <c r="L750">
        <f t="array" ref="L750">SUM((InvoiceNo=J750)*QuantityShipped)</f>
        <v>1</v>
      </c>
      <c r="N750" t="s">
        <v>2251</v>
      </c>
      <c r="O750">
        <f t="array" ref="O750">SUM((ItemCode=N750)*1)</f>
        <v>3</v>
      </c>
      <c r="P750">
        <f t="array" ref="P750">SUM((ItemCode=N750)*QuantityShipped)</f>
        <v>26</v>
      </c>
    </row>
    <row r="751" spans="1:16" x14ac:dyDescent="0.55000000000000004">
      <c r="A751" t="s">
        <v>980</v>
      </c>
      <c r="B751" s="1">
        <v>40485</v>
      </c>
      <c r="C751" t="s">
        <v>1</v>
      </c>
      <c r="D751" t="s">
        <v>238</v>
      </c>
      <c r="E751" t="s">
        <v>86</v>
      </c>
      <c r="F751">
        <v>10</v>
      </c>
      <c r="G751" t="str">
        <f t="array" ref="G751">INDEX(BillToName,MATCH(A751,'Bill to Data'!$A$2:$A$3040,0))</f>
        <v>Vinh Sieu Tran</v>
      </c>
      <c r="H751" t="str">
        <f t="shared" si="11"/>
        <v>8079-PP-100</v>
      </c>
      <c r="J751" t="s">
        <v>1787</v>
      </c>
      <c r="K751">
        <f t="array" ref="K751">SUM((InvoiceNo=J751)*1)</f>
        <v>1</v>
      </c>
      <c r="L751">
        <f t="array" ref="L751">SUM((InvoiceNo=J751)*QuantityShipped)</f>
        <v>1</v>
      </c>
      <c r="N751" t="s">
        <v>2253</v>
      </c>
      <c r="O751">
        <f t="array" ref="O751">SUM((ItemCode=N751)*1)</f>
        <v>2</v>
      </c>
      <c r="P751">
        <f t="array" ref="P751">SUM((ItemCode=N751)*QuantityShipped)</f>
        <v>22</v>
      </c>
    </row>
    <row r="752" spans="1:16" x14ac:dyDescent="0.55000000000000004">
      <c r="A752" t="s">
        <v>983</v>
      </c>
      <c r="B752" s="1">
        <v>40486</v>
      </c>
      <c r="C752" t="s">
        <v>1</v>
      </c>
      <c r="D752" t="s">
        <v>984</v>
      </c>
      <c r="E752" t="s">
        <v>947</v>
      </c>
      <c r="F752">
        <v>5</v>
      </c>
      <c r="G752" t="str">
        <f t="array" ref="G752">INDEX(BillToName,MATCH(A752,'Bill to Data'!$A$2:$A$3040,0))</f>
        <v>Stéphane Plante (Roy)</v>
      </c>
      <c r="H752" t="str">
        <f t="shared" si="11"/>
        <v>CP25607-1-NY</v>
      </c>
      <c r="J752" t="s">
        <v>1788</v>
      </c>
      <c r="K752">
        <f t="array" ref="K752">SUM((InvoiceNo=J752)*1)</f>
        <v>1</v>
      </c>
      <c r="L752">
        <f t="array" ref="L752">SUM((InvoiceNo=J752)*QuantityShipped)</f>
        <v>25</v>
      </c>
      <c r="N752" t="s">
        <v>2256</v>
      </c>
      <c r="O752">
        <f t="array" ref="O752">SUM((ItemCode=N752)*1)</f>
        <v>1</v>
      </c>
      <c r="P752">
        <f t="array" ref="P752">SUM((ItemCode=N752)*QuantityShipped)</f>
        <v>1</v>
      </c>
    </row>
    <row r="753" spans="1:16" x14ac:dyDescent="0.55000000000000004">
      <c r="A753" t="s">
        <v>983</v>
      </c>
      <c r="B753" s="1">
        <v>40486</v>
      </c>
      <c r="C753" t="s">
        <v>1</v>
      </c>
      <c r="D753" t="s">
        <v>126</v>
      </c>
      <c r="E753" t="s">
        <v>30</v>
      </c>
      <c r="F753">
        <v>5</v>
      </c>
      <c r="G753" t="str">
        <f t="array" ref="G753">INDEX(BillToName,MATCH(A753,'Bill to Data'!$A$2:$A$3040,0))</f>
        <v>Stéphane Plante (Roy)</v>
      </c>
      <c r="H753" t="str">
        <f t="shared" si="11"/>
        <v>25608-1-NYR</v>
      </c>
      <c r="J753" t="s">
        <v>1790</v>
      </c>
      <c r="K753">
        <f t="array" ref="K753">SUM((InvoiceNo=J753)*1)</f>
        <v>1</v>
      </c>
      <c r="L753">
        <f t="array" ref="L753">SUM((InvoiceNo=J753)*QuantityShipped)</f>
        <v>1</v>
      </c>
      <c r="N753" t="s">
        <v>2258</v>
      </c>
      <c r="O753">
        <f t="array" ref="O753">SUM((ItemCode=N753)*1)</f>
        <v>2</v>
      </c>
      <c r="P753">
        <f t="array" ref="P753">SUM((ItemCode=N753)*QuantityShipped)</f>
        <v>2</v>
      </c>
    </row>
    <row r="754" spans="1:16" x14ac:dyDescent="0.55000000000000004">
      <c r="A754" t="s">
        <v>983</v>
      </c>
      <c r="B754" s="1">
        <v>40486</v>
      </c>
      <c r="C754" t="s">
        <v>1</v>
      </c>
      <c r="D754" t="s">
        <v>163</v>
      </c>
      <c r="E754" t="s">
        <v>83</v>
      </c>
      <c r="F754">
        <v>2</v>
      </c>
      <c r="G754" t="str">
        <f t="array" ref="G754">INDEX(BillToName,MATCH(A754,'Bill to Data'!$A$2:$A$3040,0))</f>
        <v>Stéphane Plante (Roy)</v>
      </c>
      <c r="H754" t="str">
        <f t="shared" si="11"/>
        <v>18635-111-406-N</v>
      </c>
      <c r="J754" t="s">
        <v>1791</v>
      </c>
      <c r="K754">
        <f t="array" ref="K754">SUM((InvoiceNo=J754)*1)</f>
        <v>1</v>
      </c>
      <c r="L754">
        <f t="array" ref="L754">SUM((InvoiceNo=J754)*QuantityShipped)</f>
        <v>8</v>
      </c>
      <c r="N754" t="s">
        <v>2260</v>
      </c>
      <c r="O754">
        <f t="array" ref="O754">SUM((ItemCode=N754)*1)</f>
        <v>3</v>
      </c>
      <c r="P754">
        <f t="array" ref="P754">SUM((ItemCode=N754)*QuantityShipped)</f>
        <v>3</v>
      </c>
    </row>
    <row r="755" spans="1:16" x14ac:dyDescent="0.55000000000000004">
      <c r="A755" t="s">
        <v>983</v>
      </c>
      <c r="B755" s="1">
        <v>40486</v>
      </c>
      <c r="C755" t="s">
        <v>1</v>
      </c>
      <c r="D755" t="s">
        <v>164</v>
      </c>
      <c r="E755" t="s">
        <v>81</v>
      </c>
      <c r="F755">
        <v>3</v>
      </c>
      <c r="G755" t="str">
        <f t="array" ref="G755">INDEX(BillToName,MATCH(A755,'Bill to Data'!$A$2:$A$3040,0))</f>
        <v>Stéphane Plante (Roy)</v>
      </c>
      <c r="H755" t="str">
        <f t="shared" si="11"/>
        <v>18636-112-406-N</v>
      </c>
      <c r="J755" t="s">
        <v>1792</v>
      </c>
      <c r="K755">
        <f t="array" ref="K755">SUM((InvoiceNo=J755)*1)</f>
        <v>1</v>
      </c>
      <c r="L755">
        <f t="array" ref="L755">SUM((InvoiceNo=J755)*QuantityShipped)</f>
        <v>36</v>
      </c>
      <c r="N755" t="s">
        <v>2271</v>
      </c>
      <c r="O755">
        <f t="array" ref="O755">SUM((ItemCode=N755)*1)</f>
        <v>1</v>
      </c>
      <c r="P755">
        <f t="array" ref="P755">SUM((ItemCode=N755)*QuantityShipped)</f>
        <v>1</v>
      </c>
    </row>
    <row r="756" spans="1:16" x14ac:dyDescent="0.55000000000000004">
      <c r="A756" t="s">
        <v>983</v>
      </c>
      <c r="B756" s="1">
        <v>40486</v>
      </c>
      <c r="C756" t="s">
        <v>1</v>
      </c>
      <c r="D756" t="s">
        <v>310</v>
      </c>
      <c r="E756" t="s">
        <v>311</v>
      </c>
      <c r="F756">
        <v>3</v>
      </c>
      <c r="G756" t="str">
        <f t="array" ref="G756">INDEX(BillToName,MATCH(A756,'Bill to Data'!$A$2:$A$3040,0))</f>
        <v>Stéphane Plante (Roy)</v>
      </c>
      <c r="H756" t="str">
        <f t="shared" si="11"/>
        <v>CP7717-2/120-VI</v>
      </c>
      <c r="J756" t="s">
        <v>1793</v>
      </c>
      <c r="K756">
        <f t="array" ref="K756">SUM((InvoiceNo=J756)*1)</f>
        <v>1</v>
      </c>
      <c r="L756">
        <f t="array" ref="L756">SUM((InvoiceNo=J756)*QuantityShipped)</f>
        <v>50</v>
      </c>
      <c r="N756" t="s">
        <v>2274</v>
      </c>
      <c r="O756">
        <f t="array" ref="O756">SUM((ItemCode=N756)*1)</f>
        <v>7</v>
      </c>
      <c r="P756">
        <f t="array" ref="P756">SUM((ItemCode=N756)*QuantityShipped)</f>
        <v>7</v>
      </c>
    </row>
    <row r="757" spans="1:16" x14ac:dyDescent="0.55000000000000004">
      <c r="A757" t="s">
        <v>983</v>
      </c>
      <c r="B757" s="1">
        <v>40486</v>
      </c>
      <c r="C757" t="s">
        <v>1</v>
      </c>
      <c r="D757" t="s">
        <v>985</v>
      </c>
      <c r="E757" t="s">
        <v>986</v>
      </c>
      <c r="F757">
        <v>5</v>
      </c>
      <c r="G757" t="str">
        <f t="array" ref="G757">INDEX(BillToName,MATCH(A757,'Bill to Data'!$A$2:$A$3040,0))</f>
        <v>Stéphane Plante (Roy)</v>
      </c>
      <c r="H757" t="str">
        <f t="shared" si="11"/>
        <v>CP37166-302SS</v>
      </c>
      <c r="J757" t="s">
        <v>1794</v>
      </c>
      <c r="K757">
        <f t="array" ref="K757">SUM((InvoiceNo=J757)*1)</f>
        <v>6</v>
      </c>
      <c r="L757">
        <f t="array" ref="L757">SUM((InvoiceNo=J757)*QuantityShipped)</f>
        <v>274</v>
      </c>
      <c r="N757" t="s">
        <v>2277</v>
      </c>
      <c r="O757">
        <f t="array" ref="O757">SUM((ItemCode=N757)*1)</f>
        <v>1</v>
      </c>
      <c r="P757">
        <f t="array" ref="P757">SUM((ItemCode=N757)*QuantityShipped)</f>
        <v>6</v>
      </c>
    </row>
    <row r="758" spans="1:16" x14ac:dyDescent="0.55000000000000004">
      <c r="A758" t="s">
        <v>983</v>
      </c>
      <c r="B758" s="1">
        <v>40486</v>
      </c>
      <c r="C758" t="s">
        <v>1</v>
      </c>
      <c r="D758" t="s">
        <v>242</v>
      </c>
      <c r="E758" t="s">
        <v>243</v>
      </c>
      <c r="F758">
        <v>5</v>
      </c>
      <c r="G758" t="str">
        <f t="array" ref="G758">INDEX(BillToName,MATCH(A758,'Bill to Data'!$A$2:$A$3040,0))</f>
        <v>Stéphane Plante (Roy)</v>
      </c>
      <c r="H758" t="str">
        <f t="shared" si="11"/>
        <v>CP19438-EPR</v>
      </c>
      <c r="J758" t="s">
        <v>1795</v>
      </c>
      <c r="K758">
        <f t="array" ref="K758">SUM((InvoiceNo=J758)*1)</f>
        <v>4</v>
      </c>
      <c r="L758">
        <f t="array" ref="L758">SUM((InvoiceNo=J758)*QuantityShipped)</f>
        <v>4</v>
      </c>
      <c r="N758" t="s">
        <v>2279</v>
      </c>
      <c r="O758">
        <f t="array" ref="O758">SUM((ItemCode=N758)*1)</f>
        <v>1</v>
      </c>
      <c r="P758">
        <f t="array" ref="P758">SUM((ItemCode=N758)*QuantityShipped)</f>
        <v>6</v>
      </c>
    </row>
    <row r="759" spans="1:16" x14ac:dyDescent="0.55000000000000004">
      <c r="A759" t="s">
        <v>983</v>
      </c>
      <c r="B759" s="1">
        <v>40486</v>
      </c>
      <c r="C759" t="s">
        <v>1</v>
      </c>
      <c r="D759" t="s">
        <v>688</v>
      </c>
      <c r="E759" t="s">
        <v>689</v>
      </c>
      <c r="F759">
        <v>5</v>
      </c>
      <c r="G759" t="str">
        <f t="array" ref="G759">INDEX(BillToName,MATCH(A759,'Bill to Data'!$A$2:$A$3040,0))</f>
        <v>Stéphane Plante (Roy)</v>
      </c>
      <c r="H759" t="str">
        <f t="shared" si="11"/>
        <v>CP18999-EPR</v>
      </c>
      <c r="J759" t="s">
        <v>1796</v>
      </c>
      <c r="K759">
        <f t="array" ref="K759">SUM((InvoiceNo=J759)*1)</f>
        <v>3</v>
      </c>
      <c r="L759">
        <f t="array" ref="L759">SUM((InvoiceNo=J759)*QuantityShipped)</f>
        <v>11</v>
      </c>
      <c r="N759" t="s">
        <v>2284</v>
      </c>
      <c r="O759">
        <f t="array" ref="O759">SUM((ItemCode=N759)*1)</f>
        <v>2</v>
      </c>
      <c r="P759">
        <f t="array" ref="P759">SUM((ItemCode=N759)*QuantityShipped)</f>
        <v>7</v>
      </c>
    </row>
    <row r="760" spans="1:16" x14ac:dyDescent="0.55000000000000004">
      <c r="A760" t="s">
        <v>983</v>
      </c>
      <c r="B760" s="1">
        <v>40486</v>
      </c>
      <c r="C760" t="s">
        <v>1</v>
      </c>
      <c r="D760" t="s">
        <v>159</v>
      </c>
      <c r="E760" t="s">
        <v>160</v>
      </c>
      <c r="F760">
        <v>0</v>
      </c>
      <c r="G760" t="str">
        <f t="array" ref="G760">INDEX(BillToName,MATCH(A760,'Bill to Data'!$A$2:$A$3040,0))</f>
        <v>Stéphane Plante (Roy)</v>
      </c>
      <c r="H760" t="str">
        <f t="shared" si="11"/>
        <v>22W11MF64</v>
      </c>
      <c r="J760" t="s">
        <v>1799</v>
      </c>
      <c r="K760">
        <f t="array" ref="K760">SUM((InvoiceNo=J760)*1)</f>
        <v>2</v>
      </c>
      <c r="L760">
        <f t="array" ref="L760">SUM((InvoiceNo=J760)*QuantityShipped)</f>
        <v>10</v>
      </c>
      <c r="N760" t="s">
        <v>2286</v>
      </c>
      <c r="O760">
        <f t="array" ref="O760">SUM((ItemCode=N760)*1)</f>
        <v>2</v>
      </c>
      <c r="P760">
        <f t="array" ref="P760">SUM((ItemCode=N760)*QuantityShipped)</f>
        <v>3</v>
      </c>
    </row>
    <row r="761" spans="1:16" x14ac:dyDescent="0.55000000000000004">
      <c r="A761" t="s">
        <v>983</v>
      </c>
      <c r="B761" s="1">
        <v>40486</v>
      </c>
      <c r="C761" t="s">
        <v>1</v>
      </c>
      <c r="D761" t="s">
        <v>44</v>
      </c>
      <c r="E761" t="s">
        <v>45</v>
      </c>
      <c r="F761">
        <v>5</v>
      </c>
      <c r="G761" t="str">
        <f t="array" ref="G761">INDEX(BillToName,MATCH(A761,'Bill to Data'!$A$2:$A$3040,0))</f>
        <v>Stéphane Plante (Roy)</v>
      </c>
      <c r="H761" t="str">
        <f t="shared" si="11"/>
        <v>19845-25-PP</v>
      </c>
      <c r="J761" t="s">
        <v>1800</v>
      </c>
      <c r="K761">
        <f t="array" ref="K761">SUM((InvoiceNo=J761)*1)</f>
        <v>2</v>
      </c>
      <c r="L761">
        <f t="array" ref="L761">SUM((InvoiceNo=J761)*QuantityShipped)</f>
        <v>72</v>
      </c>
      <c r="N761" t="s">
        <v>2288</v>
      </c>
      <c r="O761">
        <f t="array" ref="O761">SUM((ItemCode=N761)*1)</f>
        <v>1</v>
      </c>
      <c r="P761">
        <f t="array" ref="P761">SUM((ItemCode=N761)*QuantityShipped)</f>
        <v>1</v>
      </c>
    </row>
    <row r="762" spans="1:16" x14ac:dyDescent="0.55000000000000004">
      <c r="A762" t="s">
        <v>983</v>
      </c>
      <c r="B762" s="1">
        <v>40486</v>
      </c>
      <c r="C762" t="s">
        <v>1</v>
      </c>
      <c r="D762" t="s">
        <v>2</v>
      </c>
      <c r="E762" t="s">
        <v>3</v>
      </c>
      <c r="F762">
        <v>1</v>
      </c>
      <c r="G762" t="str">
        <f t="array" ref="G762">INDEX(BillToName,MATCH(A762,'Bill to Data'!$A$2:$A$3040,0))</f>
        <v>Stéphane Plante (Roy)</v>
      </c>
      <c r="H762" t="str">
        <f t="shared" si="11"/>
        <v>8000-543-236</v>
      </c>
      <c r="J762" t="s">
        <v>1802</v>
      </c>
      <c r="K762">
        <f t="array" ref="K762">SUM((InvoiceNo=J762)*1)</f>
        <v>15</v>
      </c>
      <c r="L762">
        <f t="array" ref="L762">SUM((InvoiceNo=J762)*QuantityShipped)</f>
        <v>830</v>
      </c>
      <c r="N762" t="s">
        <v>2292</v>
      </c>
      <c r="O762">
        <f t="array" ref="O762">SUM((ItemCode=N762)*1)</f>
        <v>1</v>
      </c>
      <c r="P762">
        <f t="array" ref="P762">SUM((ItemCode=N762)*QuantityShipped)</f>
        <v>1</v>
      </c>
    </row>
    <row r="763" spans="1:16" x14ac:dyDescent="0.55000000000000004">
      <c r="A763" t="s">
        <v>983</v>
      </c>
      <c r="B763" s="1">
        <v>40486</v>
      </c>
      <c r="C763" t="s">
        <v>1</v>
      </c>
      <c r="D763" t="s">
        <v>987</v>
      </c>
      <c r="E763" t="s">
        <v>63</v>
      </c>
      <c r="F763">
        <v>5</v>
      </c>
      <c r="G763" t="str">
        <f t="array" ref="G763">INDEX(BillToName,MATCH(A763,'Bill to Data'!$A$2:$A$3040,0))</f>
        <v>Stéphane Plante (Roy)</v>
      </c>
      <c r="H763" t="str">
        <f t="shared" si="11"/>
        <v>TP8001VS</v>
      </c>
      <c r="J763" t="s">
        <v>1806</v>
      </c>
      <c r="K763">
        <f t="array" ref="K763">SUM((InvoiceNo=J763)*1)</f>
        <v>4</v>
      </c>
      <c r="L763">
        <f t="array" ref="L763">SUM((InvoiceNo=J763)*QuantityShipped)</f>
        <v>30</v>
      </c>
      <c r="N763" t="s">
        <v>2294</v>
      </c>
      <c r="O763">
        <f t="array" ref="O763">SUM((ItemCode=N763)*1)</f>
        <v>1</v>
      </c>
      <c r="P763">
        <f t="array" ref="P763">SUM((ItemCode=N763)*QuantityShipped)</f>
        <v>2</v>
      </c>
    </row>
    <row r="764" spans="1:16" x14ac:dyDescent="0.55000000000000004">
      <c r="A764" t="s">
        <v>988</v>
      </c>
      <c r="B764" s="1">
        <v>40486</v>
      </c>
      <c r="C764" t="s">
        <v>1</v>
      </c>
      <c r="D764" t="s">
        <v>216</v>
      </c>
      <c r="E764" t="s">
        <v>63</v>
      </c>
      <c r="F764">
        <v>12</v>
      </c>
      <c r="G764" t="str">
        <f t="array" ref="G764">INDEX(BillToName,MATCH(A764,'Bill to Data'!$A$2:$A$3040,0))</f>
        <v>Christine Foster</v>
      </c>
      <c r="H764" t="str">
        <f t="shared" si="11"/>
        <v>TP11001VS</v>
      </c>
      <c r="J764" t="s">
        <v>1807</v>
      </c>
      <c r="K764">
        <f t="array" ref="K764">SUM((InvoiceNo=J764)*1)</f>
        <v>1</v>
      </c>
      <c r="L764">
        <f t="array" ref="L764">SUM((InvoiceNo=J764)*QuantityShipped)</f>
        <v>36</v>
      </c>
      <c r="N764" t="s">
        <v>2296</v>
      </c>
      <c r="O764">
        <f t="array" ref="O764">SUM((ItemCode=N764)*1)</f>
        <v>1</v>
      </c>
      <c r="P764">
        <f t="array" ref="P764">SUM((ItemCode=N764)*QuantityShipped)</f>
        <v>1</v>
      </c>
    </row>
    <row r="765" spans="1:16" x14ac:dyDescent="0.55000000000000004">
      <c r="A765" t="s">
        <v>989</v>
      </c>
      <c r="B765" s="1">
        <v>40486</v>
      </c>
      <c r="C765" t="s">
        <v>1</v>
      </c>
      <c r="D765" t="s">
        <v>52</v>
      </c>
      <c r="E765" t="s">
        <v>12</v>
      </c>
      <c r="F765">
        <v>1</v>
      </c>
      <c r="G765" t="str">
        <f t="array" ref="G765">INDEX(BillToName,MATCH(A765,'Bill to Data'!$A$2:$A$3040,0))</f>
        <v>Daryn Chapman</v>
      </c>
      <c r="H765" t="str">
        <f t="shared" si="11"/>
        <v>50800-21-AL-300</v>
      </c>
      <c r="J765" t="s">
        <v>1808</v>
      </c>
      <c r="K765">
        <f t="array" ref="K765">SUM((InvoiceNo=J765)*1)</f>
        <v>3</v>
      </c>
      <c r="L765">
        <f t="array" ref="L765">SUM((InvoiceNo=J765)*QuantityShipped)</f>
        <v>15</v>
      </c>
      <c r="N765" t="s">
        <v>2298</v>
      </c>
      <c r="O765">
        <f t="array" ref="O765">SUM((ItemCode=N765)*1)</f>
        <v>4</v>
      </c>
      <c r="P765">
        <f t="array" ref="P765">SUM((ItemCode=N765)*QuantityShipped)</f>
        <v>5</v>
      </c>
    </row>
    <row r="766" spans="1:16" x14ac:dyDescent="0.55000000000000004">
      <c r="A766" t="s">
        <v>990</v>
      </c>
      <c r="B766" s="1">
        <v>40486</v>
      </c>
      <c r="C766" t="s">
        <v>1</v>
      </c>
      <c r="D766" t="s">
        <v>688</v>
      </c>
      <c r="E766" t="s">
        <v>689</v>
      </c>
      <c r="F766">
        <v>7</v>
      </c>
      <c r="G766" t="str">
        <f t="array" ref="G766">INDEX(BillToName,MATCH(A766,'Bill to Data'!$A$2:$A$3040,0))</f>
        <v>ALLAN PAGE</v>
      </c>
      <c r="H766" t="str">
        <f t="shared" si="11"/>
        <v>CP18999-EPR</v>
      </c>
      <c r="J766" t="s">
        <v>1809</v>
      </c>
      <c r="K766">
        <f t="array" ref="K766">SUM((InvoiceNo=J766)*1)</f>
        <v>1</v>
      </c>
      <c r="L766">
        <f t="array" ref="L766">SUM((InvoiceNo=J766)*QuantityShipped)</f>
        <v>10</v>
      </c>
      <c r="N766" t="s">
        <v>2300</v>
      </c>
      <c r="O766">
        <f t="array" ref="O766">SUM((ItemCode=N766)*1)</f>
        <v>1</v>
      </c>
      <c r="P766">
        <f t="array" ref="P766">SUM((ItemCode=N766)*QuantityShipped)</f>
        <v>6</v>
      </c>
    </row>
    <row r="767" spans="1:16" x14ac:dyDescent="0.55000000000000004">
      <c r="A767" t="s">
        <v>990</v>
      </c>
      <c r="B767" s="1">
        <v>40486</v>
      </c>
      <c r="C767" t="s">
        <v>1</v>
      </c>
      <c r="D767" t="s">
        <v>242</v>
      </c>
      <c r="E767" t="s">
        <v>243</v>
      </c>
      <c r="F767">
        <v>7</v>
      </c>
      <c r="G767" t="str">
        <f t="array" ref="G767">INDEX(BillToName,MATCH(A767,'Bill to Data'!$A$2:$A$3040,0))</f>
        <v>ALLAN PAGE</v>
      </c>
      <c r="H767" t="str">
        <f t="shared" si="11"/>
        <v>CP19438-EPR</v>
      </c>
      <c r="J767" t="s">
        <v>1811</v>
      </c>
      <c r="K767">
        <f t="array" ref="K767">SUM((InvoiceNo=J767)*1)</f>
        <v>4</v>
      </c>
      <c r="L767">
        <f t="array" ref="L767">SUM((InvoiceNo=J767)*QuantityShipped)</f>
        <v>55</v>
      </c>
      <c r="N767" t="s">
        <v>2302</v>
      </c>
      <c r="O767">
        <f t="array" ref="O767">SUM((ItemCode=N767)*1)</f>
        <v>1</v>
      </c>
      <c r="P767">
        <f t="array" ref="P767">SUM((ItemCode=N767)*QuantityShipped)</f>
        <v>3</v>
      </c>
    </row>
    <row r="768" spans="1:16" x14ac:dyDescent="0.55000000000000004">
      <c r="A768" t="s">
        <v>990</v>
      </c>
      <c r="B768" s="1">
        <v>40486</v>
      </c>
      <c r="C768" t="s">
        <v>1</v>
      </c>
      <c r="D768" t="s">
        <v>159</v>
      </c>
      <c r="E768" t="s">
        <v>160</v>
      </c>
      <c r="F768">
        <v>7</v>
      </c>
      <c r="G768" t="str">
        <f t="array" ref="G768">INDEX(BillToName,MATCH(A768,'Bill to Data'!$A$2:$A$3040,0))</f>
        <v>ALLAN PAGE</v>
      </c>
      <c r="H768" t="str">
        <f t="shared" si="11"/>
        <v>22W11MF64</v>
      </c>
      <c r="J768" t="s">
        <v>1813</v>
      </c>
      <c r="K768">
        <f t="array" ref="K768">SUM((InvoiceNo=J768)*1)</f>
        <v>1</v>
      </c>
      <c r="L768">
        <f t="array" ref="L768">SUM((InvoiceNo=J768)*QuantityShipped)</f>
        <v>2</v>
      </c>
      <c r="N768" t="s">
        <v>2306</v>
      </c>
      <c r="O768">
        <f t="array" ref="O768">SUM((ItemCode=N768)*1)</f>
        <v>1</v>
      </c>
      <c r="P768">
        <f t="array" ref="P768">SUM((ItemCode=N768)*QuantityShipped)</f>
        <v>10</v>
      </c>
    </row>
    <row r="769" spans="1:16" x14ac:dyDescent="0.55000000000000004">
      <c r="A769" t="s">
        <v>991</v>
      </c>
      <c r="B769" s="1">
        <v>40486</v>
      </c>
      <c r="C769" t="s">
        <v>138</v>
      </c>
      <c r="D769" t="s">
        <v>188</v>
      </c>
      <c r="E769" t="s">
        <v>189</v>
      </c>
      <c r="F769">
        <v>1</v>
      </c>
      <c r="G769" t="str">
        <f t="array" ref="G769">INDEX(BillToName,MATCH(A769,'Bill to Data'!$A$2:$A$3040,0))</f>
        <v>Brian Covert</v>
      </c>
      <c r="H769" t="str">
        <f t="shared" si="11"/>
        <v>4211-035</v>
      </c>
      <c r="J769" t="s">
        <v>1816</v>
      </c>
      <c r="K769">
        <f t="array" ref="K769">SUM((InvoiceNo=J769)*1)</f>
        <v>1</v>
      </c>
      <c r="L769">
        <f t="array" ref="L769">SUM((InvoiceNo=J769)*QuantityShipped)</f>
        <v>1</v>
      </c>
      <c r="N769" t="s">
        <v>2312</v>
      </c>
      <c r="O769">
        <f t="array" ref="O769">SUM((ItemCode=N769)*1)</f>
        <v>2</v>
      </c>
      <c r="P769">
        <f t="array" ref="P769">SUM((ItemCode=N769)*QuantityShipped)</f>
        <v>10</v>
      </c>
    </row>
    <row r="770" spans="1:16" x14ac:dyDescent="0.55000000000000004">
      <c r="A770" t="s">
        <v>992</v>
      </c>
      <c r="B770" s="1">
        <v>40486</v>
      </c>
      <c r="C770" t="s">
        <v>1</v>
      </c>
      <c r="D770" t="s">
        <v>950</v>
      </c>
      <c r="E770" t="s">
        <v>951</v>
      </c>
      <c r="F770">
        <v>2</v>
      </c>
      <c r="G770" t="str">
        <f t="array" ref="G770">INDEX(BillToName,MATCH(A770,'Bill to Data'!$A$2:$A$3040,0))</f>
        <v>EDWARD FERARA</v>
      </c>
      <c r="H770" t="str">
        <f t="shared" ref="H770:H833" si="12">LEFT(D770,LEN(D770))</f>
        <v>QJ8600-1/4-NYB</v>
      </c>
      <c r="J770" t="s">
        <v>1817</v>
      </c>
      <c r="K770">
        <f t="array" ref="K770">SUM((InvoiceNo=J770)*1)</f>
        <v>4</v>
      </c>
      <c r="L770">
        <f t="array" ref="L770">SUM((InvoiceNo=J770)*QuantityShipped)</f>
        <v>180</v>
      </c>
      <c r="N770" t="s">
        <v>2315</v>
      </c>
      <c r="O770">
        <f t="array" ref="O770">SUM((ItemCode=N770)*1)</f>
        <v>1</v>
      </c>
      <c r="P770">
        <f t="array" ref="P770">SUM((ItemCode=N770)*QuantityShipped)</f>
        <v>74</v>
      </c>
    </row>
    <row r="771" spans="1:16" x14ac:dyDescent="0.55000000000000004">
      <c r="A771" t="s">
        <v>992</v>
      </c>
      <c r="B771" s="1">
        <v>40486</v>
      </c>
      <c r="C771" t="s">
        <v>1</v>
      </c>
      <c r="D771" t="s">
        <v>157</v>
      </c>
      <c r="E771" t="s">
        <v>158</v>
      </c>
      <c r="F771">
        <v>1</v>
      </c>
      <c r="G771" t="str">
        <f t="array" ref="G771">INDEX(BillToName,MATCH(A771,'Bill to Data'!$A$2:$A$3040,0))</f>
        <v>EDWARD FERARA</v>
      </c>
      <c r="H771" t="str">
        <f t="shared" si="12"/>
        <v>QJ1/4TT-NYB</v>
      </c>
      <c r="J771" t="s">
        <v>1818</v>
      </c>
      <c r="K771">
        <f t="array" ref="K771">SUM((InvoiceNo=J771)*1)</f>
        <v>1</v>
      </c>
      <c r="L771">
        <f t="array" ref="L771">SUM((InvoiceNo=J771)*QuantityShipped)</f>
        <v>1</v>
      </c>
      <c r="N771" t="s">
        <v>2319</v>
      </c>
      <c r="O771">
        <f t="array" ref="O771">SUM((ItemCode=N771)*1)</f>
        <v>3</v>
      </c>
      <c r="P771">
        <f t="array" ref="P771">SUM((ItemCode=N771)*QuantityShipped)</f>
        <v>12</v>
      </c>
    </row>
    <row r="772" spans="1:16" x14ac:dyDescent="0.55000000000000004">
      <c r="A772" t="s">
        <v>992</v>
      </c>
      <c r="B772" s="1">
        <v>40486</v>
      </c>
      <c r="C772" t="s">
        <v>1</v>
      </c>
      <c r="D772" t="s">
        <v>126</v>
      </c>
      <c r="E772" t="s">
        <v>30</v>
      </c>
      <c r="F772">
        <v>3</v>
      </c>
      <c r="G772" t="str">
        <f t="array" ref="G772">INDEX(BillToName,MATCH(A772,'Bill to Data'!$A$2:$A$3040,0))</f>
        <v>EDWARD FERARA</v>
      </c>
      <c r="H772" t="str">
        <f t="shared" si="12"/>
        <v>25608-1-NYR</v>
      </c>
      <c r="J772" t="s">
        <v>1819</v>
      </c>
      <c r="K772">
        <f t="array" ref="K772">SUM((InvoiceNo=J772)*1)</f>
        <v>3</v>
      </c>
      <c r="L772">
        <f t="array" ref="L772">SUM((InvoiceNo=J772)*QuantityShipped)</f>
        <v>4</v>
      </c>
      <c r="N772" t="s">
        <v>2324</v>
      </c>
      <c r="O772">
        <f t="array" ref="O772">SUM((ItemCode=N772)*1)</f>
        <v>4</v>
      </c>
      <c r="P772">
        <f t="array" ref="P772">SUM((ItemCode=N772)*QuantityShipped)</f>
        <v>7</v>
      </c>
    </row>
    <row r="773" spans="1:16" x14ac:dyDescent="0.55000000000000004">
      <c r="A773" t="s">
        <v>992</v>
      </c>
      <c r="B773" s="1">
        <v>40486</v>
      </c>
      <c r="C773" t="s">
        <v>1</v>
      </c>
      <c r="D773" t="s">
        <v>434</v>
      </c>
      <c r="E773" t="s">
        <v>435</v>
      </c>
      <c r="F773">
        <v>2</v>
      </c>
      <c r="G773" t="str">
        <f t="array" ref="G773">INDEX(BillToName,MATCH(A773,'Bill to Data'!$A$2:$A$3040,0))</f>
        <v>EDWARD FERARA</v>
      </c>
      <c r="H773" t="str">
        <f t="shared" si="12"/>
        <v>TX-VS3</v>
      </c>
      <c r="J773" t="s">
        <v>1824</v>
      </c>
      <c r="K773">
        <f t="array" ref="K773">SUM((InvoiceNo=J773)*1)</f>
        <v>3</v>
      </c>
      <c r="L773">
        <f t="array" ref="L773">SUM((InvoiceNo=J773)*QuantityShipped)</f>
        <v>241</v>
      </c>
      <c r="N773" t="s">
        <v>2327</v>
      </c>
      <c r="O773">
        <f t="array" ref="O773">SUM((ItemCode=N773)*1)</f>
        <v>3</v>
      </c>
      <c r="P773">
        <f t="array" ref="P773">SUM((ItemCode=N773)*QuantityShipped)</f>
        <v>3</v>
      </c>
    </row>
    <row r="774" spans="1:16" x14ac:dyDescent="0.55000000000000004">
      <c r="A774" t="s">
        <v>993</v>
      </c>
      <c r="B774" s="1">
        <v>40486</v>
      </c>
      <c r="C774" t="s">
        <v>1</v>
      </c>
      <c r="D774" t="s">
        <v>679</v>
      </c>
      <c r="E774" t="s">
        <v>680</v>
      </c>
      <c r="F774">
        <v>4</v>
      </c>
      <c r="G774" t="str">
        <f t="array" ref="G774">INDEX(BillToName,MATCH(A774,'Bill to Data'!$A$2:$A$3040,0))</f>
        <v>Robert Robert</v>
      </c>
      <c r="H774" t="str">
        <f t="shared" si="12"/>
        <v>10005</v>
      </c>
      <c r="J774" t="s">
        <v>1826</v>
      </c>
      <c r="K774">
        <f t="array" ref="K774">SUM((InvoiceNo=J774)*1)</f>
        <v>2</v>
      </c>
      <c r="L774">
        <f t="array" ref="L774">SUM((InvoiceNo=J774)*QuantityShipped)</f>
        <v>7</v>
      </c>
      <c r="N774" t="s">
        <v>2329</v>
      </c>
      <c r="O774">
        <f t="array" ref="O774">SUM((ItemCode=N774)*1)</f>
        <v>4</v>
      </c>
      <c r="P774">
        <f t="array" ref="P774">SUM((ItemCode=N774)*QuantityShipped)</f>
        <v>18</v>
      </c>
    </row>
    <row r="775" spans="1:16" x14ac:dyDescent="0.55000000000000004">
      <c r="A775" t="s">
        <v>994</v>
      </c>
      <c r="B775" s="1">
        <v>40486</v>
      </c>
      <c r="C775" t="s">
        <v>1</v>
      </c>
      <c r="D775" t="s">
        <v>393</v>
      </c>
      <c r="E775" t="s">
        <v>257</v>
      </c>
      <c r="F775">
        <v>20</v>
      </c>
      <c r="G775" t="str">
        <f t="array" ref="G775">INDEX(BillToName,MATCH(A775,'Bill to Data'!$A$2:$A$3040,0))</f>
        <v>JEFFERY TROUP</v>
      </c>
      <c r="H775" t="str">
        <f t="shared" si="12"/>
        <v>L85-038</v>
      </c>
      <c r="J775" t="s">
        <v>1827</v>
      </c>
      <c r="K775">
        <f t="array" ref="K775">SUM((InvoiceNo=J775)*1)</f>
        <v>2</v>
      </c>
      <c r="L775">
        <f t="array" ref="L775">SUM((InvoiceNo=J775)*QuantityShipped)</f>
        <v>200</v>
      </c>
      <c r="N775" t="s">
        <v>2336</v>
      </c>
      <c r="O775">
        <f t="array" ref="O775">SUM((ItemCode=N775)*1)</f>
        <v>2</v>
      </c>
      <c r="P775">
        <f t="array" ref="P775">SUM((ItemCode=N775)*QuantityShipped)</f>
        <v>1</v>
      </c>
    </row>
    <row r="776" spans="1:16" x14ac:dyDescent="0.55000000000000004">
      <c r="A776" t="s">
        <v>994</v>
      </c>
      <c r="B776" s="1">
        <v>40486</v>
      </c>
      <c r="C776" t="s">
        <v>1</v>
      </c>
      <c r="D776" t="s">
        <v>117</v>
      </c>
      <c r="E776" t="s">
        <v>12</v>
      </c>
      <c r="F776">
        <v>1</v>
      </c>
      <c r="G776" t="str">
        <f t="array" ref="G776">INDEX(BillToName,MATCH(A776,'Bill to Data'!$A$2:$A$3040,0))</f>
        <v>JEFFERY TROUP</v>
      </c>
      <c r="H776" t="str">
        <f t="shared" si="12"/>
        <v>50800-21-AL-406</v>
      </c>
      <c r="J776" t="s">
        <v>1830</v>
      </c>
      <c r="K776">
        <f t="array" ref="K776">SUM((InvoiceNo=J776)*1)</f>
        <v>1</v>
      </c>
      <c r="L776">
        <f t="array" ref="L776">SUM((InvoiceNo=J776)*QuantityShipped)</f>
        <v>1</v>
      </c>
      <c r="N776" t="s">
        <v>2338</v>
      </c>
      <c r="O776">
        <f t="array" ref="O776">SUM((ItemCode=N776)*1)</f>
        <v>1</v>
      </c>
      <c r="P776">
        <f t="array" ref="P776">SUM((ItemCode=N776)*QuantityShipped)</f>
        <v>1</v>
      </c>
    </row>
    <row r="777" spans="1:16" x14ac:dyDescent="0.55000000000000004">
      <c r="A777" t="s">
        <v>994</v>
      </c>
      <c r="B777" s="1">
        <v>40486</v>
      </c>
      <c r="C777" t="s">
        <v>1</v>
      </c>
      <c r="D777" t="s">
        <v>2</v>
      </c>
      <c r="E777" t="s">
        <v>3</v>
      </c>
      <c r="F777">
        <v>1</v>
      </c>
      <c r="G777" t="str">
        <f t="array" ref="G777">INDEX(BillToName,MATCH(A777,'Bill to Data'!$A$2:$A$3040,0))</f>
        <v>JEFFERY TROUP</v>
      </c>
      <c r="H777" t="str">
        <f t="shared" si="12"/>
        <v>8000-543-236</v>
      </c>
      <c r="J777" t="s">
        <v>1831</v>
      </c>
      <c r="K777">
        <f t="array" ref="K777">SUM((InvoiceNo=J777)*1)</f>
        <v>1</v>
      </c>
      <c r="L777">
        <f t="array" ref="L777">SUM((InvoiceNo=J777)*QuantityShipped)</f>
        <v>1</v>
      </c>
      <c r="N777" t="s">
        <v>2340</v>
      </c>
      <c r="O777">
        <f t="array" ref="O777">SUM((ItemCode=N777)*1)</f>
        <v>3</v>
      </c>
      <c r="P777">
        <f t="array" ref="P777">SUM((ItemCode=N777)*QuantityShipped)</f>
        <v>24</v>
      </c>
    </row>
    <row r="778" spans="1:16" x14ac:dyDescent="0.55000000000000004">
      <c r="A778" t="s">
        <v>995</v>
      </c>
      <c r="B778" s="1">
        <v>40487</v>
      </c>
      <c r="C778" t="s">
        <v>1</v>
      </c>
      <c r="D778" t="s">
        <v>996</v>
      </c>
      <c r="E778" t="s">
        <v>997</v>
      </c>
      <c r="F778">
        <v>2</v>
      </c>
      <c r="G778" t="str">
        <f t="array" ref="G778">INDEX(BillToName,MATCH(A778,'Bill to Data'!$A$2:$A$3040,0))</f>
        <v>EDWARD FERARA</v>
      </c>
      <c r="H778" t="str">
        <f t="shared" si="12"/>
        <v>XR8001VS</v>
      </c>
      <c r="J778" t="s">
        <v>1832</v>
      </c>
      <c r="K778">
        <f t="array" ref="K778">SUM((InvoiceNo=J778)*1)</f>
        <v>1</v>
      </c>
      <c r="L778">
        <f t="array" ref="L778">SUM((InvoiceNo=J778)*QuantityShipped)</f>
        <v>1</v>
      </c>
      <c r="N778" t="s">
        <v>2348</v>
      </c>
      <c r="O778">
        <f t="array" ref="O778">SUM((ItemCode=N778)*1)</f>
        <v>1</v>
      </c>
      <c r="P778">
        <f t="array" ref="P778">SUM((ItemCode=N778)*QuantityShipped)</f>
        <v>12</v>
      </c>
    </row>
    <row r="779" spans="1:16" x14ac:dyDescent="0.55000000000000004">
      <c r="A779" t="s">
        <v>995</v>
      </c>
      <c r="B779" s="1">
        <v>40487</v>
      </c>
      <c r="C779" t="s">
        <v>1</v>
      </c>
      <c r="D779" t="s">
        <v>300</v>
      </c>
      <c r="E779" t="s">
        <v>301</v>
      </c>
      <c r="F779">
        <v>1</v>
      </c>
      <c r="G779" t="str">
        <f t="array" ref="G779">INDEX(BillToName,MATCH(A779,'Bill to Data'!$A$2:$A$3040,0))</f>
        <v>EDWARD FERARA</v>
      </c>
      <c r="H779" t="str">
        <f t="shared" si="12"/>
        <v>XR80015VS</v>
      </c>
      <c r="J779" t="s">
        <v>1833</v>
      </c>
      <c r="K779">
        <f t="array" ref="K779">SUM((InvoiceNo=J779)*1)</f>
        <v>3</v>
      </c>
      <c r="L779">
        <f t="array" ref="L779">SUM((InvoiceNo=J779)*QuantityShipped)</f>
        <v>90</v>
      </c>
      <c r="N779" t="s">
        <v>2349</v>
      </c>
      <c r="O779">
        <f t="array" ref="O779">SUM((ItemCode=N779)*1)</f>
        <v>1</v>
      </c>
      <c r="P779">
        <f t="array" ref="P779">SUM((ItemCode=N779)*QuantityShipped)</f>
        <v>12</v>
      </c>
    </row>
    <row r="780" spans="1:16" x14ac:dyDescent="0.55000000000000004">
      <c r="A780" t="s">
        <v>995</v>
      </c>
      <c r="B780" s="1">
        <v>40487</v>
      </c>
      <c r="C780" t="s">
        <v>1</v>
      </c>
      <c r="D780" t="s">
        <v>998</v>
      </c>
      <c r="E780" t="s">
        <v>72</v>
      </c>
      <c r="F780">
        <v>2</v>
      </c>
      <c r="G780" t="str">
        <f t="array" ref="G780">INDEX(BillToName,MATCH(A780,'Bill to Data'!$A$2:$A$3040,0))</f>
        <v>EDWARD FERARA</v>
      </c>
      <c r="H780" t="str">
        <f t="shared" si="12"/>
        <v>55215-50-VI</v>
      </c>
      <c r="J780" t="s">
        <v>1834</v>
      </c>
      <c r="K780">
        <f t="array" ref="K780">SUM((InvoiceNo=J780)*1)</f>
        <v>1</v>
      </c>
      <c r="L780">
        <f t="array" ref="L780">SUM((InvoiceNo=J780)*QuantityShipped)</f>
        <v>1</v>
      </c>
      <c r="N780" t="s">
        <v>2351</v>
      </c>
      <c r="O780">
        <f t="array" ref="O780">SUM((ItemCode=N780)*1)</f>
        <v>2</v>
      </c>
      <c r="P780">
        <f t="array" ref="P780">SUM((ItemCode=N780)*QuantityShipped)</f>
        <v>78</v>
      </c>
    </row>
    <row r="781" spans="1:16" x14ac:dyDescent="0.55000000000000004">
      <c r="A781" t="s">
        <v>995</v>
      </c>
      <c r="B781" s="1">
        <v>40487</v>
      </c>
      <c r="C781" t="s">
        <v>1</v>
      </c>
      <c r="D781" t="s">
        <v>437</v>
      </c>
      <c r="E781" t="s">
        <v>438</v>
      </c>
      <c r="F781">
        <v>2</v>
      </c>
      <c r="G781" t="str">
        <f t="array" ref="G781">INDEX(BillToName,MATCH(A781,'Bill to Data'!$A$2:$A$3040,0))</f>
        <v>EDWARD FERARA</v>
      </c>
      <c r="H781" t="str">
        <f t="shared" si="12"/>
        <v>TX-VK8</v>
      </c>
      <c r="J781" t="s">
        <v>1835</v>
      </c>
      <c r="K781">
        <f t="array" ref="K781">SUM((InvoiceNo=J781)*1)</f>
        <v>3</v>
      </c>
      <c r="L781">
        <f t="array" ref="L781">SUM((InvoiceNo=J781)*QuantityShipped)</f>
        <v>4</v>
      </c>
      <c r="N781" t="s">
        <v>2355</v>
      </c>
      <c r="O781">
        <f t="array" ref="O781">SUM((ItemCode=N781)*1)</f>
        <v>1</v>
      </c>
      <c r="P781">
        <f t="array" ref="P781">SUM((ItemCode=N781)*QuantityShipped)</f>
        <v>1</v>
      </c>
    </row>
    <row r="782" spans="1:16" x14ac:dyDescent="0.55000000000000004">
      <c r="A782" t="s">
        <v>995</v>
      </c>
      <c r="B782" s="1">
        <v>40487</v>
      </c>
      <c r="C782" t="s">
        <v>1</v>
      </c>
      <c r="D782" t="s">
        <v>151</v>
      </c>
      <c r="E782" t="s">
        <v>152</v>
      </c>
      <c r="F782">
        <v>1</v>
      </c>
      <c r="G782" t="str">
        <f t="array" ref="G782">INDEX(BillToName,MATCH(A782,'Bill to Data'!$A$2:$A$3040,0))</f>
        <v>EDWARD FERARA</v>
      </c>
      <c r="H782" t="str">
        <f t="shared" si="12"/>
        <v>4193A-PP-10-100</v>
      </c>
      <c r="J782" t="s">
        <v>1841</v>
      </c>
      <c r="K782">
        <f t="array" ref="K782">SUM((InvoiceNo=J782)*1)</f>
        <v>1</v>
      </c>
      <c r="L782">
        <f t="array" ref="L782">SUM((InvoiceNo=J782)*QuantityShipped)</f>
        <v>2</v>
      </c>
      <c r="N782" t="s">
        <v>2358</v>
      </c>
      <c r="O782">
        <f t="array" ref="O782">SUM((ItemCode=N782)*1)</f>
        <v>2</v>
      </c>
      <c r="P782">
        <f t="array" ref="P782">SUM((ItemCode=N782)*QuantityShipped)</f>
        <v>2</v>
      </c>
    </row>
    <row r="783" spans="1:16" x14ac:dyDescent="0.55000000000000004">
      <c r="A783" t="s">
        <v>995</v>
      </c>
      <c r="B783" s="1">
        <v>40487</v>
      </c>
      <c r="C783" t="s">
        <v>1</v>
      </c>
      <c r="D783" t="s">
        <v>155</v>
      </c>
      <c r="E783" t="s">
        <v>156</v>
      </c>
      <c r="F783">
        <v>2</v>
      </c>
      <c r="G783" t="str">
        <f t="array" ref="G783">INDEX(BillToName,MATCH(A783,'Bill to Data'!$A$2:$A$3040,0))</f>
        <v>EDWARD FERARA</v>
      </c>
      <c r="H783" t="str">
        <f t="shared" si="12"/>
        <v>QJ1/4T-NYB</v>
      </c>
      <c r="J783" t="s">
        <v>1842</v>
      </c>
      <c r="K783">
        <f t="array" ref="K783">SUM((InvoiceNo=J783)*1)</f>
        <v>1</v>
      </c>
      <c r="L783">
        <f t="array" ref="L783">SUM((InvoiceNo=J783)*QuantityShipped)</f>
        <v>1</v>
      </c>
      <c r="N783" t="s">
        <v>2363</v>
      </c>
      <c r="O783">
        <f t="array" ref="O783">SUM((ItemCode=N783)*1)</f>
        <v>2</v>
      </c>
      <c r="P783">
        <f t="array" ref="P783">SUM((ItemCode=N783)*QuantityShipped)</f>
        <v>1</v>
      </c>
    </row>
    <row r="784" spans="1:16" x14ac:dyDescent="0.55000000000000004">
      <c r="A784" t="s">
        <v>995</v>
      </c>
      <c r="B784" s="1">
        <v>40487</v>
      </c>
      <c r="C784" t="s">
        <v>1</v>
      </c>
      <c r="D784" t="s">
        <v>384</v>
      </c>
      <c r="E784" t="s">
        <v>385</v>
      </c>
      <c r="F784">
        <v>1</v>
      </c>
      <c r="G784" t="str">
        <f t="array" ref="G784">INDEX(BillToName,MATCH(A784,'Bill to Data'!$A$2:$A$3040,0))</f>
        <v>EDWARD FERARA</v>
      </c>
      <c r="H784" t="str">
        <f t="shared" si="12"/>
        <v>QJ4676-1/4-NYR</v>
      </c>
      <c r="J784" t="s">
        <v>1845</v>
      </c>
      <c r="K784">
        <f t="array" ref="K784">SUM((InvoiceNo=J784)*1)</f>
        <v>2</v>
      </c>
      <c r="L784">
        <f t="array" ref="L784">SUM((InvoiceNo=J784)*QuantityShipped)</f>
        <v>170</v>
      </c>
      <c r="N784" t="s">
        <v>2367</v>
      </c>
      <c r="O784">
        <f t="array" ref="O784">SUM((ItemCode=N784)*1)</f>
        <v>1</v>
      </c>
      <c r="P784">
        <f t="array" ref="P784">SUM((ItemCode=N784)*QuantityShipped)</f>
        <v>1</v>
      </c>
    </row>
    <row r="785" spans="1:16" x14ac:dyDescent="0.55000000000000004">
      <c r="A785" t="s">
        <v>995</v>
      </c>
      <c r="B785" s="1">
        <v>40487</v>
      </c>
      <c r="C785" t="s">
        <v>1</v>
      </c>
      <c r="D785" t="s">
        <v>999</v>
      </c>
      <c r="E785" t="s">
        <v>1000</v>
      </c>
      <c r="F785">
        <v>2</v>
      </c>
      <c r="G785" t="str">
        <f t="array" ref="G785">INDEX(BillToName,MATCH(A785,'Bill to Data'!$A$2:$A$3040,0))</f>
        <v>EDWARD FERARA</v>
      </c>
      <c r="H785" t="str">
        <f t="shared" si="12"/>
        <v>4676-NYB-1/4</v>
      </c>
      <c r="J785" t="s">
        <v>1846</v>
      </c>
      <c r="K785">
        <f t="array" ref="K785">SUM((InvoiceNo=J785)*1)</f>
        <v>1</v>
      </c>
      <c r="L785">
        <f t="array" ref="L785">SUM((InvoiceNo=J785)*QuantityShipped)</f>
        <v>1</v>
      </c>
      <c r="N785" t="s">
        <v>2370</v>
      </c>
      <c r="O785">
        <f t="array" ref="O785">SUM((ItemCode=N785)*1)</f>
        <v>4</v>
      </c>
      <c r="P785">
        <f t="array" ref="P785">SUM((ItemCode=N785)*QuantityShipped)</f>
        <v>7</v>
      </c>
    </row>
    <row r="786" spans="1:16" x14ac:dyDescent="0.55000000000000004">
      <c r="A786" t="s">
        <v>1001</v>
      </c>
      <c r="B786" s="1">
        <v>40487</v>
      </c>
      <c r="C786" t="s">
        <v>1</v>
      </c>
      <c r="D786" t="s">
        <v>44</v>
      </c>
      <c r="E786" t="s">
        <v>45</v>
      </c>
      <c r="F786">
        <v>4</v>
      </c>
      <c r="G786" t="str">
        <f t="array" ref="G786">INDEX(BillToName,MATCH(A786,'Bill to Data'!$A$2:$A$3040,0))</f>
        <v>Mark Gonzalez</v>
      </c>
      <c r="H786" t="str">
        <f t="shared" si="12"/>
        <v>19845-25-PP</v>
      </c>
      <c r="J786" t="s">
        <v>1849</v>
      </c>
      <c r="K786">
        <f t="array" ref="K786">SUM((InvoiceNo=J786)*1)</f>
        <v>1</v>
      </c>
      <c r="L786">
        <f t="array" ref="L786">SUM((InvoiceNo=J786)*QuantityShipped)</f>
        <v>52</v>
      </c>
      <c r="N786" t="s">
        <v>2377</v>
      </c>
      <c r="O786">
        <f t="array" ref="O786">SUM((ItemCode=N786)*1)</f>
        <v>2</v>
      </c>
      <c r="P786">
        <f t="array" ref="P786">SUM((ItemCode=N786)*QuantityShipped)</f>
        <v>2</v>
      </c>
    </row>
    <row r="787" spans="1:16" x14ac:dyDescent="0.55000000000000004">
      <c r="A787" t="s">
        <v>1001</v>
      </c>
      <c r="B787" s="1">
        <v>40487</v>
      </c>
      <c r="C787" t="s">
        <v>1</v>
      </c>
      <c r="D787" t="s">
        <v>1002</v>
      </c>
      <c r="E787" t="s">
        <v>1003</v>
      </c>
      <c r="F787">
        <v>2</v>
      </c>
      <c r="G787" t="str">
        <f t="array" ref="G787">INDEX(BillToName,MATCH(A787,'Bill to Data'!$A$2:$A$3040,0))</f>
        <v>Mark Gonzalez</v>
      </c>
      <c r="H787" t="str">
        <f t="shared" si="12"/>
        <v>22650-PP-1/4</v>
      </c>
      <c r="J787" t="s">
        <v>1850</v>
      </c>
      <c r="K787">
        <f t="array" ref="K787">SUM((InvoiceNo=J787)*1)</f>
        <v>1</v>
      </c>
      <c r="L787">
        <f t="array" ref="L787">SUM((InvoiceNo=J787)*QuantityShipped)</f>
        <v>1</v>
      </c>
      <c r="N787" t="s">
        <v>2381</v>
      </c>
      <c r="O787">
        <f t="array" ref="O787">SUM((ItemCode=N787)*1)</f>
        <v>4</v>
      </c>
      <c r="P787">
        <f t="array" ref="P787">SUM((ItemCode=N787)*QuantityShipped)</f>
        <v>6</v>
      </c>
    </row>
    <row r="788" spans="1:16" x14ac:dyDescent="0.55000000000000004">
      <c r="A788" t="s">
        <v>1004</v>
      </c>
      <c r="B788" s="1">
        <v>40490</v>
      </c>
      <c r="C788" t="s">
        <v>1</v>
      </c>
      <c r="D788" t="s">
        <v>449</v>
      </c>
      <c r="E788" t="s">
        <v>450</v>
      </c>
      <c r="F788">
        <v>1</v>
      </c>
      <c r="G788" t="str">
        <f t="array" ref="G788">INDEX(BillToName,MATCH(A788,'Bill to Data'!$A$2:$A$3040,0))</f>
        <v>WILLIAM SELF</v>
      </c>
      <c r="H788" t="str">
        <f t="shared" si="12"/>
        <v>420-1011-008</v>
      </c>
      <c r="J788" t="s">
        <v>1851</v>
      </c>
      <c r="K788">
        <f t="array" ref="K788">SUM((InvoiceNo=J788)*1)</f>
        <v>2</v>
      </c>
      <c r="L788">
        <f t="array" ref="L788">SUM((InvoiceNo=J788)*QuantityShipped)</f>
        <v>2</v>
      </c>
      <c r="N788" t="s">
        <v>2383</v>
      </c>
      <c r="O788">
        <f t="array" ref="O788">SUM((ItemCode=N788)*1)</f>
        <v>4</v>
      </c>
      <c r="P788">
        <f t="array" ref="P788">SUM((ItemCode=N788)*QuantityShipped)</f>
        <v>26</v>
      </c>
    </row>
    <row r="789" spans="1:16" x14ac:dyDescent="0.55000000000000004">
      <c r="A789" t="s">
        <v>1004</v>
      </c>
      <c r="B789" s="1">
        <v>40490</v>
      </c>
      <c r="C789" t="s">
        <v>1</v>
      </c>
      <c r="D789" t="s">
        <v>447</v>
      </c>
      <c r="E789" t="s">
        <v>448</v>
      </c>
      <c r="F789">
        <v>1</v>
      </c>
      <c r="G789" t="str">
        <f t="array" ref="G789">INDEX(BillToName,MATCH(A789,'Bill to Data'!$A$2:$A$3040,0))</f>
        <v>WILLIAM SELF</v>
      </c>
      <c r="H789" t="str">
        <f t="shared" si="12"/>
        <v>115-0171-787</v>
      </c>
      <c r="J789" t="s">
        <v>1852</v>
      </c>
      <c r="K789">
        <f t="array" ref="K789">SUM((InvoiceNo=J789)*1)</f>
        <v>4</v>
      </c>
      <c r="L789">
        <f t="array" ref="L789">SUM((InvoiceNo=J789)*QuantityShipped)</f>
        <v>5</v>
      </c>
      <c r="N789" t="s">
        <v>2386</v>
      </c>
      <c r="O789">
        <f t="array" ref="O789">SUM((ItemCode=N789)*1)</f>
        <v>2</v>
      </c>
      <c r="P789">
        <f t="array" ref="P789">SUM((ItemCode=N789)*QuantityShipped)</f>
        <v>73</v>
      </c>
    </row>
    <row r="790" spans="1:16" x14ac:dyDescent="0.55000000000000004">
      <c r="A790" t="s">
        <v>1005</v>
      </c>
      <c r="B790" s="1">
        <v>40490</v>
      </c>
      <c r="C790" t="s">
        <v>1</v>
      </c>
      <c r="D790" t="s">
        <v>557</v>
      </c>
      <c r="E790" t="s">
        <v>558</v>
      </c>
      <c r="F790">
        <v>1</v>
      </c>
      <c r="G790" t="str">
        <f t="array" ref="G790">INDEX(BillToName,MATCH(A790,'Bill to Data'!$A$2:$A$3040,0))</f>
        <v>TERRY SNYDER</v>
      </c>
      <c r="H790" t="str">
        <f t="shared" si="12"/>
        <v>8000-543-250</v>
      </c>
      <c r="J790" t="s">
        <v>1855</v>
      </c>
      <c r="K790">
        <f t="array" ref="K790">SUM((InvoiceNo=J790)*1)</f>
        <v>1</v>
      </c>
      <c r="L790">
        <f t="array" ref="L790">SUM((InvoiceNo=J790)*QuantityShipped)</f>
        <v>1</v>
      </c>
      <c r="N790" t="s">
        <v>2388</v>
      </c>
      <c r="O790">
        <f t="array" ref="O790">SUM((ItemCode=N790)*1)</f>
        <v>2</v>
      </c>
      <c r="P790">
        <f t="array" ref="P790">SUM((ItemCode=N790)*QuantityShipped)</f>
        <v>135</v>
      </c>
    </row>
    <row r="791" spans="1:16" x14ac:dyDescent="0.55000000000000004">
      <c r="A791" t="s">
        <v>1006</v>
      </c>
      <c r="B791" s="1">
        <v>40490</v>
      </c>
      <c r="C791" t="s">
        <v>138</v>
      </c>
      <c r="D791" t="s">
        <v>236</v>
      </c>
      <c r="E791" t="s">
        <v>148</v>
      </c>
      <c r="F791">
        <v>-12</v>
      </c>
      <c r="G791" t="str">
        <f t="array" ref="G791">INDEX(BillToName,MATCH(A791,'Bill to Data'!$A$2:$A$3040,0))</f>
        <v>TOM OBRIEN</v>
      </c>
      <c r="H791" t="str">
        <f t="shared" si="12"/>
        <v>QJ7421-1-NYB</v>
      </c>
      <c r="J791" t="s">
        <v>1856</v>
      </c>
      <c r="K791">
        <f t="array" ref="K791">SUM((InvoiceNo=J791)*1)</f>
        <v>1</v>
      </c>
      <c r="L791">
        <f t="array" ref="L791">SUM((InvoiceNo=J791)*QuantityShipped)</f>
        <v>27</v>
      </c>
      <c r="N791" t="s">
        <v>2390</v>
      </c>
      <c r="O791">
        <f t="array" ref="O791">SUM((ItemCode=N791)*1)</f>
        <v>5</v>
      </c>
      <c r="P791">
        <f t="array" ref="P791">SUM((ItemCode=N791)*QuantityShipped)</f>
        <v>47</v>
      </c>
    </row>
    <row r="792" spans="1:16" x14ac:dyDescent="0.55000000000000004">
      <c r="A792" t="s">
        <v>1007</v>
      </c>
      <c r="B792" s="1">
        <v>40491</v>
      </c>
      <c r="C792" t="s">
        <v>1</v>
      </c>
      <c r="D792" t="s">
        <v>68</v>
      </c>
      <c r="E792" t="s">
        <v>69</v>
      </c>
      <c r="F792">
        <v>2</v>
      </c>
      <c r="G792" t="str">
        <f t="array" ref="G792">INDEX(BillToName,MATCH(A792,'Bill to Data'!$A$2:$A$3040,0))</f>
        <v>Ronald Ruth</v>
      </c>
      <c r="H792" t="str">
        <f t="shared" si="12"/>
        <v>2087-593-135</v>
      </c>
      <c r="J792" t="s">
        <v>1858</v>
      </c>
      <c r="K792">
        <f t="array" ref="K792">SUM((InvoiceNo=J792)*1)</f>
        <v>4</v>
      </c>
      <c r="L792">
        <f t="array" ref="L792">SUM((InvoiceNo=J792)*QuantityShipped)</f>
        <v>186</v>
      </c>
      <c r="N792" t="s">
        <v>2392</v>
      </c>
      <c r="O792">
        <f t="array" ref="O792">SUM((ItemCode=N792)*1)</f>
        <v>2</v>
      </c>
      <c r="P792">
        <f t="array" ref="P792">SUM((ItemCode=N792)*QuantityShipped)</f>
        <v>14</v>
      </c>
    </row>
    <row r="793" spans="1:16" x14ac:dyDescent="0.55000000000000004">
      <c r="A793" t="s">
        <v>1008</v>
      </c>
      <c r="B793" s="1">
        <v>40491</v>
      </c>
      <c r="C793" t="s">
        <v>1</v>
      </c>
      <c r="D793" t="s">
        <v>2</v>
      </c>
      <c r="E793" t="s">
        <v>3</v>
      </c>
      <c r="F793">
        <v>2</v>
      </c>
      <c r="G793" t="str">
        <f t="array" ref="G793">INDEX(BillToName,MATCH(A793,'Bill to Data'!$A$2:$A$3040,0))</f>
        <v>GLEN THOMPSON</v>
      </c>
      <c r="H793" t="str">
        <f t="shared" si="12"/>
        <v>8000-543-236</v>
      </c>
      <c r="J793" t="s">
        <v>1861</v>
      </c>
      <c r="K793">
        <f t="array" ref="K793">SUM((InvoiceNo=J793)*1)</f>
        <v>7</v>
      </c>
      <c r="L793">
        <f t="array" ref="L793">SUM((InvoiceNo=J793)*QuantityShipped)</f>
        <v>85</v>
      </c>
      <c r="N793" t="s">
        <v>2394</v>
      </c>
      <c r="O793">
        <f t="array" ref="O793">SUM((ItemCode=N793)*1)</f>
        <v>3</v>
      </c>
      <c r="P793">
        <f t="array" ref="P793">SUM((ItemCode=N793)*QuantityShipped)</f>
        <v>17</v>
      </c>
    </row>
    <row r="794" spans="1:16" x14ac:dyDescent="0.55000000000000004">
      <c r="A794" t="s">
        <v>1009</v>
      </c>
      <c r="B794" s="1">
        <v>40491</v>
      </c>
      <c r="C794" t="s">
        <v>1</v>
      </c>
      <c r="D794" t="s">
        <v>159</v>
      </c>
      <c r="E794" t="s">
        <v>160</v>
      </c>
      <c r="F794">
        <v>5</v>
      </c>
      <c r="G794" t="str">
        <f t="array" ref="G794">INDEX(BillToName,MATCH(A794,'Bill to Data'!$A$2:$A$3040,0))</f>
        <v>Stéphane Plante (Roy)</v>
      </c>
      <c r="H794" t="str">
        <f t="shared" si="12"/>
        <v>22W11MF64</v>
      </c>
      <c r="J794" t="s">
        <v>1862</v>
      </c>
      <c r="K794">
        <f t="array" ref="K794">SUM((InvoiceNo=J794)*1)</f>
        <v>1</v>
      </c>
      <c r="L794">
        <f t="array" ref="L794">SUM((InvoiceNo=J794)*QuantityShipped)</f>
        <v>1</v>
      </c>
      <c r="N794" t="s">
        <v>2396</v>
      </c>
      <c r="O794">
        <f t="array" ref="O794">SUM((ItemCode=N794)*1)</f>
        <v>3</v>
      </c>
      <c r="P794">
        <f t="array" ref="P794">SUM((ItemCode=N794)*QuantityShipped)</f>
        <v>15</v>
      </c>
    </row>
    <row r="795" spans="1:16" x14ac:dyDescent="0.55000000000000004">
      <c r="A795" t="s">
        <v>1010</v>
      </c>
      <c r="B795" s="1">
        <v>40493</v>
      </c>
      <c r="C795" t="s">
        <v>1</v>
      </c>
      <c r="D795" t="s">
        <v>1011</v>
      </c>
      <c r="E795" t="s">
        <v>20</v>
      </c>
      <c r="F795">
        <v>2</v>
      </c>
      <c r="G795" t="str">
        <f t="array" ref="G795">INDEX(BillToName,MATCH(A795,'Bill to Data'!$A$2:$A$3040,0))</f>
        <v>Matthew Engelman</v>
      </c>
      <c r="H795" t="str">
        <f t="shared" si="12"/>
        <v>AA30-1/4</v>
      </c>
      <c r="J795" t="s">
        <v>1863</v>
      </c>
      <c r="K795">
        <f t="array" ref="K795">SUM((InvoiceNo=J795)*1)</f>
        <v>1</v>
      </c>
      <c r="L795">
        <f t="array" ref="L795">SUM((InvoiceNo=J795)*QuantityShipped)</f>
        <v>1</v>
      </c>
      <c r="N795" t="s">
        <v>2398</v>
      </c>
      <c r="O795">
        <f t="array" ref="O795">SUM((ItemCode=N795)*1)</f>
        <v>1</v>
      </c>
      <c r="P795">
        <f t="array" ref="P795">SUM((ItemCode=N795)*QuantityShipped)</f>
        <v>70</v>
      </c>
    </row>
    <row r="796" spans="1:16" x14ac:dyDescent="0.55000000000000004">
      <c r="A796" t="s">
        <v>1010</v>
      </c>
      <c r="B796" s="1">
        <v>40493</v>
      </c>
      <c r="C796" t="s">
        <v>1</v>
      </c>
      <c r="D796" t="s">
        <v>987</v>
      </c>
      <c r="E796" t="s">
        <v>63</v>
      </c>
      <c r="F796">
        <v>10</v>
      </c>
      <c r="G796" t="str">
        <f t="array" ref="G796">INDEX(BillToName,MATCH(A796,'Bill to Data'!$A$2:$A$3040,0))</f>
        <v>Matthew Engelman</v>
      </c>
      <c r="H796" t="str">
        <f t="shared" si="12"/>
        <v>TP8001VS</v>
      </c>
      <c r="J796" t="s">
        <v>1864</v>
      </c>
      <c r="K796">
        <f t="array" ref="K796">SUM((InvoiceNo=J796)*1)</f>
        <v>1</v>
      </c>
      <c r="L796">
        <f t="array" ref="L796">SUM((InvoiceNo=J796)*QuantityShipped)</f>
        <v>56</v>
      </c>
      <c r="N796" t="s">
        <v>2400</v>
      </c>
      <c r="O796">
        <f t="array" ref="O796">SUM((ItemCode=N796)*1)</f>
        <v>1</v>
      </c>
      <c r="P796">
        <f t="array" ref="P796">SUM((ItemCode=N796)*QuantityShipped)</f>
        <v>75</v>
      </c>
    </row>
    <row r="797" spans="1:16" x14ac:dyDescent="0.55000000000000004">
      <c r="A797" t="s">
        <v>1010</v>
      </c>
      <c r="B797" s="1">
        <v>40493</v>
      </c>
      <c r="C797" t="s">
        <v>1</v>
      </c>
      <c r="D797" t="s">
        <v>44</v>
      </c>
      <c r="E797" t="s">
        <v>45</v>
      </c>
      <c r="F797">
        <v>10</v>
      </c>
      <c r="G797" t="str">
        <f t="array" ref="G797">INDEX(BillToName,MATCH(A797,'Bill to Data'!$A$2:$A$3040,0))</f>
        <v>Matthew Engelman</v>
      </c>
      <c r="H797" t="str">
        <f t="shared" si="12"/>
        <v>19845-25-PP</v>
      </c>
      <c r="J797" t="s">
        <v>1865</v>
      </c>
      <c r="K797">
        <f t="array" ref="K797">SUM((InvoiceNo=J797)*1)</f>
        <v>5</v>
      </c>
      <c r="L797">
        <f t="array" ref="L797">SUM((InvoiceNo=J797)*QuantityShipped)</f>
        <v>215</v>
      </c>
      <c r="N797" t="s">
        <v>2403</v>
      </c>
      <c r="O797">
        <f t="array" ref="O797">SUM((ItemCode=N797)*1)</f>
        <v>1</v>
      </c>
      <c r="P797">
        <f t="array" ref="P797">SUM((ItemCode=N797)*QuantityShipped)</f>
        <v>150</v>
      </c>
    </row>
    <row r="798" spans="1:16" x14ac:dyDescent="0.55000000000000004">
      <c r="A798" t="s">
        <v>1012</v>
      </c>
      <c r="B798" s="1">
        <v>40493</v>
      </c>
      <c r="C798" t="s">
        <v>1</v>
      </c>
      <c r="D798" t="s">
        <v>2</v>
      </c>
      <c r="E798" t="s">
        <v>3</v>
      </c>
      <c r="F798">
        <v>1</v>
      </c>
      <c r="G798" t="str">
        <f t="array" ref="G798">INDEX(BillToName,MATCH(A798,'Bill to Data'!$A$2:$A$3040,0))</f>
        <v>TONY CIRAULO</v>
      </c>
      <c r="H798" t="str">
        <f t="shared" si="12"/>
        <v>8000-543-236</v>
      </c>
      <c r="J798" t="s">
        <v>1868</v>
      </c>
      <c r="K798">
        <f t="array" ref="K798">SUM((InvoiceNo=J798)*1)</f>
        <v>2</v>
      </c>
      <c r="L798">
        <f t="array" ref="L798">SUM((InvoiceNo=J798)*QuantityShipped)</f>
        <v>6</v>
      </c>
      <c r="N798" t="s">
        <v>2409</v>
      </c>
      <c r="O798">
        <f t="array" ref="O798">SUM((ItemCode=N798)*1)</f>
        <v>5</v>
      </c>
      <c r="P798">
        <f t="array" ref="P798">SUM((ItemCode=N798)*QuantityShipped)</f>
        <v>166</v>
      </c>
    </row>
    <row r="799" spans="1:16" x14ac:dyDescent="0.55000000000000004">
      <c r="A799" t="s">
        <v>1013</v>
      </c>
      <c r="B799" s="1">
        <v>40493</v>
      </c>
      <c r="C799" t="s">
        <v>1</v>
      </c>
      <c r="D799" t="s">
        <v>1014</v>
      </c>
      <c r="E799" t="s">
        <v>1015</v>
      </c>
      <c r="F799">
        <v>6</v>
      </c>
      <c r="G799" t="str">
        <f t="array" ref="G799">INDEX(BillToName,MATCH(A799,'Bill to Data'!$A$2:$A$3040,0))</f>
        <v>David Dykes</v>
      </c>
      <c r="H799" t="str">
        <f t="shared" si="12"/>
        <v>10700</v>
      </c>
      <c r="J799" t="s">
        <v>1869</v>
      </c>
      <c r="K799">
        <f t="array" ref="K799">SUM((InvoiceNo=J799)*1)</f>
        <v>3</v>
      </c>
      <c r="L799">
        <f t="array" ref="L799">SUM((InvoiceNo=J799)*QuantityShipped)</f>
        <v>8</v>
      </c>
      <c r="N799" t="s">
        <v>2413</v>
      </c>
      <c r="O799">
        <f t="array" ref="O799">SUM((ItemCode=N799)*1)</f>
        <v>1</v>
      </c>
      <c r="P799">
        <f t="array" ref="P799">SUM((ItemCode=N799)*QuantityShipped)</f>
        <v>4</v>
      </c>
    </row>
    <row r="800" spans="1:16" x14ac:dyDescent="0.55000000000000004">
      <c r="A800" t="s">
        <v>1016</v>
      </c>
      <c r="B800" s="1">
        <v>40498</v>
      </c>
      <c r="C800" t="s">
        <v>1</v>
      </c>
      <c r="D800" t="s">
        <v>380</v>
      </c>
      <c r="E800" t="s">
        <v>381</v>
      </c>
      <c r="F800">
        <v>1</v>
      </c>
      <c r="G800" t="str">
        <f t="array" ref="G800">INDEX(BillToName,MATCH(A800,'Bill to Data'!$A$2:$A$3040,0))</f>
        <v>Bruce Tardiff</v>
      </c>
      <c r="H800" t="str">
        <f t="shared" si="12"/>
        <v>1/4XP10L-VP</v>
      </c>
      <c r="J800" t="s">
        <v>1871</v>
      </c>
      <c r="K800">
        <f t="array" ref="K800">SUM((InvoiceNo=J800)*1)</f>
        <v>3</v>
      </c>
      <c r="L800">
        <f t="array" ref="L800">SUM((InvoiceNo=J800)*QuantityShipped)</f>
        <v>289</v>
      </c>
      <c r="N800" t="s">
        <v>2422</v>
      </c>
      <c r="O800">
        <f t="array" ref="O800">SUM((ItemCode=N800)*1)</f>
        <v>2</v>
      </c>
      <c r="P800">
        <f t="array" ref="P800">SUM((ItemCode=N800)*QuantityShipped)</f>
        <v>11</v>
      </c>
    </row>
    <row r="801" spans="1:16" x14ac:dyDescent="0.55000000000000004">
      <c r="A801" t="s">
        <v>1016</v>
      </c>
      <c r="B801" s="1">
        <v>40498</v>
      </c>
      <c r="C801" t="s">
        <v>1</v>
      </c>
      <c r="D801" t="s">
        <v>382</v>
      </c>
      <c r="E801" t="s">
        <v>381</v>
      </c>
      <c r="F801">
        <v>1</v>
      </c>
      <c r="G801" t="str">
        <f t="array" ref="G801">INDEX(BillToName,MATCH(A801,'Bill to Data'!$A$2:$A$3040,0))</f>
        <v>Bruce Tardiff</v>
      </c>
      <c r="H801" t="str">
        <f t="shared" si="12"/>
        <v>1/4XP10R-VP</v>
      </c>
      <c r="J801" t="s">
        <v>1872</v>
      </c>
      <c r="K801">
        <f t="array" ref="K801">SUM((InvoiceNo=J801)*1)</f>
        <v>1</v>
      </c>
      <c r="L801">
        <f t="array" ref="L801">SUM((InvoiceNo=J801)*QuantityShipped)</f>
        <v>40</v>
      </c>
      <c r="N801" t="s">
        <v>2424</v>
      </c>
      <c r="O801">
        <f t="array" ref="O801">SUM((ItemCode=N801)*1)</f>
        <v>7</v>
      </c>
      <c r="P801">
        <f t="array" ref="P801">SUM((ItemCode=N801)*QuantityShipped)</f>
        <v>52</v>
      </c>
    </row>
    <row r="802" spans="1:16" x14ac:dyDescent="0.55000000000000004">
      <c r="A802" t="s">
        <v>1017</v>
      </c>
      <c r="B802" s="1">
        <v>40498</v>
      </c>
      <c r="C802" t="s">
        <v>1</v>
      </c>
      <c r="D802" t="s">
        <v>630</v>
      </c>
      <c r="E802" t="s">
        <v>631</v>
      </c>
      <c r="F802">
        <v>1</v>
      </c>
      <c r="G802" t="str">
        <f t="array" ref="G802">INDEX(BillToName,MATCH(A802,'Bill to Data'!$A$2:$A$3040,0))</f>
        <v>KEITH BALDERSON</v>
      </c>
      <c r="H802" t="str">
        <f t="shared" si="12"/>
        <v>463470040</v>
      </c>
      <c r="J802" t="s">
        <v>1873</v>
      </c>
      <c r="K802">
        <f t="array" ref="K802">SUM((InvoiceNo=J802)*1)</f>
        <v>3</v>
      </c>
      <c r="L802">
        <f t="array" ref="L802">SUM((InvoiceNo=J802)*QuantityShipped)</f>
        <v>10</v>
      </c>
      <c r="N802" t="s">
        <v>2426</v>
      </c>
      <c r="O802">
        <f t="array" ref="O802">SUM((ItemCode=N802)*1)</f>
        <v>2</v>
      </c>
      <c r="P802">
        <f t="array" ref="P802">SUM((ItemCode=N802)*QuantityShipped)</f>
        <v>12</v>
      </c>
    </row>
    <row r="803" spans="1:16" x14ac:dyDescent="0.55000000000000004">
      <c r="A803" t="s">
        <v>1018</v>
      </c>
      <c r="B803" s="1">
        <v>40498</v>
      </c>
      <c r="C803" t="s">
        <v>1</v>
      </c>
      <c r="D803" t="s">
        <v>292</v>
      </c>
      <c r="E803" t="s">
        <v>293</v>
      </c>
      <c r="F803">
        <v>30</v>
      </c>
      <c r="G803" t="str">
        <f t="array" ref="G803">INDEX(BillToName,MATCH(A803,'Bill to Data'!$A$2:$A$3040,0))</f>
        <v>BRIAN KRENKE</v>
      </c>
      <c r="H803" t="str">
        <f t="shared" si="12"/>
        <v>AIXR11002VP</v>
      </c>
      <c r="J803" t="s">
        <v>1875</v>
      </c>
      <c r="K803">
        <f t="array" ref="K803">SUM((InvoiceNo=J803)*1)</f>
        <v>9</v>
      </c>
      <c r="L803">
        <f t="array" ref="L803">SUM((InvoiceNo=J803)*QuantityShipped)</f>
        <v>159</v>
      </c>
      <c r="N803" t="s">
        <v>2427</v>
      </c>
      <c r="O803">
        <f t="array" ref="O803">SUM((ItemCode=N803)*1)</f>
        <v>2</v>
      </c>
      <c r="P803">
        <f t="array" ref="P803">SUM((ItemCode=N803)*QuantityShipped)</f>
        <v>12</v>
      </c>
    </row>
    <row r="804" spans="1:16" x14ac:dyDescent="0.55000000000000004">
      <c r="A804" t="s">
        <v>1018</v>
      </c>
      <c r="B804" s="1">
        <v>40498</v>
      </c>
      <c r="C804" t="s">
        <v>1</v>
      </c>
      <c r="D804" t="s">
        <v>29</v>
      </c>
      <c r="E804" t="s">
        <v>30</v>
      </c>
      <c r="F804">
        <v>29</v>
      </c>
      <c r="G804" t="str">
        <f t="array" ref="G804">INDEX(BillToName,MATCH(A804,'Bill to Data'!$A$2:$A$3040,0))</f>
        <v>BRIAN KRENKE</v>
      </c>
      <c r="H804" t="str">
        <f t="shared" si="12"/>
        <v>25612-4-NYR</v>
      </c>
      <c r="J804" t="s">
        <v>1877</v>
      </c>
      <c r="K804">
        <f t="array" ref="K804">SUM((InvoiceNo=J804)*1)</f>
        <v>1</v>
      </c>
      <c r="L804">
        <f t="array" ref="L804">SUM((InvoiceNo=J804)*QuantityShipped)</f>
        <v>45</v>
      </c>
      <c r="N804" t="s">
        <v>2428</v>
      </c>
      <c r="O804">
        <f t="array" ref="O804">SUM((ItemCode=N804)*1)</f>
        <v>1</v>
      </c>
      <c r="P804">
        <f t="array" ref="P804">SUM((ItemCode=N804)*QuantityShipped)</f>
        <v>0</v>
      </c>
    </row>
    <row r="805" spans="1:16" x14ac:dyDescent="0.55000000000000004">
      <c r="A805" t="s">
        <v>1019</v>
      </c>
      <c r="B805" s="1">
        <v>40498</v>
      </c>
      <c r="C805" t="s">
        <v>1</v>
      </c>
      <c r="D805" t="s">
        <v>362</v>
      </c>
      <c r="E805" t="s">
        <v>361</v>
      </c>
      <c r="F805">
        <v>1</v>
      </c>
      <c r="G805" t="str">
        <f t="array" ref="G805">INDEX(BillToName,MATCH(A805,'Bill to Data'!$A$2:$A$3040,0))</f>
        <v>NATHAN LEE</v>
      </c>
      <c r="H805" t="str">
        <f t="shared" si="12"/>
        <v>38720-PPB-X18</v>
      </c>
      <c r="J805" t="s">
        <v>1878</v>
      </c>
      <c r="K805">
        <f t="array" ref="K805">SUM((InvoiceNo=J805)*1)</f>
        <v>1</v>
      </c>
      <c r="L805">
        <f t="array" ref="L805">SUM((InvoiceNo=J805)*QuantityShipped)</f>
        <v>5</v>
      </c>
      <c r="N805" t="s">
        <v>2430</v>
      </c>
      <c r="O805">
        <f t="array" ref="O805">SUM((ItemCode=N805)*1)</f>
        <v>1</v>
      </c>
      <c r="P805">
        <f t="array" ref="P805">SUM((ItemCode=N805)*QuantityShipped)</f>
        <v>4</v>
      </c>
    </row>
    <row r="806" spans="1:16" x14ac:dyDescent="0.55000000000000004">
      <c r="A806" t="s">
        <v>1020</v>
      </c>
      <c r="B806" s="1">
        <v>40500</v>
      </c>
      <c r="C806" t="s">
        <v>1</v>
      </c>
      <c r="D806" t="s">
        <v>1021</v>
      </c>
      <c r="E806" t="s">
        <v>1022</v>
      </c>
      <c r="F806">
        <v>1</v>
      </c>
      <c r="G806" t="str">
        <f t="array" ref="G806">INDEX(BillToName,MATCH(A806,'Bill to Data'!$A$2:$A$3040,0))</f>
        <v>Contract Sweepers</v>
      </c>
      <c r="H806" t="str">
        <f t="shared" si="12"/>
        <v>3430-0332</v>
      </c>
      <c r="J806" t="s">
        <v>1880</v>
      </c>
      <c r="K806">
        <f t="array" ref="K806">SUM((InvoiceNo=J806)*1)</f>
        <v>3</v>
      </c>
      <c r="L806">
        <f t="array" ref="L806">SUM((InvoiceNo=J806)*QuantityShipped)</f>
        <v>19</v>
      </c>
      <c r="N806" t="s">
        <v>2431</v>
      </c>
      <c r="O806">
        <f t="array" ref="O806">SUM((ItemCode=N806)*1)</f>
        <v>4</v>
      </c>
      <c r="P806">
        <f t="array" ref="P806">SUM((ItemCode=N806)*QuantityShipped)</f>
        <v>50</v>
      </c>
    </row>
    <row r="807" spans="1:16" x14ac:dyDescent="0.55000000000000004">
      <c r="A807" t="s">
        <v>1023</v>
      </c>
      <c r="B807" s="1">
        <v>40500</v>
      </c>
      <c r="C807" t="s">
        <v>1</v>
      </c>
      <c r="D807" t="s">
        <v>303</v>
      </c>
      <c r="E807" t="s">
        <v>304</v>
      </c>
      <c r="F807">
        <v>1</v>
      </c>
      <c r="G807" t="str">
        <f t="array" ref="G807">INDEX(BillToName,MATCH(A807,'Bill to Data'!$A$2:$A$3040,0))</f>
        <v>LEON RADEMACHER</v>
      </c>
      <c r="H807" t="str">
        <f t="shared" si="12"/>
        <v>2088-343-135</v>
      </c>
      <c r="J807" t="s">
        <v>1883</v>
      </c>
      <c r="K807">
        <f t="array" ref="K807">SUM((InvoiceNo=J807)*1)</f>
        <v>4</v>
      </c>
      <c r="L807">
        <f t="array" ref="L807">SUM((InvoiceNo=J807)*QuantityShipped)</f>
        <v>103</v>
      </c>
      <c r="N807" t="s">
        <v>2433</v>
      </c>
      <c r="O807">
        <f t="array" ref="O807">SUM((ItemCode=N807)*1)</f>
        <v>1</v>
      </c>
      <c r="P807">
        <f t="array" ref="P807">SUM((ItemCode=N807)*QuantityShipped)</f>
        <v>12</v>
      </c>
    </row>
    <row r="808" spans="1:16" x14ac:dyDescent="0.55000000000000004">
      <c r="A808" t="s">
        <v>1024</v>
      </c>
      <c r="B808" s="1">
        <v>40500</v>
      </c>
      <c r="C808" t="s">
        <v>1</v>
      </c>
      <c r="D808" t="s">
        <v>577</v>
      </c>
      <c r="E808" t="s">
        <v>578</v>
      </c>
      <c r="F808">
        <v>1</v>
      </c>
      <c r="G808" t="str">
        <f t="array" ref="G808">INDEX(BillToName,MATCH(A808,'Bill to Data'!$A$2:$A$3040,0))</f>
        <v>LEE GILPIN</v>
      </c>
      <c r="H808" t="str">
        <f t="shared" si="12"/>
        <v>AA122-1/2-PP-50</v>
      </c>
      <c r="J808" t="s">
        <v>1888</v>
      </c>
      <c r="K808">
        <f t="array" ref="K808">SUM((InvoiceNo=J808)*1)</f>
        <v>1</v>
      </c>
      <c r="L808">
        <f t="array" ref="L808">SUM((InvoiceNo=J808)*QuantityShipped)</f>
        <v>1</v>
      </c>
      <c r="N808" t="s">
        <v>2434</v>
      </c>
      <c r="O808">
        <f t="array" ref="O808">SUM((ItemCode=N808)*1)</f>
        <v>2</v>
      </c>
      <c r="P808">
        <f t="array" ref="P808">SUM((ItemCode=N808)*QuantityShipped)</f>
        <v>23</v>
      </c>
    </row>
    <row r="809" spans="1:16" x14ac:dyDescent="0.55000000000000004">
      <c r="A809" t="s">
        <v>1025</v>
      </c>
      <c r="B809" s="1">
        <v>40500</v>
      </c>
      <c r="C809" t="s">
        <v>1</v>
      </c>
      <c r="D809" t="s">
        <v>536</v>
      </c>
      <c r="E809" t="s">
        <v>20</v>
      </c>
      <c r="F809">
        <v>1</v>
      </c>
      <c r="G809" t="str">
        <f t="array" ref="G809">INDEX(BillToName,MATCH(A809,'Bill to Data'!$A$2:$A$3040,0))</f>
        <v>David Oka</v>
      </c>
      <c r="H809" t="str">
        <f t="shared" si="12"/>
        <v>AA43L-AL8</v>
      </c>
      <c r="J809" t="s">
        <v>1891</v>
      </c>
      <c r="K809">
        <f t="array" ref="K809">SUM((InvoiceNo=J809)*1)</f>
        <v>1</v>
      </c>
      <c r="L809">
        <f t="array" ref="L809">SUM((InvoiceNo=J809)*QuantityShipped)</f>
        <v>2</v>
      </c>
      <c r="N809" t="s">
        <v>2435</v>
      </c>
      <c r="O809">
        <f t="array" ref="O809">SUM((ItemCode=N809)*1)</f>
        <v>2</v>
      </c>
      <c r="P809">
        <f t="array" ref="P809">SUM((ItemCode=N809)*QuantityShipped)</f>
        <v>4</v>
      </c>
    </row>
    <row r="810" spans="1:16" x14ac:dyDescent="0.55000000000000004">
      <c r="A810" t="s">
        <v>1026</v>
      </c>
      <c r="B810" s="1">
        <v>40500</v>
      </c>
      <c r="C810" t="s">
        <v>1</v>
      </c>
      <c r="D810" t="s">
        <v>878</v>
      </c>
      <c r="E810" t="s">
        <v>879</v>
      </c>
      <c r="F810">
        <v>1</v>
      </c>
      <c r="G810" t="str">
        <f t="array" ref="G810">INDEX(BillToName,MATCH(A810,'Bill to Data'!$A$2:$A$3040,0))</f>
        <v>Danny Baptista</v>
      </c>
      <c r="H810" t="str">
        <f t="shared" si="12"/>
        <v>CP25597-3-NY</v>
      </c>
      <c r="J810" t="s">
        <v>1892</v>
      </c>
      <c r="K810">
        <f t="array" ref="K810">SUM((InvoiceNo=J810)*1)</f>
        <v>15</v>
      </c>
      <c r="L810">
        <f t="array" ref="L810">SUM((InvoiceNo=J810)*QuantityShipped)</f>
        <v>53</v>
      </c>
      <c r="N810" t="s">
        <v>2441</v>
      </c>
      <c r="O810">
        <f t="array" ref="O810">SUM((ItemCode=N810)*1)</f>
        <v>1</v>
      </c>
      <c r="P810">
        <f t="array" ref="P810">SUM((ItemCode=N810)*QuantityShipped)</f>
        <v>1</v>
      </c>
    </row>
    <row r="811" spans="1:16" x14ac:dyDescent="0.55000000000000004">
      <c r="A811" t="s">
        <v>1026</v>
      </c>
      <c r="B811" s="1">
        <v>40500</v>
      </c>
      <c r="C811" t="s">
        <v>1</v>
      </c>
      <c r="D811" t="s">
        <v>1027</v>
      </c>
      <c r="E811" t="s">
        <v>1028</v>
      </c>
      <c r="F811">
        <v>8</v>
      </c>
      <c r="G811" t="str">
        <f t="array" ref="G811">INDEX(BillToName,MATCH(A811,'Bill to Data'!$A$2:$A$3040,0))</f>
        <v>Danny Baptista</v>
      </c>
      <c r="H811" t="str">
        <f t="shared" si="12"/>
        <v>75004</v>
      </c>
      <c r="J811" t="s">
        <v>1919</v>
      </c>
      <c r="K811">
        <f t="array" ref="K811">SUM((InvoiceNo=J811)*1)</f>
        <v>1</v>
      </c>
      <c r="L811">
        <f t="array" ref="L811">SUM((InvoiceNo=J811)*QuantityShipped)</f>
        <v>18</v>
      </c>
      <c r="N811" t="s">
        <v>2446</v>
      </c>
      <c r="O811">
        <f t="array" ref="O811">SUM((ItemCode=N811)*1)</f>
        <v>1</v>
      </c>
      <c r="P811">
        <f t="array" ref="P811">SUM((ItemCode=N811)*QuantityShipped)</f>
        <v>4</v>
      </c>
    </row>
    <row r="812" spans="1:16" x14ac:dyDescent="0.55000000000000004">
      <c r="A812" t="s">
        <v>1026</v>
      </c>
      <c r="B812" s="1">
        <v>40500</v>
      </c>
      <c r="C812" t="s">
        <v>1</v>
      </c>
      <c r="D812" t="s">
        <v>1029</v>
      </c>
      <c r="E812" t="s">
        <v>1030</v>
      </c>
      <c r="F812">
        <v>5</v>
      </c>
      <c r="G812" t="str">
        <f t="array" ref="G812">INDEX(BillToName,MATCH(A812,'Bill to Data'!$A$2:$A$3040,0))</f>
        <v>Danny Baptista</v>
      </c>
      <c r="H812" t="str">
        <f t="shared" si="12"/>
        <v>75034</v>
      </c>
      <c r="J812" t="s">
        <v>1920</v>
      </c>
      <c r="K812">
        <f t="array" ref="K812">SUM((InvoiceNo=J812)*1)</f>
        <v>1</v>
      </c>
      <c r="L812">
        <f t="array" ref="L812">SUM((InvoiceNo=J812)*QuantityShipped)</f>
        <v>1</v>
      </c>
      <c r="N812" t="s">
        <v>2449</v>
      </c>
      <c r="O812">
        <f t="array" ref="O812">SUM((ItemCode=N812)*1)</f>
        <v>14</v>
      </c>
      <c r="P812">
        <f t="array" ref="P812">SUM((ItemCode=N812)*QuantityShipped)</f>
        <v>21</v>
      </c>
    </row>
    <row r="813" spans="1:16" x14ac:dyDescent="0.55000000000000004">
      <c r="A813" t="s">
        <v>1026</v>
      </c>
      <c r="B813" s="1">
        <v>40500</v>
      </c>
      <c r="C813" t="s">
        <v>1</v>
      </c>
      <c r="D813" t="s">
        <v>1031</v>
      </c>
      <c r="E813" t="s">
        <v>1032</v>
      </c>
      <c r="F813">
        <v>5</v>
      </c>
      <c r="G813" t="str">
        <f t="array" ref="G813">INDEX(BillToName,MATCH(A813,'Bill to Data'!$A$2:$A$3040,0))</f>
        <v>Danny Baptista</v>
      </c>
      <c r="H813" t="str">
        <f t="shared" si="12"/>
        <v>75036</v>
      </c>
      <c r="J813" t="s">
        <v>1921</v>
      </c>
      <c r="K813">
        <f t="array" ref="K813">SUM((InvoiceNo=J813)*1)</f>
        <v>1</v>
      </c>
      <c r="L813">
        <f t="array" ref="L813">SUM((InvoiceNo=J813)*QuantityShipped)</f>
        <v>1</v>
      </c>
      <c r="N813" t="s">
        <v>2452</v>
      </c>
      <c r="O813">
        <f t="array" ref="O813">SUM((ItemCode=N813)*1)</f>
        <v>2</v>
      </c>
      <c r="P813">
        <f t="array" ref="P813">SUM((ItemCode=N813)*QuantityShipped)</f>
        <v>10</v>
      </c>
    </row>
    <row r="814" spans="1:16" x14ac:dyDescent="0.55000000000000004">
      <c r="A814" t="s">
        <v>1026</v>
      </c>
      <c r="B814" s="1">
        <v>40500</v>
      </c>
      <c r="C814" t="s">
        <v>1</v>
      </c>
      <c r="D814" t="s">
        <v>1033</v>
      </c>
      <c r="E814" t="s">
        <v>1034</v>
      </c>
      <c r="F814">
        <v>1</v>
      </c>
      <c r="G814" t="str">
        <f t="array" ref="G814">INDEX(BillToName,MATCH(A814,'Bill to Data'!$A$2:$A$3040,0))</f>
        <v>Danny Baptista</v>
      </c>
      <c r="H814" t="str">
        <f t="shared" si="12"/>
        <v>75024</v>
      </c>
      <c r="J814" t="s">
        <v>1922</v>
      </c>
      <c r="K814">
        <f t="array" ref="K814">SUM((InvoiceNo=J814)*1)</f>
        <v>2</v>
      </c>
      <c r="L814">
        <f t="array" ref="L814">SUM((InvoiceNo=J814)*QuantityShipped)</f>
        <v>4</v>
      </c>
      <c r="N814" t="s">
        <v>2459</v>
      </c>
      <c r="O814">
        <f t="array" ref="O814">SUM((ItemCode=N814)*1)</f>
        <v>2</v>
      </c>
      <c r="P814">
        <f t="array" ref="P814">SUM((ItemCode=N814)*QuantityShipped)</f>
        <v>10</v>
      </c>
    </row>
    <row r="815" spans="1:16" x14ac:dyDescent="0.55000000000000004">
      <c r="A815" t="s">
        <v>1026</v>
      </c>
      <c r="B815" s="1">
        <v>40500</v>
      </c>
      <c r="C815" t="s">
        <v>1</v>
      </c>
      <c r="D815" t="s">
        <v>1035</v>
      </c>
      <c r="E815" t="s">
        <v>1036</v>
      </c>
      <c r="F815">
        <v>1</v>
      </c>
      <c r="G815" t="str">
        <f t="array" ref="G815">INDEX(BillToName,MATCH(A815,'Bill to Data'!$A$2:$A$3040,0))</f>
        <v>Danny Baptista</v>
      </c>
      <c r="H815" t="str">
        <f t="shared" si="12"/>
        <v>75022</v>
      </c>
      <c r="J815" t="s">
        <v>1924</v>
      </c>
      <c r="K815">
        <f t="array" ref="K815">SUM((InvoiceNo=J815)*1)</f>
        <v>2</v>
      </c>
      <c r="L815">
        <f t="array" ref="L815">SUM((InvoiceNo=J815)*QuantityShipped)</f>
        <v>6</v>
      </c>
      <c r="N815" t="s">
        <v>2464</v>
      </c>
      <c r="O815">
        <f t="array" ref="O815">SUM((ItemCode=N815)*1)</f>
        <v>2</v>
      </c>
      <c r="P815">
        <f t="array" ref="P815">SUM((ItemCode=N815)*QuantityShipped)</f>
        <v>2</v>
      </c>
    </row>
    <row r="816" spans="1:16" x14ac:dyDescent="0.55000000000000004">
      <c r="A816" t="s">
        <v>1026</v>
      </c>
      <c r="B816" s="1">
        <v>40500</v>
      </c>
      <c r="C816" t="s">
        <v>1</v>
      </c>
      <c r="D816" t="s">
        <v>473</v>
      </c>
      <c r="E816" t="s">
        <v>474</v>
      </c>
      <c r="F816">
        <v>1</v>
      </c>
      <c r="G816" t="str">
        <f t="array" ref="G816">INDEX(BillToName,MATCH(A816,'Bill to Data'!$A$2:$A$3040,0))</f>
        <v>Danny Baptista</v>
      </c>
      <c r="H816" t="str">
        <f t="shared" si="12"/>
        <v>19349-211-406-N</v>
      </c>
      <c r="J816" t="s">
        <v>1926</v>
      </c>
      <c r="K816">
        <f t="array" ref="K816">SUM((InvoiceNo=J816)*1)</f>
        <v>3</v>
      </c>
      <c r="L816">
        <f t="array" ref="L816">SUM((InvoiceNo=J816)*QuantityShipped)</f>
        <v>284</v>
      </c>
      <c r="N816" t="s">
        <v>2470</v>
      </c>
      <c r="O816">
        <f t="array" ref="O816">SUM((ItemCode=N816)*1)</f>
        <v>11</v>
      </c>
      <c r="P816">
        <f t="array" ref="P816">SUM((ItemCode=N816)*QuantityShipped)</f>
        <v>629</v>
      </c>
    </row>
    <row r="817" spans="1:16" x14ac:dyDescent="0.55000000000000004">
      <c r="A817" t="s">
        <v>1037</v>
      </c>
      <c r="B817" s="1">
        <v>40500</v>
      </c>
      <c r="C817" t="s">
        <v>1</v>
      </c>
      <c r="D817" t="s">
        <v>1038</v>
      </c>
      <c r="E817" t="s">
        <v>1039</v>
      </c>
      <c r="F817">
        <v>1</v>
      </c>
      <c r="G817" t="str">
        <f t="array" ref="G817">INDEX(BillToName,MATCH(A817,'Bill to Data'!$A$2:$A$3040,0))</f>
        <v>GINA ROSS</v>
      </c>
      <c r="H817" t="str">
        <f t="shared" si="12"/>
        <v>10001</v>
      </c>
      <c r="J817" t="s">
        <v>1927</v>
      </c>
      <c r="K817">
        <f t="array" ref="K817">SUM((InvoiceNo=J817)*1)</f>
        <v>1</v>
      </c>
      <c r="L817">
        <f t="array" ref="L817">SUM((InvoiceNo=J817)*QuantityShipped)</f>
        <v>1</v>
      </c>
      <c r="N817" t="s">
        <v>2471</v>
      </c>
      <c r="O817">
        <f t="array" ref="O817">SUM((ItemCode=N817)*1)</f>
        <v>9</v>
      </c>
      <c r="P817">
        <f t="array" ref="P817">SUM((ItemCode=N817)*QuantityShipped)</f>
        <v>125</v>
      </c>
    </row>
    <row r="818" spans="1:16" x14ac:dyDescent="0.55000000000000004">
      <c r="A818" t="s">
        <v>1040</v>
      </c>
      <c r="B818" s="1">
        <v>40500</v>
      </c>
      <c r="C818" t="s">
        <v>1</v>
      </c>
      <c r="D818" t="s">
        <v>679</v>
      </c>
      <c r="E818" t="s">
        <v>680</v>
      </c>
      <c r="F818">
        <v>5</v>
      </c>
      <c r="G818" t="str">
        <f t="array" ref="G818">INDEX(BillToName,MATCH(A818,'Bill to Data'!$A$2:$A$3040,0))</f>
        <v>ART SORIA</v>
      </c>
      <c r="H818" t="str">
        <f t="shared" si="12"/>
        <v>10005</v>
      </c>
      <c r="J818" t="s">
        <v>1928</v>
      </c>
      <c r="K818">
        <f t="array" ref="K818">SUM((InvoiceNo=J818)*1)</f>
        <v>9</v>
      </c>
      <c r="L818">
        <f t="array" ref="L818">SUM((InvoiceNo=J818)*QuantityShipped)</f>
        <v>161</v>
      </c>
      <c r="N818" t="s">
        <v>2479</v>
      </c>
      <c r="O818">
        <f t="array" ref="O818">SUM((ItemCode=N818)*1)</f>
        <v>2</v>
      </c>
      <c r="P818">
        <f t="array" ref="P818">SUM((ItemCode=N818)*QuantityShipped)</f>
        <v>2</v>
      </c>
    </row>
    <row r="819" spans="1:16" x14ac:dyDescent="0.55000000000000004">
      <c r="A819" t="s">
        <v>1041</v>
      </c>
      <c r="B819" s="1">
        <v>40500</v>
      </c>
      <c r="C819" t="s">
        <v>1</v>
      </c>
      <c r="D819" t="s">
        <v>1042</v>
      </c>
      <c r="E819" t="s">
        <v>1043</v>
      </c>
      <c r="F819">
        <v>10</v>
      </c>
      <c r="G819" t="str">
        <f t="array" ref="G819">INDEX(BillToName,MATCH(A819,'Bill to Data'!$A$2:$A$3040,0))</f>
        <v>Kenneth LaHaye</v>
      </c>
      <c r="H819" t="str">
        <f t="shared" si="12"/>
        <v>QJ353-750-1-NYB</v>
      </c>
      <c r="J819" t="s">
        <v>1932</v>
      </c>
      <c r="K819">
        <f t="array" ref="K819">SUM((InvoiceNo=J819)*1)</f>
        <v>1</v>
      </c>
      <c r="L819">
        <f t="array" ref="L819">SUM((InvoiceNo=J819)*QuantityShipped)</f>
        <v>1</v>
      </c>
      <c r="N819" t="s">
        <v>2486</v>
      </c>
      <c r="O819">
        <f t="array" ref="O819">SUM((ItemCode=N819)*1)</f>
        <v>2</v>
      </c>
      <c r="P819">
        <f t="array" ref="P819">SUM((ItemCode=N819)*QuantityShipped)</f>
        <v>3</v>
      </c>
    </row>
    <row r="820" spans="1:16" x14ac:dyDescent="0.55000000000000004">
      <c r="A820" t="s">
        <v>1044</v>
      </c>
      <c r="B820" s="1">
        <v>40500</v>
      </c>
      <c r="C820" t="s">
        <v>1</v>
      </c>
      <c r="D820" t="s">
        <v>645</v>
      </c>
      <c r="E820" t="s">
        <v>120</v>
      </c>
      <c r="F820">
        <v>30</v>
      </c>
      <c r="G820" t="str">
        <f t="array" ref="G820">INDEX(BillToName,MATCH(A820,'Bill to Data'!$A$2:$A$3040,0))</f>
        <v>JEFF DORRY</v>
      </c>
      <c r="H820" t="str">
        <f t="shared" si="12"/>
        <v>XR11002-VS</v>
      </c>
      <c r="J820" t="s">
        <v>1933</v>
      </c>
      <c r="K820">
        <f t="array" ref="K820">SUM((InvoiceNo=J820)*1)</f>
        <v>3</v>
      </c>
      <c r="L820">
        <f t="array" ref="L820">SUM((InvoiceNo=J820)*QuantityShipped)</f>
        <v>41</v>
      </c>
      <c r="N820" t="s">
        <v>2488</v>
      </c>
      <c r="O820">
        <f t="array" ref="O820">SUM((ItemCode=N820)*1)</f>
        <v>4</v>
      </c>
      <c r="P820">
        <f t="array" ref="P820">SUM((ItemCode=N820)*QuantityShipped)</f>
        <v>6</v>
      </c>
    </row>
    <row r="821" spans="1:16" x14ac:dyDescent="0.55000000000000004">
      <c r="A821" t="s">
        <v>1045</v>
      </c>
      <c r="B821" s="1">
        <v>40501</v>
      </c>
      <c r="C821" t="s">
        <v>1</v>
      </c>
      <c r="D821" t="s">
        <v>665</v>
      </c>
      <c r="E821" t="s">
        <v>666</v>
      </c>
      <c r="F821">
        <v>25</v>
      </c>
      <c r="G821" t="str">
        <f t="array" ref="G821">INDEX(BillToName,MATCH(A821,'Bill to Data'!$A$2:$A$3040,0))</f>
        <v>ANDREA SARTORI</v>
      </c>
      <c r="H821" t="str">
        <f t="shared" si="12"/>
        <v>AI11004-VS</v>
      </c>
      <c r="J821" t="s">
        <v>1934</v>
      </c>
      <c r="K821">
        <f t="array" ref="K821">SUM((InvoiceNo=J821)*1)</f>
        <v>1</v>
      </c>
      <c r="L821">
        <f t="array" ref="L821">SUM((InvoiceNo=J821)*QuantityShipped)</f>
        <v>56</v>
      </c>
      <c r="N821" t="s">
        <v>2490</v>
      </c>
      <c r="O821">
        <f t="array" ref="O821">SUM((ItemCode=N821)*1)</f>
        <v>8</v>
      </c>
      <c r="P821">
        <f t="array" ref="P821">SUM((ItemCode=N821)*QuantityShipped)</f>
        <v>325</v>
      </c>
    </row>
    <row r="822" spans="1:16" x14ac:dyDescent="0.55000000000000004">
      <c r="A822" t="s">
        <v>1046</v>
      </c>
      <c r="B822" s="1">
        <v>40501</v>
      </c>
      <c r="C822" t="s">
        <v>1</v>
      </c>
      <c r="D822" t="s">
        <v>604</v>
      </c>
      <c r="E822" t="s">
        <v>605</v>
      </c>
      <c r="F822">
        <v>10</v>
      </c>
      <c r="G822" t="str">
        <f t="array" ref="G822">INDEX(BillToName,MATCH(A822,'Bill to Data'!$A$2:$A$3040,0))</f>
        <v>Pat Lonergan</v>
      </c>
      <c r="H822" t="str">
        <f t="shared" si="12"/>
        <v>QJ353-3/4-NYB</v>
      </c>
      <c r="J822" t="s">
        <v>1936</v>
      </c>
      <c r="K822">
        <f t="array" ref="K822">SUM((InvoiceNo=J822)*1)</f>
        <v>2</v>
      </c>
      <c r="L822">
        <f t="array" ref="L822">SUM((InvoiceNo=J822)*QuantityShipped)</f>
        <v>38</v>
      </c>
      <c r="N822" t="s">
        <v>2492</v>
      </c>
      <c r="O822">
        <f t="array" ref="O822">SUM((ItemCode=N822)*1)</f>
        <v>2</v>
      </c>
      <c r="P822">
        <f t="array" ref="P822">SUM((ItemCode=N822)*QuantityShipped)</f>
        <v>75</v>
      </c>
    </row>
    <row r="823" spans="1:16" x14ac:dyDescent="0.55000000000000004">
      <c r="A823" t="s">
        <v>1046</v>
      </c>
      <c r="B823" s="1">
        <v>40501</v>
      </c>
      <c r="C823" t="s">
        <v>1</v>
      </c>
      <c r="D823" t="s">
        <v>1047</v>
      </c>
      <c r="E823" t="s">
        <v>30</v>
      </c>
      <c r="F823">
        <v>60</v>
      </c>
      <c r="G823" t="str">
        <f t="array" ref="G823">INDEX(BillToName,MATCH(A823,'Bill to Data'!$A$2:$A$3040,0))</f>
        <v>Pat Lonergan</v>
      </c>
      <c r="H823" t="str">
        <f t="shared" si="12"/>
        <v>25598-6-NYR</v>
      </c>
      <c r="J823" t="s">
        <v>1938</v>
      </c>
      <c r="K823">
        <f t="array" ref="K823">SUM((InvoiceNo=J823)*1)</f>
        <v>3</v>
      </c>
      <c r="L823">
        <f t="array" ref="L823">SUM((InvoiceNo=J823)*QuantityShipped)</f>
        <v>75</v>
      </c>
      <c r="N823" t="s">
        <v>2493</v>
      </c>
      <c r="O823">
        <f t="array" ref="O823">SUM((ItemCode=N823)*1)</f>
        <v>1</v>
      </c>
      <c r="P823">
        <f t="array" ref="P823">SUM((ItemCode=N823)*QuantityShipped)</f>
        <v>2</v>
      </c>
    </row>
    <row r="824" spans="1:16" x14ac:dyDescent="0.55000000000000004">
      <c r="A824" t="s">
        <v>1046</v>
      </c>
      <c r="B824" s="1">
        <v>40501</v>
      </c>
      <c r="C824" t="s">
        <v>1</v>
      </c>
      <c r="D824" t="s">
        <v>1048</v>
      </c>
      <c r="E824" t="s">
        <v>1049</v>
      </c>
      <c r="F824">
        <v>20</v>
      </c>
      <c r="G824" t="str">
        <f t="array" ref="G824">INDEX(BillToName,MATCH(A824,'Bill to Data'!$A$2:$A$3040,0))</f>
        <v>Pat Lonergan</v>
      </c>
      <c r="H824" t="str">
        <f t="shared" si="12"/>
        <v>AITTJ60-11002VP</v>
      </c>
      <c r="J824" t="s">
        <v>1939</v>
      </c>
      <c r="K824">
        <f t="array" ref="K824">SUM((InvoiceNo=J824)*1)</f>
        <v>3</v>
      </c>
      <c r="L824">
        <f t="array" ref="L824">SUM((InvoiceNo=J824)*QuantityShipped)</f>
        <v>3</v>
      </c>
      <c r="N824" t="s">
        <v>2495</v>
      </c>
      <c r="O824">
        <f t="array" ref="O824">SUM((ItemCode=N824)*1)</f>
        <v>2</v>
      </c>
      <c r="P824">
        <f t="array" ref="P824">SUM((ItemCode=N824)*QuantityShipped)</f>
        <v>26</v>
      </c>
    </row>
    <row r="825" spans="1:16" x14ac:dyDescent="0.55000000000000004">
      <c r="A825" t="s">
        <v>1050</v>
      </c>
      <c r="B825" s="1">
        <v>40501</v>
      </c>
      <c r="C825" t="s">
        <v>1</v>
      </c>
      <c r="D825" t="s">
        <v>950</v>
      </c>
      <c r="E825" t="s">
        <v>951</v>
      </c>
      <c r="F825">
        <v>2</v>
      </c>
      <c r="G825" t="str">
        <f t="array" ref="G825">INDEX(BillToName,MATCH(A825,'Bill to Data'!$A$2:$A$3040,0))</f>
        <v>EDWARD FERARA</v>
      </c>
      <c r="H825" t="str">
        <f t="shared" si="12"/>
        <v>QJ8600-1/4-NYB</v>
      </c>
      <c r="J825" t="s">
        <v>1946</v>
      </c>
      <c r="K825">
        <f t="array" ref="K825">SUM((InvoiceNo=J825)*1)</f>
        <v>1</v>
      </c>
      <c r="L825">
        <f t="array" ref="L825">SUM((InvoiceNo=J825)*QuantityShipped)</f>
        <v>56</v>
      </c>
      <c r="N825" t="s">
        <v>2505</v>
      </c>
      <c r="O825">
        <f t="array" ref="O825">SUM((ItemCode=N825)*1)</f>
        <v>2</v>
      </c>
      <c r="P825">
        <f t="array" ref="P825">SUM((ItemCode=N825)*QuantityShipped)</f>
        <v>2</v>
      </c>
    </row>
    <row r="826" spans="1:16" x14ac:dyDescent="0.55000000000000004">
      <c r="A826" t="s">
        <v>1050</v>
      </c>
      <c r="B826" s="1">
        <v>40501</v>
      </c>
      <c r="C826" t="s">
        <v>1</v>
      </c>
      <c r="D826" t="s">
        <v>157</v>
      </c>
      <c r="E826" t="s">
        <v>158</v>
      </c>
      <c r="F826">
        <v>1</v>
      </c>
      <c r="G826" t="str">
        <f t="array" ref="G826">INDEX(BillToName,MATCH(A826,'Bill to Data'!$A$2:$A$3040,0))</f>
        <v>EDWARD FERARA</v>
      </c>
      <c r="H826" t="str">
        <f t="shared" si="12"/>
        <v>QJ1/4TT-NYB</v>
      </c>
      <c r="J826" t="s">
        <v>1947</v>
      </c>
      <c r="K826">
        <f t="array" ref="K826">SUM((InvoiceNo=J826)*1)</f>
        <v>2</v>
      </c>
      <c r="L826">
        <f t="array" ref="L826">SUM((InvoiceNo=J826)*QuantityShipped)</f>
        <v>2</v>
      </c>
      <c r="N826" t="s">
        <v>2509</v>
      </c>
      <c r="O826">
        <f t="array" ref="O826">SUM((ItemCode=N826)*1)</f>
        <v>2</v>
      </c>
      <c r="P826">
        <f t="array" ref="P826">SUM((ItemCode=N826)*QuantityShipped)</f>
        <v>3</v>
      </c>
    </row>
    <row r="827" spans="1:16" x14ac:dyDescent="0.55000000000000004">
      <c r="A827" t="s">
        <v>1050</v>
      </c>
      <c r="B827" s="1">
        <v>40501</v>
      </c>
      <c r="C827" t="s">
        <v>1</v>
      </c>
      <c r="D827" t="s">
        <v>126</v>
      </c>
      <c r="E827" t="s">
        <v>30</v>
      </c>
      <c r="F827">
        <v>3</v>
      </c>
      <c r="G827" t="str">
        <f t="array" ref="G827">INDEX(BillToName,MATCH(A827,'Bill to Data'!$A$2:$A$3040,0))</f>
        <v>EDWARD FERARA</v>
      </c>
      <c r="H827" t="str">
        <f t="shared" si="12"/>
        <v>25608-1-NYR</v>
      </c>
      <c r="J827" t="s">
        <v>1948</v>
      </c>
      <c r="K827">
        <f t="array" ref="K827">SUM((InvoiceNo=J827)*1)</f>
        <v>1</v>
      </c>
      <c r="L827">
        <f t="array" ref="L827">SUM((InvoiceNo=J827)*QuantityShipped)</f>
        <v>1</v>
      </c>
      <c r="N827" t="s">
        <v>2514</v>
      </c>
      <c r="O827">
        <f t="array" ref="O827">SUM((ItemCode=N827)*1)</f>
        <v>1</v>
      </c>
      <c r="P827">
        <f t="array" ref="P827">SUM((ItemCode=N827)*QuantityShipped)</f>
        <v>12</v>
      </c>
    </row>
    <row r="828" spans="1:16" x14ac:dyDescent="0.55000000000000004">
      <c r="A828" t="s">
        <v>1050</v>
      </c>
      <c r="B828" s="1">
        <v>40501</v>
      </c>
      <c r="C828" t="s">
        <v>1</v>
      </c>
      <c r="D828" t="s">
        <v>434</v>
      </c>
      <c r="E828" t="s">
        <v>435</v>
      </c>
      <c r="F828">
        <v>2</v>
      </c>
      <c r="G828" t="str">
        <f t="array" ref="G828">INDEX(BillToName,MATCH(A828,'Bill to Data'!$A$2:$A$3040,0))</f>
        <v>EDWARD FERARA</v>
      </c>
      <c r="H828" t="str">
        <f t="shared" si="12"/>
        <v>TX-VS3</v>
      </c>
      <c r="J828" t="s">
        <v>1949</v>
      </c>
      <c r="K828">
        <f t="array" ref="K828">SUM((InvoiceNo=J828)*1)</f>
        <v>1</v>
      </c>
      <c r="L828">
        <f t="array" ref="L828">SUM((InvoiceNo=J828)*QuantityShipped)</f>
        <v>1</v>
      </c>
      <c r="N828" t="s">
        <v>2520</v>
      </c>
      <c r="O828">
        <f t="array" ref="O828">SUM((ItemCode=N828)*1)</f>
        <v>1</v>
      </c>
      <c r="P828">
        <f t="array" ref="P828">SUM((ItemCode=N828)*QuantityShipped)</f>
        <v>1</v>
      </c>
    </row>
    <row r="829" spans="1:16" x14ac:dyDescent="0.55000000000000004">
      <c r="A829" t="s">
        <v>1051</v>
      </c>
      <c r="B829" s="1">
        <v>40501</v>
      </c>
      <c r="C829" t="s">
        <v>1</v>
      </c>
      <c r="D829" t="s">
        <v>1052</v>
      </c>
      <c r="E829" t="s">
        <v>20</v>
      </c>
      <c r="F829">
        <v>1</v>
      </c>
      <c r="G829" t="str">
        <f t="array" ref="G829">INDEX(BillToName,MATCH(A829,'Bill to Data'!$A$2:$A$3040,0))</f>
        <v>Angel Casale</v>
      </c>
      <c r="H829" t="str">
        <f t="shared" si="12"/>
        <v>AA31-1/4F</v>
      </c>
      <c r="J829" t="s">
        <v>1950</v>
      </c>
      <c r="K829">
        <f t="array" ref="K829">SUM((InvoiceNo=J829)*1)</f>
        <v>1</v>
      </c>
      <c r="L829">
        <f t="array" ref="L829">SUM((InvoiceNo=J829)*QuantityShipped)</f>
        <v>2</v>
      </c>
      <c r="N829" t="s">
        <v>2524</v>
      </c>
      <c r="O829">
        <f t="array" ref="O829">SUM((ItemCode=N829)*1)</f>
        <v>4</v>
      </c>
      <c r="P829">
        <f t="array" ref="P829">SUM((ItemCode=N829)*QuantityShipped)</f>
        <v>7</v>
      </c>
    </row>
    <row r="830" spans="1:16" x14ac:dyDescent="0.55000000000000004">
      <c r="A830" t="s">
        <v>1053</v>
      </c>
      <c r="B830" s="1">
        <v>40504</v>
      </c>
      <c r="C830" t="s">
        <v>1</v>
      </c>
      <c r="D830" t="s">
        <v>46</v>
      </c>
      <c r="E830" t="s">
        <v>47</v>
      </c>
      <c r="F830">
        <v>24</v>
      </c>
      <c r="G830" t="str">
        <f t="array" ref="G830">INDEX(BillToName,MATCH(A830,'Bill to Data'!$A$2:$A$3040,0))</f>
        <v>ALEX FOUR SEASON GROWER</v>
      </c>
      <c r="H830" t="str">
        <f t="shared" si="12"/>
        <v>TTJ60-11003VP</v>
      </c>
      <c r="J830" t="s">
        <v>1951</v>
      </c>
      <c r="K830">
        <f t="array" ref="K830">SUM((InvoiceNo=J830)*1)</f>
        <v>3</v>
      </c>
      <c r="L830">
        <f t="array" ref="L830">SUM((InvoiceNo=J830)*QuantityShipped)</f>
        <v>10</v>
      </c>
      <c r="N830" t="s">
        <v>2529</v>
      </c>
      <c r="O830">
        <f t="array" ref="O830">SUM((ItemCode=N830)*1)</f>
        <v>1</v>
      </c>
      <c r="P830">
        <f t="array" ref="P830">SUM((ItemCode=N830)*QuantityShipped)</f>
        <v>32</v>
      </c>
    </row>
    <row r="831" spans="1:16" x14ac:dyDescent="0.55000000000000004">
      <c r="A831" t="s">
        <v>1054</v>
      </c>
      <c r="B831" s="1">
        <v>40504</v>
      </c>
      <c r="C831" t="s">
        <v>138</v>
      </c>
      <c r="D831" t="s">
        <v>393</v>
      </c>
      <c r="E831" t="s">
        <v>257</v>
      </c>
      <c r="F831">
        <v>6</v>
      </c>
      <c r="G831" t="str">
        <f t="array" ref="G831">INDEX(BillToName,MATCH(A831,'Bill to Data'!$A$2:$A$3040,0))</f>
        <v>EDITH WINLAND</v>
      </c>
      <c r="H831" t="str">
        <f t="shared" si="12"/>
        <v>L85-038</v>
      </c>
      <c r="J831" t="s">
        <v>1954</v>
      </c>
      <c r="K831">
        <f t="array" ref="K831">SUM((InvoiceNo=J831)*1)</f>
        <v>3</v>
      </c>
      <c r="L831">
        <f t="array" ref="L831">SUM((InvoiceNo=J831)*QuantityShipped)</f>
        <v>78</v>
      </c>
      <c r="N831" t="s">
        <v>2531</v>
      </c>
      <c r="O831">
        <f t="array" ref="O831">SUM((ItemCode=N831)*1)</f>
        <v>4</v>
      </c>
      <c r="P831">
        <f t="array" ref="P831">SUM((ItemCode=N831)*QuantityShipped)</f>
        <v>81</v>
      </c>
    </row>
    <row r="832" spans="1:16" x14ac:dyDescent="0.55000000000000004">
      <c r="A832" t="s">
        <v>1055</v>
      </c>
      <c r="B832" s="1">
        <v>40505</v>
      </c>
      <c r="C832" t="s">
        <v>138</v>
      </c>
      <c r="D832" t="s">
        <v>1056</v>
      </c>
      <c r="E832" t="s">
        <v>1057</v>
      </c>
      <c r="F832">
        <v>1</v>
      </c>
      <c r="G832" t="str">
        <f t="array" ref="G832">INDEX(BillToName,MATCH(A832,'Bill to Data'!$A$2:$A$3040,0))</f>
        <v>WOODY VICKERS</v>
      </c>
      <c r="H832" t="str">
        <f t="shared" si="12"/>
        <v>2088-343-435</v>
      </c>
      <c r="J832" t="s">
        <v>1956</v>
      </c>
      <c r="K832">
        <f t="array" ref="K832">SUM((InvoiceNo=J832)*1)</f>
        <v>6</v>
      </c>
      <c r="L832">
        <f t="array" ref="L832">SUM((InvoiceNo=J832)*QuantityShipped)</f>
        <v>97</v>
      </c>
      <c r="N832" t="s">
        <v>2533</v>
      </c>
      <c r="O832">
        <f t="array" ref="O832">SUM((ItemCode=N832)*1)</f>
        <v>3</v>
      </c>
      <c r="P832">
        <f t="array" ref="P832">SUM((ItemCode=N832)*QuantityShipped)</f>
        <v>5</v>
      </c>
    </row>
    <row r="833" spans="1:16" x14ac:dyDescent="0.55000000000000004">
      <c r="A833" t="s">
        <v>1058</v>
      </c>
      <c r="B833" s="1">
        <v>40505</v>
      </c>
      <c r="C833" t="s">
        <v>1</v>
      </c>
      <c r="D833" t="s">
        <v>1059</v>
      </c>
      <c r="E833" t="s">
        <v>1060</v>
      </c>
      <c r="F833">
        <v>1</v>
      </c>
      <c r="G833" t="str">
        <f t="array" ref="G833">INDEX(BillToName,MATCH(A833,'Bill to Data'!$A$2:$A$3040,0))</f>
        <v>JONATHAN LEDUC</v>
      </c>
      <c r="H833" t="str">
        <f t="shared" si="12"/>
        <v>354120</v>
      </c>
      <c r="J833" t="s">
        <v>1959</v>
      </c>
      <c r="K833">
        <f t="array" ref="K833">SUM((InvoiceNo=J833)*1)</f>
        <v>1</v>
      </c>
      <c r="L833">
        <f t="array" ref="L833">SUM((InvoiceNo=J833)*QuantityShipped)</f>
        <v>2</v>
      </c>
      <c r="N833" t="s">
        <v>2536</v>
      </c>
      <c r="O833">
        <f t="array" ref="O833">SUM((ItemCode=N833)*1)</f>
        <v>12</v>
      </c>
      <c r="P833">
        <f t="array" ref="P833">SUM((ItemCode=N833)*QuantityShipped)</f>
        <v>8</v>
      </c>
    </row>
    <row r="834" spans="1:16" x14ac:dyDescent="0.55000000000000004">
      <c r="A834" t="s">
        <v>1061</v>
      </c>
      <c r="B834" s="1">
        <v>40505</v>
      </c>
      <c r="C834" t="s">
        <v>1</v>
      </c>
      <c r="D834" t="s">
        <v>157</v>
      </c>
      <c r="E834" t="s">
        <v>158</v>
      </c>
      <c r="F834">
        <v>40</v>
      </c>
      <c r="G834" t="str">
        <f t="array" ref="G834">INDEX(BillToName,MATCH(A834,'Bill to Data'!$A$2:$A$3040,0))</f>
        <v>Patrick Visser</v>
      </c>
      <c r="H834" t="str">
        <f t="shared" ref="H834:H897" si="13">LEFT(D834,LEN(D834))</f>
        <v>QJ1/4TT-NYB</v>
      </c>
      <c r="J834" t="s">
        <v>1962</v>
      </c>
      <c r="K834">
        <f t="array" ref="K834">SUM((InvoiceNo=J834)*1)</f>
        <v>1</v>
      </c>
      <c r="L834">
        <f t="array" ref="L834">SUM((InvoiceNo=J834)*QuantityShipped)</f>
        <v>80</v>
      </c>
      <c r="N834" t="s">
        <v>2542</v>
      </c>
      <c r="O834">
        <f t="array" ref="O834">SUM((ItemCode=N834)*1)</f>
        <v>3</v>
      </c>
      <c r="P834">
        <f t="array" ref="P834">SUM((ItemCode=N834)*QuantityShipped)</f>
        <v>3</v>
      </c>
    </row>
    <row r="835" spans="1:16" x14ac:dyDescent="0.55000000000000004">
      <c r="A835" t="s">
        <v>1062</v>
      </c>
      <c r="B835" s="1">
        <v>40505</v>
      </c>
      <c r="C835" t="s">
        <v>1</v>
      </c>
      <c r="D835" t="s">
        <v>599</v>
      </c>
      <c r="E835" t="s">
        <v>600</v>
      </c>
      <c r="F835">
        <v>1</v>
      </c>
      <c r="G835" t="str">
        <f t="array" ref="G835">INDEX(BillToName,MATCH(A835,'Bill to Data'!$A$2:$A$3040,0))</f>
        <v>Scott Snyder</v>
      </c>
      <c r="H835" t="str">
        <f t="shared" si="13"/>
        <v>L77-075-10</v>
      </c>
      <c r="J835" t="s">
        <v>1963</v>
      </c>
      <c r="K835">
        <f t="array" ref="K835">SUM((InvoiceNo=J835)*1)</f>
        <v>1</v>
      </c>
      <c r="L835">
        <f t="array" ref="L835">SUM((InvoiceNo=J835)*QuantityShipped)</f>
        <v>2</v>
      </c>
      <c r="N835" t="s">
        <v>2544</v>
      </c>
      <c r="O835">
        <f t="array" ref="O835">SUM((ItemCode=N835)*1)</f>
        <v>3</v>
      </c>
      <c r="P835">
        <f t="array" ref="P835">SUM((ItemCode=N835)*QuantityShipped)</f>
        <v>22</v>
      </c>
    </row>
    <row r="836" spans="1:16" x14ac:dyDescent="0.55000000000000004">
      <c r="A836" t="s">
        <v>1063</v>
      </c>
      <c r="B836" s="1">
        <v>40505</v>
      </c>
      <c r="C836" t="s">
        <v>1</v>
      </c>
      <c r="D836" t="s">
        <v>544</v>
      </c>
      <c r="E836" t="s">
        <v>545</v>
      </c>
      <c r="F836">
        <v>1</v>
      </c>
      <c r="G836" t="str">
        <f t="array" ref="G836">INDEX(BillToName,MATCH(A836,'Bill to Data'!$A$2:$A$3040,0))</f>
        <v>BILL FRANCIS</v>
      </c>
      <c r="H836" t="str">
        <f t="shared" si="13"/>
        <v>SS0025-18</v>
      </c>
      <c r="J836" t="s">
        <v>1964</v>
      </c>
      <c r="K836">
        <f t="array" ref="K836">SUM((InvoiceNo=J836)*1)</f>
        <v>1</v>
      </c>
      <c r="L836">
        <f t="array" ref="L836">SUM((InvoiceNo=J836)*QuantityShipped)</f>
        <v>1</v>
      </c>
      <c r="N836" t="s">
        <v>2549</v>
      </c>
      <c r="O836">
        <f t="array" ref="O836">SUM((ItemCode=N836)*1)</f>
        <v>4</v>
      </c>
      <c r="P836">
        <f t="array" ref="P836">SUM((ItemCode=N836)*QuantityShipped)</f>
        <v>50</v>
      </c>
    </row>
    <row r="837" spans="1:16" x14ac:dyDescent="0.55000000000000004">
      <c r="A837" t="s">
        <v>1063</v>
      </c>
      <c r="B837" s="1">
        <v>40505</v>
      </c>
      <c r="C837" t="s">
        <v>1</v>
      </c>
      <c r="D837" t="s">
        <v>1064</v>
      </c>
      <c r="E837" t="s">
        <v>474</v>
      </c>
      <c r="F837">
        <v>4</v>
      </c>
      <c r="G837" t="str">
        <f t="array" ref="G837">INDEX(BillToName,MATCH(A837,'Bill to Data'!$A$2:$A$3040,0))</f>
        <v>BILL FRANCIS</v>
      </c>
      <c r="H837" t="str">
        <f t="shared" si="13"/>
        <v>19349-211-785-N</v>
      </c>
      <c r="J837" t="s">
        <v>1967</v>
      </c>
      <c r="K837">
        <f t="array" ref="K837">SUM((InvoiceNo=J837)*1)</f>
        <v>8</v>
      </c>
      <c r="L837">
        <f t="array" ref="L837">SUM((InvoiceNo=J837)*QuantityShipped)</f>
        <v>701</v>
      </c>
      <c r="N837" t="s">
        <v>2552</v>
      </c>
      <c r="O837">
        <f t="array" ref="O837">SUM((ItemCode=N837)*1)</f>
        <v>1</v>
      </c>
      <c r="P837">
        <f t="array" ref="P837">SUM((ItemCode=N837)*QuantityShipped)</f>
        <v>1</v>
      </c>
    </row>
    <row r="838" spans="1:16" x14ac:dyDescent="0.55000000000000004">
      <c r="A838" t="s">
        <v>1065</v>
      </c>
      <c r="B838" s="1">
        <v>40505</v>
      </c>
      <c r="C838" t="s">
        <v>1</v>
      </c>
      <c r="D838" t="s">
        <v>679</v>
      </c>
      <c r="E838" t="s">
        <v>680</v>
      </c>
      <c r="F838">
        <v>30</v>
      </c>
      <c r="G838" t="str">
        <f t="array" ref="G838">INDEX(BillToName,MATCH(A838,'Bill to Data'!$A$2:$A$3040,0))</f>
        <v>Ryan Holihan</v>
      </c>
      <c r="H838" t="str">
        <f t="shared" si="13"/>
        <v>10005</v>
      </c>
      <c r="J838" t="s">
        <v>1969</v>
      </c>
      <c r="K838">
        <f t="array" ref="K838">SUM((InvoiceNo=J838)*1)</f>
        <v>4</v>
      </c>
      <c r="L838">
        <f t="array" ref="L838">SUM((InvoiceNo=J838)*QuantityShipped)</f>
        <v>42</v>
      </c>
      <c r="N838" t="s">
        <v>2554</v>
      </c>
      <c r="O838">
        <f t="array" ref="O838">SUM((ItemCode=N838)*1)</f>
        <v>1</v>
      </c>
      <c r="P838">
        <f t="array" ref="P838">SUM((ItemCode=N838)*QuantityShipped)</f>
        <v>1</v>
      </c>
    </row>
    <row r="839" spans="1:16" x14ac:dyDescent="0.55000000000000004">
      <c r="A839" t="s">
        <v>1066</v>
      </c>
      <c r="B839" s="1">
        <v>40506</v>
      </c>
      <c r="C839" t="s">
        <v>1</v>
      </c>
      <c r="D839" t="s">
        <v>1067</v>
      </c>
      <c r="E839" t="s">
        <v>1068</v>
      </c>
      <c r="F839">
        <v>8</v>
      </c>
      <c r="G839" t="str">
        <f t="array" ref="G839">INDEX(BillToName,MATCH(A839,'Bill to Data'!$A$2:$A$3040,0))</f>
        <v>RYAN REICHARDT</v>
      </c>
      <c r="H839" t="str">
        <f t="shared" si="13"/>
        <v>CP25597-5-NY</v>
      </c>
      <c r="J839" t="s">
        <v>1971</v>
      </c>
      <c r="K839">
        <f t="array" ref="K839">SUM((InvoiceNo=J839)*1)</f>
        <v>4</v>
      </c>
      <c r="L839">
        <f t="array" ref="L839">SUM((InvoiceNo=J839)*QuantityShipped)</f>
        <v>80</v>
      </c>
      <c r="N839" t="s">
        <v>2557</v>
      </c>
      <c r="O839">
        <f t="array" ref="O839">SUM((ItemCode=N839)*1)</f>
        <v>1</v>
      </c>
      <c r="P839">
        <f t="array" ref="P839">SUM((ItemCode=N839)*QuantityShipped)</f>
        <v>2</v>
      </c>
    </row>
    <row r="840" spans="1:16" x14ac:dyDescent="0.55000000000000004">
      <c r="A840" t="s">
        <v>1066</v>
      </c>
      <c r="B840" s="1">
        <v>40506</v>
      </c>
      <c r="C840" t="s">
        <v>1</v>
      </c>
      <c r="D840" t="s">
        <v>129</v>
      </c>
      <c r="E840" t="s">
        <v>72</v>
      </c>
      <c r="F840">
        <v>8</v>
      </c>
      <c r="G840" t="str">
        <f t="array" ref="G840">INDEX(BillToName,MATCH(A840,'Bill to Data'!$A$2:$A$3040,0))</f>
        <v>RYAN REICHARDT</v>
      </c>
      <c r="H840" t="str">
        <f t="shared" si="13"/>
        <v>55215-100-EPR</v>
      </c>
      <c r="J840" t="s">
        <v>1975</v>
      </c>
      <c r="K840">
        <f t="array" ref="K840">SUM((InvoiceNo=J840)*1)</f>
        <v>1</v>
      </c>
      <c r="L840">
        <f t="array" ref="L840">SUM((InvoiceNo=J840)*QuantityShipped)</f>
        <v>1</v>
      </c>
      <c r="N840" t="s">
        <v>2560</v>
      </c>
      <c r="O840">
        <f t="array" ref="O840">SUM((ItemCode=N840)*1)</f>
        <v>1</v>
      </c>
      <c r="P840">
        <f t="array" ref="P840">SUM((ItemCode=N840)*QuantityShipped)</f>
        <v>1</v>
      </c>
    </row>
    <row r="841" spans="1:16" x14ac:dyDescent="0.55000000000000004">
      <c r="A841" t="s">
        <v>1066</v>
      </c>
      <c r="B841" s="1">
        <v>40506</v>
      </c>
      <c r="C841" t="s">
        <v>1</v>
      </c>
      <c r="D841" t="s">
        <v>77</v>
      </c>
      <c r="E841" t="s">
        <v>30</v>
      </c>
      <c r="F841">
        <v>8</v>
      </c>
      <c r="G841" t="str">
        <f t="array" ref="G841">INDEX(BillToName,MATCH(A841,'Bill to Data'!$A$2:$A$3040,0))</f>
        <v>RYAN REICHARDT</v>
      </c>
      <c r="H841" t="str">
        <f t="shared" si="13"/>
        <v>25612-6-NYR</v>
      </c>
      <c r="J841" t="s">
        <v>1978</v>
      </c>
      <c r="K841">
        <f t="array" ref="K841">SUM((InvoiceNo=J841)*1)</f>
        <v>1</v>
      </c>
      <c r="L841">
        <f t="array" ref="L841">SUM((InvoiceNo=J841)*QuantityShipped)</f>
        <v>4</v>
      </c>
      <c r="N841" t="s">
        <v>2567</v>
      </c>
      <c r="O841">
        <f t="array" ref="O841">SUM((ItemCode=N841)*1)</f>
        <v>5</v>
      </c>
      <c r="P841">
        <f t="array" ref="P841">SUM((ItemCode=N841)*QuantityShipped)</f>
        <v>9</v>
      </c>
    </row>
    <row r="842" spans="1:16" x14ac:dyDescent="0.55000000000000004">
      <c r="A842" t="s">
        <v>1066</v>
      </c>
      <c r="B842" s="1">
        <v>40506</v>
      </c>
      <c r="C842" t="s">
        <v>1</v>
      </c>
      <c r="D842" t="s">
        <v>82</v>
      </c>
      <c r="E842" t="s">
        <v>83</v>
      </c>
      <c r="F842">
        <v>4</v>
      </c>
      <c r="G842" t="str">
        <f t="array" ref="G842">INDEX(BillToName,MATCH(A842,'Bill to Data'!$A$2:$A$3040,0))</f>
        <v>RYAN REICHARDT</v>
      </c>
      <c r="H842" t="str">
        <f t="shared" si="13"/>
        <v>18638-111-540-N</v>
      </c>
      <c r="J842" t="s">
        <v>1979</v>
      </c>
      <c r="K842">
        <f t="array" ref="K842">SUM((InvoiceNo=J842)*1)</f>
        <v>9</v>
      </c>
      <c r="L842">
        <f t="array" ref="L842">SUM((InvoiceNo=J842)*QuantityShipped)</f>
        <v>124</v>
      </c>
      <c r="N842" t="s">
        <v>2579</v>
      </c>
      <c r="O842">
        <f t="array" ref="O842">SUM((ItemCode=N842)*1)</f>
        <v>1</v>
      </c>
      <c r="P842">
        <f t="array" ref="P842">SUM((ItemCode=N842)*QuantityShipped)</f>
        <v>-12</v>
      </c>
    </row>
    <row r="843" spans="1:16" x14ac:dyDescent="0.55000000000000004">
      <c r="A843" t="s">
        <v>1066</v>
      </c>
      <c r="B843" s="1">
        <v>40506</v>
      </c>
      <c r="C843" t="s">
        <v>1</v>
      </c>
      <c r="D843" t="s">
        <v>80</v>
      </c>
      <c r="E843" t="s">
        <v>81</v>
      </c>
      <c r="F843">
        <v>4</v>
      </c>
      <c r="G843" t="str">
        <f t="array" ref="G843">INDEX(BillToName,MATCH(A843,'Bill to Data'!$A$2:$A$3040,0))</f>
        <v>RYAN REICHARDT</v>
      </c>
      <c r="H843" t="str">
        <f t="shared" si="13"/>
        <v>18639-112-540-N</v>
      </c>
      <c r="J843" t="s">
        <v>1990</v>
      </c>
      <c r="K843">
        <f t="array" ref="K843">SUM((InvoiceNo=J843)*1)</f>
        <v>1</v>
      </c>
      <c r="L843">
        <f t="array" ref="L843">SUM((InvoiceNo=J843)*QuantityShipped)</f>
        <v>4</v>
      </c>
      <c r="N843" t="s">
        <v>2585</v>
      </c>
      <c r="O843">
        <f t="array" ref="O843">SUM((ItemCode=N843)*1)</f>
        <v>1</v>
      </c>
      <c r="P843">
        <f t="array" ref="P843">SUM((ItemCode=N843)*QuantityShipped)</f>
        <v>3</v>
      </c>
    </row>
    <row r="844" spans="1:16" x14ac:dyDescent="0.55000000000000004">
      <c r="A844" t="s">
        <v>1066</v>
      </c>
      <c r="B844" s="1">
        <v>40506</v>
      </c>
      <c r="C844" t="s">
        <v>1</v>
      </c>
      <c r="D844" t="s">
        <v>886</v>
      </c>
      <c r="E844" t="s">
        <v>301</v>
      </c>
      <c r="F844">
        <v>8</v>
      </c>
      <c r="G844" t="str">
        <f t="array" ref="G844">INDEX(BillToName,MATCH(A844,'Bill to Data'!$A$2:$A$3040,0))</f>
        <v>RYAN REICHARDT</v>
      </c>
      <c r="H844" t="str">
        <f t="shared" si="13"/>
        <v>XR110015VS</v>
      </c>
      <c r="J844" t="s">
        <v>1991</v>
      </c>
      <c r="K844">
        <f t="array" ref="K844">SUM((InvoiceNo=J844)*1)</f>
        <v>1</v>
      </c>
      <c r="L844">
        <f t="array" ref="L844">SUM((InvoiceNo=J844)*QuantityShipped)</f>
        <v>2</v>
      </c>
      <c r="N844" t="s">
        <v>2587</v>
      </c>
      <c r="O844">
        <f t="array" ref="O844">SUM((ItemCode=N844)*1)</f>
        <v>1</v>
      </c>
      <c r="P844">
        <f t="array" ref="P844">SUM((ItemCode=N844)*QuantityShipped)</f>
        <v>12</v>
      </c>
    </row>
    <row r="845" spans="1:16" x14ac:dyDescent="0.55000000000000004">
      <c r="A845" t="s">
        <v>1069</v>
      </c>
      <c r="B845" s="1">
        <v>40506</v>
      </c>
      <c r="C845" t="s">
        <v>1</v>
      </c>
      <c r="D845" t="s">
        <v>155</v>
      </c>
      <c r="E845" t="s">
        <v>156</v>
      </c>
      <c r="F845">
        <v>1</v>
      </c>
      <c r="G845" t="str">
        <f t="array" ref="G845">INDEX(BillToName,MATCH(A845,'Bill to Data'!$A$2:$A$3040,0))</f>
        <v>BRIAN SHOWALTER</v>
      </c>
      <c r="H845" t="str">
        <f t="shared" si="13"/>
        <v>QJ1/4T-NYB</v>
      </c>
      <c r="J845" t="s">
        <v>1992</v>
      </c>
      <c r="K845">
        <f t="array" ref="K845">SUM((InvoiceNo=J845)*1)</f>
        <v>3</v>
      </c>
      <c r="L845">
        <f t="array" ref="L845">SUM((InvoiceNo=J845)*QuantityShipped)</f>
        <v>3</v>
      </c>
      <c r="N845" t="s">
        <v>2589</v>
      </c>
      <c r="O845">
        <f t="array" ref="O845">SUM((ItemCode=N845)*1)</f>
        <v>2</v>
      </c>
      <c r="P845">
        <f t="array" ref="P845">SUM((ItemCode=N845)*QuantityShipped)</f>
        <v>7</v>
      </c>
    </row>
    <row r="846" spans="1:16" x14ac:dyDescent="0.55000000000000004">
      <c r="A846" t="s">
        <v>1069</v>
      </c>
      <c r="B846" s="1">
        <v>40506</v>
      </c>
      <c r="C846" t="s">
        <v>1</v>
      </c>
      <c r="D846" t="s">
        <v>1070</v>
      </c>
      <c r="E846" t="s">
        <v>30</v>
      </c>
      <c r="F846">
        <v>1</v>
      </c>
      <c r="G846" t="str">
        <f t="array" ref="G846">INDEX(BillToName,MATCH(A846,'Bill to Data'!$A$2:$A$3040,0))</f>
        <v>BRIAN SHOWALTER</v>
      </c>
      <c r="H846" t="str">
        <f t="shared" si="13"/>
        <v>26278-1-NYR</v>
      </c>
      <c r="J846" t="s">
        <v>1997</v>
      </c>
      <c r="K846">
        <f t="array" ref="K846">SUM((InvoiceNo=J846)*1)</f>
        <v>1</v>
      </c>
      <c r="L846">
        <f t="array" ref="L846">SUM((InvoiceNo=J846)*QuantityShipped)</f>
        <v>15</v>
      </c>
      <c r="N846" t="s">
        <v>2592</v>
      </c>
      <c r="O846">
        <f t="array" ref="O846">SUM((ItemCode=N846)*1)</f>
        <v>2</v>
      </c>
      <c r="P846">
        <f t="array" ref="P846">SUM((ItemCode=N846)*QuantityShipped)</f>
        <v>4</v>
      </c>
    </row>
    <row r="847" spans="1:16" x14ac:dyDescent="0.55000000000000004">
      <c r="A847" t="s">
        <v>1069</v>
      </c>
      <c r="B847" s="1">
        <v>40506</v>
      </c>
      <c r="C847" t="s">
        <v>1</v>
      </c>
      <c r="D847" t="s">
        <v>440</v>
      </c>
      <c r="E847" t="s">
        <v>438</v>
      </c>
      <c r="F847">
        <v>1</v>
      </c>
      <c r="G847" t="str">
        <f t="array" ref="G847">INDEX(BillToName,MATCH(A847,'Bill to Data'!$A$2:$A$3040,0))</f>
        <v>BRIAN SHOWALTER</v>
      </c>
      <c r="H847" t="str">
        <f t="shared" si="13"/>
        <v>TX-VK18</v>
      </c>
      <c r="J847" t="s">
        <v>1998</v>
      </c>
      <c r="K847">
        <f t="array" ref="K847">SUM((InvoiceNo=J847)*1)</f>
        <v>3</v>
      </c>
      <c r="L847">
        <f t="array" ref="L847">SUM((InvoiceNo=J847)*QuantityShipped)</f>
        <v>110</v>
      </c>
      <c r="N847" t="s">
        <v>2595</v>
      </c>
      <c r="O847">
        <f t="array" ref="O847">SUM((ItemCode=N847)*1)</f>
        <v>4</v>
      </c>
      <c r="P847">
        <f t="array" ref="P847">SUM((ItemCode=N847)*QuantityShipped)</f>
        <v>2</v>
      </c>
    </row>
    <row r="848" spans="1:16" x14ac:dyDescent="0.55000000000000004">
      <c r="A848" t="s">
        <v>1071</v>
      </c>
      <c r="B848" s="1">
        <v>40511</v>
      </c>
      <c r="C848" t="s">
        <v>1</v>
      </c>
      <c r="D848" t="s">
        <v>407</v>
      </c>
      <c r="E848" t="s">
        <v>128</v>
      </c>
      <c r="F848">
        <v>1</v>
      </c>
      <c r="G848" t="str">
        <f t="array" ref="G848">INDEX(BillToName,MATCH(A848,'Bill to Data'!$A$2:$A$3040,0))</f>
        <v>BRADLEY BURKE</v>
      </c>
      <c r="H848" t="str">
        <f t="shared" si="13"/>
        <v>1321-0006</v>
      </c>
      <c r="J848" t="s">
        <v>1999</v>
      </c>
      <c r="K848">
        <f t="array" ref="K848">SUM((InvoiceNo=J848)*1)</f>
        <v>1</v>
      </c>
      <c r="L848">
        <f t="array" ref="L848">SUM((InvoiceNo=J848)*QuantityShipped)</f>
        <v>10</v>
      </c>
      <c r="N848" t="s">
        <v>2598</v>
      </c>
      <c r="O848">
        <f t="array" ref="O848">SUM((ItemCode=N848)*1)</f>
        <v>3</v>
      </c>
      <c r="P848">
        <f t="array" ref="P848">SUM((ItemCode=N848)*QuantityShipped)</f>
        <v>6</v>
      </c>
    </row>
    <row r="849" spans="1:16" x14ac:dyDescent="0.55000000000000004">
      <c r="A849" t="s">
        <v>1072</v>
      </c>
      <c r="B849" s="1">
        <v>40511</v>
      </c>
      <c r="C849" t="s">
        <v>1</v>
      </c>
      <c r="D849" t="s">
        <v>860</v>
      </c>
      <c r="E849" t="s">
        <v>120</v>
      </c>
      <c r="F849">
        <v>1</v>
      </c>
      <c r="G849" t="str">
        <f t="array" ref="G849">INDEX(BillToName,MATCH(A849,'Bill to Data'!$A$2:$A$3040,0))</f>
        <v>GORDON LOVESTRAND</v>
      </c>
      <c r="H849" t="str">
        <f t="shared" si="13"/>
        <v>XR8002VS</v>
      </c>
      <c r="J849" t="s">
        <v>2000</v>
      </c>
      <c r="K849">
        <f t="array" ref="K849">SUM((InvoiceNo=J849)*1)</f>
        <v>1</v>
      </c>
      <c r="L849">
        <f t="array" ref="L849">SUM((InvoiceNo=J849)*QuantityShipped)</f>
        <v>10</v>
      </c>
      <c r="N849" t="s">
        <v>2599</v>
      </c>
      <c r="O849">
        <f t="array" ref="O849">SUM((ItemCode=N849)*1)</f>
        <v>4</v>
      </c>
      <c r="P849">
        <f t="array" ref="P849">SUM((ItemCode=N849)*QuantityShipped)</f>
        <v>8</v>
      </c>
    </row>
    <row r="850" spans="1:16" x14ac:dyDescent="0.55000000000000004">
      <c r="A850" t="s">
        <v>1072</v>
      </c>
      <c r="B850" s="1">
        <v>40511</v>
      </c>
      <c r="C850" t="s">
        <v>1</v>
      </c>
      <c r="D850" t="s">
        <v>690</v>
      </c>
      <c r="E850" t="s">
        <v>120</v>
      </c>
      <c r="F850">
        <v>1</v>
      </c>
      <c r="G850" t="str">
        <f t="array" ref="G850">INDEX(BillToName,MATCH(A850,'Bill to Data'!$A$2:$A$3040,0))</f>
        <v>GORDON LOVESTRAND</v>
      </c>
      <c r="H850" t="str">
        <f t="shared" si="13"/>
        <v>XR8003VS</v>
      </c>
      <c r="J850" t="s">
        <v>2001</v>
      </c>
      <c r="K850">
        <f t="array" ref="K850">SUM((InvoiceNo=J850)*1)</f>
        <v>3</v>
      </c>
      <c r="L850">
        <f t="array" ref="L850">SUM((InvoiceNo=J850)*QuantityShipped)</f>
        <v>8</v>
      </c>
      <c r="N850" t="s">
        <v>2601</v>
      </c>
      <c r="O850">
        <f t="array" ref="O850">SUM((ItemCode=N850)*1)</f>
        <v>2</v>
      </c>
      <c r="P850">
        <f t="array" ref="P850">SUM((ItemCode=N850)*QuantityShipped)</f>
        <v>10</v>
      </c>
    </row>
    <row r="851" spans="1:16" x14ac:dyDescent="0.55000000000000004">
      <c r="A851" t="s">
        <v>1072</v>
      </c>
      <c r="B851" s="1">
        <v>40511</v>
      </c>
      <c r="C851" t="s">
        <v>1</v>
      </c>
      <c r="D851" t="s">
        <v>117</v>
      </c>
      <c r="E851" t="s">
        <v>12</v>
      </c>
      <c r="F851">
        <v>1</v>
      </c>
      <c r="G851" t="str">
        <f t="array" ref="G851">INDEX(BillToName,MATCH(A851,'Bill to Data'!$A$2:$A$3040,0))</f>
        <v>GORDON LOVESTRAND</v>
      </c>
      <c r="H851" t="str">
        <f t="shared" si="13"/>
        <v>50800-21-AL-406</v>
      </c>
      <c r="J851" t="s">
        <v>2002</v>
      </c>
      <c r="K851">
        <f t="array" ref="K851">SUM((InvoiceNo=J851)*1)</f>
        <v>1</v>
      </c>
      <c r="L851">
        <f t="array" ref="L851">SUM((InvoiceNo=J851)*QuantityShipped)</f>
        <v>1</v>
      </c>
      <c r="N851" t="s">
        <v>2604</v>
      </c>
      <c r="O851">
        <f t="array" ref="O851">SUM((ItemCode=N851)*1)</f>
        <v>2</v>
      </c>
      <c r="P851">
        <f t="array" ref="P851">SUM((ItemCode=N851)*QuantityShipped)</f>
        <v>2</v>
      </c>
    </row>
    <row r="852" spans="1:16" x14ac:dyDescent="0.55000000000000004">
      <c r="A852" t="s">
        <v>1073</v>
      </c>
      <c r="B852" s="1">
        <v>40512</v>
      </c>
      <c r="C852" t="s">
        <v>1</v>
      </c>
      <c r="D852" t="s">
        <v>1074</v>
      </c>
      <c r="E852" t="s">
        <v>1075</v>
      </c>
      <c r="F852">
        <v>1</v>
      </c>
      <c r="G852" t="str">
        <f t="array" ref="G852">INDEX(BillToName,MATCH(A852,'Bill to Data'!$A$2:$A$3040,0))</f>
        <v>APRIL CUDDEBACK</v>
      </c>
      <c r="H852" t="str">
        <f t="shared" si="13"/>
        <v>640100132</v>
      </c>
      <c r="J852" t="s">
        <v>2003</v>
      </c>
      <c r="K852">
        <f t="array" ref="K852">SUM((InvoiceNo=J852)*1)</f>
        <v>5</v>
      </c>
      <c r="L852">
        <f t="array" ref="L852">SUM((InvoiceNo=J852)*QuantityShipped)</f>
        <v>15</v>
      </c>
      <c r="N852" t="s">
        <v>2606</v>
      </c>
      <c r="O852">
        <f t="array" ref="O852">SUM((ItemCode=N852)*1)</f>
        <v>1</v>
      </c>
      <c r="P852">
        <f t="array" ref="P852">SUM((ItemCode=N852)*QuantityShipped)</f>
        <v>1</v>
      </c>
    </row>
    <row r="853" spans="1:16" x14ac:dyDescent="0.55000000000000004">
      <c r="A853" t="s">
        <v>1076</v>
      </c>
      <c r="B853" s="1">
        <v>40512</v>
      </c>
      <c r="C853" t="s">
        <v>1</v>
      </c>
      <c r="D853" t="s">
        <v>640</v>
      </c>
      <c r="E853" t="s">
        <v>641</v>
      </c>
      <c r="F853">
        <v>1</v>
      </c>
      <c r="G853" t="str">
        <f t="array" ref="G853">INDEX(BillToName,MATCH(A853,'Bill to Data'!$A$2:$A$3040,0))</f>
        <v>Raymond Aispuro</v>
      </c>
      <c r="H853" t="str">
        <f t="shared" si="13"/>
        <v>10013</v>
      </c>
      <c r="J853" t="s">
        <v>2008</v>
      </c>
      <c r="K853">
        <f t="array" ref="K853">SUM((InvoiceNo=J853)*1)</f>
        <v>3</v>
      </c>
      <c r="L853">
        <f t="array" ref="L853">SUM((InvoiceNo=J853)*QuantityShipped)</f>
        <v>4</v>
      </c>
      <c r="N853" t="s">
        <v>2609</v>
      </c>
      <c r="O853">
        <f t="array" ref="O853">SUM((ItemCode=N853)*1)</f>
        <v>1</v>
      </c>
      <c r="P853">
        <f t="array" ref="P853">SUM((ItemCode=N853)*QuantityShipped)</f>
        <v>6</v>
      </c>
    </row>
    <row r="854" spans="1:16" x14ac:dyDescent="0.55000000000000004">
      <c r="A854" t="s">
        <v>1077</v>
      </c>
      <c r="B854" s="1">
        <v>40512</v>
      </c>
      <c r="C854" t="s">
        <v>1</v>
      </c>
      <c r="D854" t="s">
        <v>597</v>
      </c>
      <c r="E854" t="s">
        <v>361</v>
      </c>
      <c r="F854">
        <v>50</v>
      </c>
      <c r="G854" t="str">
        <f t="array" ref="G854">INDEX(BillToName,MATCH(A854,'Bill to Data'!$A$2:$A$3040,0))</f>
        <v>ELAINE ESTRELLA</v>
      </c>
      <c r="H854" t="str">
        <f t="shared" si="13"/>
        <v>38720-PPB-X26</v>
      </c>
      <c r="J854" t="s">
        <v>2009</v>
      </c>
      <c r="K854">
        <f t="array" ref="K854">SUM((InvoiceNo=J854)*1)</f>
        <v>2</v>
      </c>
      <c r="L854">
        <f t="array" ref="L854">SUM((InvoiceNo=J854)*QuantityShipped)</f>
        <v>60</v>
      </c>
      <c r="N854" t="s">
        <v>2611</v>
      </c>
      <c r="O854">
        <f t="array" ref="O854">SUM((ItemCode=N854)*1)</f>
        <v>1</v>
      </c>
      <c r="P854">
        <f t="array" ref="P854">SUM((ItemCode=N854)*QuantityShipped)</f>
        <v>6</v>
      </c>
    </row>
    <row r="855" spans="1:16" x14ac:dyDescent="0.55000000000000004">
      <c r="A855" t="s">
        <v>1078</v>
      </c>
      <c r="B855" s="1">
        <v>40512</v>
      </c>
      <c r="C855" t="s">
        <v>1</v>
      </c>
      <c r="D855" t="s">
        <v>1079</v>
      </c>
      <c r="E855" t="s">
        <v>1080</v>
      </c>
      <c r="F855">
        <v>1</v>
      </c>
      <c r="G855" t="str">
        <f t="array" ref="G855">INDEX(BillToName,MATCH(A855,'Bill to Data'!$A$2:$A$3040,0))</f>
        <v>David McDonald</v>
      </c>
      <c r="H855" t="str">
        <f t="shared" si="13"/>
        <v>2088-514-144</v>
      </c>
      <c r="J855" t="s">
        <v>2010</v>
      </c>
      <c r="K855">
        <f t="array" ref="K855">SUM((InvoiceNo=J855)*1)</f>
        <v>1</v>
      </c>
      <c r="L855">
        <f t="array" ref="L855">SUM((InvoiceNo=J855)*QuantityShipped)</f>
        <v>-4</v>
      </c>
      <c r="N855" t="s">
        <v>2613</v>
      </c>
      <c r="O855">
        <f t="array" ref="O855">SUM((ItemCode=N855)*1)</f>
        <v>1</v>
      </c>
      <c r="P855">
        <f t="array" ref="P855">SUM((ItemCode=N855)*QuantityShipped)</f>
        <v>6</v>
      </c>
    </row>
    <row r="856" spans="1:16" x14ac:dyDescent="0.55000000000000004">
      <c r="A856" t="s">
        <v>1081</v>
      </c>
      <c r="B856" s="1">
        <v>40512</v>
      </c>
      <c r="C856" t="s">
        <v>1</v>
      </c>
      <c r="D856" t="s">
        <v>1082</v>
      </c>
      <c r="E856" t="s">
        <v>1083</v>
      </c>
      <c r="F856">
        <v>6</v>
      </c>
      <c r="G856" t="str">
        <f t="array" ref="G856">INDEX(BillToName,MATCH(A856,'Bill to Data'!$A$2:$A$3040,0))</f>
        <v>Hamadi Hachana</v>
      </c>
      <c r="H856" t="str">
        <f t="shared" si="13"/>
        <v>H1/4U-SS0015</v>
      </c>
      <c r="J856" t="s">
        <v>2011</v>
      </c>
      <c r="K856">
        <f t="array" ref="K856">SUM((InvoiceNo=J856)*1)</f>
        <v>1</v>
      </c>
      <c r="L856">
        <f t="array" ref="L856">SUM((InvoiceNo=J856)*QuantityShipped)</f>
        <v>4</v>
      </c>
      <c r="N856" t="s">
        <v>2616</v>
      </c>
      <c r="O856">
        <f t="array" ref="O856">SUM((ItemCode=N856)*1)</f>
        <v>1</v>
      </c>
      <c r="P856">
        <f t="array" ref="P856">SUM((ItemCode=N856)*QuantityShipped)</f>
        <v>1</v>
      </c>
    </row>
    <row r="857" spans="1:16" x14ac:dyDescent="0.55000000000000004">
      <c r="A857" t="s">
        <v>1084</v>
      </c>
      <c r="B857" s="1">
        <v>40512</v>
      </c>
      <c r="C857" t="s">
        <v>1</v>
      </c>
      <c r="D857" t="s">
        <v>1085</v>
      </c>
      <c r="E857" t="s">
        <v>438</v>
      </c>
      <c r="F857">
        <v>1</v>
      </c>
      <c r="G857" t="str">
        <f t="array" ref="G857">INDEX(BillToName,MATCH(A857,'Bill to Data'!$A$2:$A$3040,0))</f>
        <v>BRIAN SHOWALTER</v>
      </c>
      <c r="H857" t="str">
        <f t="shared" si="13"/>
        <v>TX-VK26</v>
      </c>
      <c r="J857" t="s">
        <v>2012</v>
      </c>
      <c r="K857">
        <f t="array" ref="K857">SUM((InvoiceNo=J857)*1)</f>
        <v>1</v>
      </c>
      <c r="L857">
        <f t="array" ref="L857">SUM((InvoiceNo=J857)*QuantityShipped)</f>
        <v>-1</v>
      </c>
      <c r="N857" t="s">
        <v>2618</v>
      </c>
      <c r="O857">
        <f t="array" ref="O857">SUM((ItemCode=N857)*1)</f>
        <v>4</v>
      </c>
      <c r="P857">
        <f t="array" ref="P857">SUM((ItemCode=N857)*QuantityShipped)</f>
        <v>53</v>
      </c>
    </row>
    <row r="858" spans="1:16" x14ac:dyDescent="0.55000000000000004">
      <c r="A858" t="s">
        <v>1084</v>
      </c>
      <c r="B858" s="1">
        <v>40512</v>
      </c>
      <c r="C858" t="s">
        <v>1</v>
      </c>
      <c r="D858" t="s">
        <v>437</v>
      </c>
      <c r="E858" t="s">
        <v>438</v>
      </c>
      <c r="F858">
        <v>1</v>
      </c>
      <c r="G858" t="str">
        <f t="array" ref="G858">INDEX(BillToName,MATCH(A858,'Bill to Data'!$A$2:$A$3040,0))</f>
        <v>BRIAN SHOWALTER</v>
      </c>
      <c r="H858" t="str">
        <f t="shared" si="13"/>
        <v>TX-VK8</v>
      </c>
      <c r="J858" t="s">
        <v>2013</v>
      </c>
      <c r="K858">
        <f t="array" ref="K858">SUM((InvoiceNo=J858)*1)</f>
        <v>1</v>
      </c>
      <c r="L858">
        <f t="array" ref="L858">SUM((InvoiceNo=J858)*QuantityShipped)</f>
        <v>1</v>
      </c>
      <c r="N858" t="s">
        <v>2625</v>
      </c>
      <c r="O858">
        <f t="array" ref="O858">SUM((ItemCode=N858)*1)</f>
        <v>1</v>
      </c>
      <c r="P858">
        <f t="array" ref="P858">SUM((ItemCode=N858)*QuantityShipped)</f>
        <v>7</v>
      </c>
    </row>
    <row r="859" spans="1:16" x14ac:dyDescent="0.55000000000000004">
      <c r="A859" t="s">
        <v>1086</v>
      </c>
      <c r="B859" s="1">
        <v>40512</v>
      </c>
      <c r="C859" t="s">
        <v>138</v>
      </c>
      <c r="D859" t="s">
        <v>230</v>
      </c>
      <c r="E859" t="s">
        <v>231</v>
      </c>
      <c r="F859">
        <v>1</v>
      </c>
      <c r="G859" t="str">
        <f t="array" ref="G859">INDEX(BillToName,MATCH(A859,'Bill to Data'!$A$2:$A$3040,0))</f>
        <v>FORETRAVEL MOTOR COACH</v>
      </c>
      <c r="H859" t="str">
        <f t="shared" si="13"/>
        <v>10018</v>
      </c>
      <c r="J859" t="s">
        <v>2014</v>
      </c>
      <c r="K859">
        <f t="array" ref="K859">SUM((InvoiceNo=J859)*1)</f>
        <v>1</v>
      </c>
      <c r="L859">
        <f t="array" ref="L859">SUM((InvoiceNo=J859)*QuantityShipped)</f>
        <v>4</v>
      </c>
      <c r="N859" t="s">
        <v>2626</v>
      </c>
      <c r="O859">
        <f t="array" ref="O859">SUM((ItemCode=N859)*1)</f>
        <v>3</v>
      </c>
      <c r="P859">
        <f t="array" ref="P859">SUM((ItemCode=N859)*QuantityShipped)</f>
        <v>22</v>
      </c>
    </row>
    <row r="860" spans="1:16" x14ac:dyDescent="0.55000000000000004">
      <c r="A860" t="s">
        <v>1087</v>
      </c>
      <c r="B860" s="1">
        <v>40513</v>
      </c>
      <c r="C860" t="s">
        <v>1</v>
      </c>
      <c r="D860" t="s">
        <v>1088</v>
      </c>
      <c r="E860" t="s">
        <v>1089</v>
      </c>
      <c r="F860">
        <v>1</v>
      </c>
      <c r="G860" t="str">
        <f t="array" ref="G860">INDEX(BillToName,MATCH(A860,'Bill to Data'!$A$2:$A$3040,0))</f>
        <v>Mark Boyles</v>
      </c>
      <c r="H860" t="str">
        <f t="shared" si="13"/>
        <v>90-02399</v>
      </c>
      <c r="J860" t="s">
        <v>2015</v>
      </c>
      <c r="K860">
        <f t="array" ref="K860">SUM((InvoiceNo=J860)*1)</f>
        <v>2</v>
      </c>
      <c r="L860">
        <f t="array" ref="L860">SUM((InvoiceNo=J860)*QuantityShipped)</f>
        <v>63</v>
      </c>
      <c r="N860" t="s">
        <v>2627</v>
      </c>
      <c r="O860">
        <f t="array" ref="O860">SUM((ItemCode=N860)*1)</f>
        <v>3</v>
      </c>
      <c r="P860">
        <f t="array" ref="P860">SUM((ItemCode=N860)*QuantityShipped)</f>
        <v>7</v>
      </c>
    </row>
    <row r="861" spans="1:16" x14ac:dyDescent="0.55000000000000004">
      <c r="A861" t="s">
        <v>1090</v>
      </c>
      <c r="B861" s="1">
        <v>40513</v>
      </c>
      <c r="C861" t="s">
        <v>138</v>
      </c>
      <c r="D861" t="s">
        <v>1091</v>
      </c>
      <c r="E861" t="s">
        <v>1092</v>
      </c>
      <c r="F861">
        <v>3</v>
      </c>
      <c r="G861" t="str">
        <f t="array" ref="G861">INDEX(BillToName,MATCH(A861,'Bill to Data'!$A$2:$A$3040,0))</f>
        <v>DON OWENS</v>
      </c>
      <c r="H861" t="str">
        <f t="shared" si="13"/>
        <v>IN0110-30</v>
      </c>
      <c r="J861" t="s">
        <v>2016</v>
      </c>
      <c r="K861">
        <f t="array" ref="K861">SUM((InvoiceNo=J861)*1)</f>
        <v>1</v>
      </c>
      <c r="L861">
        <f t="array" ref="L861">SUM((InvoiceNo=J861)*QuantityShipped)</f>
        <v>75</v>
      </c>
      <c r="N861" t="s">
        <v>2629</v>
      </c>
      <c r="O861">
        <f t="array" ref="O861">SUM((ItemCode=N861)*1)</f>
        <v>1</v>
      </c>
      <c r="P861">
        <f t="array" ref="P861">SUM((ItemCode=N861)*QuantityShipped)</f>
        <v>2</v>
      </c>
    </row>
    <row r="862" spans="1:16" x14ac:dyDescent="0.55000000000000004">
      <c r="A862" t="s">
        <v>1090</v>
      </c>
      <c r="B862" s="1">
        <v>40513</v>
      </c>
      <c r="C862" t="s">
        <v>138</v>
      </c>
      <c r="D862" t="s">
        <v>1093</v>
      </c>
      <c r="E862" t="s">
        <v>1094</v>
      </c>
      <c r="F862">
        <v>3</v>
      </c>
      <c r="G862" t="str">
        <f t="array" ref="G862">INDEX(BillToName,MATCH(A862,'Bill to Data'!$A$2:$A$3040,0))</f>
        <v>DON OWENS</v>
      </c>
      <c r="H862" t="str">
        <f t="shared" si="13"/>
        <v>IN40/85-ST</v>
      </c>
      <c r="J862" t="s">
        <v>2017</v>
      </c>
      <c r="K862">
        <f t="array" ref="K862">SUM((InvoiceNo=J862)*1)</f>
        <v>1</v>
      </c>
      <c r="L862">
        <f t="array" ref="L862">SUM((InvoiceNo=J862)*QuantityShipped)</f>
        <v>1</v>
      </c>
      <c r="N862" t="s">
        <v>2631</v>
      </c>
      <c r="O862">
        <f t="array" ref="O862">SUM((ItemCode=N862)*1)</f>
        <v>1</v>
      </c>
      <c r="P862">
        <f t="array" ref="P862">SUM((ItemCode=N862)*QuantityShipped)</f>
        <v>2</v>
      </c>
    </row>
    <row r="863" spans="1:16" x14ac:dyDescent="0.55000000000000004">
      <c r="A863" t="s">
        <v>1090</v>
      </c>
      <c r="B863" s="1">
        <v>40513</v>
      </c>
      <c r="C863" t="s">
        <v>138</v>
      </c>
      <c r="D863" t="s">
        <v>1095</v>
      </c>
      <c r="E863" t="s">
        <v>1096</v>
      </c>
      <c r="F863">
        <v>3</v>
      </c>
      <c r="G863" t="str">
        <f t="array" ref="G863">INDEX(BillToName,MATCH(A863,'Bill to Data'!$A$2:$A$3040,0))</f>
        <v>DON OWENS</v>
      </c>
      <c r="H863" t="str">
        <f t="shared" si="13"/>
        <v>IN0015-19</v>
      </c>
      <c r="J863" t="s">
        <v>2020</v>
      </c>
      <c r="K863">
        <f t="array" ref="K863">SUM((InvoiceNo=J863)*1)</f>
        <v>1</v>
      </c>
      <c r="L863">
        <f t="array" ref="L863">SUM((InvoiceNo=J863)*QuantityShipped)</f>
        <v>5</v>
      </c>
      <c r="N863" t="s">
        <v>2634</v>
      </c>
      <c r="O863">
        <f t="array" ref="O863">SUM((ItemCode=N863)*1)</f>
        <v>2</v>
      </c>
      <c r="P863">
        <f t="array" ref="P863">SUM((ItemCode=N863)*QuantityShipped)</f>
        <v>2</v>
      </c>
    </row>
    <row r="864" spans="1:16" x14ac:dyDescent="0.55000000000000004">
      <c r="A864" t="s">
        <v>1090</v>
      </c>
      <c r="B864" s="1">
        <v>40513</v>
      </c>
      <c r="C864" t="s">
        <v>138</v>
      </c>
      <c r="D864" t="s">
        <v>1097</v>
      </c>
      <c r="E864" t="s">
        <v>1098</v>
      </c>
      <c r="F864">
        <v>3</v>
      </c>
      <c r="G864" t="str">
        <f t="array" ref="G864">INDEX(BillToName,MATCH(A864,'Bill to Data'!$A$2:$A$3040,0))</f>
        <v>DON OWENS</v>
      </c>
      <c r="H864" t="str">
        <f t="shared" si="13"/>
        <v>IN15-ST</v>
      </c>
      <c r="J864" t="s">
        <v>2021</v>
      </c>
      <c r="K864">
        <f t="array" ref="K864">SUM((InvoiceNo=J864)*1)</f>
        <v>1</v>
      </c>
      <c r="L864">
        <f t="array" ref="L864">SUM((InvoiceNo=J864)*QuantityShipped)</f>
        <v>1</v>
      </c>
      <c r="N864" t="s">
        <v>2640</v>
      </c>
      <c r="O864">
        <f t="array" ref="O864">SUM((ItemCode=N864)*1)</f>
        <v>1</v>
      </c>
      <c r="P864">
        <f t="array" ref="P864">SUM((ItemCode=N864)*QuantityShipped)</f>
        <v>1</v>
      </c>
    </row>
    <row r="865" spans="1:16" x14ac:dyDescent="0.55000000000000004">
      <c r="A865" t="s">
        <v>1090</v>
      </c>
      <c r="B865" s="1">
        <v>40513</v>
      </c>
      <c r="C865" t="s">
        <v>138</v>
      </c>
      <c r="D865" t="s">
        <v>1099</v>
      </c>
      <c r="E865" t="s">
        <v>1100</v>
      </c>
      <c r="F865">
        <v>4</v>
      </c>
      <c r="G865" t="str">
        <f t="array" ref="G865">INDEX(BillToName,MATCH(A865,'Bill to Data'!$A$2:$A$3040,0))</f>
        <v>DON OWENS</v>
      </c>
      <c r="H865" t="str">
        <f t="shared" si="13"/>
        <v>VF200</v>
      </c>
      <c r="J865" t="s">
        <v>2024</v>
      </c>
      <c r="K865">
        <f t="array" ref="K865">SUM((InvoiceNo=J865)*1)</f>
        <v>1</v>
      </c>
      <c r="L865">
        <f t="array" ref="L865">SUM((InvoiceNo=J865)*QuantityShipped)</f>
        <v>1</v>
      </c>
      <c r="N865" t="s">
        <v>2649</v>
      </c>
      <c r="O865">
        <f t="array" ref="O865">SUM((ItemCode=N865)*1)</f>
        <v>1</v>
      </c>
      <c r="P865">
        <f t="array" ref="P865">SUM((ItemCode=N865)*QuantityShipped)</f>
        <v>75</v>
      </c>
    </row>
    <row r="866" spans="1:16" x14ac:dyDescent="0.55000000000000004">
      <c r="A866" t="s">
        <v>1101</v>
      </c>
      <c r="B866" s="1">
        <v>40519</v>
      </c>
      <c r="C866" t="s">
        <v>1</v>
      </c>
      <c r="D866" t="s">
        <v>16</v>
      </c>
      <c r="E866" t="s">
        <v>17</v>
      </c>
      <c r="F866">
        <v>1</v>
      </c>
      <c r="G866" t="str">
        <f t="array" ref="G866">INDEX(BillToName,MATCH(A866,'Bill to Data'!$A$2:$A$3040,0))</f>
        <v>CHARLES CLARK</v>
      </c>
      <c r="H866" t="str">
        <f t="shared" si="13"/>
        <v>8007-543-836</v>
      </c>
      <c r="J866" t="s">
        <v>2025</v>
      </c>
      <c r="K866">
        <f t="array" ref="K866">SUM((InvoiceNo=J866)*1)</f>
        <v>4</v>
      </c>
      <c r="L866">
        <f t="array" ref="L866">SUM((InvoiceNo=J866)*QuantityShipped)</f>
        <v>600</v>
      </c>
      <c r="N866" t="s">
        <v>2661</v>
      </c>
      <c r="O866">
        <f t="array" ref="O866">SUM((ItemCode=N866)*1)</f>
        <v>1</v>
      </c>
      <c r="P866">
        <f t="array" ref="P866">SUM((ItemCode=N866)*QuantityShipped)</f>
        <v>1</v>
      </c>
    </row>
    <row r="867" spans="1:16" x14ac:dyDescent="0.55000000000000004">
      <c r="A867" t="s">
        <v>1102</v>
      </c>
      <c r="B867" s="1">
        <v>40519</v>
      </c>
      <c r="C867" t="s">
        <v>138</v>
      </c>
      <c r="D867" t="s">
        <v>1103</v>
      </c>
      <c r="E867" t="s">
        <v>1104</v>
      </c>
      <c r="F867">
        <v>4</v>
      </c>
      <c r="G867" t="str">
        <f t="array" ref="G867">INDEX(BillToName,MATCH(A867,'Bill to Data'!$A$2:$A$3040,0))</f>
        <v>Abelardo Pacheco</v>
      </c>
      <c r="H867" t="str">
        <f t="shared" si="13"/>
        <v>20460-00</v>
      </c>
      <c r="J867" t="s">
        <v>2027</v>
      </c>
      <c r="K867">
        <f t="array" ref="K867">SUM((InvoiceNo=J867)*1)</f>
        <v>1</v>
      </c>
      <c r="L867">
        <f t="array" ref="L867">SUM((InvoiceNo=J867)*QuantityShipped)</f>
        <v>80</v>
      </c>
      <c r="N867" t="s">
        <v>2663</v>
      </c>
      <c r="O867">
        <f t="array" ref="O867">SUM((ItemCode=N867)*1)</f>
        <v>2</v>
      </c>
      <c r="P867">
        <f t="array" ref="P867">SUM((ItemCode=N867)*QuantityShipped)</f>
        <v>2</v>
      </c>
    </row>
    <row r="868" spans="1:16" x14ac:dyDescent="0.55000000000000004">
      <c r="A868" t="s">
        <v>1105</v>
      </c>
      <c r="B868" s="1">
        <v>40519</v>
      </c>
      <c r="C868" t="s">
        <v>1</v>
      </c>
      <c r="D868" t="s">
        <v>1106</v>
      </c>
      <c r="E868" t="s">
        <v>1107</v>
      </c>
      <c r="F868">
        <v>2</v>
      </c>
      <c r="G868" t="str">
        <f t="array" ref="G868">INDEX(BillToName,MATCH(A868,'Bill to Data'!$A$2:$A$3040,0))</f>
        <v>Jonathan Leary</v>
      </c>
      <c r="H868" t="str">
        <f t="shared" si="13"/>
        <v>V200FP</v>
      </c>
      <c r="J868" t="s">
        <v>2029</v>
      </c>
      <c r="K868">
        <f t="array" ref="K868">SUM((InvoiceNo=J868)*1)</f>
        <v>2</v>
      </c>
      <c r="L868">
        <f t="array" ref="L868">SUM((InvoiceNo=J868)*QuantityShipped)</f>
        <v>4</v>
      </c>
      <c r="N868" t="s">
        <v>2665</v>
      </c>
      <c r="O868">
        <f t="array" ref="O868">SUM((ItemCode=N868)*1)</f>
        <v>1</v>
      </c>
      <c r="P868">
        <f t="array" ref="P868">SUM((ItemCode=N868)*QuantityShipped)</f>
        <v>1</v>
      </c>
    </row>
    <row r="869" spans="1:16" x14ac:dyDescent="0.55000000000000004">
      <c r="A869" t="s">
        <v>1108</v>
      </c>
      <c r="B869" s="1">
        <v>40519</v>
      </c>
      <c r="C869" t="s">
        <v>1</v>
      </c>
      <c r="D869" t="s">
        <v>1109</v>
      </c>
      <c r="E869" t="s">
        <v>1110</v>
      </c>
      <c r="F869">
        <v>1</v>
      </c>
      <c r="G869" t="str">
        <f t="array" ref="G869">INDEX(BillToName,MATCH(A869,'Bill to Data'!$A$2:$A$3040,0))</f>
        <v>WILLIAM FOX</v>
      </c>
      <c r="H869" t="str">
        <f t="shared" si="13"/>
        <v>R0620526</v>
      </c>
      <c r="J869" t="s">
        <v>2030</v>
      </c>
      <c r="K869">
        <f t="array" ref="K869">SUM((InvoiceNo=J869)*1)</f>
        <v>4</v>
      </c>
      <c r="L869">
        <f t="array" ref="L869">SUM((InvoiceNo=J869)*QuantityShipped)</f>
        <v>28</v>
      </c>
      <c r="N869" t="s">
        <v>2667</v>
      </c>
      <c r="O869">
        <f t="array" ref="O869">SUM((ItemCode=N869)*1)</f>
        <v>5</v>
      </c>
      <c r="P869">
        <f t="array" ref="P869">SUM((ItemCode=N869)*QuantityShipped)</f>
        <v>11</v>
      </c>
    </row>
    <row r="870" spans="1:16" x14ac:dyDescent="0.55000000000000004">
      <c r="A870" t="s">
        <v>1111</v>
      </c>
      <c r="B870" s="1">
        <v>40520</v>
      </c>
      <c r="C870" t="s">
        <v>138</v>
      </c>
      <c r="D870" t="s">
        <v>805</v>
      </c>
      <c r="E870" t="s">
        <v>806</v>
      </c>
      <c r="F870">
        <v>1</v>
      </c>
      <c r="G870" t="str">
        <f t="array" ref="G870">INDEX(BillToName,MATCH(A870,'Bill to Data'!$A$2:$A$3040,0))</f>
        <v>SCOTT PARRELL</v>
      </c>
      <c r="H870" t="str">
        <f t="shared" si="13"/>
        <v>117-0171-249</v>
      </c>
      <c r="J870" t="s">
        <v>2032</v>
      </c>
      <c r="K870">
        <f t="array" ref="K870">SUM((InvoiceNo=J870)*1)</f>
        <v>1</v>
      </c>
      <c r="L870">
        <f t="array" ref="L870">SUM((InvoiceNo=J870)*QuantityShipped)</f>
        <v>2</v>
      </c>
      <c r="N870" t="s">
        <v>2669</v>
      </c>
      <c r="O870">
        <f t="array" ref="O870">SUM((ItemCode=N870)*1)</f>
        <v>1</v>
      </c>
      <c r="P870">
        <f t="array" ref="P870">SUM((ItemCode=N870)*QuantityShipped)</f>
        <v>3</v>
      </c>
    </row>
    <row r="871" spans="1:16" x14ac:dyDescent="0.55000000000000004">
      <c r="A871" t="s">
        <v>1111</v>
      </c>
      <c r="B871" s="1">
        <v>40520</v>
      </c>
      <c r="C871" t="s">
        <v>138</v>
      </c>
      <c r="D871" t="s">
        <v>1112</v>
      </c>
      <c r="E871" t="s">
        <v>1113</v>
      </c>
      <c r="F871">
        <v>1</v>
      </c>
      <c r="G871" t="str">
        <f t="array" ref="G871">INDEX(BillToName,MATCH(A871,'Bill to Data'!$A$2:$A$3040,0))</f>
        <v>SCOTT PARRELL</v>
      </c>
      <c r="H871" t="str">
        <f t="shared" si="13"/>
        <v>115-0171-792</v>
      </c>
      <c r="J871" t="s">
        <v>2033</v>
      </c>
      <c r="K871">
        <f t="array" ref="K871">SUM((InvoiceNo=J871)*1)</f>
        <v>1</v>
      </c>
      <c r="L871">
        <f t="array" ref="L871">SUM((InvoiceNo=J871)*QuantityShipped)</f>
        <v>1</v>
      </c>
      <c r="N871" t="s">
        <v>2673</v>
      </c>
      <c r="O871">
        <f t="array" ref="O871">SUM((ItemCode=N871)*1)</f>
        <v>1</v>
      </c>
      <c r="P871">
        <f t="array" ref="P871">SUM((ItemCode=N871)*QuantityShipped)</f>
        <v>14</v>
      </c>
    </row>
    <row r="872" spans="1:16" x14ac:dyDescent="0.55000000000000004">
      <c r="A872" t="s">
        <v>1114</v>
      </c>
      <c r="B872" s="1">
        <v>40520</v>
      </c>
      <c r="C872" t="s">
        <v>138</v>
      </c>
      <c r="D872" t="s">
        <v>1115</v>
      </c>
      <c r="E872" t="s">
        <v>945</v>
      </c>
      <c r="F872">
        <v>15</v>
      </c>
      <c r="G872" t="str">
        <f t="array" ref="G872">INDEX(BillToName,MATCH(A872,'Bill to Data'!$A$2:$A$3040,0))</f>
        <v>N G TURF</v>
      </c>
      <c r="H872" t="str">
        <f t="shared" si="13"/>
        <v>TK-VS2</v>
      </c>
      <c r="J872" t="s">
        <v>2034</v>
      </c>
      <c r="K872">
        <f t="array" ref="K872">SUM((InvoiceNo=J872)*1)</f>
        <v>1</v>
      </c>
      <c r="L872">
        <f t="array" ref="L872">SUM((InvoiceNo=J872)*QuantityShipped)</f>
        <v>53</v>
      </c>
      <c r="N872" t="s">
        <v>2674</v>
      </c>
      <c r="O872">
        <f t="array" ref="O872">SUM((ItemCode=N872)*1)</f>
        <v>1</v>
      </c>
      <c r="P872">
        <f t="array" ref="P872">SUM((ItemCode=N872)*QuantityShipped)</f>
        <v>14</v>
      </c>
    </row>
    <row r="873" spans="1:16" x14ac:dyDescent="0.55000000000000004">
      <c r="A873" t="s">
        <v>1114</v>
      </c>
      <c r="B873" s="1">
        <v>40520</v>
      </c>
      <c r="C873" t="s">
        <v>138</v>
      </c>
      <c r="D873" t="s">
        <v>946</v>
      </c>
      <c r="E873" t="s">
        <v>947</v>
      </c>
      <c r="F873">
        <v>15</v>
      </c>
      <c r="G873" t="str">
        <f t="array" ref="G873">INDEX(BillToName,MATCH(A873,'Bill to Data'!$A$2:$A$3040,0))</f>
        <v>N G TURF</v>
      </c>
      <c r="H873" t="str">
        <f t="shared" si="13"/>
        <v>CP25599-1-NY</v>
      </c>
      <c r="J873" t="s">
        <v>2035</v>
      </c>
      <c r="K873">
        <f t="array" ref="K873">SUM((InvoiceNo=J873)*1)</f>
        <v>1</v>
      </c>
      <c r="L873">
        <f t="array" ref="L873">SUM((InvoiceNo=J873)*QuantityShipped)</f>
        <v>1</v>
      </c>
      <c r="N873" t="s">
        <v>2679</v>
      </c>
      <c r="O873">
        <f t="array" ref="O873">SUM((ItemCode=N873)*1)</f>
        <v>1</v>
      </c>
      <c r="P873">
        <f t="array" ref="P873">SUM((ItemCode=N873)*QuantityShipped)</f>
        <v>2</v>
      </c>
    </row>
    <row r="874" spans="1:16" x14ac:dyDescent="0.55000000000000004">
      <c r="A874" t="s">
        <v>1114</v>
      </c>
      <c r="B874" s="1">
        <v>40520</v>
      </c>
      <c r="C874" t="s">
        <v>138</v>
      </c>
      <c r="D874" t="s">
        <v>242</v>
      </c>
      <c r="E874" t="s">
        <v>243</v>
      </c>
      <c r="F874">
        <v>20</v>
      </c>
      <c r="G874" t="str">
        <f t="array" ref="G874">INDEX(BillToName,MATCH(A874,'Bill to Data'!$A$2:$A$3040,0))</f>
        <v>N G TURF</v>
      </c>
      <c r="H874" t="str">
        <f t="shared" si="13"/>
        <v>CP19438-EPR</v>
      </c>
      <c r="J874" t="s">
        <v>2036</v>
      </c>
      <c r="K874">
        <f t="array" ref="K874">SUM((InvoiceNo=J874)*1)</f>
        <v>1</v>
      </c>
      <c r="L874">
        <f t="array" ref="L874">SUM((InvoiceNo=J874)*QuantityShipped)</f>
        <v>1</v>
      </c>
      <c r="N874" t="s">
        <v>2681</v>
      </c>
      <c r="O874">
        <f t="array" ref="O874">SUM((ItemCode=N874)*1)</f>
        <v>1</v>
      </c>
      <c r="P874">
        <f t="array" ref="P874">SUM((ItemCode=N874)*QuantityShipped)</f>
        <v>2</v>
      </c>
    </row>
    <row r="875" spans="1:16" x14ac:dyDescent="0.55000000000000004">
      <c r="A875" t="s">
        <v>1114</v>
      </c>
      <c r="B875" s="1">
        <v>40520</v>
      </c>
      <c r="C875" t="s">
        <v>138</v>
      </c>
      <c r="D875" t="s">
        <v>1116</v>
      </c>
      <c r="E875" t="s">
        <v>743</v>
      </c>
      <c r="F875">
        <v>15</v>
      </c>
      <c r="G875" t="str">
        <f t="array" ref="G875">INDEX(BillToName,MATCH(A875,'Bill to Data'!$A$2:$A$3040,0))</f>
        <v>N G TURF</v>
      </c>
      <c r="H875" t="str">
        <f t="shared" si="13"/>
        <v>QJT8360-NYB</v>
      </c>
      <c r="J875" t="s">
        <v>2039</v>
      </c>
      <c r="K875">
        <f t="array" ref="K875">SUM((InvoiceNo=J875)*1)</f>
        <v>1</v>
      </c>
      <c r="L875">
        <f t="array" ref="L875">SUM((InvoiceNo=J875)*QuantityShipped)</f>
        <v>2</v>
      </c>
      <c r="N875" t="s">
        <v>2683</v>
      </c>
      <c r="O875">
        <f t="array" ref="O875">SUM((ItemCode=N875)*1)</f>
        <v>1</v>
      </c>
      <c r="P875">
        <f t="array" ref="P875">SUM((ItemCode=N875)*QuantityShipped)</f>
        <v>2</v>
      </c>
    </row>
    <row r="876" spans="1:16" x14ac:dyDescent="0.55000000000000004">
      <c r="A876" t="s">
        <v>1114</v>
      </c>
      <c r="B876" s="1">
        <v>40520</v>
      </c>
      <c r="C876" t="s">
        <v>138</v>
      </c>
      <c r="D876" t="s">
        <v>254</v>
      </c>
      <c r="E876" t="s">
        <v>255</v>
      </c>
      <c r="F876">
        <v>5</v>
      </c>
      <c r="G876" t="str">
        <f t="array" ref="G876">INDEX(BillToName,MATCH(A876,'Bill to Data'!$A$2:$A$3040,0))</f>
        <v>N G TURF</v>
      </c>
      <c r="H876" t="str">
        <f t="shared" si="13"/>
        <v>CP21953-EPR</v>
      </c>
      <c r="J876" t="s">
        <v>2041</v>
      </c>
      <c r="K876">
        <f t="array" ref="K876">SUM((InvoiceNo=J876)*1)</f>
        <v>1</v>
      </c>
      <c r="L876">
        <f t="array" ref="L876">SUM((InvoiceNo=J876)*QuantityShipped)</f>
        <v>2</v>
      </c>
      <c r="N876" t="s">
        <v>2685</v>
      </c>
      <c r="O876">
        <f t="array" ref="O876">SUM((ItemCode=N876)*1)</f>
        <v>1</v>
      </c>
      <c r="P876">
        <f t="array" ref="P876">SUM((ItemCode=N876)*QuantityShipped)</f>
        <v>2</v>
      </c>
    </row>
    <row r="877" spans="1:16" x14ac:dyDescent="0.55000000000000004">
      <c r="A877" t="s">
        <v>1117</v>
      </c>
      <c r="B877" s="1">
        <v>40525</v>
      </c>
      <c r="C877" t="s">
        <v>1</v>
      </c>
      <c r="D877" t="s">
        <v>1118</v>
      </c>
      <c r="E877" t="s">
        <v>1119</v>
      </c>
      <c r="F877">
        <v>2</v>
      </c>
      <c r="G877" t="str">
        <f t="array" ref="G877">INDEX(BillToName,MATCH(A877,'Bill to Data'!$A$2:$A$3040,0))</f>
        <v>Jonathan Leary</v>
      </c>
      <c r="H877" t="str">
        <f t="shared" si="13"/>
        <v>VT200FP</v>
      </c>
      <c r="J877" t="s">
        <v>2044</v>
      </c>
      <c r="K877">
        <f t="array" ref="K877">SUM((InvoiceNo=J877)*1)</f>
        <v>1</v>
      </c>
      <c r="L877">
        <f t="array" ref="L877">SUM((InvoiceNo=J877)*QuantityShipped)</f>
        <v>4</v>
      </c>
      <c r="N877" t="s">
        <v>2687</v>
      </c>
      <c r="O877">
        <f t="array" ref="O877">SUM((ItemCode=N877)*1)</f>
        <v>1</v>
      </c>
      <c r="P877">
        <f t="array" ref="P877">SUM((ItemCode=N877)*QuantityShipped)</f>
        <v>2</v>
      </c>
    </row>
    <row r="878" spans="1:16" x14ac:dyDescent="0.55000000000000004">
      <c r="A878" t="s">
        <v>1117</v>
      </c>
      <c r="B878" s="1">
        <v>40525</v>
      </c>
      <c r="C878" t="s">
        <v>1</v>
      </c>
      <c r="D878" t="s">
        <v>1120</v>
      </c>
      <c r="E878" t="s">
        <v>1121</v>
      </c>
      <c r="F878">
        <v>1</v>
      </c>
      <c r="G878" t="str">
        <f t="array" ref="G878">INDEX(BillToName,MATCH(A878,'Bill to Data'!$A$2:$A$3040,0))</f>
        <v>Jonathan Leary</v>
      </c>
      <c r="H878" t="str">
        <f t="shared" si="13"/>
        <v>FM-1100</v>
      </c>
      <c r="J878" t="s">
        <v>2045</v>
      </c>
      <c r="K878">
        <f t="array" ref="K878">SUM((InvoiceNo=J878)*1)</f>
        <v>4</v>
      </c>
      <c r="L878">
        <f t="array" ref="L878">SUM((InvoiceNo=J878)*QuantityShipped)</f>
        <v>-28</v>
      </c>
      <c r="N878" t="s">
        <v>2689</v>
      </c>
      <c r="O878">
        <f t="array" ref="O878">SUM((ItemCode=N878)*1)</f>
        <v>2</v>
      </c>
      <c r="P878">
        <f t="array" ref="P878">SUM((ItemCode=N878)*QuantityShipped)</f>
        <v>30</v>
      </c>
    </row>
    <row r="879" spans="1:16" x14ac:dyDescent="0.55000000000000004">
      <c r="A879" t="s">
        <v>1122</v>
      </c>
      <c r="B879" s="1">
        <v>40529</v>
      </c>
      <c r="C879" t="s">
        <v>138</v>
      </c>
      <c r="D879" t="s">
        <v>1123</v>
      </c>
      <c r="E879" t="s">
        <v>1124</v>
      </c>
      <c r="F879">
        <v>1</v>
      </c>
      <c r="G879" t="str">
        <f t="array" ref="G879">INDEX(BillToName,MATCH(A879,'Bill to Data'!$A$2:$A$3040,0))</f>
        <v>JOE</v>
      </c>
      <c r="H879" t="str">
        <f t="shared" si="13"/>
        <v>23770-SS</v>
      </c>
      <c r="J879" t="s">
        <v>2046</v>
      </c>
      <c r="K879">
        <f t="array" ref="K879">SUM((InvoiceNo=J879)*1)</f>
        <v>2</v>
      </c>
      <c r="L879">
        <f t="array" ref="L879">SUM((InvoiceNo=J879)*QuantityShipped)</f>
        <v>2</v>
      </c>
      <c r="N879" t="s">
        <v>2692</v>
      </c>
      <c r="O879">
        <f t="array" ref="O879">SUM((ItemCode=N879)*1)</f>
        <v>3</v>
      </c>
      <c r="P879">
        <f t="array" ref="P879">SUM((ItemCode=N879)*QuantityShipped)</f>
        <v>132</v>
      </c>
    </row>
    <row r="880" spans="1:16" x14ac:dyDescent="0.55000000000000004">
      <c r="A880" t="s">
        <v>1122</v>
      </c>
      <c r="B880" s="1">
        <v>40529</v>
      </c>
      <c r="C880" t="s">
        <v>138</v>
      </c>
      <c r="D880" t="s">
        <v>1125</v>
      </c>
      <c r="E880" t="s">
        <v>1126</v>
      </c>
      <c r="F880">
        <v>1</v>
      </c>
      <c r="G880" t="str">
        <f t="array" ref="G880">INDEX(BillToName,MATCH(A880,'Bill to Data'!$A$2:$A$3040,0))</f>
        <v>JOE</v>
      </c>
      <c r="H880" t="str">
        <f t="shared" si="13"/>
        <v>18644-NYB-406</v>
      </c>
      <c r="J880" t="s">
        <v>2047</v>
      </c>
      <c r="K880">
        <f t="array" ref="K880">SUM((InvoiceNo=J880)*1)</f>
        <v>1</v>
      </c>
      <c r="L880">
        <f t="array" ref="L880">SUM((InvoiceNo=J880)*QuantityShipped)</f>
        <v>1</v>
      </c>
      <c r="N880" t="s">
        <v>2693</v>
      </c>
      <c r="O880">
        <f t="array" ref="O880">SUM((ItemCode=N880)*1)</f>
        <v>2</v>
      </c>
      <c r="P880">
        <f t="array" ref="P880">SUM((ItemCode=N880)*QuantityShipped)</f>
        <v>118</v>
      </c>
    </row>
    <row r="881" spans="1:16" x14ac:dyDescent="0.55000000000000004">
      <c r="A881" t="s">
        <v>1122</v>
      </c>
      <c r="B881" s="1">
        <v>40529</v>
      </c>
      <c r="C881" t="s">
        <v>138</v>
      </c>
      <c r="D881" t="s">
        <v>77</v>
      </c>
      <c r="E881" t="s">
        <v>30</v>
      </c>
      <c r="F881">
        <v>3</v>
      </c>
      <c r="G881" t="str">
        <f t="array" ref="G881">INDEX(BillToName,MATCH(A881,'Bill to Data'!$A$2:$A$3040,0))</f>
        <v>JOE</v>
      </c>
      <c r="H881" t="str">
        <f t="shared" si="13"/>
        <v>25612-6-NYR</v>
      </c>
      <c r="J881" t="s">
        <v>2048</v>
      </c>
      <c r="K881">
        <f t="array" ref="K881">SUM((InvoiceNo=J881)*1)</f>
        <v>3</v>
      </c>
      <c r="L881">
        <f t="array" ref="L881">SUM((InvoiceNo=J881)*QuantityShipped)</f>
        <v>284</v>
      </c>
      <c r="N881" t="s">
        <v>2694</v>
      </c>
      <c r="O881">
        <f t="array" ref="O881">SUM((ItemCode=N881)*1)</f>
        <v>1</v>
      </c>
      <c r="P881">
        <f t="array" ref="P881">SUM((ItemCode=N881)*QuantityShipped)</f>
        <v>62</v>
      </c>
    </row>
    <row r="882" spans="1:16" x14ac:dyDescent="0.55000000000000004">
      <c r="A882" t="s">
        <v>1122</v>
      </c>
      <c r="B882" s="1">
        <v>40529</v>
      </c>
      <c r="C882" t="s">
        <v>138</v>
      </c>
      <c r="D882" t="s">
        <v>71</v>
      </c>
      <c r="E882" t="s">
        <v>72</v>
      </c>
      <c r="F882">
        <v>3</v>
      </c>
      <c r="G882" t="str">
        <f t="array" ref="G882">INDEX(BillToName,MATCH(A882,'Bill to Data'!$A$2:$A$3040,0))</f>
        <v>JOE</v>
      </c>
      <c r="H882" t="str">
        <f t="shared" si="13"/>
        <v>55215-50-EPR</v>
      </c>
      <c r="J882" t="s">
        <v>2049</v>
      </c>
      <c r="K882">
        <f t="array" ref="K882">SUM((InvoiceNo=J882)*1)</f>
        <v>1</v>
      </c>
      <c r="L882">
        <f t="array" ref="L882">SUM((InvoiceNo=J882)*QuantityShipped)</f>
        <v>1</v>
      </c>
      <c r="N882" t="s">
        <v>2715</v>
      </c>
      <c r="O882">
        <f t="array" ref="O882">SUM((ItemCode=N882)*1)</f>
        <v>5</v>
      </c>
      <c r="P882">
        <f t="array" ref="P882">SUM((ItemCode=N882)*QuantityShipped)</f>
        <v>13</v>
      </c>
    </row>
    <row r="883" spans="1:16" x14ac:dyDescent="0.55000000000000004">
      <c r="A883" t="s">
        <v>1122</v>
      </c>
      <c r="B883" s="1">
        <v>40529</v>
      </c>
      <c r="C883" t="s">
        <v>138</v>
      </c>
      <c r="D883" t="s">
        <v>1127</v>
      </c>
      <c r="E883" t="s">
        <v>63</v>
      </c>
      <c r="F883">
        <v>3</v>
      </c>
      <c r="G883" t="str">
        <f t="array" ref="G883">INDEX(BillToName,MATCH(A883,'Bill to Data'!$A$2:$A$3040,0))</f>
        <v>JOE</v>
      </c>
      <c r="H883" t="str">
        <f t="shared" si="13"/>
        <v>TP11002-VS</v>
      </c>
      <c r="J883" t="s">
        <v>2050</v>
      </c>
      <c r="K883">
        <f t="array" ref="K883">SUM((InvoiceNo=J883)*1)</f>
        <v>3</v>
      </c>
      <c r="L883">
        <f t="array" ref="L883">SUM((InvoiceNo=J883)*QuantityShipped)</f>
        <v>27</v>
      </c>
      <c r="N883" t="s">
        <v>2722</v>
      </c>
      <c r="O883">
        <f t="array" ref="O883">SUM((ItemCode=N883)*1)</f>
        <v>5</v>
      </c>
      <c r="P883">
        <f t="array" ref="P883">SUM((ItemCode=N883)*QuantityShipped)</f>
        <v>15</v>
      </c>
    </row>
    <row r="884" spans="1:16" x14ac:dyDescent="0.55000000000000004">
      <c r="A884" t="s">
        <v>1128</v>
      </c>
      <c r="B884" s="1">
        <v>40529</v>
      </c>
      <c r="C884" t="s">
        <v>1</v>
      </c>
      <c r="D884" t="s">
        <v>33</v>
      </c>
      <c r="E884" t="s">
        <v>34</v>
      </c>
      <c r="F884">
        <v>1</v>
      </c>
      <c r="G884" t="str">
        <f t="array" ref="G884">INDEX(BillToName,MATCH(A884,'Bill to Data'!$A$2:$A$3040,0))</f>
        <v>RANDALL BENNETT</v>
      </c>
      <c r="H884" t="str">
        <f t="shared" si="13"/>
        <v>AA6B</v>
      </c>
      <c r="J884" t="s">
        <v>2051</v>
      </c>
      <c r="K884">
        <f t="array" ref="K884">SUM((InvoiceNo=J884)*1)</f>
        <v>2</v>
      </c>
      <c r="L884">
        <f t="array" ref="L884">SUM((InvoiceNo=J884)*QuantityShipped)</f>
        <v>8</v>
      </c>
      <c r="N884" t="s">
        <v>2723</v>
      </c>
      <c r="O884">
        <f t="array" ref="O884">SUM((ItemCode=N884)*1)</f>
        <v>1</v>
      </c>
      <c r="P884">
        <f t="array" ref="P884">SUM((ItemCode=N884)*QuantityShipped)</f>
        <v>17</v>
      </c>
    </row>
    <row r="885" spans="1:16" x14ac:dyDescent="0.55000000000000004">
      <c r="A885" t="s">
        <v>1129</v>
      </c>
      <c r="B885" s="1">
        <v>40529</v>
      </c>
      <c r="C885" t="s">
        <v>138</v>
      </c>
      <c r="D885" t="s">
        <v>1130</v>
      </c>
      <c r="E885" t="s">
        <v>1131</v>
      </c>
      <c r="F885">
        <v>2</v>
      </c>
      <c r="G885" t="str">
        <f t="array" ref="G885">INDEX(BillToName,MATCH(A885,'Bill to Data'!$A$2:$A$3040,0))</f>
        <v>MAYFIELDS FARMING</v>
      </c>
      <c r="H885" t="str">
        <f t="shared" si="13"/>
        <v>660000150</v>
      </c>
      <c r="J885" t="s">
        <v>2052</v>
      </c>
      <c r="K885">
        <f t="array" ref="K885">SUM((InvoiceNo=J885)*1)</f>
        <v>3</v>
      </c>
      <c r="L885">
        <f t="array" ref="L885">SUM((InvoiceNo=J885)*QuantityShipped)</f>
        <v>204</v>
      </c>
      <c r="N885" t="s">
        <v>2726</v>
      </c>
      <c r="O885">
        <f t="array" ref="O885">SUM((ItemCode=N885)*1)</f>
        <v>3</v>
      </c>
      <c r="P885">
        <f t="array" ref="P885">SUM((ItemCode=N885)*QuantityShipped)</f>
        <v>3</v>
      </c>
    </row>
    <row r="886" spans="1:16" x14ac:dyDescent="0.55000000000000004">
      <c r="A886" t="s">
        <v>1129</v>
      </c>
      <c r="B886" s="1">
        <v>40529</v>
      </c>
      <c r="C886" t="s">
        <v>138</v>
      </c>
      <c r="D886" t="s">
        <v>887</v>
      </c>
      <c r="E886" t="s">
        <v>293</v>
      </c>
      <c r="F886">
        <v>55</v>
      </c>
      <c r="G886" t="str">
        <f t="array" ref="G886">INDEX(BillToName,MATCH(A886,'Bill to Data'!$A$2:$A$3040,0))</f>
        <v>MAYFIELDS FARMING</v>
      </c>
      <c r="H886" t="str">
        <f t="shared" si="13"/>
        <v>AIXR110015VP</v>
      </c>
      <c r="J886" t="s">
        <v>2053</v>
      </c>
      <c r="K886">
        <f t="array" ref="K886">SUM((InvoiceNo=J886)*1)</f>
        <v>2</v>
      </c>
      <c r="L886">
        <f t="array" ref="L886">SUM((InvoiceNo=J886)*QuantityShipped)</f>
        <v>6</v>
      </c>
      <c r="N886" t="s">
        <v>2734</v>
      </c>
      <c r="O886">
        <f t="array" ref="O886">SUM((ItemCode=N886)*1)</f>
        <v>4</v>
      </c>
      <c r="P886">
        <f t="array" ref="P886">SUM((ItemCode=N886)*QuantityShipped)</f>
        <v>5</v>
      </c>
    </row>
    <row r="887" spans="1:16" x14ac:dyDescent="0.55000000000000004">
      <c r="A887" t="s">
        <v>1132</v>
      </c>
      <c r="B887" s="1">
        <v>40529</v>
      </c>
      <c r="C887" t="s">
        <v>138</v>
      </c>
      <c r="D887" t="s">
        <v>726</v>
      </c>
      <c r="E887" t="s">
        <v>727</v>
      </c>
      <c r="F887">
        <v>1</v>
      </c>
      <c r="G887" t="str">
        <f t="array" ref="G887">INDEX(BillToName,MATCH(A887,'Bill to Data'!$A$2:$A$3040,0))</f>
        <v>WAYNE MILLER</v>
      </c>
      <c r="H887" t="str">
        <f t="shared" si="13"/>
        <v>8000-533-236</v>
      </c>
      <c r="J887" t="s">
        <v>2054</v>
      </c>
      <c r="K887">
        <f t="array" ref="K887">SUM((InvoiceNo=J887)*1)</f>
        <v>3</v>
      </c>
      <c r="L887">
        <f t="array" ref="L887">SUM((InvoiceNo=J887)*QuantityShipped)</f>
        <v>3</v>
      </c>
      <c r="N887" t="s">
        <v>2748</v>
      </c>
      <c r="O887">
        <f t="array" ref="O887">SUM((ItemCode=N887)*1)</f>
        <v>1</v>
      </c>
      <c r="P887">
        <f t="array" ref="P887">SUM((ItemCode=N887)*QuantityShipped)</f>
        <v>0</v>
      </c>
    </row>
    <row r="888" spans="1:16" x14ac:dyDescent="0.55000000000000004">
      <c r="A888" t="s">
        <v>1133</v>
      </c>
      <c r="B888" s="1">
        <v>40529</v>
      </c>
      <c r="C888" t="s">
        <v>1</v>
      </c>
      <c r="D888" t="s">
        <v>1134</v>
      </c>
      <c r="E888" t="s">
        <v>1135</v>
      </c>
      <c r="F888">
        <v>1</v>
      </c>
      <c r="G888" t="str">
        <f t="array" ref="G888">INDEX(BillToName,MATCH(A888,'Bill to Data'!$A$2:$A$3040,0))</f>
        <v>Wayne Pyron</v>
      </c>
      <c r="H888" t="str">
        <f t="shared" si="13"/>
        <v>KIBFD35-SET</v>
      </c>
      <c r="J888" t="s">
        <v>2055</v>
      </c>
      <c r="K888">
        <f t="array" ref="K888">SUM((InvoiceNo=J888)*1)</f>
        <v>1</v>
      </c>
      <c r="L888">
        <f t="array" ref="L888">SUM((InvoiceNo=J888)*QuantityShipped)</f>
        <v>1</v>
      </c>
      <c r="N888" t="s">
        <v>2750</v>
      </c>
      <c r="O888">
        <f t="array" ref="O888">SUM((ItemCode=N888)*1)</f>
        <v>2</v>
      </c>
      <c r="P888">
        <f t="array" ref="P888">SUM((ItemCode=N888)*QuantityShipped)</f>
        <v>2</v>
      </c>
    </row>
    <row r="889" spans="1:16" x14ac:dyDescent="0.55000000000000004">
      <c r="A889" t="s">
        <v>1133</v>
      </c>
      <c r="B889" s="1">
        <v>40529</v>
      </c>
      <c r="C889" t="s">
        <v>1</v>
      </c>
      <c r="D889" t="s">
        <v>1136</v>
      </c>
      <c r="E889" t="s">
        <v>1137</v>
      </c>
      <c r="F889">
        <v>1</v>
      </c>
      <c r="G889" t="str">
        <f t="array" ref="G889">INDEX(BillToName,MATCH(A889,'Bill to Data'!$A$2:$A$3040,0))</f>
        <v>Wayne Pyron</v>
      </c>
      <c r="H889" t="str">
        <f t="shared" si="13"/>
        <v>12695</v>
      </c>
      <c r="J889" t="s">
        <v>2056</v>
      </c>
      <c r="K889">
        <f t="array" ref="K889">SUM((InvoiceNo=J889)*1)</f>
        <v>4</v>
      </c>
      <c r="L889">
        <f t="array" ref="L889">SUM((InvoiceNo=J889)*QuantityShipped)</f>
        <v>24</v>
      </c>
      <c r="N889" t="s">
        <v>2752</v>
      </c>
      <c r="O889">
        <f t="array" ref="O889">SUM((ItemCode=N889)*1)</f>
        <v>5</v>
      </c>
      <c r="P889">
        <f t="array" ref="P889">SUM((ItemCode=N889)*QuantityShipped)</f>
        <v>10</v>
      </c>
    </row>
    <row r="890" spans="1:16" x14ac:dyDescent="0.55000000000000004">
      <c r="A890" t="s">
        <v>1133</v>
      </c>
      <c r="B890" s="1">
        <v>40529</v>
      </c>
      <c r="C890" t="s">
        <v>1</v>
      </c>
      <c r="D890" t="s">
        <v>1138</v>
      </c>
      <c r="E890" t="s">
        <v>1139</v>
      </c>
      <c r="F890">
        <v>1</v>
      </c>
      <c r="G890" t="str">
        <f t="array" ref="G890">INDEX(BillToName,MATCH(A890,'Bill to Data'!$A$2:$A$3040,0))</f>
        <v>Wayne Pyron</v>
      </c>
      <c r="H890" t="str">
        <f t="shared" si="13"/>
        <v>IBFD35-SET</v>
      </c>
      <c r="J890" t="s">
        <v>2057</v>
      </c>
      <c r="K890">
        <f t="array" ref="K890">SUM((InvoiceNo=J890)*1)</f>
        <v>1</v>
      </c>
      <c r="L890">
        <f t="array" ref="L890">SUM((InvoiceNo=J890)*QuantityShipped)</f>
        <v>1</v>
      </c>
      <c r="N890" t="s">
        <v>2754</v>
      </c>
      <c r="O890">
        <f t="array" ref="O890">SUM((ItemCode=N890)*1)</f>
        <v>4</v>
      </c>
      <c r="P890">
        <f t="array" ref="P890">SUM((ItemCode=N890)*QuantityShipped)</f>
        <v>4</v>
      </c>
    </row>
    <row r="891" spans="1:16" x14ac:dyDescent="0.55000000000000004">
      <c r="A891" t="s">
        <v>1140</v>
      </c>
      <c r="B891" s="1">
        <v>40529</v>
      </c>
      <c r="C891" t="s">
        <v>138</v>
      </c>
      <c r="D891" t="s">
        <v>961</v>
      </c>
      <c r="E891" t="s">
        <v>962</v>
      </c>
      <c r="F891">
        <v>26</v>
      </c>
      <c r="G891" t="str">
        <f t="array" ref="G891">INDEX(BillToName,MATCH(A891,'Bill to Data'!$A$2:$A$3040,0))</f>
        <v>FRANK KIACZ</v>
      </c>
      <c r="H891" t="str">
        <f t="shared" si="13"/>
        <v>AM110015</v>
      </c>
      <c r="J891" t="s">
        <v>2058</v>
      </c>
      <c r="K891">
        <f t="array" ref="K891">SUM((InvoiceNo=J891)*1)</f>
        <v>6</v>
      </c>
      <c r="L891">
        <f t="array" ref="L891">SUM((InvoiceNo=J891)*QuantityShipped)</f>
        <v>97</v>
      </c>
      <c r="N891" t="s">
        <v>2756</v>
      </c>
      <c r="O891">
        <f t="array" ref="O891">SUM((ItemCode=N891)*1)</f>
        <v>2</v>
      </c>
      <c r="P891">
        <f t="array" ref="P891">SUM((ItemCode=N891)*QuantityShipped)</f>
        <v>3</v>
      </c>
    </row>
    <row r="892" spans="1:16" x14ac:dyDescent="0.55000000000000004">
      <c r="A892" t="s">
        <v>1140</v>
      </c>
      <c r="B892" s="1">
        <v>40529</v>
      </c>
      <c r="C892" t="s">
        <v>138</v>
      </c>
      <c r="D892" t="s">
        <v>129</v>
      </c>
      <c r="E892" t="s">
        <v>72</v>
      </c>
      <c r="F892">
        <v>26</v>
      </c>
      <c r="G892" t="str">
        <f t="array" ref="G892">INDEX(BillToName,MATCH(A892,'Bill to Data'!$A$2:$A$3040,0))</f>
        <v>FRANK KIACZ</v>
      </c>
      <c r="H892" t="str">
        <f t="shared" si="13"/>
        <v>55215-100-EPR</v>
      </c>
      <c r="J892" t="s">
        <v>2065</v>
      </c>
      <c r="K892">
        <f t="array" ref="K892">SUM((InvoiceNo=J892)*1)</f>
        <v>2</v>
      </c>
      <c r="L892">
        <f t="array" ref="L892">SUM((InvoiceNo=J892)*QuantityShipped)</f>
        <v>3</v>
      </c>
      <c r="N892" t="s">
        <v>2758</v>
      </c>
      <c r="O892">
        <f t="array" ref="O892">SUM((ItemCode=N892)*1)</f>
        <v>2</v>
      </c>
      <c r="P892">
        <f t="array" ref="P892">SUM((ItemCode=N892)*QuantityShipped)</f>
        <v>36</v>
      </c>
    </row>
    <row r="893" spans="1:16" x14ac:dyDescent="0.55000000000000004">
      <c r="A893" t="s">
        <v>1141</v>
      </c>
      <c r="B893" s="1">
        <v>40529</v>
      </c>
      <c r="C893" t="s">
        <v>138</v>
      </c>
      <c r="D893" t="s">
        <v>745</v>
      </c>
      <c r="E893" t="s">
        <v>746</v>
      </c>
      <c r="F893">
        <v>1</v>
      </c>
      <c r="G893" t="str">
        <f t="array" ref="G893">INDEX(BillToName,MATCH(A893,'Bill to Data'!$A$2:$A$3040,0))</f>
        <v>DAVID JOHNSON</v>
      </c>
      <c r="H893" t="str">
        <f t="shared" si="13"/>
        <v>AA30L-22425-24</v>
      </c>
      <c r="J893" t="s">
        <v>2068</v>
      </c>
      <c r="K893">
        <f t="array" ref="K893">SUM((InvoiceNo=J893)*1)</f>
        <v>5</v>
      </c>
      <c r="L893">
        <f t="array" ref="L893">SUM((InvoiceNo=J893)*QuantityShipped)</f>
        <v>29</v>
      </c>
      <c r="N893" t="s">
        <v>2761</v>
      </c>
      <c r="O893">
        <f t="array" ref="O893">SUM((ItemCode=N893)*1)</f>
        <v>4</v>
      </c>
      <c r="P893">
        <f t="array" ref="P893">SUM((ItemCode=N893)*QuantityShipped)</f>
        <v>128</v>
      </c>
    </row>
    <row r="894" spans="1:16" x14ac:dyDescent="0.55000000000000004">
      <c r="A894" t="s">
        <v>1141</v>
      </c>
      <c r="B894" s="1">
        <v>40529</v>
      </c>
      <c r="C894" t="s">
        <v>138</v>
      </c>
      <c r="D894" t="s">
        <v>39</v>
      </c>
      <c r="E894" t="s">
        <v>40</v>
      </c>
      <c r="F894">
        <v>2</v>
      </c>
      <c r="G894" t="str">
        <f t="array" ref="G894">INDEX(BillToName,MATCH(A894,'Bill to Data'!$A$2:$A$3040,0))</f>
        <v>DAVID JOHNSON</v>
      </c>
      <c r="H894" t="str">
        <f t="shared" si="13"/>
        <v>HB075-050</v>
      </c>
      <c r="J894" t="s">
        <v>2077</v>
      </c>
      <c r="K894">
        <f t="array" ref="K894">SUM((InvoiceNo=J894)*1)</f>
        <v>1</v>
      </c>
      <c r="L894">
        <f t="array" ref="L894">SUM((InvoiceNo=J894)*QuantityShipped)</f>
        <v>2</v>
      </c>
      <c r="N894" t="s">
        <v>2764</v>
      </c>
      <c r="O894">
        <f t="array" ref="O894">SUM((ItemCode=N894)*1)</f>
        <v>8</v>
      </c>
      <c r="P894">
        <f t="array" ref="P894">SUM((ItemCode=N894)*QuantityShipped)</f>
        <v>9</v>
      </c>
    </row>
    <row r="895" spans="1:16" x14ac:dyDescent="0.55000000000000004">
      <c r="A895" t="s">
        <v>1141</v>
      </c>
      <c r="B895" s="1">
        <v>40529</v>
      </c>
      <c r="C895" t="s">
        <v>138</v>
      </c>
      <c r="D895" t="s">
        <v>41</v>
      </c>
      <c r="E895" t="s">
        <v>42</v>
      </c>
      <c r="F895">
        <v>5</v>
      </c>
      <c r="G895" t="str">
        <f t="array" ref="G895">INDEX(BillToName,MATCH(A895,'Bill to Data'!$A$2:$A$3040,0))</f>
        <v>DAVID JOHNSON</v>
      </c>
      <c r="H895" t="str">
        <f t="shared" si="13"/>
        <v>HB050</v>
      </c>
      <c r="J895" t="s">
        <v>2080</v>
      </c>
      <c r="K895">
        <f t="array" ref="K895">SUM((InvoiceNo=J895)*1)</f>
        <v>2</v>
      </c>
      <c r="L895">
        <f t="array" ref="L895">SUM((InvoiceNo=J895)*QuantityShipped)</f>
        <v>3</v>
      </c>
      <c r="N895" t="s">
        <v>2767</v>
      </c>
      <c r="O895">
        <f t="array" ref="O895">SUM((ItemCode=N895)*1)</f>
        <v>2</v>
      </c>
      <c r="P895">
        <f t="array" ref="P895">SUM((ItemCode=N895)*QuantityShipped)</f>
        <v>10</v>
      </c>
    </row>
    <row r="896" spans="1:16" x14ac:dyDescent="0.55000000000000004">
      <c r="A896" t="s">
        <v>1141</v>
      </c>
      <c r="B896" s="1">
        <v>40529</v>
      </c>
      <c r="C896" t="s">
        <v>138</v>
      </c>
      <c r="D896" t="s">
        <v>1142</v>
      </c>
      <c r="E896" t="s">
        <v>1143</v>
      </c>
      <c r="F896">
        <v>4</v>
      </c>
      <c r="G896" t="str">
        <f t="array" ref="G896">INDEX(BillToName,MATCH(A896,'Bill to Data'!$A$2:$A$3040,0))</f>
        <v>DAVID JOHNSON</v>
      </c>
      <c r="H896" t="str">
        <f t="shared" si="13"/>
        <v>CPLG050</v>
      </c>
      <c r="J896" t="s">
        <v>2082</v>
      </c>
      <c r="K896">
        <f t="array" ref="K896">SUM((InvoiceNo=J896)*1)</f>
        <v>2</v>
      </c>
      <c r="L896">
        <f t="array" ref="L896">SUM((InvoiceNo=J896)*QuantityShipped)</f>
        <v>92</v>
      </c>
      <c r="N896" t="s">
        <v>2770</v>
      </c>
      <c r="O896">
        <f t="array" ref="O896">SUM((ItemCode=N896)*1)</f>
        <v>1</v>
      </c>
      <c r="P896">
        <f t="array" ref="P896">SUM((ItemCode=N896)*QuantityShipped)</f>
        <v>1</v>
      </c>
    </row>
    <row r="897" spans="1:16" x14ac:dyDescent="0.55000000000000004">
      <c r="A897" t="s">
        <v>1141</v>
      </c>
      <c r="B897" s="1">
        <v>40529</v>
      </c>
      <c r="C897" t="s">
        <v>138</v>
      </c>
      <c r="D897" t="s">
        <v>1144</v>
      </c>
      <c r="E897" t="s">
        <v>1145</v>
      </c>
      <c r="F897">
        <v>1</v>
      </c>
      <c r="G897" t="str">
        <f t="array" ref="G897">INDEX(BillToName,MATCH(A897,'Bill to Data'!$A$2:$A$3040,0))</f>
        <v>DAVID JOHNSON</v>
      </c>
      <c r="H897" t="str">
        <f t="shared" si="13"/>
        <v>V200</v>
      </c>
      <c r="J897" t="s">
        <v>2084</v>
      </c>
      <c r="K897">
        <f t="array" ref="K897">SUM((InvoiceNo=J897)*1)</f>
        <v>1</v>
      </c>
      <c r="L897">
        <f t="array" ref="L897">SUM((InvoiceNo=J897)*QuantityShipped)</f>
        <v>1</v>
      </c>
      <c r="N897" t="s">
        <v>2772</v>
      </c>
      <c r="O897">
        <f t="array" ref="O897">SUM((ItemCode=N897)*1)</f>
        <v>1</v>
      </c>
      <c r="P897">
        <f t="array" ref="P897">SUM((ItemCode=N897)*QuantityShipped)</f>
        <v>1</v>
      </c>
    </row>
    <row r="898" spans="1:16" x14ac:dyDescent="0.55000000000000004">
      <c r="A898" t="s">
        <v>1141</v>
      </c>
      <c r="B898" s="1">
        <v>40529</v>
      </c>
      <c r="C898" t="s">
        <v>138</v>
      </c>
      <c r="D898" t="s">
        <v>1146</v>
      </c>
      <c r="E898" t="s">
        <v>1147</v>
      </c>
      <c r="F898">
        <v>1</v>
      </c>
      <c r="G898" t="str">
        <f t="array" ref="G898">INDEX(BillToName,MATCH(A898,'Bill to Data'!$A$2:$A$3040,0))</f>
        <v>DAVID JOHNSON</v>
      </c>
      <c r="H898" t="str">
        <f t="shared" ref="H898:H961" si="14">LEFT(D898,LEN(D898))</f>
        <v>RB200-075</v>
      </c>
      <c r="J898" t="s">
        <v>2085</v>
      </c>
      <c r="K898">
        <f t="array" ref="K898">SUM((InvoiceNo=J898)*1)</f>
        <v>3</v>
      </c>
      <c r="L898">
        <f t="array" ref="L898">SUM((InvoiceNo=J898)*QuantityShipped)</f>
        <v>11</v>
      </c>
      <c r="N898" t="s">
        <v>2776</v>
      </c>
      <c r="O898">
        <f t="array" ref="O898">SUM((ItemCode=N898)*1)</f>
        <v>2</v>
      </c>
      <c r="P898">
        <f t="array" ref="P898">SUM((ItemCode=N898)*QuantityShipped)</f>
        <v>3</v>
      </c>
    </row>
    <row r="899" spans="1:16" x14ac:dyDescent="0.55000000000000004">
      <c r="A899" t="s">
        <v>1141</v>
      </c>
      <c r="B899" s="1">
        <v>40529</v>
      </c>
      <c r="C899" t="s">
        <v>138</v>
      </c>
      <c r="D899" t="s">
        <v>204</v>
      </c>
      <c r="E899" t="s">
        <v>205</v>
      </c>
      <c r="F899">
        <v>1</v>
      </c>
      <c r="G899" t="str">
        <f t="array" ref="G899">INDEX(BillToName,MATCH(A899,'Bill to Data'!$A$2:$A$3040,0))</f>
        <v>DAVID JOHNSON</v>
      </c>
      <c r="H899" t="str">
        <f t="shared" si="14"/>
        <v>HB075</v>
      </c>
      <c r="J899" t="s">
        <v>2086</v>
      </c>
      <c r="K899">
        <f t="array" ref="K899">SUM((InvoiceNo=J899)*1)</f>
        <v>15</v>
      </c>
      <c r="L899">
        <f t="array" ref="L899">SUM((InvoiceNo=J899)*QuantityShipped)</f>
        <v>153</v>
      </c>
      <c r="N899" t="s">
        <v>2784</v>
      </c>
      <c r="O899">
        <f t="array" ref="O899">SUM((ItemCode=N899)*1)</f>
        <v>1</v>
      </c>
      <c r="P899">
        <f t="array" ref="P899">SUM((ItemCode=N899)*QuantityShipped)</f>
        <v>2</v>
      </c>
    </row>
    <row r="900" spans="1:16" x14ac:dyDescent="0.55000000000000004">
      <c r="A900" t="s">
        <v>1141</v>
      </c>
      <c r="B900" s="1">
        <v>40529</v>
      </c>
      <c r="C900" t="s">
        <v>138</v>
      </c>
      <c r="D900" t="s">
        <v>1148</v>
      </c>
      <c r="E900" t="s">
        <v>1149</v>
      </c>
      <c r="F900">
        <v>1</v>
      </c>
      <c r="G900" t="str">
        <f t="array" ref="G900">INDEX(BillToName,MATCH(A900,'Bill to Data'!$A$2:$A$3040,0))</f>
        <v>DAVID JOHNSON</v>
      </c>
      <c r="H900" t="str">
        <f t="shared" si="14"/>
        <v>HBT050</v>
      </c>
      <c r="J900" t="s">
        <v>2090</v>
      </c>
      <c r="K900">
        <f t="array" ref="K900">SUM((InvoiceNo=J900)*1)</f>
        <v>1</v>
      </c>
      <c r="L900">
        <f t="array" ref="L900">SUM((InvoiceNo=J900)*QuantityShipped)</f>
        <v>1</v>
      </c>
      <c r="N900" t="s">
        <v>2786</v>
      </c>
      <c r="O900">
        <f t="array" ref="O900">SUM((ItemCode=N900)*1)</f>
        <v>2</v>
      </c>
      <c r="P900">
        <f t="array" ref="P900">SUM((ItemCode=N900)*QuantityShipped)</f>
        <v>3</v>
      </c>
    </row>
    <row r="901" spans="1:16" x14ac:dyDescent="0.55000000000000004">
      <c r="A901" t="s">
        <v>1141</v>
      </c>
      <c r="B901" s="1">
        <v>40529</v>
      </c>
      <c r="C901" t="s">
        <v>138</v>
      </c>
      <c r="D901" t="s">
        <v>1150</v>
      </c>
      <c r="E901" t="s">
        <v>1151</v>
      </c>
      <c r="F901">
        <v>1</v>
      </c>
      <c r="G901" t="str">
        <f t="array" ref="G901">INDEX(BillToName,MATCH(A901,'Bill to Data'!$A$2:$A$3040,0))</f>
        <v>DAVID JOHNSON</v>
      </c>
      <c r="H901" t="str">
        <f t="shared" si="14"/>
        <v>BF075</v>
      </c>
      <c r="J901" t="s">
        <v>2093</v>
      </c>
      <c r="K901">
        <f t="array" ref="K901">SUM((InvoiceNo=J901)*1)</f>
        <v>4</v>
      </c>
      <c r="L901">
        <f t="array" ref="L901">SUM((InvoiceNo=J901)*QuantityShipped)</f>
        <v>23</v>
      </c>
      <c r="N901" t="s">
        <v>2807</v>
      </c>
      <c r="O901">
        <f t="array" ref="O901">SUM((ItemCode=N901)*1)</f>
        <v>3</v>
      </c>
      <c r="P901">
        <f t="array" ref="P901">SUM((ItemCode=N901)*QuantityShipped)</f>
        <v>222</v>
      </c>
    </row>
    <row r="902" spans="1:16" x14ac:dyDescent="0.55000000000000004">
      <c r="A902" t="s">
        <v>1141</v>
      </c>
      <c r="B902" s="1">
        <v>40529</v>
      </c>
      <c r="C902" t="s">
        <v>138</v>
      </c>
      <c r="D902" t="s">
        <v>256</v>
      </c>
      <c r="E902" t="s">
        <v>257</v>
      </c>
      <c r="F902">
        <v>50</v>
      </c>
      <c r="G902" t="str">
        <f t="array" ref="G902">INDEX(BillToName,MATCH(A902,'Bill to Data'!$A$2:$A$3040,0))</f>
        <v>DAVID JOHNSON</v>
      </c>
      <c r="H902" t="str">
        <f t="shared" si="14"/>
        <v>L85-050</v>
      </c>
      <c r="J902" t="s">
        <v>2097</v>
      </c>
      <c r="K902">
        <f t="array" ref="K902">SUM((InvoiceNo=J902)*1)</f>
        <v>2</v>
      </c>
      <c r="L902">
        <f t="array" ref="L902">SUM((InvoiceNo=J902)*QuantityShipped)</f>
        <v>-38</v>
      </c>
      <c r="N902" t="s">
        <v>2809</v>
      </c>
      <c r="O902">
        <f t="array" ref="O902">SUM((ItemCode=N902)*1)</f>
        <v>1</v>
      </c>
      <c r="P902">
        <f t="array" ref="P902">SUM((ItemCode=N902)*QuantityShipped)</f>
        <v>12</v>
      </c>
    </row>
    <row r="903" spans="1:16" x14ac:dyDescent="0.55000000000000004">
      <c r="A903" t="s">
        <v>1141</v>
      </c>
      <c r="B903" s="1">
        <v>40529</v>
      </c>
      <c r="C903" t="s">
        <v>138</v>
      </c>
      <c r="D903" t="s">
        <v>1152</v>
      </c>
      <c r="E903" t="s">
        <v>1153</v>
      </c>
      <c r="F903">
        <v>1</v>
      </c>
      <c r="G903" t="str">
        <f t="array" ref="G903">INDEX(BillToName,MATCH(A903,'Bill to Data'!$A$2:$A$3040,0))</f>
        <v>DAVID JOHNSON</v>
      </c>
      <c r="H903" t="str">
        <f t="shared" si="14"/>
        <v>IN0030-24</v>
      </c>
      <c r="J903" t="s">
        <v>2098</v>
      </c>
      <c r="K903">
        <f t="array" ref="K903">SUM((InvoiceNo=J903)*1)</f>
        <v>2</v>
      </c>
      <c r="L903">
        <f t="array" ref="L903">SUM((InvoiceNo=J903)*QuantityShipped)</f>
        <v>38</v>
      </c>
      <c r="N903" t="s">
        <v>2812</v>
      </c>
      <c r="O903">
        <f t="array" ref="O903">SUM((ItemCode=N903)*1)</f>
        <v>2</v>
      </c>
      <c r="P903">
        <f t="array" ref="P903">SUM((ItemCode=N903)*QuantityShipped)</f>
        <v>2</v>
      </c>
    </row>
    <row r="904" spans="1:16" x14ac:dyDescent="0.55000000000000004">
      <c r="A904" t="s">
        <v>1141</v>
      </c>
      <c r="B904" s="1">
        <v>40529</v>
      </c>
      <c r="C904" t="s">
        <v>138</v>
      </c>
      <c r="D904" t="s">
        <v>1154</v>
      </c>
      <c r="E904" t="s">
        <v>1155</v>
      </c>
      <c r="F904">
        <v>1</v>
      </c>
      <c r="G904" t="str">
        <f t="array" ref="G904">INDEX(BillToName,MATCH(A904,'Bill to Data'!$A$2:$A$3040,0))</f>
        <v>DAVID JOHNSON</v>
      </c>
      <c r="H904" t="str">
        <f t="shared" si="14"/>
        <v>IN30/60-ST</v>
      </c>
      <c r="J904" t="s">
        <v>2099</v>
      </c>
      <c r="K904">
        <f t="array" ref="K904">SUM((InvoiceNo=J904)*1)</f>
        <v>1</v>
      </c>
      <c r="L904">
        <f t="array" ref="L904">SUM((InvoiceNo=J904)*QuantityShipped)</f>
        <v>1</v>
      </c>
      <c r="N904" t="s">
        <v>2814</v>
      </c>
      <c r="O904">
        <f t="array" ref="O904">SUM((ItemCode=N904)*1)</f>
        <v>1</v>
      </c>
      <c r="P904">
        <f t="array" ref="P904">SUM((ItemCode=N904)*QuantityShipped)</f>
        <v>50</v>
      </c>
    </row>
    <row r="905" spans="1:16" x14ac:dyDescent="0.55000000000000004">
      <c r="A905" t="s">
        <v>1141</v>
      </c>
      <c r="B905" s="1">
        <v>40529</v>
      </c>
      <c r="C905" t="s">
        <v>138</v>
      </c>
      <c r="D905" t="s">
        <v>77</v>
      </c>
      <c r="E905" t="s">
        <v>30</v>
      </c>
      <c r="F905">
        <v>2</v>
      </c>
      <c r="G905" t="str">
        <f t="array" ref="G905">INDEX(BillToName,MATCH(A905,'Bill to Data'!$A$2:$A$3040,0))</f>
        <v>DAVID JOHNSON</v>
      </c>
      <c r="H905" t="str">
        <f t="shared" si="14"/>
        <v>25612-6-NYR</v>
      </c>
      <c r="J905" t="s">
        <v>2100</v>
      </c>
      <c r="K905">
        <f t="array" ref="K905">SUM((InvoiceNo=J905)*1)</f>
        <v>1</v>
      </c>
      <c r="L905">
        <f t="array" ref="L905">SUM((InvoiceNo=J905)*QuantityShipped)</f>
        <v>3</v>
      </c>
      <c r="N905" t="s">
        <v>2816</v>
      </c>
      <c r="O905">
        <f t="array" ref="O905">SUM((ItemCode=N905)*1)</f>
        <v>3</v>
      </c>
      <c r="P905">
        <f t="array" ref="P905">SUM((ItemCode=N905)*QuantityShipped)</f>
        <v>5</v>
      </c>
    </row>
    <row r="906" spans="1:16" x14ac:dyDescent="0.55000000000000004">
      <c r="A906" t="s">
        <v>1141</v>
      </c>
      <c r="B906" s="1">
        <v>40529</v>
      </c>
      <c r="C906" t="s">
        <v>138</v>
      </c>
      <c r="D906" t="s">
        <v>436</v>
      </c>
      <c r="E906" t="s">
        <v>47</v>
      </c>
      <c r="F906">
        <v>2</v>
      </c>
      <c r="G906" t="str">
        <f t="array" ref="G906">INDEX(BillToName,MATCH(A906,'Bill to Data'!$A$2:$A$3040,0))</f>
        <v>DAVID JOHNSON</v>
      </c>
      <c r="H906" t="str">
        <f t="shared" si="14"/>
        <v>TTJ60-11002VP</v>
      </c>
      <c r="J906" t="s">
        <v>2102</v>
      </c>
      <c r="K906">
        <f t="array" ref="K906">SUM((InvoiceNo=J906)*1)</f>
        <v>1</v>
      </c>
      <c r="L906">
        <f t="array" ref="L906">SUM((InvoiceNo=J906)*QuantityShipped)</f>
        <v>1</v>
      </c>
      <c r="N906" t="s">
        <v>2823</v>
      </c>
      <c r="O906">
        <f t="array" ref="O906">SUM((ItemCode=N906)*1)</f>
        <v>2</v>
      </c>
      <c r="P906">
        <f t="array" ref="P906">SUM((ItemCode=N906)*QuantityShipped)</f>
        <v>2</v>
      </c>
    </row>
    <row r="907" spans="1:16" x14ac:dyDescent="0.55000000000000004">
      <c r="A907" t="s">
        <v>1141</v>
      </c>
      <c r="B907" s="1">
        <v>40529</v>
      </c>
      <c r="C907" t="s">
        <v>138</v>
      </c>
      <c r="D907" t="s">
        <v>1156</v>
      </c>
      <c r="E907" t="s">
        <v>1157</v>
      </c>
      <c r="F907">
        <v>1</v>
      </c>
      <c r="G907" t="str">
        <f t="array" ref="G907">INDEX(BillToName,MATCH(A907,'Bill to Data'!$A$2:$A$3040,0))</f>
        <v>DAVID JOHNSON</v>
      </c>
      <c r="H907" t="str">
        <f t="shared" si="14"/>
        <v>TEE050</v>
      </c>
      <c r="J907" t="s">
        <v>2103</v>
      </c>
      <c r="K907">
        <f t="array" ref="K907">SUM((InvoiceNo=J907)*1)</f>
        <v>3</v>
      </c>
      <c r="L907">
        <f t="array" ref="L907">SUM((InvoiceNo=J907)*QuantityShipped)</f>
        <v>60</v>
      </c>
      <c r="N907" t="s">
        <v>2826</v>
      </c>
      <c r="O907">
        <f t="array" ref="O907">SUM((ItemCode=N907)*1)</f>
        <v>2</v>
      </c>
      <c r="P907">
        <f t="array" ref="P907">SUM((ItemCode=N907)*QuantityShipped)</f>
        <v>19</v>
      </c>
    </row>
    <row r="908" spans="1:16" x14ac:dyDescent="0.55000000000000004">
      <c r="A908" t="s">
        <v>1141</v>
      </c>
      <c r="B908" s="1">
        <v>40529</v>
      </c>
      <c r="C908" t="s">
        <v>138</v>
      </c>
      <c r="D908" t="s">
        <v>1158</v>
      </c>
      <c r="E908" t="s">
        <v>1159</v>
      </c>
      <c r="F908">
        <v>2</v>
      </c>
      <c r="G908" t="str">
        <f t="array" ref="G908">INDEX(BillToName,MATCH(A908,'Bill to Data'!$A$2:$A$3040,0))</f>
        <v>DAVID JOHNSON</v>
      </c>
      <c r="H908" t="str">
        <f t="shared" si="14"/>
        <v>RM800861</v>
      </c>
      <c r="J908" t="s">
        <v>2105</v>
      </c>
      <c r="K908">
        <f t="array" ref="K908">SUM((InvoiceNo=J908)*1)</f>
        <v>1</v>
      </c>
      <c r="L908">
        <f t="array" ref="L908">SUM((InvoiceNo=J908)*QuantityShipped)</f>
        <v>3</v>
      </c>
      <c r="N908" t="s">
        <v>2836</v>
      </c>
      <c r="O908">
        <f t="array" ref="O908">SUM((ItemCode=N908)*1)</f>
        <v>1</v>
      </c>
      <c r="P908">
        <f t="array" ref="P908">SUM((ItemCode=N908)*QuantityShipped)</f>
        <v>1</v>
      </c>
    </row>
    <row r="909" spans="1:16" x14ac:dyDescent="0.55000000000000004">
      <c r="A909" t="s">
        <v>1141</v>
      </c>
      <c r="B909" s="1">
        <v>40529</v>
      </c>
      <c r="C909" t="s">
        <v>138</v>
      </c>
      <c r="D909" t="s">
        <v>950</v>
      </c>
      <c r="E909" t="s">
        <v>951</v>
      </c>
      <c r="F909">
        <v>2</v>
      </c>
      <c r="G909" t="str">
        <f t="array" ref="G909">INDEX(BillToName,MATCH(A909,'Bill to Data'!$A$2:$A$3040,0))</f>
        <v>DAVID JOHNSON</v>
      </c>
      <c r="H909" t="str">
        <f t="shared" si="14"/>
        <v>QJ8600-1/4-NYB</v>
      </c>
      <c r="J909" t="s">
        <v>2106</v>
      </c>
      <c r="K909">
        <f t="array" ref="K909">SUM((InvoiceNo=J909)*1)</f>
        <v>4</v>
      </c>
      <c r="L909">
        <f t="array" ref="L909">SUM((InvoiceNo=J909)*QuantityShipped)</f>
        <v>4</v>
      </c>
      <c r="N909" t="s">
        <v>2839</v>
      </c>
      <c r="O909">
        <f t="array" ref="O909">SUM((ItemCode=N909)*1)</f>
        <v>9</v>
      </c>
      <c r="P909">
        <f t="array" ref="P909">SUM((ItemCode=N909)*QuantityShipped)</f>
        <v>433</v>
      </c>
    </row>
    <row r="910" spans="1:16" x14ac:dyDescent="0.55000000000000004">
      <c r="A910" t="s">
        <v>1160</v>
      </c>
      <c r="B910" s="1">
        <v>40533</v>
      </c>
      <c r="C910" t="s">
        <v>138</v>
      </c>
      <c r="D910" t="s">
        <v>1161</v>
      </c>
      <c r="E910" t="s">
        <v>1162</v>
      </c>
      <c r="F910">
        <v>1</v>
      </c>
      <c r="G910" t="str">
        <f t="array" ref="G910">INDEX(BillToName,MATCH(A910,'Bill to Data'!$A$2:$A$3040,0))</f>
        <v>CARL MOREHEAD</v>
      </c>
      <c r="H910" t="str">
        <f t="shared" si="14"/>
        <v>464360172S1</v>
      </c>
      <c r="J910" t="s">
        <v>2107</v>
      </c>
      <c r="K910">
        <f t="array" ref="K910">SUM((InvoiceNo=J910)*1)</f>
        <v>2</v>
      </c>
      <c r="L910">
        <f t="array" ref="L910">SUM((InvoiceNo=J910)*QuantityShipped)</f>
        <v>49</v>
      </c>
      <c r="N910" t="s">
        <v>2845</v>
      </c>
      <c r="O910">
        <f t="array" ref="O910">SUM((ItemCode=N910)*1)</f>
        <v>1</v>
      </c>
      <c r="P910">
        <f t="array" ref="P910">SUM((ItemCode=N910)*QuantityShipped)</f>
        <v>35</v>
      </c>
    </row>
    <row r="911" spans="1:16" x14ac:dyDescent="0.55000000000000004">
      <c r="A911" t="s">
        <v>1163</v>
      </c>
      <c r="B911" s="1">
        <v>40533</v>
      </c>
      <c r="C911" t="s">
        <v>1</v>
      </c>
      <c r="D911" t="s">
        <v>244</v>
      </c>
      <c r="E911" t="s">
        <v>23</v>
      </c>
      <c r="F911">
        <v>30</v>
      </c>
      <c r="G911" t="str">
        <f t="array" ref="G911">INDEX(BillToName,MATCH(A911,'Bill to Data'!$A$2:$A$3040,0))</f>
        <v>Online Orders</v>
      </c>
      <c r="H911" t="str">
        <f t="shared" si="14"/>
        <v>TT11002-VP</v>
      </c>
      <c r="J911" t="s">
        <v>2109</v>
      </c>
      <c r="K911">
        <f t="array" ref="K911">SUM((InvoiceNo=J911)*1)</f>
        <v>2</v>
      </c>
      <c r="L911">
        <f t="array" ref="L911">SUM((InvoiceNo=J911)*QuantityShipped)</f>
        <v>44</v>
      </c>
      <c r="N911" t="s">
        <v>2850</v>
      </c>
      <c r="O911">
        <f t="array" ref="O911">SUM((ItemCode=N911)*1)</f>
        <v>1</v>
      </c>
      <c r="P911">
        <f t="array" ref="P911">SUM((ItemCode=N911)*QuantityShipped)</f>
        <v>4</v>
      </c>
    </row>
    <row r="912" spans="1:16" x14ac:dyDescent="0.55000000000000004">
      <c r="A912" t="s">
        <v>1164</v>
      </c>
      <c r="B912" s="1">
        <v>40533</v>
      </c>
      <c r="C912" t="s">
        <v>138</v>
      </c>
      <c r="D912" t="s">
        <v>1165</v>
      </c>
      <c r="E912" t="s">
        <v>1166</v>
      </c>
      <c r="F912">
        <v>1</v>
      </c>
      <c r="G912" t="str">
        <f t="array" ref="G912">INDEX(BillToName,MATCH(A912,'Bill to Data'!$A$2:$A$3040,0))</f>
        <v>CARPETS &amp; MORE</v>
      </c>
      <c r="H912" t="str">
        <f t="shared" si="14"/>
        <v>2088-443-144</v>
      </c>
      <c r="J912" t="s">
        <v>2110</v>
      </c>
      <c r="K912">
        <f t="array" ref="K912">SUM((InvoiceNo=J912)*1)</f>
        <v>5</v>
      </c>
      <c r="L912">
        <f t="array" ref="L912">SUM((InvoiceNo=J912)*QuantityShipped)</f>
        <v>83</v>
      </c>
      <c r="N912" t="s">
        <v>2858</v>
      </c>
      <c r="O912">
        <f t="array" ref="O912">SUM((ItemCode=N912)*1)</f>
        <v>2</v>
      </c>
      <c r="P912">
        <f t="array" ref="P912">SUM((ItemCode=N912)*QuantityShipped)</f>
        <v>5</v>
      </c>
    </row>
    <row r="913" spans="1:16" x14ac:dyDescent="0.55000000000000004">
      <c r="A913" t="s">
        <v>1167</v>
      </c>
      <c r="B913" s="1">
        <v>40534</v>
      </c>
      <c r="C913" t="s">
        <v>138</v>
      </c>
      <c r="D913" t="s">
        <v>1168</v>
      </c>
      <c r="E913" t="s">
        <v>1169</v>
      </c>
      <c r="F913">
        <v>1</v>
      </c>
      <c r="G913" t="str">
        <f t="array" ref="G913">INDEX(BillToName,MATCH(A913,'Bill to Data'!$A$2:$A$3040,0))</f>
        <v>JEFF WAGNER</v>
      </c>
      <c r="H913" t="str">
        <f t="shared" si="14"/>
        <v>SJ3-06-VP</v>
      </c>
      <c r="J913" t="s">
        <v>2111</v>
      </c>
      <c r="K913">
        <f t="array" ref="K913">SUM((InvoiceNo=J913)*1)</f>
        <v>1</v>
      </c>
      <c r="L913">
        <f t="array" ref="L913">SUM((InvoiceNo=J913)*QuantityShipped)</f>
        <v>55</v>
      </c>
      <c r="N913" t="s">
        <v>2862</v>
      </c>
      <c r="O913">
        <f t="array" ref="O913">SUM((ItemCode=N913)*1)</f>
        <v>3</v>
      </c>
      <c r="P913">
        <f t="array" ref="P913">SUM((ItemCode=N913)*QuantityShipped)</f>
        <v>39</v>
      </c>
    </row>
    <row r="914" spans="1:16" x14ac:dyDescent="0.55000000000000004">
      <c r="A914" t="s">
        <v>1167</v>
      </c>
      <c r="B914" s="1">
        <v>40534</v>
      </c>
      <c r="C914" t="s">
        <v>138</v>
      </c>
      <c r="D914" t="s">
        <v>1170</v>
      </c>
      <c r="E914" t="s">
        <v>1171</v>
      </c>
      <c r="F914">
        <v>1</v>
      </c>
      <c r="G914" t="str">
        <f t="array" ref="G914">INDEX(BillToName,MATCH(A914,'Bill to Data'!$A$2:$A$3040,0))</f>
        <v>JEFF WAGNER</v>
      </c>
      <c r="H914" t="str">
        <f t="shared" si="14"/>
        <v>SJ3-03-VP</v>
      </c>
      <c r="J914" t="s">
        <v>2112</v>
      </c>
      <c r="K914">
        <f t="array" ref="K914">SUM((InvoiceNo=J914)*1)</f>
        <v>1</v>
      </c>
      <c r="L914">
        <f t="array" ref="L914">SUM((InvoiceNo=J914)*QuantityShipped)</f>
        <v>1</v>
      </c>
      <c r="N914" t="s">
        <v>2867</v>
      </c>
      <c r="O914">
        <f t="array" ref="O914">SUM((ItemCode=N914)*1)</f>
        <v>5</v>
      </c>
      <c r="P914">
        <f t="array" ref="P914">SUM((ItemCode=N914)*QuantityShipped)</f>
        <v>66</v>
      </c>
    </row>
    <row r="915" spans="1:16" x14ac:dyDescent="0.55000000000000004">
      <c r="A915" t="s">
        <v>1167</v>
      </c>
      <c r="B915" s="1">
        <v>40534</v>
      </c>
      <c r="C915" t="s">
        <v>138</v>
      </c>
      <c r="D915" t="s">
        <v>814</v>
      </c>
      <c r="E915" t="s">
        <v>815</v>
      </c>
      <c r="F915">
        <v>1</v>
      </c>
      <c r="G915" t="str">
        <f t="array" ref="G915">INDEX(BillToName,MATCH(A915,'Bill to Data'!$A$2:$A$3040,0))</f>
        <v>JEFF WAGNER</v>
      </c>
      <c r="H915" t="str">
        <f t="shared" si="14"/>
        <v>SJ3-04-VP</v>
      </c>
      <c r="J915" t="s">
        <v>2113</v>
      </c>
      <c r="K915">
        <f t="array" ref="K915">SUM((InvoiceNo=J915)*1)</f>
        <v>2</v>
      </c>
      <c r="L915">
        <f t="array" ref="L915">SUM((InvoiceNo=J915)*QuantityShipped)</f>
        <v>2</v>
      </c>
      <c r="N915" t="s">
        <v>2869</v>
      </c>
      <c r="O915">
        <f t="array" ref="O915">SUM((ItemCode=N915)*1)</f>
        <v>1</v>
      </c>
      <c r="P915">
        <f t="array" ref="P915">SUM((ItemCode=N915)*QuantityShipped)</f>
        <v>2</v>
      </c>
    </row>
    <row r="916" spans="1:16" x14ac:dyDescent="0.55000000000000004">
      <c r="A916" t="s">
        <v>1167</v>
      </c>
      <c r="B916" s="1">
        <v>40534</v>
      </c>
      <c r="C916" t="s">
        <v>138</v>
      </c>
      <c r="D916" t="s">
        <v>1172</v>
      </c>
      <c r="E916" t="s">
        <v>1173</v>
      </c>
      <c r="F916">
        <v>1</v>
      </c>
      <c r="G916" t="str">
        <f t="array" ref="G916">INDEX(BillToName,MATCH(A916,'Bill to Data'!$A$2:$A$3040,0))</f>
        <v>JEFF WAGNER</v>
      </c>
      <c r="H916" t="str">
        <f t="shared" si="14"/>
        <v>SJ3-05-VP</v>
      </c>
      <c r="J916" t="s">
        <v>2116</v>
      </c>
      <c r="K916">
        <f t="array" ref="K916">SUM((InvoiceNo=J916)*1)</f>
        <v>1</v>
      </c>
      <c r="L916">
        <f t="array" ref="L916">SUM((InvoiceNo=J916)*QuantityShipped)</f>
        <v>-1</v>
      </c>
      <c r="N916" t="s">
        <v>2872</v>
      </c>
      <c r="O916">
        <f t="array" ref="O916">SUM((ItemCode=N916)*1)</f>
        <v>2</v>
      </c>
      <c r="P916">
        <f t="array" ref="P916">SUM((ItemCode=N916)*QuantityShipped)</f>
        <v>2</v>
      </c>
    </row>
    <row r="917" spans="1:16" x14ac:dyDescent="0.55000000000000004">
      <c r="A917" t="s">
        <v>1174</v>
      </c>
      <c r="B917" s="1">
        <v>40534</v>
      </c>
      <c r="C917" t="s">
        <v>1</v>
      </c>
      <c r="D917" t="s">
        <v>755</v>
      </c>
      <c r="E917" t="s">
        <v>20</v>
      </c>
      <c r="F917">
        <v>2</v>
      </c>
      <c r="G917" t="str">
        <f t="array" ref="G917">INDEX(BillToName,MATCH(A917,'Bill to Data'!$A$2:$A$3040,0))</f>
        <v>OLSON MICHAEL</v>
      </c>
      <c r="H917" t="str">
        <f t="shared" si="14"/>
        <v>AA30L-1/4</v>
      </c>
      <c r="J917" t="s">
        <v>2117</v>
      </c>
      <c r="K917">
        <f t="array" ref="K917">SUM((InvoiceNo=J917)*1)</f>
        <v>1</v>
      </c>
      <c r="L917">
        <f t="array" ref="L917">SUM((InvoiceNo=J917)*QuantityShipped)</f>
        <v>50</v>
      </c>
      <c r="N917" t="s">
        <v>2874</v>
      </c>
      <c r="O917">
        <f t="array" ref="O917">SUM((ItemCode=N917)*1)</f>
        <v>3</v>
      </c>
      <c r="P917">
        <f t="array" ref="P917">SUM((ItemCode=N917)*QuantityShipped)</f>
        <v>5</v>
      </c>
    </row>
    <row r="918" spans="1:16" x14ac:dyDescent="0.55000000000000004">
      <c r="A918" t="s">
        <v>1175</v>
      </c>
      <c r="B918" s="1">
        <v>40534</v>
      </c>
      <c r="C918" t="s">
        <v>1</v>
      </c>
      <c r="D918" t="s">
        <v>524</v>
      </c>
      <c r="E918" t="s">
        <v>63</v>
      </c>
      <c r="F918">
        <v>2</v>
      </c>
      <c r="G918" t="str">
        <f t="array" ref="G918">INDEX(BillToName,MATCH(A918,'Bill to Data'!$A$2:$A$3040,0))</f>
        <v>BRYAN NIELSON</v>
      </c>
      <c r="H918" t="str">
        <f t="shared" si="14"/>
        <v>TP8004VS</v>
      </c>
      <c r="J918" t="s">
        <v>2118</v>
      </c>
      <c r="K918">
        <f t="array" ref="K918">SUM((InvoiceNo=J918)*1)</f>
        <v>13</v>
      </c>
      <c r="L918">
        <f t="array" ref="L918">SUM((InvoiceNo=J918)*QuantityShipped)</f>
        <v>47</v>
      </c>
      <c r="N918" t="s">
        <v>2885</v>
      </c>
      <c r="O918">
        <f t="array" ref="O918">SUM((ItemCode=N918)*1)</f>
        <v>2</v>
      </c>
      <c r="P918">
        <f t="array" ref="P918">SUM((ItemCode=N918)*QuantityShipped)</f>
        <v>201</v>
      </c>
    </row>
    <row r="919" spans="1:16" x14ac:dyDescent="0.55000000000000004">
      <c r="A919" t="s">
        <v>1175</v>
      </c>
      <c r="B919" s="1">
        <v>40534</v>
      </c>
      <c r="C919" t="s">
        <v>1</v>
      </c>
      <c r="D919" t="s">
        <v>1002</v>
      </c>
      <c r="E919" t="s">
        <v>1003</v>
      </c>
      <c r="F919">
        <v>2</v>
      </c>
      <c r="G919" t="str">
        <f t="array" ref="G919">INDEX(BillToName,MATCH(A919,'Bill to Data'!$A$2:$A$3040,0))</f>
        <v>BRYAN NIELSON</v>
      </c>
      <c r="H919" t="str">
        <f t="shared" si="14"/>
        <v>22650-PP-1/4</v>
      </c>
      <c r="J919" t="s">
        <v>2119</v>
      </c>
      <c r="K919">
        <f t="array" ref="K919">SUM((InvoiceNo=J919)*1)</f>
        <v>1</v>
      </c>
      <c r="L919">
        <f t="array" ref="L919">SUM((InvoiceNo=J919)*QuantityShipped)</f>
        <v>400</v>
      </c>
      <c r="N919" t="s">
        <v>2888</v>
      </c>
      <c r="O919">
        <f t="array" ref="O919">SUM((ItemCode=N919)*1)</f>
        <v>2</v>
      </c>
      <c r="P919">
        <f t="array" ref="P919">SUM((ItemCode=N919)*QuantityShipped)</f>
        <v>2</v>
      </c>
    </row>
    <row r="920" spans="1:16" x14ac:dyDescent="0.55000000000000004">
      <c r="A920" t="s">
        <v>1176</v>
      </c>
      <c r="B920" s="1">
        <v>40539</v>
      </c>
      <c r="C920" t="s">
        <v>138</v>
      </c>
      <c r="D920" t="s">
        <v>1177</v>
      </c>
      <c r="E920" t="s">
        <v>47</v>
      </c>
      <c r="F920">
        <v>60</v>
      </c>
      <c r="G920" t="str">
        <f t="array" ref="G920">INDEX(BillToName,MATCH(A920,'Bill to Data'!$A$2:$A$3040,0))</f>
        <v>NEAL GASSNER</v>
      </c>
      <c r="H920" t="str">
        <f t="shared" si="14"/>
        <v>TTJ60-11005VP</v>
      </c>
      <c r="J920" t="s">
        <v>2120</v>
      </c>
      <c r="K920">
        <f t="array" ref="K920">SUM((InvoiceNo=J920)*1)</f>
        <v>9</v>
      </c>
      <c r="L920">
        <f t="array" ref="L920">SUM((InvoiceNo=J920)*QuantityShipped)</f>
        <v>441</v>
      </c>
      <c r="N920" t="s">
        <v>2898</v>
      </c>
      <c r="O920">
        <f t="array" ref="O920">SUM((ItemCode=N920)*1)</f>
        <v>3</v>
      </c>
      <c r="P920">
        <f t="array" ref="P920">SUM((ItemCode=N920)*QuantityShipped)</f>
        <v>30</v>
      </c>
    </row>
    <row r="921" spans="1:16" x14ac:dyDescent="0.55000000000000004">
      <c r="A921" t="s">
        <v>1176</v>
      </c>
      <c r="B921" s="1">
        <v>40539</v>
      </c>
      <c r="C921" t="s">
        <v>138</v>
      </c>
      <c r="D921" t="s">
        <v>1178</v>
      </c>
      <c r="E921" t="s">
        <v>30</v>
      </c>
      <c r="F921">
        <v>60</v>
      </c>
      <c r="G921" t="str">
        <f t="array" ref="G921">INDEX(BillToName,MATCH(A921,'Bill to Data'!$A$2:$A$3040,0))</f>
        <v>NEAL GASSNER</v>
      </c>
      <c r="H921" t="str">
        <f t="shared" si="14"/>
        <v>25612-7-NYR</v>
      </c>
      <c r="J921" t="s">
        <v>2123</v>
      </c>
      <c r="K921">
        <f t="array" ref="K921">SUM((InvoiceNo=J921)*1)</f>
        <v>1</v>
      </c>
      <c r="L921">
        <f t="array" ref="L921">SUM((InvoiceNo=J921)*QuantityShipped)</f>
        <v>50</v>
      </c>
      <c r="N921" t="s">
        <v>2899</v>
      </c>
      <c r="O921">
        <f t="array" ref="O921">SUM((ItemCode=N921)*1)</f>
        <v>3</v>
      </c>
      <c r="P921">
        <f t="array" ref="P921">SUM((ItemCode=N921)*QuantityShipped)</f>
        <v>28</v>
      </c>
    </row>
    <row r="922" spans="1:16" x14ac:dyDescent="0.55000000000000004">
      <c r="A922" t="s">
        <v>1176</v>
      </c>
      <c r="B922" s="1">
        <v>40539</v>
      </c>
      <c r="C922" t="s">
        <v>138</v>
      </c>
      <c r="D922" t="s">
        <v>1179</v>
      </c>
      <c r="E922" t="s">
        <v>1180</v>
      </c>
      <c r="F922">
        <v>60</v>
      </c>
      <c r="G922" t="str">
        <f t="array" ref="G922">INDEX(BillToName,MATCH(A922,'Bill to Data'!$A$2:$A$3040,0))</f>
        <v>NEAL GASSNER</v>
      </c>
      <c r="H922" t="str">
        <f t="shared" si="14"/>
        <v>QJ90-2-NYR</v>
      </c>
      <c r="J922" t="s">
        <v>2124</v>
      </c>
      <c r="K922">
        <f t="array" ref="K922">SUM((InvoiceNo=J922)*1)</f>
        <v>2</v>
      </c>
      <c r="L922">
        <f t="array" ref="L922">SUM((InvoiceNo=J922)*QuantityShipped)</f>
        <v>54</v>
      </c>
      <c r="N922" t="s">
        <v>2900</v>
      </c>
      <c r="O922">
        <f t="array" ref="O922">SUM((ItemCode=N922)*1)</f>
        <v>1</v>
      </c>
      <c r="P922">
        <f t="array" ref="P922">SUM((ItemCode=N922)*QuantityShipped)</f>
        <v>1</v>
      </c>
    </row>
    <row r="923" spans="1:16" x14ac:dyDescent="0.55000000000000004">
      <c r="A923" t="s">
        <v>1176</v>
      </c>
      <c r="B923" s="1">
        <v>40539</v>
      </c>
      <c r="C923" t="s">
        <v>138</v>
      </c>
      <c r="D923" t="s">
        <v>24</v>
      </c>
      <c r="E923" t="s">
        <v>23</v>
      </c>
      <c r="F923">
        <v>60</v>
      </c>
      <c r="G923" t="str">
        <f t="array" ref="G923">INDEX(BillToName,MATCH(A923,'Bill to Data'!$A$2:$A$3040,0))</f>
        <v>NEAL GASSNER</v>
      </c>
      <c r="H923" t="str">
        <f t="shared" si="14"/>
        <v>TT11008-VP</v>
      </c>
      <c r="J923" t="s">
        <v>2125</v>
      </c>
      <c r="K923">
        <f t="array" ref="K923">SUM((InvoiceNo=J923)*1)</f>
        <v>1</v>
      </c>
      <c r="L923">
        <f t="array" ref="L923">SUM((InvoiceNo=J923)*QuantityShipped)</f>
        <v>3</v>
      </c>
      <c r="N923" t="s">
        <v>2902</v>
      </c>
      <c r="O923">
        <f t="array" ref="O923">SUM((ItemCode=N923)*1)</f>
        <v>1</v>
      </c>
      <c r="P923">
        <f t="array" ref="P923">SUM((ItemCode=N923)*QuantityShipped)</f>
        <v>1</v>
      </c>
    </row>
    <row r="924" spans="1:16" x14ac:dyDescent="0.55000000000000004">
      <c r="A924" t="s">
        <v>1176</v>
      </c>
      <c r="B924" s="1">
        <v>40539</v>
      </c>
      <c r="C924" t="s">
        <v>138</v>
      </c>
      <c r="D924" t="s">
        <v>453</v>
      </c>
      <c r="E924" t="s">
        <v>30</v>
      </c>
      <c r="F924">
        <v>60</v>
      </c>
      <c r="G924" t="str">
        <f t="array" ref="G924">INDEX(BillToName,MATCH(A924,'Bill to Data'!$A$2:$A$3040,0))</f>
        <v>NEAL GASSNER</v>
      </c>
      <c r="H924" t="str">
        <f t="shared" si="14"/>
        <v>25612-2-NYR</v>
      </c>
      <c r="J924" t="s">
        <v>2126</v>
      </c>
      <c r="K924">
        <f t="array" ref="K924">SUM((InvoiceNo=J924)*1)</f>
        <v>3</v>
      </c>
      <c r="L924">
        <f t="array" ref="L924">SUM((InvoiceNo=J924)*QuantityShipped)</f>
        <v>54</v>
      </c>
      <c r="N924" t="s">
        <v>2903</v>
      </c>
      <c r="O924">
        <f t="array" ref="O924">SUM((ItemCode=N924)*1)</f>
        <v>3</v>
      </c>
      <c r="P924">
        <f t="array" ref="P924">SUM((ItemCode=N924)*QuantityShipped)</f>
        <v>1</v>
      </c>
    </row>
    <row r="925" spans="1:16" x14ac:dyDescent="0.55000000000000004">
      <c r="A925" t="s">
        <v>1176</v>
      </c>
      <c r="B925" s="1">
        <v>40539</v>
      </c>
      <c r="C925" t="s">
        <v>138</v>
      </c>
      <c r="D925" t="s">
        <v>1181</v>
      </c>
      <c r="E925" t="s">
        <v>1182</v>
      </c>
      <c r="F925">
        <v>3</v>
      </c>
      <c r="G925" t="str">
        <f t="array" ref="G925">INDEX(BillToName,MATCH(A925,'Bill to Data'!$A$2:$A$3040,0))</f>
        <v>NEAL GASSNER</v>
      </c>
      <c r="H925" t="str">
        <f t="shared" si="14"/>
        <v>FC-XT043</v>
      </c>
      <c r="J925" t="s">
        <v>2127</v>
      </c>
      <c r="K925">
        <f t="array" ref="K925">SUM((InvoiceNo=J925)*1)</f>
        <v>1</v>
      </c>
      <c r="L925">
        <f t="array" ref="L925">SUM((InvoiceNo=J925)*QuantityShipped)</f>
        <v>8</v>
      </c>
      <c r="N925" t="s">
        <v>2906</v>
      </c>
      <c r="O925">
        <f t="array" ref="O925">SUM((ItemCode=N925)*1)</f>
        <v>1</v>
      </c>
      <c r="P925">
        <f t="array" ref="P925">SUM((ItemCode=N925)*QuantityShipped)</f>
        <v>1</v>
      </c>
    </row>
    <row r="926" spans="1:16" x14ac:dyDescent="0.55000000000000004">
      <c r="A926" t="s">
        <v>1183</v>
      </c>
      <c r="B926" s="1">
        <v>40540</v>
      </c>
      <c r="C926" t="s">
        <v>138</v>
      </c>
      <c r="D926" t="s">
        <v>805</v>
      </c>
      <c r="E926" t="s">
        <v>806</v>
      </c>
      <c r="F926">
        <v>2</v>
      </c>
      <c r="G926" t="str">
        <f t="array" ref="G926">INDEX(BillToName,MATCH(A926,'Bill to Data'!$A$2:$A$3040,0))</f>
        <v>BRAD WILLIAMS</v>
      </c>
      <c r="H926" t="str">
        <f t="shared" si="14"/>
        <v>117-0171-249</v>
      </c>
      <c r="J926" t="s">
        <v>2128</v>
      </c>
      <c r="K926">
        <f t="array" ref="K926">SUM((InvoiceNo=J926)*1)</f>
        <v>2</v>
      </c>
      <c r="L926">
        <f t="array" ref="L926">SUM((InvoiceNo=J926)*QuantityShipped)</f>
        <v>2</v>
      </c>
      <c r="N926" t="s">
        <v>2910</v>
      </c>
      <c r="O926">
        <f t="array" ref="O926">SUM((ItemCode=N926)*1)</f>
        <v>17</v>
      </c>
      <c r="P926">
        <f t="array" ref="P926">SUM((ItemCode=N926)*QuantityShipped)</f>
        <v>20</v>
      </c>
    </row>
    <row r="927" spans="1:16" x14ac:dyDescent="0.55000000000000004">
      <c r="A927" t="s">
        <v>1183</v>
      </c>
      <c r="B927" s="1">
        <v>40540</v>
      </c>
      <c r="C927" t="s">
        <v>138</v>
      </c>
      <c r="D927" t="s">
        <v>1184</v>
      </c>
      <c r="E927" t="s">
        <v>1185</v>
      </c>
      <c r="F927">
        <v>2</v>
      </c>
      <c r="G927" t="str">
        <f t="array" ref="G927">INDEX(BillToName,MATCH(A927,'Bill to Data'!$A$2:$A$3040,0))</f>
        <v>BRAD WILLIAMS</v>
      </c>
      <c r="H927" t="str">
        <f t="shared" si="14"/>
        <v>117-5030-001</v>
      </c>
      <c r="J927" t="s">
        <v>2129</v>
      </c>
      <c r="K927">
        <f t="array" ref="K927">SUM((InvoiceNo=J927)*1)</f>
        <v>1</v>
      </c>
      <c r="L927">
        <f t="array" ref="L927">SUM((InvoiceNo=J927)*QuantityShipped)</f>
        <v>3</v>
      </c>
      <c r="N927" t="s">
        <v>2914</v>
      </c>
      <c r="O927">
        <f t="array" ref="O927">SUM((ItemCode=N927)*1)</f>
        <v>2</v>
      </c>
      <c r="P927">
        <f t="array" ref="P927">SUM((ItemCode=N927)*QuantityShipped)</f>
        <v>1</v>
      </c>
    </row>
    <row r="928" spans="1:16" x14ac:dyDescent="0.55000000000000004">
      <c r="A928" t="s">
        <v>1183</v>
      </c>
      <c r="B928" s="1">
        <v>40540</v>
      </c>
      <c r="C928" t="s">
        <v>138</v>
      </c>
      <c r="D928" t="s">
        <v>1186</v>
      </c>
      <c r="E928" t="s">
        <v>1187</v>
      </c>
      <c r="F928">
        <v>1</v>
      </c>
      <c r="G928" t="str">
        <f t="array" ref="G928">INDEX(BillToName,MATCH(A928,'Bill to Data'!$A$2:$A$3040,0))</f>
        <v>BRAD WILLIAMS</v>
      </c>
      <c r="H928" t="str">
        <f t="shared" si="14"/>
        <v>117-9001-032</v>
      </c>
      <c r="J928" t="s">
        <v>2132</v>
      </c>
      <c r="K928">
        <f t="array" ref="K928">SUM((InvoiceNo=J928)*1)</f>
        <v>1</v>
      </c>
      <c r="L928">
        <f t="array" ref="L928">SUM((InvoiceNo=J928)*QuantityShipped)</f>
        <v>1</v>
      </c>
      <c r="N928" t="s">
        <v>2922</v>
      </c>
      <c r="O928">
        <f t="array" ref="O928">SUM((ItemCode=N928)*1)</f>
        <v>2</v>
      </c>
      <c r="P928">
        <f t="array" ref="P928">SUM((ItemCode=N928)*QuantityShipped)</f>
        <v>98</v>
      </c>
    </row>
    <row r="929" spans="1:16" x14ac:dyDescent="0.55000000000000004">
      <c r="A929" t="s">
        <v>1183</v>
      </c>
      <c r="B929" s="1">
        <v>40540</v>
      </c>
      <c r="C929" t="s">
        <v>138</v>
      </c>
      <c r="D929" t="s">
        <v>1188</v>
      </c>
      <c r="E929" t="s">
        <v>1189</v>
      </c>
      <c r="F929">
        <v>1</v>
      </c>
      <c r="G929" t="str">
        <f t="array" ref="G929">INDEX(BillToName,MATCH(A929,'Bill to Data'!$A$2:$A$3040,0))</f>
        <v>BRAD WILLIAMS</v>
      </c>
      <c r="H929" t="str">
        <f t="shared" si="14"/>
        <v>115-4001-066</v>
      </c>
      <c r="J929" t="s">
        <v>2135</v>
      </c>
      <c r="K929">
        <f t="array" ref="K929">SUM((InvoiceNo=J929)*1)</f>
        <v>4</v>
      </c>
      <c r="L929">
        <f t="array" ref="L929">SUM((InvoiceNo=J929)*QuantityShipped)</f>
        <v>-6</v>
      </c>
      <c r="N929" t="s">
        <v>2924</v>
      </c>
      <c r="O929">
        <f t="array" ref="O929">SUM((ItemCode=N929)*1)</f>
        <v>1</v>
      </c>
      <c r="P929">
        <f t="array" ref="P929">SUM((ItemCode=N929)*QuantityShipped)</f>
        <v>4</v>
      </c>
    </row>
    <row r="930" spans="1:16" x14ac:dyDescent="0.55000000000000004">
      <c r="A930" t="s">
        <v>1190</v>
      </c>
      <c r="B930" s="1">
        <v>40540</v>
      </c>
      <c r="C930" t="s">
        <v>138</v>
      </c>
      <c r="D930" t="s">
        <v>1191</v>
      </c>
      <c r="E930" t="s">
        <v>1083</v>
      </c>
      <c r="F930">
        <v>5</v>
      </c>
      <c r="G930" t="str">
        <f t="array" ref="G930">INDEX(BillToName,MATCH(A930,'Bill to Data'!$A$2:$A$3040,0))</f>
        <v>AVI POLLACK</v>
      </c>
      <c r="H930" t="str">
        <f t="shared" si="14"/>
        <v>H1/4U-SS0040</v>
      </c>
      <c r="J930" t="s">
        <v>2136</v>
      </c>
      <c r="K930">
        <f t="array" ref="K930">SUM((InvoiceNo=J930)*1)</f>
        <v>3</v>
      </c>
      <c r="L930">
        <f t="array" ref="L930">SUM((InvoiceNo=J930)*QuantityShipped)</f>
        <v>45</v>
      </c>
      <c r="N930" t="s">
        <v>2925</v>
      </c>
      <c r="O930">
        <f t="array" ref="O930">SUM((ItemCode=N930)*1)</f>
        <v>2</v>
      </c>
      <c r="P930">
        <f t="array" ref="P930">SUM((ItemCode=N930)*QuantityShipped)</f>
        <v>6</v>
      </c>
    </row>
    <row r="931" spans="1:16" x14ac:dyDescent="0.55000000000000004">
      <c r="A931" t="s">
        <v>1190</v>
      </c>
      <c r="B931" s="1">
        <v>40540</v>
      </c>
      <c r="C931" t="s">
        <v>138</v>
      </c>
      <c r="D931" t="s">
        <v>1192</v>
      </c>
      <c r="E931" t="s">
        <v>1083</v>
      </c>
      <c r="F931">
        <v>5</v>
      </c>
      <c r="G931" t="str">
        <f t="array" ref="G931">INDEX(BillToName,MATCH(A931,'Bill to Data'!$A$2:$A$3040,0))</f>
        <v>AVI POLLACK</v>
      </c>
      <c r="H931" t="str">
        <f t="shared" si="14"/>
        <v>H1/4U-SS0030</v>
      </c>
      <c r="J931" t="s">
        <v>2139</v>
      </c>
      <c r="K931">
        <f t="array" ref="K931">SUM((InvoiceNo=J931)*1)</f>
        <v>1</v>
      </c>
      <c r="L931">
        <f t="array" ref="L931">SUM((InvoiceNo=J931)*QuantityShipped)</f>
        <v>1</v>
      </c>
      <c r="N931" t="s">
        <v>2940</v>
      </c>
      <c r="O931">
        <f t="array" ref="O931">SUM((ItemCode=N931)*1)</f>
        <v>2</v>
      </c>
      <c r="P931">
        <f t="array" ref="P931">SUM((ItemCode=N931)*QuantityShipped)</f>
        <v>2</v>
      </c>
    </row>
    <row r="932" spans="1:16" x14ac:dyDescent="0.55000000000000004">
      <c r="A932" t="s">
        <v>1190</v>
      </c>
      <c r="B932" s="1">
        <v>40540</v>
      </c>
      <c r="C932" t="s">
        <v>138</v>
      </c>
      <c r="D932" t="s">
        <v>1193</v>
      </c>
      <c r="E932" t="s">
        <v>1083</v>
      </c>
      <c r="F932">
        <v>5</v>
      </c>
      <c r="G932" t="str">
        <f t="array" ref="G932">INDEX(BillToName,MATCH(A932,'Bill to Data'!$A$2:$A$3040,0))</f>
        <v>AVI POLLACK</v>
      </c>
      <c r="H932" t="str">
        <f t="shared" si="14"/>
        <v>H1/4U-SS0020</v>
      </c>
      <c r="J932" t="s">
        <v>2140</v>
      </c>
      <c r="K932">
        <f t="array" ref="K932">SUM((InvoiceNo=J932)*1)</f>
        <v>3</v>
      </c>
      <c r="L932">
        <f t="array" ref="L932">SUM((InvoiceNo=J932)*QuantityShipped)</f>
        <v>55</v>
      </c>
      <c r="N932" t="s">
        <v>2948</v>
      </c>
      <c r="O932">
        <f t="array" ref="O932">SUM((ItemCode=N932)*1)</f>
        <v>2</v>
      </c>
      <c r="P932">
        <f t="array" ref="P932">SUM((ItemCode=N932)*QuantityShipped)</f>
        <v>4</v>
      </c>
    </row>
    <row r="933" spans="1:16" x14ac:dyDescent="0.55000000000000004">
      <c r="A933" t="s">
        <v>1190</v>
      </c>
      <c r="B933" s="1">
        <v>40540</v>
      </c>
      <c r="C933" t="s">
        <v>138</v>
      </c>
      <c r="D933" t="s">
        <v>1194</v>
      </c>
      <c r="E933" t="s">
        <v>1195</v>
      </c>
      <c r="F933">
        <v>2</v>
      </c>
      <c r="G933" t="str">
        <f t="array" ref="G933">INDEX(BillToName,MATCH(A933,'Bill to Data'!$A$2:$A$3040,0))</f>
        <v>AVI POLLACK</v>
      </c>
      <c r="H933" t="str">
        <f t="shared" si="14"/>
        <v>SJ3-10-VP</v>
      </c>
      <c r="J933" t="s">
        <v>2142</v>
      </c>
      <c r="K933">
        <f t="array" ref="K933">SUM((InvoiceNo=J933)*1)</f>
        <v>2</v>
      </c>
      <c r="L933">
        <f t="array" ref="L933">SUM((InvoiceNo=J933)*QuantityShipped)</f>
        <v>25</v>
      </c>
      <c r="N933" t="s">
        <v>2954</v>
      </c>
      <c r="O933">
        <f t="array" ref="O933">SUM((ItemCode=N933)*1)</f>
        <v>2</v>
      </c>
      <c r="P933">
        <f t="array" ref="P933">SUM((ItemCode=N933)*QuantityShipped)</f>
        <v>4</v>
      </c>
    </row>
    <row r="934" spans="1:16" x14ac:dyDescent="0.55000000000000004">
      <c r="A934" t="s">
        <v>1190</v>
      </c>
      <c r="B934" s="1">
        <v>40540</v>
      </c>
      <c r="C934" t="s">
        <v>138</v>
      </c>
      <c r="D934" t="s">
        <v>1196</v>
      </c>
      <c r="E934" t="s">
        <v>1197</v>
      </c>
      <c r="F934">
        <v>2</v>
      </c>
      <c r="G934" t="str">
        <f t="array" ref="G934">INDEX(BillToName,MATCH(A934,'Bill to Data'!$A$2:$A$3040,0))</f>
        <v>AVI POLLACK</v>
      </c>
      <c r="H934" t="str">
        <f t="shared" si="14"/>
        <v>SJ3-20-VP</v>
      </c>
      <c r="J934" t="s">
        <v>2143</v>
      </c>
      <c r="K934">
        <f t="array" ref="K934">SUM((InvoiceNo=J934)*1)</f>
        <v>1</v>
      </c>
      <c r="L934">
        <f t="array" ref="L934">SUM((InvoiceNo=J934)*QuantityShipped)</f>
        <v>1</v>
      </c>
      <c r="N934" t="s">
        <v>2956</v>
      </c>
      <c r="O934">
        <f t="array" ref="O934">SUM((ItemCode=N934)*1)</f>
        <v>4</v>
      </c>
      <c r="P934">
        <f t="array" ref="P934">SUM((ItemCode=N934)*QuantityShipped)</f>
        <v>7</v>
      </c>
    </row>
    <row r="935" spans="1:16" x14ac:dyDescent="0.55000000000000004">
      <c r="A935" t="s">
        <v>1190</v>
      </c>
      <c r="B935" s="1">
        <v>40540</v>
      </c>
      <c r="C935" t="s">
        <v>138</v>
      </c>
      <c r="D935" t="s">
        <v>1198</v>
      </c>
      <c r="E935" t="s">
        <v>1199</v>
      </c>
      <c r="F935">
        <v>10</v>
      </c>
      <c r="G935" t="str">
        <f t="array" ref="G935">INDEX(BillToName,MATCH(A935,'Bill to Data'!$A$2:$A$3040,0))</f>
        <v>AVI POLLACK</v>
      </c>
      <c r="H935" t="str">
        <f t="shared" si="14"/>
        <v>SJ3-15-VP</v>
      </c>
      <c r="J935" t="s">
        <v>2144</v>
      </c>
      <c r="K935">
        <f t="array" ref="K935">SUM((InvoiceNo=J935)*1)</f>
        <v>1</v>
      </c>
      <c r="L935">
        <f t="array" ref="L935">SUM((InvoiceNo=J935)*QuantityShipped)</f>
        <v>1</v>
      </c>
      <c r="N935" t="s">
        <v>2963</v>
      </c>
      <c r="O935">
        <f t="array" ref="O935">SUM((ItemCode=N935)*1)</f>
        <v>1</v>
      </c>
      <c r="P935">
        <f t="array" ref="P935">SUM((ItemCode=N935)*QuantityShipped)</f>
        <v>4</v>
      </c>
    </row>
    <row r="936" spans="1:16" x14ac:dyDescent="0.55000000000000004">
      <c r="A936" t="s">
        <v>1190</v>
      </c>
      <c r="B936" s="1">
        <v>40540</v>
      </c>
      <c r="C936" t="s">
        <v>138</v>
      </c>
      <c r="D936" t="s">
        <v>1200</v>
      </c>
      <c r="E936" t="s">
        <v>387</v>
      </c>
      <c r="F936">
        <v>10</v>
      </c>
      <c r="G936" t="str">
        <f t="array" ref="G936">INDEX(BillToName,MATCH(A936,'Bill to Data'!$A$2:$A$3040,0))</f>
        <v>AVI POLLACK</v>
      </c>
      <c r="H936" t="str">
        <f t="shared" si="14"/>
        <v>TP8040-SS</v>
      </c>
      <c r="J936" t="s">
        <v>2145</v>
      </c>
      <c r="K936">
        <f t="array" ref="K936">SUM((InvoiceNo=J936)*1)</f>
        <v>1</v>
      </c>
      <c r="L936">
        <f t="array" ref="L936">SUM((InvoiceNo=J936)*QuantityShipped)</f>
        <v>3</v>
      </c>
      <c r="N936" t="s">
        <v>2971</v>
      </c>
      <c r="O936">
        <f t="array" ref="O936">SUM((ItemCode=N936)*1)</f>
        <v>2</v>
      </c>
      <c r="P936">
        <f t="array" ref="P936">SUM((ItemCode=N936)*QuantityShipped)</f>
        <v>4</v>
      </c>
    </row>
    <row r="937" spans="1:16" x14ac:dyDescent="0.55000000000000004">
      <c r="A937" t="s">
        <v>1190</v>
      </c>
      <c r="B937" s="1">
        <v>40540</v>
      </c>
      <c r="C937" t="s">
        <v>138</v>
      </c>
      <c r="D937" t="s">
        <v>1201</v>
      </c>
      <c r="E937" t="s">
        <v>1202</v>
      </c>
      <c r="F937">
        <v>2</v>
      </c>
      <c r="G937" t="str">
        <f t="array" ref="G937">INDEX(BillToName,MATCH(A937,'Bill to Data'!$A$2:$A$3040,0))</f>
        <v>AVI POLLACK</v>
      </c>
      <c r="H937" t="str">
        <f t="shared" si="14"/>
        <v>TP11040</v>
      </c>
      <c r="J937" t="s">
        <v>2146</v>
      </c>
      <c r="K937">
        <f t="array" ref="K937">SUM((InvoiceNo=J937)*1)</f>
        <v>1</v>
      </c>
      <c r="L937">
        <f t="array" ref="L937">SUM((InvoiceNo=J937)*QuantityShipped)</f>
        <v>1</v>
      </c>
      <c r="N937" t="s">
        <v>2978</v>
      </c>
      <c r="O937">
        <f t="array" ref="O937">SUM((ItemCode=N937)*1)</f>
        <v>1</v>
      </c>
      <c r="P937">
        <f t="array" ref="P937">SUM((ItemCode=N937)*QuantityShipped)</f>
        <v>4</v>
      </c>
    </row>
    <row r="938" spans="1:16" x14ac:dyDescent="0.55000000000000004">
      <c r="A938" t="s">
        <v>1190</v>
      </c>
      <c r="B938" s="1">
        <v>40540</v>
      </c>
      <c r="C938" t="s">
        <v>138</v>
      </c>
      <c r="D938" t="s">
        <v>1203</v>
      </c>
      <c r="E938" t="s">
        <v>1204</v>
      </c>
      <c r="F938">
        <v>2</v>
      </c>
      <c r="G938" t="str">
        <f t="array" ref="G938">INDEX(BillToName,MATCH(A938,'Bill to Data'!$A$2:$A$3040,0))</f>
        <v>AVI POLLACK</v>
      </c>
      <c r="H938" t="str">
        <f t="shared" si="14"/>
        <v>TP11020-SS</v>
      </c>
      <c r="J938" t="s">
        <v>2147</v>
      </c>
      <c r="K938">
        <f t="array" ref="K938">SUM((InvoiceNo=J938)*1)</f>
        <v>1</v>
      </c>
      <c r="L938">
        <f t="array" ref="L938">SUM((InvoiceNo=J938)*QuantityShipped)</f>
        <v>1</v>
      </c>
      <c r="N938" t="s">
        <v>2981</v>
      </c>
      <c r="O938">
        <f t="array" ref="O938">SUM((ItemCode=N938)*1)</f>
        <v>3</v>
      </c>
      <c r="P938">
        <f t="array" ref="P938">SUM((ItemCode=N938)*QuantityShipped)</f>
        <v>7</v>
      </c>
    </row>
    <row r="939" spans="1:16" x14ac:dyDescent="0.55000000000000004">
      <c r="A939" t="s">
        <v>1190</v>
      </c>
      <c r="B939" s="1">
        <v>40540</v>
      </c>
      <c r="C939" t="s">
        <v>138</v>
      </c>
      <c r="D939" t="s">
        <v>384</v>
      </c>
      <c r="E939" t="s">
        <v>385</v>
      </c>
      <c r="F939">
        <v>10</v>
      </c>
      <c r="G939" t="str">
        <f t="array" ref="G939">INDEX(BillToName,MATCH(A939,'Bill to Data'!$A$2:$A$3040,0))</f>
        <v>AVI POLLACK</v>
      </c>
      <c r="H939" t="str">
        <f t="shared" si="14"/>
        <v>QJ4676-1/4-NYR</v>
      </c>
      <c r="J939" t="s">
        <v>2150</v>
      </c>
      <c r="K939">
        <f t="array" ref="K939">SUM((InvoiceNo=J939)*1)</f>
        <v>1</v>
      </c>
      <c r="L939">
        <f t="array" ref="L939">SUM((InvoiceNo=J939)*QuantityShipped)</f>
        <v>10</v>
      </c>
      <c r="N939" t="s">
        <v>2982</v>
      </c>
      <c r="O939">
        <f t="array" ref="O939">SUM((ItemCode=N939)*1)</f>
        <v>1</v>
      </c>
      <c r="P939">
        <f t="array" ref="P939">SUM((ItemCode=N939)*QuantityShipped)</f>
        <v>4</v>
      </c>
    </row>
    <row r="940" spans="1:16" x14ac:dyDescent="0.55000000000000004">
      <c r="A940" t="s">
        <v>1190</v>
      </c>
      <c r="B940" s="1">
        <v>40540</v>
      </c>
      <c r="C940" t="s">
        <v>138</v>
      </c>
      <c r="D940" t="s">
        <v>1205</v>
      </c>
      <c r="E940" t="s">
        <v>1206</v>
      </c>
      <c r="F940">
        <v>0</v>
      </c>
      <c r="G940" t="str">
        <f t="array" ref="G940">INDEX(BillToName,MATCH(A940,'Bill to Data'!$A$2:$A$3040,0))</f>
        <v>AVI POLLACK</v>
      </c>
      <c r="H940" t="str">
        <f t="shared" si="14"/>
        <v>21950-30-NYB</v>
      </c>
      <c r="J940" t="s">
        <v>2151</v>
      </c>
      <c r="K940">
        <f t="array" ref="K940">SUM((InvoiceNo=J940)*1)</f>
        <v>1</v>
      </c>
      <c r="L940">
        <f t="array" ref="L940">SUM((InvoiceNo=J940)*QuantityShipped)</f>
        <v>2</v>
      </c>
      <c r="N940" t="s">
        <v>2983</v>
      </c>
      <c r="O940">
        <f t="array" ref="O940">SUM((ItemCode=N940)*1)</f>
        <v>1</v>
      </c>
      <c r="P940">
        <f t="array" ref="P940">SUM((ItemCode=N940)*QuantityShipped)</f>
        <v>4</v>
      </c>
    </row>
    <row r="941" spans="1:16" x14ac:dyDescent="0.55000000000000004">
      <c r="A941" t="s">
        <v>1207</v>
      </c>
      <c r="B941" s="1">
        <v>40540</v>
      </c>
      <c r="C941" t="s">
        <v>1</v>
      </c>
      <c r="D941" t="s">
        <v>52</v>
      </c>
      <c r="E941" t="s">
        <v>12</v>
      </c>
      <c r="F941">
        <v>1</v>
      </c>
      <c r="G941" t="str">
        <f t="array" ref="G941">INDEX(BillToName,MATCH(A941,'Bill to Data'!$A$2:$A$3040,0))</f>
        <v>JOHN RUKSTALIS</v>
      </c>
      <c r="H941" t="str">
        <f t="shared" si="14"/>
        <v>50800-21-AL-300</v>
      </c>
      <c r="J941" t="s">
        <v>2152</v>
      </c>
      <c r="K941">
        <f t="array" ref="K941">SUM((InvoiceNo=J941)*1)</f>
        <v>1</v>
      </c>
      <c r="L941">
        <f t="array" ref="L941">SUM((InvoiceNo=J941)*QuantityShipped)</f>
        <v>-1</v>
      </c>
      <c r="N941" t="s">
        <v>2984</v>
      </c>
      <c r="O941">
        <f t="array" ref="O941">SUM((ItemCode=N941)*1)</f>
        <v>2</v>
      </c>
      <c r="P941">
        <f t="array" ref="P941">SUM((ItemCode=N941)*QuantityShipped)</f>
        <v>7</v>
      </c>
    </row>
    <row r="942" spans="1:16" x14ac:dyDescent="0.55000000000000004">
      <c r="A942" t="s">
        <v>1207</v>
      </c>
      <c r="B942" s="1">
        <v>40540</v>
      </c>
      <c r="C942" t="s">
        <v>1</v>
      </c>
      <c r="D942" t="s">
        <v>389</v>
      </c>
      <c r="E942" t="s">
        <v>115</v>
      </c>
      <c r="F942">
        <v>1</v>
      </c>
      <c r="G942" t="str">
        <f t="array" ref="G942">INDEX(BillToName,MATCH(A942,'Bill to Data'!$A$2:$A$3040,0))</f>
        <v>JOHN RUKSTALIS</v>
      </c>
      <c r="H942" t="str">
        <f t="shared" si="14"/>
        <v>22670-PP-15-406</v>
      </c>
      <c r="J942" t="s">
        <v>2153</v>
      </c>
      <c r="K942">
        <f t="array" ref="K942">SUM((InvoiceNo=J942)*1)</f>
        <v>1</v>
      </c>
      <c r="L942">
        <f t="array" ref="L942">SUM((InvoiceNo=J942)*QuantityShipped)</f>
        <v>1</v>
      </c>
      <c r="N942" t="s">
        <v>2986</v>
      </c>
      <c r="O942">
        <f t="array" ref="O942">SUM((ItemCode=N942)*1)</f>
        <v>1</v>
      </c>
      <c r="P942">
        <f t="array" ref="P942">SUM((ItemCode=N942)*QuantityShipped)</f>
        <v>1</v>
      </c>
    </row>
    <row r="943" spans="1:16" x14ac:dyDescent="0.55000000000000004">
      <c r="A943" t="s">
        <v>1207</v>
      </c>
      <c r="B943" s="1">
        <v>40540</v>
      </c>
      <c r="C943" t="s">
        <v>1</v>
      </c>
      <c r="D943" t="s">
        <v>114</v>
      </c>
      <c r="E943" t="s">
        <v>115</v>
      </c>
      <c r="F943">
        <v>1</v>
      </c>
      <c r="G943" t="str">
        <f t="array" ref="G943">INDEX(BillToName,MATCH(A943,'Bill to Data'!$A$2:$A$3040,0))</f>
        <v>JOHN RUKSTALIS</v>
      </c>
      <c r="H943" t="str">
        <f t="shared" si="14"/>
        <v>22670-PP-15-1/4</v>
      </c>
      <c r="J943" t="s">
        <v>2154</v>
      </c>
      <c r="K943">
        <f t="array" ref="K943">SUM((InvoiceNo=J943)*1)</f>
        <v>1</v>
      </c>
      <c r="L943">
        <f t="array" ref="L943">SUM((InvoiceNo=J943)*QuantityShipped)</f>
        <v>57</v>
      </c>
      <c r="N943" t="s">
        <v>2987</v>
      </c>
      <c r="O943">
        <f t="array" ref="O943">SUM((ItemCode=N943)*1)</f>
        <v>2</v>
      </c>
      <c r="P943">
        <f t="array" ref="P943">SUM((ItemCode=N943)*QuantityShipped)</f>
        <v>1</v>
      </c>
    </row>
    <row r="944" spans="1:16" x14ac:dyDescent="0.55000000000000004">
      <c r="A944" t="s">
        <v>1208</v>
      </c>
      <c r="B944" s="1">
        <v>40540</v>
      </c>
      <c r="C944" t="s">
        <v>138</v>
      </c>
      <c r="D944" t="s">
        <v>1209</v>
      </c>
      <c r="E944" t="s">
        <v>1210</v>
      </c>
      <c r="F944">
        <v>1</v>
      </c>
      <c r="G944" t="str">
        <f t="array" ref="G944">INDEX(BillToName,MATCH(A944,'Bill to Data'!$A$2:$A$3040,0))</f>
        <v>ELLIOTT HAMPTON</v>
      </c>
      <c r="H944" t="str">
        <f t="shared" si="14"/>
        <v>M220D</v>
      </c>
      <c r="J944" t="s">
        <v>2155</v>
      </c>
      <c r="K944">
        <f t="array" ref="K944">SUM((InvoiceNo=J944)*1)</f>
        <v>5</v>
      </c>
      <c r="L944">
        <f t="array" ref="L944">SUM((InvoiceNo=J944)*QuantityShipped)</f>
        <v>63</v>
      </c>
      <c r="N944" t="s">
        <v>2988</v>
      </c>
      <c r="O944">
        <f t="array" ref="O944">SUM((ItemCode=N944)*1)</f>
        <v>1</v>
      </c>
      <c r="P944">
        <f t="array" ref="P944">SUM((ItemCode=N944)*QuantityShipped)</f>
        <v>2</v>
      </c>
    </row>
    <row r="945" spans="1:16" x14ac:dyDescent="0.55000000000000004">
      <c r="A945" t="s">
        <v>1208</v>
      </c>
      <c r="B945" s="1">
        <v>40540</v>
      </c>
      <c r="C945" t="s">
        <v>138</v>
      </c>
      <c r="D945" t="s">
        <v>1211</v>
      </c>
      <c r="E945" t="s">
        <v>1212</v>
      </c>
      <c r="F945">
        <v>1</v>
      </c>
      <c r="G945" t="str">
        <f t="array" ref="G945">INDEX(BillToName,MATCH(A945,'Bill to Data'!$A$2:$A$3040,0))</f>
        <v>ELLIOTT HAMPTON</v>
      </c>
      <c r="H945" t="str">
        <f t="shared" si="14"/>
        <v>M200A</v>
      </c>
      <c r="J945" t="s">
        <v>2157</v>
      </c>
      <c r="K945">
        <f t="array" ref="K945">SUM((InvoiceNo=J945)*1)</f>
        <v>4</v>
      </c>
      <c r="L945">
        <f t="array" ref="L945">SUM((InvoiceNo=J945)*QuantityShipped)</f>
        <v>32</v>
      </c>
      <c r="N945" t="s">
        <v>2991</v>
      </c>
      <c r="O945">
        <f t="array" ref="O945">SUM((ItemCode=N945)*1)</f>
        <v>2</v>
      </c>
      <c r="P945">
        <f t="array" ref="P945">SUM((ItemCode=N945)*QuantityShipped)</f>
        <v>2</v>
      </c>
    </row>
    <row r="946" spans="1:16" x14ac:dyDescent="0.55000000000000004">
      <c r="A946" t="s">
        <v>1208</v>
      </c>
      <c r="B946" s="1">
        <v>40540</v>
      </c>
      <c r="C946" t="s">
        <v>138</v>
      </c>
      <c r="D946" t="s">
        <v>1213</v>
      </c>
      <c r="E946" t="s">
        <v>1214</v>
      </c>
      <c r="F946">
        <v>1</v>
      </c>
      <c r="G946" t="str">
        <f t="array" ref="G946">INDEX(BillToName,MATCH(A946,'Bill to Data'!$A$2:$A$3040,0))</f>
        <v>ELLIOTT HAMPTON</v>
      </c>
      <c r="H946" t="str">
        <f t="shared" si="14"/>
        <v>M200150BRB</v>
      </c>
      <c r="J946" t="s">
        <v>2160</v>
      </c>
      <c r="K946">
        <f t="array" ref="K946">SUM((InvoiceNo=J946)*1)</f>
        <v>2</v>
      </c>
      <c r="L946">
        <f t="array" ref="L946">SUM((InvoiceNo=J946)*QuantityShipped)</f>
        <v>50</v>
      </c>
      <c r="N946" t="s">
        <v>2993</v>
      </c>
      <c r="O946">
        <f t="array" ref="O946">SUM((ItemCode=N946)*1)</f>
        <v>1</v>
      </c>
      <c r="P946">
        <f t="array" ref="P946">SUM((ItemCode=N946)*QuantityShipped)</f>
        <v>2</v>
      </c>
    </row>
    <row r="947" spans="1:16" x14ac:dyDescent="0.55000000000000004">
      <c r="A947" t="s">
        <v>1208</v>
      </c>
      <c r="B947" s="1">
        <v>40540</v>
      </c>
      <c r="C947" t="s">
        <v>138</v>
      </c>
      <c r="D947" t="s">
        <v>1215</v>
      </c>
      <c r="E947" t="s">
        <v>1216</v>
      </c>
      <c r="F947">
        <v>1</v>
      </c>
      <c r="G947" t="str">
        <f t="array" ref="G947">INDEX(BillToName,MATCH(A947,'Bill to Data'!$A$2:$A$3040,0))</f>
        <v>ELLIOTT HAMPTON</v>
      </c>
      <c r="H947" t="str">
        <f t="shared" si="14"/>
        <v>MVSF220FP</v>
      </c>
      <c r="J947" t="s">
        <v>2162</v>
      </c>
      <c r="K947">
        <f t="array" ref="K947">SUM((InvoiceNo=J947)*1)</f>
        <v>2</v>
      </c>
      <c r="L947">
        <f t="array" ref="L947">SUM((InvoiceNo=J947)*QuantityShipped)</f>
        <v>1</v>
      </c>
      <c r="N947" t="s">
        <v>3000</v>
      </c>
      <c r="O947">
        <f t="array" ref="O947">SUM((ItemCode=N947)*1)</f>
        <v>2</v>
      </c>
      <c r="P947">
        <f t="array" ref="P947">SUM((ItemCode=N947)*QuantityShipped)</f>
        <v>5</v>
      </c>
    </row>
    <row r="948" spans="1:16" x14ac:dyDescent="0.55000000000000004">
      <c r="A948" t="s">
        <v>1208</v>
      </c>
      <c r="B948" s="1">
        <v>40540</v>
      </c>
      <c r="C948" t="s">
        <v>138</v>
      </c>
      <c r="D948" t="s">
        <v>1217</v>
      </c>
      <c r="E948" t="s">
        <v>1218</v>
      </c>
      <c r="F948">
        <v>2</v>
      </c>
      <c r="G948" t="str">
        <f t="array" ref="G948">INDEX(BillToName,MATCH(A948,'Bill to Data'!$A$2:$A$3040,0))</f>
        <v>ELLIOTT HAMPTON</v>
      </c>
      <c r="H948" t="str">
        <f t="shared" si="14"/>
        <v>MV200CF</v>
      </c>
      <c r="J948" t="s">
        <v>2165</v>
      </c>
      <c r="K948">
        <f t="array" ref="K948">SUM((InvoiceNo=J948)*1)</f>
        <v>8</v>
      </c>
      <c r="L948">
        <f t="array" ref="L948">SUM((InvoiceNo=J948)*QuantityShipped)</f>
        <v>398</v>
      </c>
      <c r="N948" t="s">
        <v>3005</v>
      </c>
      <c r="O948">
        <f t="array" ref="O948">SUM((ItemCode=N948)*1)</f>
        <v>1</v>
      </c>
      <c r="P948">
        <f t="array" ref="P948">SUM((ItemCode=N948)*QuantityShipped)</f>
        <v>85</v>
      </c>
    </row>
    <row r="949" spans="1:16" x14ac:dyDescent="0.55000000000000004">
      <c r="A949" t="s">
        <v>1208</v>
      </c>
      <c r="B949" s="1">
        <v>40540</v>
      </c>
      <c r="C949" t="s">
        <v>138</v>
      </c>
      <c r="D949" t="s">
        <v>1219</v>
      </c>
      <c r="E949" t="s">
        <v>1220</v>
      </c>
      <c r="F949">
        <v>3</v>
      </c>
      <c r="G949" t="str">
        <f t="array" ref="G949">INDEX(BillToName,MATCH(A949,'Bill to Data'!$A$2:$A$3040,0))</f>
        <v>ELLIOTT HAMPTON</v>
      </c>
      <c r="H949" t="str">
        <f t="shared" si="14"/>
        <v>M200TEE</v>
      </c>
      <c r="J949" t="s">
        <v>2166</v>
      </c>
      <c r="K949">
        <f t="array" ref="K949">SUM((InvoiceNo=J949)*1)</f>
        <v>1</v>
      </c>
      <c r="L949">
        <f t="array" ref="L949">SUM((InvoiceNo=J949)*QuantityShipped)</f>
        <v>3</v>
      </c>
      <c r="N949" t="s">
        <v>3023</v>
      </c>
      <c r="O949">
        <f t="array" ref="O949">SUM((ItemCode=N949)*1)</f>
        <v>1</v>
      </c>
      <c r="P949">
        <f t="array" ref="P949">SUM((ItemCode=N949)*QuantityShipped)</f>
        <v>1</v>
      </c>
    </row>
    <row r="950" spans="1:16" x14ac:dyDescent="0.55000000000000004">
      <c r="A950" t="s">
        <v>1208</v>
      </c>
      <c r="B950" s="1">
        <v>40540</v>
      </c>
      <c r="C950" t="s">
        <v>138</v>
      </c>
      <c r="D950" t="s">
        <v>1221</v>
      </c>
      <c r="E950" t="s">
        <v>1222</v>
      </c>
      <c r="F950">
        <v>4</v>
      </c>
      <c r="G950" t="str">
        <f t="array" ref="G950">INDEX(BillToName,MATCH(A950,'Bill to Data'!$A$2:$A$3040,0))</f>
        <v>ELLIOTT HAMPTON</v>
      </c>
      <c r="H950" t="str">
        <f t="shared" si="14"/>
        <v>M200BRB</v>
      </c>
      <c r="J950" t="s">
        <v>2167</v>
      </c>
      <c r="K950">
        <f t="array" ref="K950">SUM((InvoiceNo=J950)*1)</f>
        <v>1</v>
      </c>
      <c r="L950">
        <f t="array" ref="L950">SUM((InvoiceNo=J950)*QuantityShipped)</f>
        <v>1</v>
      </c>
      <c r="N950" t="s">
        <v>3026</v>
      </c>
      <c r="O950">
        <f t="array" ref="O950">SUM((ItemCode=N950)*1)</f>
        <v>1</v>
      </c>
      <c r="P950">
        <f t="array" ref="P950">SUM((ItemCode=N950)*QuantityShipped)</f>
        <v>1</v>
      </c>
    </row>
    <row r="951" spans="1:16" x14ac:dyDescent="0.55000000000000004">
      <c r="A951" t="s">
        <v>1208</v>
      </c>
      <c r="B951" s="1">
        <v>40540</v>
      </c>
      <c r="C951" t="s">
        <v>138</v>
      </c>
      <c r="D951" t="s">
        <v>95</v>
      </c>
      <c r="E951" t="s">
        <v>96</v>
      </c>
      <c r="F951">
        <v>5</v>
      </c>
      <c r="G951" t="str">
        <f t="array" ref="G951">INDEX(BillToName,MATCH(A951,'Bill to Data'!$A$2:$A$3040,0))</f>
        <v>ELLIOTT HAMPTON</v>
      </c>
      <c r="H951" t="str">
        <f t="shared" si="14"/>
        <v>FC220</v>
      </c>
      <c r="J951" t="s">
        <v>2168</v>
      </c>
      <c r="K951">
        <f t="array" ref="K951">SUM((InvoiceNo=J951)*1)</f>
        <v>3</v>
      </c>
      <c r="L951">
        <f t="array" ref="L951">SUM((InvoiceNo=J951)*QuantityShipped)</f>
        <v>3</v>
      </c>
      <c r="N951" t="s">
        <v>3029</v>
      </c>
      <c r="O951">
        <f t="array" ref="O951">SUM((ItemCode=N951)*1)</f>
        <v>2</v>
      </c>
      <c r="P951">
        <f t="array" ref="P951">SUM((ItemCode=N951)*QuantityShipped)</f>
        <v>2</v>
      </c>
    </row>
    <row r="952" spans="1:16" x14ac:dyDescent="0.55000000000000004">
      <c r="A952" t="s">
        <v>1208</v>
      </c>
      <c r="B952" s="1">
        <v>40540</v>
      </c>
      <c r="C952" t="s">
        <v>138</v>
      </c>
      <c r="D952" t="s">
        <v>1223</v>
      </c>
      <c r="E952" t="s">
        <v>1224</v>
      </c>
      <c r="F952">
        <v>0</v>
      </c>
      <c r="G952" t="str">
        <f t="array" ref="G952">INDEX(BillToName,MATCH(A952,'Bill to Data'!$A$2:$A$3040,0))</f>
        <v>ELLIOTT HAMPTON</v>
      </c>
      <c r="H952" t="str">
        <f t="shared" si="14"/>
        <v>MHV200</v>
      </c>
      <c r="J952" t="s">
        <v>2171</v>
      </c>
      <c r="K952">
        <f t="array" ref="K952">SUM((InvoiceNo=J952)*1)</f>
        <v>1</v>
      </c>
      <c r="L952">
        <f t="array" ref="L952">SUM((InvoiceNo=J952)*QuantityShipped)</f>
        <v>2</v>
      </c>
      <c r="N952" t="s">
        <v>3040</v>
      </c>
      <c r="O952">
        <f t="array" ref="O952">SUM((ItemCode=N952)*1)</f>
        <v>3</v>
      </c>
      <c r="P952">
        <f t="array" ref="P952">SUM((ItemCode=N952)*QuantityShipped)</f>
        <v>8</v>
      </c>
    </row>
    <row r="953" spans="1:16" x14ac:dyDescent="0.55000000000000004">
      <c r="A953" t="s">
        <v>1208</v>
      </c>
      <c r="B953" s="1">
        <v>40540</v>
      </c>
      <c r="C953" t="s">
        <v>138</v>
      </c>
      <c r="D953" t="s">
        <v>97</v>
      </c>
      <c r="E953" t="s">
        <v>98</v>
      </c>
      <c r="F953">
        <v>4</v>
      </c>
      <c r="G953" t="str">
        <f t="array" ref="G953">INDEX(BillToName,MATCH(A953,'Bill to Data'!$A$2:$A$3040,0))</f>
        <v>ELLIOTT HAMPTON</v>
      </c>
      <c r="H953" t="str">
        <f t="shared" si="14"/>
        <v>200G</v>
      </c>
      <c r="J953" t="s">
        <v>2172</v>
      </c>
      <c r="K953">
        <f t="array" ref="K953">SUM((InvoiceNo=J953)*1)</f>
        <v>1</v>
      </c>
      <c r="L953">
        <f t="array" ref="L953">SUM((InvoiceNo=J953)*QuantityShipped)</f>
        <v>2</v>
      </c>
      <c r="N953" t="s">
        <v>3044</v>
      </c>
      <c r="O953">
        <f t="array" ref="O953">SUM((ItemCode=N953)*1)</f>
        <v>1</v>
      </c>
      <c r="P953">
        <f t="array" ref="P953">SUM((ItemCode=N953)*QuantityShipped)</f>
        <v>1</v>
      </c>
    </row>
    <row r="954" spans="1:16" x14ac:dyDescent="0.55000000000000004">
      <c r="A954" t="s">
        <v>1208</v>
      </c>
      <c r="B954" s="1">
        <v>40540</v>
      </c>
      <c r="C954" t="s">
        <v>138</v>
      </c>
      <c r="D954" t="s">
        <v>1225</v>
      </c>
      <c r="E954" t="s">
        <v>1226</v>
      </c>
      <c r="F954">
        <v>6</v>
      </c>
      <c r="G954" t="str">
        <f t="array" ref="G954">INDEX(BillToName,MATCH(A954,'Bill to Data'!$A$2:$A$3040,0))</f>
        <v>ELLIOTT HAMPTON</v>
      </c>
      <c r="H954" t="str">
        <f t="shared" si="14"/>
        <v>150G</v>
      </c>
      <c r="J954" t="s">
        <v>2173</v>
      </c>
      <c r="K954">
        <f t="array" ref="K954">SUM((InvoiceNo=J954)*1)</f>
        <v>1</v>
      </c>
      <c r="L954">
        <f t="array" ref="L954">SUM((InvoiceNo=J954)*QuantityShipped)</f>
        <v>1</v>
      </c>
      <c r="N954" t="s">
        <v>3046</v>
      </c>
      <c r="O954">
        <f t="array" ref="O954">SUM((ItemCode=N954)*1)</f>
        <v>1</v>
      </c>
      <c r="P954">
        <f t="array" ref="P954">SUM((ItemCode=N954)*QuantityShipped)</f>
        <v>1</v>
      </c>
    </row>
    <row r="955" spans="1:16" x14ac:dyDescent="0.55000000000000004">
      <c r="A955" t="s">
        <v>1208</v>
      </c>
      <c r="B955" s="1">
        <v>40540</v>
      </c>
      <c r="C955" t="s">
        <v>138</v>
      </c>
      <c r="D955" t="s">
        <v>1227</v>
      </c>
      <c r="E955" t="s">
        <v>1228</v>
      </c>
      <c r="F955">
        <v>6</v>
      </c>
      <c r="G955" t="str">
        <f t="array" ref="G955">INDEX(BillToName,MATCH(A955,'Bill to Data'!$A$2:$A$3040,0))</f>
        <v>ELLIOTT HAMPTON</v>
      </c>
      <c r="H955" t="str">
        <f t="shared" si="14"/>
        <v>FC200</v>
      </c>
      <c r="J955" t="s">
        <v>2174</v>
      </c>
      <c r="K955">
        <f t="array" ref="K955">SUM((InvoiceNo=J955)*1)</f>
        <v>2</v>
      </c>
      <c r="L955">
        <f t="array" ref="L955">SUM((InvoiceNo=J955)*QuantityShipped)</f>
        <v>4</v>
      </c>
      <c r="N955" t="s">
        <v>3048</v>
      </c>
      <c r="O955">
        <f t="array" ref="O955">SUM((ItemCode=N955)*1)</f>
        <v>1</v>
      </c>
      <c r="P955">
        <f t="array" ref="P955">SUM((ItemCode=N955)*QuantityShipped)</f>
        <v>1</v>
      </c>
    </row>
    <row r="956" spans="1:16" x14ac:dyDescent="0.55000000000000004">
      <c r="A956" t="s">
        <v>1229</v>
      </c>
      <c r="B956" s="1">
        <v>40540</v>
      </c>
      <c r="C956" t="s">
        <v>138</v>
      </c>
      <c r="D956" t="s">
        <v>416</v>
      </c>
      <c r="E956" t="s">
        <v>417</v>
      </c>
      <c r="F956">
        <v>1</v>
      </c>
      <c r="G956" t="str">
        <f t="array" ref="G956">INDEX(BillToName,MATCH(A956,'Bill to Data'!$A$2:$A$3040,0))</f>
        <v>RANDALL BENNETT</v>
      </c>
      <c r="H956" t="str">
        <f t="shared" si="14"/>
        <v>2088-394-144</v>
      </c>
      <c r="J956" t="s">
        <v>2175</v>
      </c>
      <c r="K956">
        <f t="array" ref="K956">SUM((InvoiceNo=J956)*1)</f>
        <v>4</v>
      </c>
      <c r="L956">
        <f t="array" ref="L956">SUM((InvoiceNo=J956)*QuantityShipped)</f>
        <v>214</v>
      </c>
      <c r="N956" t="s">
        <v>3050</v>
      </c>
      <c r="O956">
        <f t="array" ref="O956">SUM((ItemCode=N956)*1)</f>
        <v>1</v>
      </c>
      <c r="P956">
        <f t="array" ref="P956">SUM((ItemCode=N956)*QuantityShipped)</f>
        <v>1</v>
      </c>
    </row>
    <row r="957" spans="1:16" x14ac:dyDescent="0.55000000000000004">
      <c r="A957" t="s">
        <v>1230</v>
      </c>
      <c r="B957" s="1">
        <v>40543</v>
      </c>
      <c r="C957" t="s">
        <v>1</v>
      </c>
      <c r="D957" t="s">
        <v>726</v>
      </c>
      <c r="E957" t="s">
        <v>727</v>
      </c>
      <c r="F957">
        <v>1</v>
      </c>
      <c r="G957" t="str">
        <f t="array" ref="G957">INDEX(BillToName,MATCH(A957,'Bill to Data'!$A$2:$A$3040,0))</f>
        <v>Gayla Martin Machine &amp; Welding</v>
      </c>
      <c r="H957" t="str">
        <f t="shared" si="14"/>
        <v>8000-533-236</v>
      </c>
      <c r="J957" t="s">
        <v>2177</v>
      </c>
      <c r="K957">
        <f t="array" ref="K957">SUM((InvoiceNo=J957)*1)</f>
        <v>7</v>
      </c>
      <c r="L957">
        <f t="array" ref="L957">SUM((InvoiceNo=J957)*QuantityShipped)</f>
        <v>213</v>
      </c>
      <c r="N957" t="s">
        <v>3052</v>
      </c>
      <c r="O957">
        <f t="array" ref="O957">SUM((ItemCode=N957)*1)</f>
        <v>2</v>
      </c>
      <c r="P957">
        <f t="array" ref="P957">SUM((ItemCode=N957)*QuantityShipped)</f>
        <v>2</v>
      </c>
    </row>
    <row r="958" spans="1:16" x14ac:dyDescent="0.55000000000000004">
      <c r="A958" t="s">
        <v>1231</v>
      </c>
      <c r="B958" s="1">
        <v>40543</v>
      </c>
      <c r="C958" t="s">
        <v>1</v>
      </c>
      <c r="D958" t="s">
        <v>726</v>
      </c>
      <c r="E958" t="s">
        <v>727</v>
      </c>
      <c r="F958">
        <v>1</v>
      </c>
      <c r="G958" t="str">
        <f t="array" ref="G958">INDEX(BillToName,MATCH(A958,'Bill to Data'!$A$2:$A$3040,0))</f>
        <v>Stéphane Plante (Roy)</v>
      </c>
      <c r="H958" t="str">
        <f t="shared" si="14"/>
        <v>8000-533-236</v>
      </c>
      <c r="J958" t="s">
        <v>2179</v>
      </c>
      <c r="K958">
        <f t="array" ref="K958">SUM((InvoiceNo=J958)*1)</f>
        <v>6</v>
      </c>
      <c r="L958">
        <f t="array" ref="L958">SUM((InvoiceNo=J958)*QuantityShipped)</f>
        <v>49</v>
      </c>
      <c r="N958" t="s">
        <v>3059</v>
      </c>
      <c r="O958">
        <f t="array" ref="O958">SUM((ItemCode=N958)*1)</f>
        <v>1</v>
      </c>
      <c r="P958">
        <f t="array" ref="P958">SUM((ItemCode=N958)*QuantityShipped)</f>
        <v>12</v>
      </c>
    </row>
    <row r="959" spans="1:16" x14ac:dyDescent="0.55000000000000004">
      <c r="A959" t="s">
        <v>1232</v>
      </c>
      <c r="B959" s="1">
        <v>40547</v>
      </c>
      <c r="C959" t="s">
        <v>1</v>
      </c>
      <c r="D959" t="s">
        <v>1144</v>
      </c>
      <c r="E959" t="s">
        <v>1145</v>
      </c>
      <c r="F959">
        <v>6</v>
      </c>
      <c r="G959" t="str">
        <f t="array" ref="G959">INDEX(BillToName,MATCH(A959,'Bill to Data'!$A$2:$A$3040,0))</f>
        <v>DEL MORGAN</v>
      </c>
      <c r="H959" t="str">
        <f t="shared" si="14"/>
        <v>V200</v>
      </c>
      <c r="J959" t="s">
        <v>2181</v>
      </c>
      <c r="K959">
        <f t="array" ref="K959">SUM((InvoiceNo=J959)*1)</f>
        <v>1</v>
      </c>
      <c r="L959">
        <f t="array" ref="L959">SUM((InvoiceNo=J959)*QuantityShipped)</f>
        <v>1</v>
      </c>
      <c r="N959" t="s">
        <v>3062</v>
      </c>
      <c r="O959">
        <f t="array" ref="O959">SUM((ItemCode=N959)*1)</f>
        <v>1</v>
      </c>
      <c r="P959">
        <f t="array" ref="P959">SUM((ItemCode=N959)*QuantityShipped)</f>
        <v>52</v>
      </c>
    </row>
    <row r="960" spans="1:16" x14ac:dyDescent="0.55000000000000004">
      <c r="A960" t="s">
        <v>1233</v>
      </c>
      <c r="B960" s="1">
        <v>40547</v>
      </c>
      <c r="C960" t="s">
        <v>138</v>
      </c>
      <c r="D960" t="s">
        <v>141</v>
      </c>
      <c r="E960" t="s">
        <v>23</v>
      </c>
      <c r="F960">
        <v>75</v>
      </c>
      <c r="G960" t="str">
        <f t="array" ref="G960">INDEX(BillToName,MATCH(A960,'Bill to Data'!$A$2:$A$3040,0))</f>
        <v>TONY LORINCE</v>
      </c>
      <c r="H960" t="str">
        <f t="shared" si="14"/>
        <v>TT110015-VP</v>
      </c>
      <c r="J960" t="s">
        <v>2182</v>
      </c>
      <c r="K960">
        <f t="array" ref="K960">SUM((InvoiceNo=J960)*1)</f>
        <v>1</v>
      </c>
      <c r="L960">
        <f t="array" ref="L960">SUM((InvoiceNo=J960)*QuantityShipped)</f>
        <v>1</v>
      </c>
      <c r="N960" t="s">
        <v>3065</v>
      </c>
      <c r="O960">
        <f t="array" ref="O960">SUM((ItemCode=N960)*1)</f>
        <v>3</v>
      </c>
      <c r="P960">
        <f t="array" ref="P960">SUM((ItemCode=N960)*QuantityShipped)</f>
        <v>88</v>
      </c>
    </row>
    <row r="961" spans="1:16" x14ac:dyDescent="0.55000000000000004">
      <c r="A961" t="s">
        <v>1233</v>
      </c>
      <c r="B961" s="1">
        <v>40547</v>
      </c>
      <c r="C961" t="s">
        <v>138</v>
      </c>
      <c r="D961" t="s">
        <v>1234</v>
      </c>
      <c r="E961" t="s">
        <v>72</v>
      </c>
      <c r="F961">
        <v>150</v>
      </c>
      <c r="G961" t="str">
        <f t="array" ref="G961">INDEX(BillToName,MATCH(A961,'Bill to Data'!$A$2:$A$3040,0))</f>
        <v>TONY LORINCE</v>
      </c>
      <c r="H961" t="str">
        <f t="shared" si="14"/>
        <v>55215-100-VI</v>
      </c>
      <c r="J961" t="s">
        <v>2184</v>
      </c>
      <c r="K961">
        <f t="array" ref="K961">SUM((InvoiceNo=J961)*1)</f>
        <v>3</v>
      </c>
      <c r="L961">
        <f t="array" ref="L961">SUM((InvoiceNo=J961)*QuantityShipped)</f>
        <v>320</v>
      </c>
      <c r="N961" t="s">
        <v>3066</v>
      </c>
      <c r="O961">
        <f t="array" ref="O961">SUM((ItemCode=N961)*1)</f>
        <v>1</v>
      </c>
      <c r="P961">
        <f t="array" ref="P961">SUM((ItemCode=N961)*QuantityShipped)</f>
        <v>1</v>
      </c>
    </row>
    <row r="962" spans="1:16" x14ac:dyDescent="0.55000000000000004">
      <c r="A962" t="s">
        <v>1233</v>
      </c>
      <c r="B962" s="1">
        <v>40547</v>
      </c>
      <c r="C962" t="s">
        <v>138</v>
      </c>
      <c r="D962" t="s">
        <v>436</v>
      </c>
      <c r="E962" t="s">
        <v>47</v>
      </c>
      <c r="F962">
        <v>75</v>
      </c>
      <c r="G962" t="str">
        <f t="array" ref="G962">INDEX(BillToName,MATCH(A962,'Bill to Data'!$A$2:$A$3040,0))</f>
        <v>TONY LORINCE</v>
      </c>
      <c r="H962" t="str">
        <f t="shared" ref="H962:H1025" si="15">LEFT(D962,LEN(D962))</f>
        <v>TTJ60-11002VP</v>
      </c>
      <c r="J962" t="s">
        <v>2187</v>
      </c>
      <c r="K962">
        <f t="array" ref="K962">SUM((InvoiceNo=J962)*1)</f>
        <v>1</v>
      </c>
      <c r="L962">
        <f t="array" ref="L962">SUM((InvoiceNo=J962)*QuantityShipped)</f>
        <v>60</v>
      </c>
      <c r="N962" t="s">
        <v>3068</v>
      </c>
      <c r="O962">
        <f t="array" ref="O962">SUM((ItemCode=N962)*1)</f>
        <v>1</v>
      </c>
      <c r="P962">
        <f t="array" ref="P962">SUM((ItemCode=N962)*QuantityShipped)</f>
        <v>4</v>
      </c>
    </row>
    <row r="963" spans="1:16" x14ac:dyDescent="0.55000000000000004">
      <c r="A963" t="s">
        <v>1233</v>
      </c>
      <c r="B963" s="1">
        <v>40547</v>
      </c>
      <c r="C963" t="s">
        <v>138</v>
      </c>
      <c r="D963" t="s">
        <v>77</v>
      </c>
      <c r="E963" t="s">
        <v>30</v>
      </c>
      <c r="F963">
        <v>75</v>
      </c>
      <c r="G963" t="str">
        <f t="array" ref="G963">INDEX(BillToName,MATCH(A963,'Bill to Data'!$A$2:$A$3040,0))</f>
        <v>TONY LORINCE</v>
      </c>
      <c r="H963" t="str">
        <f t="shared" si="15"/>
        <v>25612-6-NYR</v>
      </c>
      <c r="J963" t="s">
        <v>2188</v>
      </c>
      <c r="K963">
        <f t="array" ref="K963">SUM((InvoiceNo=J963)*1)</f>
        <v>1</v>
      </c>
      <c r="L963">
        <f t="array" ref="L963">SUM((InvoiceNo=J963)*QuantityShipped)</f>
        <v>1</v>
      </c>
      <c r="N963" t="s">
        <v>3072</v>
      </c>
      <c r="O963">
        <f t="array" ref="O963">SUM((ItemCode=N963)*1)</f>
        <v>1</v>
      </c>
      <c r="P963">
        <f t="array" ref="P963">SUM((ItemCode=N963)*QuantityShipped)</f>
        <v>2</v>
      </c>
    </row>
    <row r="964" spans="1:16" x14ac:dyDescent="0.55000000000000004">
      <c r="A964" t="s">
        <v>1233</v>
      </c>
      <c r="B964" s="1">
        <v>40547</v>
      </c>
      <c r="C964" t="s">
        <v>138</v>
      </c>
      <c r="D964" t="s">
        <v>1235</v>
      </c>
      <c r="E964" t="s">
        <v>30</v>
      </c>
      <c r="F964">
        <v>75</v>
      </c>
      <c r="G964" t="str">
        <f t="array" ref="G964">INDEX(BillToName,MATCH(A964,'Bill to Data'!$A$2:$A$3040,0))</f>
        <v>TONY LORINCE</v>
      </c>
      <c r="H964" t="str">
        <f t="shared" si="15"/>
        <v>25612-5-NYR</v>
      </c>
      <c r="J964" t="s">
        <v>2189</v>
      </c>
      <c r="K964">
        <f t="array" ref="K964">SUM((InvoiceNo=J964)*1)</f>
        <v>6</v>
      </c>
      <c r="L964">
        <f t="array" ref="L964">SUM((InvoiceNo=J964)*QuantityShipped)</f>
        <v>300</v>
      </c>
      <c r="N964" t="s">
        <v>3082</v>
      </c>
      <c r="O964">
        <f t="array" ref="O964">SUM((ItemCode=N964)*1)</f>
        <v>2</v>
      </c>
      <c r="P964">
        <f t="array" ref="P964">SUM((ItemCode=N964)*QuantityShipped)</f>
        <v>5</v>
      </c>
    </row>
    <row r="965" spans="1:16" x14ac:dyDescent="0.55000000000000004">
      <c r="A965" t="s">
        <v>1236</v>
      </c>
      <c r="B965" s="1">
        <v>40547</v>
      </c>
      <c r="C965" t="s">
        <v>1</v>
      </c>
      <c r="D965" t="s">
        <v>1152</v>
      </c>
      <c r="E965" t="s">
        <v>1153</v>
      </c>
      <c r="F965">
        <v>1</v>
      </c>
      <c r="G965" t="str">
        <f t="array" ref="G965">INDEX(BillToName,MATCH(A965,'Bill to Data'!$A$2:$A$3040,0))</f>
        <v>JOHN HARRISON</v>
      </c>
      <c r="H965" t="str">
        <f t="shared" si="15"/>
        <v>IN0030-24</v>
      </c>
      <c r="J965" t="s">
        <v>2191</v>
      </c>
      <c r="K965">
        <f t="array" ref="K965">SUM((InvoiceNo=J965)*1)</f>
        <v>1</v>
      </c>
      <c r="L965">
        <f t="array" ref="L965">SUM((InvoiceNo=J965)*QuantityShipped)</f>
        <v>1</v>
      </c>
      <c r="N965" t="s">
        <v>3084</v>
      </c>
      <c r="O965">
        <f t="array" ref="O965">SUM((ItemCode=N965)*1)</f>
        <v>3</v>
      </c>
      <c r="P965">
        <f t="array" ref="P965">SUM((ItemCode=N965)*QuantityShipped)</f>
        <v>-2</v>
      </c>
    </row>
    <row r="966" spans="1:16" x14ac:dyDescent="0.55000000000000004">
      <c r="A966" t="s">
        <v>1236</v>
      </c>
      <c r="B966" s="1">
        <v>40547</v>
      </c>
      <c r="C966" t="s">
        <v>1</v>
      </c>
      <c r="D966" t="s">
        <v>1095</v>
      </c>
      <c r="E966" t="s">
        <v>1096</v>
      </c>
      <c r="F966">
        <v>1</v>
      </c>
      <c r="G966" t="str">
        <f t="array" ref="G966">INDEX(BillToName,MATCH(A966,'Bill to Data'!$A$2:$A$3040,0))</f>
        <v>JOHN HARRISON</v>
      </c>
      <c r="H966" t="str">
        <f t="shared" si="15"/>
        <v>IN0015-19</v>
      </c>
      <c r="J966" t="s">
        <v>2194</v>
      </c>
      <c r="K966">
        <f t="array" ref="K966">SUM((InvoiceNo=J966)*1)</f>
        <v>1</v>
      </c>
      <c r="L966">
        <f t="array" ref="L966">SUM((InvoiceNo=J966)*QuantityShipped)</f>
        <v>1</v>
      </c>
      <c r="N966" t="s">
        <v>3086</v>
      </c>
      <c r="O966">
        <f t="array" ref="O966">SUM((ItemCode=N966)*1)</f>
        <v>1</v>
      </c>
      <c r="P966">
        <f t="array" ref="P966">SUM((ItemCode=N966)*QuantityShipped)</f>
        <v>2</v>
      </c>
    </row>
    <row r="967" spans="1:16" x14ac:dyDescent="0.55000000000000004">
      <c r="A967" t="s">
        <v>1237</v>
      </c>
      <c r="B967" s="1">
        <v>40547</v>
      </c>
      <c r="C967" t="s">
        <v>1</v>
      </c>
      <c r="D967" t="s">
        <v>196</v>
      </c>
      <c r="E967" t="s">
        <v>63</v>
      </c>
      <c r="F967">
        <v>1</v>
      </c>
      <c r="G967" t="str">
        <f t="array" ref="G967">INDEX(BillToName,MATCH(A967,'Bill to Data'!$A$2:$A$3040,0))</f>
        <v>DOUG FANNING</v>
      </c>
      <c r="H967" t="str">
        <f t="shared" si="15"/>
        <v>TP110015VS</v>
      </c>
      <c r="J967" t="s">
        <v>2195</v>
      </c>
      <c r="K967">
        <f t="array" ref="K967">SUM((InvoiceNo=J967)*1)</f>
        <v>6</v>
      </c>
      <c r="L967">
        <f t="array" ref="L967">SUM((InvoiceNo=J967)*QuantityShipped)</f>
        <v>12</v>
      </c>
      <c r="N967" t="s">
        <v>3092</v>
      </c>
      <c r="O967">
        <f t="array" ref="O967">SUM((ItemCode=N967)*1)</f>
        <v>1</v>
      </c>
      <c r="P967">
        <f t="array" ref="P967">SUM((ItemCode=N967)*QuantityShipped)</f>
        <v>2</v>
      </c>
    </row>
    <row r="968" spans="1:16" x14ac:dyDescent="0.55000000000000004">
      <c r="A968" t="s">
        <v>1237</v>
      </c>
      <c r="B968" s="1">
        <v>40547</v>
      </c>
      <c r="C968" t="s">
        <v>1</v>
      </c>
      <c r="D968" t="s">
        <v>380</v>
      </c>
      <c r="E968" t="s">
        <v>381</v>
      </c>
      <c r="F968">
        <v>1</v>
      </c>
      <c r="G968" t="str">
        <f t="array" ref="G968">INDEX(BillToName,MATCH(A968,'Bill to Data'!$A$2:$A$3040,0))</f>
        <v>DOUG FANNING</v>
      </c>
      <c r="H968" t="str">
        <f t="shared" si="15"/>
        <v>1/4XP10L-VP</v>
      </c>
      <c r="J968" t="s">
        <v>2196</v>
      </c>
      <c r="K968">
        <f t="array" ref="K968">SUM((InvoiceNo=J968)*1)</f>
        <v>1</v>
      </c>
      <c r="L968">
        <f t="array" ref="L968">SUM((InvoiceNo=J968)*QuantityShipped)</f>
        <v>4</v>
      </c>
      <c r="N968" t="s">
        <v>3096</v>
      </c>
      <c r="O968">
        <f t="array" ref="O968">SUM((ItemCode=N968)*1)</f>
        <v>3</v>
      </c>
      <c r="P968">
        <f t="array" ref="P968">SUM((ItemCode=N968)*QuantityShipped)</f>
        <v>3</v>
      </c>
    </row>
    <row r="969" spans="1:16" x14ac:dyDescent="0.55000000000000004">
      <c r="A969" t="s">
        <v>1237</v>
      </c>
      <c r="B969" s="1">
        <v>40547</v>
      </c>
      <c r="C969" t="s">
        <v>1</v>
      </c>
      <c r="D969" t="s">
        <v>382</v>
      </c>
      <c r="E969" t="s">
        <v>381</v>
      </c>
      <c r="F969">
        <v>1</v>
      </c>
      <c r="G969" t="str">
        <f t="array" ref="G969">INDEX(BillToName,MATCH(A969,'Bill to Data'!$A$2:$A$3040,0))</f>
        <v>DOUG FANNING</v>
      </c>
      <c r="H969" t="str">
        <f t="shared" si="15"/>
        <v>1/4XP10R-VP</v>
      </c>
      <c r="J969" t="s">
        <v>2198</v>
      </c>
      <c r="K969">
        <f t="array" ref="K969">SUM((InvoiceNo=J969)*1)</f>
        <v>1</v>
      </c>
      <c r="L969">
        <f t="array" ref="L969">SUM((InvoiceNo=J969)*QuantityShipped)</f>
        <v>15</v>
      </c>
      <c r="N969" t="s">
        <v>3100</v>
      </c>
      <c r="O969">
        <f t="array" ref="O969">SUM((ItemCode=N969)*1)</f>
        <v>3</v>
      </c>
      <c r="P969">
        <f t="array" ref="P969">SUM((ItemCode=N969)*QuantityShipped)</f>
        <v>13</v>
      </c>
    </row>
    <row r="970" spans="1:16" x14ac:dyDescent="0.55000000000000004">
      <c r="A970" t="s">
        <v>1238</v>
      </c>
      <c r="B970" s="1">
        <v>40547</v>
      </c>
      <c r="C970" t="s">
        <v>138</v>
      </c>
      <c r="D970" t="s">
        <v>65</v>
      </c>
      <c r="E970" t="s">
        <v>66</v>
      </c>
      <c r="F970">
        <v>1</v>
      </c>
      <c r="G970" t="str">
        <f t="array" ref="G970">INDEX(BillToName,MATCH(A970,'Bill to Data'!$A$2:$A$3040,0))</f>
        <v>TERRY KNOWLTON</v>
      </c>
      <c r="H970" t="str">
        <f t="shared" si="15"/>
        <v>344BE-24-C</v>
      </c>
      <c r="J970" t="s">
        <v>2201</v>
      </c>
      <c r="K970">
        <f t="array" ref="K970">SUM((InvoiceNo=J970)*1)</f>
        <v>2</v>
      </c>
      <c r="L970">
        <f t="array" ref="L970">SUM((InvoiceNo=J970)*QuantityShipped)</f>
        <v>45</v>
      </c>
      <c r="N970" t="s">
        <v>3102</v>
      </c>
      <c r="O970">
        <f t="array" ref="O970">SUM((ItemCode=N970)*1)</f>
        <v>5</v>
      </c>
      <c r="P970">
        <f t="array" ref="P970">SUM((ItemCode=N970)*QuantityShipped)</f>
        <v>5</v>
      </c>
    </row>
    <row r="971" spans="1:16" x14ac:dyDescent="0.55000000000000004">
      <c r="A971" t="s">
        <v>1238</v>
      </c>
      <c r="B971" s="1">
        <v>40547</v>
      </c>
      <c r="C971" t="s">
        <v>138</v>
      </c>
      <c r="D971" t="s">
        <v>658</v>
      </c>
      <c r="E971" t="s">
        <v>63</v>
      </c>
      <c r="F971">
        <v>26</v>
      </c>
      <c r="G971" t="str">
        <f t="array" ref="G971">INDEX(BillToName,MATCH(A971,'Bill to Data'!$A$2:$A$3040,0))</f>
        <v>TERRY KNOWLTON</v>
      </c>
      <c r="H971" t="str">
        <f t="shared" si="15"/>
        <v>DG8003VS</v>
      </c>
      <c r="J971" t="s">
        <v>2203</v>
      </c>
      <c r="K971">
        <f t="array" ref="K971">SUM((InvoiceNo=J971)*1)</f>
        <v>2</v>
      </c>
      <c r="L971">
        <f t="array" ref="L971">SUM((InvoiceNo=J971)*QuantityShipped)</f>
        <v>-45</v>
      </c>
      <c r="N971" t="s">
        <v>3106</v>
      </c>
      <c r="O971">
        <f t="array" ref="O971">SUM((ItemCode=N971)*1)</f>
        <v>3</v>
      </c>
      <c r="P971">
        <f t="array" ref="P971">SUM((ItemCode=N971)*QuantityShipped)</f>
        <v>1</v>
      </c>
    </row>
    <row r="972" spans="1:16" x14ac:dyDescent="0.55000000000000004">
      <c r="A972" t="s">
        <v>1238</v>
      </c>
      <c r="B972" s="1">
        <v>40547</v>
      </c>
      <c r="C972" t="s">
        <v>138</v>
      </c>
      <c r="D972" t="s">
        <v>1239</v>
      </c>
      <c r="E972" t="s">
        <v>1240</v>
      </c>
      <c r="F972">
        <v>3</v>
      </c>
      <c r="G972" t="str">
        <f t="array" ref="G972">INDEX(BillToName,MATCH(A972,'Bill to Data'!$A$2:$A$3040,0))</f>
        <v>TERRY KNOWLTON</v>
      </c>
      <c r="H972" t="str">
        <f t="shared" si="15"/>
        <v>HB075-100</v>
      </c>
      <c r="J972" t="s">
        <v>2204</v>
      </c>
      <c r="K972">
        <f t="array" ref="K972">SUM((InvoiceNo=J972)*1)</f>
        <v>1</v>
      </c>
      <c r="L972">
        <f t="array" ref="L972">SUM((InvoiceNo=J972)*QuantityShipped)</f>
        <v>1</v>
      </c>
      <c r="N972" t="s">
        <v>3108</v>
      </c>
      <c r="O972">
        <f t="array" ref="O972">SUM((ItemCode=N972)*1)</f>
        <v>6</v>
      </c>
      <c r="P972">
        <f t="array" ref="P972">SUM((ItemCode=N972)*QuantityShipped)</f>
        <v>4</v>
      </c>
    </row>
    <row r="973" spans="1:16" x14ac:dyDescent="0.55000000000000004">
      <c r="A973" t="s">
        <v>1241</v>
      </c>
      <c r="B973" s="1">
        <v>40547</v>
      </c>
      <c r="C973" t="s">
        <v>138</v>
      </c>
      <c r="D973" t="s">
        <v>1205</v>
      </c>
      <c r="E973" t="s">
        <v>1206</v>
      </c>
      <c r="F973">
        <v>3</v>
      </c>
      <c r="G973" t="str">
        <f t="array" ref="G973">INDEX(BillToName,MATCH(A973,'Bill to Data'!$A$2:$A$3040,0))</f>
        <v>AVI POLLACK</v>
      </c>
      <c r="H973" t="str">
        <f t="shared" si="15"/>
        <v>21950-30-NYB</v>
      </c>
      <c r="J973" t="s">
        <v>2205</v>
      </c>
      <c r="K973">
        <f t="array" ref="K973">SUM((InvoiceNo=J973)*1)</f>
        <v>2</v>
      </c>
      <c r="L973">
        <f t="array" ref="L973">SUM((InvoiceNo=J973)*QuantityShipped)</f>
        <v>8</v>
      </c>
      <c r="N973" t="s">
        <v>3110</v>
      </c>
      <c r="O973">
        <f t="array" ref="O973">SUM((ItemCode=N973)*1)</f>
        <v>3</v>
      </c>
      <c r="P973">
        <f t="array" ref="P973">SUM((ItemCode=N973)*QuantityShipped)</f>
        <v>1</v>
      </c>
    </row>
    <row r="974" spans="1:16" x14ac:dyDescent="0.55000000000000004">
      <c r="A974" t="s">
        <v>1242</v>
      </c>
      <c r="B974" s="1">
        <v>40547</v>
      </c>
      <c r="C974" t="s">
        <v>138</v>
      </c>
      <c r="D974" t="s">
        <v>1243</v>
      </c>
      <c r="E974" t="s">
        <v>1244</v>
      </c>
      <c r="F974">
        <v>1</v>
      </c>
      <c r="G974" t="str">
        <f t="array" ref="G974">INDEX(BillToName,MATCH(A974,'Bill to Data'!$A$2:$A$3040,0))</f>
        <v>MARTIN ZEPPETELLO</v>
      </c>
      <c r="H974" t="str">
        <f t="shared" si="15"/>
        <v>8020-833-238</v>
      </c>
      <c r="J974" t="s">
        <v>2206</v>
      </c>
      <c r="K974">
        <f t="array" ref="K974">SUM((InvoiceNo=J974)*1)</f>
        <v>1</v>
      </c>
      <c r="L974">
        <f t="array" ref="L974">SUM((InvoiceNo=J974)*QuantityShipped)</f>
        <v>1</v>
      </c>
      <c r="N974" t="s">
        <v>3112</v>
      </c>
      <c r="O974">
        <f t="array" ref="O974">SUM((ItemCode=N974)*1)</f>
        <v>6</v>
      </c>
      <c r="P974">
        <f t="array" ref="P974">SUM((ItemCode=N974)*QuantityShipped)</f>
        <v>4</v>
      </c>
    </row>
    <row r="975" spans="1:16" x14ac:dyDescent="0.55000000000000004">
      <c r="A975" t="s">
        <v>1245</v>
      </c>
      <c r="B975" s="1">
        <v>40549</v>
      </c>
      <c r="C975" t="s">
        <v>138</v>
      </c>
      <c r="D975" t="s">
        <v>1243</v>
      </c>
      <c r="E975" t="s">
        <v>1244</v>
      </c>
      <c r="F975">
        <v>1</v>
      </c>
      <c r="G975" t="str">
        <f t="array" ref="G975">INDEX(BillToName,MATCH(A975,'Bill to Data'!$A$2:$A$3040,0))</f>
        <v>DADE CITY AUTO &amp; EQUIPMENT</v>
      </c>
      <c r="H975" t="str">
        <f t="shared" si="15"/>
        <v>8020-833-238</v>
      </c>
      <c r="J975" t="s">
        <v>2207</v>
      </c>
      <c r="K975">
        <f t="array" ref="K975">SUM((InvoiceNo=J975)*1)</f>
        <v>2</v>
      </c>
      <c r="L975">
        <f t="array" ref="L975">SUM((InvoiceNo=J975)*QuantityShipped)</f>
        <v>146</v>
      </c>
      <c r="N975" t="s">
        <v>3114</v>
      </c>
      <c r="O975">
        <f t="array" ref="O975">SUM((ItemCode=N975)*1)</f>
        <v>5</v>
      </c>
      <c r="P975">
        <f t="array" ref="P975">SUM((ItemCode=N975)*QuantityShipped)</f>
        <v>0</v>
      </c>
    </row>
    <row r="976" spans="1:16" x14ac:dyDescent="0.55000000000000004">
      <c r="A976" t="s">
        <v>1246</v>
      </c>
      <c r="B976" s="1">
        <v>40549</v>
      </c>
      <c r="C976" t="s">
        <v>138</v>
      </c>
      <c r="D976" t="s">
        <v>1247</v>
      </c>
      <c r="E976" t="s">
        <v>1248</v>
      </c>
      <c r="F976">
        <v>3</v>
      </c>
      <c r="G976" t="str">
        <f t="array" ref="G976">INDEX(BillToName,MATCH(A976,'Bill to Data'!$A$2:$A$3040,0))</f>
        <v>PERSONAL TOUCH</v>
      </c>
      <c r="H976" t="str">
        <f t="shared" si="15"/>
        <v>SF-1105</v>
      </c>
      <c r="J976" t="s">
        <v>2208</v>
      </c>
      <c r="K976">
        <f t="array" ref="K976">SUM((InvoiceNo=J976)*1)</f>
        <v>1</v>
      </c>
      <c r="L976">
        <f t="array" ref="L976">SUM((InvoiceNo=J976)*QuantityShipped)</f>
        <v>1</v>
      </c>
      <c r="N976" t="s">
        <v>3116</v>
      </c>
      <c r="O976">
        <f t="array" ref="O976">SUM((ItemCode=N976)*1)</f>
        <v>5</v>
      </c>
      <c r="P976">
        <f t="array" ref="P976">SUM((ItemCode=N976)*QuantityShipped)</f>
        <v>2</v>
      </c>
    </row>
    <row r="977" spans="1:16" x14ac:dyDescent="0.55000000000000004">
      <c r="A977" t="s">
        <v>1249</v>
      </c>
      <c r="B977" s="1">
        <v>40549</v>
      </c>
      <c r="C977" t="s">
        <v>138</v>
      </c>
      <c r="D977" t="s">
        <v>645</v>
      </c>
      <c r="E977" t="s">
        <v>120</v>
      </c>
      <c r="F977">
        <v>20</v>
      </c>
      <c r="G977" t="str">
        <f t="array" ref="G977">INDEX(BillToName,MATCH(A977,'Bill to Data'!$A$2:$A$3040,0))</f>
        <v>YOUNGS PLANT FARM</v>
      </c>
      <c r="H977" t="str">
        <f t="shared" si="15"/>
        <v>XR11002-VS</v>
      </c>
      <c r="J977" t="s">
        <v>2209</v>
      </c>
      <c r="K977">
        <f t="array" ref="K977">SUM((InvoiceNo=J977)*1)</f>
        <v>1</v>
      </c>
      <c r="L977">
        <f t="array" ref="L977">SUM((InvoiceNo=J977)*QuantityShipped)</f>
        <v>1</v>
      </c>
      <c r="N977" t="s">
        <v>3118</v>
      </c>
      <c r="O977">
        <f t="array" ref="O977">SUM((ItemCode=N977)*1)</f>
        <v>8</v>
      </c>
      <c r="P977">
        <f t="array" ref="P977">SUM((ItemCode=N977)*QuantityShipped)</f>
        <v>3</v>
      </c>
    </row>
    <row r="978" spans="1:16" x14ac:dyDescent="0.55000000000000004">
      <c r="A978" t="s">
        <v>1250</v>
      </c>
      <c r="B978" s="1">
        <v>40549</v>
      </c>
      <c r="C978" t="s">
        <v>138</v>
      </c>
      <c r="D978" t="s">
        <v>371</v>
      </c>
      <c r="E978" t="s">
        <v>20</v>
      </c>
      <c r="F978">
        <v>1</v>
      </c>
      <c r="G978" t="str">
        <f t="array" ref="G978">INDEX(BillToName,MATCH(A978,'Bill to Data'!$A$2:$A$3040,0))</f>
        <v>JOHNNIE SAPP</v>
      </c>
      <c r="H978" t="str">
        <f t="shared" si="15"/>
        <v>AA43L-AL6</v>
      </c>
      <c r="J978" t="s">
        <v>2210</v>
      </c>
      <c r="K978">
        <f t="array" ref="K978">SUM((InvoiceNo=J978)*1)</f>
        <v>3</v>
      </c>
      <c r="L978">
        <f t="array" ref="L978">SUM((InvoiceNo=J978)*QuantityShipped)</f>
        <v>3</v>
      </c>
      <c r="N978" t="s">
        <v>3124</v>
      </c>
      <c r="O978">
        <f t="array" ref="O978">SUM((ItemCode=N978)*1)</f>
        <v>2</v>
      </c>
      <c r="P978">
        <f t="array" ref="P978">SUM((ItemCode=N978)*QuantityShipped)</f>
        <v>1</v>
      </c>
    </row>
    <row r="979" spans="1:16" x14ac:dyDescent="0.55000000000000004">
      <c r="A979" t="s">
        <v>1251</v>
      </c>
      <c r="B979" s="1">
        <v>40550</v>
      </c>
      <c r="C979" t="s">
        <v>1</v>
      </c>
      <c r="D979" t="s">
        <v>2</v>
      </c>
      <c r="E979" t="s">
        <v>3</v>
      </c>
      <c r="F979">
        <v>1</v>
      </c>
      <c r="G979" t="str">
        <f t="array" ref="G979">INDEX(BillToName,MATCH(A979,'Bill to Data'!$A$2:$A$3040,0))</f>
        <v>OVEAN LARUE</v>
      </c>
      <c r="H979" t="str">
        <f t="shared" si="15"/>
        <v>8000-543-236</v>
      </c>
      <c r="J979" t="s">
        <v>2211</v>
      </c>
      <c r="K979">
        <f t="array" ref="K979">SUM((InvoiceNo=J979)*1)</f>
        <v>2</v>
      </c>
      <c r="L979">
        <f t="array" ref="L979">SUM((InvoiceNo=J979)*QuantityShipped)</f>
        <v>10</v>
      </c>
      <c r="N979" t="s">
        <v>3139</v>
      </c>
      <c r="O979">
        <f t="array" ref="O979">SUM((ItemCode=N979)*1)</f>
        <v>1</v>
      </c>
      <c r="P979">
        <f t="array" ref="P979">SUM((ItemCode=N979)*QuantityShipped)</f>
        <v>6</v>
      </c>
    </row>
    <row r="980" spans="1:16" x14ac:dyDescent="0.55000000000000004">
      <c r="A980" t="s">
        <v>1252</v>
      </c>
      <c r="B980" s="1">
        <v>40550</v>
      </c>
      <c r="C980" t="s">
        <v>1</v>
      </c>
      <c r="D980" t="s">
        <v>244</v>
      </c>
      <c r="E980" t="s">
        <v>23</v>
      </c>
      <c r="F980">
        <v>20</v>
      </c>
      <c r="G980" t="str">
        <f t="array" ref="G980">INDEX(BillToName,MATCH(A980,'Bill to Data'!$A$2:$A$3040,0))</f>
        <v>ALLAN BEILKE</v>
      </c>
      <c r="H980" t="str">
        <f t="shared" si="15"/>
        <v>TT11002-VP</v>
      </c>
      <c r="J980" t="s">
        <v>2212</v>
      </c>
      <c r="K980">
        <f t="array" ref="K980">SUM((InvoiceNo=J980)*1)</f>
        <v>1</v>
      </c>
      <c r="L980">
        <f t="array" ref="L980">SUM((InvoiceNo=J980)*QuantityShipped)</f>
        <v>1</v>
      </c>
      <c r="N980" t="s">
        <v>3143</v>
      </c>
      <c r="O980">
        <f t="array" ref="O980">SUM((ItemCode=N980)*1)</f>
        <v>1</v>
      </c>
      <c r="P980">
        <f t="array" ref="P980">SUM((ItemCode=N980)*QuantityShipped)</f>
        <v>0</v>
      </c>
    </row>
    <row r="981" spans="1:16" x14ac:dyDescent="0.55000000000000004">
      <c r="A981" t="s">
        <v>1252</v>
      </c>
      <c r="B981" s="1">
        <v>40550</v>
      </c>
      <c r="C981" t="s">
        <v>1</v>
      </c>
      <c r="D981" t="s">
        <v>1253</v>
      </c>
      <c r="E981" t="s">
        <v>1254</v>
      </c>
      <c r="F981">
        <v>1</v>
      </c>
      <c r="G981" t="str">
        <f t="array" ref="G981">INDEX(BillToName,MATCH(A981,'Bill to Data'!$A$2:$A$3040,0))</f>
        <v>ALLAN BEILKE</v>
      </c>
      <c r="H981" t="str">
        <f t="shared" si="15"/>
        <v>LST125-50</v>
      </c>
      <c r="J981" t="s">
        <v>2213</v>
      </c>
      <c r="K981">
        <f t="array" ref="K981">SUM((InvoiceNo=J981)*1)</f>
        <v>1</v>
      </c>
      <c r="L981">
        <f t="array" ref="L981">SUM((InvoiceNo=J981)*QuantityShipped)</f>
        <v>1</v>
      </c>
      <c r="N981" t="s">
        <v>3148</v>
      </c>
      <c r="O981">
        <f t="array" ref="O981">SUM((ItemCode=N981)*1)</f>
        <v>1</v>
      </c>
      <c r="P981">
        <f t="array" ref="P981">SUM((ItemCode=N981)*QuantityShipped)</f>
        <v>48</v>
      </c>
    </row>
    <row r="982" spans="1:16" x14ac:dyDescent="0.55000000000000004">
      <c r="A982" t="s">
        <v>1252</v>
      </c>
      <c r="B982" s="1">
        <v>40550</v>
      </c>
      <c r="C982" t="s">
        <v>1</v>
      </c>
      <c r="D982" t="s">
        <v>1255</v>
      </c>
      <c r="E982" t="s">
        <v>1256</v>
      </c>
      <c r="F982">
        <v>1</v>
      </c>
      <c r="G982" t="str">
        <f t="array" ref="G982">INDEX(BillToName,MATCH(A982,'Bill to Data'!$A$2:$A$3040,0))</f>
        <v>ALLAN BEILKE</v>
      </c>
      <c r="H982" t="str">
        <f t="shared" si="15"/>
        <v>VT125FP</v>
      </c>
      <c r="J982" t="s">
        <v>2214</v>
      </c>
      <c r="K982">
        <f t="array" ref="K982">SUM((InvoiceNo=J982)*1)</f>
        <v>1</v>
      </c>
      <c r="L982">
        <f t="array" ref="L982">SUM((InvoiceNo=J982)*QuantityShipped)</f>
        <v>1</v>
      </c>
      <c r="N982" t="s">
        <v>3150</v>
      </c>
      <c r="O982">
        <f t="array" ref="O982">SUM((ItemCode=N982)*1)</f>
        <v>4</v>
      </c>
      <c r="P982">
        <f t="array" ref="P982">SUM((ItemCode=N982)*QuantityShipped)</f>
        <v>30</v>
      </c>
    </row>
    <row r="983" spans="1:16" x14ac:dyDescent="0.55000000000000004">
      <c r="A983" t="s">
        <v>1257</v>
      </c>
      <c r="B983" s="1">
        <v>40550</v>
      </c>
      <c r="C983" t="s">
        <v>138</v>
      </c>
      <c r="D983" t="s">
        <v>561</v>
      </c>
      <c r="E983" t="s">
        <v>30</v>
      </c>
      <c r="F983">
        <v>100</v>
      </c>
      <c r="G983" t="str">
        <f t="array" ref="G983">INDEX(BillToName,MATCH(A983,'Bill to Data'!$A$2:$A$3040,0))</f>
        <v>NEVILLE J BOLAND</v>
      </c>
      <c r="H983" t="str">
        <f t="shared" si="15"/>
        <v>25598-4-NYR</v>
      </c>
      <c r="J983" t="s">
        <v>2215</v>
      </c>
      <c r="K983">
        <f t="array" ref="K983">SUM((InvoiceNo=J983)*1)</f>
        <v>6</v>
      </c>
      <c r="L983">
        <f t="array" ref="L983">SUM((InvoiceNo=J983)*QuantityShipped)</f>
        <v>33</v>
      </c>
      <c r="N983" t="s">
        <v>3152</v>
      </c>
      <c r="O983">
        <f t="array" ref="O983">SUM((ItemCode=N983)*1)</f>
        <v>1</v>
      </c>
      <c r="P983">
        <f t="array" ref="P983">SUM((ItemCode=N983)*QuantityShipped)</f>
        <v>1</v>
      </c>
    </row>
    <row r="984" spans="1:16" x14ac:dyDescent="0.55000000000000004">
      <c r="A984" t="s">
        <v>1257</v>
      </c>
      <c r="B984" s="1">
        <v>40550</v>
      </c>
      <c r="C984" t="s">
        <v>138</v>
      </c>
      <c r="D984" t="s">
        <v>1258</v>
      </c>
      <c r="E984" t="s">
        <v>675</v>
      </c>
      <c r="F984">
        <v>100</v>
      </c>
      <c r="G984" t="str">
        <f t="array" ref="G984">INDEX(BillToName,MATCH(A984,'Bill to Data'!$A$2:$A$3040,0))</f>
        <v>NEVILLE J BOLAND</v>
      </c>
      <c r="H984" t="str">
        <f t="shared" si="15"/>
        <v>TJ60-8003VS</v>
      </c>
      <c r="J984" t="s">
        <v>2224</v>
      </c>
      <c r="K984">
        <f t="array" ref="K984">SUM((InvoiceNo=J984)*1)</f>
        <v>2</v>
      </c>
      <c r="L984">
        <f t="array" ref="L984">SUM((InvoiceNo=J984)*QuantityShipped)</f>
        <v>68</v>
      </c>
      <c r="N984" t="s">
        <v>3168</v>
      </c>
      <c r="O984">
        <f t="array" ref="O984">SUM((ItemCode=N984)*1)</f>
        <v>1</v>
      </c>
      <c r="P984">
        <f t="array" ref="P984">SUM((ItemCode=N984)*QuantityShipped)</f>
        <v>2</v>
      </c>
    </row>
    <row r="985" spans="1:16" x14ac:dyDescent="0.55000000000000004">
      <c r="A985" t="s">
        <v>1259</v>
      </c>
      <c r="B985" s="1">
        <v>40550</v>
      </c>
      <c r="C985" t="s">
        <v>138</v>
      </c>
      <c r="D985" t="s">
        <v>1260</v>
      </c>
      <c r="E985" t="s">
        <v>1261</v>
      </c>
      <c r="F985">
        <v>5</v>
      </c>
      <c r="G985" t="str">
        <f t="array" ref="G985">INDEX(BillToName,MATCH(A985,'Bill to Data'!$A$2:$A$3040,0))</f>
        <v>KARL ESHELMAN</v>
      </c>
      <c r="H985" t="str">
        <f t="shared" si="15"/>
        <v>R0420426</v>
      </c>
      <c r="J985" t="s">
        <v>2225</v>
      </c>
      <c r="K985">
        <f t="array" ref="K985">SUM((InvoiceNo=J985)*1)</f>
        <v>1</v>
      </c>
      <c r="L985">
        <f t="array" ref="L985">SUM((InvoiceNo=J985)*QuantityShipped)</f>
        <v>12</v>
      </c>
      <c r="N985" t="s">
        <v>3174</v>
      </c>
      <c r="O985">
        <f t="array" ref="O985">SUM((ItemCode=N985)*1)</f>
        <v>5</v>
      </c>
      <c r="P985">
        <f t="array" ref="P985">SUM((ItemCode=N985)*QuantityShipped)</f>
        <v>6</v>
      </c>
    </row>
    <row r="986" spans="1:16" x14ac:dyDescent="0.55000000000000004">
      <c r="A986" t="s">
        <v>1259</v>
      </c>
      <c r="B986" s="1">
        <v>40550</v>
      </c>
      <c r="C986" t="s">
        <v>138</v>
      </c>
      <c r="D986" t="s">
        <v>1262</v>
      </c>
      <c r="E986" t="s">
        <v>1263</v>
      </c>
      <c r="F986">
        <v>25</v>
      </c>
      <c r="G986" t="str">
        <f t="array" ref="G986">INDEX(BillToName,MATCH(A986,'Bill to Data'!$A$2:$A$3040,0))</f>
        <v>KARL ESHELMAN</v>
      </c>
      <c r="H986" t="str">
        <f t="shared" si="15"/>
        <v>20518-00</v>
      </c>
      <c r="J986" t="s">
        <v>2226</v>
      </c>
      <c r="K986">
        <f t="array" ref="K986">SUM((InvoiceNo=J986)*1)</f>
        <v>8</v>
      </c>
      <c r="L986">
        <f t="array" ref="L986">SUM((InvoiceNo=J986)*QuantityShipped)</f>
        <v>704</v>
      </c>
      <c r="N986" t="s">
        <v>3178</v>
      </c>
      <c r="O986">
        <f t="array" ref="O986">SUM((ItemCode=N986)*1)</f>
        <v>1</v>
      </c>
      <c r="P986">
        <f t="array" ref="P986">SUM((ItemCode=N986)*QuantityShipped)</f>
        <v>1</v>
      </c>
    </row>
    <row r="987" spans="1:16" x14ac:dyDescent="0.55000000000000004">
      <c r="A987" t="s">
        <v>1259</v>
      </c>
      <c r="B987" s="1">
        <v>40550</v>
      </c>
      <c r="C987" t="s">
        <v>138</v>
      </c>
      <c r="D987" t="s">
        <v>1264</v>
      </c>
      <c r="E987" t="s">
        <v>1265</v>
      </c>
      <c r="F987">
        <v>0</v>
      </c>
      <c r="G987" t="str">
        <f t="array" ref="G987">INDEX(BillToName,MATCH(A987,'Bill to Data'!$A$2:$A$3040,0))</f>
        <v>KARL ESHELMAN</v>
      </c>
      <c r="H987" t="str">
        <f t="shared" si="15"/>
        <v>CP1322-SS</v>
      </c>
      <c r="J987" t="s">
        <v>2227</v>
      </c>
      <c r="K987">
        <f t="array" ref="K987">SUM((InvoiceNo=J987)*1)</f>
        <v>7</v>
      </c>
      <c r="L987">
        <f t="array" ref="L987">SUM((InvoiceNo=J987)*QuantityShipped)</f>
        <v>181</v>
      </c>
      <c r="N987" t="s">
        <v>3183</v>
      </c>
      <c r="O987">
        <f t="array" ref="O987">SUM((ItemCode=N987)*1)</f>
        <v>1</v>
      </c>
      <c r="P987">
        <f t="array" ref="P987">SUM((ItemCode=N987)*QuantityShipped)</f>
        <v>2</v>
      </c>
    </row>
    <row r="988" spans="1:16" x14ac:dyDescent="0.55000000000000004">
      <c r="A988" t="s">
        <v>1259</v>
      </c>
      <c r="B988" s="1">
        <v>40550</v>
      </c>
      <c r="C988" t="s">
        <v>138</v>
      </c>
      <c r="D988" t="s">
        <v>1266</v>
      </c>
      <c r="E988" t="s">
        <v>1267</v>
      </c>
      <c r="F988">
        <v>25</v>
      </c>
      <c r="G988" t="str">
        <f t="array" ref="G988">INDEX(BillToName,MATCH(A988,'Bill to Data'!$A$2:$A$3040,0))</f>
        <v>KARL ESHELMAN</v>
      </c>
      <c r="H988" t="str">
        <f t="shared" si="15"/>
        <v>CP4916-45</v>
      </c>
      <c r="J988" t="s">
        <v>2228</v>
      </c>
      <c r="K988">
        <f t="array" ref="K988">SUM((InvoiceNo=J988)*1)</f>
        <v>1</v>
      </c>
      <c r="L988">
        <f t="array" ref="L988">SUM((InvoiceNo=J988)*QuantityShipped)</f>
        <v>60</v>
      </c>
      <c r="N988" t="s">
        <v>3191</v>
      </c>
      <c r="O988">
        <f t="array" ref="O988">SUM((ItemCode=N988)*1)</f>
        <v>1</v>
      </c>
      <c r="P988">
        <f t="array" ref="P988">SUM((ItemCode=N988)*QuantityShipped)</f>
        <v>1</v>
      </c>
    </row>
    <row r="989" spans="1:16" x14ac:dyDescent="0.55000000000000004">
      <c r="A989" t="s">
        <v>1268</v>
      </c>
      <c r="B989" s="1">
        <v>40550</v>
      </c>
      <c r="C989" t="s">
        <v>138</v>
      </c>
      <c r="D989" t="s">
        <v>645</v>
      </c>
      <c r="E989" t="s">
        <v>120</v>
      </c>
      <c r="F989">
        <v>400</v>
      </c>
      <c r="G989" t="str">
        <f t="array" ref="G989">INDEX(BillToName,MATCH(A989,'Bill to Data'!$A$2:$A$3040,0))</f>
        <v>YOUNGS PLANT FARM</v>
      </c>
      <c r="H989" t="str">
        <f t="shared" si="15"/>
        <v>XR11002-VS</v>
      </c>
      <c r="J989" t="s">
        <v>2229</v>
      </c>
      <c r="K989">
        <f t="array" ref="K989">SUM((InvoiceNo=J989)*1)</f>
        <v>3</v>
      </c>
      <c r="L989">
        <f t="array" ref="L989">SUM((InvoiceNo=J989)*QuantityShipped)</f>
        <v>23</v>
      </c>
      <c r="N989" t="s">
        <v>3193</v>
      </c>
      <c r="O989">
        <f t="array" ref="O989">SUM((ItemCode=N989)*1)</f>
        <v>1</v>
      </c>
      <c r="P989">
        <f t="array" ref="P989">SUM((ItemCode=N989)*QuantityShipped)</f>
        <v>1</v>
      </c>
    </row>
    <row r="990" spans="1:16" x14ac:dyDescent="0.55000000000000004">
      <c r="A990" t="s">
        <v>1269</v>
      </c>
      <c r="B990" s="1">
        <v>40550</v>
      </c>
      <c r="C990" t="s">
        <v>138</v>
      </c>
      <c r="D990" t="s">
        <v>645</v>
      </c>
      <c r="E990" t="s">
        <v>120</v>
      </c>
      <c r="F990">
        <v>400</v>
      </c>
      <c r="G990" t="str">
        <f t="array" ref="G990">INDEX(BillToName,MATCH(A990,'Bill to Data'!$A$2:$A$3040,0))</f>
        <v>YOUNGS PLANT FARM</v>
      </c>
      <c r="H990" t="str">
        <f t="shared" si="15"/>
        <v>XR11002-VS</v>
      </c>
      <c r="J990" t="s">
        <v>2230</v>
      </c>
      <c r="K990">
        <f t="array" ref="K990">SUM((InvoiceNo=J990)*1)</f>
        <v>7</v>
      </c>
      <c r="L990">
        <f t="array" ref="L990">SUM((InvoiceNo=J990)*QuantityShipped)</f>
        <v>85</v>
      </c>
      <c r="N990" t="s">
        <v>3195</v>
      </c>
      <c r="O990">
        <f t="array" ref="O990">SUM((ItemCode=N990)*1)</f>
        <v>1</v>
      </c>
      <c r="P990">
        <f t="array" ref="P990">SUM((ItemCode=N990)*QuantityShipped)</f>
        <v>2</v>
      </c>
    </row>
    <row r="991" spans="1:16" x14ac:dyDescent="0.55000000000000004">
      <c r="A991" t="s">
        <v>1270</v>
      </c>
      <c r="B991" s="1">
        <v>40550</v>
      </c>
      <c r="C991" t="s">
        <v>1</v>
      </c>
      <c r="D991" t="s">
        <v>1002</v>
      </c>
      <c r="E991" t="s">
        <v>1003</v>
      </c>
      <c r="F991">
        <v>2</v>
      </c>
      <c r="G991" t="str">
        <f t="array" ref="G991">INDEX(BillToName,MATCH(A991,'Bill to Data'!$A$2:$A$3040,0))</f>
        <v>CHUCK BLANTON</v>
      </c>
      <c r="H991" t="str">
        <f t="shared" si="15"/>
        <v>22650-PP-1/4</v>
      </c>
      <c r="J991" t="s">
        <v>2231</v>
      </c>
      <c r="K991">
        <f t="array" ref="K991">SUM((InvoiceNo=J991)*1)</f>
        <v>1</v>
      </c>
      <c r="L991">
        <f t="array" ref="L991">SUM((InvoiceNo=J991)*QuantityShipped)</f>
        <v>24</v>
      </c>
      <c r="N991" t="s">
        <v>3200</v>
      </c>
      <c r="O991">
        <f t="array" ref="O991">SUM((ItemCode=N991)*1)</f>
        <v>1</v>
      </c>
      <c r="P991">
        <f t="array" ref="P991">SUM((ItemCode=N991)*QuantityShipped)</f>
        <v>1</v>
      </c>
    </row>
    <row r="992" spans="1:16" x14ac:dyDescent="0.55000000000000004">
      <c r="A992" t="s">
        <v>1270</v>
      </c>
      <c r="B992" s="1">
        <v>40550</v>
      </c>
      <c r="C992" t="s">
        <v>1</v>
      </c>
      <c r="D992" t="s">
        <v>390</v>
      </c>
      <c r="E992" t="s">
        <v>361</v>
      </c>
      <c r="F992">
        <v>5</v>
      </c>
      <c r="G992" t="str">
        <f t="array" ref="G992">INDEX(BillToName,MATCH(A992,'Bill to Data'!$A$2:$A$3040,0))</f>
        <v>CHUCK BLANTON</v>
      </c>
      <c r="H992" t="str">
        <f t="shared" si="15"/>
        <v>38720-PPB-X8</v>
      </c>
      <c r="J992" t="s">
        <v>2232</v>
      </c>
      <c r="K992">
        <f t="array" ref="K992">SUM((InvoiceNo=J992)*1)</f>
        <v>2</v>
      </c>
      <c r="L992">
        <f t="array" ref="L992">SUM((InvoiceNo=J992)*QuantityShipped)</f>
        <v>8</v>
      </c>
      <c r="N992" t="s">
        <v>3204</v>
      </c>
      <c r="O992">
        <f t="array" ref="O992">SUM((ItemCode=N992)*1)</f>
        <v>1</v>
      </c>
      <c r="P992">
        <f t="array" ref="P992">SUM((ItemCode=N992)*QuantityShipped)</f>
        <v>1</v>
      </c>
    </row>
    <row r="993" spans="1:16" x14ac:dyDescent="0.55000000000000004">
      <c r="A993" t="s">
        <v>1271</v>
      </c>
      <c r="B993" s="1">
        <v>40550</v>
      </c>
      <c r="C993" t="s">
        <v>1</v>
      </c>
      <c r="D993" t="s">
        <v>322</v>
      </c>
      <c r="E993" t="s">
        <v>323</v>
      </c>
      <c r="F993">
        <v>1</v>
      </c>
      <c r="G993" t="str">
        <f t="array" ref="G993">INDEX(BillToName,MATCH(A993,'Bill to Data'!$A$2:$A$3040,0))</f>
        <v>WENDY ROMAN</v>
      </c>
      <c r="H993" t="str">
        <f t="shared" si="15"/>
        <v>3381-0011</v>
      </c>
      <c r="J993" t="s">
        <v>2233</v>
      </c>
      <c r="K993">
        <f t="array" ref="K993">SUM((InvoiceNo=J993)*1)</f>
        <v>7</v>
      </c>
      <c r="L993">
        <f t="array" ref="L993">SUM((InvoiceNo=J993)*QuantityShipped)</f>
        <v>83</v>
      </c>
      <c r="N993" t="s">
        <v>3208</v>
      </c>
      <c r="O993">
        <f t="array" ref="O993">SUM((ItemCode=N993)*1)</f>
        <v>1</v>
      </c>
      <c r="P993">
        <f t="array" ref="P993">SUM((ItemCode=N993)*QuantityShipped)</f>
        <v>1</v>
      </c>
    </row>
    <row r="994" spans="1:16" x14ac:dyDescent="0.55000000000000004">
      <c r="A994" t="s">
        <v>1272</v>
      </c>
      <c r="B994" s="1">
        <v>40550</v>
      </c>
      <c r="C994" t="s">
        <v>1</v>
      </c>
      <c r="D994" t="s">
        <v>423</v>
      </c>
      <c r="E994" t="s">
        <v>424</v>
      </c>
      <c r="F994">
        <v>1</v>
      </c>
      <c r="G994" t="str">
        <f t="array" ref="G994">INDEX(BillToName,MATCH(A994,'Bill to Data'!$A$2:$A$3040,0))</f>
        <v>JEFFREY IMOTO</v>
      </c>
      <c r="H994" t="str">
        <f t="shared" si="15"/>
        <v>LSTM050-50C</v>
      </c>
      <c r="J994" t="s">
        <v>2236</v>
      </c>
      <c r="K994">
        <f t="array" ref="K994">SUM((InvoiceNo=J994)*1)</f>
        <v>1</v>
      </c>
      <c r="L994">
        <f t="array" ref="L994">SUM((InvoiceNo=J994)*QuantityShipped)</f>
        <v>1</v>
      </c>
      <c r="N994" t="s">
        <v>3212</v>
      </c>
      <c r="O994">
        <f t="array" ref="O994">SUM((ItemCode=N994)*1)</f>
        <v>1</v>
      </c>
      <c r="P994">
        <f t="array" ref="P994">SUM((ItemCode=N994)*QuantityShipped)</f>
        <v>5</v>
      </c>
    </row>
    <row r="995" spans="1:16" x14ac:dyDescent="0.55000000000000004">
      <c r="A995" t="s">
        <v>1272</v>
      </c>
      <c r="B995" s="1">
        <v>40550</v>
      </c>
      <c r="C995" t="s">
        <v>1</v>
      </c>
      <c r="D995" t="s">
        <v>68</v>
      </c>
      <c r="E995" t="s">
        <v>69</v>
      </c>
      <c r="F995">
        <v>1</v>
      </c>
      <c r="G995" t="str">
        <f t="array" ref="G995">INDEX(BillToName,MATCH(A995,'Bill to Data'!$A$2:$A$3040,0))</f>
        <v>JEFFREY IMOTO</v>
      </c>
      <c r="H995" t="str">
        <f t="shared" si="15"/>
        <v>2087-593-135</v>
      </c>
      <c r="J995" t="s">
        <v>2237</v>
      </c>
      <c r="K995">
        <f t="array" ref="K995">SUM((InvoiceNo=J995)*1)</f>
        <v>6</v>
      </c>
      <c r="L995">
        <f t="array" ref="L995">SUM((InvoiceNo=J995)*QuantityShipped)</f>
        <v>10</v>
      </c>
      <c r="N995" t="s">
        <v>3226</v>
      </c>
      <c r="O995">
        <f t="array" ref="O995">SUM((ItemCode=N995)*1)</f>
        <v>1</v>
      </c>
      <c r="P995">
        <f t="array" ref="P995">SUM((ItemCode=N995)*QuantityShipped)</f>
        <v>1</v>
      </c>
    </row>
    <row r="996" spans="1:16" x14ac:dyDescent="0.55000000000000004">
      <c r="A996" t="s">
        <v>1273</v>
      </c>
      <c r="B996" s="1">
        <v>40550</v>
      </c>
      <c r="C996" t="s">
        <v>138</v>
      </c>
      <c r="D996" t="s">
        <v>1274</v>
      </c>
      <c r="E996" t="s">
        <v>1275</v>
      </c>
      <c r="F996">
        <v>58</v>
      </c>
      <c r="G996" t="str">
        <f t="array" ref="G996">INDEX(BillToName,MATCH(A996,'Bill to Data'!$A$2:$A$3040,0))</f>
        <v>WEAKLEY FARMERS COOP</v>
      </c>
      <c r="H996" t="str">
        <f t="shared" si="15"/>
        <v>SJ7-06-VP</v>
      </c>
      <c r="J996" t="s">
        <v>2238</v>
      </c>
      <c r="K996">
        <f t="array" ref="K996">SUM((InvoiceNo=J996)*1)</f>
        <v>3</v>
      </c>
      <c r="L996">
        <f t="array" ref="L996">SUM((InvoiceNo=J996)*QuantityShipped)</f>
        <v>18</v>
      </c>
      <c r="N996" t="s">
        <v>3229</v>
      </c>
      <c r="O996">
        <f t="array" ref="O996">SUM((ItemCode=N996)*1)</f>
        <v>3</v>
      </c>
      <c r="P996">
        <f t="array" ref="P996">SUM((ItemCode=N996)*QuantityShipped)</f>
        <v>3</v>
      </c>
    </row>
    <row r="997" spans="1:16" x14ac:dyDescent="0.55000000000000004">
      <c r="A997" t="s">
        <v>1276</v>
      </c>
      <c r="B997" s="1">
        <v>40554</v>
      </c>
      <c r="C997" t="s">
        <v>138</v>
      </c>
      <c r="D997" t="s">
        <v>745</v>
      </c>
      <c r="E997" t="s">
        <v>746</v>
      </c>
      <c r="F997">
        <v>-1</v>
      </c>
      <c r="G997" t="str">
        <f t="array" ref="G997">INDEX(BillToName,MATCH(A997,'Bill to Data'!$A$2:$A$3040,0))</f>
        <v>DAVID JOHNSON</v>
      </c>
      <c r="H997" t="str">
        <f t="shared" si="15"/>
        <v>AA30L-22425-24</v>
      </c>
      <c r="J997" t="s">
        <v>2241</v>
      </c>
      <c r="K997">
        <f t="array" ref="K997">SUM((InvoiceNo=J997)*1)</f>
        <v>2</v>
      </c>
      <c r="L997">
        <f t="array" ref="L997">SUM((InvoiceNo=J997)*QuantityShipped)</f>
        <v>19</v>
      </c>
      <c r="N997" t="s">
        <v>3232</v>
      </c>
      <c r="O997">
        <f t="array" ref="O997">SUM((ItemCode=N997)*1)</f>
        <v>1</v>
      </c>
      <c r="P997">
        <f t="array" ref="P997">SUM((ItemCode=N997)*QuantityShipped)</f>
        <v>1</v>
      </c>
    </row>
    <row r="998" spans="1:16" x14ac:dyDescent="0.55000000000000004">
      <c r="A998" t="s">
        <v>1277</v>
      </c>
      <c r="B998" s="1">
        <v>40554</v>
      </c>
      <c r="C998" t="s">
        <v>138</v>
      </c>
      <c r="D998" t="s">
        <v>389</v>
      </c>
      <c r="E998" t="s">
        <v>115</v>
      </c>
      <c r="F998">
        <v>1</v>
      </c>
      <c r="G998" t="str">
        <f t="array" ref="G998">INDEX(BillToName,MATCH(A998,'Bill to Data'!$A$2:$A$3040,0))</f>
        <v>JAMES RASH</v>
      </c>
      <c r="H998" t="str">
        <f t="shared" si="15"/>
        <v>22670-PP-15-406</v>
      </c>
      <c r="J998" t="s">
        <v>2242</v>
      </c>
      <c r="K998">
        <f t="array" ref="K998">SUM((InvoiceNo=J998)*1)</f>
        <v>3</v>
      </c>
      <c r="L998">
        <f t="array" ref="L998">SUM((InvoiceNo=J998)*QuantityShipped)</f>
        <v>52</v>
      </c>
      <c r="N998" t="s">
        <v>3236</v>
      </c>
      <c r="O998">
        <f t="array" ref="O998">SUM((ItemCode=N998)*1)</f>
        <v>2</v>
      </c>
      <c r="P998">
        <f t="array" ref="P998">SUM((ItemCode=N998)*QuantityShipped)</f>
        <v>0</v>
      </c>
    </row>
    <row r="999" spans="1:16" x14ac:dyDescent="0.55000000000000004">
      <c r="A999" t="s">
        <v>1277</v>
      </c>
      <c r="B999" s="1">
        <v>40554</v>
      </c>
      <c r="C999" t="s">
        <v>138</v>
      </c>
      <c r="D999" t="s">
        <v>2</v>
      </c>
      <c r="E999" t="s">
        <v>3</v>
      </c>
      <c r="F999">
        <v>1</v>
      </c>
      <c r="G999" t="str">
        <f t="array" ref="G999">INDEX(BillToName,MATCH(A999,'Bill to Data'!$A$2:$A$3040,0))</f>
        <v>JAMES RASH</v>
      </c>
      <c r="H999" t="str">
        <f t="shared" si="15"/>
        <v>8000-543-236</v>
      </c>
      <c r="J999" t="s">
        <v>2243</v>
      </c>
      <c r="K999">
        <f t="array" ref="K999">SUM((InvoiceNo=J999)*1)</f>
        <v>1</v>
      </c>
      <c r="L999">
        <f t="array" ref="L999">SUM((InvoiceNo=J999)*QuantityShipped)</f>
        <v>28</v>
      </c>
      <c r="N999" t="s">
        <v>3238</v>
      </c>
      <c r="O999">
        <f t="array" ref="O999">SUM((ItemCode=N999)*1)</f>
        <v>1</v>
      </c>
      <c r="P999">
        <f t="array" ref="P999">SUM((ItemCode=N999)*QuantityShipped)</f>
        <v>2</v>
      </c>
    </row>
    <row r="1000" spans="1:16" x14ac:dyDescent="0.55000000000000004">
      <c r="A1000" t="s">
        <v>1278</v>
      </c>
      <c r="B1000" s="1">
        <v>40554</v>
      </c>
      <c r="C1000" t="s">
        <v>1</v>
      </c>
      <c r="D1000" t="s">
        <v>878</v>
      </c>
      <c r="E1000" t="s">
        <v>879</v>
      </c>
      <c r="F1000">
        <v>38</v>
      </c>
      <c r="G1000" t="str">
        <f t="array" ref="G1000">INDEX(BillToName,MATCH(A1000,'Bill to Data'!$A$2:$A$3040,0))</f>
        <v>AJ OSBORN</v>
      </c>
      <c r="H1000" t="str">
        <f t="shared" si="15"/>
        <v>CP25597-3-NY</v>
      </c>
      <c r="J1000" t="s">
        <v>2244</v>
      </c>
      <c r="K1000">
        <f t="array" ref="K1000">SUM((InvoiceNo=J1000)*1)</f>
        <v>1</v>
      </c>
      <c r="L1000">
        <f t="array" ref="L1000">SUM((InvoiceNo=J1000)*QuantityShipped)</f>
        <v>1</v>
      </c>
      <c r="N1000" t="s">
        <v>3240</v>
      </c>
      <c r="O1000">
        <f t="array" ref="O1000">SUM((ItemCode=N1000)*1)</f>
        <v>2</v>
      </c>
      <c r="P1000">
        <f t="array" ref="P1000">SUM((ItemCode=N1000)*QuantityShipped)</f>
        <v>4</v>
      </c>
    </row>
    <row r="1001" spans="1:16" x14ac:dyDescent="0.55000000000000004">
      <c r="A1001" t="s">
        <v>1278</v>
      </c>
      <c r="B1001" s="1">
        <v>40554</v>
      </c>
      <c r="C1001" t="s">
        <v>1</v>
      </c>
      <c r="D1001" t="s">
        <v>1279</v>
      </c>
      <c r="E1001" t="s">
        <v>1280</v>
      </c>
      <c r="F1001">
        <v>38</v>
      </c>
      <c r="G1001" t="str">
        <f t="array" ref="G1001">INDEX(BillToName,MATCH(A1001,'Bill to Data'!$A$2:$A$3040,0))</f>
        <v>AJ OSBORN</v>
      </c>
      <c r="H1001" t="str">
        <f t="shared" si="15"/>
        <v>TTI11004-VP</v>
      </c>
      <c r="J1001" t="s">
        <v>2245</v>
      </c>
      <c r="K1001">
        <f t="array" ref="K1001">SUM((InvoiceNo=J1001)*1)</f>
        <v>2</v>
      </c>
      <c r="L1001">
        <f t="array" ref="L1001">SUM((InvoiceNo=J1001)*QuantityShipped)</f>
        <v>56</v>
      </c>
      <c r="N1001" t="s">
        <v>3245</v>
      </c>
      <c r="O1001">
        <f t="array" ref="O1001">SUM((ItemCode=N1001)*1)</f>
        <v>1</v>
      </c>
      <c r="P1001">
        <f t="array" ref="P1001">SUM((ItemCode=N1001)*QuantityShipped)</f>
        <v>2</v>
      </c>
    </row>
    <row r="1002" spans="1:16" x14ac:dyDescent="0.55000000000000004">
      <c r="A1002" t="s">
        <v>1281</v>
      </c>
      <c r="B1002" s="1">
        <v>40554</v>
      </c>
      <c r="C1002" t="s">
        <v>138</v>
      </c>
      <c r="D1002" t="s">
        <v>658</v>
      </c>
      <c r="E1002" t="s">
        <v>63</v>
      </c>
      <c r="F1002">
        <v>10</v>
      </c>
      <c r="G1002" t="str">
        <f t="array" ref="G1002">INDEX(BillToName,MATCH(A1002,'Bill to Data'!$A$2:$A$3040,0))</f>
        <v>TERRY KNOWLTON</v>
      </c>
      <c r="H1002" t="str">
        <f t="shared" si="15"/>
        <v>DG8003VS</v>
      </c>
      <c r="J1002" t="s">
        <v>2247</v>
      </c>
      <c r="K1002">
        <f t="array" ref="K1002">SUM((InvoiceNo=J1002)*1)</f>
        <v>1</v>
      </c>
      <c r="L1002">
        <f t="array" ref="L1002">SUM((InvoiceNo=J1002)*QuantityShipped)</f>
        <v>42</v>
      </c>
      <c r="N1002" t="s">
        <v>3248</v>
      </c>
      <c r="O1002">
        <f t="array" ref="O1002">SUM((ItemCode=N1002)*1)</f>
        <v>1</v>
      </c>
      <c r="P1002">
        <f t="array" ref="P1002">SUM((ItemCode=N1002)*QuantityShipped)</f>
        <v>75</v>
      </c>
    </row>
    <row r="1003" spans="1:16" x14ac:dyDescent="0.55000000000000004">
      <c r="A1003" t="s">
        <v>1281</v>
      </c>
      <c r="B1003" s="1">
        <v>40554</v>
      </c>
      <c r="C1003" t="s">
        <v>138</v>
      </c>
      <c r="D1003" t="s">
        <v>1282</v>
      </c>
      <c r="E1003" t="s">
        <v>1283</v>
      </c>
      <c r="F1003">
        <v>3</v>
      </c>
      <c r="G1003" t="str">
        <f t="array" ref="G1003">INDEX(BillToName,MATCH(A1003,'Bill to Data'!$A$2:$A$3040,0))</f>
        <v>TERRY KNOWLTON</v>
      </c>
      <c r="H1003" t="str">
        <f t="shared" si="15"/>
        <v>HB100-075</v>
      </c>
      <c r="J1003" t="s">
        <v>2248</v>
      </c>
      <c r="K1003">
        <f t="array" ref="K1003">SUM((InvoiceNo=J1003)*1)</f>
        <v>1</v>
      </c>
      <c r="L1003">
        <f t="array" ref="L1003">SUM((InvoiceNo=J1003)*QuantityShipped)</f>
        <v>1</v>
      </c>
      <c r="N1003" t="s">
        <v>3255</v>
      </c>
      <c r="O1003">
        <f t="array" ref="O1003">SUM((ItemCode=N1003)*1)</f>
        <v>2</v>
      </c>
      <c r="P1003">
        <f t="array" ref="P1003">SUM((ItemCode=N1003)*QuantityShipped)</f>
        <v>9</v>
      </c>
    </row>
    <row r="1004" spans="1:16" x14ac:dyDescent="0.55000000000000004">
      <c r="A1004" t="s">
        <v>1284</v>
      </c>
      <c r="B1004" s="1">
        <v>40554</v>
      </c>
      <c r="C1004" t="s">
        <v>1</v>
      </c>
      <c r="D1004" t="s">
        <v>1285</v>
      </c>
      <c r="E1004" t="s">
        <v>1286</v>
      </c>
      <c r="F1004">
        <v>1</v>
      </c>
      <c r="G1004" t="str">
        <f t="array" ref="G1004">INDEX(BillToName,MATCH(A1004,'Bill to Data'!$A$2:$A$3040,0))</f>
        <v>Ben Branch</v>
      </c>
      <c r="H1004" t="str">
        <f t="shared" si="15"/>
        <v>9950-0023</v>
      </c>
      <c r="J1004" t="s">
        <v>2249</v>
      </c>
      <c r="K1004">
        <f t="array" ref="K1004">SUM((InvoiceNo=J1004)*1)</f>
        <v>7</v>
      </c>
      <c r="L1004">
        <f t="array" ref="L1004">SUM((InvoiceNo=J1004)*QuantityShipped)</f>
        <v>130</v>
      </c>
      <c r="N1004" t="s">
        <v>3258</v>
      </c>
      <c r="O1004">
        <f t="array" ref="O1004">SUM((ItemCode=N1004)*1)</f>
        <v>1</v>
      </c>
      <c r="P1004">
        <f t="array" ref="P1004">SUM((ItemCode=N1004)*QuantityShipped)</f>
        <v>1</v>
      </c>
    </row>
    <row r="1005" spans="1:16" x14ac:dyDescent="0.55000000000000004">
      <c r="A1005" t="s">
        <v>1287</v>
      </c>
      <c r="B1005" s="1">
        <v>40555</v>
      </c>
      <c r="C1005" t="s">
        <v>1</v>
      </c>
      <c r="D1005" t="s">
        <v>1288</v>
      </c>
      <c r="E1005" t="s">
        <v>1289</v>
      </c>
      <c r="F1005">
        <v>1</v>
      </c>
      <c r="G1005" t="str">
        <f t="array" ref="G1005">INDEX(BillToName,MATCH(A1005,'Bill to Data'!$A$2:$A$3040,0))</f>
        <v>James Engelhardt</v>
      </c>
      <c r="H1005" t="str">
        <f t="shared" si="15"/>
        <v>21773-244C-3/4</v>
      </c>
      <c r="J1005" t="s">
        <v>2255</v>
      </c>
      <c r="K1005">
        <f t="array" ref="K1005">SUM((InvoiceNo=J1005)*1)</f>
        <v>3</v>
      </c>
      <c r="L1005">
        <f t="array" ref="L1005">SUM((InvoiceNo=J1005)*QuantityShipped)</f>
        <v>3</v>
      </c>
      <c r="N1005" t="s">
        <v>3263</v>
      </c>
      <c r="O1005">
        <f t="array" ref="O1005">SUM((ItemCode=N1005)*1)</f>
        <v>1</v>
      </c>
      <c r="P1005">
        <f t="array" ref="P1005">SUM((ItemCode=N1005)*QuantityShipped)</f>
        <v>2</v>
      </c>
    </row>
    <row r="1006" spans="1:16" x14ac:dyDescent="0.55000000000000004">
      <c r="A1006" t="s">
        <v>1287</v>
      </c>
      <c r="B1006" s="1">
        <v>40555</v>
      </c>
      <c r="C1006" t="s">
        <v>1</v>
      </c>
      <c r="D1006" t="s">
        <v>1290</v>
      </c>
      <c r="E1006" t="s">
        <v>200</v>
      </c>
      <c r="F1006">
        <v>21</v>
      </c>
      <c r="G1006" t="str">
        <f t="array" ref="G1006">INDEX(BillToName,MATCH(A1006,'Bill to Data'!$A$2:$A$3040,0))</f>
        <v>James Engelhardt</v>
      </c>
      <c r="H1006" t="str">
        <f t="shared" si="15"/>
        <v>QJ111SQ-1-304SS</v>
      </c>
      <c r="J1006" t="s">
        <v>2262</v>
      </c>
      <c r="K1006">
        <f t="array" ref="K1006">SUM((InvoiceNo=J1006)*1)</f>
        <v>1</v>
      </c>
      <c r="L1006">
        <f t="array" ref="L1006">SUM((InvoiceNo=J1006)*QuantityShipped)</f>
        <v>36</v>
      </c>
      <c r="N1006" t="s">
        <v>3266</v>
      </c>
      <c r="O1006">
        <f t="array" ref="O1006">SUM((ItemCode=N1006)*1)</f>
        <v>1</v>
      </c>
      <c r="P1006">
        <f t="array" ref="P1006">SUM((ItemCode=N1006)*QuantityShipped)</f>
        <v>1</v>
      </c>
    </row>
    <row r="1007" spans="1:16" x14ac:dyDescent="0.55000000000000004">
      <c r="A1007" t="s">
        <v>1287</v>
      </c>
      <c r="B1007" s="1">
        <v>40555</v>
      </c>
      <c r="C1007" t="s">
        <v>1</v>
      </c>
      <c r="D1007" t="s">
        <v>121</v>
      </c>
      <c r="E1007" t="s">
        <v>30</v>
      </c>
      <c r="F1007">
        <v>25</v>
      </c>
      <c r="G1007" t="str">
        <f t="array" ref="G1007">INDEX(BillToName,MATCH(A1007,'Bill to Data'!$A$2:$A$3040,0))</f>
        <v>James Engelhardt</v>
      </c>
      <c r="H1007" t="str">
        <f t="shared" si="15"/>
        <v>25612-3-NYR</v>
      </c>
      <c r="J1007" t="s">
        <v>2263</v>
      </c>
      <c r="K1007">
        <f t="array" ref="K1007">SUM((InvoiceNo=J1007)*1)</f>
        <v>1</v>
      </c>
      <c r="L1007">
        <f t="array" ref="L1007">SUM((InvoiceNo=J1007)*QuantityShipped)</f>
        <v>1</v>
      </c>
      <c r="N1007" t="s">
        <v>3270</v>
      </c>
      <c r="O1007">
        <f t="array" ref="O1007">SUM((ItemCode=N1007)*1)</f>
        <v>4</v>
      </c>
      <c r="P1007">
        <f t="array" ref="P1007">SUM((ItemCode=N1007)*QuantityShipped)</f>
        <v>204</v>
      </c>
    </row>
    <row r="1008" spans="1:16" x14ac:dyDescent="0.55000000000000004">
      <c r="A1008" t="s">
        <v>1287</v>
      </c>
      <c r="B1008" s="1">
        <v>40555</v>
      </c>
      <c r="C1008" t="s">
        <v>1</v>
      </c>
      <c r="D1008" t="s">
        <v>1291</v>
      </c>
      <c r="E1008" t="s">
        <v>1292</v>
      </c>
      <c r="F1008">
        <v>38</v>
      </c>
      <c r="G1008" t="str">
        <f t="array" ref="G1008">INDEX(BillToName,MATCH(A1008,'Bill to Data'!$A$2:$A$3040,0))</f>
        <v>James Engelhardt</v>
      </c>
      <c r="H1008" t="str">
        <f t="shared" si="15"/>
        <v>AM11004</v>
      </c>
      <c r="J1008" t="s">
        <v>2264</v>
      </c>
      <c r="K1008">
        <f t="array" ref="K1008">SUM((InvoiceNo=J1008)*1)</f>
        <v>1</v>
      </c>
      <c r="L1008">
        <f t="array" ref="L1008">SUM((InvoiceNo=J1008)*QuantityShipped)</f>
        <v>25</v>
      </c>
      <c r="N1008" t="s">
        <v>3277</v>
      </c>
      <c r="O1008">
        <f t="array" ref="O1008">SUM((ItemCode=N1008)*1)</f>
        <v>1</v>
      </c>
      <c r="P1008">
        <f t="array" ref="P1008">SUM((ItemCode=N1008)*QuantityShipped)</f>
        <v>90</v>
      </c>
    </row>
    <row r="1009" spans="1:16" x14ac:dyDescent="0.55000000000000004">
      <c r="A1009" t="s">
        <v>1293</v>
      </c>
      <c r="B1009" s="1">
        <v>40555</v>
      </c>
      <c r="C1009" t="s">
        <v>1</v>
      </c>
      <c r="D1009" t="s">
        <v>423</v>
      </c>
      <c r="E1009" t="s">
        <v>424</v>
      </c>
      <c r="F1009">
        <v>1</v>
      </c>
      <c r="G1009" t="str">
        <f t="array" ref="G1009">INDEX(BillToName,MATCH(A1009,'Bill to Data'!$A$2:$A$3040,0))</f>
        <v>JEFFREY IMOTO</v>
      </c>
      <c r="H1009" t="str">
        <f t="shared" si="15"/>
        <v>LSTM050-50C</v>
      </c>
      <c r="J1009" t="s">
        <v>2265</v>
      </c>
      <c r="K1009">
        <f t="array" ref="K1009">SUM((InvoiceNo=J1009)*1)</f>
        <v>1</v>
      </c>
      <c r="L1009">
        <f t="array" ref="L1009">SUM((InvoiceNo=J1009)*QuantityShipped)</f>
        <v>1</v>
      </c>
      <c r="N1009" t="s">
        <v>3282</v>
      </c>
      <c r="O1009">
        <f t="array" ref="O1009">SUM((ItemCode=N1009)*1)</f>
        <v>1</v>
      </c>
      <c r="P1009">
        <f t="array" ref="P1009">SUM((ItemCode=N1009)*QuantityShipped)</f>
        <v>1</v>
      </c>
    </row>
    <row r="1010" spans="1:16" x14ac:dyDescent="0.55000000000000004">
      <c r="A1010" t="s">
        <v>1293</v>
      </c>
      <c r="B1010" s="1">
        <v>40555</v>
      </c>
      <c r="C1010" t="s">
        <v>1</v>
      </c>
      <c r="D1010" t="s">
        <v>68</v>
      </c>
      <c r="E1010" t="s">
        <v>69</v>
      </c>
      <c r="F1010">
        <v>1</v>
      </c>
      <c r="G1010" t="str">
        <f t="array" ref="G1010">INDEX(BillToName,MATCH(A1010,'Bill to Data'!$A$2:$A$3040,0))</f>
        <v>JEFFREY IMOTO</v>
      </c>
      <c r="H1010" t="str">
        <f t="shared" si="15"/>
        <v>2087-593-135</v>
      </c>
      <c r="J1010" t="s">
        <v>2266</v>
      </c>
      <c r="K1010">
        <f t="array" ref="K1010">SUM((InvoiceNo=J1010)*1)</f>
        <v>5</v>
      </c>
      <c r="L1010">
        <f t="array" ref="L1010">SUM((InvoiceNo=J1010)*QuantityShipped)</f>
        <v>13</v>
      </c>
      <c r="N1010" t="s">
        <v>3284</v>
      </c>
      <c r="O1010">
        <f t="array" ref="O1010">SUM((ItemCode=N1010)*1)</f>
        <v>2</v>
      </c>
      <c r="P1010">
        <f t="array" ref="P1010">SUM((ItemCode=N1010)*QuantityShipped)</f>
        <v>2</v>
      </c>
    </row>
    <row r="1011" spans="1:16" x14ac:dyDescent="0.55000000000000004">
      <c r="A1011" t="s">
        <v>1294</v>
      </c>
      <c r="B1011" s="1">
        <v>40555</v>
      </c>
      <c r="C1011" t="s">
        <v>1</v>
      </c>
      <c r="D1011" t="s">
        <v>1295</v>
      </c>
      <c r="E1011" t="s">
        <v>1296</v>
      </c>
      <c r="F1011">
        <v>2</v>
      </c>
      <c r="G1011" t="str">
        <f t="array" ref="G1011">INDEX(BillToName,MATCH(A1011,'Bill to Data'!$A$2:$A$3040,0))</f>
        <v>LUTHER GREENE</v>
      </c>
      <c r="H1011" t="str">
        <f t="shared" si="15"/>
        <v>3522261</v>
      </c>
      <c r="J1011" t="s">
        <v>2267</v>
      </c>
      <c r="K1011">
        <f t="array" ref="K1011">SUM((InvoiceNo=J1011)*1)</f>
        <v>2</v>
      </c>
      <c r="L1011">
        <f t="array" ref="L1011">SUM((InvoiceNo=J1011)*QuantityShipped)</f>
        <v>4</v>
      </c>
      <c r="N1011" t="s">
        <v>3286</v>
      </c>
      <c r="O1011">
        <f t="array" ref="O1011">SUM((ItemCode=N1011)*1)</f>
        <v>3</v>
      </c>
      <c r="P1011">
        <f t="array" ref="P1011">SUM((ItemCode=N1011)*QuantityShipped)</f>
        <v>3</v>
      </c>
    </row>
    <row r="1012" spans="1:16" x14ac:dyDescent="0.55000000000000004">
      <c r="A1012" t="s">
        <v>1297</v>
      </c>
      <c r="B1012" s="1">
        <v>40555</v>
      </c>
      <c r="C1012" t="s">
        <v>138</v>
      </c>
      <c r="D1012" t="s">
        <v>1298</v>
      </c>
      <c r="E1012" t="s">
        <v>1299</v>
      </c>
      <c r="F1012">
        <v>2</v>
      </c>
      <c r="G1012" t="str">
        <f t="array" ref="G1012">INDEX(BillToName,MATCH(A1012,'Bill to Data'!$A$2:$A$3040,0))</f>
        <v>GARY EDMUNDS</v>
      </c>
      <c r="H1012" t="str">
        <f t="shared" si="15"/>
        <v>INFD0015-19</v>
      </c>
      <c r="J1012" t="s">
        <v>2268</v>
      </c>
      <c r="K1012">
        <f t="array" ref="K1012">SUM((InvoiceNo=J1012)*1)</f>
        <v>3</v>
      </c>
      <c r="L1012">
        <f t="array" ref="L1012">SUM((InvoiceNo=J1012)*QuantityShipped)</f>
        <v>11</v>
      </c>
      <c r="N1012" t="s">
        <v>3288</v>
      </c>
      <c r="O1012">
        <f t="array" ref="O1012">SUM((ItemCode=N1012)*1)</f>
        <v>4</v>
      </c>
      <c r="P1012">
        <f t="array" ref="P1012">SUM((ItemCode=N1012)*QuantityShipped)</f>
        <v>13</v>
      </c>
    </row>
    <row r="1013" spans="1:16" x14ac:dyDescent="0.55000000000000004">
      <c r="A1013" t="s">
        <v>1300</v>
      </c>
      <c r="B1013" s="1">
        <v>40555</v>
      </c>
      <c r="C1013" t="s">
        <v>1</v>
      </c>
      <c r="D1013" t="s">
        <v>71</v>
      </c>
      <c r="E1013" t="s">
        <v>72</v>
      </c>
      <c r="F1013">
        <v>15</v>
      </c>
      <c r="G1013" t="str">
        <f t="array" ref="G1013">INDEX(BillToName,MATCH(A1013,'Bill to Data'!$A$2:$A$3040,0))</f>
        <v>JEAN-PHILIPPE MARIE</v>
      </c>
      <c r="H1013" t="str">
        <f t="shared" si="15"/>
        <v>55215-50-EPR</v>
      </c>
      <c r="J1013" t="s">
        <v>2269</v>
      </c>
      <c r="K1013">
        <f t="array" ref="K1013">SUM((InvoiceNo=J1013)*1)</f>
        <v>1</v>
      </c>
      <c r="L1013">
        <f t="array" ref="L1013">SUM((InvoiceNo=J1013)*QuantityShipped)</f>
        <v>1</v>
      </c>
      <c r="N1013" t="s">
        <v>3290</v>
      </c>
      <c r="O1013">
        <f t="array" ref="O1013">SUM((ItemCode=N1013)*1)</f>
        <v>1</v>
      </c>
      <c r="P1013">
        <f t="array" ref="P1013">SUM((ItemCode=N1013)*QuantityShipped)</f>
        <v>100</v>
      </c>
    </row>
    <row r="1014" spans="1:16" x14ac:dyDescent="0.55000000000000004">
      <c r="A1014" t="s">
        <v>1300</v>
      </c>
      <c r="B1014" s="1">
        <v>40555</v>
      </c>
      <c r="C1014" t="s">
        <v>1</v>
      </c>
      <c r="D1014" t="s">
        <v>242</v>
      </c>
      <c r="E1014" t="s">
        <v>243</v>
      </c>
      <c r="F1014">
        <v>15</v>
      </c>
      <c r="G1014" t="str">
        <f t="array" ref="G1014">INDEX(BillToName,MATCH(A1014,'Bill to Data'!$A$2:$A$3040,0))</f>
        <v>JEAN-PHILIPPE MARIE</v>
      </c>
      <c r="H1014" t="str">
        <f t="shared" si="15"/>
        <v>CP19438-EPR</v>
      </c>
      <c r="J1014" t="s">
        <v>2270</v>
      </c>
      <c r="K1014">
        <f t="array" ref="K1014">SUM((InvoiceNo=J1014)*1)</f>
        <v>1</v>
      </c>
      <c r="L1014">
        <f t="array" ref="L1014">SUM((InvoiceNo=J1014)*QuantityShipped)</f>
        <v>1</v>
      </c>
      <c r="N1014" t="s">
        <v>3296</v>
      </c>
      <c r="O1014">
        <f t="array" ref="O1014">SUM((ItemCode=N1014)*1)</f>
        <v>1</v>
      </c>
      <c r="P1014">
        <f t="array" ref="P1014">SUM((ItemCode=N1014)*QuantityShipped)</f>
        <v>1</v>
      </c>
    </row>
    <row r="1015" spans="1:16" x14ac:dyDescent="0.55000000000000004">
      <c r="A1015" t="s">
        <v>1300</v>
      </c>
      <c r="B1015" s="1">
        <v>40555</v>
      </c>
      <c r="C1015" t="s">
        <v>1</v>
      </c>
      <c r="D1015" t="s">
        <v>878</v>
      </c>
      <c r="E1015" t="s">
        <v>879</v>
      </c>
      <c r="F1015">
        <v>15</v>
      </c>
      <c r="G1015" t="str">
        <f t="array" ref="G1015">INDEX(BillToName,MATCH(A1015,'Bill to Data'!$A$2:$A$3040,0))</f>
        <v>JEAN-PHILIPPE MARIE</v>
      </c>
      <c r="H1015" t="str">
        <f t="shared" si="15"/>
        <v>CP25597-3-NY</v>
      </c>
      <c r="J1015" t="s">
        <v>2273</v>
      </c>
      <c r="K1015">
        <f t="array" ref="K1015">SUM((InvoiceNo=J1015)*1)</f>
        <v>1</v>
      </c>
      <c r="L1015">
        <f t="array" ref="L1015">SUM((InvoiceNo=J1015)*QuantityShipped)</f>
        <v>1</v>
      </c>
      <c r="N1015" t="s">
        <v>3299</v>
      </c>
      <c r="O1015">
        <f t="array" ref="O1015">SUM((ItemCode=N1015)*1)</f>
        <v>2</v>
      </c>
      <c r="P1015">
        <f t="array" ref="P1015">SUM((ItemCode=N1015)*QuantityShipped)</f>
        <v>2</v>
      </c>
    </row>
    <row r="1016" spans="1:16" x14ac:dyDescent="0.55000000000000004">
      <c r="A1016" t="s">
        <v>1300</v>
      </c>
      <c r="B1016" s="1">
        <v>40555</v>
      </c>
      <c r="C1016" t="s">
        <v>1</v>
      </c>
      <c r="D1016" t="s">
        <v>906</v>
      </c>
      <c r="E1016" t="s">
        <v>907</v>
      </c>
      <c r="F1016">
        <v>15</v>
      </c>
      <c r="G1016" t="str">
        <f t="array" ref="G1016">INDEX(BillToName,MATCH(A1016,'Bill to Data'!$A$2:$A$3040,0))</f>
        <v>JEAN-PHILIPPE MARIE</v>
      </c>
      <c r="H1016" t="str">
        <f t="shared" si="15"/>
        <v>CP25597-6-NY</v>
      </c>
      <c r="J1016" t="s">
        <v>2276</v>
      </c>
      <c r="K1016">
        <f t="array" ref="K1016">SUM((InvoiceNo=J1016)*1)</f>
        <v>2</v>
      </c>
      <c r="L1016">
        <f t="array" ref="L1016">SUM((InvoiceNo=J1016)*QuantityShipped)</f>
        <v>12</v>
      </c>
      <c r="N1016" t="s">
        <v>3301</v>
      </c>
      <c r="O1016">
        <f t="array" ref="O1016">SUM((ItemCode=N1016)*1)</f>
        <v>3</v>
      </c>
      <c r="P1016">
        <f t="array" ref="P1016">SUM((ItemCode=N1016)*QuantityShipped)</f>
        <v>5</v>
      </c>
    </row>
    <row r="1017" spans="1:16" x14ac:dyDescent="0.55000000000000004">
      <c r="A1017" t="s">
        <v>1300</v>
      </c>
      <c r="B1017" s="1">
        <v>40555</v>
      </c>
      <c r="C1017" t="s">
        <v>1</v>
      </c>
      <c r="D1017" t="s">
        <v>1301</v>
      </c>
      <c r="E1017" t="s">
        <v>1302</v>
      </c>
      <c r="F1017">
        <v>15</v>
      </c>
      <c r="G1017" t="str">
        <f t="array" ref="G1017">INDEX(BillToName,MATCH(A1017,'Bill to Data'!$A$2:$A$3040,0))</f>
        <v>JEAN-PHILIPPE MARIE</v>
      </c>
      <c r="H1017" t="str">
        <f t="shared" si="15"/>
        <v>CP25597-4-NY</v>
      </c>
      <c r="J1017" t="s">
        <v>2281</v>
      </c>
      <c r="K1017">
        <f t="array" ref="K1017">SUM((InvoiceNo=J1017)*1)</f>
        <v>1</v>
      </c>
      <c r="L1017">
        <f t="array" ref="L1017">SUM((InvoiceNo=J1017)*QuantityShipped)</f>
        <v>9</v>
      </c>
      <c r="N1017" t="s">
        <v>3303</v>
      </c>
      <c r="O1017">
        <f t="array" ref="O1017">SUM((ItemCode=N1017)*1)</f>
        <v>1</v>
      </c>
      <c r="P1017">
        <f t="array" ref="P1017">SUM((ItemCode=N1017)*QuantityShipped)</f>
        <v>1</v>
      </c>
    </row>
    <row r="1018" spans="1:16" x14ac:dyDescent="0.55000000000000004">
      <c r="A1018" t="s">
        <v>1300</v>
      </c>
      <c r="B1018" s="1">
        <v>40555</v>
      </c>
      <c r="C1018" t="s">
        <v>1</v>
      </c>
      <c r="D1018" t="s">
        <v>738</v>
      </c>
      <c r="E1018" t="s">
        <v>307</v>
      </c>
      <c r="F1018">
        <v>15</v>
      </c>
      <c r="G1018" t="str">
        <f t="array" ref="G1018">INDEX(BillToName,MATCH(A1018,'Bill to Data'!$A$2:$A$3040,0))</f>
        <v>JEAN-PHILIPPE MARIE</v>
      </c>
      <c r="H1018" t="str">
        <f t="shared" si="15"/>
        <v>AI11003-VS</v>
      </c>
      <c r="J1018" t="s">
        <v>2282</v>
      </c>
      <c r="K1018">
        <f t="array" ref="K1018">SUM((InvoiceNo=J1018)*1)</f>
        <v>1</v>
      </c>
      <c r="L1018">
        <f t="array" ref="L1018">SUM((InvoiceNo=J1018)*QuantityShipped)</f>
        <v>2</v>
      </c>
      <c r="N1018" t="s">
        <v>3305</v>
      </c>
      <c r="O1018">
        <f t="array" ref="O1018">SUM((ItemCode=N1018)*1)</f>
        <v>4</v>
      </c>
      <c r="P1018">
        <f t="array" ref="P1018">SUM((ItemCode=N1018)*QuantityShipped)</f>
        <v>8</v>
      </c>
    </row>
    <row r="1019" spans="1:16" x14ac:dyDescent="0.55000000000000004">
      <c r="A1019" t="s">
        <v>1300</v>
      </c>
      <c r="B1019" s="1">
        <v>40555</v>
      </c>
      <c r="C1019" t="s">
        <v>1</v>
      </c>
      <c r="D1019" t="s">
        <v>665</v>
      </c>
      <c r="E1019" t="s">
        <v>666</v>
      </c>
      <c r="F1019">
        <v>15</v>
      </c>
      <c r="G1019" t="str">
        <f t="array" ref="G1019">INDEX(BillToName,MATCH(A1019,'Bill to Data'!$A$2:$A$3040,0))</f>
        <v>JEAN-PHILIPPE MARIE</v>
      </c>
      <c r="H1019" t="str">
        <f t="shared" si="15"/>
        <v>AI11004-VS</v>
      </c>
      <c r="J1019" t="s">
        <v>2283</v>
      </c>
      <c r="K1019">
        <f t="array" ref="K1019">SUM((InvoiceNo=J1019)*1)</f>
        <v>3</v>
      </c>
      <c r="L1019">
        <f t="array" ref="L1019">SUM((InvoiceNo=J1019)*QuantityShipped)</f>
        <v>3</v>
      </c>
      <c r="N1019" t="s">
        <v>3309</v>
      </c>
      <c r="O1019">
        <f t="array" ref="O1019">SUM((ItemCode=N1019)*1)</f>
        <v>2</v>
      </c>
      <c r="P1019">
        <f t="array" ref="P1019">SUM((ItemCode=N1019)*QuantityShipped)</f>
        <v>6</v>
      </c>
    </row>
    <row r="1020" spans="1:16" x14ac:dyDescent="0.55000000000000004">
      <c r="A1020" t="s">
        <v>1300</v>
      </c>
      <c r="B1020" s="1">
        <v>40555</v>
      </c>
      <c r="C1020" t="s">
        <v>1</v>
      </c>
      <c r="D1020" t="s">
        <v>306</v>
      </c>
      <c r="E1020" t="s">
        <v>307</v>
      </c>
      <c r="F1020">
        <v>15</v>
      </c>
      <c r="G1020" t="str">
        <f t="array" ref="G1020">INDEX(BillToName,MATCH(A1020,'Bill to Data'!$A$2:$A$3040,0))</f>
        <v>JEAN-PHILIPPE MARIE</v>
      </c>
      <c r="H1020" t="str">
        <f t="shared" si="15"/>
        <v>AI11002-VS</v>
      </c>
      <c r="J1020" t="s">
        <v>2290</v>
      </c>
      <c r="K1020">
        <f t="array" ref="K1020">SUM((InvoiceNo=J1020)*1)</f>
        <v>1</v>
      </c>
      <c r="L1020">
        <f t="array" ref="L1020">SUM((InvoiceNo=J1020)*QuantityShipped)</f>
        <v>11</v>
      </c>
      <c r="N1020" t="s">
        <v>3314</v>
      </c>
      <c r="O1020">
        <f t="array" ref="O1020">SUM((ItemCode=N1020)*1)</f>
        <v>1</v>
      </c>
      <c r="P1020">
        <f t="array" ref="P1020">SUM((ItemCode=N1020)*QuantityShipped)</f>
        <v>8</v>
      </c>
    </row>
    <row r="1021" spans="1:16" x14ac:dyDescent="0.55000000000000004">
      <c r="A1021" t="s">
        <v>1303</v>
      </c>
      <c r="B1021" s="1">
        <v>40560</v>
      </c>
      <c r="C1021" t="s">
        <v>1</v>
      </c>
      <c r="D1021" t="s">
        <v>1097</v>
      </c>
      <c r="E1021" t="s">
        <v>1098</v>
      </c>
      <c r="F1021">
        <v>1</v>
      </c>
      <c r="G1021" t="str">
        <f t="array" ref="G1021">INDEX(BillToName,MATCH(A1021,'Bill to Data'!$A$2:$A$3040,0))</f>
        <v>MIKE KROEGER</v>
      </c>
      <c r="H1021" t="str">
        <f t="shared" si="15"/>
        <v>IN15-ST</v>
      </c>
      <c r="J1021" t="s">
        <v>2291</v>
      </c>
      <c r="K1021">
        <f t="array" ref="K1021">SUM((InvoiceNo=J1021)*1)</f>
        <v>8</v>
      </c>
      <c r="L1021">
        <f t="array" ref="L1021">SUM((InvoiceNo=J1021)*QuantityShipped)</f>
        <v>23</v>
      </c>
      <c r="N1021" t="s">
        <v>3336</v>
      </c>
      <c r="O1021">
        <f t="array" ref="O1021">SUM((ItemCode=N1021)*1)</f>
        <v>1</v>
      </c>
      <c r="P1021">
        <f t="array" ref="P1021">SUM((ItemCode=N1021)*QuantityShipped)</f>
        <v>1</v>
      </c>
    </row>
    <row r="1022" spans="1:16" x14ac:dyDescent="0.55000000000000004">
      <c r="A1022" t="s">
        <v>1304</v>
      </c>
      <c r="B1022" s="1">
        <v>40560</v>
      </c>
      <c r="C1022" t="s">
        <v>1</v>
      </c>
      <c r="D1022" t="s">
        <v>774</v>
      </c>
      <c r="E1022" t="s">
        <v>775</v>
      </c>
      <c r="F1022">
        <v>1</v>
      </c>
      <c r="G1022" t="str">
        <f t="array" ref="G1022">INDEX(BillToName,MATCH(A1022,'Bill to Data'!$A$2:$A$3040,0))</f>
        <v>STEVEN KIRKPATRICK</v>
      </c>
      <c r="H1022" t="str">
        <f t="shared" si="15"/>
        <v>2088-313-145</v>
      </c>
      <c r="J1022" t="s">
        <v>2304</v>
      </c>
      <c r="K1022">
        <f t="array" ref="K1022">SUM((InvoiceNo=J1022)*1)</f>
        <v>1</v>
      </c>
      <c r="L1022">
        <f t="array" ref="L1022">SUM((InvoiceNo=J1022)*QuantityShipped)</f>
        <v>27</v>
      </c>
      <c r="N1022" t="s">
        <v>3339</v>
      </c>
      <c r="O1022">
        <f t="array" ref="O1022">SUM((ItemCode=N1022)*1)</f>
        <v>8</v>
      </c>
      <c r="P1022">
        <f t="array" ref="P1022">SUM((ItemCode=N1022)*QuantityShipped)</f>
        <v>8</v>
      </c>
    </row>
    <row r="1023" spans="1:16" x14ac:dyDescent="0.55000000000000004">
      <c r="A1023" t="s">
        <v>1305</v>
      </c>
      <c r="B1023" s="1">
        <v>40560</v>
      </c>
      <c r="C1023" t="s">
        <v>1</v>
      </c>
      <c r="D1023" t="s">
        <v>469</v>
      </c>
      <c r="E1023" t="s">
        <v>240</v>
      </c>
      <c r="F1023">
        <v>20</v>
      </c>
      <c r="G1023" t="str">
        <f t="array" ref="G1023">INDEX(BillToName,MATCH(A1023,'Bill to Data'!$A$2:$A$3040,0))</f>
        <v>KELVIN BAUCOM</v>
      </c>
      <c r="H1023" t="str">
        <f t="shared" si="15"/>
        <v>TF-VS10</v>
      </c>
      <c r="J1023" t="s">
        <v>2305</v>
      </c>
      <c r="K1023">
        <f t="array" ref="K1023">SUM((InvoiceNo=J1023)*1)</f>
        <v>1</v>
      </c>
      <c r="L1023">
        <f t="array" ref="L1023">SUM((InvoiceNo=J1023)*QuantityShipped)</f>
        <v>10</v>
      </c>
      <c r="N1023" t="s">
        <v>3341</v>
      </c>
      <c r="O1023">
        <f t="array" ref="O1023">SUM((ItemCode=N1023)*1)</f>
        <v>3</v>
      </c>
      <c r="P1023">
        <f t="array" ref="P1023">SUM((ItemCode=N1023)*QuantityShipped)</f>
        <v>1</v>
      </c>
    </row>
    <row r="1024" spans="1:16" x14ac:dyDescent="0.55000000000000004">
      <c r="A1024" t="s">
        <v>1305</v>
      </c>
      <c r="B1024" s="1">
        <v>40560</v>
      </c>
      <c r="C1024" t="s">
        <v>1</v>
      </c>
      <c r="D1024" t="s">
        <v>946</v>
      </c>
      <c r="E1024" t="s">
        <v>947</v>
      </c>
      <c r="F1024">
        <v>20</v>
      </c>
      <c r="G1024" t="str">
        <f t="array" ref="G1024">INDEX(BillToName,MATCH(A1024,'Bill to Data'!$A$2:$A$3040,0))</f>
        <v>KELVIN BAUCOM</v>
      </c>
      <c r="H1024" t="str">
        <f t="shared" si="15"/>
        <v>CP25599-1-NY</v>
      </c>
      <c r="J1024" t="s">
        <v>2307</v>
      </c>
      <c r="K1024">
        <f t="array" ref="K1024">SUM((InvoiceNo=J1024)*1)</f>
        <v>1</v>
      </c>
      <c r="L1024">
        <f t="array" ref="L1024">SUM((InvoiceNo=J1024)*QuantityShipped)</f>
        <v>1</v>
      </c>
      <c r="N1024" t="s">
        <v>3343</v>
      </c>
      <c r="O1024">
        <f t="array" ref="O1024">SUM((ItemCode=N1024)*1)</f>
        <v>3</v>
      </c>
      <c r="P1024">
        <f t="array" ref="P1024">SUM((ItemCode=N1024)*QuantityShipped)</f>
        <v>1</v>
      </c>
    </row>
    <row r="1025" spans="1:16" x14ac:dyDescent="0.55000000000000004">
      <c r="A1025" t="s">
        <v>1305</v>
      </c>
      <c r="B1025" s="1">
        <v>40560</v>
      </c>
      <c r="C1025" t="s">
        <v>1</v>
      </c>
      <c r="D1025" t="s">
        <v>242</v>
      </c>
      <c r="E1025" t="s">
        <v>243</v>
      </c>
      <c r="F1025">
        <v>100</v>
      </c>
      <c r="G1025" t="str">
        <f t="array" ref="G1025">INDEX(BillToName,MATCH(A1025,'Bill to Data'!$A$2:$A$3040,0))</f>
        <v>KELVIN BAUCOM</v>
      </c>
      <c r="H1025" t="str">
        <f t="shared" si="15"/>
        <v>CP19438-EPR</v>
      </c>
      <c r="J1025" t="s">
        <v>2308</v>
      </c>
      <c r="K1025">
        <f t="array" ref="K1025">SUM((InvoiceNo=J1025)*1)</f>
        <v>1</v>
      </c>
      <c r="L1025">
        <f t="array" ref="L1025">SUM((InvoiceNo=J1025)*QuantityShipped)</f>
        <v>20</v>
      </c>
      <c r="N1025" t="s">
        <v>3345</v>
      </c>
      <c r="O1025">
        <f t="array" ref="O1025">SUM((ItemCode=N1025)*1)</f>
        <v>3</v>
      </c>
      <c r="P1025">
        <f t="array" ref="P1025">SUM((ItemCode=N1025)*QuantityShipped)</f>
        <v>1</v>
      </c>
    </row>
    <row r="1026" spans="1:16" x14ac:dyDescent="0.55000000000000004">
      <c r="A1026" t="s">
        <v>1306</v>
      </c>
      <c r="B1026" s="1">
        <v>40560</v>
      </c>
      <c r="C1026" t="s">
        <v>1</v>
      </c>
      <c r="D1026" t="s">
        <v>1079</v>
      </c>
      <c r="E1026" t="s">
        <v>1080</v>
      </c>
      <c r="F1026">
        <v>2</v>
      </c>
      <c r="G1026" t="str">
        <f t="array" ref="G1026">INDEX(BillToName,MATCH(A1026,'Bill to Data'!$A$2:$A$3040,0))</f>
        <v>PAUL RICE</v>
      </c>
      <c r="H1026" t="str">
        <f t="shared" ref="H1026:H1089" si="16">LEFT(D1026,LEN(D1026))</f>
        <v>2088-514-144</v>
      </c>
      <c r="J1026" t="s">
        <v>2309</v>
      </c>
      <c r="K1026">
        <f t="array" ref="K1026">SUM((InvoiceNo=J1026)*1)</f>
        <v>2</v>
      </c>
      <c r="L1026">
        <f t="array" ref="L1026">SUM((InvoiceNo=J1026)*QuantityShipped)</f>
        <v>4</v>
      </c>
      <c r="N1026" t="s">
        <v>3350</v>
      </c>
      <c r="O1026">
        <f t="array" ref="O1026">SUM((ItemCode=N1026)*1)</f>
        <v>1</v>
      </c>
      <c r="P1026">
        <f t="array" ref="P1026">SUM((ItemCode=N1026)*QuantityShipped)</f>
        <v>6</v>
      </c>
    </row>
    <row r="1027" spans="1:16" x14ac:dyDescent="0.55000000000000004">
      <c r="A1027" t="s">
        <v>1307</v>
      </c>
      <c r="B1027" s="1">
        <v>40560</v>
      </c>
      <c r="C1027" t="s">
        <v>1</v>
      </c>
      <c r="D1027" t="s">
        <v>93</v>
      </c>
      <c r="E1027" t="s">
        <v>94</v>
      </c>
      <c r="F1027">
        <v>1</v>
      </c>
      <c r="G1027" t="str">
        <f t="array" ref="G1027">INDEX(BillToName,MATCH(A1027,'Bill to Data'!$A$2:$A$3040,0))</f>
        <v>DARRELL LAWHON</v>
      </c>
      <c r="H1027" t="str">
        <f t="shared" si="16"/>
        <v>MFM220</v>
      </c>
      <c r="J1027" t="s">
        <v>2310</v>
      </c>
      <c r="K1027">
        <f t="array" ref="K1027">SUM((InvoiceNo=J1027)*1)</f>
        <v>2</v>
      </c>
      <c r="L1027">
        <f t="array" ref="L1027">SUM((InvoiceNo=J1027)*QuantityShipped)</f>
        <v>72</v>
      </c>
      <c r="N1027" t="s">
        <v>3355</v>
      </c>
      <c r="O1027">
        <f t="array" ref="O1027">SUM((ItemCode=N1027)*1)</f>
        <v>4</v>
      </c>
      <c r="P1027">
        <f t="array" ref="P1027">SUM((ItemCode=N1027)*QuantityShipped)</f>
        <v>5</v>
      </c>
    </row>
    <row r="1028" spans="1:16" x14ac:dyDescent="0.55000000000000004">
      <c r="A1028" t="s">
        <v>1308</v>
      </c>
      <c r="B1028" s="1">
        <v>40560</v>
      </c>
      <c r="C1028" t="s">
        <v>1</v>
      </c>
      <c r="D1028" t="s">
        <v>1309</v>
      </c>
      <c r="E1028" t="s">
        <v>1310</v>
      </c>
      <c r="F1028">
        <v>1</v>
      </c>
      <c r="G1028" t="str">
        <f t="array" ref="G1028">INDEX(BillToName,MATCH(A1028,'Bill to Data'!$A$2:$A$3040,0))</f>
        <v>RICHARD DUNN</v>
      </c>
      <c r="H1028" t="str">
        <f t="shared" si="16"/>
        <v>115-0159-418</v>
      </c>
      <c r="J1028" t="s">
        <v>2311</v>
      </c>
      <c r="K1028">
        <f t="array" ref="K1028">SUM((InvoiceNo=J1028)*1)</f>
        <v>4</v>
      </c>
      <c r="L1028">
        <f t="array" ref="L1028">SUM((InvoiceNo=J1028)*QuantityShipped)</f>
        <v>24</v>
      </c>
      <c r="N1028" t="s">
        <v>3356</v>
      </c>
      <c r="O1028">
        <f t="array" ref="O1028">SUM((ItemCode=N1028)*1)</f>
        <v>1</v>
      </c>
      <c r="P1028">
        <f t="array" ref="P1028">SUM((ItemCode=N1028)*QuantityShipped)</f>
        <v>1</v>
      </c>
    </row>
    <row r="1029" spans="1:16" x14ac:dyDescent="0.55000000000000004">
      <c r="A1029" t="s">
        <v>1311</v>
      </c>
      <c r="B1029" s="1">
        <v>40560</v>
      </c>
      <c r="C1029" t="s">
        <v>1</v>
      </c>
      <c r="D1029" t="s">
        <v>1312</v>
      </c>
      <c r="E1029" t="s">
        <v>1313</v>
      </c>
      <c r="F1029">
        <v>1</v>
      </c>
      <c r="G1029" t="str">
        <f t="array" ref="G1029">INDEX(BillToName,MATCH(A1029,'Bill to Data'!$A$2:$A$3040,0))</f>
        <v>DAN DRUFFEL</v>
      </c>
      <c r="H1029" t="str">
        <f t="shared" si="16"/>
        <v>1542P-65SP</v>
      </c>
      <c r="J1029" t="s">
        <v>2314</v>
      </c>
      <c r="K1029">
        <f t="array" ref="K1029">SUM((InvoiceNo=J1029)*1)</f>
        <v>3</v>
      </c>
      <c r="L1029">
        <f t="array" ref="L1029">SUM((InvoiceNo=J1029)*QuantityShipped)</f>
        <v>174</v>
      </c>
      <c r="N1029" t="s">
        <v>3364</v>
      </c>
      <c r="O1029">
        <f t="array" ref="O1029">SUM((ItemCode=N1029)*1)</f>
        <v>1</v>
      </c>
      <c r="P1029">
        <f t="array" ref="P1029">SUM((ItemCode=N1029)*QuantityShipped)</f>
        <v>1</v>
      </c>
    </row>
    <row r="1030" spans="1:16" x14ac:dyDescent="0.55000000000000004">
      <c r="A1030" t="s">
        <v>1314</v>
      </c>
      <c r="B1030" s="1">
        <v>40560</v>
      </c>
      <c r="C1030" t="s">
        <v>1</v>
      </c>
      <c r="D1030" t="s">
        <v>1298</v>
      </c>
      <c r="E1030" t="s">
        <v>1299</v>
      </c>
      <c r="F1030">
        <v>2</v>
      </c>
      <c r="G1030" t="str">
        <f t="array" ref="G1030">INDEX(BillToName,MATCH(A1030,'Bill to Data'!$A$2:$A$3040,0))</f>
        <v>ANDY SMITH</v>
      </c>
      <c r="H1030" t="str">
        <f t="shared" si="16"/>
        <v>INFD0015-19</v>
      </c>
      <c r="J1030" t="s">
        <v>2317</v>
      </c>
      <c r="K1030">
        <f t="array" ref="K1030">SUM((InvoiceNo=J1030)*1)</f>
        <v>6</v>
      </c>
      <c r="L1030">
        <f t="array" ref="L1030">SUM((InvoiceNo=J1030)*QuantityShipped)</f>
        <v>81</v>
      </c>
      <c r="N1030" t="s">
        <v>3367</v>
      </c>
      <c r="O1030">
        <f t="array" ref="O1030">SUM((ItemCode=N1030)*1)</f>
        <v>1</v>
      </c>
      <c r="P1030">
        <f t="array" ref="P1030">SUM((ItemCode=N1030)*QuantityShipped)</f>
        <v>48</v>
      </c>
    </row>
    <row r="1031" spans="1:16" x14ac:dyDescent="0.55000000000000004">
      <c r="A1031" t="s">
        <v>1315</v>
      </c>
      <c r="B1031" s="1">
        <v>40560</v>
      </c>
      <c r="C1031" t="s">
        <v>1</v>
      </c>
      <c r="D1031" t="s">
        <v>395</v>
      </c>
      <c r="E1031" t="s">
        <v>178</v>
      </c>
      <c r="F1031">
        <v>2</v>
      </c>
      <c r="G1031" t="str">
        <f t="array" ref="G1031">INDEX(BillToName,MATCH(A1031,'Bill to Data'!$A$2:$A$3040,0))</f>
        <v>HUY TRAN</v>
      </c>
      <c r="H1031" t="str">
        <f t="shared" si="16"/>
        <v>AA17Y</v>
      </c>
      <c r="J1031" t="s">
        <v>2318</v>
      </c>
      <c r="K1031">
        <f t="array" ref="K1031">SUM((InvoiceNo=J1031)*1)</f>
        <v>8</v>
      </c>
      <c r="L1031">
        <f t="array" ref="L1031">SUM((InvoiceNo=J1031)*QuantityShipped)</f>
        <v>87</v>
      </c>
      <c r="N1031" t="s">
        <v>3371</v>
      </c>
      <c r="O1031">
        <f t="array" ref="O1031">SUM((ItemCode=N1031)*1)</f>
        <v>1</v>
      </c>
      <c r="P1031">
        <f t="array" ref="P1031">SUM((ItemCode=N1031)*QuantityShipped)</f>
        <v>1</v>
      </c>
    </row>
    <row r="1032" spans="1:16" x14ac:dyDescent="0.55000000000000004">
      <c r="A1032" t="s">
        <v>1316</v>
      </c>
      <c r="B1032" s="1">
        <v>40560</v>
      </c>
      <c r="C1032" t="s">
        <v>1</v>
      </c>
      <c r="D1032" t="s">
        <v>71</v>
      </c>
      <c r="E1032" t="s">
        <v>72</v>
      </c>
      <c r="F1032">
        <v>40</v>
      </c>
      <c r="G1032" t="str">
        <f t="array" ref="G1032">INDEX(BillToName,MATCH(A1032,'Bill to Data'!$A$2:$A$3040,0))</f>
        <v>JERRY HAAS</v>
      </c>
      <c r="H1032" t="str">
        <f t="shared" si="16"/>
        <v>55215-50-EPR</v>
      </c>
      <c r="J1032" t="s">
        <v>2320</v>
      </c>
      <c r="K1032">
        <f t="array" ref="K1032">SUM((InvoiceNo=J1032)*1)</f>
        <v>1</v>
      </c>
      <c r="L1032">
        <f t="array" ref="L1032">SUM((InvoiceNo=J1032)*QuantityShipped)</f>
        <v>6</v>
      </c>
      <c r="N1032" t="s">
        <v>3377</v>
      </c>
      <c r="O1032">
        <f t="array" ref="O1032">SUM((ItemCode=N1032)*1)</f>
        <v>1</v>
      </c>
      <c r="P1032">
        <f t="array" ref="P1032">SUM((ItemCode=N1032)*QuantityShipped)</f>
        <v>10</v>
      </c>
    </row>
    <row r="1033" spans="1:16" x14ac:dyDescent="0.55000000000000004">
      <c r="A1033" t="s">
        <v>1316</v>
      </c>
      <c r="B1033" s="1">
        <v>40560</v>
      </c>
      <c r="C1033" t="s">
        <v>1</v>
      </c>
      <c r="D1033" t="s">
        <v>129</v>
      </c>
      <c r="E1033" t="s">
        <v>72</v>
      </c>
      <c r="F1033">
        <v>40</v>
      </c>
      <c r="G1033" t="str">
        <f t="array" ref="G1033">INDEX(BillToName,MATCH(A1033,'Bill to Data'!$A$2:$A$3040,0))</f>
        <v>JERRY HAAS</v>
      </c>
      <c r="H1033" t="str">
        <f t="shared" si="16"/>
        <v>55215-100-EPR</v>
      </c>
      <c r="J1033" t="s">
        <v>2321</v>
      </c>
      <c r="K1033">
        <f t="array" ref="K1033">SUM((InvoiceNo=J1033)*1)</f>
        <v>2</v>
      </c>
      <c r="L1033">
        <f t="array" ref="L1033">SUM((InvoiceNo=J1033)*QuantityShipped)</f>
        <v>2</v>
      </c>
      <c r="N1033" t="s">
        <v>3379</v>
      </c>
      <c r="O1033">
        <f t="array" ref="O1033">SUM((ItemCode=N1033)*1)</f>
        <v>2</v>
      </c>
      <c r="P1033">
        <f t="array" ref="P1033">SUM((ItemCode=N1033)*QuantityShipped)</f>
        <v>1</v>
      </c>
    </row>
    <row r="1034" spans="1:16" x14ac:dyDescent="0.55000000000000004">
      <c r="A1034" t="s">
        <v>1316</v>
      </c>
      <c r="B1034" s="1">
        <v>40560</v>
      </c>
      <c r="C1034" t="s">
        <v>1</v>
      </c>
      <c r="D1034" t="s">
        <v>194</v>
      </c>
      <c r="E1034" t="s">
        <v>23</v>
      </c>
      <c r="F1034">
        <v>85</v>
      </c>
      <c r="G1034" t="str">
        <f t="array" ref="G1034">INDEX(BillToName,MATCH(A1034,'Bill to Data'!$A$2:$A$3040,0))</f>
        <v>JERRY HAAS</v>
      </c>
      <c r="H1034" t="str">
        <f t="shared" si="16"/>
        <v>TT11001-VP</v>
      </c>
      <c r="J1034" t="s">
        <v>2322</v>
      </c>
      <c r="K1034">
        <f t="array" ref="K1034">SUM((InvoiceNo=J1034)*1)</f>
        <v>1</v>
      </c>
      <c r="L1034">
        <f t="array" ref="L1034">SUM((InvoiceNo=J1034)*QuantityShipped)</f>
        <v>1</v>
      </c>
      <c r="N1034" t="s">
        <v>3383</v>
      </c>
      <c r="O1034">
        <f t="array" ref="O1034">SUM((ItemCode=N1034)*1)</f>
        <v>1</v>
      </c>
      <c r="P1034">
        <f t="array" ref="P1034">SUM((ItemCode=N1034)*QuantityShipped)</f>
        <v>1</v>
      </c>
    </row>
    <row r="1035" spans="1:16" x14ac:dyDescent="0.55000000000000004">
      <c r="A1035" t="s">
        <v>1316</v>
      </c>
      <c r="B1035" s="1">
        <v>40560</v>
      </c>
      <c r="C1035" t="s">
        <v>1</v>
      </c>
      <c r="D1035" t="s">
        <v>308</v>
      </c>
      <c r="E1035" t="s">
        <v>293</v>
      </c>
      <c r="F1035">
        <v>85</v>
      </c>
      <c r="G1035" t="str">
        <f t="array" ref="G1035">INDEX(BillToName,MATCH(A1035,'Bill to Data'!$A$2:$A$3040,0))</f>
        <v>JERRY HAAS</v>
      </c>
      <c r="H1035" t="str">
        <f t="shared" si="16"/>
        <v>AIXR11003VP</v>
      </c>
      <c r="J1035" t="s">
        <v>2323</v>
      </c>
      <c r="K1035">
        <f t="array" ref="K1035">SUM((InvoiceNo=J1035)*1)</f>
        <v>1</v>
      </c>
      <c r="L1035">
        <f t="array" ref="L1035">SUM((InvoiceNo=J1035)*QuantityShipped)</f>
        <v>1</v>
      </c>
      <c r="N1035" t="s">
        <v>3390</v>
      </c>
      <c r="O1035">
        <f t="array" ref="O1035">SUM((ItemCode=N1035)*1)</f>
        <v>3</v>
      </c>
      <c r="P1035">
        <f t="array" ref="P1035">SUM((ItemCode=N1035)*QuantityShipped)</f>
        <v>5</v>
      </c>
    </row>
    <row r="1036" spans="1:16" x14ac:dyDescent="0.55000000000000004">
      <c r="A1036" t="s">
        <v>1317</v>
      </c>
      <c r="B1036" s="1">
        <v>40560</v>
      </c>
      <c r="C1036" t="s">
        <v>1</v>
      </c>
      <c r="D1036" t="s">
        <v>1318</v>
      </c>
      <c r="E1036" t="s">
        <v>50</v>
      </c>
      <c r="F1036">
        <v>18</v>
      </c>
      <c r="G1036" t="str">
        <f t="array" ref="G1036">INDEX(BillToName,MATCH(A1036,'Bill to Data'!$A$2:$A$3040,0))</f>
        <v>BELKIS MARTINEZ</v>
      </c>
      <c r="H1036" t="str">
        <f t="shared" si="16"/>
        <v>8600-2-1/4T-NYB</v>
      </c>
      <c r="J1036" t="s">
        <v>2326</v>
      </c>
      <c r="K1036">
        <f t="array" ref="K1036">SUM((InvoiceNo=J1036)*1)</f>
        <v>9</v>
      </c>
      <c r="L1036">
        <f t="array" ref="L1036">SUM((InvoiceNo=J1036)*QuantityShipped)</f>
        <v>120</v>
      </c>
      <c r="N1036" t="s">
        <v>3391</v>
      </c>
      <c r="O1036">
        <f t="array" ref="O1036">SUM((ItemCode=N1036)*1)</f>
        <v>1</v>
      </c>
      <c r="P1036">
        <f t="array" ref="P1036">SUM((ItemCode=N1036)*QuantityShipped)</f>
        <v>1</v>
      </c>
    </row>
    <row r="1037" spans="1:16" x14ac:dyDescent="0.55000000000000004">
      <c r="A1037" t="s">
        <v>1319</v>
      </c>
      <c r="B1037" s="1">
        <v>40561</v>
      </c>
      <c r="C1037" t="s">
        <v>1</v>
      </c>
      <c r="D1037" t="s">
        <v>122</v>
      </c>
      <c r="E1037" t="s">
        <v>76</v>
      </c>
      <c r="F1037">
        <v>10</v>
      </c>
      <c r="G1037" t="str">
        <f t="array" ref="G1037">INDEX(BillToName,MATCH(A1037,'Bill to Data'!$A$2:$A$3040,0))</f>
        <v>RICK ROSS</v>
      </c>
      <c r="H1037" t="str">
        <f t="shared" si="16"/>
        <v>QJ111SQ-1-1/4</v>
      </c>
      <c r="J1037" t="s">
        <v>2331</v>
      </c>
      <c r="K1037">
        <f t="array" ref="K1037">SUM((InvoiceNo=J1037)*1)</f>
        <v>1</v>
      </c>
      <c r="L1037">
        <f t="array" ref="L1037">SUM((InvoiceNo=J1037)*QuantityShipped)</f>
        <v>56</v>
      </c>
      <c r="N1037" t="s">
        <v>3398</v>
      </c>
      <c r="O1037">
        <f t="array" ref="O1037">SUM((ItemCode=N1037)*1)</f>
        <v>2</v>
      </c>
      <c r="P1037">
        <f t="array" ref="P1037">SUM((ItemCode=N1037)*QuantityShipped)</f>
        <v>141</v>
      </c>
    </row>
    <row r="1038" spans="1:16" x14ac:dyDescent="0.55000000000000004">
      <c r="A1038" t="s">
        <v>1319</v>
      </c>
      <c r="B1038" s="1">
        <v>40561</v>
      </c>
      <c r="C1038" t="s">
        <v>1</v>
      </c>
      <c r="D1038" t="s">
        <v>111</v>
      </c>
      <c r="E1038" t="s">
        <v>76</v>
      </c>
      <c r="F1038">
        <v>4</v>
      </c>
      <c r="G1038" t="str">
        <f t="array" ref="G1038">INDEX(BillToName,MATCH(A1038,'Bill to Data'!$A$2:$A$3040,0))</f>
        <v>RICK ROSS</v>
      </c>
      <c r="H1038" t="str">
        <f t="shared" si="16"/>
        <v>QJ111SQ-1</v>
      </c>
      <c r="J1038" t="s">
        <v>2332</v>
      </c>
      <c r="K1038">
        <f t="array" ref="K1038">SUM((InvoiceNo=J1038)*1)</f>
        <v>1</v>
      </c>
      <c r="L1038">
        <f t="array" ref="L1038">SUM((InvoiceNo=J1038)*QuantityShipped)</f>
        <v>1</v>
      </c>
      <c r="N1038" t="s">
        <v>3402</v>
      </c>
      <c r="O1038">
        <f t="array" ref="O1038">SUM((ItemCode=N1038)*1)</f>
        <v>1</v>
      </c>
      <c r="P1038">
        <f t="array" ref="P1038">SUM((ItemCode=N1038)*QuantityShipped)</f>
        <v>1</v>
      </c>
    </row>
    <row r="1039" spans="1:16" x14ac:dyDescent="0.55000000000000004">
      <c r="A1039" t="s">
        <v>1319</v>
      </c>
      <c r="B1039" s="1">
        <v>40561</v>
      </c>
      <c r="C1039" t="s">
        <v>1</v>
      </c>
      <c r="D1039" t="s">
        <v>252</v>
      </c>
      <c r="E1039" t="s">
        <v>198</v>
      </c>
      <c r="F1039">
        <v>10</v>
      </c>
      <c r="G1039" t="str">
        <f t="array" ref="G1039">INDEX(BillToName,MATCH(A1039,'Bill to Data'!$A$2:$A$3040,0))</f>
        <v>RICK ROSS</v>
      </c>
      <c r="H1039" t="str">
        <f t="shared" si="16"/>
        <v>22252-312-500-N</v>
      </c>
      <c r="J1039" t="s">
        <v>2333</v>
      </c>
      <c r="K1039">
        <f t="array" ref="K1039">SUM((InvoiceNo=J1039)*1)</f>
        <v>1</v>
      </c>
      <c r="L1039">
        <f t="array" ref="L1039">SUM((InvoiceNo=J1039)*QuantityShipped)</f>
        <v>10</v>
      </c>
      <c r="N1039" t="s">
        <v>3406</v>
      </c>
      <c r="O1039">
        <f t="array" ref="O1039">SUM((ItemCode=N1039)*1)</f>
        <v>1</v>
      </c>
      <c r="P1039">
        <f t="array" ref="P1039">SUM((ItemCode=N1039)*QuantityShipped)</f>
        <v>1</v>
      </c>
    </row>
    <row r="1040" spans="1:16" x14ac:dyDescent="0.55000000000000004">
      <c r="A1040" t="s">
        <v>1319</v>
      </c>
      <c r="B1040" s="1">
        <v>40561</v>
      </c>
      <c r="C1040" t="s">
        <v>1</v>
      </c>
      <c r="D1040" t="s">
        <v>251</v>
      </c>
      <c r="E1040" t="s">
        <v>198</v>
      </c>
      <c r="F1040">
        <v>5</v>
      </c>
      <c r="G1040" t="str">
        <f t="array" ref="G1040">INDEX(BillToName,MATCH(A1040,'Bill to Data'!$A$2:$A$3040,0))</f>
        <v>RICK ROSS</v>
      </c>
      <c r="H1040" t="str">
        <f t="shared" si="16"/>
        <v>22251-311-500-N</v>
      </c>
      <c r="J1040" t="s">
        <v>2334</v>
      </c>
      <c r="K1040">
        <f t="array" ref="K1040">SUM((InvoiceNo=J1040)*1)</f>
        <v>1</v>
      </c>
      <c r="L1040">
        <f t="array" ref="L1040">SUM((InvoiceNo=J1040)*QuantityShipped)</f>
        <v>1</v>
      </c>
      <c r="N1040" t="s">
        <v>3413</v>
      </c>
      <c r="O1040">
        <f t="array" ref="O1040">SUM((ItemCode=N1040)*1)</f>
        <v>1</v>
      </c>
      <c r="P1040">
        <f t="array" ref="P1040">SUM((ItemCode=N1040)*QuantityShipped)</f>
        <v>1</v>
      </c>
    </row>
    <row r="1041" spans="1:16" x14ac:dyDescent="0.55000000000000004">
      <c r="A1041" t="s">
        <v>1319</v>
      </c>
      <c r="B1041" s="1">
        <v>40561</v>
      </c>
      <c r="C1041" t="s">
        <v>1</v>
      </c>
      <c r="D1041" t="s">
        <v>44</v>
      </c>
      <c r="E1041" t="s">
        <v>45</v>
      </c>
      <c r="F1041">
        <v>10</v>
      </c>
      <c r="G1041" t="str">
        <f t="array" ref="G1041">INDEX(BillToName,MATCH(A1041,'Bill to Data'!$A$2:$A$3040,0))</f>
        <v>RICK ROSS</v>
      </c>
      <c r="H1041" t="str">
        <f t="shared" si="16"/>
        <v>19845-25-PP</v>
      </c>
      <c r="J1041" t="s">
        <v>2335</v>
      </c>
      <c r="K1041">
        <f t="array" ref="K1041">SUM((InvoiceNo=J1041)*1)</f>
        <v>6</v>
      </c>
      <c r="L1041">
        <f t="array" ref="L1041">SUM((InvoiceNo=J1041)*QuantityShipped)</f>
        <v>71</v>
      </c>
      <c r="N1041" t="s">
        <v>3425</v>
      </c>
      <c r="O1041">
        <f t="array" ref="O1041">SUM((ItemCode=N1041)*1)</f>
        <v>1</v>
      </c>
      <c r="P1041">
        <f t="array" ref="P1041">SUM((ItemCode=N1041)*QuantityShipped)</f>
        <v>1</v>
      </c>
    </row>
    <row r="1042" spans="1:16" x14ac:dyDescent="0.55000000000000004">
      <c r="A1042" t="s">
        <v>1319</v>
      </c>
      <c r="B1042" s="1">
        <v>40561</v>
      </c>
      <c r="C1042" t="s">
        <v>1</v>
      </c>
      <c r="D1042" t="s">
        <v>29</v>
      </c>
      <c r="E1042" t="s">
        <v>30</v>
      </c>
      <c r="F1042">
        <v>10</v>
      </c>
      <c r="G1042" t="str">
        <f t="array" ref="G1042">INDEX(BillToName,MATCH(A1042,'Bill to Data'!$A$2:$A$3040,0))</f>
        <v>RICK ROSS</v>
      </c>
      <c r="H1042" t="str">
        <f t="shared" si="16"/>
        <v>25612-4-NYR</v>
      </c>
      <c r="J1042" t="s">
        <v>2341</v>
      </c>
      <c r="K1042">
        <f t="array" ref="K1042">SUM((InvoiceNo=J1042)*1)</f>
        <v>1</v>
      </c>
      <c r="L1042">
        <f t="array" ref="L1042">SUM((InvoiceNo=J1042)*QuantityShipped)</f>
        <v>1</v>
      </c>
      <c r="N1042" t="s">
        <v>3433</v>
      </c>
      <c r="O1042">
        <f t="array" ref="O1042">SUM((ItemCode=N1042)*1)</f>
        <v>1</v>
      </c>
      <c r="P1042">
        <f t="array" ref="P1042">SUM((ItemCode=N1042)*QuantityShipped)</f>
        <v>60</v>
      </c>
    </row>
    <row r="1043" spans="1:16" x14ac:dyDescent="0.55000000000000004">
      <c r="A1043" t="s">
        <v>1319</v>
      </c>
      <c r="B1043" s="1">
        <v>40561</v>
      </c>
      <c r="C1043" t="s">
        <v>1</v>
      </c>
      <c r="D1043" t="s">
        <v>735</v>
      </c>
      <c r="E1043" t="s">
        <v>23</v>
      </c>
      <c r="F1043">
        <v>75</v>
      </c>
      <c r="G1043" t="str">
        <f t="array" ref="G1043">INDEX(BillToName,MATCH(A1043,'Bill to Data'!$A$2:$A$3040,0))</f>
        <v>RICK ROSS</v>
      </c>
      <c r="H1043" t="str">
        <f t="shared" si="16"/>
        <v>TT11004-VP</v>
      </c>
      <c r="J1043" t="s">
        <v>2342</v>
      </c>
      <c r="K1043">
        <f t="array" ref="K1043">SUM((InvoiceNo=J1043)*1)</f>
        <v>1</v>
      </c>
      <c r="L1043">
        <f t="array" ref="L1043">SUM((InvoiceNo=J1043)*QuantityShipped)</f>
        <v>56</v>
      </c>
      <c r="N1043" t="s">
        <v>3443</v>
      </c>
      <c r="O1043">
        <f t="array" ref="O1043">SUM((ItemCode=N1043)*1)</f>
        <v>1</v>
      </c>
      <c r="P1043">
        <f t="array" ref="P1043">SUM((ItemCode=N1043)*QuantityShipped)</f>
        <v>2</v>
      </c>
    </row>
    <row r="1044" spans="1:16" x14ac:dyDescent="0.55000000000000004">
      <c r="A1044" t="s">
        <v>1320</v>
      </c>
      <c r="B1044" s="1">
        <v>40561</v>
      </c>
      <c r="C1044" t="s">
        <v>1</v>
      </c>
      <c r="D1044" t="s">
        <v>1321</v>
      </c>
      <c r="E1044" t="s">
        <v>1322</v>
      </c>
      <c r="F1044">
        <v>1</v>
      </c>
      <c r="G1044" t="str">
        <f t="array" ref="G1044">INDEX(BillToName,MATCH(A1044,'Bill to Data'!$A$2:$A$3040,0))</f>
        <v>REX BUNNELL</v>
      </c>
      <c r="H1044" t="str">
        <f t="shared" si="16"/>
        <v>PN094</v>
      </c>
      <c r="J1044" t="s">
        <v>2343</v>
      </c>
      <c r="K1044">
        <f t="array" ref="K1044">SUM((InvoiceNo=J1044)*1)</f>
        <v>5</v>
      </c>
      <c r="L1044">
        <f t="array" ref="L1044">SUM((InvoiceNo=J1044)*QuantityShipped)</f>
        <v>301</v>
      </c>
      <c r="N1044" t="s">
        <v>3449</v>
      </c>
      <c r="O1044">
        <f t="array" ref="O1044">SUM((ItemCode=N1044)*1)</f>
        <v>2</v>
      </c>
      <c r="P1044">
        <f t="array" ref="P1044">SUM((ItemCode=N1044)*QuantityShipped)</f>
        <v>2</v>
      </c>
    </row>
    <row r="1045" spans="1:16" x14ac:dyDescent="0.55000000000000004">
      <c r="A1045" t="s">
        <v>1323</v>
      </c>
      <c r="B1045" s="1">
        <v>40561</v>
      </c>
      <c r="C1045" t="s">
        <v>138</v>
      </c>
      <c r="D1045" t="s">
        <v>71</v>
      </c>
      <c r="E1045" t="s">
        <v>72</v>
      </c>
      <c r="F1045">
        <v>30</v>
      </c>
      <c r="G1045" t="str">
        <f t="array" ref="G1045">INDEX(BillToName,MATCH(A1045,'Bill to Data'!$A$2:$A$3040,0))</f>
        <v>GORDON LUEBBE</v>
      </c>
      <c r="H1045" t="str">
        <f t="shared" si="16"/>
        <v>55215-50-EPR</v>
      </c>
      <c r="J1045" t="s">
        <v>2344</v>
      </c>
      <c r="K1045">
        <f t="array" ref="K1045">SUM((InvoiceNo=J1045)*1)</f>
        <v>1</v>
      </c>
      <c r="L1045">
        <f t="array" ref="L1045">SUM((InvoiceNo=J1045)*QuantityShipped)</f>
        <v>192</v>
      </c>
      <c r="N1045" t="s">
        <v>3455</v>
      </c>
      <c r="O1045">
        <f t="array" ref="O1045">SUM((ItemCode=N1045)*1)</f>
        <v>2</v>
      </c>
      <c r="P1045">
        <f t="array" ref="P1045">SUM((ItemCode=N1045)*QuantityShipped)</f>
        <v>3</v>
      </c>
    </row>
    <row r="1046" spans="1:16" x14ac:dyDescent="0.55000000000000004">
      <c r="A1046" t="s">
        <v>1323</v>
      </c>
      <c r="B1046" s="1">
        <v>40561</v>
      </c>
      <c r="C1046" t="s">
        <v>138</v>
      </c>
      <c r="D1046" t="s">
        <v>246</v>
      </c>
      <c r="E1046" t="s">
        <v>247</v>
      </c>
      <c r="F1046">
        <v>4</v>
      </c>
      <c r="G1046" t="str">
        <f t="array" ref="G1046">INDEX(BillToName,MATCH(A1046,'Bill to Data'!$A$2:$A$3040,0))</f>
        <v>GORDON LUEBBE</v>
      </c>
      <c r="H1046" t="str">
        <f t="shared" si="16"/>
        <v>V3500-050</v>
      </c>
      <c r="J1046" t="s">
        <v>2345</v>
      </c>
      <c r="K1046">
        <f t="array" ref="K1046">SUM((InvoiceNo=J1046)*1)</f>
        <v>1</v>
      </c>
      <c r="L1046">
        <f t="array" ref="L1046">SUM((InvoiceNo=J1046)*QuantityShipped)</f>
        <v>3</v>
      </c>
      <c r="N1046" t="s">
        <v>3461</v>
      </c>
      <c r="O1046">
        <f t="array" ref="O1046">SUM((ItemCode=N1046)*1)</f>
        <v>4</v>
      </c>
      <c r="P1046">
        <f t="array" ref="P1046">SUM((ItemCode=N1046)*QuantityShipped)</f>
        <v>5</v>
      </c>
    </row>
    <row r="1047" spans="1:16" x14ac:dyDescent="0.55000000000000004">
      <c r="A1047" t="s">
        <v>1323</v>
      </c>
      <c r="B1047" s="1">
        <v>40561</v>
      </c>
      <c r="C1047" t="s">
        <v>138</v>
      </c>
      <c r="D1047" t="s">
        <v>197</v>
      </c>
      <c r="E1047" t="s">
        <v>198</v>
      </c>
      <c r="F1047">
        <v>19</v>
      </c>
      <c r="G1047" t="str">
        <f t="array" ref="G1047">INDEX(BillToName,MATCH(A1047,'Bill to Data'!$A$2:$A$3040,0))</f>
        <v>GORDON LUEBBE</v>
      </c>
      <c r="H1047" t="str">
        <f t="shared" si="16"/>
        <v>22252-312-750-N</v>
      </c>
      <c r="J1047" t="s">
        <v>2346</v>
      </c>
      <c r="K1047">
        <f t="array" ref="K1047">SUM((InvoiceNo=J1047)*1)</f>
        <v>1</v>
      </c>
      <c r="L1047">
        <f t="array" ref="L1047">SUM((InvoiceNo=J1047)*QuantityShipped)</f>
        <v>1</v>
      </c>
      <c r="N1047" t="s">
        <v>3465</v>
      </c>
      <c r="O1047">
        <f t="array" ref="O1047">SUM((ItemCode=N1047)*1)</f>
        <v>4</v>
      </c>
      <c r="P1047">
        <f t="array" ref="P1047">SUM((ItemCode=N1047)*QuantityShipped)</f>
        <v>4</v>
      </c>
    </row>
    <row r="1048" spans="1:16" x14ac:dyDescent="0.55000000000000004">
      <c r="A1048" t="s">
        <v>1323</v>
      </c>
      <c r="B1048" s="1">
        <v>40561</v>
      </c>
      <c r="C1048" t="s">
        <v>138</v>
      </c>
      <c r="D1048" t="s">
        <v>312</v>
      </c>
      <c r="E1048" t="s">
        <v>198</v>
      </c>
      <c r="F1048">
        <v>6</v>
      </c>
      <c r="G1048" t="str">
        <f t="array" ref="G1048">INDEX(BillToName,MATCH(A1048,'Bill to Data'!$A$2:$A$3040,0))</f>
        <v>GORDON LUEBBE</v>
      </c>
      <c r="H1048" t="str">
        <f t="shared" si="16"/>
        <v>22251-311-750-N</v>
      </c>
      <c r="J1048" t="s">
        <v>2347</v>
      </c>
      <c r="K1048">
        <f t="array" ref="K1048">SUM((InvoiceNo=J1048)*1)</f>
        <v>4</v>
      </c>
      <c r="L1048">
        <f t="array" ref="L1048">SUM((InvoiceNo=J1048)*QuantityShipped)</f>
        <v>48</v>
      </c>
      <c r="N1048" t="s">
        <v>3469</v>
      </c>
      <c r="O1048">
        <f t="array" ref="O1048">SUM((ItemCode=N1048)*1)</f>
        <v>1</v>
      </c>
      <c r="P1048">
        <f t="array" ref="P1048">SUM((ItemCode=N1048)*QuantityShipped)</f>
        <v>2</v>
      </c>
    </row>
    <row r="1049" spans="1:16" x14ac:dyDescent="0.55000000000000004">
      <c r="A1049" t="s">
        <v>1323</v>
      </c>
      <c r="B1049" s="1">
        <v>40561</v>
      </c>
      <c r="C1049" t="s">
        <v>138</v>
      </c>
      <c r="D1049" t="s">
        <v>878</v>
      </c>
      <c r="E1049" t="s">
        <v>879</v>
      </c>
      <c r="F1049">
        <v>29</v>
      </c>
      <c r="G1049" t="str">
        <f t="array" ref="G1049">INDEX(BillToName,MATCH(A1049,'Bill to Data'!$A$2:$A$3040,0))</f>
        <v>GORDON LUEBBE</v>
      </c>
      <c r="H1049" t="str">
        <f t="shared" si="16"/>
        <v>CP25597-3-NY</v>
      </c>
      <c r="J1049" t="s">
        <v>2352</v>
      </c>
      <c r="K1049">
        <f t="array" ref="K1049">SUM((InvoiceNo=J1049)*1)</f>
        <v>1</v>
      </c>
      <c r="L1049">
        <f t="array" ref="L1049">SUM((InvoiceNo=J1049)*QuantityShipped)</f>
        <v>80</v>
      </c>
      <c r="N1049" t="s">
        <v>3473</v>
      </c>
      <c r="O1049">
        <f t="array" ref="O1049">SUM((ItemCode=N1049)*1)</f>
        <v>2</v>
      </c>
      <c r="P1049">
        <f t="array" ref="P1049">SUM((ItemCode=N1049)*QuantityShipped)</f>
        <v>3</v>
      </c>
    </row>
    <row r="1050" spans="1:16" x14ac:dyDescent="0.55000000000000004">
      <c r="A1050" t="s">
        <v>1323</v>
      </c>
      <c r="B1050" s="1">
        <v>40561</v>
      </c>
      <c r="C1050" t="s">
        <v>138</v>
      </c>
      <c r="D1050" t="s">
        <v>1324</v>
      </c>
      <c r="E1050" t="s">
        <v>1325</v>
      </c>
      <c r="F1050">
        <v>29</v>
      </c>
      <c r="G1050" t="str">
        <f t="array" ref="G1050">INDEX(BillToName,MATCH(A1050,'Bill to Data'!$A$2:$A$3040,0))</f>
        <v>GORDON LUEBBE</v>
      </c>
      <c r="H1050" t="str">
        <f t="shared" si="16"/>
        <v>CP25597-2-NY</v>
      </c>
      <c r="J1050" t="s">
        <v>2353</v>
      </c>
      <c r="K1050">
        <f t="array" ref="K1050">SUM((InvoiceNo=J1050)*1)</f>
        <v>2</v>
      </c>
      <c r="L1050">
        <f t="array" ref="L1050">SUM((InvoiceNo=J1050)*QuantityShipped)</f>
        <v>126</v>
      </c>
      <c r="N1050" t="s">
        <v>3481</v>
      </c>
      <c r="O1050">
        <f t="array" ref="O1050">SUM((ItemCode=N1050)*1)</f>
        <v>1</v>
      </c>
      <c r="P1050">
        <f t="array" ref="P1050">SUM((ItemCode=N1050)*QuantityShipped)</f>
        <v>2</v>
      </c>
    </row>
    <row r="1051" spans="1:16" x14ac:dyDescent="0.55000000000000004">
      <c r="A1051" t="s">
        <v>1323</v>
      </c>
      <c r="B1051" s="1">
        <v>40561</v>
      </c>
      <c r="C1051" t="s">
        <v>138</v>
      </c>
      <c r="D1051" t="s">
        <v>535</v>
      </c>
      <c r="E1051" t="s">
        <v>257</v>
      </c>
      <c r="F1051">
        <v>50</v>
      </c>
      <c r="G1051" t="str">
        <f t="array" ref="G1051">INDEX(BillToName,MATCH(A1051,'Bill to Data'!$A$2:$A$3040,0))</f>
        <v>GORDON LUEBBE</v>
      </c>
      <c r="H1051" t="str">
        <f t="shared" si="16"/>
        <v>L85-075</v>
      </c>
      <c r="J1051" t="s">
        <v>2354</v>
      </c>
      <c r="K1051">
        <f t="array" ref="K1051">SUM((InvoiceNo=J1051)*1)</f>
        <v>1</v>
      </c>
      <c r="L1051">
        <f t="array" ref="L1051">SUM((InvoiceNo=J1051)*QuantityShipped)</f>
        <v>1</v>
      </c>
      <c r="N1051" t="s">
        <v>3482</v>
      </c>
      <c r="O1051">
        <f t="array" ref="O1051">SUM((ItemCode=N1051)*1)</f>
        <v>1</v>
      </c>
      <c r="P1051">
        <f t="array" ref="P1051">SUM((ItemCode=N1051)*QuantityShipped)</f>
        <v>2</v>
      </c>
    </row>
    <row r="1052" spans="1:16" x14ac:dyDescent="0.55000000000000004">
      <c r="A1052" t="s">
        <v>1323</v>
      </c>
      <c r="B1052" s="1">
        <v>40561</v>
      </c>
      <c r="C1052" t="s">
        <v>138</v>
      </c>
      <c r="D1052" t="s">
        <v>1326</v>
      </c>
      <c r="E1052" t="s">
        <v>1327</v>
      </c>
      <c r="F1052">
        <v>4</v>
      </c>
      <c r="G1052" t="str">
        <f t="array" ref="G1052">INDEX(BillToName,MATCH(A1052,'Bill to Data'!$A$2:$A$3040,0))</f>
        <v>GORDON LUEBBE</v>
      </c>
      <c r="H1052" t="str">
        <f t="shared" si="16"/>
        <v>N645-150</v>
      </c>
      <c r="J1052" t="s">
        <v>2357</v>
      </c>
      <c r="K1052">
        <f t="array" ref="K1052">SUM((InvoiceNo=J1052)*1)</f>
        <v>1</v>
      </c>
      <c r="L1052">
        <f t="array" ref="L1052">SUM((InvoiceNo=J1052)*QuantityShipped)</f>
        <v>1</v>
      </c>
      <c r="N1052" t="s">
        <v>3484</v>
      </c>
      <c r="O1052">
        <f t="array" ref="O1052">SUM((ItemCode=N1052)*1)</f>
        <v>1</v>
      </c>
      <c r="P1052">
        <f t="array" ref="P1052">SUM((ItemCode=N1052)*QuantityShipped)</f>
        <v>3</v>
      </c>
    </row>
    <row r="1053" spans="1:16" x14ac:dyDescent="0.55000000000000004">
      <c r="A1053" t="s">
        <v>1323</v>
      </c>
      <c r="B1053" s="1">
        <v>40561</v>
      </c>
      <c r="C1053" t="s">
        <v>138</v>
      </c>
      <c r="D1053" t="s">
        <v>244</v>
      </c>
      <c r="E1053" t="s">
        <v>23</v>
      </c>
      <c r="F1053">
        <v>6</v>
      </c>
      <c r="G1053" t="str">
        <f t="array" ref="G1053">INDEX(BillToName,MATCH(A1053,'Bill to Data'!$A$2:$A$3040,0))</f>
        <v>GORDON LUEBBE</v>
      </c>
      <c r="H1053" t="str">
        <f t="shared" si="16"/>
        <v>TT11002-VP</v>
      </c>
      <c r="J1053" t="s">
        <v>2360</v>
      </c>
      <c r="K1053">
        <f t="array" ref="K1053">SUM((InvoiceNo=J1053)*1)</f>
        <v>2</v>
      </c>
      <c r="L1053">
        <f t="array" ref="L1053">SUM((InvoiceNo=J1053)*QuantityShipped)</f>
        <v>120</v>
      </c>
      <c r="N1053" t="s">
        <v>3486</v>
      </c>
      <c r="O1053">
        <f t="array" ref="O1053">SUM((ItemCode=N1053)*1)</f>
        <v>1</v>
      </c>
      <c r="P1053">
        <f t="array" ref="P1053">SUM((ItemCode=N1053)*QuantityShipped)</f>
        <v>1</v>
      </c>
    </row>
    <row r="1054" spans="1:16" x14ac:dyDescent="0.55000000000000004">
      <c r="A1054" t="s">
        <v>1323</v>
      </c>
      <c r="B1054" s="1">
        <v>40561</v>
      </c>
      <c r="C1054" t="s">
        <v>138</v>
      </c>
      <c r="D1054" t="s">
        <v>735</v>
      </c>
      <c r="E1054" t="s">
        <v>23</v>
      </c>
      <c r="F1054">
        <v>25</v>
      </c>
      <c r="G1054" t="str">
        <f t="array" ref="G1054">INDEX(BillToName,MATCH(A1054,'Bill to Data'!$A$2:$A$3040,0))</f>
        <v>GORDON LUEBBE</v>
      </c>
      <c r="H1054" t="str">
        <f t="shared" si="16"/>
        <v>TT11004-VP</v>
      </c>
      <c r="J1054" t="s">
        <v>2361</v>
      </c>
      <c r="K1054">
        <f t="array" ref="K1054">SUM((InvoiceNo=J1054)*1)</f>
        <v>6</v>
      </c>
      <c r="L1054">
        <f t="array" ref="L1054">SUM((InvoiceNo=J1054)*QuantityShipped)</f>
        <v>-81</v>
      </c>
      <c r="N1054" t="s">
        <v>3490</v>
      </c>
      <c r="O1054">
        <f t="array" ref="O1054">SUM((ItemCode=N1054)*1)</f>
        <v>2</v>
      </c>
      <c r="P1054">
        <f t="array" ref="P1054">SUM((ItemCode=N1054)*QuantityShipped)</f>
        <v>6</v>
      </c>
    </row>
    <row r="1055" spans="1:16" x14ac:dyDescent="0.55000000000000004">
      <c r="A1055" t="s">
        <v>1323</v>
      </c>
      <c r="B1055" s="1">
        <v>40561</v>
      </c>
      <c r="C1055" t="s">
        <v>138</v>
      </c>
      <c r="D1055" t="s">
        <v>645</v>
      </c>
      <c r="E1055" t="s">
        <v>120</v>
      </c>
      <c r="F1055">
        <v>6</v>
      </c>
      <c r="G1055" t="str">
        <f t="array" ref="G1055">INDEX(BillToName,MATCH(A1055,'Bill to Data'!$A$2:$A$3040,0))</f>
        <v>GORDON LUEBBE</v>
      </c>
      <c r="H1055" t="str">
        <f t="shared" si="16"/>
        <v>XR11002-VS</v>
      </c>
      <c r="J1055" t="s">
        <v>2362</v>
      </c>
      <c r="K1055">
        <f t="array" ref="K1055">SUM((InvoiceNo=J1055)*1)</f>
        <v>6</v>
      </c>
      <c r="L1055">
        <f t="array" ref="L1055">SUM((InvoiceNo=J1055)*QuantityShipped)</f>
        <v>28</v>
      </c>
      <c r="N1055" t="s">
        <v>3493</v>
      </c>
      <c r="O1055">
        <f t="array" ref="O1055">SUM((ItemCode=N1055)*1)</f>
        <v>2</v>
      </c>
      <c r="P1055">
        <f t="array" ref="P1055">SUM((ItemCode=N1055)*QuantityShipped)</f>
        <v>18</v>
      </c>
    </row>
    <row r="1056" spans="1:16" x14ac:dyDescent="0.55000000000000004">
      <c r="A1056" t="s">
        <v>1323</v>
      </c>
      <c r="B1056" s="1">
        <v>40561</v>
      </c>
      <c r="C1056" t="s">
        <v>138</v>
      </c>
      <c r="D1056" t="s">
        <v>530</v>
      </c>
      <c r="E1056" t="s">
        <v>120</v>
      </c>
      <c r="F1056">
        <v>25</v>
      </c>
      <c r="G1056" t="str">
        <f t="array" ref="G1056">INDEX(BillToName,MATCH(A1056,'Bill to Data'!$A$2:$A$3040,0))</f>
        <v>GORDON LUEBBE</v>
      </c>
      <c r="H1056" t="str">
        <f t="shared" si="16"/>
        <v>XR11004-VS</v>
      </c>
      <c r="J1056" t="s">
        <v>2365</v>
      </c>
      <c r="K1056">
        <f t="array" ref="K1056">SUM((InvoiceNo=J1056)*1)</f>
        <v>1</v>
      </c>
      <c r="L1056">
        <f t="array" ref="L1056">SUM((InvoiceNo=J1056)*QuantityShipped)</f>
        <v>1</v>
      </c>
      <c r="N1056" t="s">
        <v>3501</v>
      </c>
      <c r="O1056">
        <f t="array" ref="O1056">SUM((ItemCode=N1056)*1)</f>
        <v>1</v>
      </c>
      <c r="P1056">
        <f t="array" ref="P1056">SUM((ItemCode=N1056)*QuantityShipped)</f>
        <v>1</v>
      </c>
    </row>
    <row r="1057" spans="1:16" x14ac:dyDescent="0.55000000000000004">
      <c r="A1057" t="s">
        <v>1323</v>
      </c>
      <c r="B1057" s="1">
        <v>40561</v>
      </c>
      <c r="C1057" t="s">
        <v>138</v>
      </c>
      <c r="D1057" t="s">
        <v>1328</v>
      </c>
      <c r="E1057" t="s">
        <v>1280</v>
      </c>
      <c r="F1057">
        <v>6</v>
      </c>
      <c r="G1057" t="str">
        <f t="array" ref="G1057">INDEX(BillToName,MATCH(A1057,'Bill to Data'!$A$2:$A$3040,0))</f>
        <v>GORDON LUEBBE</v>
      </c>
      <c r="H1057" t="str">
        <f t="shared" si="16"/>
        <v>TTI11002-VP</v>
      </c>
      <c r="J1057" t="s">
        <v>2366</v>
      </c>
      <c r="K1057">
        <f t="array" ref="K1057">SUM((InvoiceNo=J1057)*1)</f>
        <v>1</v>
      </c>
      <c r="L1057">
        <f t="array" ref="L1057">SUM((InvoiceNo=J1057)*QuantityShipped)</f>
        <v>1</v>
      </c>
      <c r="N1057" t="s">
        <v>3505</v>
      </c>
      <c r="O1057">
        <f t="array" ref="O1057">SUM((ItemCode=N1057)*1)</f>
        <v>2</v>
      </c>
      <c r="P1057">
        <f t="array" ref="P1057">SUM((ItemCode=N1057)*QuantityShipped)</f>
        <v>3</v>
      </c>
    </row>
    <row r="1058" spans="1:16" x14ac:dyDescent="0.55000000000000004">
      <c r="A1058" t="s">
        <v>1323</v>
      </c>
      <c r="B1058" s="1">
        <v>40561</v>
      </c>
      <c r="C1058" t="s">
        <v>138</v>
      </c>
      <c r="D1058" t="s">
        <v>1279</v>
      </c>
      <c r="E1058" t="s">
        <v>1280</v>
      </c>
      <c r="F1058">
        <v>25</v>
      </c>
      <c r="G1058" t="str">
        <f t="array" ref="G1058">INDEX(BillToName,MATCH(A1058,'Bill to Data'!$A$2:$A$3040,0))</f>
        <v>GORDON LUEBBE</v>
      </c>
      <c r="H1058" t="str">
        <f t="shared" si="16"/>
        <v>TTI11004-VP</v>
      </c>
      <c r="J1058" t="s">
        <v>2369</v>
      </c>
      <c r="K1058">
        <f t="array" ref="K1058">SUM((InvoiceNo=J1058)*1)</f>
        <v>4</v>
      </c>
      <c r="L1058">
        <f t="array" ref="L1058">SUM((InvoiceNo=J1058)*QuantityShipped)</f>
        <v>4</v>
      </c>
      <c r="N1058" t="s">
        <v>3515</v>
      </c>
      <c r="O1058">
        <f t="array" ref="O1058">SUM((ItemCode=N1058)*1)</f>
        <v>1</v>
      </c>
      <c r="P1058">
        <f t="array" ref="P1058">SUM((ItemCode=N1058)*QuantityShipped)</f>
        <v>2</v>
      </c>
    </row>
    <row r="1059" spans="1:16" x14ac:dyDescent="0.55000000000000004">
      <c r="A1059" t="s">
        <v>1323</v>
      </c>
      <c r="B1059" s="1">
        <v>40561</v>
      </c>
      <c r="C1059" t="s">
        <v>138</v>
      </c>
      <c r="D1059" t="s">
        <v>1329</v>
      </c>
      <c r="E1059" t="s">
        <v>1330</v>
      </c>
      <c r="F1059">
        <v>27</v>
      </c>
      <c r="G1059" t="str">
        <f t="array" ref="G1059">INDEX(BillToName,MATCH(A1059,'Bill to Data'!$A$2:$A$3040,0))</f>
        <v>GORDON LUEBBE</v>
      </c>
      <c r="H1059" t="str">
        <f t="shared" si="16"/>
        <v>21353-6-24-NYB</v>
      </c>
      <c r="J1059" t="s">
        <v>2372</v>
      </c>
      <c r="K1059">
        <f t="array" ref="K1059">SUM((InvoiceNo=J1059)*1)</f>
        <v>1</v>
      </c>
      <c r="L1059">
        <f t="array" ref="L1059">SUM((InvoiceNo=J1059)*QuantityShipped)</f>
        <v>-26</v>
      </c>
      <c r="N1059" t="s">
        <v>3519</v>
      </c>
      <c r="O1059">
        <f t="array" ref="O1059">SUM((ItemCode=N1059)*1)</f>
        <v>2</v>
      </c>
      <c r="P1059">
        <f t="array" ref="P1059">SUM((ItemCode=N1059)*QuantityShipped)</f>
        <v>3</v>
      </c>
    </row>
    <row r="1060" spans="1:16" x14ac:dyDescent="0.55000000000000004">
      <c r="A1060" t="s">
        <v>1323</v>
      </c>
      <c r="B1060" s="1">
        <v>40561</v>
      </c>
      <c r="C1060" t="s">
        <v>138</v>
      </c>
      <c r="D1060" t="s">
        <v>1331</v>
      </c>
      <c r="E1060" t="s">
        <v>145</v>
      </c>
      <c r="F1060">
        <v>4</v>
      </c>
      <c r="G1060" t="str">
        <f t="array" ref="G1060">INDEX(BillToName,MATCH(A1060,'Bill to Data'!$A$2:$A$3040,0))</f>
        <v>GORDON LUEBBE</v>
      </c>
      <c r="H1060" t="str">
        <f t="shared" si="16"/>
        <v>QJ363C-750-2-NY</v>
      </c>
      <c r="J1060" t="s">
        <v>2373</v>
      </c>
      <c r="K1060">
        <f t="array" ref="K1060">SUM((InvoiceNo=J1060)*1)</f>
        <v>1</v>
      </c>
      <c r="L1060">
        <f t="array" ref="L1060">SUM((InvoiceNo=J1060)*QuantityShipped)</f>
        <v>1</v>
      </c>
      <c r="N1060" t="s">
        <v>3520</v>
      </c>
      <c r="O1060">
        <f t="array" ref="O1060">SUM((ItemCode=N1060)*1)</f>
        <v>1</v>
      </c>
      <c r="P1060">
        <f t="array" ref="P1060">SUM((ItemCode=N1060)*QuantityShipped)</f>
        <v>2</v>
      </c>
    </row>
    <row r="1061" spans="1:16" x14ac:dyDescent="0.55000000000000004">
      <c r="A1061" t="s">
        <v>1332</v>
      </c>
      <c r="B1061" s="1">
        <v>40561</v>
      </c>
      <c r="C1061" t="s">
        <v>1</v>
      </c>
      <c r="D1061" t="s">
        <v>1333</v>
      </c>
      <c r="E1061" t="s">
        <v>1334</v>
      </c>
      <c r="F1061">
        <v>20</v>
      </c>
      <c r="G1061" t="str">
        <f t="array" ref="G1061">INDEX(BillToName,MATCH(A1061,'Bill to Data'!$A$2:$A$3040,0))</f>
        <v>GREG HARGETT</v>
      </c>
      <c r="H1061" t="str">
        <f t="shared" si="16"/>
        <v>TK-SS7.5</v>
      </c>
      <c r="J1061" t="s">
        <v>2374</v>
      </c>
      <c r="K1061">
        <f t="array" ref="K1061">SUM((InvoiceNo=J1061)*1)</f>
        <v>1</v>
      </c>
      <c r="L1061">
        <f t="array" ref="L1061">SUM((InvoiceNo=J1061)*QuantityShipped)</f>
        <v>38</v>
      </c>
      <c r="N1061" t="s">
        <v>3522</v>
      </c>
      <c r="O1061">
        <f t="array" ref="O1061">SUM((ItemCode=N1061)*1)</f>
        <v>2</v>
      </c>
      <c r="P1061">
        <f t="array" ref="P1061">SUM((ItemCode=N1061)*QuantityShipped)</f>
        <v>3</v>
      </c>
    </row>
    <row r="1062" spans="1:16" x14ac:dyDescent="0.55000000000000004">
      <c r="A1062" t="s">
        <v>1332</v>
      </c>
      <c r="B1062" s="1">
        <v>40561</v>
      </c>
      <c r="C1062" t="s">
        <v>1</v>
      </c>
      <c r="D1062" t="s">
        <v>1335</v>
      </c>
      <c r="E1062" t="s">
        <v>106</v>
      </c>
      <c r="F1062">
        <v>56</v>
      </c>
      <c r="G1062" t="str">
        <f t="array" ref="G1062">INDEX(BillToName,MATCH(A1062,'Bill to Data'!$A$2:$A$3040,0))</f>
        <v>GREG HARGETT</v>
      </c>
      <c r="H1062" t="str">
        <f t="shared" si="16"/>
        <v>AIC110025-VS</v>
      </c>
      <c r="J1062" t="s">
        <v>2375</v>
      </c>
      <c r="K1062">
        <f t="array" ref="K1062">SUM((InvoiceNo=J1062)*1)</f>
        <v>2</v>
      </c>
      <c r="L1062">
        <f t="array" ref="L1062">SUM((InvoiceNo=J1062)*QuantityShipped)</f>
        <v>27</v>
      </c>
      <c r="N1062" t="s">
        <v>3524</v>
      </c>
      <c r="O1062">
        <f t="array" ref="O1062">SUM((ItemCode=N1062)*1)</f>
        <v>1</v>
      </c>
      <c r="P1062">
        <f t="array" ref="P1062">SUM((ItemCode=N1062)*QuantityShipped)</f>
        <v>2</v>
      </c>
    </row>
    <row r="1063" spans="1:16" x14ac:dyDescent="0.55000000000000004">
      <c r="A1063" t="s">
        <v>1332</v>
      </c>
      <c r="B1063" s="1">
        <v>40561</v>
      </c>
      <c r="C1063" t="s">
        <v>1</v>
      </c>
      <c r="D1063" t="s">
        <v>1336</v>
      </c>
      <c r="E1063" t="s">
        <v>971</v>
      </c>
      <c r="F1063">
        <v>17</v>
      </c>
      <c r="G1063" t="str">
        <f t="array" ref="G1063">INDEX(BillToName,MATCH(A1063,'Bill to Data'!$A$2:$A$3040,0))</f>
        <v>GREG HARGETT</v>
      </c>
      <c r="H1063" t="str">
        <f t="shared" si="16"/>
        <v>AIC11005-VS</v>
      </c>
      <c r="J1063" t="s">
        <v>2376</v>
      </c>
      <c r="K1063">
        <f t="array" ref="K1063">SUM((InvoiceNo=J1063)*1)</f>
        <v>3</v>
      </c>
      <c r="L1063">
        <f t="array" ref="L1063">SUM((InvoiceNo=J1063)*QuantityShipped)</f>
        <v>4</v>
      </c>
      <c r="N1063" t="s">
        <v>3526</v>
      </c>
      <c r="O1063">
        <f t="array" ref="O1063">SUM((ItemCode=N1063)*1)</f>
        <v>1</v>
      </c>
      <c r="P1063">
        <f t="array" ref="P1063">SUM((ItemCode=N1063)*QuantityShipped)</f>
        <v>4</v>
      </c>
    </row>
    <row r="1064" spans="1:16" x14ac:dyDescent="0.55000000000000004">
      <c r="A1064" t="s">
        <v>1332</v>
      </c>
      <c r="B1064" s="1">
        <v>40561</v>
      </c>
      <c r="C1064" t="s">
        <v>1</v>
      </c>
      <c r="D1064" t="s">
        <v>946</v>
      </c>
      <c r="E1064" t="s">
        <v>947</v>
      </c>
      <c r="F1064">
        <v>20</v>
      </c>
      <c r="G1064" t="str">
        <f t="array" ref="G1064">INDEX(BillToName,MATCH(A1064,'Bill to Data'!$A$2:$A$3040,0))</f>
        <v>GREG HARGETT</v>
      </c>
      <c r="H1064" t="str">
        <f t="shared" si="16"/>
        <v>CP25599-1-NY</v>
      </c>
      <c r="J1064" t="s">
        <v>2379</v>
      </c>
      <c r="K1064">
        <f t="array" ref="K1064">SUM((InvoiceNo=J1064)*1)</f>
        <v>1</v>
      </c>
      <c r="L1064">
        <f t="array" ref="L1064">SUM((InvoiceNo=J1064)*QuantityShipped)</f>
        <v>2</v>
      </c>
      <c r="N1064" t="s">
        <v>3531</v>
      </c>
      <c r="O1064">
        <f t="array" ref="O1064">SUM((ItemCode=N1064)*1)</f>
        <v>2</v>
      </c>
      <c r="P1064">
        <f t="array" ref="P1064">SUM((ItemCode=N1064)*QuantityShipped)</f>
        <v>2</v>
      </c>
    </row>
    <row r="1065" spans="1:16" x14ac:dyDescent="0.55000000000000004">
      <c r="A1065" t="s">
        <v>1337</v>
      </c>
      <c r="B1065" s="1">
        <v>40561</v>
      </c>
      <c r="C1065" t="s">
        <v>138</v>
      </c>
      <c r="D1065" t="s">
        <v>2</v>
      </c>
      <c r="E1065" t="s">
        <v>3</v>
      </c>
      <c r="F1065">
        <v>1</v>
      </c>
      <c r="G1065" t="str">
        <f t="array" ref="G1065">INDEX(BillToName,MATCH(A1065,'Bill to Data'!$A$2:$A$3040,0))</f>
        <v>TOM HARRIS</v>
      </c>
      <c r="H1065" t="str">
        <f t="shared" si="16"/>
        <v>8000-543-236</v>
      </c>
      <c r="J1065" t="s">
        <v>2380</v>
      </c>
      <c r="K1065">
        <f t="array" ref="K1065">SUM((InvoiceNo=J1065)*1)</f>
        <v>2</v>
      </c>
      <c r="L1065">
        <f t="array" ref="L1065">SUM((InvoiceNo=J1065)*QuantityShipped)</f>
        <v>2</v>
      </c>
      <c r="N1065" t="s">
        <v>3533</v>
      </c>
      <c r="O1065">
        <f t="array" ref="O1065">SUM((ItemCode=N1065)*1)</f>
        <v>1</v>
      </c>
      <c r="P1065">
        <f t="array" ref="P1065">SUM((ItemCode=N1065)*QuantityShipped)</f>
        <v>1</v>
      </c>
    </row>
    <row r="1066" spans="1:16" x14ac:dyDescent="0.55000000000000004">
      <c r="A1066" t="s">
        <v>1337</v>
      </c>
      <c r="B1066" s="1">
        <v>40561</v>
      </c>
      <c r="C1066" t="s">
        <v>138</v>
      </c>
      <c r="D1066" t="s">
        <v>393</v>
      </c>
      <c r="E1066" t="s">
        <v>257</v>
      </c>
      <c r="F1066">
        <v>50</v>
      </c>
      <c r="G1066" t="str">
        <f t="array" ref="G1066">INDEX(BillToName,MATCH(A1066,'Bill to Data'!$A$2:$A$3040,0))</f>
        <v>TOM HARRIS</v>
      </c>
      <c r="H1066" t="str">
        <f t="shared" si="16"/>
        <v>L85-038</v>
      </c>
      <c r="J1066" t="s">
        <v>2382</v>
      </c>
      <c r="K1066">
        <f t="array" ref="K1066">SUM((InvoiceNo=J1066)*1)</f>
        <v>1</v>
      </c>
      <c r="L1066">
        <f t="array" ref="L1066">SUM((InvoiceNo=J1066)*QuantityShipped)</f>
        <v>20</v>
      </c>
      <c r="N1066" t="s">
        <v>3542</v>
      </c>
      <c r="O1066">
        <f t="array" ref="O1066">SUM((ItemCode=N1066)*1)</f>
        <v>2</v>
      </c>
      <c r="P1066">
        <f t="array" ref="P1066">SUM((ItemCode=N1066)*QuantityShipped)</f>
        <v>11</v>
      </c>
    </row>
    <row r="1067" spans="1:16" x14ac:dyDescent="0.55000000000000004">
      <c r="A1067" t="s">
        <v>1338</v>
      </c>
      <c r="B1067" s="1">
        <v>40563</v>
      </c>
      <c r="C1067" t="s">
        <v>138</v>
      </c>
      <c r="D1067" t="s">
        <v>141</v>
      </c>
      <c r="E1067" t="s">
        <v>23</v>
      </c>
      <c r="F1067">
        <v>130</v>
      </c>
      <c r="G1067" t="str">
        <f t="array" ref="G1067">INDEX(BillToName,MATCH(A1067,'Bill to Data'!$A$2:$A$3040,0))</f>
        <v>PETER</v>
      </c>
      <c r="H1067" t="str">
        <f t="shared" si="16"/>
        <v>TT110015-VP</v>
      </c>
      <c r="J1067" t="s">
        <v>2384</v>
      </c>
      <c r="K1067">
        <f t="array" ref="K1067">SUM((InvoiceNo=J1067)*1)</f>
        <v>2</v>
      </c>
      <c r="L1067">
        <f t="array" ref="L1067">SUM((InvoiceNo=J1067)*QuantityShipped)</f>
        <v>90</v>
      </c>
      <c r="N1067" t="s">
        <v>3546</v>
      </c>
      <c r="O1067">
        <f t="array" ref="O1067">SUM((ItemCode=N1067)*1)</f>
        <v>1</v>
      </c>
      <c r="P1067">
        <f t="array" ref="P1067">SUM((ItemCode=N1067)*QuantityShipped)</f>
        <v>6</v>
      </c>
    </row>
    <row r="1068" spans="1:16" x14ac:dyDescent="0.55000000000000004">
      <c r="A1068" t="s">
        <v>1338</v>
      </c>
      <c r="B1068" s="1">
        <v>40563</v>
      </c>
      <c r="C1068" t="s">
        <v>138</v>
      </c>
      <c r="D1068" t="s">
        <v>645</v>
      </c>
      <c r="E1068" t="s">
        <v>120</v>
      </c>
      <c r="F1068">
        <v>10</v>
      </c>
      <c r="G1068" t="str">
        <f t="array" ref="G1068">INDEX(BillToName,MATCH(A1068,'Bill to Data'!$A$2:$A$3040,0))</f>
        <v>PETER</v>
      </c>
      <c r="H1068" t="str">
        <f t="shared" si="16"/>
        <v>XR11002-VS</v>
      </c>
      <c r="J1068" t="s">
        <v>2385</v>
      </c>
      <c r="K1068">
        <f t="array" ref="K1068">SUM((InvoiceNo=J1068)*1)</f>
        <v>13</v>
      </c>
      <c r="L1068">
        <f t="array" ref="L1068">SUM((InvoiceNo=J1068)*QuantityShipped)</f>
        <v>791</v>
      </c>
      <c r="N1068" t="s">
        <v>3547</v>
      </c>
      <c r="O1068">
        <f t="array" ref="O1068">SUM((ItemCode=N1068)*1)</f>
        <v>1</v>
      </c>
      <c r="P1068">
        <f t="array" ref="P1068">SUM((ItemCode=N1068)*QuantityShipped)</f>
        <v>6</v>
      </c>
    </row>
    <row r="1069" spans="1:16" x14ac:dyDescent="0.55000000000000004">
      <c r="A1069" t="s">
        <v>1338</v>
      </c>
      <c r="B1069" s="1">
        <v>40563</v>
      </c>
      <c r="C1069" t="s">
        <v>138</v>
      </c>
      <c r="D1069" t="s">
        <v>1339</v>
      </c>
      <c r="E1069" t="s">
        <v>1068</v>
      </c>
      <c r="F1069">
        <v>130</v>
      </c>
      <c r="G1069" t="str">
        <f t="array" ref="G1069">INDEX(BillToName,MATCH(A1069,'Bill to Data'!$A$2:$A$3040,0))</f>
        <v>PETER</v>
      </c>
      <c r="H1069" t="str">
        <f t="shared" si="16"/>
        <v>CP25611-5-NY</v>
      </c>
      <c r="J1069" t="s">
        <v>2402</v>
      </c>
      <c r="K1069">
        <f t="array" ref="K1069">SUM((InvoiceNo=J1069)*1)</f>
        <v>1</v>
      </c>
      <c r="L1069">
        <f t="array" ref="L1069">SUM((InvoiceNo=J1069)*QuantityShipped)</f>
        <v>150</v>
      </c>
      <c r="N1069" t="s">
        <v>3549</v>
      </c>
      <c r="O1069">
        <f t="array" ref="O1069">SUM((ItemCode=N1069)*1)</f>
        <v>1</v>
      </c>
      <c r="P1069">
        <f t="array" ref="P1069">SUM((ItemCode=N1069)*QuantityShipped)</f>
        <v>2</v>
      </c>
    </row>
    <row r="1070" spans="1:16" x14ac:dyDescent="0.55000000000000004">
      <c r="A1070" t="s">
        <v>1338</v>
      </c>
      <c r="B1070" s="1">
        <v>40563</v>
      </c>
      <c r="C1070" t="s">
        <v>138</v>
      </c>
      <c r="D1070" t="s">
        <v>1340</v>
      </c>
      <c r="E1070" t="s">
        <v>879</v>
      </c>
      <c r="F1070">
        <v>10</v>
      </c>
      <c r="G1070" t="str">
        <f t="array" ref="G1070">INDEX(BillToName,MATCH(A1070,'Bill to Data'!$A$2:$A$3040,0))</f>
        <v>PETER</v>
      </c>
      <c r="H1070" t="str">
        <f t="shared" si="16"/>
        <v>CP25611-3-NY</v>
      </c>
      <c r="J1070" t="s">
        <v>2405</v>
      </c>
      <c r="K1070">
        <f t="array" ref="K1070">SUM((InvoiceNo=J1070)*1)</f>
        <v>10</v>
      </c>
      <c r="L1070">
        <f t="array" ref="L1070">SUM((InvoiceNo=J1070)*QuantityShipped)</f>
        <v>532</v>
      </c>
      <c r="N1070" t="s">
        <v>3551</v>
      </c>
      <c r="O1070">
        <f t="array" ref="O1070">SUM((ItemCode=N1070)*1)</f>
        <v>1</v>
      </c>
      <c r="P1070">
        <f t="array" ref="P1070">SUM((ItemCode=N1070)*QuantityShipped)</f>
        <v>2</v>
      </c>
    </row>
    <row r="1071" spans="1:16" x14ac:dyDescent="0.55000000000000004">
      <c r="A1071" t="s">
        <v>1338</v>
      </c>
      <c r="B1071" s="1">
        <v>40563</v>
      </c>
      <c r="C1071" t="s">
        <v>138</v>
      </c>
      <c r="D1071" t="s">
        <v>46</v>
      </c>
      <c r="E1071" t="s">
        <v>47</v>
      </c>
      <c r="F1071">
        <v>70</v>
      </c>
      <c r="G1071" t="str">
        <f t="array" ref="G1071">INDEX(BillToName,MATCH(A1071,'Bill to Data'!$A$2:$A$3040,0))</f>
        <v>PETER</v>
      </c>
      <c r="H1071" t="str">
        <f t="shared" si="16"/>
        <v>TTJ60-11003VP</v>
      </c>
      <c r="J1071" t="s">
        <v>2406</v>
      </c>
      <c r="K1071">
        <f t="array" ref="K1071">SUM((InvoiceNo=J1071)*1)</f>
        <v>1</v>
      </c>
      <c r="L1071">
        <f t="array" ref="L1071">SUM((InvoiceNo=J1071)*QuantityShipped)</f>
        <v>1</v>
      </c>
      <c r="N1071" t="s">
        <v>3564</v>
      </c>
      <c r="O1071">
        <f t="array" ref="O1071">SUM((ItemCode=N1071)*1)</f>
        <v>1</v>
      </c>
      <c r="P1071">
        <f t="array" ref="P1071">SUM((ItemCode=N1071)*QuantityShipped)</f>
        <v>40</v>
      </c>
    </row>
    <row r="1072" spans="1:16" x14ac:dyDescent="0.55000000000000004">
      <c r="A1072" t="s">
        <v>1338</v>
      </c>
      <c r="B1072" s="1">
        <v>40563</v>
      </c>
      <c r="C1072" t="s">
        <v>138</v>
      </c>
      <c r="D1072" t="s">
        <v>308</v>
      </c>
      <c r="E1072" t="s">
        <v>293</v>
      </c>
      <c r="F1072">
        <v>70</v>
      </c>
      <c r="G1072" t="str">
        <f t="array" ref="G1072">INDEX(BillToName,MATCH(A1072,'Bill to Data'!$A$2:$A$3040,0))</f>
        <v>PETER</v>
      </c>
      <c r="H1072" t="str">
        <f t="shared" si="16"/>
        <v>AIXR11003VP</v>
      </c>
      <c r="J1072" t="s">
        <v>2407</v>
      </c>
      <c r="K1072">
        <f t="array" ref="K1072">SUM((InvoiceNo=J1072)*1)</f>
        <v>2</v>
      </c>
      <c r="L1072">
        <f t="array" ref="L1072">SUM((InvoiceNo=J1072)*QuantityShipped)</f>
        <v>104</v>
      </c>
      <c r="N1072" t="s">
        <v>3570</v>
      </c>
      <c r="O1072">
        <f t="array" ref="O1072">SUM((ItemCode=N1072)*1)</f>
        <v>1</v>
      </c>
      <c r="P1072">
        <f t="array" ref="P1072">SUM((ItemCode=N1072)*QuantityShipped)</f>
        <v>1</v>
      </c>
    </row>
    <row r="1073" spans="1:16" x14ac:dyDescent="0.55000000000000004">
      <c r="A1073" t="s">
        <v>1338</v>
      </c>
      <c r="B1073" s="1">
        <v>40563</v>
      </c>
      <c r="C1073" t="s">
        <v>138</v>
      </c>
      <c r="D1073" t="s">
        <v>65</v>
      </c>
      <c r="E1073" t="s">
        <v>66</v>
      </c>
      <c r="F1073">
        <v>1</v>
      </c>
      <c r="G1073" t="str">
        <f t="array" ref="G1073">INDEX(BillToName,MATCH(A1073,'Bill to Data'!$A$2:$A$3040,0))</f>
        <v>PETER</v>
      </c>
      <c r="H1073" t="str">
        <f t="shared" si="16"/>
        <v>344BE-24-C</v>
      </c>
      <c r="J1073" t="s">
        <v>2408</v>
      </c>
      <c r="K1073">
        <f t="array" ref="K1073">SUM((InvoiceNo=J1073)*1)</f>
        <v>2</v>
      </c>
      <c r="L1073">
        <f t="array" ref="L1073">SUM((InvoiceNo=J1073)*QuantityShipped)</f>
        <v>112</v>
      </c>
      <c r="N1073" t="s">
        <v>3573</v>
      </c>
      <c r="O1073">
        <f t="array" ref="O1073">SUM((ItemCode=N1073)*1)</f>
        <v>1</v>
      </c>
      <c r="P1073">
        <f t="array" ref="P1073">SUM((ItemCode=N1073)*QuantityShipped)</f>
        <v>1</v>
      </c>
    </row>
    <row r="1074" spans="1:16" x14ac:dyDescent="0.55000000000000004">
      <c r="A1074" t="s">
        <v>1338</v>
      </c>
      <c r="B1074" s="1">
        <v>40563</v>
      </c>
      <c r="C1074" t="s">
        <v>138</v>
      </c>
      <c r="D1074" t="s">
        <v>1341</v>
      </c>
      <c r="E1074" t="s">
        <v>145</v>
      </c>
      <c r="F1074">
        <v>40</v>
      </c>
      <c r="G1074" t="str">
        <f t="array" ref="G1074">INDEX(BillToName,MATCH(A1074,'Bill to Data'!$A$2:$A$3040,0))</f>
        <v>PETER</v>
      </c>
      <c r="H1074" t="str">
        <f t="shared" si="16"/>
        <v>QJ363C-1000-1-N</v>
      </c>
      <c r="J1074" t="s">
        <v>2411</v>
      </c>
      <c r="K1074">
        <f t="array" ref="K1074">SUM((InvoiceNo=J1074)*1)</f>
        <v>3</v>
      </c>
      <c r="L1074">
        <f t="array" ref="L1074">SUM((InvoiceNo=J1074)*QuantityShipped)</f>
        <v>4</v>
      </c>
      <c r="N1074" t="s">
        <v>3576</v>
      </c>
      <c r="O1074">
        <f t="array" ref="O1074">SUM((ItemCode=N1074)*1)</f>
        <v>3</v>
      </c>
      <c r="P1074">
        <f t="array" ref="P1074">SUM((ItemCode=N1074)*QuantityShipped)</f>
        <v>3</v>
      </c>
    </row>
    <row r="1075" spans="1:16" x14ac:dyDescent="0.55000000000000004">
      <c r="A1075" t="s">
        <v>1342</v>
      </c>
      <c r="B1075" s="1">
        <v>40563</v>
      </c>
      <c r="C1075" t="s">
        <v>1</v>
      </c>
      <c r="D1075" t="s">
        <v>68</v>
      </c>
      <c r="E1075" t="s">
        <v>69</v>
      </c>
      <c r="F1075">
        <v>5</v>
      </c>
      <c r="G1075" t="str">
        <f t="array" ref="G1075">INDEX(BillToName,MATCH(A1075,'Bill to Data'!$A$2:$A$3040,0))</f>
        <v>JOSH WEATHERS</v>
      </c>
      <c r="H1075" t="str">
        <f t="shared" si="16"/>
        <v>2087-593-135</v>
      </c>
      <c r="J1075" t="s">
        <v>2412</v>
      </c>
      <c r="K1075">
        <f t="array" ref="K1075">SUM((InvoiceNo=J1075)*1)</f>
        <v>2</v>
      </c>
      <c r="L1075">
        <f t="array" ref="L1075">SUM((InvoiceNo=J1075)*QuantityShipped)</f>
        <v>8</v>
      </c>
      <c r="N1075" t="s">
        <v>3581</v>
      </c>
      <c r="O1075">
        <f t="array" ref="O1075">SUM((ItemCode=N1075)*1)</f>
        <v>3</v>
      </c>
      <c r="P1075">
        <f t="array" ref="P1075">SUM((ItemCode=N1075)*QuantityShipped)</f>
        <v>3</v>
      </c>
    </row>
    <row r="1076" spans="1:16" x14ac:dyDescent="0.55000000000000004">
      <c r="A1076" t="s">
        <v>1343</v>
      </c>
      <c r="B1076" s="1">
        <v>40563</v>
      </c>
      <c r="C1076" t="s">
        <v>1</v>
      </c>
      <c r="D1076" t="s">
        <v>306</v>
      </c>
      <c r="E1076" t="s">
        <v>307</v>
      </c>
      <c r="F1076">
        <v>3</v>
      </c>
      <c r="G1076" t="str">
        <f t="array" ref="G1076">INDEX(BillToName,MATCH(A1076,'Bill to Data'!$A$2:$A$3040,0))</f>
        <v>GREGORY COLLA</v>
      </c>
      <c r="H1076" t="str">
        <f t="shared" si="16"/>
        <v>AI11002-VS</v>
      </c>
      <c r="J1076" t="s">
        <v>2414</v>
      </c>
      <c r="K1076">
        <f t="array" ref="K1076">SUM((InvoiceNo=J1076)*1)</f>
        <v>1</v>
      </c>
      <c r="L1076">
        <f t="array" ref="L1076">SUM((InvoiceNo=J1076)*QuantityShipped)</f>
        <v>1</v>
      </c>
      <c r="N1076" t="s">
        <v>3585</v>
      </c>
      <c r="O1076">
        <f t="array" ref="O1076">SUM((ItemCode=N1076)*1)</f>
        <v>1</v>
      </c>
      <c r="P1076">
        <f t="array" ref="P1076">SUM((ItemCode=N1076)*QuantityShipped)</f>
        <v>5</v>
      </c>
    </row>
    <row r="1077" spans="1:16" x14ac:dyDescent="0.55000000000000004">
      <c r="A1077" t="s">
        <v>1344</v>
      </c>
      <c r="B1077" s="1">
        <v>40563</v>
      </c>
      <c r="C1077" t="s">
        <v>138</v>
      </c>
      <c r="D1077" t="s">
        <v>1177</v>
      </c>
      <c r="E1077" t="s">
        <v>47</v>
      </c>
      <c r="F1077">
        <v>65</v>
      </c>
      <c r="G1077" t="str">
        <f t="array" ref="G1077">INDEX(BillToName,MATCH(A1077,'Bill to Data'!$A$2:$A$3040,0))</f>
        <v>GLEN BAREFIT</v>
      </c>
      <c r="H1077" t="str">
        <f t="shared" si="16"/>
        <v>TTJ60-11005VP</v>
      </c>
      <c r="J1077" t="s">
        <v>2415</v>
      </c>
      <c r="K1077">
        <f t="array" ref="K1077">SUM((InvoiceNo=J1077)*1)</f>
        <v>1</v>
      </c>
      <c r="L1077">
        <f t="array" ref="L1077">SUM((InvoiceNo=J1077)*QuantityShipped)</f>
        <v>17</v>
      </c>
      <c r="N1077" t="s">
        <v>3590</v>
      </c>
      <c r="O1077">
        <f t="array" ref="O1077">SUM((ItemCode=N1077)*1)</f>
        <v>1</v>
      </c>
      <c r="P1077">
        <f t="array" ref="P1077">SUM((ItemCode=N1077)*QuantityShipped)</f>
        <v>1</v>
      </c>
    </row>
    <row r="1078" spans="1:16" x14ac:dyDescent="0.55000000000000004">
      <c r="A1078" t="s">
        <v>1345</v>
      </c>
      <c r="B1078" s="1">
        <v>40563</v>
      </c>
      <c r="C1078" t="s">
        <v>1</v>
      </c>
      <c r="D1078" t="s">
        <v>177</v>
      </c>
      <c r="E1078" t="s">
        <v>178</v>
      </c>
      <c r="F1078">
        <v>1</v>
      </c>
      <c r="G1078" t="str">
        <f t="array" ref="G1078">INDEX(BillToName,MATCH(A1078,'Bill to Data'!$A$2:$A$3040,0))</f>
        <v>DON GRIFFEY</v>
      </c>
      <c r="H1078" t="str">
        <f t="shared" si="16"/>
        <v>AA17L</v>
      </c>
      <c r="J1078" t="s">
        <v>2416</v>
      </c>
      <c r="K1078">
        <f t="array" ref="K1078">SUM((InvoiceNo=J1078)*1)</f>
        <v>1</v>
      </c>
      <c r="L1078">
        <f t="array" ref="L1078">SUM((InvoiceNo=J1078)*QuantityShipped)</f>
        <v>1</v>
      </c>
      <c r="N1078" t="s">
        <v>3610</v>
      </c>
      <c r="O1078">
        <f t="array" ref="O1078">SUM((ItemCode=N1078)*1)</f>
        <v>1</v>
      </c>
      <c r="P1078">
        <f t="array" ref="P1078">SUM((ItemCode=N1078)*QuantityShipped)</f>
        <v>1</v>
      </c>
    </row>
    <row r="1079" spans="1:16" x14ac:dyDescent="0.55000000000000004">
      <c r="A1079" t="s">
        <v>1346</v>
      </c>
      <c r="B1079" s="1">
        <v>40563</v>
      </c>
      <c r="C1079" t="s">
        <v>138</v>
      </c>
      <c r="D1079" t="s">
        <v>303</v>
      </c>
      <c r="E1079" t="s">
        <v>304</v>
      </c>
      <c r="F1079">
        <v>1</v>
      </c>
      <c r="G1079" t="str">
        <f t="array" ref="G1079">INDEX(BillToName,MATCH(A1079,'Bill to Data'!$A$2:$A$3040,0))</f>
        <v>MADILL MOTOR SALES</v>
      </c>
      <c r="H1079" t="str">
        <f t="shared" si="16"/>
        <v>2088-343-135</v>
      </c>
      <c r="J1079" t="s">
        <v>2417</v>
      </c>
      <c r="K1079">
        <f t="array" ref="K1079">SUM((InvoiceNo=J1079)*1)</f>
        <v>4</v>
      </c>
      <c r="L1079">
        <f t="array" ref="L1079">SUM((InvoiceNo=J1079)*QuantityShipped)</f>
        <v>94</v>
      </c>
      <c r="N1079" t="s">
        <v>3613</v>
      </c>
      <c r="O1079">
        <f t="array" ref="O1079">SUM((ItemCode=N1079)*1)</f>
        <v>1</v>
      </c>
      <c r="P1079">
        <f t="array" ref="P1079">SUM((ItemCode=N1079)*QuantityShipped)</f>
        <v>11</v>
      </c>
    </row>
    <row r="1080" spans="1:16" x14ac:dyDescent="0.55000000000000004">
      <c r="A1080" t="s">
        <v>1347</v>
      </c>
      <c r="B1080" s="1">
        <v>40563</v>
      </c>
      <c r="C1080" t="s">
        <v>1</v>
      </c>
      <c r="D1080" t="s">
        <v>912</v>
      </c>
      <c r="E1080" t="s">
        <v>913</v>
      </c>
      <c r="F1080">
        <v>1</v>
      </c>
      <c r="G1080" t="str">
        <f t="array" ref="G1080">INDEX(BillToName,MATCH(A1080,'Bill to Data'!$A$2:$A$3040,0))</f>
        <v>MASON BARKER</v>
      </c>
      <c r="H1080" t="str">
        <f t="shared" si="16"/>
        <v>10019</v>
      </c>
      <c r="J1080" t="s">
        <v>2418</v>
      </c>
      <c r="K1080">
        <f t="array" ref="K1080">SUM((InvoiceNo=J1080)*1)</f>
        <v>1</v>
      </c>
      <c r="L1080">
        <f t="array" ref="L1080">SUM((InvoiceNo=J1080)*QuantityShipped)</f>
        <v>1</v>
      </c>
      <c r="N1080" t="s">
        <v>3615</v>
      </c>
      <c r="O1080">
        <f t="array" ref="O1080">SUM((ItemCode=N1080)*1)</f>
        <v>1</v>
      </c>
      <c r="P1080">
        <f t="array" ref="P1080">SUM((ItemCode=N1080)*QuantityShipped)</f>
        <v>11</v>
      </c>
    </row>
    <row r="1081" spans="1:16" x14ac:dyDescent="0.55000000000000004">
      <c r="A1081" t="s">
        <v>1348</v>
      </c>
      <c r="B1081" s="1">
        <v>40563</v>
      </c>
      <c r="C1081" t="s">
        <v>138</v>
      </c>
      <c r="D1081" t="s">
        <v>121</v>
      </c>
      <c r="E1081" t="s">
        <v>30</v>
      </c>
      <c r="F1081">
        <v>42</v>
      </c>
      <c r="G1081" t="str">
        <f t="array" ref="G1081">INDEX(BillToName,MATCH(A1081,'Bill to Data'!$A$2:$A$3040,0))</f>
        <v>GREGG CUNNINGHAM</v>
      </c>
      <c r="H1081" t="str">
        <f t="shared" si="16"/>
        <v>25612-3-NYR</v>
      </c>
      <c r="J1081" t="s">
        <v>2419</v>
      </c>
      <c r="K1081">
        <f t="array" ref="K1081">SUM((InvoiceNo=J1081)*1)</f>
        <v>1</v>
      </c>
      <c r="L1081">
        <f t="array" ref="L1081">SUM((InvoiceNo=J1081)*QuantityShipped)</f>
        <v>1</v>
      </c>
      <c r="N1081" t="s">
        <v>3626</v>
      </c>
      <c r="O1081">
        <f t="array" ref="O1081">SUM((ItemCode=N1081)*1)</f>
        <v>1</v>
      </c>
      <c r="P1081">
        <f t="array" ref="P1081">SUM((ItemCode=N1081)*QuantityShipped)</f>
        <v>1</v>
      </c>
    </row>
    <row r="1082" spans="1:16" x14ac:dyDescent="0.55000000000000004">
      <c r="A1082" t="s">
        <v>1348</v>
      </c>
      <c r="B1082" s="1">
        <v>40563</v>
      </c>
      <c r="C1082" t="s">
        <v>138</v>
      </c>
      <c r="D1082" t="s">
        <v>77</v>
      </c>
      <c r="E1082" t="s">
        <v>30</v>
      </c>
      <c r="F1082">
        <v>4</v>
      </c>
      <c r="G1082" t="str">
        <f t="array" ref="G1082">INDEX(BillToName,MATCH(A1082,'Bill to Data'!$A$2:$A$3040,0))</f>
        <v>GREGG CUNNINGHAM</v>
      </c>
      <c r="H1082" t="str">
        <f t="shared" si="16"/>
        <v>25612-6-NYR</v>
      </c>
      <c r="J1082" t="s">
        <v>2420</v>
      </c>
      <c r="K1082">
        <f t="array" ref="K1082">SUM((InvoiceNo=J1082)*1)</f>
        <v>1</v>
      </c>
      <c r="L1082">
        <f t="array" ref="L1082">SUM((InvoiceNo=J1082)*QuantityShipped)</f>
        <v>1</v>
      </c>
      <c r="N1082" t="s">
        <v>3629</v>
      </c>
      <c r="O1082">
        <f t="array" ref="O1082">SUM((ItemCode=N1082)*1)</f>
        <v>2</v>
      </c>
      <c r="P1082">
        <f t="array" ref="P1082">SUM((ItemCode=N1082)*QuantityShipped)</f>
        <v>9</v>
      </c>
    </row>
    <row r="1083" spans="1:16" x14ac:dyDescent="0.55000000000000004">
      <c r="A1083" t="s">
        <v>1348</v>
      </c>
      <c r="B1083" s="1">
        <v>40563</v>
      </c>
      <c r="C1083" t="s">
        <v>138</v>
      </c>
      <c r="D1083" t="s">
        <v>62</v>
      </c>
      <c r="E1083" t="s">
        <v>63</v>
      </c>
      <c r="F1083">
        <v>42</v>
      </c>
      <c r="G1083" t="str">
        <f t="array" ref="G1083">INDEX(BillToName,MATCH(A1083,'Bill to Data'!$A$2:$A$3040,0))</f>
        <v>GREGG CUNNINGHAM</v>
      </c>
      <c r="H1083" t="str">
        <f t="shared" si="16"/>
        <v>DG8004VS</v>
      </c>
      <c r="J1083" t="s">
        <v>2421</v>
      </c>
      <c r="K1083">
        <f t="array" ref="K1083">SUM((InvoiceNo=J1083)*1)</f>
        <v>12</v>
      </c>
      <c r="L1083">
        <f t="array" ref="L1083">SUM((InvoiceNo=J1083)*QuantityShipped)</f>
        <v>87</v>
      </c>
      <c r="N1083" t="s">
        <v>3635</v>
      </c>
      <c r="O1083">
        <f t="array" ref="O1083">SUM((ItemCode=N1083)*1)</f>
        <v>2</v>
      </c>
      <c r="P1083">
        <f t="array" ref="P1083">SUM((ItemCode=N1083)*QuantityShipped)</f>
        <v>72</v>
      </c>
    </row>
    <row r="1084" spans="1:16" x14ac:dyDescent="0.55000000000000004">
      <c r="A1084" t="s">
        <v>1348</v>
      </c>
      <c r="B1084" s="1">
        <v>40563</v>
      </c>
      <c r="C1084" t="s">
        <v>138</v>
      </c>
      <c r="D1084" t="s">
        <v>711</v>
      </c>
      <c r="E1084" t="s">
        <v>63</v>
      </c>
      <c r="F1084">
        <v>4</v>
      </c>
      <c r="G1084" t="str">
        <f t="array" ref="G1084">INDEX(BillToName,MATCH(A1084,'Bill to Data'!$A$2:$A$3040,0))</f>
        <v>GREGG CUNNINGHAM</v>
      </c>
      <c r="H1084" t="str">
        <f t="shared" si="16"/>
        <v>DG8002VS</v>
      </c>
      <c r="J1084" t="s">
        <v>2437</v>
      </c>
      <c r="K1084">
        <f t="array" ref="K1084">SUM((InvoiceNo=J1084)*1)</f>
        <v>1</v>
      </c>
      <c r="L1084">
        <f t="array" ref="L1084">SUM((InvoiceNo=J1084)*QuantityShipped)</f>
        <v>1</v>
      </c>
      <c r="N1084" t="s">
        <v>3644</v>
      </c>
      <c r="O1084">
        <f t="array" ref="O1084">SUM((ItemCode=N1084)*1)</f>
        <v>1</v>
      </c>
      <c r="P1084">
        <f t="array" ref="P1084">SUM((ItemCode=N1084)*QuantityShipped)</f>
        <v>75</v>
      </c>
    </row>
    <row r="1085" spans="1:16" x14ac:dyDescent="0.55000000000000004">
      <c r="A1085" t="s">
        <v>1348</v>
      </c>
      <c r="B1085" s="1">
        <v>40563</v>
      </c>
      <c r="C1085" t="s">
        <v>138</v>
      </c>
      <c r="D1085" t="s">
        <v>242</v>
      </c>
      <c r="E1085" t="s">
        <v>243</v>
      </c>
      <c r="F1085">
        <v>46</v>
      </c>
      <c r="G1085" t="str">
        <f t="array" ref="G1085">INDEX(BillToName,MATCH(A1085,'Bill to Data'!$A$2:$A$3040,0))</f>
        <v>GREGG CUNNINGHAM</v>
      </c>
      <c r="H1085" t="str">
        <f t="shared" si="16"/>
        <v>CP19438-EPR</v>
      </c>
      <c r="J1085" t="s">
        <v>2438</v>
      </c>
      <c r="K1085">
        <f t="array" ref="K1085">SUM((InvoiceNo=J1085)*1)</f>
        <v>2</v>
      </c>
      <c r="L1085">
        <f t="array" ref="L1085">SUM((InvoiceNo=J1085)*QuantityShipped)</f>
        <v>72</v>
      </c>
      <c r="N1085" t="s">
        <v>3649</v>
      </c>
      <c r="O1085">
        <f t="array" ref="O1085">SUM((ItemCode=N1085)*1)</f>
        <v>1</v>
      </c>
      <c r="P1085">
        <f t="array" ref="P1085">SUM((ItemCode=N1085)*QuantityShipped)</f>
        <v>5</v>
      </c>
    </row>
    <row r="1086" spans="1:16" x14ac:dyDescent="0.55000000000000004">
      <c r="A1086" t="s">
        <v>1349</v>
      </c>
      <c r="B1086" s="1">
        <v>40563</v>
      </c>
      <c r="C1086" t="s">
        <v>1</v>
      </c>
      <c r="D1086" t="s">
        <v>922</v>
      </c>
      <c r="E1086" t="s">
        <v>923</v>
      </c>
      <c r="F1086">
        <v>1</v>
      </c>
      <c r="G1086" t="str">
        <f t="array" ref="G1086">INDEX(BillToName,MATCH(A1086,'Bill to Data'!$A$2:$A$3040,0))</f>
        <v>MIKE ROBERTS</v>
      </c>
      <c r="H1086" t="str">
        <f t="shared" si="16"/>
        <v>PN031</v>
      </c>
      <c r="J1086" t="s">
        <v>2439</v>
      </c>
      <c r="K1086">
        <f t="array" ref="K1086">SUM((InvoiceNo=J1086)*1)</f>
        <v>2</v>
      </c>
      <c r="L1086">
        <f t="array" ref="L1086">SUM((InvoiceNo=J1086)*QuantityShipped)</f>
        <v>21</v>
      </c>
      <c r="N1086" t="s">
        <v>3653</v>
      </c>
      <c r="O1086">
        <f t="array" ref="O1086">SUM((ItemCode=N1086)*1)</f>
        <v>1</v>
      </c>
      <c r="P1086">
        <f t="array" ref="P1086">SUM((ItemCode=N1086)*QuantityShipped)</f>
        <v>1</v>
      </c>
    </row>
    <row r="1087" spans="1:16" x14ac:dyDescent="0.55000000000000004">
      <c r="A1087" t="s">
        <v>1350</v>
      </c>
      <c r="B1087" s="1">
        <v>40564</v>
      </c>
      <c r="C1087" t="s">
        <v>138</v>
      </c>
      <c r="D1087" t="s">
        <v>878</v>
      </c>
      <c r="E1087" t="s">
        <v>879</v>
      </c>
      <c r="F1087">
        <v>70</v>
      </c>
      <c r="G1087" t="str">
        <f t="array" ref="G1087">INDEX(BillToName,MATCH(A1087,'Bill to Data'!$A$2:$A$3040,0))</f>
        <v>PETER</v>
      </c>
      <c r="H1087" t="str">
        <f t="shared" si="16"/>
        <v>CP25597-3-NY</v>
      </c>
      <c r="J1087" t="s">
        <v>2440</v>
      </c>
      <c r="K1087">
        <f t="array" ref="K1087">SUM((InvoiceNo=J1087)*1)</f>
        <v>3</v>
      </c>
      <c r="L1087">
        <f t="array" ref="L1087">SUM((InvoiceNo=J1087)*QuantityShipped)</f>
        <v>3</v>
      </c>
      <c r="N1087" t="s">
        <v>3665</v>
      </c>
      <c r="O1087">
        <f t="array" ref="O1087">SUM((ItemCode=N1087)*1)</f>
        <v>1</v>
      </c>
      <c r="P1087">
        <f t="array" ref="P1087">SUM((ItemCode=N1087)*QuantityShipped)</f>
        <v>1</v>
      </c>
    </row>
    <row r="1088" spans="1:16" x14ac:dyDescent="0.55000000000000004">
      <c r="A1088" t="s">
        <v>1350</v>
      </c>
      <c r="B1088" s="1">
        <v>40564</v>
      </c>
      <c r="C1088" t="s">
        <v>138</v>
      </c>
      <c r="D1088" t="s">
        <v>1340</v>
      </c>
      <c r="E1088" t="s">
        <v>879</v>
      </c>
      <c r="F1088">
        <v>70</v>
      </c>
      <c r="G1088" t="str">
        <f t="array" ref="G1088">INDEX(BillToName,MATCH(A1088,'Bill to Data'!$A$2:$A$3040,0))</f>
        <v>PETER</v>
      </c>
      <c r="H1088" t="str">
        <f t="shared" si="16"/>
        <v>CP25611-3-NY</v>
      </c>
      <c r="J1088" t="s">
        <v>2443</v>
      </c>
      <c r="K1088">
        <f t="array" ref="K1088">SUM((InvoiceNo=J1088)*1)</f>
        <v>2</v>
      </c>
      <c r="L1088">
        <f t="array" ref="L1088">SUM((InvoiceNo=J1088)*QuantityShipped)</f>
        <v>0</v>
      </c>
      <c r="N1088" t="s">
        <v>3668</v>
      </c>
      <c r="O1088">
        <f t="array" ref="O1088">SUM((ItemCode=N1088)*1)</f>
        <v>1</v>
      </c>
      <c r="P1088">
        <f t="array" ref="P1088">SUM((ItemCode=N1088)*QuantityShipped)</f>
        <v>1</v>
      </c>
    </row>
    <row r="1089" spans="1:16" x14ac:dyDescent="0.55000000000000004">
      <c r="A1089" t="s">
        <v>1351</v>
      </c>
      <c r="B1089" s="1">
        <v>40564</v>
      </c>
      <c r="C1089" t="s">
        <v>138</v>
      </c>
      <c r="D1089" t="s">
        <v>745</v>
      </c>
      <c r="E1089" t="s">
        <v>746</v>
      </c>
      <c r="F1089">
        <v>-1</v>
      </c>
      <c r="G1089" t="str">
        <f t="array" ref="G1089">INDEX(BillToName,MATCH(A1089,'Bill to Data'!$A$2:$A$3040,0))</f>
        <v>DAVID JOHNSON</v>
      </c>
      <c r="H1089" t="str">
        <f t="shared" si="16"/>
        <v>AA30L-22425-24</v>
      </c>
      <c r="J1089" t="s">
        <v>2444</v>
      </c>
      <c r="K1089">
        <f t="array" ref="K1089">SUM((InvoiceNo=J1089)*1)</f>
        <v>3</v>
      </c>
      <c r="L1089">
        <f t="array" ref="L1089">SUM((InvoiceNo=J1089)*QuantityShipped)</f>
        <v>3</v>
      </c>
      <c r="N1089" t="s">
        <v>3670</v>
      </c>
      <c r="O1089">
        <f t="array" ref="O1089">SUM((ItemCode=N1089)*1)</f>
        <v>1</v>
      </c>
      <c r="P1089">
        <f t="array" ref="P1089">SUM((ItemCode=N1089)*QuantityShipped)</f>
        <v>1</v>
      </c>
    </row>
    <row r="1090" spans="1:16" x14ac:dyDescent="0.55000000000000004">
      <c r="A1090" t="s">
        <v>1352</v>
      </c>
      <c r="B1090" s="1">
        <v>40567</v>
      </c>
      <c r="C1090" t="s">
        <v>138</v>
      </c>
      <c r="D1090" t="s">
        <v>872</v>
      </c>
      <c r="E1090" t="s">
        <v>786</v>
      </c>
      <c r="F1090">
        <v>-1</v>
      </c>
      <c r="G1090" t="str">
        <f t="array" ref="G1090">INDEX(BillToName,MATCH(A1090,'Bill to Data'!$A$2:$A$3040,0))</f>
        <v>Phone Orders</v>
      </c>
      <c r="H1090" t="str">
        <f t="shared" ref="H1090:H1153" si="17">LEFT(D1090,LEN(D1090))</f>
        <v>12690-1/2-NYB</v>
      </c>
      <c r="J1090" t="s">
        <v>2445</v>
      </c>
      <c r="K1090">
        <f t="array" ref="K1090">SUM((InvoiceNo=J1090)*1)</f>
        <v>2</v>
      </c>
      <c r="L1090">
        <f t="array" ref="L1090">SUM((InvoiceNo=J1090)*QuantityShipped)</f>
        <v>8</v>
      </c>
      <c r="N1090" t="s">
        <v>3672</v>
      </c>
      <c r="O1090">
        <f t="array" ref="O1090">SUM((ItemCode=N1090)*1)</f>
        <v>1</v>
      </c>
      <c r="P1090">
        <f t="array" ref="P1090">SUM((ItemCode=N1090)*QuantityShipped)</f>
        <v>2</v>
      </c>
    </row>
    <row r="1091" spans="1:16" x14ac:dyDescent="0.55000000000000004">
      <c r="A1091" t="s">
        <v>1353</v>
      </c>
      <c r="B1091" s="1">
        <v>40568</v>
      </c>
      <c r="C1091" t="s">
        <v>138</v>
      </c>
      <c r="D1091" t="s">
        <v>1354</v>
      </c>
      <c r="E1091" t="s">
        <v>134</v>
      </c>
      <c r="F1091">
        <v>1</v>
      </c>
      <c r="G1091" t="str">
        <f t="array" ref="G1091">INDEX(BillToName,MATCH(A1091,'Bill to Data'!$A$2:$A$3040,0))</f>
        <v>MARK MONTGOMERY</v>
      </c>
      <c r="H1091" t="str">
        <f t="shared" si="17"/>
        <v>9700S</v>
      </c>
      <c r="J1091" t="s">
        <v>2447</v>
      </c>
      <c r="K1091">
        <f t="array" ref="K1091">SUM((InvoiceNo=J1091)*1)</f>
        <v>1</v>
      </c>
      <c r="L1091">
        <f t="array" ref="L1091">SUM((InvoiceNo=J1091)*QuantityShipped)</f>
        <v>26</v>
      </c>
      <c r="N1091" t="s">
        <v>3681</v>
      </c>
      <c r="O1091">
        <f t="array" ref="O1091">SUM((ItemCode=N1091)*1)</f>
        <v>2</v>
      </c>
      <c r="P1091">
        <f t="array" ref="P1091">SUM((ItemCode=N1091)*QuantityShipped)</f>
        <v>12</v>
      </c>
    </row>
    <row r="1092" spans="1:16" x14ac:dyDescent="0.55000000000000004">
      <c r="A1092" t="s">
        <v>1355</v>
      </c>
      <c r="B1092" s="1">
        <v>40568</v>
      </c>
      <c r="C1092" t="s">
        <v>138</v>
      </c>
      <c r="D1092" t="s">
        <v>389</v>
      </c>
      <c r="E1092" t="s">
        <v>115</v>
      </c>
      <c r="F1092">
        <v>1</v>
      </c>
      <c r="G1092" t="str">
        <f t="array" ref="G1092">INDEX(BillToName,MATCH(A1092,'Bill to Data'!$A$2:$A$3040,0))</f>
        <v>WEED HILL DRIVING RANGE</v>
      </c>
      <c r="H1092" t="str">
        <f t="shared" si="17"/>
        <v>22670-PP-15-406</v>
      </c>
      <c r="J1092" t="s">
        <v>2448</v>
      </c>
      <c r="K1092">
        <f t="array" ref="K1092">SUM((InvoiceNo=J1092)*1)</f>
        <v>3</v>
      </c>
      <c r="L1092">
        <f t="array" ref="L1092">SUM((InvoiceNo=J1092)*QuantityShipped)</f>
        <v>25</v>
      </c>
      <c r="N1092" t="s">
        <v>3684</v>
      </c>
      <c r="O1092">
        <f t="array" ref="O1092">SUM((ItemCode=N1092)*1)</f>
        <v>1</v>
      </c>
      <c r="P1092">
        <f t="array" ref="P1092">SUM((ItemCode=N1092)*QuantityShipped)</f>
        <v>20</v>
      </c>
    </row>
    <row r="1093" spans="1:16" x14ac:dyDescent="0.55000000000000004">
      <c r="A1093" t="s">
        <v>1356</v>
      </c>
      <c r="B1093" s="1">
        <v>40568</v>
      </c>
      <c r="C1093" t="s">
        <v>1</v>
      </c>
      <c r="D1093" t="s">
        <v>423</v>
      </c>
      <c r="E1093" t="s">
        <v>424</v>
      </c>
      <c r="F1093">
        <v>-1</v>
      </c>
      <c r="G1093" t="str">
        <f t="array" ref="G1093">INDEX(BillToName,MATCH(A1093,'Bill to Data'!$A$2:$A$3040,0))</f>
        <v>JEFFREY IMOTO</v>
      </c>
      <c r="H1093" t="str">
        <f t="shared" si="17"/>
        <v>LSTM050-50C</v>
      </c>
      <c r="J1093" t="s">
        <v>2451</v>
      </c>
      <c r="K1093">
        <f t="array" ref="K1093">SUM((InvoiceNo=J1093)*1)</f>
        <v>4</v>
      </c>
      <c r="L1093">
        <f t="array" ref="L1093">SUM((InvoiceNo=J1093)*QuantityShipped)</f>
        <v>38</v>
      </c>
      <c r="N1093" t="s">
        <v>3691</v>
      </c>
      <c r="O1093">
        <f t="array" ref="O1093">SUM((ItemCode=N1093)*1)</f>
        <v>1</v>
      </c>
      <c r="P1093">
        <f t="array" ref="P1093">SUM((ItemCode=N1093)*QuantityShipped)</f>
        <v>1</v>
      </c>
    </row>
    <row r="1094" spans="1:16" x14ac:dyDescent="0.55000000000000004">
      <c r="A1094" t="s">
        <v>1356</v>
      </c>
      <c r="B1094" s="1">
        <v>40568</v>
      </c>
      <c r="C1094" t="s">
        <v>1</v>
      </c>
      <c r="D1094" t="s">
        <v>68</v>
      </c>
      <c r="E1094" t="s">
        <v>69</v>
      </c>
      <c r="F1094">
        <v>-1</v>
      </c>
      <c r="G1094" t="str">
        <f t="array" ref="G1094">INDEX(BillToName,MATCH(A1094,'Bill to Data'!$A$2:$A$3040,0))</f>
        <v>JEFFREY IMOTO</v>
      </c>
      <c r="H1094" t="str">
        <f t="shared" si="17"/>
        <v>2087-593-135</v>
      </c>
      <c r="J1094" t="s">
        <v>2453</v>
      </c>
      <c r="K1094">
        <f t="array" ref="K1094">SUM((InvoiceNo=J1094)*1)</f>
        <v>1</v>
      </c>
      <c r="L1094">
        <f t="array" ref="L1094">SUM((InvoiceNo=J1094)*QuantityShipped)</f>
        <v>75</v>
      </c>
      <c r="N1094" t="s">
        <v>3693</v>
      </c>
      <c r="O1094">
        <f t="array" ref="O1094">SUM((ItemCode=N1094)*1)</f>
        <v>4</v>
      </c>
      <c r="P1094">
        <f t="array" ref="P1094">SUM((ItemCode=N1094)*QuantityShipped)</f>
        <v>8</v>
      </c>
    </row>
    <row r="1095" spans="1:16" x14ac:dyDescent="0.55000000000000004">
      <c r="A1095" t="s">
        <v>1357</v>
      </c>
      <c r="B1095" s="1">
        <v>40568</v>
      </c>
      <c r="C1095" t="s">
        <v>1</v>
      </c>
      <c r="D1095" t="s">
        <v>1298</v>
      </c>
      <c r="E1095" t="s">
        <v>1299</v>
      </c>
      <c r="F1095">
        <v>2</v>
      </c>
      <c r="G1095" t="str">
        <f t="array" ref="G1095">INDEX(BillToName,MATCH(A1095,'Bill to Data'!$A$2:$A$3040,0))</f>
        <v>KURT JOHNSON</v>
      </c>
      <c r="H1095" t="str">
        <f t="shared" si="17"/>
        <v>INFD0015-19</v>
      </c>
      <c r="J1095" t="s">
        <v>2454</v>
      </c>
      <c r="K1095">
        <f t="array" ref="K1095">SUM((InvoiceNo=J1095)*1)</f>
        <v>4</v>
      </c>
      <c r="L1095">
        <f t="array" ref="L1095">SUM((InvoiceNo=J1095)*QuantityShipped)</f>
        <v>10</v>
      </c>
      <c r="N1095" t="s">
        <v>3695</v>
      </c>
      <c r="O1095">
        <f t="array" ref="O1095">SUM((ItemCode=N1095)*1)</f>
        <v>2</v>
      </c>
      <c r="P1095">
        <f t="array" ref="P1095">SUM((ItemCode=N1095)*QuantityShipped)</f>
        <v>3</v>
      </c>
    </row>
    <row r="1096" spans="1:16" x14ac:dyDescent="0.55000000000000004">
      <c r="A1096" t="s">
        <v>1358</v>
      </c>
      <c r="B1096" s="1">
        <v>40568</v>
      </c>
      <c r="C1096" t="s">
        <v>1</v>
      </c>
      <c r="D1096" t="s">
        <v>557</v>
      </c>
      <c r="E1096" t="s">
        <v>558</v>
      </c>
      <c r="F1096">
        <v>1</v>
      </c>
      <c r="G1096" t="str">
        <f t="array" ref="G1096">INDEX(BillToName,MATCH(A1096,'Bill to Data'!$A$2:$A$3040,0))</f>
        <v>JOHN VIGNALI</v>
      </c>
      <c r="H1096" t="str">
        <f t="shared" si="17"/>
        <v>8000-543-250</v>
      </c>
      <c r="J1096" t="s">
        <v>2455</v>
      </c>
      <c r="K1096">
        <f t="array" ref="K1096">SUM((InvoiceNo=J1096)*1)</f>
        <v>1</v>
      </c>
      <c r="L1096">
        <f t="array" ref="L1096">SUM((InvoiceNo=J1096)*QuantityShipped)</f>
        <v>20</v>
      </c>
      <c r="N1096" t="s">
        <v>3698</v>
      </c>
      <c r="O1096">
        <f t="array" ref="O1096">SUM((ItemCode=N1096)*1)</f>
        <v>1</v>
      </c>
      <c r="P1096">
        <f t="array" ref="P1096">SUM((ItemCode=N1096)*QuantityShipped)</f>
        <v>6</v>
      </c>
    </row>
    <row r="1097" spans="1:16" x14ac:dyDescent="0.55000000000000004">
      <c r="A1097" t="s">
        <v>1359</v>
      </c>
      <c r="B1097" s="1">
        <v>40568</v>
      </c>
      <c r="C1097" t="s">
        <v>138</v>
      </c>
      <c r="D1097" t="s">
        <v>1360</v>
      </c>
      <c r="E1097" t="s">
        <v>1361</v>
      </c>
      <c r="F1097">
        <v>30</v>
      </c>
      <c r="G1097" t="str">
        <f t="array" ref="G1097">INDEX(BillToName,MATCH(A1097,'Bill to Data'!$A$2:$A$3040,0))</f>
        <v>KARL ESHELMAN</v>
      </c>
      <c r="H1097" t="str">
        <f t="shared" si="17"/>
        <v>300EPDM-150</v>
      </c>
      <c r="J1097" t="s">
        <v>2456</v>
      </c>
      <c r="K1097">
        <f t="array" ref="K1097">SUM((InvoiceNo=J1097)*1)</f>
        <v>1</v>
      </c>
      <c r="L1097">
        <f t="array" ref="L1097">SUM((InvoiceNo=J1097)*QuantityShipped)</f>
        <v>5</v>
      </c>
      <c r="N1097" t="s">
        <v>3700</v>
      </c>
      <c r="O1097">
        <f t="array" ref="O1097">SUM((ItemCode=N1097)*1)</f>
        <v>1</v>
      </c>
      <c r="P1097">
        <f t="array" ref="P1097">SUM((ItemCode=N1097)*QuantityShipped)</f>
        <v>1</v>
      </c>
    </row>
    <row r="1098" spans="1:16" x14ac:dyDescent="0.55000000000000004">
      <c r="A1098" t="s">
        <v>1359</v>
      </c>
      <c r="B1098" s="1">
        <v>40568</v>
      </c>
      <c r="C1098" t="s">
        <v>138</v>
      </c>
      <c r="D1098" t="s">
        <v>955</v>
      </c>
      <c r="E1098" t="s">
        <v>956</v>
      </c>
      <c r="F1098">
        <v>2</v>
      </c>
      <c r="G1098" t="str">
        <f t="array" ref="G1098">INDEX(BillToName,MATCH(A1098,'Bill to Data'!$A$2:$A$3040,0))</f>
        <v>KARL ESHELMAN</v>
      </c>
      <c r="H1098" t="str">
        <f t="shared" si="17"/>
        <v>VA150</v>
      </c>
      <c r="J1098" t="s">
        <v>2457</v>
      </c>
      <c r="K1098">
        <f t="array" ref="K1098">SUM((InvoiceNo=J1098)*1)</f>
        <v>1</v>
      </c>
      <c r="L1098">
        <f t="array" ref="L1098">SUM((InvoiceNo=J1098)*QuantityShipped)</f>
        <v>4</v>
      </c>
      <c r="N1098" t="s">
        <v>3702</v>
      </c>
      <c r="O1098">
        <f t="array" ref="O1098">SUM((ItemCode=N1098)*1)</f>
        <v>1</v>
      </c>
      <c r="P1098">
        <f t="array" ref="P1098">SUM((ItemCode=N1098)*QuantityShipped)</f>
        <v>1</v>
      </c>
    </row>
    <row r="1099" spans="1:16" x14ac:dyDescent="0.55000000000000004">
      <c r="A1099" t="s">
        <v>1362</v>
      </c>
      <c r="B1099" s="1">
        <v>40568</v>
      </c>
      <c r="C1099" t="s">
        <v>1</v>
      </c>
      <c r="D1099" t="s">
        <v>252</v>
      </c>
      <c r="E1099" t="s">
        <v>198</v>
      </c>
      <c r="F1099">
        <v>5</v>
      </c>
      <c r="G1099" t="str">
        <f t="array" ref="G1099">INDEX(BillToName,MATCH(A1099,'Bill to Data'!$A$2:$A$3040,0))</f>
        <v>MATT PITSENBARGER</v>
      </c>
      <c r="H1099" t="str">
        <f t="shared" si="17"/>
        <v>22252-312-500-N</v>
      </c>
      <c r="J1099" t="s">
        <v>2458</v>
      </c>
      <c r="K1099">
        <f t="array" ref="K1099">SUM((InvoiceNo=J1099)*1)</f>
        <v>1</v>
      </c>
      <c r="L1099">
        <f t="array" ref="L1099">SUM((InvoiceNo=J1099)*QuantityShipped)</f>
        <v>8</v>
      </c>
      <c r="N1099" t="s">
        <v>3705</v>
      </c>
      <c r="O1099">
        <f t="array" ref="O1099">SUM((ItemCode=N1099)*1)</f>
        <v>1</v>
      </c>
      <c r="P1099">
        <f t="array" ref="P1099">SUM((ItemCode=N1099)*QuantityShipped)</f>
        <v>2</v>
      </c>
    </row>
    <row r="1100" spans="1:16" x14ac:dyDescent="0.55000000000000004">
      <c r="A1100" t="s">
        <v>1362</v>
      </c>
      <c r="B1100" s="1">
        <v>40568</v>
      </c>
      <c r="C1100" t="s">
        <v>1</v>
      </c>
      <c r="D1100" t="s">
        <v>251</v>
      </c>
      <c r="E1100" t="s">
        <v>198</v>
      </c>
      <c r="F1100">
        <v>5</v>
      </c>
      <c r="G1100" t="str">
        <f t="array" ref="G1100">INDEX(BillToName,MATCH(A1100,'Bill to Data'!$A$2:$A$3040,0))</f>
        <v>MATT PITSENBARGER</v>
      </c>
      <c r="H1100" t="str">
        <f t="shared" si="17"/>
        <v>22251-311-500-N</v>
      </c>
      <c r="J1100" t="s">
        <v>2461</v>
      </c>
      <c r="K1100">
        <f t="array" ref="K1100">SUM((InvoiceNo=J1100)*1)</f>
        <v>1</v>
      </c>
      <c r="L1100">
        <f t="array" ref="L1100">SUM((InvoiceNo=J1100)*QuantityShipped)</f>
        <v>1</v>
      </c>
      <c r="N1100" t="s">
        <v>3708</v>
      </c>
      <c r="O1100">
        <f t="array" ref="O1100">SUM((ItemCode=N1100)*1)</f>
        <v>2</v>
      </c>
      <c r="P1100">
        <f t="array" ref="P1100">SUM((ItemCode=N1100)*QuantityShipped)</f>
        <v>2</v>
      </c>
    </row>
    <row r="1101" spans="1:16" x14ac:dyDescent="0.55000000000000004">
      <c r="A1101" t="s">
        <v>1362</v>
      </c>
      <c r="B1101" s="1">
        <v>40568</v>
      </c>
      <c r="C1101" t="s">
        <v>1</v>
      </c>
      <c r="D1101" t="s">
        <v>970</v>
      </c>
      <c r="E1101" t="s">
        <v>971</v>
      </c>
      <c r="F1101">
        <v>40</v>
      </c>
      <c r="G1101" t="str">
        <f t="array" ref="G1101">INDEX(BillToName,MATCH(A1101,'Bill to Data'!$A$2:$A$3040,0))</f>
        <v>MATT PITSENBARGER</v>
      </c>
      <c r="H1101" t="str">
        <f t="shared" si="17"/>
        <v>AIC11004-VS</v>
      </c>
      <c r="J1101" t="s">
        <v>2462</v>
      </c>
      <c r="K1101">
        <f t="array" ref="K1101">SUM((InvoiceNo=J1101)*1)</f>
        <v>1</v>
      </c>
      <c r="L1101">
        <f t="array" ref="L1101">SUM((InvoiceNo=J1101)*QuantityShipped)</f>
        <v>9</v>
      </c>
      <c r="N1101" t="s">
        <v>3713</v>
      </c>
      <c r="O1101">
        <f t="array" ref="O1101">SUM((ItemCode=N1101)*1)</f>
        <v>1</v>
      </c>
      <c r="P1101">
        <f t="array" ref="P1101">SUM((ItemCode=N1101)*QuantityShipped)</f>
        <v>4</v>
      </c>
    </row>
    <row r="1102" spans="1:16" x14ac:dyDescent="0.55000000000000004">
      <c r="A1102" t="s">
        <v>1363</v>
      </c>
      <c r="B1102" s="1">
        <v>40568</v>
      </c>
      <c r="C1102" t="s">
        <v>1</v>
      </c>
      <c r="D1102" t="s">
        <v>769</v>
      </c>
      <c r="E1102" t="s">
        <v>770</v>
      </c>
      <c r="F1102">
        <v>4</v>
      </c>
      <c r="G1102" t="str">
        <f t="array" ref="G1102">INDEX(BillToName,MATCH(A1102,'Bill to Data'!$A$2:$A$3040,0))</f>
        <v>CHARLES RUTHERFORD</v>
      </c>
      <c r="H1102" t="str">
        <f t="shared" si="17"/>
        <v>6051-SS-100</v>
      </c>
      <c r="J1102" t="s">
        <v>2463</v>
      </c>
      <c r="K1102">
        <f t="array" ref="K1102">SUM((InvoiceNo=J1102)*1)</f>
        <v>1</v>
      </c>
      <c r="L1102">
        <f t="array" ref="L1102">SUM((InvoiceNo=J1102)*QuantityShipped)</f>
        <v>1</v>
      </c>
      <c r="N1102" t="s">
        <v>3719</v>
      </c>
      <c r="O1102">
        <f t="array" ref="O1102">SUM((ItemCode=N1102)*1)</f>
        <v>1</v>
      </c>
      <c r="P1102">
        <f t="array" ref="P1102">SUM((ItemCode=N1102)*QuantityShipped)</f>
        <v>1</v>
      </c>
    </row>
    <row r="1103" spans="1:16" x14ac:dyDescent="0.55000000000000004">
      <c r="A1103" t="s">
        <v>1364</v>
      </c>
      <c r="B1103" s="1">
        <v>40568</v>
      </c>
      <c r="C1103" t="s">
        <v>1</v>
      </c>
      <c r="D1103" t="s">
        <v>1298</v>
      </c>
      <c r="E1103" t="s">
        <v>1299</v>
      </c>
      <c r="F1103">
        <v>1</v>
      </c>
      <c r="G1103" t="str">
        <f t="array" ref="G1103">INDEX(BillToName,MATCH(A1103,'Bill to Data'!$A$2:$A$3040,0))</f>
        <v>DAVID TENHUNDFELD</v>
      </c>
      <c r="H1103" t="str">
        <f t="shared" si="17"/>
        <v>INFD0015-19</v>
      </c>
      <c r="J1103" t="s">
        <v>2466</v>
      </c>
      <c r="K1103">
        <f t="array" ref="K1103">SUM((InvoiceNo=J1103)*1)</f>
        <v>1</v>
      </c>
      <c r="L1103">
        <f t="array" ref="L1103">SUM((InvoiceNo=J1103)*QuantityShipped)</f>
        <v>20</v>
      </c>
      <c r="N1103" t="s">
        <v>3722</v>
      </c>
      <c r="O1103">
        <f t="array" ref="O1103">SUM((ItemCode=N1103)*1)</f>
        <v>1</v>
      </c>
      <c r="P1103">
        <f t="array" ref="P1103">SUM((ItemCode=N1103)*QuantityShipped)</f>
        <v>1</v>
      </c>
    </row>
    <row r="1104" spans="1:16" x14ac:dyDescent="0.55000000000000004">
      <c r="A1104" t="s">
        <v>1365</v>
      </c>
      <c r="B1104" s="1">
        <v>40568</v>
      </c>
      <c r="C1104" t="s">
        <v>138</v>
      </c>
      <c r="D1104" t="s">
        <v>1366</v>
      </c>
      <c r="E1104" t="s">
        <v>1367</v>
      </c>
      <c r="F1104">
        <v>1</v>
      </c>
      <c r="G1104" t="str">
        <f t="array" ref="G1104">INDEX(BillToName,MATCH(A1104,'Bill to Data'!$A$2:$A$3040,0))</f>
        <v>JIM JOHN</v>
      </c>
      <c r="H1104" t="str">
        <f t="shared" si="17"/>
        <v>TEE125</v>
      </c>
      <c r="J1104" t="s">
        <v>2467</v>
      </c>
      <c r="K1104">
        <f t="array" ref="K1104">SUM((InvoiceNo=J1104)*1)</f>
        <v>2</v>
      </c>
      <c r="L1104">
        <f t="array" ref="L1104">SUM((InvoiceNo=J1104)*QuantityShipped)</f>
        <v>10</v>
      </c>
      <c r="N1104" t="s">
        <v>3728</v>
      </c>
      <c r="O1104">
        <f t="array" ref="O1104">SUM((ItemCode=N1104)*1)</f>
        <v>1</v>
      </c>
      <c r="P1104">
        <f t="array" ref="P1104">SUM((ItemCode=N1104)*QuantityShipped)</f>
        <v>1</v>
      </c>
    </row>
    <row r="1105" spans="1:16" x14ac:dyDescent="0.55000000000000004">
      <c r="A1105" t="s">
        <v>1365</v>
      </c>
      <c r="B1105" s="1">
        <v>40568</v>
      </c>
      <c r="C1105" t="s">
        <v>138</v>
      </c>
      <c r="D1105" t="s">
        <v>1368</v>
      </c>
      <c r="E1105" t="s">
        <v>1369</v>
      </c>
      <c r="F1105">
        <v>1</v>
      </c>
      <c r="G1105" t="str">
        <f t="array" ref="G1105">INDEX(BillToName,MATCH(A1105,'Bill to Data'!$A$2:$A$3040,0))</f>
        <v>JIM JOHN</v>
      </c>
      <c r="H1105" t="str">
        <f t="shared" si="17"/>
        <v>RB125-100</v>
      </c>
      <c r="J1105" t="s">
        <v>2468</v>
      </c>
      <c r="K1105">
        <f t="array" ref="K1105">SUM((InvoiceNo=J1105)*1)</f>
        <v>1</v>
      </c>
      <c r="L1105">
        <f t="array" ref="L1105">SUM((InvoiceNo=J1105)*QuantityShipped)</f>
        <v>1</v>
      </c>
      <c r="N1105" t="s">
        <v>3734</v>
      </c>
      <c r="O1105">
        <f t="array" ref="O1105">SUM((ItemCode=N1105)*1)</f>
        <v>2</v>
      </c>
      <c r="P1105">
        <f t="array" ref="P1105">SUM((ItemCode=N1105)*QuantityShipped)</f>
        <v>2</v>
      </c>
    </row>
    <row r="1106" spans="1:16" x14ac:dyDescent="0.55000000000000004">
      <c r="A1106" t="s">
        <v>1365</v>
      </c>
      <c r="B1106" s="1">
        <v>40568</v>
      </c>
      <c r="C1106" t="s">
        <v>138</v>
      </c>
      <c r="D1106" t="s">
        <v>1370</v>
      </c>
      <c r="E1106" t="s">
        <v>1371</v>
      </c>
      <c r="F1106">
        <v>1</v>
      </c>
      <c r="G1106" t="str">
        <f t="array" ref="G1106">INDEX(BillToName,MATCH(A1106,'Bill to Data'!$A$2:$A$3040,0))</f>
        <v>JIM JOHN</v>
      </c>
      <c r="H1106" t="str">
        <f t="shared" si="17"/>
        <v>HB100</v>
      </c>
      <c r="J1106" t="s">
        <v>2469</v>
      </c>
      <c r="K1106">
        <f t="array" ref="K1106">SUM((InvoiceNo=J1106)*1)</f>
        <v>3</v>
      </c>
      <c r="L1106">
        <f t="array" ref="L1106">SUM((InvoiceNo=J1106)*QuantityShipped)</f>
        <v>108</v>
      </c>
      <c r="N1106" t="s">
        <v>3737</v>
      </c>
      <c r="O1106">
        <f t="array" ref="O1106">SUM((ItemCode=N1106)*1)</f>
        <v>2</v>
      </c>
      <c r="P1106">
        <f t="array" ref="P1106">SUM((ItemCode=N1106)*QuantityShipped)</f>
        <v>3</v>
      </c>
    </row>
    <row r="1107" spans="1:16" x14ac:dyDescent="0.55000000000000004">
      <c r="A1107" t="s">
        <v>1365</v>
      </c>
      <c r="B1107" s="1">
        <v>40568</v>
      </c>
      <c r="C1107" t="s">
        <v>138</v>
      </c>
      <c r="D1107" t="s">
        <v>1372</v>
      </c>
      <c r="E1107" t="s">
        <v>1373</v>
      </c>
      <c r="F1107">
        <v>1</v>
      </c>
      <c r="G1107" t="str">
        <f t="array" ref="G1107">INDEX(BillToName,MATCH(A1107,'Bill to Data'!$A$2:$A$3040,0))</f>
        <v>JIM JOHN</v>
      </c>
      <c r="H1107" t="str">
        <f t="shared" si="17"/>
        <v>PLUG100</v>
      </c>
      <c r="J1107" t="s">
        <v>2473</v>
      </c>
      <c r="K1107">
        <f t="array" ref="K1107">SUM((InvoiceNo=J1107)*1)</f>
        <v>1</v>
      </c>
      <c r="L1107">
        <f t="array" ref="L1107">SUM((InvoiceNo=J1107)*QuantityShipped)</f>
        <v>1</v>
      </c>
      <c r="N1107" t="s">
        <v>3741</v>
      </c>
      <c r="O1107">
        <f t="array" ref="O1107">SUM((ItemCode=N1107)*1)</f>
        <v>1</v>
      </c>
      <c r="P1107">
        <f t="array" ref="P1107">SUM((ItemCode=N1107)*QuantityShipped)</f>
        <v>4</v>
      </c>
    </row>
    <row r="1108" spans="1:16" x14ac:dyDescent="0.55000000000000004">
      <c r="A1108" t="s">
        <v>1365</v>
      </c>
      <c r="B1108" s="1">
        <v>40568</v>
      </c>
      <c r="C1108" t="s">
        <v>138</v>
      </c>
      <c r="D1108" t="s">
        <v>1374</v>
      </c>
      <c r="E1108" t="s">
        <v>1375</v>
      </c>
      <c r="F1108">
        <v>1</v>
      </c>
      <c r="G1108" t="str">
        <f t="array" ref="G1108">INDEX(BillToName,MATCH(A1108,'Bill to Data'!$A$2:$A$3040,0))</f>
        <v>JIM JOHN</v>
      </c>
      <c r="H1108" t="str">
        <f t="shared" si="17"/>
        <v>NIP100-SH</v>
      </c>
      <c r="J1108" t="s">
        <v>2474</v>
      </c>
      <c r="K1108">
        <f t="array" ref="K1108">SUM((InvoiceNo=J1108)*1)</f>
        <v>1</v>
      </c>
      <c r="L1108">
        <f t="array" ref="L1108">SUM((InvoiceNo=J1108)*QuantityShipped)</f>
        <v>6</v>
      </c>
      <c r="N1108" t="s">
        <v>3753</v>
      </c>
      <c r="O1108">
        <f t="array" ref="O1108">SUM((ItemCode=N1108)*1)</f>
        <v>1</v>
      </c>
      <c r="P1108">
        <f t="array" ref="P1108">SUM((ItemCode=N1108)*QuantityShipped)</f>
        <v>1</v>
      </c>
    </row>
    <row r="1109" spans="1:16" x14ac:dyDescent="0.55000000000000004">
      <c r="A1109" t="s">
        <v>1376</v>
      </c>
      <c r="B1109" s="1">
        <v>40568</v>
      </c>
      <c r="C1109" t="s">
        <v>1</v>
      </c>
      <c r="D1109" t="s">
        <v>726</v>
      </c>
      <c r="E1109" t="s">
        <v>727</v>
      </c>
      <c r="F1109">
        <v>1</v>
      </c>
      <c r="G1109" t="str">
        <f t="array" ref="G1109">INDEX(BillToName,MATCH(A1109,'Bill to Data'!$A$2:$A$3040,0))</f>
        <v>MAHMOOD SAREBANHA</v>
      </c>
      <c r="H1109" t="str">
        <f t="shared" si="17"/>
        <v>8000-533-236</v>
      </c>
      <c r="J1109" t="s">
        <v>2475</v>
      </c>
      <c r="K1109">
        <f t="array" ref="K1109">SUM((InvoiceNo=J1109)*1)</f>
        <v>1</v>
      </c>
      <c r="L1109">
        <f t="array" ref="L1109">SUM((InvoiceNo=J1109)*QuantityShipped)</f>
        <v>1</v>
      </c>
      <c r="N1109" t="s">
        <v>3756</v>
      </c>
      <c r="O1109">
        <f t="array" ref="O1109">SUM((ItemCode=N1109)*1)</f>
        <v>2</v>
      </c>
      <c r="P1109">
        <f t="array" ref="P1109">SUM((ItemCode=N1109)*QuantityShipped)</f>
        <v>2</v>
      </c>
    </row>
    <row r="1110" spans="1:16" x14ac:dyDescent="0.55000000000000004">
      <c r="A1110" t="s">
        <v>1377</v>
      </c>
      <c r="B1110" s="1">
        <v>40571</v>
      </c>
      <c r="C1110" t="s">
        <v>138</v>
      </c>
      <c r="D1110" t="s">
        <v>139</v>
      </c>
      <c r="E1110" t="s">
        <v>140</v>
      </c>
      <c r="F1110">
        <v>42</v>
      </c>
      <c r="G1110" t="str">
        <f t="array" ref="G1110">INDEX(BillToName,MATCH(A1110,'Bill to Data'!$A$2:$A$3040,0))</f>
        <v>NATURES WAY NURSERY</v>
      </c>
      <c r="H1110" t="str">
        <f t="shared" si="17"/>
        <v>CP8027-NYB</v>
      </c>
      <c r="J1110" t="s">
        <v>2476</v>
      </c>
      <c r="K1110">
        <f t="array" ref="K1110">SUM((InvoiceNo=J1110)*1)</f>
        <v>1</v>
      </c>
      <c r="L1110">
        <f t="array" ref="L1110">SUM((InvoiceNo=J1110)*QuantityShipped)</f>
        <v>1</v>
      </c>
      <c r="N1110" t="s">
        <v>3758</v>
      </c>
      <c r="O1110">
        <f t="array" ref="O1110">SUM((ItemCode=N1110)*1)</f>
        <v>2</v>
      </c>
      <c r="P1110">
        <f t="array" ref="P1110">SUM((ItemCode=N1110)*QuantityShipped)</f>
        <v>50</v>
      </c>
    </row>
    <row r="1111" spans="1:16" x14ac:dyDescent="0.55000000000000004">
      <c r="A1111" t="s">
        <v>1378</v>
      </c>
      <c r="B1111" s="1">
        <v>40571</v>
      </c>
      <c r="C1111" t="s">
        <v>1</v>
      </c>
      <c r="D1111" t="s">
        <v>1379</v>
      </c>
      <c r="E1111" t="s">
        <v>1380</v>
      </c>
      <c r="F1111">
        <v>1</v>
      </c>
      <c r="G1111" t="str">
        <f t="array" ref="G1111">INDEX(BillToName,MATCH(A1111,'Bill to Data'!$A$2:$A$3040,0))</f>
        <v>KENNETH ROSE</v>
      </c>
      <c r="H1111" t="str">
        <f t="shared" si="17"/>
        <v>SM-18</v>
      </c>
      <c r="J1111" t="s">
        <v>2477</v>
      </c>
      <c r="K1111">
        <f t="array" ref="K1111">SUM((InvoiceNo=J1111)*1)</f>
        <v>1</v>
      </c>
      <c r="L1111">
        <f t="array" ref="L1111">SUM((InvoiceNo=J1111)*QuantityShipped)</f>
        <v>60</v>
      </c>
      <c r="N1111" t="s">
        <v>3761</v>
      </c>
      <c r="O1111">
        <f t="array" ref="O1111">SUM((ItemCode=N1111)*1)</f>
        <v>1</v>
      </c>
      <c r="P1111">
        <f t="array" ref="P1111">SUM((ItemCode=N1111)*QuantityShipped)</f>
        <v>2</v>
      </c>
    </row>
    <row r="1112" spans="1:16" x14ac:dyDescent="0.55000000000000004">
      <c r="A1112" t="s">
        <v>1378</v>
      </c>
      <c r="B1112" s="1">
        <v>40571</v>
      </c>
      <c r="C1112" t="s">
        <v>1</v>
      </c>
      <c r="D1112" t="s">
        <v>557</v>
      </c>
      <c r="E1112" t="s">
        <v>558</v>
      </c>
      <c r="F1112">
        <v>1</v>
      </c>
      <c r="G1112" t="str">
        <f t="array" ref="G1112">INDEX(BillToName,MATCH(A1112,'Bill to Data'!$A$2:$A$3040,0))</f>
        <v>KENNETH ROSE</v>
      </c>
      <c r="H1112" t="str">
        <f t="shared" si="17"/>
        <v>8000-543-250</v>
      </c>
      <c r="J1112" t="s">
        <v>2478</v>
      </c>
      <c r="K1112">
        <f t="array" ref="K1112">SUM((InvoiceNo=J1112)*1)</f>
        <v>1</v>
      </c>
      <c r="L1112">
        <f t="array" ref="L1112">SUM((InvoiceNo=J1112)*QuantityShipped)</f>
        <v>1</v>
      </c>
      <c r="N1112" t="s">
        <v>3763</v>
      </c>
      <c r="O1112">
        <f t="array" ref="O1112">SUM((ItemCode=N1112)*1)</f>
        <v>1</v>
      </c>
      <c r="P1112">
        <f t="array" ref="P1112">SUM((ItemCode=N1112)*QuantityShipped)</f>
        <v>1</v>
      </c>
    </row>
    <row r="1113" spans="1:16" x14ac:dyDescent="0.55000000000000004">
      <c r="A1113" t="s">
        <v>1381</v>
      </c>
      <c r="B1113" s="1">
        <v>40571</v>
      </c>
      <c r="C1113" t="s">
        <v>1</v>
      </c>
      <c r="D1113" t="s">
        <v>774</v>
      </c>
      <c r="E1113" t="s">
        <v>775</v>
      </c>
      <c r="F1113">
        <v>1</v>
      </c>
      <c r="G1113" t="str">
        <f t="array" ref="G1113">INDEX(BillToName,MATCH(A1113,'Bill to Data'!$A$2:$A$3040,0))</f>
        <v>JEFF ZAYA</v>
      </c>
      <c r="H1113" t="str">
        <f t="shared" si="17"/>
        <v>2088-313-145</v>
      </c>
      <c r="J1113" t="s">
        <v>2481</v>
      </c>
      <c r="K1113">
        <f t="array" ref="K1113">SUM((InvoiceNo=J1113)*1)</f>
        <v>1</v>
      </c>
      <c r="L1113">
        <f t="array" ref="L1113">SUM((InvoiceNo=J1113)*QuantityShipped)</f>
        <v>18</v>
      </c>
      <c r="N1113" t="s">
        <v>3767</v>
      </c>
      <c r="O1113">
        <f t="array" ref="O1113">SUM((ItemCode=N1113)*1)</f>
        <v>1</v>
      </c>
      <c r="P1113">
        <f t="array" ref="P1113">SUM((ItemCode=N1113)*QuantityShipped)</f>
        <v>10</v>
      </c>
    </row>
    <row r="1114" spans="1:16" x14ac:dyDescent="0.55000000000000004">
      <c r="A1114" t="s">
        <v>1382</v>
      </c>
      <c r="B1114" s="1">
        <v>40571</v>
      </c>
      <c r="C1114" t="s">
        <v>1</v>
      </c>
      <c r="D1114" t="s">
        <v>1383</v>
      </c>
      <c r="E1114" t="s">
        <v>438</v>
      </c>
      <c r="F1114">
        <v>16</v>
      </c>
      <c r="G1114" t="str">
        <f t="array" ref="G1114">INDEX(BillToName,MATCH(A1114,'Bill to Data'!$A$2:$A$3040,0))</f>
        <v>ANDREW NESBITT</v>
      </c>
      <c r="H1114" t="str">
        <f t="shared" si="17"/>
        <v>TX-VK10</v>
      </c>
      <c r="J1114" t="s">
        <v>2482</v>
      </c>
      <c r="K1114">
        <f t="array" ref="K1114">SUM((InvoiceNo=J1114)*1)</f>
        <v>1</v>
      </c>
      <c r="L1114">
        <f t="array" ref="L1114">SUM((InvoiceNo=J1114)*QuantityShipped)</f>
        <v>1</v>
      </c>
      <c r="N1114" t="s">
        <v>3769</v>
      </c>
      <c r="O1114">
        <f t="array" ref="O1114">SUM((ItemCode=N1114)*1)</f>
        <v>1</v>
      </c>
      <c r="P1114">
        <f t="array" ref="P1114">SUM((ItemCode=N1114)*QuantityShipped)</f>
        <v>10</v>
      </c>
    </row>
    <row r="1115" spans="1:16" x14ac:dyDescent="0.55000000000000004">
      <c r="A1115" t="s">
        <v>1382</v>
      </c>
      <c r="B1115" s="1">
        <v>40571</v>
      </c>
      <c r="C1115" t="s">
        <v>1</v>
      </c>
      <c r="D1115" t="s">
        <v>440</v>
      </c>
      <c r="E1115" t="s">
        <v>438</v>
      </c>
      <c r="F1115">
        <v>8</v>
      </c>
      <c r="G1115" t="str">
        <f t="array" ref="G1115">INDEX(BillToName,MATCH(A1115,'Bill to Data'!$A$2:$A$3040,0))</f>
        <v>ANDREW NESBITT</v>
      </c>
      <c r="H1115" t="str">
        <f t="shared" si="17"/>
        <v>TX-VK18</v>
      </c>
      <c r="J1115" t="s">
        <v>2483</v>
      </c>
      <c r="K1115">
        <f t="array" ref="K1115">SUM((InvoiceNo=J1115)*1)</f>
        <v>1</v>
      </c>
      <c r="L1115">
        <f t="array" ref="L1115">SUM((InvoiceNo=J1115)*QuantityShipped)</f>
        <v>7</v>
      </c>
      <c r="N1115" t="s">
        <v>3780</v>
      </c>
      <c r="O1115">
        <f t="array" ref="O1115">SUM((ItemCode=N1115)*1)</f>
        <v>1</v>
      </c>
      <c r="P1115">
        <f t="array" ref="P1115">SUM((ItemCode=N1115)*QuantityShipped)</f>
        <v>2</v>
      </c>
    </row>
    <row r="1116" spans="1:16" x14ac:dyDescent="0.55000000000000004">
      <c r="A1116" t="s">
        <v>1382</v>
      </c>
      <c r="B1116" s="1">
        <v>40571</v>
      </c>
      <c r="C1116" t="s">
        <v>1</v>
      </c>
      <c r="D1116" t="s">
        <v>439</v>
      </c>
      <c r="E1116" t="s">
        <v>438</v>
      </c>
      <c r="F1116">
        <v>8</v>
      </c>
      <c r="G1116" t="str">
        <f t="array" ref="G1116">INDEX(BillToName,MATCH(A1116,'Bill to Data'!$A$2:$A$3040,0))</f>
        <v>ANDREW NESBITT</v>
      </c>
      <c r="H1116" t="str">
        <f t="shared" si="17"/>
        <v>TX-VK12</v>
      </c>
      <c r="J1116" t="s">
        <v>2484</v>
      </c>
      <c r="K1116">
        <f t="array" ref="K1116">SUM((InvoiceNo=J1116)*1)</f>
        <v>1</v>
      </c>
      <c r="L1116">
        <f t="array" ref="L1116">SUM((InvoiceNo=J1116)*QuantityShipped)</f>
        <v>6</v>
      </c>
      <c r="N1116" t="s">
        <v>3783</v>
      </c>
      <c r="O1116">
        <f t="array" ref="O1116">SUM((ItemCode=N1116)*1)</f>
        <v>1</v>
      </c>
      <c r="P1116">
        <f t="array" ref="P1116">SUM((ItemCode=N1116)*QuantityShipped)</f>
        <v>3</v>
      </c>
    </row>
    <row r="1117" spans="1:16" x14ac:dyDescent="0.55000000000000004">
      <c r="A1117" t="s">
        <v>1384</v>
      </c>
      <c r="B1117" s="1">
        <v>40571</v>
      </c>
      <c r="C1117" t="s">
        <v>138</v>
      </c>
      <c r="D1117" t="s">
        <v>1385</v>
      </c>
      <c r="E1117" t="s">
        <v>1386</v>
      </c>
      <c r="F1117">
        <v>75</v>
      </c>
      <c r="G1117" t="str">
        <f t="array" ref="G1117">INDEX(BillToName,MATCH(A1117,'Bill to Data'!$A$2:$A$3040,0))</f>
        <v>SERVICE MOTOR COMPANY</v>
      </c>
      <c r="H1117" t="str">
        <f t="shared" si="17"/>
        <v>ULD120-03</v>
      </c>
      <c r="J1117" t="s">
        <v>2485</v>
      </c>
      <c r="K1117">
        <f t="array" ref="K1117">SUM((InvoiceNo=J1117)*1)</f>
        <v>15</v>
      </c>
      <c r="L1117">
        <f t="array" ref="L1117">SUM((InvoiceNo=J1117)*QuantityShipped)</f>
        <v>391</v>
      </c>
      <c r="N1117" t="s">
        <v>3785</v>
      </c>
      <c r="O1117">
        <f t="array" ref="O1117">SUM((ItemCode=N1117)*1)</f>
        <v>2</v>
      </c>
      <c r="P1117">
        <f t="array" ref="P1117">SUM((ItemCode=N1117)*QuantityShipped)</f>
        <v>14</v>
      </c>
    </row>
    <row r="1118" spans="1:16" x14ac:dyDescent="0.55000000000000004">
      <c r="A1118" t="s">
        <v>1387</v>
      </c>
      <c r="B1118" s="1">
        <v>40571</v>
      </c>
      <c r="C1118" t="s">
        <v>1</v>
      </c>
      <c r="D1118" t="s">
        <v>1328</v>
      </c>
      <c r="E1118" t="s">
        <v>1280</v>
      </c>
      <c r="F1118">
        <v>60</v>
      </c>
      <c r="G1118" t="str">
        <f t="array" ref="G1118">INDEX(BillToName,MATCH(A1118,'Bill to Data'!$A$2:$A$3040,0))</f>
        <v>Pat Lonergan</v>
      </c>
      <c r="H1118" t="str">
        <f t="shared" si="17"/>
        <v>TTI11002-VP</v>
      </c>
      <c r="J1118" t="s">
        <v>2497</v>
      </c>
      <c r="K1118">
        <f t="array" ref="K1118">SUM((InvoiceNo=J1118)*1)</f>
        <v>9</v>
      </c>
      <c r="L1118">
        <f t="array" ref="L1118">SUM((InvoiceNo=J1118)*QuantityShipped)</f>
        <v>35</v>
      </c>
      <c r="N1118" t="s">
        <v>3788</v>
      </c>
      <c r="O1118">
        <f t="array" ref="O1118">SUM((ItemCode=N1118)*1)</f>
        <v>1</v>
      </c>
      <c r="P1118">
        <f t="array" ref="P1118">SUM((ItemCode=N1118)*QuantityShipped)</f>
        <v>6</v>
      </c>
    </row>
    <row r="1119" spans="1:16" x14ac:dyDescent="0.55000000000000004">
      <c r="A1119" t="s">
        <v>1388</v>
      </c>
      <c r="B1119" s="1">
        <v>40571</v>
      </c>
      <c r="C1119" t="s">
        <v>138</v>
      </c>
      <c r="D1119" t="s">
        <v>1091</v>
      </c>
      <c r="E1119" t="s">
        <v>1092</v>
      </c>
      <c r="F1119">
        <v>4</v>
      </c>
      <c r="G1119" t="str">
        <f t="array" ref="G1119">INDEX(BillToName,MATCH(A1119,'Bill to Data'!$A$2:$A$3040,0))</f>
        <v>DON OWENS</v>
      </c>
      <c r="H1119" t="str">
        <f t="shared" si="17"/>
        <v>IN0110-30</v>
      </c>
      <c r="J1119" t="s">
        <v>2498</v>
      </c>
      <c r="K1119">
        <f t="array" ref="K1119">SUM((InvoiceNo=J1119)*1)</f>
        <v>2</v>
      </c>
      <c r="L1119">
        <f t="array" ref="L1119">SUM((InvoiceNo=J1119)*QuantityShipped)</f>
        <v>82</v>
      </c>
      <c r="N1119" t="s">
        <v>3794</v>
      </c>
      <c r="O1119">
        <f t="array" ref="O1119">SUM((ItemCode=N1119)*1)</f>
        <v>1</v>
      </c>
      <c r="P1119">
        <f t="array" ref="P1119">SUM((ItemCode=N1119)*QuantityShipped)</f>
        <v>3</v>
      </c>
    </row>
    <row r="1120" spans="1:16" x14ac:dyDescent="0.55000000000000004">
      <c r="A1120" t="s">
        <v>1388</v>
      </c>
      <c r="B1120" s="1">
        <v>40571</v>
      </c>
      <c r="C1120" t="s">
        <v>138</v>
      </c>
      <c r="D1120" t="s">
        <v>1093</v>
      </c>
      <c r="E1120" t="s">
        <v>1094</v>
      </c>
      <c r="F1120">
        <v>4</v>
      </c>
      <c r="G1120" t="str">
        <f t="array" ref="G1120">INDEX(BillToName,MATCH(A1120,'Bill to Data'!$A$2:$A$3040,0))</f>
        <v>DON OWENS</v>
      </c>
      <c r="H1120" t="str">
        <f t="shared" si="17"/>
        <v>IN40/85-ST</v>
      </c>
      <c r="J1120" t="s">
        <v>2499</v>
      </c>
      <c r="K1120">
        <f t="array" ref="K1120">SUM((InvoiceNo=J1120)*1)</f>
        <v>6</v>
      </c>
      <c r="L1120">
        <f t="array" ref="L1120">SUM((InvoiceNo=J1120)*QuantityShipped)</f>
        <v>24</v>
      </c>
      <c r="N1120" t="s">
        <v>3797</v>
      </c>
      <c r="O1120">
        <f t="array" ref="O1120">SUM((ItemCode=N1120)*1)</f>
        <v>1</v>
      </c>
      <c r="P1120">
        <f t="array" ref="P1120">SUM((ItemCode=N1120)*QuantityShipped)</f>
        <v>3</v>
      </c>
    </row>
    <row r="1121" spans="1:16" x14ac:dyDescent="0.55000000000000004">
      <c r="A1121" t="s">
        <v>1388</v>
      </c>
      <c r="B1121" s="1">
        <v>40571</v>
      </c>
      <c r="C1121" t="s">
        <v>138</v>
      </c>
      <c r="D1121" t="s">
        <v>1095</v>
      </c>
      <c r="E1121" t="s">
        <v>1096</v>
      </c>
      <c r="F1121">
        <v>2</v>
      </c>
      <c r="G1121" t="str">
        <f t="array" ref="G1121">INDEX(BillToName,MATCH(A1121,'Bill to Data'!$A$2:$A$3040,0))</f>
        <v>DON OWENS</v>
      </c>
      <c r="H1121" t="str">
        <f t="shared" si="17"/>
        <v>IN0015-19</v>
      </c>
      <c r="J1121" t="s">
        <v>2500</v>
      </c>
      <c r="K1121">
        <f t="array" ref="K1121">SUM((InvoiceNo=J1121)*1)</f>
        <v>1</v>
      </c>
      <c r="L1121">
        <f t="array" ref="L1121">SUM((InvoiceNo=J1121)*QuantityShipped)</f>
        <v>1</v>
      </c>
      <c r="N1121" t="s">
        <v>3800</v>
      </c>
      <c r="O1121">
        <f t="array" ref="O1121">SUM((ItemCode=N1121)*1)</f>
        <v>1</v>
      </c>
      <c r="P1121">
        <f t="array" ref="P1121">SUM((ItemCode=N1121)*QuantityShipped)</f>
        <v>1</v>
      </c>
    </row>
    <row r="1122" spans="1:16" x14ac:dyDescent="0.55000000000000004">
      <c r="A1122" t="s">
        <v>1388</v>
      </c>
      <c r="B1122" s="1">
        <v>40571</v>
      </c>
      <c r="C1122" t="s">
        <v>138</v>
      </c>
      <c r="D1122" t="s">
        <v>1097</v>
      </c>
      <c r="E1122" t="s">
        <v>1098</v>
      </c>
      <c r="F1122">
        <v>2</v>
      </c>
      <c r="G1122" t="str">
        <f t="array" ref="G1122">INDEX(BillToName,MATCH(A1122,'Bill to Data'!$A$2:$A$3040,0))</f>
        <v>DON OWENS</v>
      </c>
      <c r="H1122" t="str">
        <f t="shared" si="17"/>
        <v>IN15-ST</v>
      </c>
      <c r="J1122" t="s">
        <v>2501</v>
      </c>
      <c r="K1122">
        <f t="array" ref="K1122">SUM((InvoiceNo=J1122)*1)</f>
        <v>1</v>
      </c>
      <c r="L1122">
        <f t="array" ref="L1122">SUM((InvoiceNo=J1122)*QuantityShipped)</f>
        <v>10</v>
      </c>
      <c r="N1122" t="s">
        <v>3804</v>
      </c>
      <c r="O1122">
        <f t="array" ref="O1122">SUM((ItemCode=N1122)*1)</f>
        <v>2</v>
      </c>
      <c r="P1122">
        <f t="array" ref="P1122">SUM((ItemCode=N1122)*QuantityShipped)</f>
        <v>6</v>
      </c>
    </row>
    <row r="1123" spans="1:16" x14ac:dyDescent="0.55000000000000004">
      <c r="A1123" t="s">
        <v>1389</v>
      </c>
      <c r="B1123" s="1">
        <v>40571</v>
      </c>
      <c r="C1123" t="s">
        <v>1</v>
      </c>
      <c r="D1123" t="s">
        <v>2</v>
      </c>
      <c r="E1123" t="s">
        <v>3</v>
      </c>
      <c r="F1123">
        <v>1</v>
      </c>
      <c r="G1123" t="str">
        <f t="array" ref="G1123">INDEX(BillToName,MATCH(A1123,'Bill to Data'!$A$2:$A$3040,0))</f>
        <v>WILLIAM MCBEE</v>
      </c>
      <c r="H1123" t="str">
        <f t="shared" si="17"/>
        <v>8000-543-236</v>
      </c>
      <c r="J1123" t="s">
        <v>2502</v>
      </c>
      <c r="K1123">
        <f t="array" ref="K1123">SUM((InvoiceNo=J1123)*1)</f>
        <v>6</v>
      </c>
      <c r="L1123">
        <f t="array" ref="L1123">SUM((InvoiceNo=J1123)*QuantityShipped)</f>
        <v>166</v>
      </c>
      <c r="N1123" t="s">
        <v>3806</v>
      </c>
      <c r="O1123">
        <f t="array" ref="O1123">SUM((ItemCode=N1123)*1)</f>
        <v>1</v>
      </c>
      <c r="P1123">
        <f t="array" ref="P1123">SUM((ItemCode=N1123)*QuantityShipped)</f>
        <v>50</v>
      </c>
    </row>
    <row r="1124" spans="1:16" x14ac:dyDescent="0.55000000000000004">
      <c r="A1124" t="s">
        <v>1390</v>
      </c>
      <c r="B1124" s="1">
        <v>40571</v>
      </c>
      <c r="C1124" t="s">
        <v>1</v>
      </c>
      <c r="D1124" t="s">
        <v>1391</v>
      </c>
      <c r="E1124" t="s">
        <v>1392</v>
      </c>
      <c r="F1124">
        <v>65</v>
      </c>
      <c r="G1124" t="str">
        <f t="array" ref="G1124">INDEX(BillToName,MATCH(A1124,'Bill to Data'!$A$2:$A$3040,0))</f>
        <v>MICHAEL ETHRIDGE</v>
      </c>
      <c r="H1124" t="str">
        <f t="shared" si="17"/>
        <v>AM11003</v>
      </c>
      <c r="J1124" t="s">
        <v>2503</v>
      </c>
      <c r="K1124">
        <f t="array" ref="K1124">SUM((InvoiceNo=J1124)*1)</f>
        <v>1</v>
      </c>
      <c r="L1124">
        <f t="array" ref="L1124">SUM((InvoiceNo=J1124)*QuantityShipped)</f>
        <v>2</v>
      </c>
      <c r="N1124" t="s">
        <v>3807</v>
      </c>
      <c r="O1124">
        <f t="array" ref="O1124">SUM((ItemCode=N1124)*1)</f>
        <v>1</v>
      </c>
      <c r="P1124">
        <f t="array" ref="P1124">SUM((ItemCode=N1124)*QuantityShipped)</f>
        <v>50</v>
      </c>
    </row>
    <row r="1125" spans="1:16" x14ac:dyDescent="0.55000000000000004">
      <c r="A1125" t="s">
        <v>1393</v>
      </c>
      <c r="B1125" s="1">
        <v>40571</v>
      </c>
      <c r="C1125" t="s">
        <v>1</v>
      </c>
      <c r="D1125" t="s">
        <v>1394</v>
      </c>
      <c r="E1125" t="s">
        <v>1395</v>
      </c>
      <c r="F1125">
        <v>1</v>
      </c>
      <c r="G1125" t="str">
        <f t="array" ref="G1125">INDEX(BillToName,MATCH(A1125,'Bill to Data'!$A$2:$A$3040,0))</f>
        <v>CHAD TANNEHILL</v>
      </c>
      <c r="H1125" t="str">
        <f t="shared" si="17"/>
        <v>12328-1/2-NYB</v>
      </c>
      <c r="J1125" t="s">
        <v>2504</v>
      </c>
      <c r="K1125">
        <f t="array" ref="K1125">SUM((InvoiceNo=J1125)*1)</f>
        <v>7</v>
      </c>
      <c r="L1125">
        <f t="array" ref="L1125">SUM((InvoiceNo=J1125)*QuantityShipped)</f>
        <v>14</v>
      </c>
      <c r="N1125" t="s">
        <v>3809</v>
      </c>
      <c r="O1125">
        <f t="array" ref="O1125">SUM((ItemCode=N1125)*1)</f>
        <v>2</v>
      </c>
      <c r="P1125">
        <f t="array" ref="P1125">SUM((ItemCode=N1125)*QuantityShipped)</f>
        <v>4</v>
      </c>
    </row>
    <row r="1126" spans="1:16" x14ac:dyDescent="0.55000000000000004">
      <c r="A1126" t="s">
        <v>1396</v>
      </c>
      <c r="B1126" s="1">
        <v>40571</v>
      </c>
      <c r="C1126" t="s">
        <v>1</v>
      </c>
      <c r="D1126" t="s">
        <v>1397</v>
      </c>
      <c r="E1126" t="s">
        <v>1398</v>
      </c>
      <c r="F1126">
        <v>1</v>
      </c>
      <c r="G1126" t="str">
        <f t="array" ref="G1126">INDEX(BillToName,MATCH(A1126,'Bill to Data'!$A$2:$A$3040,0))</f>
        <v>EDWARD BRIDGES</v>
      </c>
      <c r="H1126" t="str">
        <f t="shared" si="17"/>
        <v>LS200-30</v>
      </c>
      <c r="J1126" t="s">
        <v>2507</v>
      </c>
      <c r="K1126">
        <f t="array" ref="K1126">SUM((InvoiceNo=J1126)*1)</f>
        <v>4</v>
      </c>
      <c r="L1126">
        <f t="array" ref="L1126">SUM((InvoiceNo=J1126)*QuantityShipped)</f>
        <v>5</v>
      </c>
      <c r="N1126" t="s">
        <v>3811</v>
      </c>
      <c r="O1126">
        <f t="array" ref="O1126">SUM((ItemCode=N1126)*1)</f>
        <v>2</v>
      </c>
      <c r="P1126">
        <f t="array" ref="P1126">SUM((ItemCode=N1126)*QuantityShipped)</f>
        <v>3</v>
      </c>
    </row>
    <row r="1127" spans="1:16" x14ac:dyDescent="0.55000000000000004">
      <c r="A1127" t="s">
        <v>1399</v>
      </c>
      <c r="B1127" s="1">
        <v>40574</v>
      </c>
      <c r="C1127" t="s">
        <v>138</v>
      </c>
      <c r="D1127" t="s">
        <v>1400</v>
      </c>
      <c r="E1127" t="s">
        <v>20</v>
      </c>
      <c r="F1127">
        <v>1</v>
      </c>
      <c r="G1127" t="str">
        <f t="array" ref="G1127">INDEX(BillToName,MATCH(A1127,'Bill to Data'!$A$2:$A$3040,0))</f>
        <v>JOHN HILLARD</v>
      </c>
      <c r="H1127" t="str">
        <f t="shared" si="17"/>
        <v>AA2-20</v>
      </c>
      <c r="J1127" t="s">
        <v>2508</v>
      </c>
      <c r="K1127">
        <f t="array" ref="K1127">SUM((InvoiceNo=J1127)*1)</f>
        <v>1</v>
      </c>
      <c r="L1127">
        <f t="array" ref="L1127">SUM((InvoiceNo=J1127)*QuantityShipped)</f>
        <v>2</v>
      </c>
      <c r="N1127" t="s">
        <v>3813</v>
      </c>
      <c r="O1127">
        <f t="array" ref="O1127">SUM((ItemCode=N1127)*1)</f>
        <v>1</v>
      </c>
      <c r="P1127">
        <f t="array" ref="P1127">SUM((ItemCode=N1127)*QuantityShipped)</f>
        <v>1</v>
      </c>
    </row>
    <row r="1128" spans="1:16" x14ac:dyDescent="0.55000000000000004">
      <c r="A1128" t="s">
        <v>1401</v>
      </c>
      <c r="B1128" s="1">
        <v>40574</v>
      </c>
      <c r="C1128" t="s">
        <v>1</v>
      </c>
      <c r="D1128" t="s">
        <v>1402</v>
      </c>
      <c r="E1128" t="s">
        <v>1403</v>
      </c>
      <c r="F1128">
        <v>1</v>
      </c>
      <c r="G1128" t="str">
        <f t="array" ref="G1128">INDEX(BillToName,MATCH(A1128,'Bill to Data'!$A$2:$A$3040,0))</f>
        <v>BOB KIRZINGER</v>
      </c>
      <c r="H1128" t="str">
        <f t="shared" si="17"/>
        <v>EVR3102</v>
      </c>
      <c r="J1128" t="s">
        <v>2511</v>
      </c>
      <c r="K1128">
        <f t="array" ref="K1128">SUM((InvoiceNo=J1128)*1)</f>
        <v>2</v>
      </c>
      <c r="L1128">
        <f t="array" ref="L1128">SUM((InvoiceNo=J1128)*QuantityShipped)</f>
        <v>120</v>
      </c>
      <c r="N1128" t="s">
        <v>3819</v>
      </c>
      <c r="O1128">
        <f t="array" ref="O1128">SUM((ItemCode=N1128)*1)</f>
        <v>2</v>
      </c>
      <c r="P1128">
        <f t="array" ref="P1128">SUM((ItemCode=N1128)*QuantityShipped)</f>
        <v>4</v>
      </c>
    </row>
    <row r="1129" spans="1:16" x14ac:dyDescent="0.55000000000000004">
      <c r="A1129" t="s">
        <v>1404</v>
      </c>
      <c r="B1129" s="1">
        <v>40574</v>
      </c>
      <c r="C1129" t="s">
        <v>1</v>
      </c>
      <c r="D1129" t="s">
        <v>726</v>
      </c>
      <c r="E1129" t="s">
        <v>727</v>
      </c>
      <c r="F1129">
        <v>2</v>
      </c>
      <c r="G1129" t="str">
        <f t="array" ref="G1129">INDEX(BillToName,MATCH(A1129,'Bill to Data'!$A$2:$A$3040,0))</f>
        <v>MICHAEL COLEMAN</v>
      </c>
      <c r="H1129" t="str">
        <f t="shared" si="17"/>
        <v>8000-533-236</v>
      </c>
      <c r="J1129" t="s">
        <v>2512</v>
      </c>
      <c r="K1129">
        <f t="array" ref="K1129">SUM((InvoiceNo=J1129)*1)</f>
        <v>1</v>
      </c>
      <c r="L1129">
        <f t="array" ref="L1129">SUM((InvoiceNo=J1129)*QuantityShipped)</f>
        <v>50</v>
      </c>
      <c r="N1129" t="s">
        <v>3825</v>
      </c>
      <c r="O1129">
        <f t="array" ref="O1129">SUM((ItemCode=N1129)*1)</f>
        <v>1</v>
      </c>
      <c r="P1129">
        <f t="array" ref="P1129">SUM((ItemCode=N1129)*QuantityShipped)</f>
        <v>1</v>
      </c>
    </row>
    <row r="1130" spans="1:16" x14ac:dyDescent="0.55000000000000004">
      <c r="A1130" t="s">
        <v>1405</v>
      </c>
      <c r="B1130" s="1">
        <v>40574</v>
      </c>
      <c r="C1130" t="s">
        <v>1</v>
      </c>
      <c r="D1130" t="s">
        <v>399</v>
      </c>
      <c r="E1130" t="s">
        <v>23</v>
      </c>
      <c r="F1130">
        <v>60</v>
      </c>
      <c r="G1130" t="str">
        <f t="array" ref="G1130">INDEX(BillToName,MATCH(A1130,'Bill to Data'!$A$2:$A$3040,0))</f>
        <v>RANDY FOSTER</v>
      </c>
      <c r="H1130" t="str">
        <f t="shared" si="17"/>
        <v>TT11005-VP</v>
      </c>
      <c r="J1130" t="s">
        <v>2513</v>
      </c>
      <c r="K1130">
        <f t="array" ref="K1130">SUM((InvoiceNo=J1130)*1)</f>
        <v>1</v>
      </c>
      <c r="L1130">
        <f t="array" ref="L1130">SUM((InvoiceNo=J1130)*QuantityShipped)</f>
        <v>12</v>
      </c>
      <c r="N1130" t="s">
        <v>3827</v>
      </c>
      <c r="O1130">
        <f t="array" ref="O1130">SUM((ItemCode=N1130)*1)</f>
        <v>1</v>
      </c>
      <c r="P1130">
        <f t="array" ref="P1130">SUM((ItemCode=N1130)*QuantityShipped)</f>
        <v>1</v>
      </c>
    </row>
    <row r="1131" spans="1:16" x14ac:dyDescent="0.55000000000000004">
      <c r="A1131" t="s">
        <v>1405</v>
      </c>
      <c r="B1131" s="1">
        <v>40574</v>
      </c>
      <c r="C1131" t="s">
        <v>1</v>
      </c>
      <c r="D1131" t="s">
        <v>73</v>
      </c>
      <c r="E1131" t="s">
        <v>74</v>
      </c>
      <c r="F1131">
        <v>112</v>
      </c>
      <c r="G1131" t="str">
        <f t="array" ref="G1131">INDEX(BillToName,MATCH(A1131,'Bill to Data'!$A$2:$A$3040,0))</f>
        <v>RANDY FOSTER</v>
      </c>
      <c r="H1131" t="str">
        <f t="shared" si="17"/>
        <v>19843-NYR</v>
      </c>
      <c r="J1131" t="s">
        <v>2515</v>
      </c>
      <c r="K1131">
        <f t="array" ref="K1131">SUM((InvoiceNo=J1131)*1)</f>
        <v>1</v>
      </c>
      <c r="L1131">
        <f t="array" ref="L1131">SUM((InvoiceNo=J1131)*QuantityShipped)</f>
        <v>30</v>
      </c>
      <c r="N1131" t="s">
        <v>3829</v>
      </c>
      <c r="O1131">
        <f t="array" ref="O1131">SUM((ItemCode=N1131)*1)</f>
        <v>2</v>
      </c>
      <c r="P1131">
        <f t="array" ref="P1131">SUM((ItemCode=N1131)*QuantityShipped)</f>
        <v>0</v>
      </c>
    </row>
    <row r="1132" spans="1:16" x14ac:dyDescent="0.55000000000000004">
      <c r="A1132" t="s">
        <v>1405</v>
      </c>
      <c r="B1132" s="1">
        <v>40574</v>
      </c>
      <c r="C1132" t="s">
        <v>1</v>
      </c>
      <c r="D1132" t="s">
        <v>1178</v>
      </c>
      <c r="E1132" t="s">
        <v>30</v>
      </c>
      <c r="F1132">
        <v>60</v>
      </c>
      <c r="G1132" t="str">
        <f t="array" ref="G1132">INDEX(BillToName,MATCH(A1132,'Bill to Data'!$A$2:$A$3040,0))</f>
        <v>RANDY FOSTER</v>
      </c>
      <c r="H1132" t="str">
        <f t="shared" si="17"/>
        <v>25612-7-NYR</v>
      </c>
      <c r="J1132" t="s">
        <v>2516</v>
      </c>
      <c r="K1132">
        <f t="array" ref="K1132">SUM((InvoiceNo=J1132)*1)</f>
        <v>1</v>
      </c>
      <c r="L1132">
        <f t="array" ref="L1132">SUM((InvoiceNo=J1132)*QuantityShipped)</f>
        <v>1</v>
      </c>
      <c r="N1132" t="s">
        <v>3831</v>
      </c>
      <c r="O1132">
        <f t="array" ref="O1132">SUM((ItemCode=N1132)*1)</f>
        <v>2</v>
      </c>
      <c r="P1132">
        <f t="array" ref="P1132">SUM((ItemCode=N1132)*QuantityShipped)</f>
        <v>2</v>
      </c>
    </row>
    <row r="1133" spans="1:16" x14ac:dyDescent="0.55000000000000004">
      <c r="A1133" t="s">
        <v>1406</v>
      </c>
      <c r="B1133" s="1">
        <v>40574</v>
      </c>
      <c r="C1133" t="s">
        <v>1</v>
      </c>
      <c r="D1133" t="s">
        <v>831</v>
      </c>
      <c r="E1133" t="s">
        <v>832</v>
      </c>
      <c r="F1133">
        <v>1</v>
      </c>
      <c r="G1133" t="str">
        <f t="array" ref="G1133">INDEX(BillToName,MATCH(A1133,'Bill to Data'!$A$2:$A$3040,0))</f>
        <v>DAVID OKADA</v>
      </c>
      <c r="H1133" t="str">
        <f t="shared" si="17"/>
        <v>8050-305-426</v>
      </c>
      <c r="J1133" t="s">
        <v>2517</v>
      </c>
      <c r="K1133">
        <f t="array" ref="K1133">SUM((InvoiceNo=J1133)*1)</f>
        <v>1</v>
      </c>
      <c r="L1133">
        <f t="array" ref="L1133">SUM((InvoiceNo=J1133)*QuantityShipped)</f>
        <v>3</v>
      </c>
      <c r="N1133" t="s">
        <v>3833</v>
      </c>
      <c r="O1133">
        <f t="array" ref="O1133">SUM((ItemCode=N1133)*1)</f>
        <v>1</v>
      </c>
      <c r="P1133">
        <f t="array" ref="P1133">SUM((ItemCode=N1133)*QuantityShipped)</f>
        <v>1</v>
      </c>
    </row>
    <row r="1134" spans="1:16" x14ac:dyDescent="0.55000000000000004">
      <c r="A1134" t="s">
        <v>1407</v>
      </c>
      <c r="B1134" s="1">
        <v>40574</v>
      </c>
      <c r="C1134" t="s">
        <v>1</v>
      </c>
      <c r="D1134" t="s">
        <v>1408</v>
      </c>
      <c r="E1134" t="s">
        <v>1409</v>
      </c>
      <c r="F1134">
        <v>3</v>
      </c>
      <c r="G1134" t="str">
        <f t="array" ref="G1134">INDEX(BillToName,MATCH(A1134,'Bill to Data'!$A$2:$A$3040,0))</f>
        <v>ANDREW GAEDE</v>
      </c>
      <c r="H1134" t="str">
        <f t="shared" si="17"/>
        <v>LST100-80</v>
      </c>
      <c r="J1134" t="s">
        <v>2518</v>
      </c>
      <c r="K1134">
        <f t="array" ref="K1134">SUM((InvoiceNo=J1134)*1)</f>
        <v>2</v>
      </c>
      <c r="L1134">
        <f t="array" ref="L1134">SUM((InvoiceNo=J1134)*QuantityShipped)</f>
        <v>80</v>
      </c>
      <c r="N1134" t="s">
        <v>3838</v>
      </c>
      <c r="O1134">
        <f t="array" ref="O1134">SUM((ItemCode=N1134)*1)</f>
        <v>1</v>
      </c>
      <c r="P1134">
        <f t="array" ref="P1134">SUM((ItemCode=N1134)*QuantityShipped)</f>
        <v>1</v>
      </c>
    </row>
    <row r="1135" spans="1:16" x14ac:dyDescent="0.55000000000000004">
      <c r="A1135" t="s">
        <v>1407</v>
      </c>
      <c r="B1135" s="1">
        <v>40574</v>
      </c>
      <c r="C1135" t="s">
        <v>1</v>
      </c>
      <c r="D1135" t="s">
        <v>1410</v>
      </c>
      <c r="E1135" t="s">
        <v>1411</v>
      </c>
      <c r="F1135">
        <v>30</v>
      </c>
      <c r="G1135" t="str">
        <f t="array" ref="G1135">INDEX(BillToName,MATCH(A1135,'Bill to Data'!$A$2:$A$3040,0))</f>
        <v>ANDREW GAEDE</v>
      </c>
      <c r="H1135" t="str">
        <f t="shared" si="17"/>
        <v>21950-10-NYB</v>
      </c>
      <c r="J1135" t="s">
        <v>2519</v>
      </c>
      <c r="K1135">
        <f t="array" ref="K1135">SUM((InvoiceNo=J1135)*1)</f>
        <v>1</v>
      </c>
      <c r="L1135">
        <f t="array" ref="L1135">SUM((InvoiceNo=J1135)*QuantityShipped)</f>
        <v>1</v>
      </c>
      <c r="N1135" t="s">
        <v>3842</v>
      </c>
      <c r="O1135">
        <f t="array" ref="O1135">SUM((ItemCode=N1135)*1)</f>
        <v>2</v>
      </c>
      <c r="P1135">
        <f t="array" ref="P1135">SUM((ItemCode=N1135)*QuantityShipped)</f>
        <v>3</v>
      </c>
    </row>
    <row r="1136" spans="1:16" x14ac:dyDescent="0.55000000000000004">
      <c r="A1136" t="s">
        <v>1407</v>
      </c>
      <c r="B1136" s="1">
        <v>40574</v>
      </c>
      <c r="C1136" t="s">
        <v>1</v>
      </c>
      <c r="D1136" t="s">
        <v>25</v>
      </c>
      <c r="E1136" t="s">
        <v>26</v>
      </c>
      <c r="F1136">
        <v>10</v>
      </c>
      <c r="G1136" t="str">
        <f t="array" ref="G1136">INDEX(BillToName,MATCH(A1136,'Bill to Data'!$A$2:$A$3040,0))</f>
        <v>ANDREW GAEDE</v>
      </c>
      <c r="H1136" t="str">
        <f t="shared" si="17"/>
        <v>24216A-1-NYB</v>
      </c>
      <c r="J1136" t="s">
        <v>2522</v>
      </c>
      <c r="K1136">
        <f t="array" ref="K1136">SUM((InvoiceNo=J1136)*1)</f>
        <v>7</v>
      </c>
      <c r="L1136">
        <f t="array" ref="L1136">SUM((InvoiceNo=J1136)*QuantityShipped)</f>
        <v>8</v>
      </c>
      <c r="N1136" t="s">
        <v>3845</v>
      </c>
      <c r="O1136">
        <f t="array" ref="O1136">SUM((ItemCode=N1136)*1)</f>
        <v>2</v>
      </c>
      <c r="P1136">
        <f t="array" ref="P1136">SUM((ItemCode=N1136)*QuantityShipped)</f>
        <v>1</v>
      </c>
    </row>
    <row r="1137" spans="1:16" x14ac:dyDescent="0.55000000000000004">
      <c r="A1137" t="s">
        <v>1412</v>
      </c>
      <c r="B1137" s="1">
        <v>40574</v>
      </c>
      <c r="C1137" t="s">
        <v>1</v>
      </c>
      <c r="D1137" t="s">
        <v>1413</v>
      </c>
      <c r="E1137" t="s">
        <v>1414</v>
      </c>
      <c r="F1137">
        <v>56</v>
      </c>
      <c r="G1137" t="str">
        <f t="array" ref="G1137">INDEX(BillToName,MATCH(A1137,'Bill to Data'!$A$2:$A$3040,0))</f>
        <v>JOHN WILLIS</v>
      </c>
      <c r="H1137" t="str">
        <f t="shared" si="17"/>
        <v>SJ7-04-VP</v>
      </c>
      <c r="J1137" t="s">
        <v>2523</v>
      </c>
      <c r="K1137">
        <f t="array" ref="K1137">SUM((InvoiceNo=J1137)*1)</f>
        <v>1</v>
      </c>
      <c r="L1137">
        <f t="array" ref="L1137">SUM((InvoiceNo=J1137)*QuantityShipped)</f>
        <v>2</v>
      </c>
      <c r="N1137" t="s">
        <v>3853</v>
      </c>
      <c r="O1137">
        <f t="array" ref="O1137">SUM((ItemCode=N1137)*1)</f>
        <v>1</v>
      </c>
      <c r="P1137">
        <f t="array" ref="P1137">SUM((ItemCode=N1137)*QuantityShipped)</f>
        <v>1</v>
      </c>
    </row>
    <row r="1138" spans="1:16" x14ac:dyDescent="0.55000000000000004">
      <c r="A1138" t="s">
        <v>1412</v>
      </c>
      <c r="B1138" s="1">
        <v>40574</v>
      </c>
      <c r="C1138" t="s">
        <v>1</v>
      </c>
      <c r="D1138" t="s">
        <v>1415</v>
      </c>
      <c r="E1138" t="s">
        <v>1416</v>
      </c>
      <c r="F1138">
        <v>56</v>
      </c>
      <c r="G1138" t="str">
        <f t="array" ref="G1138">INDEX(BillToName,MATCH(A1138,'Bill to Data'!$A$2:$A$3040,0))</f>
        <v>JOHN WILLIS</v>
      </c>
      <c r="H1138" t="str">
        <f t="shared" si="17"/>
        <v>SJ7-08-VP</v>
      </c>
      <c r="J1138" t="s">
        <v>2526</v>
      </c>
      <c r="K1138">
        <f t="array" ref="K1138">SUM((InvoiceNo=J1138)*1)</f>
        <v>4</v>
      </c>
      <c r="L1138">
        <f t="array" ref="L1138">SUM((InvoiceNo=J1138)*QuantityShipped)</f>
        <v>56</v>
      </c>
      <c r="N1138" t="s">
        <v>3856</v>
      </c>
      <c r="O1138">
        <f t="array" ref="O1138">SUM((ItemCode=N1138)*1)</f>
        <v>1</v>
      </c>
      <c r="P1138">
        <f t="array" ref="P1138">SUM((ItemCode=N1138)*QuantityShipped)</f>
        <v>1</v>
      </c>
    </row>
    <row r="1139" spans="1:16" x14ac:dyDescent="0.55000000000000004">
      <c r="A1139" t="s">
        <v>1417</v>
      </c>
      <c r="B1139" s="1">
        <v>40578</v>
      </c>
      <c r="C1139" t="s">
        <v>138</v>
      </c>
      <c r="D1139" t="s">
        <v>1264</v>
      </c>
      <c r="E1139" t="s">
        <v>1265</v>
      </c>
      <c r="F1139">
        <v>25</v>
      </c>
      <c r="G1139" t="str">
        <f t="array" ref="G1139">INDEX(BillToName,MATCH(A1139,'Bill to Data'!$A$2:$A$3040,0))</f>
        <v>KARL ESHELMAN</v>
      </c>
      <c r="H1139" t="str">
        <f t="shared" si="17"/>
        <v>CP1322-SS</v>
      </c>
      <c r="J1139" t="s">
        <v>2527</v>
      </c>
      <c r="K1139">
        <f t="array" ref="K1139">SUM((InvoiceNo=J1139)*1)</f>
        <v>2</v>
      </c>
      <c r="L1139">
        <f t="array" ref="L1139">SUM((InvoiceNo=J1139)*QuantityShipped)</f>
        <v>20</v>
      </c>
      <c r="N1139" t="s">
        <v>3859</v>
      </c>
      <c r="O1139">
        <f t="array" ref="O1139">SUM((ItemCode=N1139)*1)</f>
        <v>2</v>
      </c>
      <c r="P1139">
        <f t="array" ref="P1139">SUM((ItemCode=N1139)*QuantityShipped)</f>
        <v>100</v>
      </c>
    </row>
    <row r="1140" spans="1:16" x14ac:dyDescent="0.55000000000000004">
      <c r="A1140" t="s">
        <v>1418</v>
      </c>
      <c r="B1140" s="1">
        <v>40578</v>
      </c>
      <c r="C1140" t="s">
        <v>138</v>
      </c>
      <c r="D1140" t="s">
        <v>1419</v>
      </c>
      <c r="E1140" t="s">
        <v>1420</v>
      </c>
      <c r="F1140">
        <v>3</v>
      </c>
      <c r="G1140" t="str">
        <f t="array" ref="G1140">INDEX(BillToName,MATCH(A1140,'Bill to Data'!$A$2:$A$3040,0))</f>
        <v>KENNY DEWILEE</v>
      </c>
      <c r="H1140" t="str">
        <f t="shared" si="17"/>
        <v>8000-713-238</v>
      </c>
      <c r="J1140" t="s">
        <v>2528</v>
      </c>
      <c r="K1140">
        <f t="array" ref="K1140">SUM((InvoiceNo=J1140)*1)</f>
        <v>5</v>
      </c>
      <c r="L1140">
        <f t="array" ref="L1140">SUM((InvoiceNo=J1140)*QuantityShipped)</f>
        <v>252</v>
      </c>
      <c r="N1140" t="s">
        <v>3861</v>
      </c>
      <c r="O1140">
        <f t="array" ref="O1140">SUM((ItemCode=N1140)*1)</f>
        <v>2</v>
      </c>
      <c r="P1140">
        <f t="array" ref="P1140">SUM((ItemCode=N1140)*QuantityShipped)</f>
        <v>80</v>
      </c>
    </row>
    <row r="1141" spans="1:16" x14ac:dyDescent="0.55000000000000004">
      <c r="A1141" t="s">
        <v>1421</v>
      </c>
      <c r="B1141" s="1">
        <v>40578</v>
      </c>
      <c r="C1141" t="s">
        <v>138</v>
      </c>
      <c r="D1141" t="s">
        <v>2</v>
      </c>
      <c r="E1141" t="s">
        <v>3</v>
      </c>
      <c r="F1141">
        <v>1</v>
      </c>
      <c r="G1141" t="str">
        <f t="array" ref="G1141">INDEX(BillToName,MATCH(A1141,'Bill to Data'!$A$2:$A$3040,0))</f>
        <v>DAVID JOHNSON</v>
      </c>
      <c r="H1141" t="str">
        <f t="shared" si="17"/>
        <v>8000-543-236</v>
      </c>
      <c r="J1141" t="s">
        <v>2532</v>
      </c>
      <c r="K1141">
        <f t="array" ref="K1141">SUM((InvoiceNo=J1141)*1)</f>
        <v>3</v>
      </c>
      <c r="L1141">
        <f t="array" ref="L1141">SUM((InvoiceNo=J1141)*QuantityShipped)</f>
        <v>6</v>
      </c>
      <c r="N1141" t="s">
        <v>3867</v>
      </c>
      <c r="O1141">
        <f t="array" ref="O1141">SUM((ItemCode=N1141)*1)</f>
        <v>1</v>
      </c>
      <c r="P1141">
        <f t="array" ref="P1141">SUM((ItemCode=N1141)*QuantityShipped)</f>
        <v>2</v>
      </c>
    </row>
    <row r="1142" spans="1:16" x14ac:dyDescent="0.55000000000000004">
      <c r="A1142" t="s">
        <v>1422</v>
      </c>
      <c r="B1142" s="1">
        <v>40578</v>
      </c>
      <c r="C1142" t="s">
        <v>1</v>
      </c>
      <c r="D1142" t="s">
        <v>1138</v>
      </c>
      <c r="E1142" t="s">
        <v>1139</v>
      </c>
      <c r="F1142">
        <v>4</v>
      </c>
      <c r="G1142" t="str">
        <f t="array" ref="G1142">INDEX(BillToName,MATCH(A1142,'Bill to Data'!$A$2:$A$3040,0))</f>
        <v>SCOTT CHAPPELL</v>
      </c>
      <c r="H1142" t="str">
        <f t="shared" si="17"/>
        <v>IBFD35-SET</v>
      </c>
      <c r="J1142" t="s">
        <v>2535</v>
      </c>
      <c r="K1142">
        <f t="array" ref="K1142">SUM((InvoiceNo=J1142)*1)</f>
        <v>1</v>
      </c>
      <c r="L1142">
        <f t="array" ref="L1142">SUM((InvoiceNo=J1142)*QuantityShipped)</f>
        <v>1</v>
      </c>
      <c r="N1142" t="s">
        <v>3868</v>
      </c>
      <c r="O1142">
        <f t="array" ref="O1142">SUM((ItemCode=N1142)*1)</f>
        <v>1</v>
      </c>
      <c r="P1142">
        <f t="array" ref="P1142">SUM((ItemCode=N1142)*QuantityShipped)</f>
        <v>1</v>
      </c>
    </row>
    <row r="1143" spans="1:16" x14ac:dyDescent="0.55000000000000004">
      <c r="A1143" t="s">
        <v>1423</v>
      </c>
      <c r="B1143" s="1">
        <v>40578</v>
      </c>
      <c r="C1143" t="s">
        <v>1</v>
      </c>
      <c r="D1143" t="s">
        <v>93</v>
      </c>
      <c r="E1143" t="s">
        <v>94</v>
      </c>
      <c r="F1143">
        <v>1</v>
      </c>
      <c r="G1143" t="str">
        <f t="array" ref="G1143">INDEX(BillToName,MATCH(A1143,'Bill to Data'!$A$2:$A$3040,0))</f>
        <v>JAMES KARLOWSKY</v>
      </c>
      <c r="H1143" t="str">
        <f t="shared" si="17"/>
        <v>MFM220</v>
      </c>
      <c r="J1143" t="s">
        <v>2538</v>
      </c>
      <c r="K1143">
        <f t="array" ref="K1143">SUM((InvoiceNo=J1143)*1)</f>
        <v>1</v>
      </c>
      <c r="L1143">
        <f t="array" ref="L1143">SUM((InvoiceNo=J1143)*QuantityShipped)</f>
        <v>24</v>
      </c>
      <c r="N1143" t="s">
        <v>3869</v>
      </c>
      <c r="O1143">
        <f t="array" ref="O1143">SUM((ItemCode=N1143)*1)</f>
        <v>1</v>
      </c>
      <c r="P1143">
        <f t="array" ref="P1143">SUM((ItemCode=N1143)*QuantityShipped)</f>
        <v>2</v>
      </c>
    </row>
    <row r="1144" spans="1:16" x14ac:dyDescent="0.55000000000000004">
      <c r="A1144" t="s">
        <v>1424</v>
      </c>
      <c r="B1144" s="1">
        <v>40578</v>
      </c>
      <c r="C1144" t="s">
        <v>1</v>
      </c>
      <c r="D1144" t="s">
        <v>2</v>
      </c>
      <c r="E1144" t="s">
        <v>3</v>
      </c>
      <c r="F1144">
        <v>1</v>
      </c>
      <c r="G1144" t="str">
        <f t="array" ref="G1144">INDEX(BillToName,MATCH(A1144,'Bill to Data'!$A$2:$A$3040,0))</f>
        <v>DANIEL HUON</v>
      </c>
      <c r="H1144" t="str">
        <f t="shared" si="17"/>
        <v>8000-543-236</v>
      </c>
      <c r="J1144" t="s">
        <v>2539</v>
      </c>
      <c r="K1144">
        <f t="array" ref="K1144">SUM((InvoiceNo=J1144)*1)</f>
        <v>6</v>
      </c>
      <c r="L1144">
        <f t="array" ref="L1144">SUM((InvoiceNo=J1144)*QuantityShipped)</f>
        <v>223</v>
      </c>
      <c r="N1144" t="s">
        <v>3871</v>
      </c>
      <c r="O1144">
        <f t="array" ref="O1144">SUM((ItemCode=N1144)*1)</f>
        <v>1</v>
      </c>
      <c r="P1144">
        <f t="array" ref="P1144">SUM((ItemCode=N1144)*QuantityShipped)</f>
        <v>1</v>
      </c>
    </row>
    <row r="1145" spans="1:16" x14ac:dyDescent="0.55000000000000004">
      <c r="A1145" t="s">
        <v>1425</v>
      </c>
      <c r="B1145" s="1">
        <v>40578</v>
      </c>
      <c r="C1145" t="s">
        <v>1</v>
      </c>
      <c r="D1145" t="s">
        <v>1426</v>
      </c>
      <c r="E1145" t="s">
        <v>1427</v>
      </c>
      <c r="F1145">
        <v>1</v>
      </c>
      <c r="G1145" t="str">
        <f t="array" ref="G1145">INDEX(BillToName,MATCH(A1145,'Bill to Data'!$A$2:$A$3040,0))</f>
        <v>ALVIN KUSHNER</v>
      </c>
      <c r="H1145" t="str">
        <f t="shared" si="17"/>
        <v>10150</v>
      </c>
      <c r="J1145" t="s">
        <v>2540</v>
      </c>
      <c r="K1145">
        <f t="array" ref="K1145">SUM((InvoiceNo=J1145)*1)</f>
        <v>2</v>
      </c>
      <c r="L1145">
        <f t="array" ref="L1145">SUM((InvoiceNo=J1145)*QuantityShipped)</f>
        <v>5</v>
      </c>
      <c r="N1145" t="s">
        <v>3877</v>
      </c>
      <c r="O1145">
        <f t="array" ref="O1145">SUM((ItemCode=N1145)*1)</f>
        <v>2</v>
      </c>
      <c r="P1145">
        <f t="array" ref="P1145">SUM((ItemCode=N1145)*QuantityShipped)</f>
        <v>6</v>
      </c>
    </row>
    <row r="1146" spans="1:16" x14ac:dyDescent="0.55000000000000004">
      <c r="A1146" t="s">
        <v>1425</v>
      </c>
      <c r="B1146" s="1">
        <v>40578</v>
      </c>
      <c r="C1146" t="s">
        <v>1</v>
      </c>
      <c r="D1146" t="s">
        <v>1428</v>
      </c>
      <c r="E1146" t="s">
        <v>1429</v>
      </c>
      <c r="F1146">
        <v>2</v>
      </c>
      <c r="G1146" t="str">
        <f t="array" ref="G1146">INDEX(BillToName,MATCH(A1146,'Bill to Data'!$A$2:$A$3040,0))</f>
        <v>ALVIN KUSHNER</v>
      </c>
      <c r="H1146" t="str">
        <f t="shared" si="17"/>
        <v>10160</v>
      </c>
      <c r="J1146" t="s">
        <v>2541</v>
      </c>
      <c r="K1146">
        <f t="array" ref="K1146">SUM((InvoiceNo=J1146)*1)</f>
        <v>5</v>
      </c>
      <c r="L1146">
        <f t="array" ref="L1146">SUM((InvoiceNo=J1146)*QuantityShipped)</f>
        <v>11</v>
      </c>
      <c r="N1146" t="s">
        <v>3879</v>
      </c>
      <c r="O1146">
        <f t="array" ref="O1146">SUM((ItemCode=N1146)*1)</f>
        <v>1</v>
      </c>
      <c r="P1146">
        <f t="array" ref="P1146">SUM((ItemCode=N1146)*QuantityShipped)</f>
        <v>2</v>
      </c>
    </row>
    <row r="1147" spans="1:16" x14ac:dyDescent="0.55000000000000004">
      <c r="A1147" t="s">
        <v>1430</v>
      </c>
      <c r="B1147" s="1">
        <v>40578</v>
      </c>
      <c r="C1147" t="s">
        <v>1</v>
      </c>
      <c r="D1147" t="s">
        <v>1431</v>
      </c>
      <c r="E1147" t="s">
        <v>1432</v>
      </c>
      <c r="F1147">
        <v>2</v>
      </c>
      <c r="G1147" t="str">
        <f t="array" ref="G1147">INDEX(BillToName,MATCH(A1147,'Bill to Data'!$A$2:$A$3040,0))</f>
        <v>KENNETH STUTSMAN</v>
      </c>
      <c r="H1147" t="str">
        <f t="shared" si="17"/>
        <v>XT010</v>
      </c>
      <c r="J1147" t="s">
        <v>2545</v>
      </c>
      <c r="K1147">
        <f t="array" ref="K1147">SUM((InvoiceNo=J1147)*1)</f>
        <v>1</v>
      </c>
      <c r="L1147">
        <f t="array" ref="L1147">SUM((InvoiceNo=J1147)*QuantityShipped)</f>
        <v>1</v>
      </c>
      <c r="N1147" t="s">
        <v>3880</v>
      </c>
      <c r="O1147">
        <f t="array" ref="O1147">SUM((ItemCode=N1147)*1)</f>
        <v>1</v>
      </c>
      <c r="P1147">
        <f t="array" ref="P1147">SUM((ItemCode=N1147)*QuantityShipped)</f>
        <v>1</v>
      </c>
    </row>
    <row r="1148" spans="1:16" x14ac:dyDescent="0.55000000000000004">
      <c r="A1148" t="s">
        <v>1433</v>
      </c>
      <c r="B1148" s="1">
        <v>40578</v>
      </c>
      <c r="C1148" t="s">
        <v>1</v>
      </c>
      <c r="D1148" t="s">
        <v>1027</v>
      </c>
      <c r="E1148" t="s">
        <v>1028</v>
      </c>
      <c r="F1148">
        <v>40</v>
      </c>
      <c r="G1148" t="str">
        <f t="array" ref="G1148">INDEX(BillToName,MATCH(A1148,'Bill to Data'!$A$2:$A$3040,0))</f>
        <v>KEVIN WILHAM</v>
      </c>
      <c r="H1148" t="str">
        <f t="shared" si="17"/>
        <v>75004</v>
      </c>
      <c r="J1148" t="s">
        <v>2546</v>
      </c>
      <c r="K1148">
        <f t="array" ref="K1148">SUM((InvoiceNo=J1148)*1)</f>
        <v>2</v>
      </c>
      <c r="L1148">
        <f t="array" ref="L1148">SUM((InvoiceNo=J1148)*QuantityShipped)</f>
        <v>77</v>
      </c>
      <c r="N1148" t="s">
        <v>3894</v>
      </c>
      <c r="O1148">
        <f t="array" ref="O1148">SUM((ItemCode=N1148)*1)</f>
        <v>1</v>
      </c>
      <c r="P1148">
        <f t="array" ref="P1148">SUM((ItemCode=N1148)*QuantityShipped)</f>
        <v>1</v>
      </c>
    </row>
    <row r="1149" spans="1:16" x14ac:dyDescent="0.55000000000000004">
      <c r="A1149" t="s">
        <v>1433</v>
      </c>
      <c r="B1149" s="1">
        <v>40578</v>
      </c>
      <c r="C1149" t="s">
        <v>1</v>
      </c>
      <c r="D1149" t="s">
        <v>1029</v>
      </c>
      <c r="E1149" t="s">
        <v>1030</v>
      </c>
      <c r="F1149">
        <v>25</v>
      </c>
      <c r="G1149" t="str">
        <f t="array" ref="G1149">INDEX(BillToName,MATCH(A1149,'Bill to Data'!$A$2:$A$3040,0))</f>
        <v>KEVIN WILHAM</v>
      </c>
      <c r="H1149" t="str">
        <f t="shared" si="17"/>
        <v>75034</v>
      </c>
      <c r="J1149" t="s">
        <v>2547</v>
      </c>
      <c r="K1149">
        <f t="array" ref="K1149">SUM((InvoiceNo=J1149)*1)</f>
        <v>1</v>
      </c>
      <c r="L1149">
        <f t="array" ref="L1149">SUM((InvoiceNo=J1149)*QuantityShipped)</f>
        <v>2</v>
      </c>
      <c r="N1149" t="s">
        <v>3901</v>
      </c>
      <c r="O1149">
        <f t="array" ref="O1149">SUM((ItemCode=N1149)*1)</f>
        <v>3</v>
      </c>
      <c r="P1149">
        <f t="array" ref="P1149">SUM((ItemCode=N1149)*QuantityShipped)</f>
        <v>2</v>
      </c>
    </row>
    <row r="1150" spans="1:16" x14ac:dyDescent="0.55000000000000004">
      <c r="A1150" t="s">
        <v>1433</v>
      </c>
      <c r="B1150" s="1">
        <v>40578</v>
      </c>
      <c r="C1150" t="s">
        <v>1</v>
      </c>
      <c r="D1150" t="s">
        <v>1031</v>
      </c>
      <c r="E1150" t="s">
        <v>1032</v>
      </c>
      <c r="F1150">
        <v>25</v>
      </c>
      <c r="G1150" t="str">
        <f t="array" ref="G1150">INDEX(BillToName,MATCH(A1150,'Bill to Data'!$A$2:$A$3040,0))</f>
        <v>KEVIN WILHAM</v>
      </c>
      <c r="H1150" t="str">
        <f t="shared" si="17"/>
        <v>75036</v>
      </c>
      <c r="J1150" t="s">
        <v>2548</v>
      </c>
      <c r="K1150">
        <f t="array" ref="K1150">SUM((InvoiceNo=J1150)*1)</f>
        <v>2</v>
      </c>
      <c r="L1150">
        <f t="array" ref="L1150">SUM((InvoiceNo=J1150)*QuantityShipped)</f>
        <v>100</v>
      </c>
      <c r="N1150" t="s">
        <v>3903</v>
      </c>
      <c r="O1150">
        <f t="array" ref="O1150">SUM((ItemCode=N1150)*1)</f>
        <v>3</v>
      </c>
      <c r="P1150">
        <f t="array" ref="P1150">SUM((ItemCode=N1150)*QuantityShipped)</f>
        <v>2</v>
      </c>
    </row>
    <row r="1151" spans="1:16" x14ac:dyDescent="0.55000000000000004">
      <c r="A1151" t="s">
        <v>1433</v>
      </c>
      <c r="B1151" s="1">
        <v>40578</v>
      </c>
      <c r="C1151" t="s">
        <v>1</v>
      </c>
      <c r="D1151" t="s">
        <v>1434</v>
      </c>
      <c r="E1151" t="s">
        <v>1435</v>
      </c>
      <c r="F1151">
        <v>2</v>
      </c>
      <c r="G1151" t="str">
        <f t="array" ref="G1151">INDEX(BillToName,MATCH(A1151,'Bill to Data'!$A$2:$A$3040,0))</f>
        <v>KEVIN WILHAM</v>
      </c>
      <c r="H1151" t="str">
        <f t="shared" si="17"/>
        <v>75028</v>
      </c>
      <c r="J1151" t="s">
        <v>2550</v>
      </c>
      <c r="K1151">
        <f t="array" ref="K1151">SUM((InvoiceNo=J1151)*1)</f>
        <v>1</v>
      </c>
      <c r="L1151">
        <f t="array" ref="L1151">SUM((InvoiceNo=J1151)*QuantityShipped)</f>
        <v>9</v>
      </c>
      <c r="N1151" t="s">
        <v>3910</v>
      </c>
      <c r="O1151">
        <f t="array" ref="O1151">SUM((ItemCode=N1151)*1)</f>
        <v>1</v>
      </c>
      <c r="P1151">
        <f t="array" ref="P1151">SUM((ItemCode=N1151)*QuantityShipped)</f>
        <v>1</v>
      </c>
    </row>
    <row r="1152" spans="1:16" x14ac:dyDescent="0.55000000000000004">
      <c r="A1152" t="s">
        <v>1433</v>
      </c>
      <c r="B1152" s="1">
        <v>40578</v>
      </c>
      <c r="C1152" t="s">
        <v>1</v>
      </c>
      <c r="D1152" t="s">
        <v>1436</v>
      </c>
      <c r="E1152" t="s">
        <v>1437</v>
      </c>
      <c r="F1152">
        <v>2</v>
      </c>
      <c r="G1152" t="str">
        <f t="array" ref="G1152">INDEX(BillToName,MATCH(A1152,'Bill to Data'!$A$2:$A$3040,0))</f>
        <v>KEVIN WILHAM</v>
      </c>
      <c r="H1152" t="str">
        <f t="shared" si="17"/>
        <v>75026</v>
      </c>
      <c r="J1152" t="s">
        <v>2551</v>
      </c>
      <c r="K1152">
        <f t="array" ref="K1152">SUM((InvoiceNo=J1152)*1)</f>
        <v>4</v>
      </c>
      <c r="L1152">
        <f t="array" ref="L1152">SUM((InvoiceNo=J1152)*QuantityShipped)</f>
        <v>14</v>
      </c>
      <c r="N1152" t="s">
        <v>3918</v>
      </c>
      <c r="O1152">
        <f t="array" ref="O1152">SUM((ItemCode=N1152)*1)</f>
        <v>1</v>
      </c>
      <c r="P1152">
        <f t="array" ref="P1152">SUM((ItemCode=N1152)*QuantityShipped)</f>
        <v>4</v>
      </c>
    </row>
    <row r="1153" spans="1:16" x14ac:dyDescent="0.55000000000000004">
      <c r="A1153" t="s">
        <v>1438</v>
      </c>
      <c r="B1153" s="1">
        <v>40578</v>
      </c>
      <c r="C1153" t="s">
        <v>1</v>
      </c>
      <c r="D1153" t="s">
        <v>533</v>
      </c>
      <c r="E1153" t="s">
        <v>534</v>
      </c>
      <c r="F1153">
        <v>3</v>
      </c>
      <c r="G1153" t="str">
        <f t="array" ref="G1153">INDEX(BillToName,MATCH(A1153,'Bill to Data'!$A$2:$A$3040,0))</f>
        <v>STEVE SCHROEDER</v>
      </c>
      <c r="H1153" t="str">
        <f t="shared" si="17"/>
        <v>23890</v>
      </c>
      <c r="J1153" t="s">
        <v>2556</v>
      </c>
      <c r="K1153">
        <f t="array" ref="K1153">SUM((InvoiceNo=J1153)*1)</f>
        <v>1</v>
      </c>
      <c r="L1153">
        <f t="array" ref="L1153">SUM((InvoiceNo=J1153)*QuantityShipped)</f>
        <v>2</v>
      </c>
      <c r="N1153" t="s">
        <v>3924</v>
      </c>
      <c r="O1153">
        <f t="array" ref="O1153">SUM((ItemCode=N1153)*1)</f>
        <v>1</v>
      </c>
      <c r="P1153">
        <f t="array" ref="P1153">SUM((ItemCode=N1153)*QuantityShipped)</f>
        <v>20</v>
      </c>
    </row>
    <row r="1154" spans="1:16" x14ac:dyDescent="0.55000000000000004">
      <c r="A1154" t="s">
        <v>1439</v>
      </c>
      <c r="B1154" s="1">
        <v>40578</v>
      </c>
      <c r="C1154" t="s">
        <v>138</v>
      </c>
      <c r="D1154" t="s">
        <v>1440</v>
      </c>
      <c r="E1154" t="s">
        <v>947</v>
      </c>
      <c r="F1154">
        <v>10</v>
      </c>
      <c r="G1154" t="str">
        <f t="array" ref="G1154">INDEX(BillToName,MATCH(A1154,'Bill to Data'!$A$2:$A$3040,0))</f>
        <v>MICHAEL ETHRIDG</v>
      </c>
      <c r="H1154" t="str">
        <f t="shared" ref="H1154:H1217" si="18">LEFT(D1154,LEN(D1154))</f>
        <v>CP25611-1-NY</v>
      </c>
      <c r="J1154" t="s">
        <v>2559</v>
      </c>
      <c r="K1154">
        <f t="array" ref="K1154">SUM((InvoiceNo=J1154)*1)</f>
        <v>4</v>
      </c>
      <c r="L1154">
        <f t="array" ref="L1154">SUM((InvoiceNo=J1154)*QuantityShipped)</f>
        <v>4</v>
      </c>
      <c r="N1154" t="s">
        <v>3928</v>
      </c>
      <c r="O1154">
        <f t="array" ref="O1154">SUM((ItemCode=N1154)*1)</f>
        <v>1</v>
      </c>
      <c r="P1154">
        <f t="array" ref="P1154">SUM((ItemCode=N1154)*QuantityShipped)</f>
        <v>1</v>
      </c>
    </row>
    <row r="1155" spans="1:16" x14ac:dyDescent="0.55000000000000004">
      <c r="A1155" t="s">
        <v>1439</v>
      </c>
      <c r="B1155" s="1">
        <v>40578</v>
      </c>
      <c r="C1155" t="s">
        <v>138</v>
      </c>
      <c r="D1155" t="s">
        <v>31</v>
      </c>
      <c r="E1155" t="s">
        <v>30</v>
      </c>
      <c r="F1155">
        <v>40</v>
      </c>
      <c r="G1155" t="str">
        <f t="array" ref="G1155">INDEX(BillToName,MATCH(A1155,'Bill to Data'!$A$2:$A$3040,0))</f>
        <v>MICHAEL ETHRIDG</v>
      </c>
      <c r="H1155" t="str">
        <f t="shared" si="18"/>
        <v>25612-1-NYR</v>
      </c>
      <c r="J1155" t="s">
        <v>2562</v>
      </c>
      <c r="K1155">
        <f t="array" ref="K1155">SUM((InvoiceNo=J1155)*1)</f>
        <v>1</v>
      </c>
      <c r="L1155">
        <f t="array" ref="L1155">SUM((InvoiceNo=J1155)*QuantityShipped)</f>
        <v>1</v>
      </c>
      <c r="N1155" t="s">
        <v>3930</v>
      </c>
      <c r="O1155">
        <f t="array" ref="O1155">SUM((ItemCode=N1155)*1)</f>
        <v>1</v>
      </c>
      <c r="P1155">
        <f t="array" ref="P1155">SUM((ItemCode=N1155)*QuantityShipped)</f>
        <v>2</v>
      </c>
    </row>
    <row r="1156" spans="1:16" x14ac:dyDescent="0.55000000000000004">
      <c r="A1156" t="s">
        <v>1439</v>
      </c>
      <c r="B1156" s="1">
        <v>40578</v>
      </c>
      <c r="C1156" t="s">
        <v>138</v>
      </c>
      <c r="D1156" t="s">
        <v>25</v>
      </c>
      <c r="E1156" t="s">
        <v>26</v>
      </c>
      <c r="F1156">
        <v>4</v>
      </c>
      <c r="G1156" t="str">
        <f t="array" ref="G1156">INDEX(BillToName,MATCH(A1156,'Bill to Data'!$A$2:$A$3040,0))</f>
        <v>MICHAEL ETHRIDG</v>
      </c>
      <c r="H1156" t="str">
        <f t="shared" si="18"/>
        <v>24216A-1-NYB</v>
      </c>
      <c r="J1156" t="s">
        <v>2563</v>
      </c>
      <c r="K1156">
        <f t="array" ref="K1156">SUM((InvoiceNo=J1156)*1)</f>
        <v>1</v>
      </c>
      <c r="L1156">
        <f t="array" ref="L1156">SUM((InvoiceNo=J1156)*QuantityShipped)</f>
        <v>1</v>
      </c>
      <c r="N1156" t="s">
        <v>3933</v>
      </c>
      <c r="O1156">
        <f t="array" ref="O1156">SUM((ItemCode=N1156)*1)</f>
        <v>1</v>
      </c>
      <c r="P1156">
        <f t="array" ref="P1156">SUM((ItemCode=N1156)*QuantityShipped)</f>
        <v>3</v>
      </c>
    </row>
    <row r="1157" spans="1:16" x14ac:dyDescent="0.55000000000000004">
      <c r="A1157" t="s">
        <v>1441</v>
      </c>
      <c r="B1157" s="1">
        <v>40578</v>
      </c>
      <c r="C1157" t="s">
        <v>1</v>
      </c>
      <c r="D1157" t="s">
        <v>46</v>
      </c>
      <c r="E1157" t="s">
        <v>47</v>
      </c>
      <c r="F1157">
        <v>100</v>
      </c>
      <c r="G1157" t="str">
        <f t="array" ref="G1157">INDEX(BillToName,MATCH(A1157,'Bill to Data'!$A$2:$A$3040,0))</f>
        <v>CAMERON SIMPSON</v>
      </c>
      <c r="H1157" t="str">
        <f t="shared" si="18"/>
        <v>TTJ60-11003VP</v>
      </c>
      <c r="J1157" t="s">
        <v>2564</v>
      </c>
      <c r="K1157">
        <f t="array" ref="K1157">SUM((InvoiceNo=J1157)*1)</f>
        <v>1</v>
      </c>
      <c r="L1157">
        <f t="array" ref="L1157">SUM((InvoiceNo=J1157)*QuantityShipped)</f>
        <v>1</v>
      </c>
      <c r="N1157" t="s">
        <v>3939</v>
      </c>
      <c r="O1157">
        <f t="array" ref="O1157">SUM((ItemCode=N1157)*1)</f>
        <v>3</v>
      </c>
      <c r="P1157">
        <f t="array" ref="P1157">SUM((ItemCode=N1157)*QuantityShipped)</f>
        <v>7</v>
      </c>
    </row>
    <row r="1158" spans="1:16" x14ac:dyDescent="0.55000000000000004">
      <c r="A1158" t="s">
        <v>1442</v>
      </c>
      <c r="B1158" s="1">
        <v>40578</v>
      </c>
      <c r="C1158" t="s">
        <v>1</v>
      </c>
      <c r="D1158" t="s">
        <v>121</v>
      </c>
      <c r="E1158" t="s">
        <v>30</v>
      </c>
      <c r="F1158">
        <v>2</v>
      </c>
      <c r="G1158" t="str">
        <f t="array" ref="G1158">INDEX(BillToName,MATCH(A1158,'Bill to Data'!$A$2:$A$3040,0))</f>
        <v>CHRIS RITTER</v>
      </c>
      <c r="H1158" t="str">
        <f t="shared" si="18"/>
        <v>25612-3-NYR</v>
      </c>
      <c r="J1158" t="s">
        <v>2565</v>
      </c>
      <c r="K1158">
        <f t="array" ref="K1158">SUM((InvoiceNo=J1158)*1)</f>
        <v>1</v>
      </c>
      <c r="L1158">
        <f t="array" ref="L1158">SUM((InvoiceNo=J1158)*QuantityShipped)</f>
        <v>2</v>
      </c>
      <c r="N1158" t="s">
        <v>3946</v>
      </c>
      <c r="O1158">
        <f t="array" ref="O1158">SUM((ItemCode=N1158)*1)</f>
        <v>2</v>
      </c>
      <c r="P1158">
        <f t="array" ref="P1158">SUM((ItemCode=N1158)*QuantityShipped)</f>
        <v>0</v>
      </c>
    </row>
    <row r="1159" spans="1:16" x14ac:dyDescent="0.55000000000000004">
      <c r="A1159" t="s">
        <v>1442</v>
      </c>
      <c r="B1159" s="1">
        <v>40578</v>
      </c>
      <c r="C1159" t="s">
        <v>1</v>
      </c>
      <c r="D1159" t="s">
        <v>950</v>
      </c>
      <c r="E1159" t="s">
        <v>951</v>
      </c>
      <c r="F1159">
        <v>1</v>
      </c>
      <c r="G1159" t="str">
        <f t="array" ref="G1159">INDEX(BillToName,MATCH(A1159,'Bill to Data'!$A$2:$A$3040,0))</f>
        <v>CHRIS RITTER</v>
      </c>
      <c r="H1159" t="str">
        <f t="shared" si="18"/>
        <v>QJ8600-1/4-NYB</v>
      </c>
      <c r="J1159" t="s">
        <v>2566</v>
      </c>
      <c r="K1159">
        <f t="array" ref="K1159">SUM((InvoiceNo=J1159)*1)</f>
        <v>1</v>
      </c>
      <c r="L1159">
        <f t="array" ref="L1159">SUM((InvoiceNo=J1159)*QuantityShipped)</f>
        <v>3</v>
      </c>
      <c r="N1159" t="s">
        <v>3948</v>
      </c>
      <c r="O1159">
        <f t="array" ref="O1159">SUM((ItemCode=N1159)*1)</f>
        <v>2</v>
      </c>
      <c r="P1159">
        <f t="array" ref="P1159">SUM((ItemCode=N1159)*QuantityShipped)</f>
        <v>0</v>
      </c>
    </row>
    <row r="1160" spans="1:16" x14ac:dyDescent="0.55000000000000004">
      <c r="A1160" t="s">
        <v>1442</v>
      </c>
      <c r="B1160" s="1">
        <v>40578</v>
      </c>
      <c r="C1160" t="s">
        <v>1</v>
      </c>
      <c r="D1160" t="s">
        <v>552</v>
      </c>
      <c r="E1160" t="s">
        <v>90</v>
      </c>
      <c r="F1160">
        <v>38</v>
      </c>
      <c r="G1160" t="str">
        <f t="array" ref="G1160">INDEX(BillToName,MATCH(A1160,'Bill to Data'!$A$2:$A$3040,0))</f>
        <v>CHRIS RITTER</v>
      </c>
      <c r="H1160" t="str">
        <f t="shared" si="18"/>
        <v>XRC11006-VK</v>
      </c>
      <c r="J1160" t="s">
        <v>2569</v>
      </c>
      <c r="K1160">
        <f t="array" ref="K1160">SUM((InvoiceNo=J1160)*1)</f>
        <v>1</v>
      </c>
      <c r="L1160">
        <f t="array" ref="L1160">SUM((InvoiceNo=J1160)*QuantityShipped)</f>
        <v>36</v>
      </c>
      <c r="N1160" t="s">
        <v>3958</v>
      </c>
      <c r="O1160">
        <f t="array" ref="O1160">SUM((ItemCode=N1160)*1)</f>
        <v>1</v>
      </c>
      <c r="P1160">
        <f t="array" ref="P1160">SUM((ItemCode=N1160)*QuantityShipped)</f>
        <v>18</v>
      </c>
    </row>
    <row r="1161" spans="1:16" x14ac:dyDescent="0.55000000000000004">
      <c r="A1161" t="s">
        <v>1442</v>
      </c>
      <c r="B1161" s="1">
        <v>40578</v>
      </c>
      <c r="C1161" t="s">
        <v>1</v>
      </c>
      <c r="D1161" t="s">
        <v>71</v>
      </c>
      <c r="E1161" t="s">
        <v>72</v>
      </c>
      <c r="F1161">
        <v>38</v>
      </c>
      <c r="G1161" t="str">
        <f t="array" ref="G1161">INDEX(BillToName,MATCH(A1161,'Bill to Data'!$A$2:$A$3040,0))</f>
        <v>CHRIS RITTER</v>
      </c>
      <c r="H1161" t="str">
        <f t="shared" si="18"/>
        <v>55215-50-EPR</v>
      </c>
      <c r="J1161" t="s">
        <v>2570</v>
      </c>
      <c r="K1161">
        <f t="array" ref="K1161">SUM((InvoiceNo=J1161)*1)</f>
        <v>1</v>
      </c>
      <c r="L1161">
        <f t="array" ref="L1161">SUM((InvoiceNo=J1161)*QuantityShipped)</f>
        <v>3</v>
      </c>
      <c r="N1161" t="s">
        <v>3969</v>
      </c>
      <c r="O1161">
        <f t="array" ref="O1161">SUM((ItemCode=N1161)*1)</f>
        <v>1</v>
      </c>
      <c r="P1161">
        <f t="array" ref="P1161">SUM((ItemCode=N1161)*QuantityShipped)</f>
        <v>1</v>
      </c>
    </row>
    <row r="1162" spans="1:16" x14ac:dyDescent="0.55000000000000004">
      <c r="A1162" t="s">
        <v>1442</v>
      </c>
      <c r="B1162" s="1">
        <v>40578</v>
      </c>
      <c r="C1162" t="s">
        <v>1</v>
      </c>
      <c r="D1162" t="s">
        <v>155</v>
      </c>
      <c r="E1162" t="s">
        <v>156</v>
      </c>
      <c r="F1162">
        <v>38</v>
      </c>
      <c r="G1162" t="str">
        <f t="array" ref="G1162">INDEX(BillToName,MATCH(A1162,'Bill to Data'!$A$2:$A$3040,0))</f>
        <v>CHRIS RITTER</v>
      </c>
      <c r="H1162" t="str">
        <f t="shared" si="18"/>
        <v>QJ1/4T-NYB</v>
      </c>
      <c r="J1162" t="s">
        <v>2571</v>
      </c>
      <c r="K1162">
        <f t="array" ref="K1162">SUM((InvoiceNo=J1162)*1)</f>
        <v>2</v>
      </c>
      <c r="L1162">
        <f t="array" ref="L1162">SUM((InvoiceNo=J1162)*QuantityShipped)</f>
        <v>2</v>
      </c>
      <c r="N1162" t="s">
        <v>3978</v>
      </c>
      <c r="O1162">
        <f t="array" ref="O1162">SUM((ItemCode=N1162)*1)</f>
        <v>1</v>
      </c>
      <c r="P1162">
        <f t="array" ref="P1162">SUM((ItemCode=N1162)*QuantityShipped)</f>
        <v>1</v>
      </c>
    </row>
    <row r="1163" spans="1:16" x14ac:dyDescent="0.55000000000000004">
      <c r="A1163" t="s">
        <v>1442</v>
      </c>
      <c r="B1163" s="1">
        <v>40578</v>
      </c>
      <c r="C1163" t="s">
        <v>1</v>
      </c>
      <c r="D1163" t="s">
        <v>1443</v>
      </c>
      <c r="E1163" t="s">
        <v>1444</v>
      </c>
      <c r="F1163">
        <v>38</v>
      </c>
      <c r="G1163" t="str">
        <f t="array" ref="G1163">INDEX(BillToName,MATCH(A1163,'Bill to Data'!$A$2:$A$3040,0))</f>
        <v>CHRIS RITTER</v>
      </c>
      <c r="H1163" t="str">
        <f t="shared" si="18"/>
        <v>21353-6-15-NYB</v>
      </c>
      <c r="J1163" t="s">
        <v>2572</v>
      </c>
      <c r="K1163">
        <f t="array" ref="K1163">SUM((InvoiceNo=J1163)*1)</f>
        <v>1</v>
      </c>
      <c r="L1163">
        <f t="array" ref="L1163">SUM((InvoiceNo=J1163)*QuantityShipped)</f>
        <v>1</v>
      </c>
      <c r="N1163" t="s">
        <v>3980</v>
      </c>
      <c r="O1163">
        <f t="array" ref="O1163">SUM((ItemCode=N1163)*1)</f>
        <v>1</v>
      </c>
      <c r="P1163">
        <f t="array" ref="P1163">SUM((ItemCode=N1163)*QuantityShipped)</f>
        <v>1</v>
      </c>
    </row>
    <row r="1164" spans="1:16" x14ac:dyDescent="0.55000000000000004">
      <c r="A1164" t="s">
        <v>1445</v>
      </c>
      <c r="B1164" s="1">
        <v>40578</v>
      </c>
      <c r="C1164" t="s">
        <v>1</v>
      </c>
      <c r="D1164" t="s">
        <v>735</v>
      </c>
      <c r="E1164" t="s">
        <v>23</v>
      </c>
      <c r="F1164">
        <v>37</v>
      </c>
      <c r="G1164" t="str">
        <f t="array" ref="G1164">INDEX(BillToName,MATCH(A1164,'Bill to Data'!$A$2:$A$3040,0))</f>
        <v>ROBERT HARRIS</v>
      </c>
      <c r="H1164" t="str">
        <f t="shared" si="18"/>
        <v>TT11004-VP</v>
      </c>
      <c r="J1164" t="s">
        <v>2573</v>
      </c>
      <c r="K1164">
        <f t="array" ref="K1164">SUM((InvoiceNo=J1164)*1)</f>
        <v>1</v>
      </c>
      <c r="L1164">
        <f t="array" ref="L1164">SUM((InvoiceNo=J1164)*QuantityShipped)</f>
        <v>1</v>
      </c>
      <c r="N1164" t="s">
        <v>3982</v>
      </c>
      <c r="O1164">
        <f t="array" ref="O1164">SUM((ItemCode=N1164)*1)</f>
        <v>1</v>
      </c>
      <c r="P1164">
        <f t="array" ref="P1164">SUM((ItemCode=N1164)*QuantityShipped)</f>
        <v>1</v>
      </c>
    </row>
    <row r="1165" spans="1:16" x14ac:dyDescent="0.55000000000000004">
      <c r="A1165" t="s">
        <v>1446</v>
      </c>
      <c r="B1165" s="1">
        <v>40582</v>
      </c>
      <c r="C1165" t="s">
        <v>1</v>
      </c>
      <c r="D1165" t="s">
        <v>252</v>
      </c>
      <c r="E1165" t="s">
        <v>198</v>
      </c>
      <c r="F1165">
        <v>-10</v>
      </c>
      <c r="G1165" t="str">
        <f t="array" ref="G1165">INDEX(BillToName,MATCH(A1165,'Bill to Data'!$A$2:$A$3040,0))</f>
        <v>Online Orders</v>
      </c>
      <c r="H1165" t="str">
        <f t="shared" si="18"/>
        <v>22252-312-500-N</v>
      </c>
      <c r="J1165" t="s">
        <v>2574</v>
      </c>
      <c r="K1165">
        <f t="array" ref="K1165">SUM((InvoiceNo=J1165)*1)</f>
        <v>1</v>
      </c>
      <c r="L1165">
        <f t="array" ref="L1165">SUM((InvoiceNo=J1165)*QuantityShipped)</f>
        <v>1</v>
      </c>
      <c r="N1165" t="s">
        <v>3985</v>
      </c>
      <c r="O1165">
        <f t="array" ref="O1165">SUM((ItemCode=N1165)*1)</f>
        <v>1</v>
      </c>
      <c r="P1165">
        <f t="array" ref="P1165">SUM((ItemCode=N1165)*QuantityShipped)</f>
        <v>1</v>
      </c>
    </row>
    <row r="1166" spans="1:16" x14ac:dyDescent="0.55000000000000004">
      <c r="A1166" t="s">
        <v>1446</v>
      </c>
      <c r="B1166" s="1">
        <v>40582</v>
      </c>
      <c r="C1166" t="s">
        <v>1</v>
      </c>
      <c r="D1166" t="s">
        <v>251</v>
      </c>
      <c r="E1166" t="s">
        <v>198</v>
      </c>
      <c r="F1166">
        <v>-5</v>
      </c>
      <c r="G1166" t="str">
        <f t="array" ref="G1166">INDEX(BillToName,MATCH(A1166,'Bill to Data'!$A$2:$A$3040,0))</f>
        <v>Online Orders</v>
      </c>
      <c r="H1166" t="str">
        <f t="shared" si="18"/>
        <v>22251-311-500-N</v>
      </c>
      <c r="J1166" t="s">
        <v>2575</v>
      </c>
      <c r="K1166">
        <f t="array" ref="K1166">SUM((InvoiceNo=J1166)*1)</f>
        <v>1</v>
      </c>
      <c r="L1166">
        <f t="array" ref="L1166">SUM((InvoiceNo=J1166)*QuantityShipped)</f>
        <v>1</v>
      </c>
      <c r="N1166" t="s">
        <v>3989</v>
      </c>
      <c r="O1166">
        <f t="array" ref="O1166">SUM((ItemCode=N1166)*1)</f>
        <v>1</v>
      </c>
      <c r="P1166">
        <f t="array" ref="P1166">SUM((ItemCode=N1166)*QuantityShipped)</f>
        <v>1</v>
      </c>
    </row>
    <row r="1167" spans="1:16" x14ac:dyDescent="0.55000000000000004">
      <c r="A1167" t="s">
        <v>1447</v>
      </c>
      <c r="B1167" s="1">
        <v>40582</v>
      </c>
      <c r="C1167" t="s">
        <v>1</v>
      </c>
      <c r="D1167" t="s">
        <v>312</v>
      </c>
      <c r="E1167" t="s">
        <v>198</v>
      </c>
      <c r="F1167">
        <v>5</v>
      </c>
      <c r="G1167" t="str">
        <f t="array" ref="G1167">INDEX(BillToName,MATCH(A1167,'Bill to Data'!$A$2:$A$3040,0))</f>
        <v>RICK ROSS</v>
      </c>
      <c r="H1167" t="str">
        <f t="shared" si="18"/>
        <v>22251-311-750-N</v>
      </c>
      <c r="J1167" t="s">
        <v>2576</v>
      </c>
      <c r="K1167">
        <f t="array" ref="K1167">SUM((InvoiceNo=J1167)*1)</f>
        <v>1</v>
      </c>
      <c r="L1167">
        <f t="array" ref="L1167">SUM((InvoiceNo=J1167)*QuantityShipped)</f>
        <v>1</v>
      </c>
      <c r="N1167" t="s">
        <v>3991</v>
      </c>
      <c r="O1167">
        <f t="array" ref="O1167">SUM((ItemCode=N1167)*1)</f>
        <v>2</v>
      </c>
      <c r="P1167">
        <f t="array" ref="P1167">SUM((ItemCode=N1167)*QuantityShipped)</f>
        <v>2</v>
      </c>
    </row>
    <row r="1168" spans="1:16" x14ac:dyDescent="0.55000000000000004">
      <c r="A1168" t="s">
        <v>1447</v>
      </c>
      <c r="B1168" s="1">
        <v>40582</v>
      </c>
      <c r="C1168" t="s">
        <v>1</v>
      </c>
      <c r="D1168" t="s">
        <v>197</v>
      </c>
      <c r="E1168" t="s">
        <v>198</v>
      </c>
      <c r="F1168">
        <v>10</v>
      </c>
      <c r="G1168" t="str">
        <f t="array" ref="G1168">INDEX(BillToName,MATCH(A1168,'Bill to Data'!$A$2:$A$3040,0))</f>
        <v>RICK ROSS</v>
      </c>
      <c r="H1168" t="str">
        <f t="shared" si="18"/>
        <v>22252-312-750-N</v>
      </c>
      <c r="J1168" t="s">
        <v>2577</v>
      </c>
      <c r="K1168">
        <f t="array" ref="K1168">SUM((InvoiceNo=J1168)*1)</f>
        <v>1</v>
      </c>
      <c r="L1168">
        <f t="array" ref="L1168">SUM((InvoiceNo=J1168)*QuantityShipped)</f>
        <v>1</v>
      </c>
      <c r="N1168" t="s">
        <v>3994</v>
      </c>
      <c r="O1168">
        <f t="array" ref="O1168">SUM((ItemCode=N1168)*1)</f>
        <v>3</v>
      </c>
      <c r="P1168">
        <f t="array" ref="P1168">SUM((ItemCode=N1168)*QuantityShipped)</f>
        <v>112</v>
      </c>
    </row>
    <row r="1169" spans="1:16" x14ac:dyDescent="0.55000000000000004">
      <c r="A1169" t="s">
        <v>1448</v>
      </c>
      <c r="B1169" s="1">
        <v>40582</v>
      </c>
      <c r="C1169" t="s">
        <v>138</v>
      </c>
      <c r="D1169" t="s">
        <v>1324</v>
      </c>
      <c r="E1169" t="s">
        <v>1325</v>
      </c>
      <c r="F1169">
        <v>-29</v>
      </c>
      <c r="G1169" t="str">
        <f t="array" ref="G1169">INDEX(BillToName,MATCH(A1169,'Bill to Data'!$A$2:$A$3040,0))</f>
        <v>Phone Orders</v>
      </c>
      <c r="H1169" t="str">
        <f t="shared" si="18"/>
        <v>CP25597-2-NY</v>
      </c>
      <c r="J1169" t="s">
        <v>2578</v>
      </c>
      <c r="K1169">
        <f t="array" ref="K1169">SUM((InvoiceNo=J1169)*1)</f>
        <v>6</v>
      </c>
      <c r="L1169">
        <f t="array" ref="L1169">SUM((InvoiceNo=J1169)*QuantityShipped)</f>
        <v>-67</v>
      </c>
      <c r="N1169" t="s">
        <v>3997</v>
      </c>
      <c r="O1169">
        <f t="array" ref="O1169">SUM((ItemCode=N1169)*1)</f>
        <v>1</v>
      </c>
      <c r="P1169">
        <f t="array" ref="P1169">SUM((ItemCode=N1169)*QuantityShipped)</f>
        <v>2</v>
      </c>
    </row>
    <row r="1170" spans="1:16" x14ac:dyDescent="0.55000000000000004">
      <c r="A1170" t="s">
        <v>1449</v>
      </c>
      <c r="B1170" s="1">
        <v>40582</v>
      </c>
      <c r="C1170" t="s">
        <v>138</v>
      </c>
      <c r="D1170" t="s">
        <v>453</v>
      </c>
      <c r="E1170" t="s">
        <v>30</v>
      </c>
      <c r="F1170">
        <v>33</v>
      </c>
      <c r="G1170" t="str">
        <f t="array" ref="G1170">INDEX(BillToName,MATCH(A1170,'Bill to Data'!$A$2:$A$3040,0))</f>
        <v>GORDON LUEBBE</v>
      </c>
      <c r="H1170" t="str">
        <f t="shared" si="18"/>
        <v>25612-2-NYR</v>
      </c>
      <c r="J1170" t="s">
        <v>2581</v>
      </c>
      <c r="K1170">
        <f t="array" ref="K1170">SUM((InvoiceNo=J1170)*1)</f>
        <v>1</v>
      </c>
      <c r="L1170">
        <f t="array" ref="L1170">SUM((InvoiceNo=J1170)*QuantityShipped)</f>
        <v>1</v>
      </c>
      <c r="N1170" t="s">
        <v>3999</v>
      </c>
      <c r="O1170">
        <f t="array" ref="O1170">SUM((ItemCode=N1170)*1)</f>
        <v>1</v>
      </c>
      <c r="P1170">
        <f t="array" ref="P1170">SUM((ItemCode=N1170)*QuantityShipped)</f>
        <v>2</v>
      </c>
    </row>
    <row r="1171" spans="1:16" x14ac:dyDescent="0.55000000000000004">
      <c r="A1171" t="s">
        <v>1450</v>
      </c>
      <c r="B1171" s="1">
        <v>40582</v>
      </c>
      <c r="C1171" t="s">
        <v>138</v>
      </c>
      <c r="D1171" t="s">
        <v>1372</v>
      </c>
      <c r="E1171" t="s">
        <v>1373</v>
      </c>
      <c r="F1171">
        <v>-1</v>
      </c>
      <c r="G1171" t="str">
        <f t="array" ref="G1171">INDEX(BillToName,MATCH(A1171,'Bill to Data'!$A$2:$A$3040,0))</f>
        <v>Phone Orders</v>
      </c>
      <c r="H1171" t="str">
        <f t="shared" si="18"/>
        <v>PLUG100</v>
      </c>
      <c r="J1171" t="s">
        <v>2582</v>
      </c>
      <c r="K1171">
        <f t="array" ref="K1171">SUM((InvoiceNo=J1171)*1)</f>
        <v>1</v>
      </c>
      <c r="L1171">
        <f t="array" ref="L1171">SUM((InvoiceNo=J1171)*QuantityShipped)</f>
        <v>30</v>
      </c>
      <c r="N1171" t="s">
        <v>4004</v>
      </c>
      <c r="O1171">
        <f t="array" ref="O1171">SUM((ItemCode=N1171)*1)</f>
        <v>1</v>
      </c>
      <c r="P1171">
        <f t="array" ref="P1171">SUM((ItemCode=N1171)*QuantityShipped)</f>
        <v>1</v>
      </c>
    </row>
    <row r="1172" spans="1:16" x14ac:dyDescent="0.55000000000000004">
      <c r="A1172" t="s">
        <v>1450</v>
      </c>
      <c r="B1172" s="1">
        <v>40582</v>
      </c>
      <c r="C1172" t="s">
        <v>138</v>
      </c>
      <c r="D1172" t="s">
        <v>1374</v>
      </c>
      <c r="E1172" t="s">
        <v>1375</v>
      </c>
      <c r="F1172">
        <v>-1</v>
      </c>
      <c r="G1172" t="str">
        <f t="array" ref="G1172">INDEX(BillToName,MATCH(A1172,'Bill to Data'!$A$2:$A$3040,0))</f>
        <v>Phone Orders</v>
      </c>
      <c r="H1172" t="str">
        <f t="shared" si="18"/>
        <v>NIP100-SH</v>
      </c>
      <c r="J1172" t="s">
        <v>2583</v>
      </c>
      <c r="K1172">
        <f t="array" ref="K1172">SUM((InvoiceNo=J1172)*1)</f>
        <v>3</v>
      </c>
      <c r="L1172">
        <f t="array" ref="L1172">SUM((InvoiceNo=J1172)*QuantityShipped)</f>
        <v>22</v>
      </c>
      <c r="N1172" t="s">
        <v>4007</v>
      </c>
      <c r="O1172">
        <f t="array" ref="O1172">SUM((ItemCode=N1172)*1)</f>
        <v>1</v>
      </c>
      <c r="P1172">
        <f t="array" ref="P1172">SUM((ItemCode=N1172)*QuantityShipped)</f>
        <v>2</v>
      </c>
    </row>
    <row r="1173" spans="1:16" x14ac:dyDescent="0.55000000000000004">
      <c r="A1173" t="s">
        <v>1450</v>
      </c>
      <c r="B1173" s="1">
        <v>40582</v>
      </c>
      <c r="C1173" t="s">
        <v>138</v>
      </c>
      <c r="D1173" t="s">
        <v>1451</v>
      </c>
      <c r="E1173" t="s">
        <v>1452</v>
      </c>
      <c r="F1173">
        <v>1</v>
      </c>
      <c r="G1173" t="str">
        <f t="array" ref="G1173">INDEX(BillToName,MATCH(A1173,'Bill to Data'!$A$2:$A$3040,0))</f>
        <v>Phone Orders</v>
      </c>
      <c r="H1173" t="str">
        <f t="shared" si="18"/>
        <v>PLUG125</v>
      </c>
      <c r="J1173" t="s">
        <v>2584</v>
      </c>
      <c r="K1173">
        <f t="array" ref="K1173">SUM((InvoiceNo=J1173)*1)</f>
        <v>14</v>
      </c>
      <c r="L1173">
        <f t="array" ref="L1173">SUM((InvoiceNo=J1173)*QuantityShipped)</f>
        <v>75</v>
      </c>
      <c r="N1173" t="s">
        <v>4014</v>
      </c>
      <c r="O1173">
        <f t="array" ref="O1173">SUM((ItemCode=N1173)*1)</f>
        <v>1</v>
      </c>
      <c r="P1173">
        <f t="array" ref="P1173">SUM((ItemCode=N1173)*QuantityShipped)</f>
        <v>4</v>
      </c>
    </row>
    <row r="1174" spans="1:16" x14ac:dyDescent="0.55000000000000004">
      <c r="A1174" t="s">
        <v>1450</v>
      </c>
      <c r="B1174" s="1">
        <v>40582</v>
      </c>
      <c r="C1174" t="s">
        <v>138</v>
      </c>
      <c r="D1174" t="s">
        <v>1453</v>
      </c>
      <c r="E1174" t="s">
        <v>1454</v>
      </c>
      <c r="F1174">
        <v>1</v>
      </c>
      <c r="G1174" t="str">
        <f t="array" ref="G1174">INDEX(BillToName,MATCH(A1174,'Bill to Data'!$A$2:$A$3040,0))</f>
        <v>Phone Orders</v>
      </c>
      <c r="H1174" t="str">
        <f t="shared" si="18"/>
        <v>NIP125-SH</v>
      </c>
      <c r="J1174" t="s">
        <v>2591</v>
      </c>
      <c r="K1174">
        <f t="array" ref="K1174">SUM((InvoiceNo=J1174)*1)</f>
        <v>4</v>
      </c>
      <c r="L1174">
        <f t="array" ref="L1174">SUM((InvoiceNo=J1174)*QuantityShipped)</f>
        <v>7</v>
      </c>
      <c r="N1174" t="s">
        <v>4016</v>
      </c>
      <c r="O1174">
        <f t="array" ref="O1174">SUM((ItemCode=N1174)*1)</f>
        <v>1</v>
      </c>
      <c r="P1174">
        <f t="array" ref="P1174">SUM((ItemCode=N1174)*QuantityShipped)</f>
        <v>4</v>
      </c>
    </row>
    <row r="1175" spans="1:16" x14ac:dyDescent="0.55000000000000004">
      <c r="A1175" t="s">
        <v>1455</v>
      </c>
      <c r="B1175" s="1">
        <v>40582</v>
      </c>
      <c r="C1175" t="s">
        <v>1</v>
      </c>
      <c r="D1175" t="s">
        <v>1456</v>
      </c>
      <c r="E1175" t="s">
        <v>1267</v>
      </c>
      <c r="F1175">
        <v>15</v>
      </c>
      <c r="G1175" t="str">
        <f t="array" ref="G1175">INDEX(BillToName,MATCH(A1175,'Bill to Data'!$A$2:$A$3040,0))</f>
        <v>RYAN KIRBY</v>
      </c>
      <c r="H1175" t="str">
        <f t="shared" si="18"/>
        <v>CP4916-156</v>
      </c>
      <c r="J1175" t="s">
        <v>2594</v>
      </c>
      <c r="K1175">
        <f t="array" ref="K1175">SUM((InvoiceNo=J1175)*1)</f>
        <v>1</v>
      </c>
      <c r="L1175">
        <f t="array" ref="L1175">SUM((InvoiceNo=J1175)*QuantityShipped)</f>
        <v>1</v>
      </c>
      <c r="N1175" t="s">
        <v>4018</v>
      </c>
      <c r="O1175">
        <f t="array" ref="O1175">SUM((ItemCode=N1175)*1)</f>
        <v>1</v>
      </c>
      <c r="P1175">
        <f t="array" ref="P1175">SUM((ItemCode=N1175)*QuantityShipped)</f>
        <v>2</v>
      </c>
    </row>
    <row r="1176" spans="1:16" x14ac:dyDescent="0.55000000000000004">
      <c r="A1176" t="s">
        <v>1455</v>
      </c>
      <c r="B1176" s="1">
        <v>40582</v>
      </c>
      <c r="C1176" t="s">
        <v>1</v>
      </c>
      <c r="D1176" t="s">
        <v>1457</v>
      </c>
      <c r="E1176" t="s">
        <v>1267</v>
      </c>
      <c r="F1176">
        <v>15</v>
      </c>
      <c r="G1176" t="str">
        <f t="array" ref="G1176">INDEX(BillToName,MATCH(A1176,'Bill to Data'!$A$2:$A$3040,0))</f>
        <v>RYAN KIRBY</v>
      </c>
      <c r="H1176" t="str">
        <f t="shared" si="18"/>
        <v>CP4916-140</v>
      </c>
      <c r="J1176" t="s">
        <v>2597</v>
      </c>
      <c r="K1176">
        <f t="array" ref="K1176">SUM((InvoiceNo=J1176)*1)</f>
        <v>12</v>
      </c>
      <c r="L1176">
        <f t="array" ref="L1176">SUM((InvoiceNo=J1176)*QuantityShipped)</f>
        <v>294</v>
      </c>
      <c r="N1176" t="s">
        <v>4020</v>
      </c>
      <c r="O1176">
        <f t="array" ref="O1176">SUM((ItemCode=N1176)*1)</f>
        <v>1</v>
      </c>
      <c r="P1176">
        <f t="array" ref="P1176">SUM((ItemCode=N1176)*QuantityShipped)</f>
        <v>6</v>
      </c>
    </row>
    <row r="1177" spans="1:16" x14ac:dyDescent="0.55000000000000004">
      <c r="A1177" t="s">
        <v>1455</v>
      </c>
      <c r="B1177" s="1">
        <v>40582</v>
      </c>
      <c r="C1177" t="s">
        <v>1</v>
      </c>
      <c r="D1177" t="s">
        <v>1458</v>
      </c>
      <c r="E1177" t="s">
        <v>1267</v>
      </c>
      <c r="F1177">
        <v>15</v>
      </c>
      <c r="G1177" t="str">
        <f t="array" ref="G1177">INDEX(BillToName,MATCH(A1177,'Bill to Data'!$A$2:$A$3040,0))</f>
        <v>RYAN KIRBY</v>
      </c>
      <c r="H1177" t="str">
        <f t="shared" si="18"/>
        <v>CP4916-128</v>
      </c>
      <c r="J1177" t="s">
        <v>2603</v>
      </c>
      <c r="K1177">
        <f t="array" ref="K1177">SUM((InvoiceNo=J1177)*1)</f>
        <v>3</v>
      </c>
      <c r="L1177">
        <f t="array" ref="L1177">SUM((InvoiceNo=J1177)*QuantityShipped)</f>
        <v>3</v>
      </c>
      <c r="N1177" t="s">
        <v>4023</v>
      </c>
      <c r="O1177">
        <f t="array" ref="O1177">SUM((ItemCode=N1177)*1)</f>
        <v>1</v>
      </c>
      <c r="P1177">
        <f t="array" ref="P1177">SUM((ItemCode=N1177)*QuantityShipped)</f>
        <v>2</v>
      </c>
    </row>
    <row r="1178" spans="1:16" x14ac:dyDescent="0.55000000000000004">
      <c r="A1178" t="s">
        <v>1455</v>
      </c>
      <c r="B1178" s="1">
        <v>40582</v>
      </c>
      <c r="C1178" t="s">
        <v>1</v>
      </c>
      <c r="D1178" t="s">
        <v>1459</v>
      </c>
      <c r="E1178" t="s">
        <v>1267</v>
      </c>
      <c r="F1178">
        <v>15</v>
      </c>
      <c r="G1178" t="str">
        <f t="array" ref="G1178">INDEX(BillToName,MATCH(A1178,'Bill to Data'!$A$2:$A$3040,0))</f>
        <v>RYAN KIRBY</v>
      </c>
      <c r="H1178" t="str">
        <f t="shared" si="18"/>
        <v>CP4916-107</v>
      </c>
      <c r="J1178" t="s">
        <v>2608</v>
      </c>
      <c r="K1178">
        <f t="array" ref="K1178">SUM((InvoiceNo=J1178)*1)</f>
        <v>5</v>
      </c>
      <c r="L1178">
        <f t="array" ref="L1178">SUM((InvoiceNo=J1178)*QuantityShipped)</f>
        <v>6</v>
      </c>
      <c r="N1178" t="s">
        <v>4035</v>
      </c>
      <c r="O1178">
        <f t="array" ref="O1178">SUM((ItemCode=N1178)*1)</f>
        <v>1</v>
      </c>
      <c r="P1178">
        <f t="array" ref="P1178">SUM((ItemCode=N1178)*QuantityShipped)</f>
        <v>4</v>
      </c>
    </row>
    <row r="1179" spans="1:16" x14ac:dyDescent="0.55000000000000004">
      <c r="A1179" t="s">
        <v>1455</v>
      </c>
      <c r="B1179" s="1">
        <v>40582</v>
      </c>
      <c r="C1179" t="s">
        <v>1</v>
      </c>
      <c r="D1179" t="s">
        <v>1460</v>
      </c>
      <c r="E1179" t="s">
        <v>1267</v>
      </c>
      <c r="F1179">
        <v>15</v>
      </c>
      <c r="G1179" t="str">
        <f t="array" ref="G1179">INDEX(BillToName,MATCH(A1179,'Bill to Data'!$A$2:$A$3040,0))</f>
        <v>RYAN KIRBY</v>
      </c>
      <c r="H1179" t="str">
        <f t="shared" si="18"/>
        <v>CP4916-95</v>
      </c>
      <c r="J1179" t="s">
        <v>2615</v>
      </c>
      <c r="K1179">
        <f t="array" ref="K1179">SUM((InvoiceNo=J1179)*1)</f>
        <v>7</v>
      </c>
      <c r="L1179">
        <f t="array" ref="L1179">SUM((InvoiceNo=J1179)*QuantityShipped)</f>
        <v>7</v>
      </c>
      <c r="N1179" t="s">
        <v>4040</v>
      </c>
      <c r="O1179">
        <f t="array" ref="O1179">SUM((ItemCode=N1179)*1)</f>
        <v>1</v>
      </c>
      <c r="P1179">
        <f t="array" ref="P1179">SUM((ItemCode=N1179)*QuantityShipped)</f>
        <v>1</v>
      </c>
    </row>
    <row r="1180" spans="1:16" x14ac:dyDescent="0.55000000000000004">
      <c r="A1180" t="s">
        <v>1455</v>
      </c>
      <c r="B1180" s="1">
        <v>40582</v>
      </c>
      <c r="C1180" t="s">
        <v>1</v>
      </c>
      <c r="D1180" t="s">
        <v>1461</v>
      </c>
      <c r="E1180" t="s">
        <v>1267</v>
      </c>
      <c r="F1180">
        <v>15</v>
      </c>
      <c r="G1180" t="str">
        <f t="array" ref="G1180">INDEX(BillToName,MATCH(A1180,'Bill to Data'!$A$2:$A$3040,0))</f>
        <v>RYAN KIRBY</v>
      </c>
      <c r="H1180" t="str">
        <f t="shared" si="18"/>
        <v>CP4916-80</v>
      </c>
      <c r="J1180" t="s">
        <v>2620</v>
      </c>
      <c r="K1180">
        <f t="array" ref="K1180">SUM((InvoiceNo=J1180)*1)</f>
        <v>1</v>
      </c>
      <c r="L1180">
        <f t="array" ref="L1180">SUM((InvoiceNo=J1180)*QuantityShipped)</f>
        <v>50</v>
      </c>
      <c r="N1180" t="s">
        <v>4043</v>
      </c>
      <c r="O1180">
        <f t="array" ref="O1180">SUM((ItemCode=N1180)*1)</f>
        <v>1</v>
      </c>
      <c r="P1180">
        <f t="array" ref="P1180">SUM((ItemCode=N1180)*QuantityShipped)</f>
        <v>3</v>
      </c>
    </row>
    <row r="1181" spans="1:16" x14ac:dyDescent="0.55000000000000004">
      <c r="A1181" t="s">
        <v>1455</v>
      </c>
      <c r="B1181" s="1">
        <v>40582</v>
      </c>
      <c r="C1181" t="s">
        <v>1</v>
      </c>
      <c r="D1181" t="s">
        <v>1462</v>
      </c>
      <c r="E1181" t="s">
        <v>1267</v>
      </c>
      <c r="F1181">
        <v>15</v>
      </c>
      <c r="G1181" t="str">
        <f t="array" ref="G1181">INDEX(BillToName,MATCH(A1181,'Bill to Data'!$A$2:$A$3040,0))</f>
        <v>RYAN KIRBY</v>
      </c>
      <c r="H1181" t="str">
        <f t="shared" si="18"/>
        <v>CP4916-70</v>
      </c>
      <c r="J1181" t="s">
        <v>2621</v>
      </c>
      <c r="K1181">
        <f t="array" ref="K1181">SUM((InvoiceNo=J1181)*1)</f>
        <v>1</v>
      </c>
      <c r="L1181">
        <f t="array" ref="L1181">SUM((InvoiceNo=J1181)*QuantityShipped)</f>
        <v>4</v>
      </c>
      <c r="N1181" t="s">
        <v>4047</v>
      </c>
      <c r="O1181">
        <f t="array" ref="O1181">SUM((ItemCode=N1181)*1)</f>
        <v>1</v>
      </c>
      <c r="P1181">
        <f t="array" ref="P1181">SUM((ItemCode=N1181)*QuantityShipped)</f>
        <v>2</v>
      </c>
    </row>
    <row r="1182" spans="1:16" x14ac:dyDescent="0.55000000000000004">
      <c r="A1182" t="s">
        <v>1455</v>
      </c>
      <c r="B1182" s="1">
        <v>40582</v>
      </c>
      <c r="C1182" t="s">
        <v>1</v>
      </c>
      <c r="D1182" t="s">
        <v>1463</v>
      </c>
      <c r="E1182" t="s">
        <v>1267</v>
      </c>
      <c r="F1182">
        <v>15</v>
      </c>
      <c r="G1182" t="str">
        <f t="array" ref="G1182">INDEX(BillToName,MATCH(A1182,'Bill to Data'!$A$2:$A$3040,0))</f>
        <v>RYAN KIRBY</v>
      </c>
      <c r="H1182" t="str">
        <f t="shared" si="18"/>
        <v>CP4916-57</v>
      </c>
      <c r="J1182" t="s">
        <v>2622</v>
      </c>
      <c r="K1182">
        <f t="array" ref="K1182">SUM((InvoiceNo=J1182)*1)</f>
        <v>1</v>
      </c>
      <c r="L1182">
        <f t="array" ref="L1182">SUM((InvoiceNo=J1182)*QuantityShipped)</f>
        <v>1</v>
      </c>
      <c r="N1182" t="s">
        <v>4050</v>
      </c>
      <c r="O1182">
        <f t="array" ref="O1182">SUM((ItemCode=N1182)*1)</f>
        <v>1</v>
      </c>
      <c r="P1182">
        <f t="array" ref="P1182">SUM((ItemCode=N1182)*QuantityShipped)</f>
        <v>1</v>
      </c>
    </row>
    <row r="1183" spans="1:16" x14ac:dyDescent="0.55000000000000004">
      <c r="A1183" t="s">
        <v>1455</v>
      </c>
      <c r="B1183" s="1">
        <v>40582</v>
      </c>
      <c r="C1183" t="s">
        <v>1</v>
      </c>
      <c r="D1183" t="s">
        <v>688</v>
      </c>
      <c r="E1183" t="s">
        <v>689</v>
      </c>
      <c r="F1183">
        <v>100</v>
      </c>
      <c r="G1183" t="str">
        <f t="array" ref="G1183">INDEX(BillToName,MATCH(A1183,'Bill to Data'!$A$2:$A$3040,0))</f>
        <v>RYAN KIRBY</v>
      </c>
      <c r="H1183" t="str">
        <f t="shared" si="18"/>
        <v>CP18999-EPR</v>
      </c>
      <c r="J1183" t="s">
        <v>2623</v>
      </c>
      <c r="K1183">
        <f t="array" ref="K1183">SUM((InvoiceNo=J1183)*1)</f>
        <v>1</v>
      </c>
      <c r="L1183">
        <f t="array" ref="L1183">SUM((InvoiceNo=J1183)*QuantityShipped)</f>
        <v>1</v>
      </c>
      <c r="N1183" t="s">
        <v>4053</v>
      </c>
      <c r="O1183">
        <f t="array" ref="O1183">SUM((ItemCode=N1183)*1)</f>
        <v>2</v>
      </c>
      <c r="P1183">
        <f t="array" ref="P1183">SUM((ItemCode=N1183)*QuantityShipped)</f>
        <v>4</v>
      </c>
    </row>
    <row r="1184" spans="1:16" x14ac:dyDescent="0.55000000000000004">
      <c r="A1184" t="s">
        <v>1464</v>
      </c>
      <c r="B1184" s="1">
        <v>40582</v>
      </c>
      <c r="C1184" t="s">
        <v>1</v>
      </c>
      <c r="D1184" t="s">
        <v>416</v>
      </c>
      <c r="E1184" t="s">
        <v>417</v>
      </c>
      <c r="F1184">
        <v>1</v>
      </c>
      <c r="G1184" t="str">
        <f t="array" ref="G1184">INDEX(BillToName,MATCH(A1184,'Bill to Data'!$A$2:$A$3040,0))</f>
        <v>AMIT VACHHER-GNANATHURAI</v>
      </c>
      <c r="H1184" t="str">
        <f t="shared" si="18"/>
        <v>2088-394-144</v>
      </c>
      <c r="J1184" t="s">
        <v>2624</v>
      </c>
      <c r="K1184">
        <f t="array" ref="K1184">SUM((InvoiceNo=J1184)*1)</f>
        <v>8</v>
      </c>
      <c r="L1184">
        <f t="array" ref="L1184">SUM((InvoiceNo=J1184)*QuantityShipped)</f>
        <v>120</v>
      </c>
      <c r="N1184" t="s">
        <v>4073</v>
      </c>
      <c r="O1184">
        <f t="array" ref="O1184">SUM((ItemCode=N1184)*1)</f>
        <v>2</v>
      </c>
      <c r="P1184">
        <f t="array" ref="P1184">SUM((ItemCode=N1184)*QuantityShipped)</f>
        <v>2</v>
      </c>
    </row>
    <row r="1185" spans="1:16" x14ac:dyDescent="0.55000000000000004">
      <c r="A1185" t="s">
        <v>1465</v>
      </c>
      <c r="B1185" s="1">
        <v>40582</v>
      </c>
      <c r="C1185" t="s">
        <v>1</v>
      </c>
      <c r="D1185" t="s">
        <v>1002</v>
      </c>
      <c r="E1185" t="s">
        <v>1003</v>
      </c>
      <c r="F1185">
        <v>1</v>
      </c>
      <c r="G1185" t="str">
        <f t="array" ref="G1185">INDEX(BillToName,MATCH(A1185,'Bill to Data'!$A$2:$A$3040,0))</f>
        <v>SONYA SAMMONS</v>
      </c>
      <c r="H1185" t="str">
        <f t="shared" si="18"/>
        <v>22650-PP-1/4</v>
      </c>
      <c r="J1185" t="s">
        <v>2633</v>
      </c>
      <c r="K1185">
        <f t="array" ref="K1185">SUM((InvoiceNo=J1185)*1)</f>
        <v>1</v>
      </c>
      <c r="L1185">
        <f t="array" ref="L1185">SUM((InvoiceNo=J1185)*QuantityShipped)</f>
        <v>1</v>
      </c>
      <c r="N1185" t="s">
        <v>4077</v>
      </c>
      <c r="O1185">
        <f t="array" ref="O1185">SUM((ItemCode=N1185)*1)</f>
        <v>1</v>
      </c>
      <c r="P1185">
        <f t="array" ref="P1185">SUM((ItemCode=N1185)*QuantityShipped)</f>
        <v>3</v>
      </c>
    </row>
    <row r="1186" spans="1:16" x14ac:dyDescent="0.55000000000000004">
      <c r="A1186" t="s">
        <v>1466</v>
      </c>
      <c r="B1186" s="1">
        <v>40582</v>
      </c>
      <c r="C1186" t="s">
        <v>138</v>
      </c>
      <c r="D1186" t="s">
        <v>188</v>
      </c>
      <c r="E1186" t="s">
        <v>189</v>
      </c>
      <c r="F1186">
        <v>1</v>
      </c>
      <c r="G1186" t="str">
        <f t="array" ref="G1186">INDEX(BillToName,MATCH(A1186,'Bill to Data'!$A$2:$A$3040,0))</f>
        <v>STEVE STRANGE</v>
      </c>
      <c r="H1186" t="str">
        <f t="shared" si="18"/>
        <v>4211-035</v>
      </c>
      <c r="J1186" t="s">
        <v>2636</v>
      </c>
      <c r="K1186">
        <f t="array" ref="K1186">SUM((InvoiceNo=J1186)*1)</f>
        <v>1</v>
      </c>
      <c r="L1186">
        <f t="array" ref="L1186">SUM((InvoiceNo=J1186)*QuantityShipped)</f>
        <v>1</v>
      </c>
      <c r="N1186" t="s">
        <v>4086</v>
      </c>
      <c r="O1186">
        <f t="array" ref="O1186">SUM((ItemCode=N1186)*1)</f>
        <v>2</v>
      </c>
      <c r="P1186">
        <f t="array" ref="P1186">SUM((ItemCode=N1186)*QuantityShipped)</f>
        <v>100</v>
      </c>
    </row>
    <row r="1187" spans="1:16" x14ac:dyDescent="0.55000000000000004">
      <c r="A1187" t="s">
        <v>1467</v>
      </c>
      <c r="B1187" s="1">
        <v>40582</v>
      </c>
      <c r="C1187" t="s">
        <v>1</v>
      </c>
      <c r="D1187" t="s">
        <v>16</v>
      </c>
      <c r="E1187" t="s">
        <v>17</v>
      </c>
      <c r="F1187">
        <v>1</v>
      </c>
      <c r="G1187" t="str">
        <f t="array" ref="G1187">INDEX(BillToName,MATCH(A1187,'Bill to Data'!$A$2:$A$3040,0))</f>
        <v>CHARLES BETTENCOURT</v>
      </c>
      <c r="H1187" t="str">
        <f t="shared" si="18"/>
        <v>8007-543-836</v>
      </c>
      <c r="J1187" t="s">
        <v>2637</v>
      </c>
      <c r="K1187">
        <f t="array" ref="K1187">SUM((InvoiceNo=J1187)*1)</f>
        <v>1</v>
      </c>
      <c r="L1187">
        <f t="array" ref="L1187">SUM((InvoiceNo=J1187)*QuantityShipped)</f>
        <v>1</v>
      </c>
      <c r="N1187" t="s">
        <v>4092</v>
      </c>
      <c r="O1187">
        <f t="array" ref="O1187">SUM((ItemCode=N1187)*1)</f>
        <v>2</v>
      </c>
      <c r="P1187">
        <f t="array" ref="P1187">SUM((ItemCode=N1187)*QuantityShipped)</f>
        <v>70</v>
      </c>
    </row>
    <row r="1188" spans="1:16" x14ac:dyDescent="0.55000000000000004">
      <c r="A1188" t="s">
        <v>1468</v>
      </c>
      <c r="B1188" s="1">
        <v>40582</v>
      </c>
      <c r="C1188" t="s">
        <v>1</v>
      </c>
      <c r="D1188" t="s">
        <v>303</v>
      </c>
      <c r="E1188" t="s">
        <v>304</v>
      </c>
      <c r="F1188">
        <v>1</v>
      </c>
      <c r="G1188" t="str">
        <f t="array" ref="G1188">INDEX(BillToName,MATCH(A1188,'Bill to Data'!$A$2:$A$3040,0))</f>
        <v>DEAN MOEN</v>
      </c>
      <c r="H1188" t="str">
        <f t="shared" si="18"/>
        <v>2088-343-135</v>
      </c>
      <c r="J1188" t="s">
        <v>2638</v>
      </c>
      <c r="K1188">
        <f t="array" ref="K1188">SUM((InvoiceNo=J1188)*1)</f>
        <v>1</v>
      </c>
      <c r="L1188">
        <f t="array" ref="L1188">SUM((InvoiceNo=J1188)*QuantityShipped)</f>
        <v>2</v>
      </c>
      <c r="N1188" t="s">
        <v>4096</v>
      </c>
      <c r="O1188">
        <f t="array" ref="O1188">SUM((ItemCode=N1188)*1)</f>
        <v>2</v>
      </c>
      <c r="P1188">
        <f t="array" ref="P1188">SUM((ItemCode=N1188)*QuantityShipped)</f>
        <v>3</v>
      </c>
    </row>
    <row r="1189" spans="1:16" x14ac:dyDescent="0.55000000000000004">
      <c r="A1189" t="s">
        <v>1469</v>
      </c>
      <c r="B1189" s="1">
        <v>40582</v>
      </c>
      <c r="C1189" t="s">
        <v>1</v>
      </c>
      <c r="D1189" t="s">
        <v>1431</v>
      </c>
      <c r="E1189" t="s">
        <v>1432</v>
      </c>
      <c r="F1189">
        <v>2</v>
      </c>
      <c r="G1189" t="str">
        <f t="array" ref="G1189">INDEX(BillToName,MATCH(A1189,'Bill to Data'!$A$2:$A$3040,0))</f>
        <v>KENNETH STUTSMAN</v>
      </c>
      <c r="H1189" t="str">
        <f t="shared" si="18"/>
        <v>XT010</v>
      </c>
      <c r="J1189" t="s">
        <v>2639</v>
      </c>
      <c r="K1189">
        <f t="array" ref="K1189">SUM((InvoiceNo=J1189)*1)</f>
        <v>1</v>
      </c>
      <c r="L1189">
        <f t="array" ref="L1189">SUM((InvoiceNo=J1189)*QuantityShipped)</f>
        <v>1</v>
      </c>
      <c r="N1189" t="s">
        <v>4097</v>
      </c>
      <c r="O1189">
        <f t="array" ref="O1189">SUM((ItemCode=N1189)*1)</f>
        <v>1</v>
      </c>
      <c r="P1189">
        <f t="array" ref="P1189">SUM((ItemCode=N1189)*QuantityShipped)</f>
        <v>1</v>
      </c>
    </row>
    <row r="1190" spans="1:16" x14ac:dyDescent="0.55000000000000004">
      <c r="A1190" t="s">
        <v>1470</v>
      </c>
      <c r="B1190" s="1">
        <v>40582</v>
      </c>
      <c r="C1190" t="s">
        <v>1</v>
      </c>
      <c r="D1190" t="s">
        <v>1471</v>
      </c>
      <c r="E1190" t="s">
        <v>478</v>
      </c>
      <c r="F1190">
        <v>2</v>
      </c>
      <c r="G1190" t="str">
        <f t="array" ref="G1190">INDEX(BillToName,MATCH(A1190,'Bill to Data'!$A$2:$A$3040,0))</f>
        <v>ROB MANNING</v>
      </c>
      <c r="H1190" t="str">
        <f t="shared" si="18"/>
        <v>19351-213-785-N</v>
      </c>
      <c r="J1190" t="s">
        <v>2641</v>
      </c>
      <c r="K1190">
        <f t="array" ref="K1190">SUM((InvoiceNo=J1190)*1)</f>
        <v>2</v>
      </c>
      <c r="L1190">
        <f t="array" ref="L1190">SUM((InvoiceNo=J1190)*QuantityShipped)</f>
        <v>2</v>
      </c>
      <c r="N1190" t="s">
        <v>4106</v>
      </c>
      <c r="O1190">
        <f t="array" ref="O1190">SUM((ItemCode=N1190)*1)</f>
        <v>1</v>
      </c>
      <c r="P1190">
        <f t="array" ref="P1190">SUM((ItemCode=N1190)*QuantityShipped)</f>
        <v>1</v>
      </c>
    </row>
    <row r="1191" spans="1:16" x14ac:dyDescent="0.55000000000000004">
      <c r="A1191" t="s">
        <v>1470</v>
      </c>
      <c r="B1191" s="1">
        <v>40582</v>
      </c>
      <c r="C1191" t="s">
        <v>1</v>
      </c>
      <c r="D1191" t="s">
        <v>197</v>
      </c>
      <c r="E1191" t="s">
        <v>198</v>
      </c>
      <c r="F1191">
        <v>6</v>
      </c>
      <c r="G1191" t="str">
        <f t="array" ref="G1191">INDEX(BillToName,MATCH(A1191,'Bill to Data'!$A$2:$A$3040,0))</f>
        <v>ROB MANNING</v>
      </c>
      <c r="H1191" t="str">
        <f t="shared" si="18"/>
        <v>22252-312-750-N</v>
      </c>
      <c r="J1191" t="s">
        <v>2642</v>
      </c>
      <c r="K1191">
        <f t="array" ref="K1191">SUM((InvoiceNo=J1191)*1)</f>
        <v>1</v>
      </c>
      <c r="L1191">
        <f t="array" ref="L1191">SUM((InvoiceNo=J1191)*QuantityShipped)</f>
        <v>-50</v>
      </c>
      <c r="N1191" t="s">
        <v>4111</v>
      </c>
      <c r="O1191">
        <f t="array" ref="O1191">SUM((ItemCode=N1191)*1)</f>
        <v>1</v>
      </c>
      <c r="P1191">
        <f t="array" ref="P1191">SUM((ItemCode=N1191)*QuantityShipped)</f>
        <v>1</v>
      </c>
    </row>
    <row r="1192" spans="1:16" x14ac:dyDescent="0.55000000000000004">
      <c r="A1192" t="s">
        <v>1470</v>
      </c>
      <c r="B1192" s="1">
        <v>40582</v>
      </c>
      <c r="C1192" t="s">
        <v>1</v>
      </c>
      <c r="D1192" t="s">
        <v>312</v>
      </c>
      <c r="E1192" t="s">
        <v>198</v>
      </c>
      <c r="F1192">
        <v>4</v>
      </c>
      <c r="G1192" t="str">
        <f t="array" ref="G1192">INDEX(BillToName,MATCH(A1192,'Bill to Data'!$A$2:$A$3040,0))</f>
        <v>ROB MANNING</v>
      </c>
      <c r="H1192" t="str">
        <f t="shared" si="18"/>
        <v>22251-311-750-N</v>
      </c>
      <c r="J1192" t="s">
        <v>2643</v>
      </c>
      <c r="K1192">
        <f t="array" ref="K1192">SUM((InvoiceNo=J1192)*1)</f>
        <v>1</v>
      </c>
      <c r="L1192">
        <f t="array" ref="L1192">SUM((InvoiceNo=J1192)*QuantityShipped)</f>
        <v>50</v>
      </c>
      <c r="N1192" t="s">
        <v>4117</v>
      </c>
      <c r="O1192">
        <f t="array" ref="O1192">SUM((ItemCode=N1192)*1)</f>
        <v>1</v>
      </c>
      <c r="P1192">
        <f t="array" ref="P1192">SUM((ItemCode=N1192)*QuantityShipped)</f>
        <v>3</v>
      </c>
    </row>
    <row r="1193" spans="1:16" x14ac:dyDescent="0.55000000000000004">
      <c r="A1193" t="s">
        <v>1472</v>
      </c>
      <c r="B1193" s="1">
        <v>40582</v>
      </c>
      <c r="C1193" t="s">
        <v>1</v>
      </c>
      <c r="D1193" t="s">
        <v>533</v>
      </c>
      <c r="E1193" t="s">
        <v>534</v>
      </c>
      <c r="F1193">
        <v>1</v>
      </c>
      <c r="G1193" t="str">
        <f t="array" ref="G1193">INDEX(BillToName,MATCH(A1193,'Bill to Data'!$A$2:$A$3040,0))</f>
        <v>CARL DAVIS</v>
      </c>
      <c r="H1193" t="str">
        <f t="shared" si="18"/>
        <v>23890</v>
      </c>
      <c r="J1193" t="s">
        <v>2644</v>
      </c>
      <c r="K1193">
        <f t="array" ref="K1193">SUM((InvoiceNo=J1193)*1)</f>
        <v>4</v>
      </c>
      <c r="L1193">
        <f t="array" ref="L1193">SUM((InvoiceNo=J1193)*QuantityShipped)</f>
        <v>10</v>
      </c>
      <c r="N1193" t="s">
        <v>4119</v>
      </c>
      <c r="O1193">
        <f t="array" ref="O1193">SUM((ItemCode=N1193)*1)</f>
        <v>2</v>
      </c>
      <c r="P1193">
        <f t="array" ref="P1193">SUM((ItemCode=N1193)*QuantityShipped)</f>
        <v>4</v>
      </c>
    </row>
    <row r="1194" spans="1:16" x14ac:dyDescent="0.55000000000000004">
      <c r="A1194" t="s">
        <v>1473</v>
      </c>
      <c r="B1194" s="1">
        <v>40582</v>
      </c>
      <c r="C1194" t="s">
        <v>138</v>
      </c>
      <c r="D1194" t="s">
        <v>1474</v>
      </c>
      <c r="E1194" t="s">
        <v>1475</v>
      </c>
      <c r="F1194">
        <v>12</v>
      </c>
      <c r="G1194" t="str">
        <f t="array" ref="G1194">INDEX(BillToName,MATCH(A1194,'Bill to Data'!$A$2:$A$3040,0))</f>
        <v>GENEVA GINN</v>
      </c>
      <c r="H1194" t="str">
        <f t="shared" si="18"/>
        <v>5500-X5</v>
      </c>
      <c r="J1194" t="s">
        <v>2645</v>
      </c>
      <c r="K1194">
        <f t="array" ref="K1194">SUM((InvoiceNo=J1194)*1)</f>
        <v>2</v>
      </c>
      <c r="L1194">
        <f t="array" ref="L1194">SUM((InvoiceNo=J1194)*QuantityShipped)</f>
        <v>2</v>
      </c>
      <c r="N1194" t="s">
        <v>4121</v>
      </c>
      <c r="O1194">
        <f t="array" ref="O1194">SUM((ItemCode=N1194)*1)</f>
        <v>2</v>
      </c>
      <c r="P1194">
        <f t="array" ref="P1194">SUM((ItemCode=N1194)*QuantityShipped)</f>
        <v>0</v>
      </c>
    </row>
    <row r="1195" spans="1:16" x14ac:dyDescent="0.55000000000000004">
      <c r="A1195" t="s">
        <v>1473</v>
      </c>
      <c r="B1195" s="1">
        <v>40582</v>
      </c>
      <c r="C1195" t="s">
        <v>138</v>
      </c>
      <c r="D1195" t="s">
        <v>533</v>
      </c>
      <c r="E1195" t="s">
        <v>534</v>
      </c>
      <c r="F1195">
        <v>1</v>
      </c>
      <c r="G1195" t="str">
        <f t="array" ref="G1195">INDEX(BillToName,MATCH(A1195,'Bill to Data'!$A$2:$A$3040,0))</f>
        <v>GENEVA GINN</v>
      </c>
      <c r="H1195" t="str">
        <f t="shared" si="18"/>
        <v>23890</v>
      </c>
      <c r="J1195" t="s">
        <v>2646</v>
      </c>
      <c r="K1195">
        <f t="array" ref="K1195">SUM((InvoiceNo=J1195)*1)</f>
        <v>1</v>
      </c>
      <c r="L1195">
        <f t="array" ref="L1195">SUM((InvoiceNo=J1195)*QuantityShipped)</f>
        <v>100</v>
      </c>
      <c r="N1195" t="s">
        <v>4123</v>
      </c>
      <c r="O1195">
        <f t="array" ref="O1195">SUM((ItemCode=N1195)*1)</f>
        <v>1</v>
      </c>
      <c r="P1195">
        <f t="array" ref="P1195">SUM((ItemCode=N1195)*QuantityShipped)</f>
        <v>38</v>
      </c>
    </row>
    <row r="1196" spans="1:16" x14ac:dyDescent="0.55000000000000004">
      <c r="A1196" t="s">
        <v>1473</v>
      </c>
      <c r="B1196" s="1">
        <v>40582</v>
      </c>
      <c r="C1196" t="s">
        <v>138</v>
      </c>
      <c r="D1196" t="s">
        <v>1476</v>
      </c>
      <c r="E1196" t="s">
        <v>1477</v>
      </c>
      <c r="F1196">
        <v>8</v>
      </c>
      <c r="G1196" t="str">
        <f t="array" ref="G1196">INDEX(BillToName,MATCH(A1196,'Bill to Data'!$A$2:$A$3040,0))</f>
        <v>GENEVA GINN</v>
      </c>
      <c r="H1196" t="str">
        <f t="shared" si="18"/>
        <v>4673-18</v>
      </c>
      <c r="J1196" t="s">
        <v>2647</v>
      </c>
      <c r="K1196">
        <f t="array" ref="K1196">SUM((InvoiceNo=J1196)*1)</f>
        <v>2</v>
      </c>
      <c r="L1196">
        <f t="array" ref="L1196">SUM((InvoiceNo=J1196)*QuantityShipped)</f>
        <v>2</v>
      </c>
      <c r="N1196" t="s">
        <v>4125</v>
      </c>
      <c r="O1196">
        <f t="array" ref="O1196">SUM((ItemCode=N1196)*1)</f>
        <v>1</v>
      </c>
      <c r="P1196">
        <f t="array" ref="P1196">SUM((ItemCode=N1196)*QuantityShipped)</f>
        <v>38</v>
      </c>
    </row>
    <row r="1197" spans="1:16" x14ac:dyDescent="0.55000000000000004">
      <c r="A1197" t="s">
        <v>1473</v>
      </c>
      <c r="B1197" s="1">
        <v>40582</v>
      </c>
      <c r="C1197" t="s">
        <v>138</v>
      </c>
      <c r="D1197" t="s">
        <v>1478</v>
      </c>
      <c r="E1197" t="s">
        <v>58</v>
      </c>
      <c r="F1197">
        <v>12</v>
      </c>
      <c r="G1197" t="str">
        <f t="array" ref="G1197">INDEX(BillToName,MATCH(A1197,'Bill to Data'!$A$2:$A$3040,0))</f>
        <v>GENEVA GINN</v>
      </c>
      <c r="H1197" t="str">
        <f t="shared" si="18"/>
        <v>6466</v>
      </c>
      <c r="J1197" t="s">
        <v>2648</v>
      </c>
      <c r="K1197">
        <f t="array" ref="K1197">SUM((InvoiceNo=J1197)*1)</f>
        <v>1</v>
      </c>
      <c r="L1197">
        <f t="array" ref="L1197">SUM((InvoiceNo=J1197)*QuantityShipped)</f>
        <v>75</v>
      </c>
      <c r="N1197" t="s">
        <v>4127</v>
      </c>
      <c r="O1197">
        <f t="array" ref="O1197">SUM((ItemCode=N1197)*1)</f>
        <v>1</v>
      </c>
      <c r="P1197">
        <f t="array" ref="P1197">SUM((ItemCode=N1197)*QuantityShipped)</f>
        <v>2</v>
      </c>
    </row>
    <row r="1198" spans="1:16" x14ac:dyDescent="0.55000000000000004">
      <c r="A1198" t="s">
        <v>1479</v>
      </c>
      <c r="B1198" s="1">
        <v>40585</v>
      </c>
      <c r="C1198" t="s">
        <v>1</v>
      </c>
      <c r="D1198" t="s">
        <v>726</v>
      </c>
      <c r="E1198" t="s">
        <v>727</v>
      </c>
      <c r="F1198">
        <v>1</v>
      </c>
      <c r="G1198" t="str">
        <f t="array" ref="G1198">INDEX(BillToName,MATCH(A1198,'Bill to Data'!$A$2:$A$3040,0))</f>
        <v>LAWRENCE WHEELER</v>
      </c>
      <c r="H1198" t="str">
        <f t="shared" si="18"/>
        <v>8000-533-236</v>
      </c>
      <c r="J1198" t="s">
        <v>2650</v>
      </c>
      <c r="K1198">
        <f t="array" ref="K1198">SUM((InvoiceNo=J1198)*1)</f>
        <v>3</v>
      </c>
      <c r="L1198">
        <f t="array" ref="L1198">SUM((InvoiceNo=J1198)*QuantityShipped)</f>
        <v>36</v>
      </c>
      <c r="N1198" t="s">
        <v>4130</v>
      </c>
      <c r="O1198">
        <f t="array" ref="O1198">SUM((ItemCode=N1198)*1)</f>
        <v>2</v>
      </c>
      <c r="P1198">
        <f t="array" ref="P1198">SUM((ItemCode=N1198)*QuantityShipped)</f>
        <v>55</v>
      </c>
    </row>
    <row r="1199" spans="1:16" x14ac:dyDescent="0.55000000000000004">
      <c r="A1199" t="s">
        <v>1480</v>
      </c>
      <c r="B1199" s="1">
        <v>40585</v>
      </c>
      <c r="C1199" t="s">
        <v>1</v>
      </c>
      <c r="D1199" t="s">
        <v>726</v>
      </c>
      <c r="E1199" t="s">
        <v>727</v>
      </c>
      <c r="F1199">
        <v>1</v>
      </c>
      <c r="G1199" t="str">
        <f t="array" ref="G1199">INDEX(BillToName,MATCH(A1199,'Bill to Data'!$A$2:$A$3040,0))</f>
        <v>DEAN MOEN</v>
      </c>
      <c r="H1199" t="str">
        <f t="shared" si="18"/>
        <v>8000-533-236</v>
      </c>
      <c r="J1199" t="s">
        <v>2651</v>
      </c>
      <c r="K1199">
        <f t="array" ref="K1199">SUM((InvoiceNo=J1199)*1)</f>
        <v>2</v>
      </c>
      <c r="L1199">
        <f t="array" ref="L1199">SUM((InvoiceNo=J1199)*QuantityShipped)</f>
        <v>3</v>
      </c>
      <c r="N1199" t="s">
        <v>4133</v>
      </c>
      <c r="O1199">
        <f t="array" ref="O1199">SUM((ItemCode=N1199)*1)</f>
        <v>1</v>
      </c>
      <c r="P1199">
        <f t="array" ref="P1199">SUM((ItemCode=N1199)*QuantityShipped)</f>
        <v>2</v>
      </c>
    </row>
    <row r="1200" spans="1:16" x14ac:dyDescent="0.55000000000000004">
      <c r="A1200" t="s">
        <v>1481</v>
      </c>
      <c r="B1200" s="1">
        <v>40585</v>
      </c>
      <c r="C1200" t="s">
        <v>1</v>
      </c>
      <c r="D1200" t="s">
        <v>1482</v>
      </c>
      <c r="E1200" t="s">
        <v>1483</v>
      </c>
      <c r="F1200">
        <v>1</v>
      </c>
      <c r="G1200" t="str">
        <f t="array" ref="G1200">INDEX(BillToName,MATCH(A1200,'Bill to Data'!$A$2:$A$3040,0))</f>
        <v>WILLIAM MABRY</v>
      </c>
      <c r="H1200" t="str">
        <f t="shared" si="18"/>
        <v>111-NUS122</v>
      </c>
      <c r="J1200" t="s">
        <v>2652</v>
      </c>
      <c r="K1200">
        <f t="array" ref="K1200">SUM((InvoiceNo=J1200)*1)</f>
        <v>2</v>
      </c>
      <c r="L1200">
        <f t="array" ref="L1200">SUM((InvoiceNo=J1200)*QuantityShipped)</f>
        <v>2</v>
      </c>
      <c r="N1200" t="s">
        <v>4135</v>
      </c>
      <c r="O1200">
        <f t="array" ref="O1200">SUM((ItemCode=N1200)*1)</f>
        <v>1</v>
      </c>
      <c r="P1200">
        <f t="array" ref="P1200">SUM((ItemCode=N1200)*QuantityShipped)</f>
        <v>1</v>
      </c>
    </row>
    <row r="1201" spans="1:16" x14ac:dyDescent="0.55000000000000004">
      <c r="A1201" t="s">
        <v>1484</v>
      </c>
      <c r="B1201" s="1">
        <v>40585</v>
      </c>
      <c r="C1201" t="s">
        <v>1</v>
      </c>
      <c r="D1201" t="s">
        <v>434</v>
      </c>
      <c r="E1201" t="s">
        <v>435</v>
      </c>
      <c r="F1201">
        <v>3</v>
      </c>
      <c r="G1201" t="str">
        <f t="array" ref="G1201">INDEX(BillToName,MATCH(A1201,'Bill to Data'!$A$2:$A$3040,0))</f>
        <v>STEPHEN KEITH</v>
      </c>
      <c r="H1201" t="str">
        <f t="shared" si="18"/>
        <v>TX-VS3</v>
      </c>
      <c r="J1201" t="s">
        <v>2653</v>
      </c>
      <c r="K1201">
        <f t="array" ref="K1201">SUM((InvoiceNo=J1201)*1)</f>
        <v>2</v>
      </c>
      <c r="L1201">
        <f t="array" ref="L1201">SUM((InvoiceNo=J1201)*QuantityShipped)</f>
        <v>2</v>
      </c>
      <c r="N1201" t="s">
        <v>4137</v>
      </c>
      <c r="O1201">
        <f t="array" ref="O1201">SUM((ItemCode=N1201)*1)</f>
        <v>1</v>
      </c>
      <c r="P1201">
        <f t="array" ref="P1201">SUM((ItemCode=N1201)*QuantityShipped)</f>
        <v>1</v>
      </c>
    </row>
    <row r="1202" spans="1:16" x14ac:dyDescent="0.55000000000000004">
      <c r="A1202" t="s">
        <v>1484</v>
      </c>
      <c r="B1202" s="1">
        <v>40585</v>
      </c>
      <c r="C1202" t="s">
        <v>1</v>
      </c>
      <c r="D1202" t="s">
        <v>1485</v>
      </c>
      <c r="E1202" t="s">
        <v>435</v>
      </c>
      <c r="F1202">
        <v>3</v>
      </c>
      <c r="G1202" t="str">
        <f t="array" ref="G1202">INDEX(BillToName,MATCH(A1202,'Bill to Data'!$A$2:$A$3040,0))</f>
        <v>STEPHEN KEITH</v>
      </c>
      <c r="H1202" t="str">
        <f t="shared" si="18"/>
        <v>TX-VS2</v>
      </c>
      <c r="J1202" t="s">
        <v>2654</v>
      </c>
      <c r="K1202">
        <f t="array" ref="K1202">SUM((InvoiceNo=J1202)*1)</f>
        <v>1</v>
      </c>
      <c r="L1202">
        <f t="array" ref="L1202">SUM((InvoiceNo=J1202)*QuantityShipped)</f>
        <v>2</v>
      </c>
      <c r="N1202" t="s">
        <v>4140</v>
      </c>
      <c r="O1202">
        <f t="array" ref="O1202">SUM((ItemCode=N1202)*1)</f>
        <v>2</v>
      </c>
      <c r="P1202">
        <f t="array" ref="P1202">SUM((ItemCode=N1202)*QuantityShipped)</f>
        <v>0</v>
      </c>
    </row>
    <row r="1203" spans="1:16" x14ac:dyDescent="0.55000000000000004">
      <c r="A1203" t="s">
        <v>1486</v>
      </c>
      <c r="B1203" s="1">
        <v>40585</v>
      </c>
      <c r="C1203" t="s">
        <v>1</v>
      </c>
      <c r="D1203" t="s">
        <v>93</v>
      </c>
      <c r="E1203" t="s">
        <v>94</v>
      </c>
      <c r="F1203">
        <v>1</v>
      </c>
      <c r="G1203" t="str">
        <f t="array" ref="G1203">INDEX(BillToName,MATCH(A1203,'Bill to Data'!$A$2:$A$3040,0))</f>
        <v>TIMOTHY BRENNAN</v>
      </c>
      <c r="H1203" t="str">
        <f t="shared" si="18"/>
        <v>MFM220</v>
      </c>
      <c r="J1203" t="s">
        <v>2655</v>
      </c>
      <c r="K1203">
        <f t="array" ref="K1203">SUM((InvoiceNo=J1203)*1)</f>
        <v>1</v>
      </c>
      <c r="L1203">
        <f t="array" ref="L1203">SUM((InvoiceNo=J1203)*QuantityShipped)</f>
        <v>1</v>
      </c>
      <c r="N1203" t="s">
        <v>4147</v>
      </c>
      <c r="O1203">
        <f t="array" ref="O1203">SUM((ItemCode=N1203)*1)</f>
        <v>1</v>
      </c>
      <c r="P1203">
        <f t="array" ref="P1203">SUM((ItemCode=N1203)*QuantityShipped)</f>
        <v>2</v>
      </c>
    </row>
    <row r="1204" spans="1:16" x14ac:dyDescent="0.55000000000000004">
      <c r="A1204" t="s">
        <v>1487</v>
      </c>
      <c r="B1204" s="1">
        <v>40585</v>
      </c>
      <c r="C1204" t="s">
        <v>1</v>
      </c>
      <c r="D1204" t="s">
        <v>1488</v>
      </c>
      <c r="E1204" t="s">
        <v>1489</v>
      </c>
      <c r="F1204">
        <v>1</v>
      </c>
      <c r="G1204" t="str">
        <f t="array" ref="G1204">INDEX(BillToName,MATCH(A1204,'Bill to Data'!$A$2:$A$3040,0))</f>
        <v>RICHARD MAGDE</v>
      </c>
      <c r="H1204" t="str">
        <f t="shared" si="18"/>
        <v>LST100-50</v>
      </c>
      <c r="J1204" t="s">
        <v>2656</v>
      </c>
      <c r="K1204">
        <f t="array" ref="K1204">SUM((InvoiceNo=J1204)*1)</f>
        <v>2</v>
      </c>
      <c r="L1204">
        <f t="array" ref="L1204">SUM((InvoiceNo=J1204)*QuantityShipped)</f>
        <v>12</v>
      </c>
      <c r="N1204" t="s">
        <v>4151</v>
      </c>
      <c r="O1204">
        <f t="array" ref="O1204">SUM((ItemCode=N1204)*1)</f>
        <v>1</v>
      </c>
      <c r="P1204">
        <f t="array" ref="P1204">SUM((ItemCode=N1204)*QuantityShipped)</f>
        <v>1</v>
      </c>
    </row>
    <row r="1205" spans="1:16" x14ac:dyDescent="0.55000000000000004">
      <c r="A1205" t="s">
        <v>1490</v>
      </c>
      <c r="B1205" s="1">
        <v>40585</v>
      </c>
      <c r="C1205" t="s">
        <v>1</v>
      </c>
      <c r="D1205" t="s">
        <v>533</v>
      </c>
      <c r="E1205" t="s">
        <v>534</v>
      </c>
      <c r="F1205">
        <v>1</v>
      </c>
      <c r="G1205" t="str">
        <f t="array" ref="G1205">INDEX(BillToName,MATCH(A1205,'Bill to Data'!$A$2:$A$3040,0))</f>
        <v>DARRIN ECK</v>
      </c>
      <c r="H1205" t="str">
        <f t="shared" si="18"/>
        <v>23890</v>
      </c>
      <c r="J1205" t="s">
        <v>2657</v>
      </c>
      <c r="K1205">
        <f t="array" ref="K1205">SUM((InvoiceNo=J1205)*1)</f>
        <v>2</v>
      </c>
      <c r="L1205">
        <f t="array" ref="L1205">SUM((InvoiceNo=J1205)*QuantityShipped)</f>
        <v>27</v>
      </c>
      <c r="N1205" t="s">
        <v>4153</v>
      </c>
      <c r="O1205">
        <f t="array" ref="O1205">SUM((ItemCode=N1205)*1)</f>
        <v>1</v>
      </c>
      <c r="P1205">
        <f t="array" ref="P1205">SUM((ItemCode=N1205)*QuantityShipped)</f>
        <v>1</v>
      </c>
    </row>
    <row r="1206" spans="1:16" x14ac:dyDescent="0.55000000000000004">
      <c r="A1206" t="s">
        <v>1491</v>
      </c>
      <c r="B1206" s="1">
        <v>40585</v>
      </c>
      <c r="C1206" t="s">
        <v>138</v>
      </c>
      <c r="D1206" t="s">
        <v>1093</v>
      </c>
      <c r="E1206" t="s">
        <v>1094</v>
      </c>
      <c r="F1206">
        <v>2</v>
      </c>
      <c r="G1206" t="str">
        <f t="array" ref="G1206">INDEX(BillToName,MATCH(A1206,'Bill to Data'!$A$2:$A$3040,0))</f>
        <v>DON OWENS</v>
      </c>
      <c r="H1206" t="str">
        <f t="shared" si="18"/>
        <v>IN40/85-ST</v>
      </c>
      <c r="J1206" t="s">
        <v>2658</v>
      </c>
      <c r="K1206">
        <f t="array" ref="K1206">SUM((InvoiceNo=J1206)*1)</f>
        <v>2</v>
      </c>
      <c r="L1206">
        <f t="array" ref="L1206">SUM((InvoiceNo=J1206)*QuantityShipped)</f>
        <v>9</v>
      </c>
      <c r="N1206" t="s">
        <v>4155</v>
      </c>
      <c r="O1206">
        <f t="array" ref="O1206">SUM((ItemCode=N1206)*1)</f>
        <v>1</v>
      </c>
      <c r="P1206">
        <f t="array" ref="P1206">SUM((ItemCode=N1206)*QuantityShipped)</f>
        <v>1</v>
      </c>
    </row>
    <row r="1207" spans="1:16" x14ac:dyDescent="0.55000000000000004">
      <c r="A1207" t="s">
        <v>1491</v>
      </c>
      <c r="B1207" s="1">
        <v>40585</v>
      </c>
      <c r="C1207" t="s">
        <v>138</v>
      </c>
      <c r="D1207" t="s">
        <v>1091</v>
      </c>
      <c r="E1207" t="s">
        <v>1092</v>
      </c>
      <c r="F1207">
        <v>2</v>
      </c>
      <c r="G1207" t="str">
        <f t="array" ref="G1207">INDEX(BillToName,MATCH(A1207,'Bill to Data'!$A$2:$A$3040,0))</f>
        <v>DON OWENS</v>
      </c>
      <c r="H1207" t="str">
        <f t="shared" si="18"/>
        <v>IN0110-30</v>
      </c>
      <c r="J1207" t="s">
        <v>2659</v>
      </c>
      <c r="K1207">
        <f t="array" ref="K1207">SUM((InvoiceNo=J1207)*1)</f>
        <v>1</v>
      </c>
      <c r="L1207">
        <f t="array" ref="L1207">SUM((InvoiceNo=J1207)*QuantityShipped)</f>
        <v>-1</v>
      </c>
      <c r="N1207" t="s">
        <v>4157</v>
      </c>
      <c r="O1207">
        <f t="array" ref="O1207">SUM((ItemCode=N1207)*1)</f>
        <v>1</v>
      </c>
      <c r="P1207">
        <f t="array" ref="P1207">SUM((ItemCode=N1207)*QuantityShipped)</f>
        <v>1</v>
      </c>
    </row>
    <row r="1208" spans="1:16" x14ac:dyDescent="0.55000000000000004">
      <c r="A1208" t="s">
        <v>1491</v>
      </c>
      <c r="B1208" s="1">
        <v>40585</v>
      </c>
      <c r="C1208" t="s">
        <v>138</v>
      </c>
      <c r="D1208" t="s">
        <v>1095</v>
      </c>
      <c r="E1208" t="s">
        <v>1096</v>
      </c>
      <c r="F1208">
        <v>1</v>
      </c>
      <c r="G1208" t="str">
        <f t="array" ref="G1208">INDEX(BillToName,MATCH(A1208,'Bill to Data'!$A$2:$A$3040,0))</f>
        <v>DON OWENS</v>
      </c>
      <c r="H1208" t="str">
        <f t="shared" si="18"/>
        <v>IN0015-19</v>
      </c>
      <c r="J1208" t="s">
        <v>2660</v>
      </c>
      <c r="K1208">
        <f t="array" ref="K1208">SUM((InvoiceNo=J1208)*1)</f>
        <v>20</v>
      </c>
      <c r="L1208">
        <f t="array" ref="L1208">SUM((InvoiceNo=J1208)*QuantityShipped)</f>
        <v>620</v>
      </c>
      <c r="N1208" t="s">
        <v>4160</v>
      </c>
      <c r="O1208">
        <f t="array" ref="O1208">SUM((ItemCode=N1208)*1)</f>
        <v>1</v>
      </c>
      <c r="P1208">
        <f t="array" ref="P1208">SUM((ItemCode=N1208)*QuantityShipped)</f>
        <v>1</v>
      </c>
    </row>
    <row r="1209" spans="1:16" x14ac:dyDescent="0.55000000000000004">
      <c r="A1209" t="s">
        <v>1491</v>
      </c>
      <c r="B1209" s="1">
        <v>40585</v>
      </c>
      <c r="C1209" t="s">
        <v>138</v>
      </c>
      <c r="D1209" t="s">
        <v>1097</v>
      </c>
      <c r="E1209" t="s">
        <v>1098</v>
      </c>
      <c r="F1209">
        <v>1</v>
      </c>
      <c r="G1209" t="str">
        <f t="array" ref="G1209">INDEX(BillToName,MATCH(A1209,'Bill to Data'!$A$2:$A$3040,0))</f>
        <v>DON OWENS</v>
      </c>
      <c r="H1209" t="str">
        <f t="shared" si="18"/>
        <v>IN15-ST</v>
      </c>
      <c r="J1209" t="s">
        <v>2671</v>
      </c>
      <c r="K1209">
        <f t="array" ref="K1209">SUM((InvoiceNo=J1209)*1)</f>
        <v>4</v>
      </c>
      <c r="L1209">
        <f t="array" ref="L1209">SUM((InvoiceNo=J1209)*QuantityShipped)</f>
        <v>192</v>
      </c>
      <c r="N1209" t="s">
        <v>4164</v>
      </c>
      <c r="O1209">
        <f t="array" ref="O1209">SUM((ItemCode=N1209)*1)</f>
        <v>1</v>
      </c>
      <c r="P1209">
        <f t="array" ref="P1209">SUM((ItemCode=N1209)*QuantityShipped)</f>
        <v>1</v>
      </c>
    </row>
    <row r="1210" spans="1:16" x14ac:dyDescent="0.55000000000000004">
      <c r="A1210" t="s">
        <v>1491</v>
      </c>
      <c r="B1210" s="1">
        <v>40585</v>
      </c>
      <c r="C1210" t="s">
        <v>138</v>
      </c>
      <c r="D1210" t="s">
        <v>1093</v>
      </c>
      <c r="E1210" t="s">
        <v>1094</v>
      </c>
      <c r="F1210">
        <v>2</v>
      </c>
      <c r="G1210" t="str">
        <f t="array" ref="G1210">INDEX(BillToName,MATCH(A1210,'Bill to Data'!$A$2:$A$3040,0))</f>
        <v>DON OWENS</v>
      </c>
      <c r="H1210" t="str">
        <f t="shared" si="18"/>
        <v>IN40/85-ST</v>
      </c>
      <c r="J1210" t="s">
        <v>2672</v>
      </c>
      <c r="K1210">
        <f t="array" ref="K1210">SUM((InvoiceNo=J1210)*1)</f>
        <v>2</v>
      </c>
      <c r="L1210">
        <f t="array" ref="L1210">SUM((InvoiceNo=J1210)*QuantityShipped)</f>
        <v>28</v>
      </c>
      <c r="N1210" t="s">
        <v>4170</v>
      </c>
      <c r="O1210">
        <f t="array" ref="O1210">SUM((ItemCode=N1210)*1)</f>
        <v>3</v>
      </c>
      <c r="P1210">
        <f t="array" ref="P1210">SUM((ItemCode=N1210)*QuantityShipped)</f>
        <v>1</v>
      </c>
    </row>
    <row r="1211" spans="1:16" x14ac:dyDescent="0.55000000000000004">
      <c r="A1211" t="s">
        <v>1491</v>
      </c>
      <c r="B1211" s="1">
        <v>40585</v>
      </c>
      <c r="C1211" t="s">
        <v>138</v>
      </c>
      <c r="D1211" t="s">
        <v>1091</v>
      </c>
      <c r="E1211" t="s">
        <v>1092</v>
      </c>
      <c r="F1211">
        <v>2</v>
      </c>
      <c r="G1211" t="str">
        <f t="array" ref="G1211">INDEX(BillToName,MATCH(A1211,'Bill to Data'!$A$2:$A$3040,0))</f>
        <v>DON OWENS</v>
      </c>
      <c r="H1211" t="str">
        <f t="shared" si="18"/>
        <v>IN0110-30</v>
      </c>
      <c r="J1211" t="s">
        <v>2675</v>
      </c>
      <c r="K1211">
        <f t="array" ref="K1211">SUM((InvoiceNo=J1211)*1)</f>
        <v>3</v>
      </c>
      <c r="L1211">
        <f t="array" ref="L1211">SUM((InvoiceNo=J1211)*QuantityShipped)</f>
        <v>-107</v>
      </c>
      <c r="N1211" t="s">
        <v>4196</v>
      </c>
      <c r="O1211">
        <f t="array" ref="O1211">SUM((ItemCode=N1211)*1)</f>
        <v>2</v>
      </c>
      <c r="P1211">
        <f t="array" ref="P1211">SUM((ItemCode=N1211)*QuantityShipped)</f>
        <v>84</v>
      </c>
    </row>
    <row r="1212" spans="1:16" x14ac:dyDescent="0.55000000000000004">
      <c r="A1212" t="s">
        <v>1491</v>
      </c>
      <c r="B1212" s="1">
        <v>40585</v>
      </c>
      <c r="C1212" t="s">
        <v>138</v>
      </c>
      <c r="D1212" t="s">
        <v>1095</v>
      </c>
      <c r="E1212" t="s">
        <v>1096</v>
      </c>
      <c r="F1212">
        <v>1</v>
      </c>
      <c r="G1212" t="str">
        <f t="array" ref="G1212">INDEX(BillToName,MATCH(A1212,'Bill to Data'!$A$2:$A$3040,0))</f>
        <v>DON OWENS</v>
      </c>
      <c r="H1212" t="str">
        <f t="shared" si="18"/>
        <v>IN0015-19</v>
      </c>
      <c r="J1212" t="s">
        <v>2676</v>
      </c>
      <c r="K1212">
        <f t="array" ref="K1212">SUM((InvoiceNo=J1212)*1)</f>
        <v>4</v>
      </c>
      <c r="L1212">
        <f t="array" ref="L1212">SUM((InvoiceNo=J1212)*QuantityShipped)</f>
        <v>324</v>
      </c>
      <c r="N1212" t="s">
        <v>4199</v>
      </c>
      <c r="O1212">
        <f t="array" ref="O1212">SUM((ItemCode=N1212)*1)</f>
        <v>1</v>
      </c>
      <c r="P1212">
        <f t="array" ref="P1212">SUM((ItemCode=N1212)*QuantityShipped)</f>
        <v>1</v>
      </c>
    </row>
    <row r="1213" spans="1:16" x14ac:dyDescent="0.55000000000000004">
      <c r="A1213" t="s">
        <v>1491</v>
      </c>
      <c r="B1213" s="1">
        <v>40585</v>
      </c>
      <c r="C1213" t="s">
        <v>138</v>
      </c>
      <c r="D1213" t="s">
        <v>1097</v>
      </c>
      <c r="E1213" t="s">
        <v>1098</v>
      </c>
      <c r="F1213">
        <v>1</v>
      </c>
      <c r="G1213" t="str">
        <f t="array" ref="G1213">INDEX(BillToName,MATCH(A1213,'Bill to Data'!$A$2:$A$3040,0))</f>
        <v>DON OWENS</v>
      </c>
      <c r="H1213" t="str">
        <f t="shared" si="18"/>
        <v>IN15-ST</v>
      </c>
      <c r="J1213" t="s">
        <v>2677</v>
      </c>
      <c r="K1213">
        <f t="array" ref="K1213">SUM((InvoiceNo=J1213)*1)</f>
        <v>4</v>
      </c>
      <c r="L1213">
        <f t="array" ref="L1213">SUM((InvoiceNo=J1213)*QuantityShipped)</f>
        <v>45</v>
      </c>
      <c r="N1213" t="s">
        <v>4202</v>
      </c>
      <c r="O1213">
        <f t="array" ref="O1213">SUM((ItemCode=N1213)*1)</f>
        <v>1</v>
      </c>
      <c r="P1213">
        <f t="array" ref="P1213">SUM((ItemCode=N1213)*QuantityShipped)</f>
        <v>28</v>
      </c>
    </row>
    <row r="1214" spans="1:16" x14ac:dyDescent="0.55000000000000004">
      <c r="A1214" t="s">
        <v>1492</v>
      </c>
      <c r="B1214" s="1">
        <v>40585</v>
      </c>
      <c r="C1214" t="s">
        <v>138</v>
      </c>
      <c r="D1214" t="s">
        <v>1493</v>
      </c>
      <c r="E1214" t="s">
        <v>1494</v>
      </c>
      <c r="F1214">
        <v>1</v>
      </c>
      <c r="G1214" t="str">
        <f t="array" ref="G1214">INDEX(BillToName,MATCH(A1214,'Bill to Data'!$A$2:$A$3040,0))</f>
        <v>JOSEPH THOMAS</v>
      </c>
      <c r="H1214" t="str">
        <f t="shared" si="18"/>
        <v>117-0171-162</v>
      </c>
      <c r="J1214" t="s">
        <v>2678</v>
      </c>
      <c r="K1214">
        <f t="array" ref="K1214">SUM((InvoiceNo=J1214)*1)</f>
        <v>7</v>
      </c>
      <c r="L1214">
        <f t="array" ref="L1214">SUM((InvoiceNo=J1214)*QuantityShipped)</f>
        <v>21</v>
      </c>
      <c r="N1214" t="s">
        <v>4204</v>
      </c>
      <c r="O1214">
        <f t="array" ref="O1214">SUM((ItemCode=N1214)*1)</f>
        <v>2</v>
      </c>
      <c r="P1214">
        <f t="array" ref="P1214">SUM((ItemCode=N1214)*QuantityShipped)</f>
        <v>15</v>
      </c>
    </row>
    <row r="1215" spans="1:16" x14ac:dyDescent="0.55000000000000004">
      <c r="A1215" t="s">
        <v>1492</v>
      </c>
      <c r="B1215" s="1">
        <v>40585</v>
      </c>
      <c r="C1215" t="s">
        <v>138</v>
      </c>
      <c r="D1215" t="s">
        <v>1495</v>
      </c>
      <c r="E1215" t="s">
        <v>1496</v>
      </c>
      <c r="F1215">
        <v>1</v>
      </c>
      <c r="G1215" t="str">
        <f t="array" ref="G1215">INDEX(BillToName,MATCH(A1215,'Bill to Data'!$A$2:$A$3040,0))</f>
        <v>JOSEPH THOMAS</v>
      </c>
      <c r="H1215" t="str">
        <f t="shared" si="18"/>
        <v>117-0159-723</v>
      </c>
      <c r="J1215" t="s">
        <v>2691</v>
      </c>
      <c r="K1215">
        <f t="array" ref="K1215">SUM((InvoiceNo=J1215)*1)</f>
        <v>3</v>
      </c>
      <c r="L1215">
        <f t="array" ref="L1215">SUM((InvoiceNo=J1215)*QuantityShipped)</f>
        <v>124</v>
      </c>
      <c r="N1215" t="s">
        <v>4207</v>
      </c>
      <c r="O1215">
        <f t="array" ref="O1215">SUM((ItemCode=N1215)*1)</f>
        <v>1</v>
      </c>
      <c r="P1215">
        <f t="array" ref="P1215">SUM((ItemCode=N1215)*QuantityShipped)</f>
        <v>1</v>
      </c>
    </row>
    <row r="1216" spans="1:16" x14ac:dyDescent="0.55000000000000004">
      <c r="A1216" t="s">
        <v>1492</v>
      </c>
      <c r="B1216" s="1">
        <v>40585</v>
      </c>
      <c r="C1216" t="s">
        <v>138</v>
      </c>
      <c r="D1216" t="s">
        <v>1497</v>
      </c>
      <c r="E1216" t="s">
        <v>1498</v>
      </c>
      <c r="F1216">
        <v>1</v>
      </c>
      <c r="G1216" t="str">
        <f t="array" ref="G1216">INDEX(BillToName,MATCH(A1216,'Bill to Data'!$A$2:$A$3040,0))</f>
        <v>JOSEPH THOMAS</v>
      </c>
      <c r="H1216" t="str">
        <f t="shared" si="18"/>
        <v>063-0171-183</v>
      </c>
      <c r="J1216" t="s">
        <v>2695</v>
      </c>
      <c r="K1216">
        <f t="array" ref="K1216">SUM((InvoiceNo=J1216)*1)</f>
        <v>3</v>
      </c>
      <c r="L1216">
        <f t="array" ref="L1216">SUM((InvoiceNo=J1216)*QuantityShipped)</f>
        <v>290</v>
      </c>
      <c r="N1216" t="s">
        <v>4212</v>
      </c>
      <c r="O1216">
        <f t="array" ref="O1216">SUM((ItemCode=N1216)*1)</f>
        <v>1</v>
      </c>
      <c r="P1216">
        <f t="array" ref="P1216">SUM((ItemCode=N1216)*QuantityShipped)</f>
        <v>5</v>
      </c>
    </row>
    <row r="1217" spans="1:16" x14ac:dyDescent="0.55000000000000004">
      <c r="A1217" t="s">
        <v>1492</v>
      </c>
      <c r="B1217" s="1">
        <v>40585</v>
      </c>
      <c r="C1217" t="s">
        <v>138</v>
      </c>
      <c r="D1217" t="s">
        <v>572</v>
      </c>
      <c r="E1217" t="s">
        <v>573</v>
      </c>
      <c r="F1217">
        <v>1</v>
      </c>
      <c r="G1217" t="str">
        <f t="array" ref="G1217">INDEX(BillToName,MATCH(A1217,'Bill to Data'!$A$2:$A$3040,0))</f>
        <v>JOSEPH THOMAS</v>
      </c>
      <c r="H1217" t="str">
        <f t="shared" si="18"/>
        <v>115-0171-085</v>
      </c>
      <c r="J1217" t="s">
        <v>2696</v>
      </c>
      <c r="K1217">
        <f t="array" ref="K1217">SUM((InvoiceNo=J1217)*1)</f>
        <v>1</v>
      </c>
      <c r="L1217">
        <f t="array" ref="L1217">SUM((InvoiceNo=J1217)*QuantityShipped)</f>
        <v>1</v>
      </c>
      <c r="N1217" t="s">
        <v>4218</v>
      </c>
      <c r="O1217">
        <f t="array" ref="O1217">SUM((ItemCode=N1217)*1)</f>
        <v>1</v>
      </c>
      <c r="P1217">
        <f t="array" ref="P1217">SUM((ItemCode=N1217)*QuantityShipped)</f>
        <v>2</v>
      </c>
    </row>
    <row r="1218" spans="1:16" x14ac:dyDescent="0.55000000000000004">
      <c r="A1218" t="s">
        <v>1492</v>
      </c>
      <c r="B1218" s="1">
        <v>40585</v>
      </c>
      <c r="C1218" t="s">
        <v>138</v>
      </c>
      <c r="D1218" t="s">
        <v>1499</v>
      </c>
      <c r="E1218" t="s">
        <v>1500</v>
      </c>
      <c r="F1218">
        <v>1</v>
      </c>
      <c r="G1218" t="str">
        <f t="array" ref="G1218">INDEX(BillToName,MATCH(A1218,'Bill to Data'!$A$2:$A$3040,0))</f>
        <v>JOSEPH THOMAS</v>
      </c>
      <c r="H1218" t="str">
        <f t="shared" ref="H1218:H1281" si="19">LEFT(D1218,LEN(D1218))</f>
        <v>115-0171-800</v>
      </c>
      <c r="J1218" t="s">
        <v>2697</v>
      </c>
      <c r="K1218">
        <f t="array" ref="K1218">SUM((InvoiceNo=J1218)*1)</f>
        <v>1</v>
      </c>
      <c r="L1218">
        <f t="array" ref="L1218">SUM((InvoiceNo=J1218)*QuantityShipped)</f>
        <v>6</v>
      </c>
      <c r="N1218" t="s">
        <v>4220</v>
      </c>
      <c r="O1218">
        <f t="array" ref="O1218">SUM((ItemCode=N1218)*1)</f>
        <v>1</v>
      </c>
      <c r="P1218">
        <f t="array" ref="P1218">SUM((ItemCode=N1218)*QuantityShipped)</f>
        <v>2</v>
      </c>
    </row>
    <row r="1219" spans="1:16" x14ac:dyDescent="0.55000000000000004">
      <c r="A1219" t="s">
        <v>1492</v>
      </c>
      <c r="B1219" s="1">
        <v>40585</v>
      </c>
      <c r="C1219" t="s">
        <v>138</v>
      </c>
      <c r="D1219" t="s">
        <v>1501</v>
      </c>
      <c r="E1219" t="s">
        <v>1502</v>
      </c>
      <c r="F1219">
        <v>1</v>
      </c>
      <c r="G1219" t="str">
        <f t="array" ref="G1219">INDEX(BillToName,MATCH(A1219,'Bill to Data'!$A$2:$A$3040,0))</f>
        <v>JOSEPH THOMAS</v>
      </c>
      <c r="H1219" t="str">
        <f t="shared" si="19"/>
        <v>117-0171-165</v>
      </c>
      <c r="J1219" t="s">
        <v>2698</v>
      </c>
      <c r="K1219">
        <f t="array" ref="K1219">SUM((InvoiceNo=J1219)*1)</f>
        <v>1</v>
      </c>
      <c r="L1219">
        <f t="array" ref="L1219">SUM((InvoiceNo=J1219)*QuantityShipped)</f>
        <v>4</v>
      </c>
      <c r="N1219" t="s">
        <v>4223</v>
      </c>
      <c r="O1219">
        <f t="array" ref="O1219">SUM((ItemCode=N1219)*1)</f>
        <v>2</v>
      </c>
      <c r="P1219">
        <f t="array" ref="P1219">SUM((ItemCode=N1219)*QuantityShipped)</f>
        <v>30</v>
      </c>
    </row>
    <row r="1220" spans="1:16" x14ac:dyDescent="0.55000000000000004">
      <c r="A1220" t="s">
        <v>1503</v>
      </c>
      <c r="B1220" s="1">
        <v>40585</v>
      </c>
      <c r="C1220" t="s">
        <v>138</v>
      </c>
      <c r="D1220" t="s">
        <v>292</v>
      </c>
      <c r="E1220" t="s">
        <v>293</v>
      </c>
      <c r="F1220">
        <v>210</v>
      </c>
      <c r="G1220" t="str">
        <f t="array" ref="G1220">INDEX(BillToName,MATCH(A1220,'Bill to Data'!$A$2:$A$3040,0))</f>
        <v>PETER CLARK</v>
      </c>
      <c r="H1220" t="str">
        <f t="shared" si="19"/>
        <v>AIXR11002VP</v>
      </c>
      <c r="J1220" t="s">
        <v>2699</v>
      </c>
      <c r="K1220">
        <f t="array" ref="K1220">SUM((InvoiceNo=J1220)*1)</f>
        <v>2</v>
      </c>
      <c r="L1220">
        <f t="array" ref="L1220">SUM((InvoiceNo=J1220)*QuantityShipped)</f>
        <v>51</v>
      </c>
      <c r="N1220" t="s">
        <v>4227</v>
      </c>
      <c r="O1220">
        <f t="array" ref="O1220">SUM((ItemCode=N1220)*1)</f>
        <v>1</v>
      </c>
      <c r="P1220">
        <f t="array" ref="P1220">SUM((ItemCode=N1220)*QuantityShipped)</f>
        <v>1</v>
      </c>
    </row>
    <row r="1221" spans="1:16" x14ac:dyDescent="0.55000000000000004">
      <c r="A1221" t="s">
        <v>1503</v>
      </c>
      <c r="B1221" s="1">
        <v>40585</v>
      </c>
      <c r="C1221" t="s">
        <v>138</v>
      </c>
      <c r="D1221" t="s">
        <v>645</v>
      </c>
      <c r="E1221" t="s">
        <v>120</v>
      </c>
      <c r="F1221">
        <v>10</v>
      </c>
      <c r="G1221" t="str">
        <f t="array" ref="G1221">INDEX(BillToName,MATCH(A1221,'Bill to Data'!$A$2:$A$3040,0))</f>
        <v>PETER CLARK</v>
      </c>
      <c r="H1221" t="str">
        <f t="shared" si="19"/>
        <v>XR11002-VS</v>
      </c>
      <c r="J1221" t="s">
        <v>2700</v>
      </c>
      <c r="K1221">
        <f t="array" ref="K1221">SUM((InvoiceNo=J1221)*1)</f>
        <v>1</v>
      </c>
      <c r="L1221">
        <f t="array" ref="L1221">SUM((InvoiceNo=J1221)*QuantityShipped)</f>
        <v>1</v>
      </c>
      <c r="N1221" t="s">
        <v>4234</v>
      </c>
      <c r="O1221">
        <f t="array" ref="O1221">SUM((ItemCode=N1221)*1)</f>
        <v>1</v>
      </c>
      <c r="P1221">
        <f t="array" ref="P1221">SUM((ItemCode=N1221)*QuantityShipped)</f>
        <v>4</v>
      </c>
    </row>
    <row r="1222" spans="1:16" x14ac:dyDescent="0.55000000000000004">
      <c r="A1222" t="s">
        <v>1503</v>
      </c>
      <c r="B1222" s="1">
        <v>40585</v>
      </c>
      <c r="C1222" t="s">
        <v>138</v>
      </c>
      <c r="D1222" t="s">
        <v>1339</v>
      </c>
      <c r="E1222" t="s">
        <v>1068</v>
      </c>
      <c r="F1222">
        <v>130</v>
      </c>
      <c r="G1222" t="str">
        <f t="array" ref="G1222">INDEX(BillToName,MATCH(A1222,'Bill to Data'!$A$2:$A$3040,0))</f>
        <v>PETER CLARK</v>
      </c>
      <c r="H1222" t="str">
        <f t="shared" si="19"/>
        <v>CP25611-5-NY</v>
      </c>
      <c r="J1222" t="s">
        <v>2701</v>
      </c>
      <c r="K1222">
        <f t="array" ref="K1222">SUM((InvoiceNo=J1222)*1)</f>
        <v>1</v>
      </c>
      <c r="L1222">
        <f t="array" ref="L1222">SUM((InvoiceNo=J1222)*QuantityShipped)</f>
        <v>50</v>
      </c>
      <c r="N1222" t="s">
        <v>4237</v>
      </c>
      <c r="O1222">
        <f t="array" ref="O1222">SUM((ItemCode=N1222)*1)</f>
        <v>1</v>
      </c>
      <c r="P1222">
        <f t="array" ref="P1222">SUM((ItemCode=N1222)*QuantityShipped)</f>
        <v>2</v>
      </c>
    </row>
    <row r="1223" spans="1:16" x14ac:dyDescent="0.55000000000000004">
      <c r="A1223" t="s">
        <v>1503</v>
      </c>
      <c r="B1223" s="1">
        <v>40585</v>
      </c>
      <c r="C1223" t="s">
        <v>138</v>
      </c>
      <c r="D1223" t="s">
        <v>1340</v>
      </c>
      <c r="E1223" t="s">
        <v>879</v>
      </c>
      <c r="F1223">
        <v>10</v>
      </c>
      <c r="G1223" t="str">
        <f t="array" ref="G1223">INDEX(BillToName,MATCH(A1223,'Bill to Data'!$A$2:$A$3040,0))</f>
        <v>PETER CLARK</v>
      </c>
      <c r="H1223" t="str">
        <f t="shared" si="19"/>
        <v>CP25611-3-NY</v>
      </c>
      <c r="J1223" t="s">
        <v>2702</v>
      </c>
      <c r="K1223">
        <f t="array" ref="K1223">SUM((InvoiceNo=J1223)*1)</f>
        <v>2</v>
      </c>
      <c r="L1223">
        <f t="array" ref="L1223">SUM((InvoiceNo=J1223)*QuantityShipped)</f>
        <v>2</v>
      </c>
      <c r="N1223" t="s">
        <v>4242</v>
      </c>
      <c r="O1223">
        <f t="array" ref="O1223">SUM((ItemCode=N1223)*1)</f>
        <v>1</v>
      </c>
      <c r="P1223">
        <f t="array" ref="P1223">SUM((ItemCode=N1223)*QuantityShipped)</f>
        <v>1</v>
      </c>
    </row>
    <row r="1224" spans="1:16" x14ac:dyDescent="0.55000000000000004">
      <c r="A1224" t="s">
        <v>1503</v>
      </c>
      <c r="B1224" s="1">
        <v>40585</v>
      </c>
      <c r="C1224" t="s">
        <v>138</v>
      </c>
      <c r="D1224" t="s">
        <v>1504</v>
      </c>
      <c r="E1224" t="s">
        <v>1049</v>
      </c>
      <c r="F1224">
        <v>70</v>
      </c>
      <c r="G1224" t="str">
        <f t="array" ref="G1224">INDEX(BillToName,MATCH(A1224,'Bill to Data'!$A$2:$A$3040,0))</f>
        <v>PETER CLARK</v>
      </c>
      <c r="H1224" t="str">
        <f t="shared" si="19"/>
        <v>AITTJ60-11003VP</v>
      </c>
      <c r="J1224" t="s">
        <v>2703</v>
      </c>
      <c r="K1224">
        <f t="array" ref="K1224">SUM((InvoiceNo=J1224)*1)</f>
        <v>1</v>
      </c>
      <c r="L1224">
        <f t="array" ref="L1224">SUM((InvoiceNo=J1224)*QuantityShipped)</f>
        <v>2</v>
      </c>
      <c r="N1224" t="s">
        <v>4246</v>
      </c>
      <c r="O1224">
        <f t="array" ref="O1224">SUM((ItemCode=N1224)*1)</f>
        <v>1</v>
      </c>
      <c r="P1224">
        <f t="array" ref="P1224">SUM((ItemCode=N1224)*QuantityShipped)</f>
        <v>6</v>
      </c>
    </row>
    <row r="1225" spans="1:16" x14ac:dyDescent="0.55000000000000004">
      <c r="A1225" t="s">
        <v>1503</v>
      </c>
      <c r="B1225" s="1">
        <v>40585</v>
      </c>
      <c r="C1225" t="s">
        <v>138</v>
      </c>
      <c r="D1225" t="s">
        <v>308</v>
      </c>
      <c r="E1225" t="s">
        <v>293</v>
      </c>
      <c r="F1225">
        <v>70</v>
      </c>
      <c r="G1225" t="str">
        <f t="array" ref="G1225">INDEX(BillToName,MATCH(A1225,'Bill to Data'!$A$2:$A$3040,0))</f>
        <v>PETER CLARK</v>
      </c>
      <c r="H1225" t="str">
        <f t="shared" si="19"/>
        <v>AIXR11003VP</v>
      </c>
      <c r="J1225" t="s">
        <v>2704</v>
      </c>
      <c r="K1225">
        <f t="array" ref="K1225">SUM((InvoiceNo=J1225)*1)</f>
        <v>4</v>
      </c>
      <c r="L1225">
        <f t="array" ref="L1225">SUM((InvoiceNo=J1225)*QuantityShipped)</f>
        <v>16</v>
      </c>
      <c r="N1225" t="s">
        <v>4248</v>
      </c>
      <c r="O1225">
        <f t="array" ref="O1225">SUM((ItemCode=N1225)*1)</f>
        <v>1</v>
      </c>
      <c r="P1225">
        <f t="array" ref="P1225">SUM((ItemCode=N1225)*QuantityShipped)</f>
        <v>6</v>
      </c>
    </row>
    <row r="1226" spans="1:16" x14ac:dyDescent="0.55000000000000004">
      <c r="A1226" t="s">
        <v>1503</v>
      </c>
      <c r="B1226" s="1">
        <v>40585</v>
      </c>
      <c r="C1226" t="s">
        <v>138</v>
      </c>
      <c r="D1226" t="s">
        <v>65</v>
      </c>
      <c r="E1226" t="s">
        <v>66</v>
      </c>
      <c r="F1226">
        <v>1</v>
      </c>
      <c r="G1226" t="str">
        <f t="array" ref="G1226">INDEX(BillToName,MATCH(A1226,'Bill to Data'!$A$2:$A$3040,0))</f>
        <v>PETER CLARK</v>
      </c>
      <c r="H1226" t="str">
        <f t="shared" si="19"/>
        <v>344BE-24-C</v>
      </c>
      <c r="J1226" t="s">
        <v>2705</v>
      </c>
      <c r="K1226">
        <f t="array" ref="K1226">SUM((InvoiceNo=J1226)*1)</f>
        <v>4</v>
      </c>
      <c r="L1226">
        <f t="array" ref="L1226">SUM((InvoiceNo=J1226)*QuantityShipped)</f>
        <v>216</v>
      </c>
      <c r="N1226" t="s">
        <v>4251</v>
      </c>
      <c r="O1226">
        <f t="array" ref="O1226">SUM((ItemCode=N1226)*1)</f>
        <v>1</v>
      </c>
      <c r="P1226">
        <f t="array" ref="P1226">SUM((ItemCode=N1226)*QuantityShipped)</f>
        <v>3</v>
      </c>
    </row>
    <row r="1227" spans="1:16" x14ac:dyDescent="0.55000000000000004">
      <c r="A1227" t="s">
        <v>1503</v>
      </c>
      <c r="B1227" s="1">
        <v>40585</v>
      </c>
      <c r="C1227" t="s">
        <v>138</v>
      </c>
      <c r="D1227" t="s">
        <v>1341</v>
      </c>
      <c r="E1227" t="s">
        <v>145</v>
      </c>
      <c r="F1227">
        <v>40</v>
      </c>
      <c r="G1227" t="str">
        <f t="array" ref="G1227">INDEX(BillToName,MATCH(A1227,'Bill to Data'!$A$2:$A$3040,0))</f>
        <v>PETER CLARK</v>
      </c>
      <c r="H1227" t="str">
        <f t="shared" si="19"/>
        <v>QJ363C-1000-1-N</v>
      </c>
      <c r="J1227" t="s">
        <v>2706</v>
      </c>
      <c r="K1227">
        <f t="array" ref="K1227">SUM((InvoiceNo=J1227)*1)</f>
        <v>1</v>
      </c>
      <c r="L1227">
        <f t="array" ref="L1227">SUM((InvoiceNo=J1227)*QuantityShipped)</f>
        <v>56</v>
      </c>
      <c r="N1227" t="s">
        <v>4258</v>
      </c>
      <c r="O1227">
        <f t="array" ref="O1227">SUM((ItemCode=N1227)*1)</f>
        <v>1</v>
      </c>
      <c r="P1227">
        <f t="array" ref="P1227">SUM((ItemCode=N1227)*QuantityShipped)</f>
        <v>2</v>
      </c>
    </row>
    <row r="1228" spans="1:16" x14ac:dyDescent="0.55000000000000004">
      <c r="A1228" t="s">
        <v>1503</v>
      </c>
      <c r="B1228" s="1">
        <v>40585</v>
      </c>
      <c r="C1228" t="s">
        <v>138</v>
      </c>
      <c r="D1228" t="s">
        <v>1505</v>
      </c>
      <c r="E1228" t="s">
        <v>1506</v>
      </c>
      <c r="F1228">
        <v>1</v>
      </c>
      <c r="G1228" t="str">
        <f t="array" ref="G1228">INDEX(BillToName,MATCH(A1228,'Bill to Data'!$A$2:$A$3040,0))</f>
        <v>PETER CLARK</v>
      </c>
      <c r="H1228" t="str">
        <f t="shared" si="19"/>
        <v>063-0171-894</v>
      </c>
      <c r="J1228" t="s">
        <v>2707</v>
      </c>
      <c r="K1228">
        <f t="array" ref="K1228">SUM((InvoiceNo=J1228)*1)</f>
        <v>1</v>
      </c>
      <c r="L1228">
        <f t="array" ref="L1228">SUM((InvoiceNo=J1228)*QuantityShipped)</f>
        <v>11</v>
      </c>
      <c r="N1228" t="s">
        <v>4273</v>
      </c>
      <c r="O1228">
        <f t="array" ref="O1228">SUM((ItemCode=N1228)*1)</f>
        <v>1</v>
      </c>
      <c r="P1228">
        <f t="array" ref="P1228">SUM((ItemCode=N1228)*QuantityShipped)</f>
        <v>1</v>
      </c>
    </row>
    <row r="1229" spans="1:16" x14ac:dyDescent="0.55000000000000004">
      <c r="A1229" t="s">
        <v>1503</v>
      </c>
      <c r="B1229" s="1">
        <v>40585</v>
      </c>
      <c r="C1229" t="s">
        <v>138</v>
      </c>
      <c r="D1229" t="s">
        <v>1056</v>
      </c>
      <c r="E1229" t="s">
        <v>1057</v>
      </c>
      <c r="F1229">
        <v>1</v>
      </c>
      <c r="G1229" t="str">
        <f t="array" ref="G1229">INDEX(BillToName,MATCH(A1229,'Bill to Data'!$A$2:$A$3040,0))</f>
        <v>PETER CLARK</v>
      </c>
      <c r="H1229" t="str">
        <f t="shared" si="19"/>
        <v>2088-343-435</v>
      </c>
      <c r="J1229" t="s">
        <v>2708</v>
      </c>
      <c r="K1229">
        <f t="array" ref="K1229">SUM((InvoiceNo=J1229)*1)</f>
        <v>1</v>
      </c>
      <c r="L1229">
        <f t="array" ref="L1229">SUM((InvoiceNo=J1229)*QuantityShipped)</f>
        <v>1</v>
      </c>
      <c r="N1229" t="s">
        <v>4275</v>
      </c>
      <c r="O1229">
        <f t="array" ref="O1229">SUM((ItemCode=N1229)*1)</f>
        <v>1</v>
      </c>
      <c r="P1229">
        <f t="array" ref="P1229">SUM((ItemCode=N1229)*QuantityShipped)</f>
        <v>1</v>
      </c>
    </row>
    <row r="1230" spans="1:16" x14ac:dyDescent="0.55000000000000004">
      <c r="A1230" t="s">
        <v>1503</v>
      </c>
      <c r="B1230" s="1">
        <v>40585</v>
      </c>
      <c r="C1230" t="s">
        <v>138</v>
      </c>
      <c r="D1230" t="s">
        <v>878</v>
      </c>
      <c r="E1230" t="s">
        <v>879</v>
      </c>
      <c r="F1230">
        <v>70</v>
      </c>
      <c r="G1230" t="str">
        <f t="array" ref="G1230">INDEX(BillToName,MATCH(A1230,'Bill to Data'!$A$2:$A$3040,0))</f>
        <v>PETER CLARK</v>
      </c>
      <c r="H1230" t="str">
        <f t="shared" si="19"/>
        <v>CP25597-3-NY</v>
      </c>
      <c r="J1230" t="s">
        <v>2709</v>
      </c>
      <c r="K1230">
        <f t="array" ref="K1230">SUM((InvoiceNo=J1230)*1)</f>
        <v>2</v>
      </c>
      <c r="L1230">
        <f t="array" ref="L1230">SUM((InvoiceNo=J1230)*QuantityShipped)</f>
        <v>12</v>
      </c>
      <c r="N1230" t="s">
        <v>4287</v>
      </c>
      <c r="O1230">
        <f t="array" ref="O1230">SUM((ItemCode=N1230)*1)</f>
        <v>1</v>
      </c>
      <c r="P1230">
        <f t="array" ref="P1230">SUM((ItemCode=N1230)*QuantityShipped)</f>
        <v>1</v>
      </c>
    </row>
    <row r="1231" spans="1:16" x14ac:dyDescent="0.55000000000000004">
      <c r="A1231" t="s">
        <v>1503</v>
      </c>
      <c r="B1231" s="1">
        <v>40585</v>
      </c>
      <c r="C1231" t="s">
        <v>138</v>
      </c>
      <c r="D1231" t="s">
        <v>1340</v>
      </c>
      <c r="E1231" t="s">
        <v>879</v>
      </c>
      <c r="F1231">
        <v>70</v>
      </c>
      <c r="G1231" t="str">
        <f t="array" ref="G1231">INDEX(BillToName,MATCH(A1231,'Bill to Data'!$A$2:$A$3040,0))</f>
        <v>PETER CLARK</v>
      </c>
      <c r="H1231" t="str">
        <f t="shared" si="19"/>
        <v>CP25611-3-NY</v>
      </c>
      <c r="J1231" t="s">
        <v>2710</v>
      </c>
      <c r="K1231">
        <f t="array" ref="K1231">SUM((InvoiceNo=J1231)*1)</f>
        <v>2</v>
      </c>
      <c r="L1231">
        <f t="array" ref="L1231">SUM((InvoiceNo=J1231)*QuantityShipped)</f>
        <v>120</v>
      </c>
      <c r="N1231" t="s">
        <v>4289</v>
      </c>
      <c r="O1231">
        <f t="array" ref="O1231">SUM((ItemCode=N1231)*1)</f>
        <v>1</v>
      </c>
      <c r="P1231">
        <f t="array" ref="P1231">SUM((ItemCode=N1231)*QuantityShipped)</f>
        <v>1</v>
      </c>
    </row>
    <row r="1232" spans="1:16" x14ac:dyDescent="0.55000000000000004">
      <c r="A1232" t="s">
        <v>1507</v>
      </c>
      <c r="B1232" s="1">
        <v>40589</v>
      </c>
      <c r="C1232" t="s">
        <v>1</v>
      </c>
      <c r="D1232" t="s">
        <v>850</v>
      </c>
      <c r="E1232" t="s">
        <v>851</v>
      </c>
      <c r="F1232">
        <v>1</v>
      </c>
      <c r="G1232" t="str">
        <f t="array" ref="G1232">INDEX(BillToName,MATCH(A1232,'Bill to Data'!$A$2:$A$3040,0))</f>
        <v>Online Orders</v>
      </c>
      <c r="H1232" t="str">
        <f t="shared" si="19"/>
        <v>1542A-SP</v>
      </c>
      <c r="J1232" t="s">
        <v>2711</v>
      </c>
      <c r="K1232">
        <f t="array" ref="K1232">SUM((InvoiceNo=J1232)*1)</f>
        <v>1</v>
      </c>
      <c r="L1232">
        <f t="array" ref="L1232">SUM((InvoiceNo=J1232)*QuantityShipped)</f>
        <v>62</v>
      </c>
      <c r="N1232" t="s">
        <v>4294</v>
      </c>
      <c r="O1232">
        <f t="array" ref="O1232">SUM((ItemCode=N1232)*1)</f>
        <v>1</v>
      </c>
      <c r="P1232">
        <f t="array" ref="P1232">SUM((ItemCode=N1232)*QuantityShipped)</f>
        <v>1</v>
      </c>
    </row>
    <row r="1233" spans="1:16" x14ac:dyDescent="0.55000000000000004">
      <c r="A1233" t="s">
        <v>1508</v>
      </c>
      <c r="B1233" s="1">
        <v>40589</v>
      </c>
      <c r="C1233" t="s">
        <v>1</v>
      </c>
      <c r="D1233" t="s">
        <v>29</v>
      </c>
      <c r="E1233" t="s">
        <v>30</v>
      </c>
      <c r="F1233">
        <v>50</v>
      </c>
      <c r="G1233" t="str">
        <f t="array" ref="G1233">INDEX(BillToName,MATCH(A1233,'Bill to Data'!$A$2:$A$3040,0))</f>
        <v>WILLIAM BAKER</v>
      </c>
      <c r="H1233" t="str">
        <f t="shared" si="19"/>
        <v>25612-4-NYR</v>
      </c>
      <c r="J1233" t="s">
        <v>2712</v>
      </c>
      <c r="K1233">
        <f t="array" ref="K1233">SUM((InvoiceNo=J1233)*1)</f>
        <v>1</v>
      </c>
      <c r="L1233">
        <f t="array" ref="L1233">SUM((InvoiceNo=J1233)*QuantityShipped)</f>
        <v>6</v>
      </c>
      <c r="N1233" t="s">
        <v>4301</v>
      </c>
      <c r="O1233">
        <f t="array" ref="O1233">SUM((ItemCode=N1233)*1)</f>
        <v>1</v>
      </c>
      <c r="P1233">
        <f t="array" ref="P1233">SUM((ItemCode=N1233)*QuantityShipped)</f>
        <v>1</v>
      </c>
    </row>
    <row r="1234" spans="1:16" x14ac:dyDescent="0.55000000000000004">
      <c r="A1234" t="s">
        <v>1508</v>
      </c>
      <c r="B1234" s="1">
        <v>40589</v>
      </c>
      <c r="C1234" t="s">
        <v>1</v>
      </c>
      <c r="D1234" t="s">
        <v>71</v>
      </c>
      <c r="E1234" t="s">
        <v>72</v>
      </c>
      <c r="F1234">
        <v>50</v>
      </c>
      <c r="G1234" t="str">
        <f t="array" ref="G1234">INDEX(BillToName,MATCH(A1234,'Bill to Data'!$A$2:$A$3040,0))</f>
        <v>WILLIAM BAKER</v>
      </c>
      <c r="H1234" t="str">
        <f t="shared" si="19"/>
        <v>55215-50-EPR</v>
      </c>
      <c r="J1234" t="s">
        <v>2713</v>
      </c>
      <c r="K1234">
        <f t="array" ref="K1234">SUM((InvoiceNo=J1234)*1)</f>
        <v>1</v>
      </c>
      <c r="L1234">
        <f t="array" ref="L1234">SUM((InvoiceNo=J1234)*QuantityShipped)</f>
        <v>1</v>
      </c>
      <c r="N1234" t="s">
        <v>4305</v>
      </c>
      <c r="O1234">
        <f t="array" ref="O1234">SUM((ItemCode=N1234)*1)</f>
        <v>1</v>
      </c>
      <c r="P1234">
        <f t="array" ref="P1234">SUM((ItemCode=N1234)*QuantityShipped)</f>
        <v>4</v>
      </c>
    </row>
    <row r="1235" spans="1:16" x14ac:dyDescent="0.55000000000000004">
      <c r="A1235" t="s">
        <v>1508</v>
      </c>
      <c r="B1235" s="1">
        <v>40589</v>
      </c>
      <c r="C1235" t="s">
        <v>1</v>
      </c>
      <c r="D1235" t="s">
        <v>1509</v>
      </c>
      <c r="E1235" t="s">
        <v>1510</v>
      </c>
      <c r="F1235">
        <v>40</v>
      </c>
      <c r="G1235" t="str">
        <f t="array" ref="G1235">INDEX(BillToName,MATCH(A1235,'Bill to Data'!$A$2:$A$3040,0))</f>
        <v>WILLIAM BAKER</v>
      </c>
      <c r="H1235" t="str">
        <f t="shared" si="19"/>
        <v>SJ7-10-VP</v>
      </c>
      <c r="J1235" t="s">
        <v>2714</v>
      </c>
      <c r="K1235">
        <f t="array" ref="K1235">SUM((InvoiceNo=J1235)*1)</f>
        <v>6</v>
      </c>
      <c r="L1235">
        <f t="array" ref="L1235">SUM((InvoiceNo=J1235)*QuantityShipped)</f>
        <v>206</v>
      </c>
      <c r="N1235" t="s">
        <v>4314</v>
      </c>
      <c r="O1235">
        <f t="array" ref="O1235">SUM((ItemCode=N1235)*1)</f>
        <v>2</v>
      </c>
      <c r="P1235">
        <f t="array" ref="P1235">SUM((ItemCode=N1235)*QuantityShipped)</f>
        <v>6</v>
      </c>
    </row>
    <row r="1236" spans="1:16" x14ac:dyDescent="0.55000000000000004">
      <c r="A1236" t="s">
        <v>1511</v>
      </c>
      <c r="B1236" s="1">
        <v>40589</v>
      </c>
      <c r="C1236" t="s">
        <v>138</v>
      </c>
      <c r="D1236" t="s">
        <v>1512</v>
      </c>
      <c r="E1236" t="s">
        <v>1513</v>
      </c>
      <c r="F1236">
        <v>1</v>
      </c>
      <c r="G1236" t="str">
        <f t="array" ref="G1236">INDEX(BillToName,MATCH(A1236,'Bill to Data'!$A$2:$A$3040,0))</f>
        <v>WACHTEL FARMS INC</v>
      </c>
      <c r="H1236" t="str">
        <f t="shared" si="19"/>
        <v>115-0171-670</v>
      </c>
      <c r="J1236" t="s">
        <v>2717</v>
      </c>
      <c r="K1236">
        <f t="array" ref="K1236">SUM((InvoiceNo=J1236)*1)</f>
        <v>1</v>
      </c>
      <c r="L1236">
        <f t="array" ref="L1236">SUM((InvoiceNo=J1236)*QuantityShipped)</f>
        <v>2</v>
      </c>
      <c r="N1236" t="s">
        <v>4320</v>
      </c>
      <c r="O1236">
        <f t="array" ref="O1236">SUM((ItemCode=N1236)*1)</f>
        <v>1</v>
      </c>
      <c r="P1236">
        <f t="array" ref="P1236">SUM((ItemCode=N1236)*QuantityShipped)</f>
        <v>1</v>
      </c>
    </row>
    <row r="1237" spans="1:16" x14ac:dyDescent="0.55000000000000004">
      <c r="A1237" t="s">
        <v>1514</v>
      </c>
      <c r="B1237" s="1">
        <v>40589</v>
      </c>
      <c r="C1237" t="s">
        <v>1</v>
      </c>
      <c r="D1237" t="s">
        <v>1515</v>
      </c>
      <c r="E1237" t="s">
        <v>638</v>
      </c>
      <c r="F1237">
        <v>1</v>
      </c>
      <c r="G1237" t="str">
        <f t="array" ref="G1237">INDEX(BillToName,MATCH(A1237,'Bill to Data'!$A$2:$A$3040,0))</f>
        <v>RANDY NORTHCUTT</v>
      </c>
      <c r="H1237" t="str">
        <f t="shared" si="19"/>
        <v>5500-PPB-X3</v>
      </c>
      <c r="J1237" t="s">
        <v>2718</v>
      </c>
      <c r="K1237">
        <f t="array" ref="K1237">SUM((InvoiceNo=J1237)*1)</f>
        <v>1</v>
      </c>
      <c r="L1237">
        <f t="array" ref="L1237">SUM((InvoiceNo=J1237)*QuantityShipped)</f>
        <v>1</v>
      </c>
      <c r="N1237" t="s">
        <v>4329</v>
      </c>
      <c r="O1237">
        <f t="array" ref="O1237">SUM((ItemCode=N1237)*1)</f>
        <v>1</v>
      </c>
      <c r="P1237">
        <f t="array" ref="P1237">SUM((ItemCode=N1237)*QuantityShipped)</f>
        <v>1</v>
      </c>
    </row>
    <row r="1238" spans="1:16" x14ac:dyDescent="0.55000000000000004">
      <c r="A1238" t="s">
        <v>1516</v>
      </c>
      <c r="B1238" s="1">
        <v>40589</v>
      </c>
      <c r="C1238" t="s">
        <v>1</v>
      </c>
      <c r="D1238" t="s">
        <v>1517</v>
      </c>
      <c r="E1238" t="s">
        <v>1325</v>
      </c>
      <c r="F1238">
        <v>20</v>
      </c>
      <c r="G1238" t="str">
        <f t="array" ref="G1238">INDEX(BillToName,MATCH(A1238,'Bill to Data'!$A$2:$A$3040,0))</f>
        <v>HENRY HATFIELD</v>
      </c>
      <c r="H1238" t="str">
        <f t="shared" si="19"/>
        <v>CP25599-2-NY</v>
      </c>
      <c r="J1238" t="s">
        <v>2719</v>
      </c>
      <c r="K1238">
        <f t="array" ref="K1238">SUM((InvoiceNo=J1238)*1)</f>
        <v>2</v>
      </c>
      <c r="L1238">
        <f t="array" ref="L1238">SUM((InvoiceNo=J1238)*QuantityShipped)</f>
        <v>0</v>
      </c>
      <c r="N1238" t="s">
        <v>4331</v>
      </c>
      <c r="O1238">
        <f t="array" ref="O1238">SUM((ItemCode=N1238)*1)</f>
        <v>1</v>
      </c>
      <c r="P1238">
        <f t="array" ref="P1238">SUM((ItemCode=N1238)*QuantityShipped)</f>
        <v>20</v>
      </c>
    </row>
    <row r="1239" spans="1:16" x14ac:dyDescent="0.55000000000000004">
      <c r="A1239" t="s">
        <v>1516</v>
      </c>
      <c r="B1239" s="1">
        <v>40589</v>
      </c>
      <c r="C1239" t="s">
        <v>1</v>
      </c>
      <c r="D1239" t="s">
        <v>1518</v>
      </c>
      <c r="E1239" t="s">
        <v>240</v>
      </c>
      <c r="F1239">
        <v>19</v>
      </c>
      <c r="G1239" t="str">
        <f t="array" ref="G1239">INDEX(BillToName,MATCH(A1239,'Bill to Data'!$A$2:$A$3040,0))</f>
        <v>HENRY HATFIELD</v>
      </c>
      <c r="H1239" t="str">
        <f t="shared" si="19"/>
        <v>TF-VS7.5</v>
      </c>
      <c r="J1239" t="s">
        <v>2720</v>
      </c>
      <c r="K1239">
        <f t="array" ref="K1239">SUM((InvoiceNo=J1239)*1)</f>
        <v>1</v>
      </c>
      <c r="L1239">
        <f t="array" ref="L1239">SUM((InvoiceNo=J1239)*QuantityShipped)</f>
        <v>1</v>
      </c>
      <c r="N1239" t="s">
        <v>4333</v>
      </c>
      <c r="O1239">
        <f t="array" ref="O1239">SUM((ItemCode=N1239)*1)</f>
        <v>1</v>
      </c>
      <c r="P1239">
        <f t="array" ref="P1239">SUM((ItemCode=N1239)*QuantityShipped)</f>
        <v>160</v>
      </c>
    </row>
    <row r="1240" spans="1:16" x14ac:dyDescent="0.55000000000000004">
      <c r="A1240" t="s">
        <v>1519</v>
      </c>
      <c r="B1240" s="1">
        <v>40589</v>
      </c>
      <c r="C1240" t="s">
        <v>138</v>
      </c>
      <c r="D1240" t="s">
        <v>303</v>
      </c>
      <c r="E1240" t="s">
        <v>304</v>
      </c>
      <c r="F1240">
        <v>1</v>
      </c>
      <c r="G1240" t="str">
        <f t="array" ref="G1240">INDEX(BillToName,MATCH(A1240,'Bill to Data'!$A$2:$A$3040,0))</f>
        <v>SILVER CITY ACE</v>
      </c>
      <c r="H1240" t="str">
        <f t="shared" si="19"/>
        <v>2088-343-135</v>
      </c>
      <c r="J1240" t="s">
        <v>2721</v>
      </c>
      <c r="K1240">
        <f t="array" ref="K1240">SUM((InvoiceNo=J1240)*1)</f>
        <v>7</v>
      </c>
      <c r="L1240">
        <f t="array" ref="L1240">SUM((InvoiceNo=J1240)*QuantityShipped)</f>
        <v>127</v>
      </c>
      <c r="N1240" t="s">
        <v>4335</v>
      </c>
      <c r="O1240">
        <f t="array" ref="O1240">SUM((ItemCode=N1240)*1)</f>
        <v>1</v>
      </c>
      <c r="P1240">
        <f t="array" ref="P1240">SUM((ItemCode=N1240)*QuantityShipped)</f>
        <v>2</v>
      </c>
    </row>
    <row r="1241" spans="1:16" x14ac:dyDescent="0.55000000000000004">
      <c r="A1241" t="s">
        <v>1520</v>
      </c>
      <c r="B1241" s="1">
        <v>40589</v>
      </c>
      <c r="C1241" t="s">
        <v>1</v>
      </c>
      <c r="D1241" t="s">
        <v>1097</v>
      </c>
      <c r="E1241" t="s">
        <v>1098</v>
      </c>
      <c r="F1241">
        <v>1</v>
      </c>
      <c r="G1241" t="str">
        <f t="array" ref="G1241">INDEX(BillToName,MATCH(A1241,'Bill to Data'!$A$2:$A$3040,0))</f>
        <v>BEDE KORTEGAST</v>
      </c>
      <c r="H1241" t="str">
        <f t="shared" si="19"/>
        <v>IN15-ST</v>
      </c>
      <c r="J1241" t="s">
        <v>2725</v>
      </c>
      <c r="K1241">
        <f t="array" ref="K1241">SUM((InvoiceNo=J1241)*1)</f>
        <v>1</v>
      </c>
      <c r="L1241">
        <f t="array" ref="L1241">SUM((InvoiceNo=J1241)*QuantityShipped)</f>
        <v>1</v>
      </c>
      <c r="N1241" t="s">
        <v>4337</v>
      </c>
      <c r="O1241">
        <f t="array" ref="O1241">SUM((ItemCode=N1241)*1)</f>
        <v>1</v>
      </c>
      <c r="P1241">
        <f t="array" ref="P1241">SUM((ItemCode=N1241)*QuantityShipped)</f>
        <v>25</v>
      </c>
    </row>
    <row r="1242" spans="1:16" x14ac:dyDescent="0.55000000000000004">
      <c r="A1242" t="s">
        <v>1520</v>
      </c>
      <c r="B1242" s="1">
        <v>40589</v>
      </c>
      <c r="C1242" t="s">
        <v>1</v>
      </c>
      <c r="D1242" t="s">
        <v>1298</v>
      </c>
      <c r="E1242" t="s">
        <v>1299</v>
      </c>
      <c r="F1242">
        <v>1</v>
      </c>
      <c r="G1242" t="str">
        <f t="array" ref="G1242">INDEX(BillToName,MATCH(A1242,'Bill to Data'!$A$2:$A$3040,0))</f>
        <v>BEDE KORTEGAST</v>
      </c>
      <c r="H1242" t="str">
        <f t="shared" si="19"/>
        <v>INFD0015-19</v>
      </c>
      <c r="J1242" t="s">
        <v>2727</v>
      </c>
      <c r="K1242">
        <f t="array" ref="K1242">SUM((InvoiceNo=J1242)*1)</f>
        <v>4</v>
      </c>
      <c r="L1242">
        <f t="array" ref="L1242">SUM((InvoiceNo=J1242)*QuantityShipped)</f>
        <v>14</v>
      </c>
      <c r="N1242" t="s">
        <v>4340</v>
      </c>
      <c r="O1242">
        <f t="array" ref="O1242">SUM((ItemCode=N1242)*1)</f>
        <v>1</v>
      </c>
      <c r="P1242">
        <f t="array" ref="P1242">SUM((ItemCode=N1242)*QuantityShipped)</f>
        <v>52</v>
      </c>
    </row>
    <row r="1243" spans="1:16" x14ac:dyDescent="0.55000000000000004">
      <c r="A1243" t="s">
        <v>1521</v>
      </c>
      <c r="B1243" s="1">
        <v>40589</v>
      </c>
      <c r="C1243" t="s">
        <v>1</v>
      </c>
      <c r="D1243" t="s">
        <v>71</v>
      </c>
      <c r="E1243" t="s">
        <v>72</v>
      </c>
      <c r="F1243">
        <v>40</v>
      </c>
      <c r="G1243" t="str">
        <f t="array" ref="G1243">INDEX(BillToName,MATCH(A1243,'Bill to Data'!$A$2:$A$3040,0))</f>
        <v>DAVID MOSS</v>
      </c>
      <c r="H1243" t="str">
        <f t="shared" si="19"/>
        <v>55215-50-EPR</v>
      </c>
      <c r="J1243" t="s">
        <v>2728</v>
      </c>
      <c r="K1243">
        <f t="array" ref="K1243">SUM((InvoiceNo=J1243)*1)</f>
        <v>2</v>
      </c>
      <c r="L1243">
        <f t="array" ref="L1243">SUM((InvoiceNo=J1243)*QuantityShipped)</f>
        <v>4</v>
      </c>
      <c r="N1243" t="s">
        <v>4342</v>
      </c>
      <c r="O1243">
        <f t="array" ref="O1243">SUM((ItemCode=N1243)*1)</f>
        <v>1</v>
      </c>
      <c r="P1243">
        <f t="array" ref="P1243">SUM((ItemCode=N1243)*QuantityShipped)</f>
        <v>12</v>
      </c>
    </row>
    <row r="1244" spans="1:16" x14ac:dyDescent="0.55000000000000004">
      <c r="A1244" t="s">
        <v>1522</v>
      </c>
      <c r="B1244" s="1">
        <v>40589</v>
      </c>
      <c r="C1244" t="s">
        <v>1</v>
      </c>
      <c r="D1244" t="s">
        <v>533</v>
      </c>
      <c r="E1244" t="s">
        <v>534</v>
      </c>
      <c r="F1244">
        <v>1</v>
      </c>
      <c r="G1244" t="str">
        <f t="array" ref="G1244">INDEX(BillToName,MATCH(A1244,'Bill to Data'!$A$2:$A$3040,0))</f>
        <v>TONY HORINEK</v>
      </c>
      <c r="H1244" t="str">
        <f t="shared" si="19"/>
        <v>23890</v>
      </c>
      <c r="J1244" t="s">
        <v>2729</v>
      </c>
      <c r="K1244">
        <f t="array" ref="K1244">SUM((InvoiceNo=J1244)*1)</f>
        <v>1</v>
      </c>
      <c r="L1244">
        <f t="array" ref="L1244">SUM((InvoiceNo=J1244)*QuantityShipped)</f>
        <v>1</v>
      </c>
      <c r="N1244" t="s">
        <v>4343</v>
      </c>
      <c r="O1244">
        <f t="array" ref="O1244">SUM((ItemCode=N1244)*1)</f>
        <v>1</v>
      </c>
      <c r="P1244">
        <f t="array" ref="P1244">SUM((ItemCode=N1244)*QuantityShipped)</f>
        <v>1</v>
      </c>
    </row>
    <row r="1245" spans="1:16" x14ac:dyDescent="0.55000000000000004">
      <c r="A1245" t="s">
        <v>1523</v>
      </c>
      <c r="B1245" s="1">
        <v>40589</v>
      </c>
      <c r="C1245" t="s">
        <v>1</v>
      </c>
      <c r="D1245" t="s">
        <v>303</v>
      </c>
      <c r="E1245" t="s">
        <v>304</v>
      </c>
      <c r="F1245">
        <v>1</v>
      </c>
      <c r="G1245" t="str">
        <f t="array" ref="G1245">INDEX(BillToName,MATCH(A1245,'Bill to Data'!$A$2:$A$3040,0))</f>
        <v>ROBERT PARADIS</v>
      </c>
      <c r="H1245" t="str">
        <f t="shared" si="19"/>
        <v>2088-343-135</v>
      </c>
      <c r="J1245" t="s">
        <v>2730</v>
      </c>
      <c r="K1245">
        <f t="array" ref="K1245">SUM((InvoiceNo=J1245)*1)</f>
        <v>6</v>
      </c>
      <c r="L1245">
        <f t="array" ref="L1245">SUM((InvoiceNo=J1245)*QuantityShipped)</f>
        <v>171</v>
      </c>
      <c r="N1245" t="s">
        <v>4345</v>
      </c>
      <c r="O1245">
        <f t="array" ref="O1245">SUM((ItemCode=N1245)*1)</f>
        <v>1</v>
      </c>
      <c r="P1245">
        <f t="array" ref="P1245">SUM((ItemCode=N1245)*QuantityShipped)</f>
        <v>1</v>
      </c>
    </row>
    <row r="1246" spans="1:16" x14ac:dyDescent="0.55000000000000004">
      <c r="A1246" t="s">
        <v>1524</v>
      </c>
      <c r="B1246" s="1">
        <v>40589</v>
      </c>
      <c r="C1246" t="s">
        <v>1</v>
      </c>
      <c r="D1246" t="s">
        <v>634</v>
      </c>
      <c r="E1246" t="s">
        <v>635</v>
      </c>
      <c r="F1246">
        <v>1</v>
      </c>
      <c r="G1246" t="str">
        <f t="array" ref="G1246">INDEX(BillToName,MATCH(A1246,'Bill to Data'!$A$2:$A$3040,0))</f>
        <v>DONALD HOLDER</v>
      </c>
      <c r="H1246" t="str">
        <f t="shared" si="19"/>
        <v>AA144F-1-3</v>
      </c>
      <c r="J1246" t="s">
        <v>2731</v>
      </c>
      <c r="K1246">
        <f t="array" ref="K1246">SUM((InvoiceNo=J1246)*1)</f>
        <v>2</v>
      </c>
      <c r="L1246">
        <f t="array" ref="L1246">SUM((InvoiceNo=J1246)*QuantityShipped)</f>
        <v>100</v>
      </c>
      <c r="N1246" t="s">
        <v>4346</v>
      </c>
      <c r="O1246">
        <f t="array" ref="O1246">SUM((ItemCode=N1246)*1)</f>
        <v>2</v>
      </c>
      <c r="P1246">
        <f t="array" ref="P1246">SUM((ItemCode=N1246)*QuantityShipped)</f>
        <v>3</v>
      </c>
    </row>
    <row r="1247" spans="1:16" x14ac:dyDescent="0.55000000000000004">
      <c r="A1247" t="s">
        <v>1525</v>
      </c>
      <c r="B1247" s="1">
        <v>40589</v>
      </c>
      <c r="C1247" t="s">
        <v>138</v>
      </c>
      <c r="D1247" t="s">
        <v>872</v>
      </c>
      <c r="E1247" t="s">
        <v>786</v>
      </c>
      <c r="F1247">
        <v>1</v>
      </c>
      <c r="G1247" t="str">
        <f t="array" ref="G1247">INDEX(BillToName,MATCH(A1247,'Bill to Data'!$A$2:$A$3040,0))</f>
        <v>TOM HARRIS</v>
      </c>
      <c r="H1247" t="str">
        <f t="shared" si="19"/>
        <v>12690-1/2-NYB</v>
      </c>
      <c r="J1247" t="s">
        <v>2732</v>
      </c>
      <c r="K1247">
        <f t="array" ref="K1247">SUM((InvoiceNo=J1247)*1)</f>
        <v>1</v>
      </c>
      <c r="L1247">
        <f t="array" ref="L1247">SUM((InvoiceNo=J1247)*QuantityShipped)</f>
        <v>2</v>
      </c>
      <c r="N1247" t="s">
        <v>4348</v>
      </c>
      <c r="O1247">
        <f t="array" ref="O1247">SUM((ItemCode=N1247)*1)</f>
        <v>2</v>
      </c>
      <c r="P1247">
        <f t="array" ref="P1247">SUM((ItemCode=N1247)*QuantityShipped)</f>
        <v>2</v>
      </c>
    </row>
    <row r="1248" spans="1:16" x14ac:dyDescent="0.55000000000000004">
      <c r="A1248" t="s">
        <v>1525</v>
      </c>
      <c r="B1248" s="1">
        <v>40589</v>
      </c>
      <c r="C1248" t="s">
        <v>138</v>
      </c>
      <c r="D1248" t="s">
        <v>1526</v>
      </c>
      <c r="E1248" t="s">
        <v>1527</v>
      </c>
      <c r="F1248">
        <v>1</v>
      </c>
      <c r="G1248" t="str">
        <f t="array" ref="G1248">INDEX(BillToName,MATCH(A1248,'Bill to Data'!$A$2:$A$3040,0))</f>
        <v>TOM HARRIS</v>
      </c>
      <c r="H1248" t="str">
        <f t="shared" si="19"/>
        <v>AA122-1/2-NYC-5</v>
      </c>
      <c r="J1248" t="s">
        <v>2733</v>
      </c>
      <c r="K1248">
        <f t="array" ref="K1248">SUM((InvoiceNo=J1248)*1)</f>
        <v>1</v>
      </c>
      <c r="L1248">
        <f t="array" ref="L1248">SUM((InvoiceNo=J1248)*QuantityShipped)</f>
        <v>1</v>
      </c>
      <c r="N1248" t="s">
        <v>4355</v>
      </c>
      <c r="O1248">
        <f t="array" ref="O1248">SUM((ItemCode=N1248)*1)</f>
        <v>1</v>
      </c>
      <c r="P1248">
        <f t="array" ref="P1248">SUM((ItemCode=N1248)*QuantityShipped)</f>
        <v>4</v>
      </c>
    </row>
    <row r="1249" spans="1:16" x14ac:dyDescent="0.55000000000000004">
      <c r="A1249" t="s">
        <v>1525</v>
      </c>
      <c r="B1249" s="1">
        <v>40589</v>
      </c>
      <c r="C1249" t="s">
        <v>138</v>
      </c>
      <c r="D1249" t="s">
        <v>164</v>
      </c>
      <c r="E1249" t="s">
        <v>81</v>
      </c>
      <c r="F1249">
        <v>2</v>
      </c>
      <c r="G1249" t="str">
        <f t="array" ref="G1249">INDEX(BillToName,MATCH(A1249,'Bill to Data'!$A$2:$A$3040,0))</f>
        <v>TOM HARRIS</v>
      </c>
      <c r="H1249" t="str">
        <f t="shared" si="19"/>
        <v>18636-112-406-N</v>
      </c>
      <c r="J1249" t="s">
        <v>2736</v>
      </c>
      <c r="K1249">
        <f t="array" ref="K1249">SUM((InvoiceNo=J1249)*1)</f>
        <v>1</v>
      </c>
      <c r="L1249">
        <f t="array" ref="L1249">SUM((InvoiceNo=J1249)*QuantityShipped)</f>
        <v>40</v>
      </c>
      <c r="N1249" t="s">
        <v>4358</v>
      </c>
      <c r="O1249">
        <f t="array" ref="O1249">SUM((ItemCode=N1249)*1)</f>
        <v>1</v>
      </c>
      <c r="P1249">
        <f t="array" ref="P1249">SUM((ItemCode=N1249)*QuantityShipped)</f>
        <v>1</v>
      </c>
    </row>
    <row r="1250" spans="1:16" x14ac:dyDescent="0.55000000000000004">
      <c r="A1250" t="s">
        <v>1528</v>
      </c>
      <c r="B1250" s="1">
        <v>40592</v>
      </c>
      <c r="C1250" t="s">
        <v>138</v>
      </c>
      <c r="D1250" t="s">
        <v>1529</v>
      </c>
      <c r="E1250" t="s">
        <v>1530</v>
      </c>
      <c r="F1250">
        <v>1</v>
      </c>
      <c r="G1250" t="str">
        <f t="array" ref="G1250">INDEX(BillToName,MATCH(A1250,'Bill to Data'!$A$2:$A$3040,0))</f>
        <v>ROD EVELEIGH</v>
      </c>
      <c r="H1250" t="str">
        <f t="shared" si="19"/>
        <v>8030-843-250</v>
      </c>
      <c r="J1250" t="s">
        <v>2737</v>
      </c>
      <c r="K1250">
        <f t="array" ref="K1250">SUM((InvoiceNo=J1250)*1)</f>
        <v>1</v>
      </c>
      <c r="L1250">
        <f t="array" ref="L1250">SUM((InvoiceNo=J1250)*QuantityShipped)</f>
        <v>50</v>
      </c>
      <c r="N1250" t="s">
        <v>4360</v>
      </c>
      <c r="O1250">
        <f t="array" ref="O1250">SUM((ItemCode=N1250)*1)</f>
        <v>1</v>
      </c>
      <c r="P1250">
        <f t="array" ref="P1250">SUM((ItemCode=N1250)*QuantityShipped)</f>
        <v>2</v>
      </c>
    </row>
    <row r="1251" spans="1:16" x14ac:dyDescent="0.55000000000000004">
      <c r="A1251" t="s">
        <v>1531</v>
      </c>
      <c r="B1251" s="1">
        <v>40592</v>
      </c>
      <c r="C1251" t="s">
        <v>138</v>
      </c>
      <c r="D1251" t="s">
        <v>19</v>
      </c>
      <c r="E1251" t="s">
        <v>20</v>
      </c>
      <c r="F1251">
        <v>1</v>
      </c>
      <c r="G1251" t="str">
        <f t="array" ref="G1251">INDEX(BillToName,MATCH(A1251,'Bill to Data'!$A$2:$A$3040,0))</f>
        <v>STACEY PRICE</v>
      </c>
      <c r="H1251" t="str">
        <f t="shared" si="19"/>
        <v>AA43L-AL10</v>
      </c>
      <c r="J1251" t="s">
        <v>2738</v>
      </c>
      <c r="K1251">
        <f t="array" ref="K1251">SUM((InvoiceNo=J1251)*1)</f>
        <v>1</v>
      </c>
      <c r="L1251">
        <f t="array" ref="L1251">SUM((InvoiceNo=J1251)*QuantityShipped)</f>
        <v>24</v>
      </c>
      <c r="N1251" t="s">
        <v>4364</v>
      </c>
      <c r="O1251">
        <f t="array" ref="O1251">SUM((ItemCode=N1251)*1)</f>
        <v>1</v>
      </c>
      <c r="P1251">
        <f t="array" ref="P1251">SUM((ItemCode=N1251)*QuantityShipped)</f>
        <v>2</v>
      </c>
    </row>
    <row r="1252" spans="1:16" x14ac:dyDescent="0.55000000000000004">
      <c r="A1252" t="s">
        <v>1532</v>
      </c>
      <c r="B1252" s="1">
        <v>40592</v>
      </c>
      <c r="C1252" t="s">
        <v>138</v>
      </c>
      <c r="D1252" t="s">
        <v>1093</v>
      </c>
      <c r="E1252" t="s">
        <v>1094</v>
      </c>
      <c r="F1252">
        <v>4</v>
      </c>
      <c r="G1252" t="str">
        <f t="array" ref="G1252">INDEX(BillToName,MATCH(A1252,'Bill to Data'!$A$2:$A$3040,0))</f>
        <v>DON OWENS</v>
      </c>
      <c r="H1252" t="str">
        <f t="shared" si="19"/>
        <v>IN40/85-ST</v>
      </c>
      <c r="J1252" t="s">
        <v>2739</v>
      </c>
      <c r="K1252">
        <f t="array" ref="K1252">SUM((InvoiceNo=J1252)*1)</f>
        <v>1</v>
      </c>
      <c r="L1252">
        <f t="array" ref="L1252">SUM((InvoiceNo=J1252)*QuantityShipped)</f>
        <v>5</v>
      </c>
      <c r="N1252" t="s">
        <v>4371</v>
      </c>
      <c r="O1252">
        <f t="array" ref="O1252">SUM((ItemCode=N1252)*1)</f>
        <v>1</v>
      </c>
      <c r="P1252">
        <f t="array" ref="P1252">SUM((ItemCode=N1252)*QuantityShipped)</f>
        <v>1</v>
      </c>
    </row>
    <row r="1253" spans="1:16" x14ac:dyDescent="0.55000000000000004">
      <c r="A1253" t="s">
        <v>1532</v>
      </c>
      <c r="B1253" s="1">
        <v>40592</v>
      </c>
      <c r="C1253" t="s">
        <v>138</v>
      </c>
      <c r="D1253" t="s">
        <v>1091</v>
      </c>
      <c r="E1253" t="s">
        <v>1092</v>
      </c>
      <c r="F1253">
        <v>4</v>
      </c>
      <c r="G1253" t="str">
        <f t="array" ref="G1253">INDEX(BillToName,MATCH(A1253,'Bill to Data'!$A$2:$A$3040,0))</f>
        <v>DON OWENS</v>
      </c>
      <c r="H1253" t="str">
        <f t="shared" si="19"/>
        <v>IN0110-30</v>
      </c>
      <c r="J1253" t="s">
        <v>2740</v>
      </c>
      <c r="K1253">
        <f t="array" ref="K1253">SUM((InvoiceNo=J1253)*1)</f>
        <v>3</v>
      </c>
      <c r="L1253">
        <f t="array" ref="L1253">SUM((InvoiceNo=J1253)*QuantityShipped)</f>
        <v>90</v>
      </c>
      <c r="N1253" t="s">
        <v>4380</v>
      </c>
      <c r="O1253">
        <f t="array" ref="O1253">SUM((ItemCode=N1253)*1)</f>
        <v>1</v>
      </c>
      <c r="P1253">
        <f t="array" ref="P1253">SUM((ItemCode=N1253)*QuantityShipped)</f>
        <v>1</v>
      </c>
    </row>
    <row r="1254" spans="1:16" x14ac:dyDescent="0.55000000000000004">
      <c r="A1254" t="s">
        <v>1532</v>
      </c>
      <c r="B1254" s="1">
        <v>40592</v>
      </c>
      <c r="C1254" t="s">
        <v>138</v>
      </c>
      <c r="D1254" t="s">
        <v>1095</v>
      </c>
      <c r="E1254" t="s">
        <v>1096</v>
      </c>
      <c r="F1254">
        <v>1</v>
      </c>
      <c r="G1254" t="str">
        <f t="array" ref="G1254">INDEX(BillToName,MATCH(A1254,'Bill to Data'!$A$2:$A$3040,0))</f>
        <v>DON OWENS</v>
      </c>
      <c r="H1254" t="str">
        <f t="shared" si="19"/>
        <v>IN0015-19</v>
      </c>
      <c r="J1254" t="s">
        <v>2741</v>
      </c>
      <c r="K1254">
        <f t="array" ref="K1254">SUM((InvoiceNo=J1254)*1)</f>
        <v>1</v>
      </c>
      <c r="L1254">
        <f t="array" ref="L1254">SUM((InvoiceNo=J1254)*QuantityShipped)</f>
        <v>1</v>
      </c>
      <c r="N1254" t="s">
        <v>4382</v>
      </c>
      <c r="O1254">
        <f t="array" ref="O1254">SUM((ItemCode=N1254)*1)</f>
        <v>1</v>
      </c>
      <c r="P1254">
        <f t="array" ref="P1254">SUM((ItemCode=N1254)*QuantityShipped)</f>
        <v>1</v>
      </c>
    </row>
    <row r="1255" spans="1:16" x14ac:dyDescent="0.55000000000000004">
      <c r="A1255" t="s">
        <v>1532</v>
      </c>
      <c r="B1255" s="1">
        <v>40592</v>
      </c>
      <c r="C1255" t="s">
        <v>138</v>
      </c>
      <c r="D1255" t="s">
        <v>1097</v>
      </c>
      <c r="E1255" t="s">
        <v>1098</v>
      </c>
      <c r="F1255">
        <v>1</v>
      </c>
      <c r="G1255" t="str">
        <f t="array" ref="G1255">INDEX(BillToName,MATCH(A1255,'Bill to Data'!$A$2:$A$3040,0))</f>
        <v>DON OWENS</v>
      </c>
      <c r="H1255" t="str">
        <f t="shared" si="19"/>
        <v>IN15-ST</v>
      </c>
      <c r="J1255" t="s">
        <v>2742</v>
      </c>
      <c r="K1255">
        <f t="array" ref="K1255">SUM((InvoiceNo=J1255)*1)</f>
        <v>1</v>
      </c>
      <c r="L1255">
        <f t="array" ref="L1255">SUM((InvoiceNo=J1255)*QuantityShipped)</f>
        <v>2</v>
      </c>
      <c r="N1255" t="s">
        <v>4387</v>
      </c>
      <c r="O1255">
        <f t="array" ref="O1255">SUM((ItemCode=N1255)*1)</f>
        <v>1</v>
      </c>
      <c r="P1255">
        <f t="array" ref="P1255">SUM((ItemCode=N1255)*QuantityShipped)</f>
        <v>1</v>
      </c>
    </row>
    <row r="1256" spans="1:16" x14ac:dyDescent="0.55000000000000004">
      <c r="A1256" t="s">
        <v>1533</v>
      </c>
      <c r="B1256" s="1">
        <v>40592</v>
      </c>
      <c r="C1256" t="s">
        <v>1</v>
      </c>
      <c r="D1256" t="s">
        <v>1178</v>
      </c>
      <c r="E1256" t="s">
        <v>30</v>
      </c>
      <c r="F1256">
        <v>5</v>
      </c>
      <c r="G1256" t="str">
        <f t="array" ref="G1256">INDEX(BillToName,MATCH(A1256,'Bill to Data'!$A$2:$A$3040,0))</f>
        <v>LANCE SULLIVAN</v>
      </c>
      <c r="H1256" t="str">
        <f t="shared" si="19"/>
        <v>25612-7-NYR</v>
      </c>
      <c r="J1256" t="s">
        <v>2743</v>
      </c>
      <c r="K1256">
        <f t="array" ref="K1256">SUM((InvoiceNo=J1256)*1)</f>
        <v>1</v>
      </c>
      <c r="L1256">
        <f t="array" ref="L1256">SUM((InvoiceNo=J1256)*QuantityShipped)</f>
        <v>5</v>
      </c>
      <c r="N1256" t="s">
        <v>4388</v>
      </c>
      <c r="O1256">
        <f t="array" ref="O1256">SUM((ItemCode=N1256)*1)</f>
        <v>1</v>
      </c>
      <c r="P1256">
        <f t="array" ref="P1256">SUM((ItemCode=N1256)*QuantityShipped)</f>
        <v>1</v>
      </c>
    </row>
    <row r="1257" spans="1:16" x14ac:dyDescent="0.55000000000000004">
      <c r="A1257" t="s">
        <v>1533</v>
      </c>
      <c r="B1257" s="1">
        <v>40592</v>
      </c>
      <c r="C1257" t="s">
        <v>1</v>
      </c>
      <c r="D1257" t="s">
        <v>121</v>
      </c>
      <c r="E1257" t="s">
        <v>30</v>
      </c>
      <c r="F1257">
        <v>5</v>
      </c>
      <c r="G1257" t="str">
        <f t="array" ref="G1257">INDEX(BillToName,MATCH(A1257,'Bill to Data'!$A$2:$A$3040,0))</f>
        <v>LANCE SULLIVAN</v>
      </c>
      <c r="H1257" t="str">
        <f t="shared" si="19"/>
        <v>25612-3-NYR</v>
      </c>
      <c r="J1257" t="s">
        <v>2744</v>
      </c>
      <c r="K1257">
        <f t="array" ref="K1257">SUM((InvoiceNo=J1257)*1)</f>
        <v>1</v>
      </c>
      <c r="L1257">
        <f t="array" ref="L1257">SUM((InvoiceNo=J1257)*QuantityShipped)</f>
        <v>1</v>
      </c>
      <c r="N1257" t="s">
        <v>4392</v>
      </c>
      <c r="O1257">
        <f t="array" ref="O1257">SUM((ItemCode=N1257)*1)</f>
        <v>1</v>
      </c>
      <c r="P1257">
        <f t="array" ref="P1257">SUM((ItemCode=N1257)*QuantityShipped)</f>
        <v>1</v>
      </c>
    </row>
    <row r="1258" spans="1:16" x14ac:dyDescent="0.55000000000000004">
      <c r="A1258" t="s">
        <v>1533</v>
      </c>
      <c r="B1258" s="1">
        <v>40592</v>
      </c>
      <c r="C1258" t="s">
        <v>1</v>
      </c>
      <c r="D1258" t="s">
        <v>735</v>
      </c>
      <c r="E1258" t="s">
        <v>23</v>
      </c>
      <c r="F1258">
        <v>5</v>
      </c>
      <c r="G1258" t="str">
        <f t="array" ref="G1258">INDEX(BillToName,MATCH(A1258,'Bill to Data'!$A$2:$A$3040,0))</f>
        <v>LANCE SULLIVAN</v>
      </c>
      <c r="H1258" t="str">
        <f t="shared" si="19"/>
        <v>TT11004-VP</v>
      </c>
      <c r="J1258" t="s">
        <v>2745</v>
      </c>
      <c r="K1258">
        <f t="array" ref="K1258">SUM((InvoiceNo=J1258)*1)</f>
        <v>1</v>
      </c>
      <c r="L1258">
        <f t="array" ref="L1258">SUM((InvoiceNo=J1258)*QuantityShipped)</f>
        <v>62</v>
      </c>
      <c r="N1258" t="s">
        <v>4395</v>
      </c>
      <c r="O1258">
        <f t="array" ref="O1258">SUM((ItemCode=N1258)*1)</f>
        <v>3</v>
      </c>
      <c r="P1258">
        <f t="array" ref="P1258">SUM((ItemCode=N1258)*QuantityShipped)</f>
        <v>5</v>
      </c>
    </row>
    <row r="1259" spans="1:16" x14ac:dyDescent="0.55000000000000004">
      <c r="A1259" t="s">
        <v>1533</v>
      </c>
      <c r="B1259" s="1">
        <v>40592</v>
      </c>
      <c r="C1259" t="s">
        <v>1</v>
      </c>
      <c r="D1259" t="s">
        <v>399</v>
      </c>
      <c r="E1259" t="s">
        <v>23</v>
      </c>
      <c r="F1259">
        <v>5</v>
      </c>
      <c r="G1259" t="str">
        <f t="array" ref="G1259">INDEX(BillToName,MATCH(A1259,'Bill to Data'!$A$2:$A$3040,0))</f>
        <v>LANCE SULLIVAN</v>
      </c>
      <c r="H1259" t="str">
        <f t="shared" si="19"/>
        <v>TT11005-VP</v>
      </c>
      <c r="J1259" t="s">
        <v>2746</v>
      </c>
      <c r="K1259">
        <f t="array" ref="K1259">SUM((InvoiceNo=J1259)*1)</f>
        <v>1</v>
      </c>
      <c r="L1259">
        <f t="array" ref="L1259">SUM((InvoiceNo=J1259)*QuantityShipped)</f>
        <v>15</v>
      </c>
      <c r="N1259" t="s">
        <v>4397</v>
      </c>
      <c r="O1259">
        <f t="array" ref="O1259">SUM((ItemCode=N1259)*1)</f>
        <v>1</v>
      </c>
      <c r="P1259">
        <f t="array" ref="P1259">SUM((ItemCode=N1259)*QuantityShipped)</f>
        <v>2</v>
      </c>
    </row>
    <row r="1260" spans="1:16" x14ac:dyDescent="0.55000000000000004">
      <c r="A1260" t="s">
        <v>1533</v>
      </c>
      <c r="B1260" s="1">
        <v>40592</v>
      </c>
      <c r="C1260" t="s">
        <v>1</v>
      </c>
      <c r="D1260" t="s">
        <v>244</v>
      </c>
      <c r="E1260" t="s">
        <v>23</v>
      </c>
      <c r="F1260">
        <v>69</v>
      </c>
      <c r="G1260" t="str">
        <f t="array" ref="G1260">INDEX(BillToName,MATCH(A1260,'Bill to Data'!$A$2:$A$3040,0))</f>
        <v>LANCE SULLIVAN</v>
      </c>
      <c r="H1260" t="str">
        <f t="shared" si="19"/>
        <v>TT11002-VP</v>
      </c>
      <c r="J1260" t="s">
        <v>2747</v>
      </c>
      <c r="K1260">
        <f t="array" ref="K1260">SUM((InvoiceNo=J1260)*1)</f>
        <v>11</v>
      </c>
      <c r="L1260">
        <f t="array" ref="L1260">SUM((InvoiceNo=J1260)*QuantityShipped)</f>
        <v>62</v>
      </c>
      <c r="N1260" t="s">
        <v>4398</v>
      </c>
      <c r="O1260">
        <f t="array" ref="O1260">SUM((ItemCode=N1260)*1)</f>
        <v>1</v>
      </c>
      <c r="P1260">
        <f t="array" ref="P1260">SUM((ItemCode=N1260)*QuantityShipped)</f>
        <v>6</v>
      </c>
    </row>
    <row r="1261" spans="1:16" x14ac:dyDescent="0.55000000000000004">
      <c r="A1261" t="s">
        <v>1533</v>
      </c>
      <c r="B1261" s="1">
        <v>40592</v>
      </c>
      <c r="C1261" t="s">
        <v>1</v>
      </c>
      <c r="D1261" t="s">
        <v>77</v>
      </c>
      <c r="E1261" t="s">
        <v>30</v>
      </c>
      <c r="F1261">
        <v>65</v>
      </c>
      <c r="G1261" t="str">
        <f t="array" ref="G1261">INDEX(BillToName,MATCH(A1261,'Bill to Data'!$A$2:$A$3040,0))</f>
        <v>LANCE SULLIVAN</v>
      </c>
      <c r="H1261" t="str">
        <f t="shared" si="19"/>
        <v>25612-6-NYR</v>
      </c>
      <c r="J1261" t="s">
        <v>2760</v>
      </c>
      <c r="K1261">
        <f t="array" ref="K1261">SUM((InvoiceNo=J1261)*1)</f>
        <v>4</v>
      </c>
      <c r="L1261">
        <f t="array" ref="L1261">SUM((InvoiceNo=J1261)*QuantityShipped)</f>
        <v>120</v>
      </c>
      <c r="N1261" t="s">
        <v>4408</v>
      </c>
      <c r="O1261">
        <f t="array" ref="O1261">SUM((ItemCode=N1261)*1)</f>
        <v>1</v>
      </c>
      <c r="P1261">
        <f t="array" ref="P1261">SUM((ItemCode=N1261)*QuantityShipped)</f>
        <v>1</v>
      </c>
    </row>
    <row r="1262" spans="1:16" x14ac:dyDescent="0.55000000000000004">
      <c r="A1262" t="s">
        <v>1534</v>
      </c>
      <c r="B1262" s="1">
        <v>40592</v>
      </c>
      <c r="C1262" t="s">
        <v>1</v>
      </c>
      <c r="D1262" t="s">
        <v>1095</v>
      </c>
      <c r="E1262" t="s">
        <v>1096</v>
      </c>
      <c r="F1262">
        <v>1</v>
      </c>
      <c r="G1262" t="str">
        <f t="array" ref="G1262">INDEX(BillToName,MATCH(A1262,'Bill to Data'!$A$2:$A$3040,0))</f>
        <v>VENKAT RAJAGOPALAN</v>
      </c>
      <c r="H1262" t="str">
        <f t="shared" si="19"/>
        <v>IN0015-19</v>
      </c>
      <c r="J1262" t="s">
        <v>2762</v>
      </c>
      <c r="K1262">
        <f t="array" ref="K1262">SUM((InvoiceNo=J1262)*1)</f>
        <v>5</v>
      </c>
      <c r="L1262">
        <f t="array" ref="L1262">SUM((InvoiceNo=J1262)*QuantityShipped)</f>
        <v>214</v>
      </c>
      <c r="N1262" t="s">
        <v>4410</v>
      </c>
      <c r="O1262">
        <f t="array" ref="O1262">SUM((ItemCode=N1262)*1)</f>
        <v>2</v>
      </c>
      <c r="P1262">
        <f t="array" ref="P1262">SUM((ItemCode=N1262)*QuantityShipped)</f>
        <v>2</v>
      </c>
    </row>
    <row r="1263" spans="1:16" x14ac:dyDescent="0.55000000000000004">
      <c r="A1263" t="s">
        <v>1535</v>
      </c>
      <c r="B1263" s="1">
        <v>40592</v>
      </c>
      <c r="C1263" t="s">
        <v>1</v>
      </c>
      <c r="D1263" t="s">
        <v>25</v>
      </c>
      <c r="E1263" t="s">
        <v>26</v>
      </c>
      <c r="F1263">
        <v>6</v>
      </c>
      <c r="G1263" t="str">
        <f t="array" ref="G1263">INDEX(BillToName,MATCH(A1263,'Bill to Data'!$A$2:$A$3040,0))</f>
        <v>DALE FOSSEN</v>
      </c>
      <c r="H1263" t="str">
        <f t="shared" si="19"/>
        <v>24216A-1-NYB</v>
      </c>
      <c r="J1263" t="s">
        <v>2763</v>
      </c>
      <c r="K1263">
        <f t="array" ref="K1263">SUM((InvoiceNo=J1263)*1)</f>
        <v>1</v>
      </c>
      <c r="L1263">
        <f t="array" ref="L1263">SUM((InvoiceNo=J1263)*QuantityShipped)</f>
        <v>1</v>
      </c>
      <c r="N1263" t="s">
        <v>4414</v>
      </c>
      <c r="O1263">
        <f t="array" ref="O1263">SUM((ItemCode=N1263)*1)</f>
        <v>1</v>
      </c>
      <c r="P1263">
        <f t="array" ref="P1263">SUM((ItemCode=N1263)*QuantityShipped)</f>
        <v>3</v>
      </c>
    </row>
    <row r="1264" spans="1:16" x14ac:dyDescent="0.55000000000000004">
      <c r="A1264" t="s">
        <v>1535</v>
      </c>
      <c r="B1264" s="1">
        <v>40592</v>
      </c>
      <c r="C1264" t="s">
        <v>1</v>
      </c>
      <c r="D1264" t="s">
        <v>44</v>
      </c>
      <c r="E1264" t="s">
        <v>45</v>
      </c>
      <c r="F1264">
        <v>10</v>
      </c>
      <c r="G1264" t="str">
        <f t="array" ref="G1264">INDEX(BillToName,MATCH(A1264,'Bill to Data'!$A$2:$A$3040,0))</f>
        <v>DALE FOSSEN</v>
      </c>
      <c r="H1264" t="str">
        <f t="shared" si="19"/>
        <v>19845-25-PP</v>
      </c>
      <c r="J1264" t="s">
        <v>2765</v>
      </c>
      <c r="K1264">
        <f t="array" ref="K1264">SUM((InvoiceNo=J1264)*1)</f>
        <v>1</v>
      </c>
      <c r="L1264">
        <f t="array" ref="L1264">SUM((InvoiceNo=J1264)*QuantityShipped)</f>
        <v>2</v>
      </c>
      <c r="N1264" t="s">
        <v>4416</v>
      </c>
      <c r="O1264">
        <f t="array" ref="O1264">SUM((ItemCode=N1264)*1)</f>
        <v>1</v>
      </c>
      <c r="P1264">
        <f t="array" ref="P1264">SUM((ItemCode=N1264)*QuantityShipped)</f>
        <v>2</v>
      </c>
    </row>
    <row r="1265" spans="1:16" x14ac:dyDescent="0.55000000000000004">
      <c r="A1265" t="s">
        <v>1535</v>
      </c>
      <c r="B1265" s="1">
        <v>40592</v>
      </c>
      <c r="C1265" t="s">
        <v>1</v>
      </c>
      <c r="D1265" t="s">
        <v>821</v>
      </c>
      <c r="E1265" t="s">
        <v>90</v>
      </c>
      <c r="F1265">
        <v>40</v>
      </c>
      <c r="G1265" t="str">
        <f t="array" ref="G1265">INDEX(BillToName,MATCH(A1265,'Bill to Data'!$A$2:$A$3040,0))</f>
        <v>DALE FOSSEN</v>
      </c>
      <c r="H1265" t="str">
        <f t="shared" si="19"/>
        <v>XRC8004-VK</v>
      </c>
      <c r="J1265" t="s">
        <v>2766</v>
      </c>
      <c r="K1265">
        <f t="array" ref="K1265">SUM((InvoiceNo=J1265)*1)</f>
        <v>2</v>
      </c>
      <c r="L1265">
        <f t="array" ref="L1265">SUM((InvoiceNo=J1265)*QuantityShipped)</f>
        <v>10</v>
      </c>
      <c r="N1265" t="s">
        <v>4421</v>
      </c>
      <c r="O1265">
        <f t="array" ref="O1265">SUM((ItemCode=N1265)*1)</f>
        <v>1</v>
      </c>
      <c r="P1265">
        <f t="array" ref="P1265">SUM((ItemCode=N1265)*QuantityShipped)</f>
        <v>1</v>
      </c>
    </row>
    <row r="1266" spans="1:16" x14ac:dyDescent="0.55000000000000004">
      <c r="A1266" t="s">
        <v>1535</v>
      </c>
      <c r="B1266" s="1">
        <v>40592</v>
      </c>
      <c r="C1266" t="s">
        <v>1</v>
      </c>
      <c r="D1266" t="s">
        <v>610</v>
      </c>
      <c r="E1266" t="s">
        <v>90</v>
      </c>
      <c r="F1266">
        <v>40</v>
      </c>
      <c r="G1266" t="str">
        <f t="array" ref="G1266">INDEX(BillToName,MATCH(A1266,'Bill to Data'!$A$2:$A$3040,0))</f>
        <v>DALE FOSSEN</v>
      </c>
      <c r="H1266" t="str">
        <f t="shared" si="19"/>
        <v>XRC8002-VK</v>
      </c>
      <c r="J1266" t="s">
        <v>2768</v>
      </c>
      <c r="K1266">
        <f t="array" ref="K1266">SUM((InvoiceNo=J1266)*1)</f>
        <v>1</v>
      </c>
      <c r="L1266">
        <f t="array" ref="L1266">SUM((InvoiceNo=J1266)*QuantityShipped)</f>
        <v>1</v>
      </c>
      <c r="N1266" t="s">
        <v>4428</v>
      </c>
      <c r="O1266">
        <f t="array" ref="O1266">SUM((ItemCode=N1266)*1)</f>
        <v>2</v>
      </c>
      <c r="P1266">
        <f t="array" ref="P1266">SUM((ItemCode=N1266)*QuantityShipped)</f>
        <v>8</v>
      </c>
    </row>
    <row r="1267" spans="1:16" x14ac:dyDescent="0.55000000000000004">
      <c r="A1267" t="s">
        <v>1536</v>
      </c>
      <c r="B1267" s="1">
        <v>40592</v>
      </c>
      <c r="C1267" t="s">
        <v>1</v>
      </c>
      <c r="D1267" t="s">
        <v>44</v>
      </c>
      <c r="E1267" t="s">
        <v>45</v>
      </c>
      <c r="F1267">
        <v>37</v>
      </c>
      <c r="G1267" t="str">
        <f t="array" ref="G1267">INDEX(BillToName,MATCH(A1267,'Bill to Data'!$A$2:$A$3040,0))</f>
        <v>JOEY SANDERS</v>
      </c>
      <c r="H1267" t="str">
        <f t="shared" si="19"/>
        <v>19845-25-PP</v>
      </c>
      <c r="J1267" t="s">
        <v>2769</v>
      </c>
      <c r="K1267">
        <f t="array" ref="K1267">SUM((InvoiceNo=J1267)*1)</f>
        <v>10</v>
      </c>
      <c r="L1267">
        <f t="array" ref="L1267">SUM((InvoiceNo=J1267)*QuantityShipped)</f>
        <v>75</v>
      </c>
      <c r="N1267" t="s">
        <v>4430</v>
      </c>
      <c r="O1267">
        <f t="array" ref="O1267">SUM((ItemCode=N1267)*1)</f>
        <v>1</v>
      </c>
      <c r="P1267">
        <f t="array" ref="P1267">SUM((ItemCode=N1267)*QuantityShipped)</f>
        <v>1</v>
      </c>
    </row>
    <row r="1268" spans="1:16" x14ac:dyDescent="0.55000000000000004">
      <c r="A1268" t="s">
        <v>1536</v>
      </c>
      <c r="B1268" s="1">
        <v>40592</v>
      </c>
      <c r="C1268" t="s">
        <v>1</v>
      </c>
      <c r="D1268" t="s">
        <v>1537</v>
      </c>
      <c r="E1268" t="s">
        <v>1280</v>
      </c>
      <c r="F1268">
        <v>5</v>
      </c>
      <c r="G1268" t="str">
        <f t="array" ref="G1268">INDEX(BillToName,MATCH(A1268,'Bill to Data'!$A$2:$A$3040,0))</f>
        <v>JOEY SANDERS</v>
      </c>
      <c r="H1268" t="str">
        <f t="shared" si="19"/>
        <v>TTI11003-VP</v>
      </c>
      <c r="J1268" t="s">
        <v>2774</v>
      </c>
      <c r="K1268">
        <f t="array" ref="K1268">SUM((InvoiceNo=J1268)*1)</f>
        <v>3</v>
      </c>
      <c r="L1268">
        <f t="array" ref="L1268">SUM((InvoiceNo=J1268)*QuantityShipped)</f>
        <v>8</v>
      </c>
      <c r="N1268" t="s">
        <v>4437</v>
      </c>
      <c r="O1268">
        <f t="array" ref="O1268">SUM((ItemCode=N1268)*1)</f>
        <v>1</v>
      </c>
      <c r="P1268">
        <f t="array" ref="P1268">SUM((ItemCode=N1268)*QuantityShipped)</f>
        <v>70</v>
      </c>
    </row>
    <row r="1269" spans="1:16" x14ac:dyDescent="0.55000000000000004">
      <c r="A1269" t="s">
        <v>1538</v>
      </c>
      <c r="B1269" s="1">
        <v>40592</v>
      </c>
      <c r="C1269" t="s">
        <v>138</v>
      </c>
      <c r="D1269" t="s">
        <v>1539</v>
      </c>
      <c r="E1269" t="s">
        <v>20</v>
      </c>
      <c r="F1269">
        <v>1</v>
      </c>
      <c r="G1269" t="str">
        <f t="array" ref="G1269">INDEX(BillToName,MATCH(A1269,'Bill to Data'!$A$2:$A$3040,0))</f>
        <v>EVA PETTES</v>
      </c>
      <c r="H1269" t="str">
        <f t="shared" si="19"/>
        <v>AA43H-AL4</v>
      </c>
      <c r="J1269" t="s">
        <v>2775</v>
      </c>
      <c r="K1269">
        <f t="array" ref="K1269">SUM((InvoiceNo=J1269)*1)</f>
        <v>1</v>
      </c>
      <c r="L1269">
        <f t="array" ref="L1269">SUM((InvoiceNo=J1269)*QuantityShipped)</f>
        <v>1</v>
      </c>
      <c r="N1269" t="s">
        <v>4439</v>
      </c>
      <c r="O1269">
        <f t="array" ref="O1269">SUM((ItemCode=N1269)*1)</f>
        <v>1</v>
      </c>
      <c r="P1269">
        <f t="array" ref="P1269">SUM((ItemCode=N1269)*QuantityShipped)</f>
        <v>1</v>
      </c>
    </row>
    <row r="1270" spans="1:16" x14ac:dyDescent="0.55000000000000004">
      <c r="A1270" t="s">
        <v>1540</v>
      </c>
      <c r="B1270" s="1">
        <v>40592</v>
      </c>
      <c r="C1270" t="s">
        <v>1</v>
      </c>
      <c r="D1270" t="s">
        <v>71</v>
      </c>
      <c r="E1270" t="s">
        <v>72</v>
      </c>
      <c r="F1270">
        <v>60</v>
      </c>
      <c r="G1270" t="str">
        <f t="array" ref="G1270">INDEX(BillToName,MATCH(A1270,'Bill to Data'!$A$2:$A$3040,0))</f>
        <v>BRAD THOMAS</v>
      </c>
      <c r="H1270" t="str">
        <f t="shared" si="19"/>
        <v>55215-50-EPR</v>
      </c>
      <c r="J1270" t="s">
        <v>2778</v>
      </c>
      <c r="K1270">
        <f t="array" ref="K1270">SUM((InvoiceNo=J1270)*1)</f>
        <v>1</v>
      </c>
      <c r="L1270">
        <f t="array" ref="L1270">SUM((InvoiceNo=J1270)*QuantityShipped)</f>
        <v>16</v>
      </c>
      <c r="N1270" t="s">
        <v>4441</v>
      </c>
      <c r="O1270">
        <f t="array" ref="O1270">SUM((ItemCode=N1270)*1)</f>
        <v>1</v>
      </c>
      <c r="P1270">
        <f t="array" ref="P1270">SUM((ItemCode=N1270)*QuantityShipped)</f>
        <v>1</v>
      </c>
    </row>
    <row r="1271" spans="1:16" x14ac:dyDescent="0.55000000000000004">
      <c r="A1271" t="s">
        <v>1540</v>
      </c>
      <c r="B1271" s="1">
        <v>40592</v>
      </c>
      <c r="C1271" t="s">
        <v>1</v>
      </c>
      <c r="D1271" t="s">
        <v>946</v>
      </c>
      <c r="E1271" t="s">
        <v>947</v>
      </c>
      <c r="F1271">
        <v>22</v>
      </c>
      <c r="G1271" t="str">
        <f t="array" ref="G1271">INDEX(BillToName,MATCH(A1271,'Bill to Data'!$A$2:$A$3040,0))</f>
        <v>BRAD THOMAS</v>
      </c>
      <c r="H1271" t="str">
        <f t="shared" si="19"/>
        <v>CP25599-1-NY</v>
      </c>
      <c r="J1271" t="s">
        <v>2779</v>
      </c>
      <c r="K1271">
        <f t="array" ref="K1271">SUM((InvoiceNo=J1271)*1)</f>
        <v>1</v>
      </c>
      <c r="L1271">
        <f t="array" ref="L1271">SUM((InvoiceNo=J1271)*QuantityShipped)</f>
        <v>1</v>
      </c>
      <c r="N1271" t="s">
        <v>4443</v>
      </c>
      <c r="O1271">
        <f t="array" ref="O1271">SUM((ItemCode=N1271)*1)</f>
        <v>1</v>
      </c>
      <c r="P1271">
        <f t="array" ref="P1271">SUM((ItemCode=N1271)*QuantityShipped)</f>
        <v>1</v>
      </c>
    </row>
    <row r="1272" spans="1:16" x14ac:dyDescent="0.55000000000000004">
      <c r="A1272" t="s">
        <v>1540</v>
      </c>
      <c r="B1272" s="1">
        <v>40592</v>
      </c>
      <c r="C1272" t="s">
        <v>1</v>
      </c>
      <c r="D1272" t="s">
        <v>469</v>
      </c>
      <c r="E1272" t="s">
        <v>240</v>
      </c>
      <c r="F1272">
        <v>22</v>
      </c>
      <c r="G1272" t="str">
        <f t="array" ref="G1272">INDEX(BillToName,MATCH(A1272,'Bill to Data'!$A$2:$A$3040,0))</f>
        <v>BRAD THOMAS</v>
      </c>
      <c r="H1272" t="str">
        <f t="shared" si="19"/>
        <v>TF-VS10</v>
      </c>
      <c r="J1272" t="s">
        <v>2780</v>
      </c>
      <c r="K1272">
        <f t="array" ref="K1272">SUM((InvoiceNo=J1272)*1)</f>
        <v>1</v>
      </c>
      <c r="L1272">
        <f t="array" ref="L1272">SUM((InvoiceNo=J1272)*QuantityShipped)</f>
        <v>1</v>
      </c>
      <c r="N1272" t="s">
        <v>4445</v>
      </c>
      <c r="O1272">
        <f t="array" ref="O1272">SUM((ItemCode=N1272)*1)</f>
        <v>1</v>
      </c>
      <c r="P1272">
        <f t="array" ref="P1272">SUM((ItemCode=N1272)*QuantityShipped)</f>
        <v>1</v>
      </c>
    </row>
    <row r="1273" spans="1:16" x14ac:dyDescent="0.55000000000000004">
      <c r="A1273" t="s">
        <v>1540</v>
      </c>
      <c r="B1273" s="1">
        <v>40592</v>
      </c>
      <c r="C1273" t="s">
        <v>1</v>
      </c>
      <c r="D1273" t="s">
        <v>576</v>
      </c>
      <c r="E1273" t="s">
        <v>90</v>
      </c>
      <c r="F1273">
        <v>40</v>
      </c>
      <c r="G1273" t="str">
        <f t="array" ref="G1273">INDEX(BillToName,MATCH(A1273,'Bill to Data'!$A$2:$A$3040,0))</f>
        <v>BRAD THOMAS</v>
      </c>
      <c r="H1273" t="str">
        <f t="shared" si="19"/>
        <v>XRC8003-VK</v>
      </c>
      <c r="J1273" t="s">
        <v>2781</v>
      </c>
      <c r="K1273">
        <f t="array" ref="K1273">SUM((InvoiceNo=J1273)*1)</f>
        <v>1</v>
      </c>
      <c r="L1273">
        <f t="array" ref="L1273">SUM((InvoiceNo=J1273)*QuantityShipped)</f>
        <v>2</v>
      </c>
      <c r="N1273" t="s">
        <v>4452</v>
      </c>
      <c r="O1273">
        <f t="array" ref="O1273">SUM((ItemCode=N1273)*1)</f>
        <v>3</v>
      </c>
      <c r="P1273">
        <f t="array" ref="P1273">SUM((ItemCode=N1273)*QuantityShipped)</f>
        <v>37</v>
      </c>
    </row>
    <row r="1274" spans="1:16" x14ac:dyDescent="0.55000000000000004">
      <c r="A1274" t="s">
        <v>1541</v>
      </c>
      <c r="B1274" s="1">
        <v>40592</v>
      </c>
      <c r="C1274" t="s">
        <v>1</v>
      </c>
      <c r="D1274" t="s">
        <v>445</v>
      </c>
      <c r="E1274" t="s">
        <v>446</v>
      </c>
      <c r="F1274">
        <v>1</v>
      </c>
      <c r="G1274" t="str">
        <f t="array" ref="G1274">INDEX(BillToName,MATCH(A1274,'Bill to Data'!$A$2:$A$3040,0))</f>
        <v>KACY MIMS</v>
      </c>
      <c r="H1274" t="str">
        <f t="shared" si="19"/>
        <v>117-0171-140</v>
      </c>
      <c r="J1274" t="s">
        <v>2782</v>
      </c>
      <c r="K1274">
        <f t="array" ref="K1274">SUM((InvoiceNo=J1274)*1)</f>
        <v>1</v>
      </c>
      <c r="L1274">
        <f t="array" ref="L1274">SUM((InvoiceNo=J1274)*QuantityShipped)</f>
        <v>2</v>
      </c>
      <c r="N1274" t="s">
        <v>4454</v>
      </c>
      <c r="O1274">
        <f t="array" ref="O1274">SUM((ItemCode=N1274)*1)</f>
        <v>12</v>
      </c>
      <c r="P1274">
        <f t="array" ref="P1274">SUM((ItemCode=N1274)*QuantityShipped)</f>
        <v>498</v>
      </c>
    </row>
    <row r="1275" spans="1:16" x14ac:dyDescent="0.55000000000000004">
      <c r="A1275" t="s">
        <v>1542</v>
      </c>
      <c r="B1275" s="1">
        <v>40595</v>
      </c>
      <c r="C1275" t="s">
        <v>1</v>
      </c>
      <c r="D1275" t="s">
        <v>1116</v>
      </c>
      <c r="E1275" t="s">
        <v>743</v>
      </c>
      <c r="F1275">
        <v>3</v>
      </c>
      <c r="G1275" t="str">
        <f t="array" ref="G1275">INDEX(BillToName,MATCH(A1275,'Bill to Data'!$A$2:$A$3040,0))</f>
        <v>JEROME FAULRING</v>
      </c>
      <c r="H1275" t="str">
        <f t="shared" si="19"/>
        <v>QJT8360-NYB</v>
      </c>
      <c r="J1275" t="s">
        <v>2783</v>
      </c>
      <c r="K1275">
        <f t="array" ref="K1275">SUM((InvoiceNo=J1275)*1)</f>
        <v>3</v>
      </c>
      <c r="L1275">
        <f t="array" ref="L1275">SUM((InvoiceNo=J1275)*QuantityShipped)</f>
        <v>6</v>
      </c>
      <c r="N1275" t="s">
        <v>4460</v>
      </c>
      <c r="O1275">
        <f t="array" ref="O1275">SUM((ItemCode=N1275)*1)</f>
        <v>1</v>
      </c>
      <c r="P1275">
        <f t="array" ref="P1275">SUM((ItemCode=N1275)*QuantityShipped)</f>
        <v>2</v>
      </c>
    </row>
    <row r="1276" spans="1:16" x14ac:dyDescent="0.55000000000000004">
      <c r="A1276" t="s">
        <v>1542</v>
      </c>
      <c r="B1276" s="1">
        <v>40595</v>
      </c>
      <c r="C1276" t="s">
        <v>1</v>
      </c>
      <c r="D1276" t="s">
        <v>31</v>
      </c>
      <c r="E1276" t="s">
        <v>30</v>
      </c>
      <c r="F1276">
        <v>6</v>
      </c>
      <c r="G1276" t="str">
        <f t="array" ref="G1276">INDEX(BillToName,MATCH(A1276,'Bill to Data'!$A$2:$A$3040,0))</f>
        <v>JEROME FAULRING</v>
      </c>
      <c r="H1276" t="str">
        <f t="shared" si="19"/>
        <v>25612-1-NYR</v>
      </c>
      <c r="J1276" t="s">
        <v>2787</v>
      </c>
      <c r="K1276">
        <f t="array" ref="K1276">SUM((InvoiceNo=J1276)*1)</f>
        <v>2</v>
      </c>
      <c r="L1276">
        <f t="array" ref="L1276">SUM((InvoiceNo=J1276)*QuantityShipped)</f>
        <v>22</v>
      </c>
      <c r="N1276" t="s">
        <v>4461</v>
      </c>
      <c r="O1276">
        <f t="array" ref="O1276">SUM((ItemCode=N1276)*1)</f>
        <v>2</v>
      </c>
      <c r="P1276">
        <f t="array" ref="P1276">SUM((ItemCode=N1276)*QuantityShipped)</f>
        <v>120</v>
      </c>
    </row>
    <row r="1277" spans="1:16" x14ac:dyDescent="0.55000000000000004">
      <c r="A1277" t="s">
        <v>1542</v>
      </c>
      <c r="B1277" s="1">
        <v>40595</v>
      </c>
      <c r="C1277" t="s">
        <v>1</v>
      </c>
      <c r="D1277" t="s">
        <v>1179</v>
      </c>
      <c r="E1277" t="s">
        <v>1180</v>
      </c>
      <c r="F1277">
        <v>3</v>
      </c>
      <c r="G1277" t="str">
        <f t="array" ref="G1277">INDEX(BillToName,MATCH(A1277,'Bill to Data'!$A$2:$A$3040,0))</f>
        <v>JEROME FAULRING</v>
      </c>
      <c r="H1277" t="str">
        <f t="shared" si="19"/>
        <v>QJ90-2-NYR</v>
      </c>
      <c r="J1277" t="s">
        <v>2788</v>
      </c>
      <c r="K1277">
        <f t="array" ref="K1277">SUM((InvoiceNo=J1277)*1)</f>
        <v>3</v>
      </c>
      <c r="L1277">
        <f t="array" ref="L1277">SUM((InvoiceNo=J1277)*QuantityShipped)</f>
        <v>106</v>
      </c>
      <c r="N1277" t="s">
        <v>4467</v>
      </c>
      <c r="O1277">
        <f t="array" ref="O1277">SUM((ItemCode=N1277)*1)</f>
        <v>1</v>
      </c>
      <c r="P1277">
        <f t="array" ref="P1277">SUM((ItemCode=N1277)*QuantityShipped)</f>
        <v>3</v>
      </c>
    </row>
    <row r="1278" spans="1:16" x14ac:dyDescent="0.55000000000000004">
      <c r="A1278" t="s">
        <v>1543</v>
      </c>
      <c r="B1278" s="1">
        <v>40595</v>
      </c>
      <c r="C1278" t="s">
        <v>1</v>
      </c>
      <c r="D1278" t="s">
        <v>1544</v>
      </c>
      <c r="E1278" t="s">
        <v>1545</v>
      </c>
      <c r="F1278">
        <v>52</v>
      </c>
      <c r="G1278" t="str">
        <f t="array" ref="G1278">INDEX(BillToName,MATCH(A1278,'Bill to Data'!$A$2:$A$3040,0))</f>
        <v>KEVIN CARDER</v>
      </c>
      <c r="H1278" t="str">
        <f t="shared" si="19"/>
        <v>SJ7-05-VP</v>
      </c>
      <c r="J1278" t="s">
        <v>2789</v>
      </c>
      <c r="K1278">
        <f t="array" ref="K1278">SUM((InvoiceNo=J1278)*1)</f>
        <v>1</v>
      </c>
      <c r="L1278">
        <f t="array" ref="L1278">SUM((InvoiceNo=J1278)*QuantityShipped)</f>
        <v>1</v>
      </c>
      <c r="N1278" t="s">
        <v>4468</v>
      </c>
      <c r="O1278">
        <f t="array" ref="O1278">SUM((ItemCode=N1278)*1)</f>
        <v>2</v>
      </c>
      <c r="P1278">
        <f t="array" ref="P1278">SUM((ItemCode=N1278)*QuantityShipped)</f>
        <v>15</v>
      </c>
    </row>
    <row r="1279" spans="1:16" x14ac:dyDescent="0.55000000000000004">
      <c r="A1279" t="s">
        <v>1546</v>
      </c>
      <c r="B1279" s="1">
        <v>40595</v>
      </c>
      <c r="C1279" t="s">
        <v>1</v>
      </c>
      <c r="D1279" t="s">
        <v>878</v>
      </c>
      <c r="E1279" t="s">
        <v>879</v>
      </c>
      <c r="F1279">
        <v>1</v>
      </c>
      <c r="G1279" t="str">
        <f t="array" ref="G1279">INDEX(BillToName,MATCH(A1279,'Bill to Data'!$A$2:$A$3040,0))</f>
        <v>JOSEPH LININGER</v>
      </c>
      <c r="H1279" t="str">
        <f t="shared" si="19"/>
        <v>CP25597-3-NY</v>
      </c>
      <c r="J1279" t="s">
        <v>2790</v>
      </c>
      <c r="K1279">
        <f t="array" ref="K1279">SUM((InvoiceNo=J1279)*1)</f>
        <v>1</v>
      </c>
      <c r="L1279">
        <f t="array" ref="L1279">SUM((InvoiceNo=J1279)*QuantityShipped)</f>
        <v>25</v>
      </c>
      <c r="N1279" t="s">
        <v>4469</v>
      </c>
      <c r="O1279">
        <f t="array" ref="O1279">SUM((ItemCode=N1279)*1)</f>
        <v>2</v>
      </c>
      <c r="P1279">
        <f t="array" ref="P1279">SUM((ItemCode=N1279)*QuantityShipped)</f>
        <v>6</v>
      </c>
    </row>
    <row r="1280" spans="1:16" x14ac:dyDescent="0.55000000000000004">
      <c r="A1280" t="s">
        <v>1546</v>
      </c>
      <c r="B1280" s="1">
        <v>40595</v>
      </c>
      <c r="C1280" t="s">
        <v>1</v>
      </c>
      <c r="D1280" t="s">
        <v>121</v>
      </c>
      <c r="E1280" t="s">
        <v>30</v>
      </c>
      <c r="F1280">
        <v>1</v>
      </c>
      <c r="G1280" t="str">
        <f t="array" ref="G1280">INDEX(BillToName,MATCH(A1280,'Bill to Data'!$A$2:$A$3040,0))</f>
        <v>JOSEPH LININGER</v>
      </c>
      <c r="H1280" t="str">
        <f t="shared" si="19"/>
        <v>25612-3-NYR</v>
      </c>
      <c r="J1280" t="s">
        <v>2791</v>
      </c>
      <c r="K1280">
        <f t="array" ref="K1280">SUM((InvoiceNo=J1280)*1)</f>
        <v>1</v>
      </c>
      <c r="L1280">
        <f t="array" ref="L1280">SUM((InvoiceNo=J1280)*QuantityShipped)</f>
        <v>40</v>
      </c>
      <c r="N1280" t="s">
        <v>4472</v>
      </c>
      <c r="O1280">
        <f t="array" ref="O1280">SUM((ItemCode=N1280)*1)</f>
        <v>1</v>
      </c>
      <c r="P1280">
        <f t="array" ref="P1280">SUM((ItemCode=N1280)*QuantityShipped)</f>
        <v>60</v>
      </c>
    </row>
    <row r="1281" spans="1:16" x14ac:dyDescent="0.55000000000000004">
      <c r="A1281" t="s">
        <v>1546</v>
      </c>
      <c r="B1281" s="1">
        <v>40595</v>
      </c>
      <c r="C1281" t="s">
        <v>1</v>
      </c>
      <c r="D1281" t="s">
        <v>242</v>
      </c>
      <c r="E1281" t="s">
        <v>243</v>
      </c>
      <c r="F1281">
        <v>5</v>
      </c>
      <c r="G1281" t="str">
        <f t="array" ref="G1281">INDEX(BillToName,MATCH(A1281,'Bill to Data'!$A$2:$A$3040,0))</f>
        <v>JOSEPH LININGER</v>
      </c>
      <c r="H1281" t="str">
        <f t="shared" si="19"/>
        <v>CP19438-EPR</v>
      </c>
      <c r="J1281" t="s">
        <v>2792</v>
      </c>
      <c r="K1281">
        <f t="array" ref="K1281">SUM((InvoiceNo=J1281)*1)</f>
        <v>1</v>
      </c>
      <c r="L1281">
        <f t="array" ref="L1281">SUM((InvoiceNo=J1281)*QuantityShipped)</f>
        <v>1</v>
      </c>
      <c r="N1281" t="s">
        <v>4473</v>
      </c>
      <c r="O1281">
        <f t="array" ref="O1281">SUM((ItemCode=N1281)*1)</f>
        <v>1</v>
      </c>
      <c r="P1281">
        <f t="array" ref="P1281">SUM((ItemCode=N1281)*QuantityShipped)</f>
        <v>50</v>
      </c>
    </row>
    <row r="1282" spans="1:16" x14ac:dyDescent="0.55000000000000004">
      <c r="A1282" t="s">
        <v>1546</v>
      </c>
      <c r="B1282" s="1">
        <v>40595</v>
      </c>
      <c r="C1282" t="s">
        <v>1</v>
      </c>
      <c r="D1282" t="s">
        <v>1547</v>
      </c>
      <c r="E1282" t="s">
        <v>1548</v>
      </c>
      <c r="F1282">
        <v>1</v>
      </c>
      <c r="G1282" t="str">
        <f t="array" ref="G1282">INDEX(BillToName,MATCH(A1282,'Bill to Data'!$A$2:$A$3040,0))</f>
        <v>JOSEPH LININGER</v>
      </c>
      <c r="H1282" t="str">
        <f t="shared" ref="H1282:H1345" si="20">LEFT(D1282,LEN(D1282))</f>
        <v>CAP00-025</v>
      </c>
      <c r="J1282" t="s">
        <v>2793</v>
      </c>
      <c r="K1282">
        <f t="array" ref="K1282">SUM((InvoiceNo=J1282)*1)</f>
        <v>1</v>
      </c>
      <c r="L1282">
        <f t="array" ref="L1282">SUM((InvoiceNo=J1282)*QuantityShipped)</f>
        <v>5</v>
      </c>
      <c r="N1282" t="s">
        <v>4477</v>
      </c>
      <c r="O1282">
        <f t="array" ref="O1282">SUM((ItemCode=N1282)*1)</f>
        <v>1</v>
      </c>
      <c r="P1282">
        <f t="array" ref="P1282">SUM((ItemCode=N1282)*QuantityShipped)</f>
        <v>1</v>
      </c>
    </row>
    <row r="1283" spans="1:16" x14ac:dyDescent="0.55000000000000004">
      <c r="A1283" t="s">
        <v>1546</v>
      </c>
      <c r="B1283" s="1">
        <v>40595</v>
      </c>
      <c r="C1283" t="s">
        <v>1</v>
      </c>
      <c r="D1283" t="s">
        <v>1549</v>
      </c>
      <c r="E1283" t="s">
        <v>1550</v>
      </c>
      <c r="F1283">
        <v>1</v>
      </c>
      <c r="G1283" t="str">
        <f t="array" ref="G1283">INDEX(BillToName,MATCH(A1283,'Bill to Data'!$A$2:$A$3040,0))</f>
        <v>JOSEPH LININGER</v>
      </c>
      <c r="H1283" t="str">
        <f t="shared" si="20"/>
        <v>GA110-025</v>
      </c>
      <c r="J1283" t="s">
        <v>2794</v>
      </c>
      <c r="K1283">
        <f t="array" ref="K1283">SUM((InvoiceNo=J1283)*1)</f>
        <v>1</v>
      </c>
      <c r="L1283">
        <f t="array" ref="L1283">SUM((InvoiceNo=J1283)*QuantityShipped)</f>
        <v>1</v>
      </c>
      <c r="N1283" t="s">
        <v>4485</v>
      </c>
      <c r="O1283">
        <f t="array" ref="O1283">SUM((ItemCode=N1283)*1)</f>
        <v>1</v>
      </c>
      <c r="P1283">
        <f t="array" ref="P1283">SUM((ItemCode=N1283)*QuantityShipped)</f>
        <v>20</v>
      </c>
    </row>
    <row r="1284" spans="1:16" x14ac:dyDescent="0.55000000000000004">
      <c r="A1284" t="s">
        <v>1546</v>
      </c>
      <c r="B1284" s="1">
        <v>40595</v>
      </c>
      <c r="C1284" t="s">
        <v>1</v>
      </c>
      <c r="D1284" t="s">
        <v>1385</v>
      </c>
      <c r="E1284" t="s">
        <v>1386</v>
      </c>
      <c r="F1284">
        <v>1</v>
      </c>
      <c r="G1284" t="str">
        <f t="array" ref="G1284">INDEX(BillToName,MATCH(A1284,'Bill to Data'!$A$2:$A$3040,0))</f>
        <v>JOSEPH LININGER</v>
      </c>
      <c r="H1284" t="str">
        <f t="shared" si="20"/>
        <v>ULD120-03</v>
      </c>
      <c r="J1284" t="s">
        <v>2795</v>
      </c>
      <c r="K1284">
        <f t="array" ref="K1284">SUM((InvoiceNo=J1284)*1)</f>
        <v>1</v>
      </c>
      <c r="L1284">
        <f t="array" ref="L1284">SUM((InvoiceNo=J1284)*QuantityShipped)</f>
        <v>1</v>
      </c>
      <c r="N1284" t="s">
        <v>4488</v>
      </c>
      <c r="O1284">
        <f t="array" ref="O1284">SUM((ItemCode=N1284)*1)</f>
        <v>1</v>
      </c>
      <c r="P1284">
        <f t="array" ref="P1284">SUM((ItemCode=N1284)*QuantityShipped)</f>
        <v>5</v>
      </c>
    </row>
    <row r="1285" spans="1:16" x14ac:dyDescent="0.55000000000000004">
      <c r="A1285" t="s">
        <v>1546</v>
      </c>
      <c r="B1285" s="1">
        <v>40595</v>
      </c>
      <c r="C1285" t="s">
        <v>1</v>
      </c>
      <c r="D1285" t="s">
        <v>942</v>
      </c>
      <c r="E1285" t="s">
        <v>90</v>
      </c>
      <c r="F1285">
        <v>1</v>
      </c>
      <c r="G1285" t="str">
        <f t="array" ref="G1285">INDEX(BillToName,MATCH(A1285,'Bill to Data'!$A$2:$A$3040,0))</f>
        <v>JOSEPH LININGER</v>
      </c>
      <c r="H1285" t="str">
        <f t="shared" si="20"/>
        <v>XRC11003-VK</v>
      </c>
      <c r="J1285" t="s">
        <v>2796</v>
      </c>
      <c r="K1285">
        <f t="array" ref="K1285">SUM((InvoiceNo=J1285)*1)</f>
        <v>4</v>
      </c>
      <c r="L1285">
        <f t="array" ref="L1285">SUM((InvoiceNo=J1285)*QuantityShipped)</f>
        <v>23</v>
      </c>
      <c r="N1285" t="s">
        <v>4490</v>
      </c>
      <c r="O1285">
        <f t="array" ref="O1285">SUM((ItemCode=N1285)*1)</f>
        <v>2</v>
      </c>
      <c r="P1285">
        <f t="array" ref="P1285">SUM((ItemCode=N1285)*QuantityShipped)</f>
        <v>2</v>
      </c>
    </row>
    <row r="1286" spans="1:16" x14ac:dyDescent="0.55000000000000004">
      <c r="A1286" t="s">
        <v>1546</v>
      </c>
      <c r="B1286" s="1">
        <v>40595</v>
      </c>
      <c r="C1286" t="s">
        <v>1</v>
      </c>
      <c r="D1286" t="s">
        <v>658</v>
      </c>
      <c r="E1286" t="s">
        <v>63</v>
      </c>
      <c r="F1286">
        <v>1</v>
      </c>
      <c r="G1286" t="str">
        <f t="array" ref="G1286">INDEX(BillToName,MATCH(A1286,'Bill to Data'!$A$2:$A$3040,0))</f>
        <v>JOSEPH LININGER</v>
      </c>
      <c r="H1286" t="str">
        <f t="shared" si="20"/>
        <v>DG8003VS</v>
      </c>
      <c r="J1286" t="s">
        <v>2797</v>
      </c>
      <c r="K1286">
        <f t="array" ref="K1286">SUM((InvoiceNo=J1286)*1)</f>
        <v>1</v>
      </c>
      <c r="L1286">
        <f t="array" ref="L1286">SUM((InvoiceNo=J1286)*QuantityShipped)</f>
        <v>1</v>
      </c>
      <c r="N1286" t="s">
        <v>4493</v>
      </c>
      <c r="O1286">
        <f t="array" ref="O1286">SUM((ItemCode=N1286)*1)</f>
        <v>1</v>
      </c>
      <c r="P1286">
        <f t="array" ref="P1286">SUM((ItemCode=N1286)*QuantityShipped)</f>
        <v>2</v>
      </c>
    </row>
    <row r="1287" spans="1:16" x14ac:dyDescent="0.55000000000000004">
      <c r="A1287" t="s">
        <v>1546</v>
      </c>
      <c r="B1287" s="1">
        <v>40595</v>
      </c>
      <c r="C1287" t="s">
        <v>1</v>
      </c>
      <c r="D1287" t="s">
        <v>1335</v>
      </c>
      <c r="E1287" t="s">
        <v>106</v>
      </c>
      <c r="F1287">
        <v>1</v>
      </c>
      <c r="G1287" t="str">
        <f t="array" ref="G1287">INDEX(BillToName,MATCH(A1287,'Bill to Data'!$A$2:$A$3040,0))</f>
        <v>JOSEPH LININGER</v>
      </c>
      <c r="H1287" t="str">
        <f t="shared" si="20"/>
        <v>AIC110025-VS</v>
      </c>
      <c r="J1287" t="s">
        <v>2798</v>
      </c>
      <c r="K1287">
        <f t="array" ref="K1287">SUM((InvoiceNo=J1287)*1)</f>
        <v>4</v>
      </c>
      <c r="L1287">
        <f t="array" ref="L1287">SUM((InvoiceNo=J1287)*QuantityShipped)</f>
        <v>8</v>
      </c>
      <c r="N1287" t="s">
        <v>4502</v>
      </c>
      <c r="O1287">
        <f t="array" ref="O1287">SUM((ItemCode=N1287)*1)</f>
        <v>1</v>
      </c>
      <c r="P1287">
        <f t="array" ref="P1287">SUM((ItemCode=N1287)*QuantityShipped)</f>
        <v>1</v>
      </c>
    </row>
    <row r="1288" spans="1:16" x14ac:dyDescent="0.55000000000000004">
      <c r="A1288" t="s">
        <v>1546</v>
      </c>
      <c r="B1288" s="1">
        <v>40595</v>
      </c>
      <c r="C1288" t="s">
        <v>1</v>
      </c>
      <c r="D1288" t="s">
        <v>1551</v>
      </c>
      <c r="E1288" t="s">
        <v>1280</v>
      </c>
      <c r="F1288">
        <v>1</v>
      </c>
      <c r="G1288" t="str">
        <f t="array" ref="G1288">INDEX(BillToName,MATCH(A1288,'Bill to Data'!$A$2:$A$3040,0))</f>
        <v>JOSEPH LININGER</v>
      </c>
      <c r="H1288" t="str">
        <f t="shared" si="20"/>
        <v>TTI110025-VP</v>
      </c>
      <c r="J1288" t="s">
        <v>2799</v>
      </c>
      <c r="K1288">
        <f t="array" ref="K1288">SUM((InvoiceNo=J1288)*1)</f>
        <v>1</v>
      </c>
      <c r="L1288">
        <f t="array" ref="L1288">SUM((InvoiceNo=J1288)*QuantityShipped)</f>
        <v>50</v>
      </c>
      <c r="N1288" t="s">
        <v>4503</v>
      </c>
      <c r="O1288">
        <f t="array" ref="O1288">SUM((ItemCode=N1288)*1)</f>
        <v>1</v>
      </c>
      <c r="P1288">
        <f t="array" ref="P1288">SUM((ItemCode=N1288)*QuantityShipped)</f>
        <v>1</v>
      </c>
    </row>
    <row r="1289" spans="1:16" x14ac:dyDescent="0.55000000000000004">
      <c r="A1289" t="s">
        <v>1546</v>
      </c>
      <c r="B1289" s="1">
        <v>40595</v>
      </c>
      <c r="C1289" t="s">
        <v>1</v>
      </c>
      <c r="D1289" t="s">
        <v>313</v>
      </c>
      <c r="E1289" t="s">
        <v>60</v>
      </c>
      <c r="F1289">
        <v>2</v>
      </c>
      <c r="G1289" t="str">
        <f t="array" ref="G1289">INDEX(BillToName,MATCH(A1289,'Bill to Data'!$A$2:$A$3040,0))</f>
        <v>JOSEPH LININGER</v>
      </c>
      <c r="H1289" t="str">
        <f t="shared" si="20"/>
        <v>DG11003-VP</v>
      </c>
      <c r="J1289" t="s">
        <v>2800</v>
      </c>
      <c r="K1289">
        <f t="array" ref="K1289">SUM((InvoiceNo=J1289)*1)</f>
        <v>1</v>
      </c>
      <c r="L1289">
        <f t="array" ref="L1289">SUM((InvoiceNo=J1289)*QuantityShipped)</f>
        <v>4</v>
      </c>
      <c r="N1289" t="s">
        <v>4512</v>
      </c>
      <c r="O1289">
        <f t="array" ref="O1289">SUM((ItemCode=N1289)*1)</f>
        <v>1</v>
      </c>
      <c r="P1289">
        <f t="array" ref="P1289">SUM((ItemCode=N1289)*QuantityShipped)</f>
        <v>1</v>
      </c>
    </row>
    <row r="1290" spans="1:16" x14ac:dyDescent="0.55000000000000004">
      <c r="A1290" t="s">
        <v>1546</v>
      </c>
      <c r="B1290" s="1">
        <v>40595</v>
      </c>
      <c r="C1290" t="s">
        <v>1</v>
      </c>
      <c r="D1290" t="s">
        <v>922</v>
      </c>
      <c r="E1290" t="s">
        <v>923</v>
      </c>
      <c r="F1290">
        <v>1</v>
      </c>
      <c r="G1290" t="str">
        <f t="array" ref="G1290">INDEX(BillToName,MATCH(A1290,'Bill to Data'!$A$2:$A$3040,0))</f>
        <v>JOSEPH LININGER</v>
      </c>
      <c r="H1290" t="str">
        <f t="shared" si="20"/>
        <v>PN031</v>
      </c>
      <c r="J1290" t="s">
        <v>2801</v>
      </c>
      <c r="K1290">
        <f t="array" ref="K1290">SUM((InvoiceNo=J1290)*1)</f>
        <v>1</v>
      </c>
      <c r="L1290">
        <f t="array" ref="L1290">SUM((InvoiceNo=J1290)*QuantityShipped)</f>
        <v>1</v>
      </c>
      <c r="N1290" t="s">
        <v>4515</v>
      </c>
      <c r="O1290">
        <f t="array" ref="O1290">SUM((ItemCode=N1290)*1)</f>
        <v>1</v>
      </c>
      <c r="P1290">
        <f t="array" ref="P1290">SUM((ItemCode=N1290)*QuantityShipped)</f>
        <v>1</v>
      </c>
    </row>
    <row r="1291" spans="1:16" x14ac:dyDescent="0.55000000000000004">
      <c r="A1291" t="s">
        <v>1546</v>
      </c>
      <c r="B1291" s="1">
        <v>40595</v>
      </c>
      <c r="C1291" t="s">
        <v>1</v>
      </c>
      <c r="D1291" t="s">
        <v>533</v>
      </c>
      <c r="E1291" t="s">
        <v>534</v>
      </c>
      <c r="F1291">
        <v>1</v>
      </c>
      <c r="G1291" t="str">
        <f t="array" ref="G1291">INDEX(BillToName,MATCH(A1291,'Bill to Data'!$A$2:$A$3040,0))</f>
        <v>JOSEPH LININGER</v>
      </c>
      <c r="H1291" t="str">
        <f t="shared" si="20"/>
        <v>23890</v>
      </c>
      <c r="J1291" t="s">
        <v>2802</v>
      </c>
      <c r="K1291">
        <f t="array" ref="K1291">SUM((InvoiceNo=J1291)*1)</f>
        <v>1</v>
      </c>
      <c r="L1291">
        <f t="array" ref="L1291">SUM((InvoiceNo=J1291)*QuantityShipped)</f>
        <v>1</v>
      </c>
      <c r="N1291" t="s">
        <v>4518</v>
      </c>
      <c r="O1291">
        <f t="array" ref="O1291">SUM((ItemCode=N1291)*1)</f>
        <v>3</v>
      </c>
      <c r="P1291">
        <f t="array" ref="P1291">SUM((ItemCode=N1291)*QuantityShipped)</f>
        <v>5</v>
      </c>
    </row>
    <row r="1292" spans="1:16" x14ac:dyDescent="0.55000000000000004">
      <c r="A1292" t="s">
        <v>1552</v>
      </c>
      <c r="B1292" s="1">
        <v>40595</v>
      </c>
      <c r="C1292" t="s">
        <v>138</v>
      </c>
      <c r="D1292" t="s">
        <v>702</v>
      </c>
      <c r="E1292" t="s">
        <v>703</v>
      </c>
      <c r="F1292">
        <v>1</v>
      </c>
      <c r="G1292" t="str">
        <f t="array" ref="G1292">INDEX(BillToName,MATCH(A1292,'Bill to Data'!$A$2:$A$3040,0))</f>
        <v>WT CONSTRUCTION</v>
      </c>
      <c r="H1292" t="str">
        <f t="shared" si="20"/>
        <v>8000-812-288</v>
      </c>
      <c r="J1292" t="s">
        <v>2803</v>
      </c>
      <c r="K1292">
        <f t="array" ref="K1292">SUM((InvoiceNo=J1292)*1)</f>
        <v>1</v>
      </c>
      <c r="L1292">
        <f t="array" ref="L1292">SUM((InvoiceNo=J1292)*QuantityShipped)</f>
        <v>15</v>
      </c>
      <c r="N1292" t="s">
        <v>4521</v>
      </c>
      <c r="O1292">
        <f t="array" ref="O1292">SUM((ItemCode=N1292)*1)</f>
        <v>3</v>
      </c>
      <c r="P1292">
        <f t="array" ref="P1292">SUM((ItemCode=N1292)*QuantityShipped)</f>
        <v>5</v>
      </c>
    </row>
    <row r="1293" spans="1:16" x14ac:dyDescent="0.55000000000000004">
      <c r="A1293" t="s">
        <v>1553</v>
      </c>
      <c r="B1293" s="1">
        <v>40595</v>
      </c>
      <c r="C1293" t="s">
        <v>1</v>
      </c>
      <c r="D1293" t="s">
        <v>248</v>
      </c>
      <c r="E1293" t="s">
        <v>249</v>
      </c>
      <c r="F1293">
        <v>1</v>
      </c>
      <c r="G1293" t="str">
        <f t="array" ref="G1293">INDEX(BillToName,MATCH(A1293,'Bill to Data'!$A$2:$A$3040,0))</f>
        <v>JEONGSUP CHOI</v>
      </c>
      <c r="H1293" t="str">
        <f t="shared" si="20"/>
        <v>SG100</v>
      </c>
      <c r="J1293" t="s">
        <v>2804</v>
      </c>
      <c r="K1293">
        <f t="array" ref="K1293">SUM((InvoiceNo=J1293)*1)</f>
        <v>2</v>
      </c>
      <c r="L1293">
        <f t="array" ref="L1293">SUM((InvoiceNo=J1293)*QuantityShipped)</f>
        <v>100</v>
      </c>
      <c r="N1293" t="s">
        <v>4523</v>
      </c>
      <c r="O1293">
        <f t="array" ref="O1293">SUM((ItemCode=N1293)*1)</f>
        <v>1</v>
      </c>
      <c r="P1293">
        <f t="array" ref="P1293">SUM((ItemCode=N1293)*QuantityShipped)</f>
        <v>2</v>
      </c>
    </row>
    <row r="1294" spans="1:16" x14ac:dyDescent="0.55000000000000004">
      <c r="A1294" t="s">
        <v>1553</v>
      </c>
      <c r="B1294" s="1">
        <v>40595</v>
      </c>
      <c r="C1294" t="s">
        <v>1</v>
      </c>
      <c r="D1294" t="s">
        <v>1109</v>
      </c>
      <c r="E1294" t="s">
        <v>1110</v>
      </c>
      <c r="F1294">
        <v>3</v>
      </c>
      <c r="G1294" t="str">
        <f t="array" ref="G1294">INDEX(BillToName,MATCH(A1294,'Bill to Data'!$A$2:$A$3040,0))</f>
        <v>JEONGSUP CHOI</v>
      </c>
      <c r="H1294" t="str">
        <f t="shared" si="20"/>
        <v>R0620526</v>
      </c>
      <c r="J1294" t="s">
        <v>2805</v>
      </c>
      <c r="K1294">
        <f t="array" ref="K1294">SUM((InvoiceNo=J1294)*1)</f>
        <v>2</v>
      </c>
      <c r="L1294">
        <f t="array" ref="L1294">SUM((InvoiceNo=J1294)*QuantityShipped)</f>
        <v>9</v>
      </c>
      <c r="N1294" t="s">
        <v>4529</v>
      </c>
      <c r="O1294">
        <f t="array" ref="O1294">SUM((ItemCode=N1294)*1)</f>
        <v>1</v>
      </c>
      <c r="P1294">
        <f t="array" ref="P1294">SUM((ItemCode=N1294)*QuantityShipped)</f>
        <v>1</v>
      </c>
    </row>
    <row r="1295" spans="1:16" x14ac:dyDescent="0.55000000000000004">
      <c r="A1295" t="s">
        <v>1554</v>
      </c>
      <c r="B1295" s="1">
        <v>40595</v>
      </c>
      <c r="C1295" t="s">
        <v>1</v>
      </c>
      <c r="D1295" t="s">
        <v>597</v>
      </c>
      <c r="E1295" t="s">
        <v>361</v>
      </c>
      <c r="F1295">
        <v>5</v>
      </c>
      <c r="G1295" t="str">
        <f t="array" ref="G1295">INDEX(BillToName,MATCH(A1295,'Bill to Data'!$A$2:$A$3040,0))</f>
        <v>CHRIS WALLYN</v>
      </c>
      <c r="H1295" t="str">
        <f t="shared" si="20"/>
        <v>38720-PPB-X26</v>
      </c>
      <c r="J1295" t="s">
        <v>2806</v>
      </c>
      <c r="K1295">
        <f t="array" ref="K1295">SUM((InvoiceNo=J1295)*1)</f>
        <v>2</v>
      </c>
      <c r="L1295">
        <f t="array" ref="L1295">SUM((InvoiceNo=J1295)*QuantityShipped)</f>
        <v>82</v>
      </c>
      <c r="N1295" t="s">
        <v>4531</v>
      </c>
      <c r="O1295">
        <f t="array" ref="O1295">SUM((ItemCode=N1295)*1)</f>
        <v>1</v>
      </c>
      <c r="P1295">
        <f t="array" ref="P1295">SUM((ItemCode=N1295)*QuantityShipped)</f>
        <v>1</v>
      </c>
    </row>
    <row r="1296" spans="1:16" x14ac:dyDescent="0.55000000000000004">
      <c r="A1296" t="s">
        <v>1555</v>
      </c>
      <c r="B1296" s="1">
        <v>40595</v>
      </c>
      <c r="C1296" t="s">
        <v>138</v>
      </c>
      <c r="D1296" t="s">
        <v>440</v>
      </c>
      <c r="E1296" t="s">
        <v>438</v>
      </c>
      <c r="F1296">
        <v>70</v>
      </c>
      <c r="G1296" t="str">
        <f t="array" ref="G1296">INDEX(BillToName,MATCH(A1296,'Bill to Data'!$A$2:$A$3040,0))</f>
        <v>JOSEPH P. PARKER</v>
      </c>
      <c r="H1296" t="str">
        <f t="shared" si="20"/>
        <v>TX-VK18</v>
      </c>
      <c r="J1296" t="s">
        <v>2810</v>
      </c>
      <c r="K1296">
        <f t="array" ref="K1296">SUM((InvoiceNo=J1296)*1)</f>
        <v>2</v>
      </c>
      <c r="L1296">
        <f t="array" ref="L1296">SUM((InvoiceNo=J1296)*QuantityShipped)</f>
        <v>23</v>
      </c>
      <c r="N1296" t="s">
        <v>4534</v>
      </c>
      <c r="O1296">
        <f t="array" ref="O1296">SUM((ItemCode=N1296)*1)</f>
        <v>2</v>
      </c>
      <c r="P1296">
        <f t="array" ref="P1296">SUM((ItemCode=N1296)*QuantityShipped)</f>
        <v>3</v>
      </c>
    </row>
    <row r="1297" spans="1:16" x14ac:dyDescent="0.55000000000000004">
      <c r="A1297" t="s">
        <v>1556</v>
      </c>
      <c r="B1297" s="1">
        <v>40597</v>
      </c>
      <c r="C1297" t="s">
        <v>1</v>
      </c>
      <c r="D1297" t="s">
        <v>733</v>
      </c>
      <c r="E1297" t="s">
        <v>734</v>
      </c>
      <c r="F1297">
        <v>1</v>
      </c>
      <c r="G1297" t="str">
        <f t="array" ref="G1297">INDEX(BillToName,MATCH(A1297,'Bill to Data'!$A$2:$A$3040,0))</f>
        <v>BEDE KORTEGAST</v>
      </c>
      <c r="H1297" t="str">
        <f t="shared" si="20"/>
        <v>TF050</v>
      </c>
      <c r="J1297" t="s">
        <v>2811</v>
      </c>
      <c r="K1297">
        <f t="array" ref="K1297">SUM((InvoiceNo=J1297)*1)</f>
        <v>1</v>
      </c>
      <c r="L1297">
        <f t="array" ref="L1297">SUM((InvoiceNo=J1297)*QuantityShipped)</f>
        <v>1</v>
      </c>
      <c r="N1297" t="s">
        <v>4538</v>
      </c>
      <c r="O1297">
        <f t="array" ref="O1297">SUM((ItemCode=N1297)*1)</f>
        <v>1</v>
      </c>
      <c r="P1297">
        <f t="array" ref="P1297">SUM((ItemCode=N1297)*QuantityShipped)</f>
        <v>28</v>
      </c>
    </row>
    <row r="1298" spans="1:16" x14ac:dyDescent="0.55000000000000004">
      <c r="A1298" t="s">
        <v>1557</v>
      </c>
      <c r="B1298" s="1">
        <v>40597</v>
      </c>
      <c r="C1298" t="s">
        <v>138</v>
      </c>
      <c r="D1298" t="s">
        <v>1152</v>
      </c>
      <c r="E1298" t="s">
        <v>1153</v>
      </c>
      <c r="F1298">
        <v>1</v>
      </c>
      <c r="G1298" t="str">
        <f t="array" ref="G1298">INDEX(BillToName,MATCH(A1298,'Bill to Data'!$A$2:$A$3040,0))</f>
        <v>GARY HARMS</v>
      </c>
      <c r="H1298" t="str">
        <f t="shared" si="20"/>
        <v>IN0030-24</v>
      </c>
      <c r="J1298" t="s">
        <v>2813</v>
      </c>
      <c r="K1298">
        <f t="array" ref="K1298">SUM((InvoiceNo=J1298)*1)</f>
        <v>2</v>
      </c>
      <c r="L1298">
        <f t="array" ref="L1298">SUM((InvoiceNo=J1298)*QuantityShipped)</f>
        <v>54</v>
      </c>
      <c r="N1298" t="s">
        <v>4541</v>
      </c>
      <c r="O1298">
        <f t="array" ref="O1298">SUM((ItemCode=N1298)*1)</f>
        <v>2</v>
      </c>
      <c r="P1298">
        <f t="array" ref="P1298">SUM((ItemCode=N1298)*QuantityShipped)</f>
        <v>2</v>
      </c>
    </row>
    <row r="1299" spans="1:16" x14ac:dyDescent="0.55000000000000004">
      <c r="A1299" t="s">
        <v>1557</v>
      </c>
      <c r="B1299" s="1">
        <v>40597</v>
      </c>
      <c r="C1299" t="s">
        <v>138</v>
      </c>
      <c r="D1299" t="s">
        <v>1154</v>
      </c>
      <c r="E1299" t="s">
        <v>1155</v>
      </c>
      <c r="F1299">
        <v>1</v>
      </c>
      <c r="G1299" t="str">
        <f t="array" ref="G1299">INDEX(BillToName,MATCH(A1299,'Bill to Data'!$A$2:$A$3040,0))</f>
        <v>GARY HARMS</v>
      </c>
      <c r="H1299" t="str">
        <f t="shared" si="20"/>
        <v>IN30/60-ST</v>
      </c>
      <c r="J1299" t="s">
        <v>2815</v>
      </c>
      <c r="K1299">
        <f t="array" ref="K1299">SUM((InvoiceNo=J1299)*1)</f>
        <v>1</v>
      </c>
      <c r="L1299">
        <f t="array" ref="L1299">SUM((InvoiceNo=J1299)*QuantityShipped)</f>
        <v>2</v>
      </c>
      <c r="N1299" t="s">
        <v>4544</v>
      </c>
      <c r="O1299">
        <f t="array" ref="O1299">SUM((ItemCode=N1299)*1)</f>
        <v>1</v>
      </c>
      <c r="P1299">
        <f t="array" ref="P1299">SUM((ItemCode=N1299)*QuantityShipped)</f>
        <v>1</v>
      </c>
    </row>
    <row r="1300" spans="1:16" x14ac:dyDescent="0.55000000000000004">
      <c r="A1300" t="s">
        <v>1558</v>
      </c>
      <c r="B1300" s="1">
        <v>40597</v>
      </c>
      <c r="C1300" t="s">
        <v>138</v>
      </c>
      <c r="D1300" t="s">
        <v>1559</v>
      </c>
      <c r="E1300" t="s">
        <v>1560</v>
      </c>
      <c r="F1300">
        <v>10</v>
      </c>
      <c r="G1300" t="str">
        <f t="array" ref="G1300">INDEX(BillToName,MATCH(A1300,'Bill to Data'!$A$2:$A$3040,0))</f>
        <v>MICHAEL WOLF</v>
      </c>
      <c r="H1300" t="str">
        <f t="shared" si="20"/>
        <v>V204FP</v>
      </c>
      <c r="J1300" t="s">
        <v>2818</v>
      </c>
      <c r="K1300">
        <f t="array" ref="K1300">SUM((InvoiceNo=J1300)*1)</f>
        <v>1</v>
      </c>
      <c r="L1300">
        <f t="array" ref="L1300">SUM((InvoiceNo=J1300)*QuantityShipped)</f>
        <v>3</v>
      </c>
      <c r="N1300" t="s">
        <v>4553</v>
      </c>
      <c r="O1300">
        <f t="array" ref="O1300">SUM((ItemCode=N1300)*1)</f>
        <v>1</v>
      </c>
      <c r="P1300">
        <f t="array" ref="P1300">SUM((ItemCode=N1300)*QuantityShipped)</f>
        <v>9</v>
      </c>
    </row>
    <row r="1301" spans="1:16" x14ac:dyDescent="0.55000000000000004">
      <c r="A1301" t="s">
        <v>1561</v>
      </c>
      <c r="B1301" s="1">
        <v>40597</v>
      </c>
      <c r="C1301" t="s">
        <v>138</v>
      </c>
      <c r="D1301" t="s">
        <v>875</v>
      </c>
      <c r="E1301" t="s">
        <v>876</v>
      </c>
      <c r="F1301">
        <v>3</v>
      </c>
      <c r="G1301" t="str">
        <f t="array" ref="G1301">INDEX(BillToName,MATCH(A1301,'Bill to Data'!$A$2:$A$3040,0))</f>
        <v>TOM HARRIS</v>
      </c>
      <c r="H1301" t="str">
        <f t="shared" si="20"/>
        <v>HB050-038</v>
      </c>
      <c r="J1301" t="s">
        <v>2819</v>
      </c>
      <c r="K1301">
        <f t="array" ref="K1301">SUM((InvoiceNo=J1301)*1)</f>
        <v>1</v>
      </c>
      <c r="L1301">
        <f t="array" ref="L1301">SUM((InvoiceNo=J1301)*QuantityShipped)</f>
        <v>5</v>
      </c>
      <c r="N1301" t="s">
        <v>4558</v>
      </c>
      <c r="O1301">
        <f t="array" ref="O1301">SUM((ItemCode=N1301)*1)</f>
        <v>1</v>
      </c>
      <c r="P1301">
        <f t="array" ref="P1301">SUM((ItemCode=N1301)*QuantityShipped)</f>
        <v>5</v>
      </c>
    </row>
    <row r="1302" spans="1:16" x14ac:dyDescent="0.55000000000000004">
      <c r="A1302" t="s">
        <v>1561</v>
      </c>
      <c r="B1302" s="1">
        <v>40597</v>
      </c>
      <c r="C1302" t="s">
        <v>138</v>
      </c>
      <c r="D1302" t="s">
        <v>588</v>
      </c>
      <c r="E1302" t="s">
        <v>589</v>
      </c>
      <c r="F1302">
        <v>3</v>
      </c>
      <c r="G1302" t="str">
        <f t="array" ref="G1302">INDEX(BillToName,MATCH(A1302,'Bill to Data'!$A$2:$A$3040,0))</f>
        <v>TOM HARRIS</v>
      </c>
      <c r="H1302" t="str">
        <f t="shared" si="20"/>
        <v>HB038</v>
      </c>
      <c r="J1302" t="s">
        <v>2820</v>
      </c>
      <c r="K1302">
        <f t="array" ref="K1302">SUM((InvoiceNo=J1302)*1)</f>
        <v>1</v>
      </c>
      <c r="L1302">
        <f t="array" ref="L1302">SUM((InvoiceNo=J1302)*QuantityShipped)</f>
        <v>2</v>
      </c>
      <c r="N1302" t="s">
        <v>4560</v>
      </c>
      <c r="O1302">
        <f t="array" ref="O1302">SUM((ItemCode=N1302)*1)</f>
        <v>1</v>
      </c>
      <c r="P1302">
        <f t="array" ref="P1302">SUM((ItemCode=N1302)*QuantityShipped)</f>
        <v>1</v>
      </c>
    </row>
    <row r="1303" spans="1:16" x14ac:dyDescent="0.55000000000000004">
      <c r="A1303" t="s">
        <v>1561</v>
      </c>
      <c r="B1303" s="1">
        <v>40597</v>
      </c>
      <c r="C1303" t="s">
        <v>138</v>
      </c>
      <c r="D1303" t="s">
        <v>1562</v>
      </c>
      <c r="E1303" t="s">
        <v>1563</v>
      </c>
      <c r="F1303">
        <v>1</v>
      </c>
      <c r="G1303" t="str">
        <f t="array" ref="G1303">INDEX(BillToName,MATCH(A1303,'Bill to Data'!$A$2:$A$3040,0))</f>
        <v>TOM HARRIS</v>
      </c>
      <c r="H1303" t="str">
        <f t="shared" si="20"/>
        <v>CPLG038</v>
      </c>
      <c r="J1303" t="s">
        <v>2821</v>
      </c>
      <c r="K1303">
        <f t="array" ref="K1303">SUM((InvoiceNo=J1303)*1)</f>
        <v>1</v>
      </c>
      <c r="L1303">
        <f t="array" ref="L1303">SUM((InvoiceNo=J1303)*QuantityShipped)</f>
        <v>1</v>
      </c>
      <c r="N1303" t="s">
        <v>4562</v>
      </c>
      <c r="O1303">
        <f t="array" ref="O1303">SUM((ItemCode=N1303)*1)</f>
        <v>1</v>
      </c>
      <c r="P1303">
        <f t="array" ref="P1303">SUM((ItemCode=N1303)*QuantityShipped)</f>
        <v>1</v>
      </c>
    </row>
    <row r="1304" spans="1:16" x14ac:dyDescent="0.55000000000000004">
      <c r="A1304" t="s">
        <v>1564</v>
      </c>
      <c r="B1304" s="1">
        <v>40597</v>
      </c>
      <c r="C1304" t="s">
        <v>138</v>
      </c>
      <c r="D1304" t="s">
        <v>395</v>
      </c>
      <c r="E1304" t="s">
        <v>178</v>
      </c>
      <c r="F1304">
        <v>1</v>
      </c>
      <c r="G1304" t="str">
        <f t="array" ref="G1304">INDEX(BillToName,MATCH(A1304,'Bill to Data'!$A$2:$A$3040,0))</f>
        <v>RANDY ROEHL</v>
      </c>
      <c r="H1304" t="str">
        <f t="shared" si="20"/>
        <v>AA17Y</v>
      </c>
      <c r="J1304" t="s">
        <v>2822</v>
      </c>
      <c r="K1304">
        <f t="array" ref="K1304">SUM((InvoiceNo=J1304)*1)</f>
        <v>1</v>
      </c>
      <c r="L1304">
        <f t="array" ref="L1304">SUM((InvoiceNo=J1304)*QuantityShipped)</f>
        <v>1</v>
      </c>
      <c r="N1304" t="s">
        <v>4564</v>
      </c>
      <c r="O1304">
        <f t="array" ref="O1304">SUM((ItemCode=N1304)*1)</f>
        <v>1</v>
      </c>
      <c r="P1304">
        <f t="array" ref="P1304">SUM((ItemCode=N1304)*QuantityShipped)</f>
        <v>1</v>
      </c>
    </row>
    <row r="1305" spans="1:16" x14ac:dyDescent="0.55000000000000004">
      <c r="A1305" t="s">
        <v>1565</v>
      </c>
      <c r="B1305" s="1">
        <v>40597</v>
      </c>
      <c r="C1305" t="s">
        <v>138</v>
      </c>
      <c r="D1305" t="s">
        <v>46</v>
      </c>
      <c r="E1305" t="s">
        <v>47</v>
      </c>
      <c r="F1305">
        <v>50</v>
      </c>
      <c r="G1305" t="str">
        <f t="array" ref="G1305">INDEX(BillToName,MATCH(A1305,'Bill to Data'!$A$2:$A$3040,0))</f>
        <v>JOHN MORGAN</v>
      </c>
      <c r="H1305" t="str">
        <f t="shared" si="20"/>
        <v>TTJ60-11003VP</v>
      </c>
      <c r="J1305" t="s">
        <v>2825</v>
      </c>
      <c r="K1305">
        <f t="array" ref="K1305">SUM((InvoiceNo=J1305)*1)</f>
        <v>5</v>
      </c>
      <c r="L1305">
        <f t="array" ref="L1305">SUM((InvoiceNo=J1305)*QuantityShipped)</f>
        <v>21</v>
      </c>
      <c r="N1305" t="s">
        <v>4566</v>
      </c>
      <c r="O1305">
        <f t="array" ref="O1305">SUM((ItemCode=N1305)*1)</f>
        <v>1</v>
      </c>
      <c r="P1305">
        <f t="array" ref="P1305">SUM((ItemCode=N1305)*QuantityShipped)</f>
        <v>1</v>
      </c>
    </row>
    <row r="1306" spans="1:16" x14ac:dyDescent="0.55000000000000004">
      <c r="A1306" t="s">
        <v>1565</v>
      </c>
      <c r="B1306" s="1">
        <v>40597</v>
      </c>
      <c r="C1306" t="s">
        <v>138</v>
      </c>
      <c r="D1306" t="s">
        <v>436</v>
      </c>
      <c r="E1306" t="s">
        <v>47</v>
      </c>
      <c r="F1306">
        <v>4</v>
      </c>
      <c r="G1306" t="str">
        <f t="array" ref="G1306">INDEX(BillToName,MATCH(A1306,'Bill to Data'!$A$2:$A$3040,0))</f>
        <v>JOHN MORGAN</v>
      </c>
      <c r="H1306" t="str">
        <f t="shared" si="20"/>
        <v>TTJ60-11002VP</v>
      </c>
      <c r="J1306" t="s">
        <v>2828</v>
      </c>
      <c r="K1306">
        <f t="array" ref="K1306">SUM((InvoiceNo=J1306)*1)</f>
        <v>1</v>
      </c>
      <c r="L1306">
        <f t="array" ref="L1306">SUM((InvoiceNo=J1306)*QuantityShipped)</f>
        <v>2</v>
      </c>
      <c r="N1306" t="s">
        <v>4568</v>
      </c>
      <c r="O1306">
        <f t="array" ref="O1306">SUM((ItemCode=N1306)*1)</f>
        <v>2</v>
      </c>
      <c r="P1306">
        <f t="array" ref="P1306">SUM((ItemCode=N1306)*QuantityShipped)</f>
        <v>2</v>
      </c>
    </row>
    <row r="1307" spans="1:16" x14ac:dyDescent="0.55000000000000004">
      <c r="A1307" t="s">
        <v>1565</v>
      </c>
      <c r="B1307" s="1">
        <v>40597</v>
      </c>
      <c r="C1307" t="s">
        <v>138</v>
      </c>
      <c r="D1307" t="s">
        <v>1566</v>
      </c>
      <c r="E1307" t="s">
        <v>893</v>
      </c>
      <c r="F1307">
        <v>2</v>
      </c>
      <c r="G1307" t="str">
        <f t="array" ref="G1307">INDEX(BillToName,MATCH(A1307,'Bill to Data'!$A$2:$A$3040,0))</f>
        <v>JOHN MORGAN</v>
      </c>
      <c r="H1307" t="str">
        <f t="shared" si="20"/>
        <v>TDXL110015</v>
      </c>
      <c r="J1307" t="s">
        <v>2829</v>
      </c>
      <c r="K1307">
        <f t="array" ref="K1307">SUM((InvoiceNo=J1307)*1)</f>
        <v>2</v>
      </c>
      <c r="L1307">
        <f t="array" ref="L1307">SUM((InvoiceNo=J1307)*QuantityShipped)</f>
        <v>2</v>
      </c>
      <c r="N1307" t="s">
        <v>4571</v>
      </c>
      <c r="O1307">
        <f t="array" ref="O1307">SUM((ItemCode=N1307)*1)</f>
        <v>1</v>
      </c>
      <c r="P1307">
        <f t="array" ref="P1307">SUM((ItemCode=N1307)*QuantityShipped)</f>
        <v>1</v>
      </c>
    </row>
    <row r="1308" spans="1:16" x14ac:dyDescent="0.55000000000000004">
      <c r="A1308" t="s">
        <v>1565</v>
      </c>
      <c r="B1308" s="1">
        <v>40597</v>
      </c>
      <c r="C1308" t="s">
        <v>138</v>
      </c>
      <c r="D1308" t="s">
        <v>1567</v>
      </c>
      <c r="E1308" t="s">
        <v>893</v>
      </c>
      <c r="F1308">
        <v>4</v>
      </c>
      <c r="G1308" t="str">
        <f t="array" ref="G1308">INDEX(BillToName,MATCH(A1308,'Bill to Data'!$A$2:$A$3040,0))</f>
        <v>JOHN MORGAN</v>
      </c>
      <c r="H1308" t="str">
        <f t="shared" si="20"/>
        <v>TDXL11003</v>
      </c>
      <c r="J1308" t="s">
        <v>2830</v>
      </c>
      <c r="K1308">
        <f t="array" ref="K1308">SUM((InvoiceNo=J1308)*1)</f>
        <v>1</v>
      </c>
      <c r="L1308">
        <f t="array" ref="L1308">SUM((InvoiceNo=J1308)*QuantityShipped)</f>
        <v>1</v>
      </c>
      <c r="N1308" t="s">
        <v>4573</v>
      </c>
      <c r="O1308">
        <f t="array" ref="O1308">SUM((ItemCode=N1308)*1)</f>
        <v>3</v>
      </c>
      <c r="P1308">
        <f t="array" ref="P1308">SUM((ItemCode=N1308)*QuantityShipped)</f>
        <v>3</v>
      </c>
    </row>
    <row r="1309" spans="1:16" x14ac:dyDescent="0.55000000000000004">
      <c r="A1309" t="s">
        <v>1568</v>
      </c>
      <c r="B1309" s="1">
        <v>40597</v>
      </c>
      <c r="C1309" t="s">
        <v>138</v>
      </c>
      <c r="D1309" t="s">
        <v>22</v>
      </c>
      <c r="E1309" t="s">
        <v>23</v>
      </c>
      <c r="F1309">
        <v>50</v>
      </c>
      <c r="G1309" t="str">
        <f t="array" ref="G1309">INDEX(BillToName,MATCH(A1309,'Bill to Data'!$A$2:$A$3040,0))</f>
        <v>MIKE FELDMAN</v>
      </c>
      <c r="H1309" t="str">
        <f t="shared" si="20"/>
        <v>TT11003-VP</v>
      </c>
      <c r="J1309" t="s">
        <v>2831</v>
      </c>
      <c r="K1309">
        <f t="array" ref="K1309">SUM((InvoiceNo=J1309)*1)</f>
        <v>2</v>
      </c>
      <c r="L1309">
        <f t="array" ref="L1309">SUM((InvoiceNo=J1309)*QuantityShipped)</f>
        <v>2</v>
      </c>
      <c r="N1309" t="s">
        <v>4575</v>
      </c>
      <c r="O1309">
        <f t="array" ref="O1309">SUM((ItemCode=N1309)*1)</f>
        <v>1</v>
      </c>
      <c r="P1309">
        <f t="array" ref="P1309">SUM((ItemCode=N1309)*QuantityShipped)</f>
        <v>30</v>
      </c>
    </row>
    <row r="1310" spans="1:16" x14ac:dyDescent="0.55000000000000004">
      <c r="A1310" t="s">
        <v>1569</v>
      </c>
      <c r="B1310" s="1">
        <v>40597</v>
      </c>
      <c r="C1310" t="s">
        <v>1</v>
      </c>
      <c r="D1310" t="s">
        <v>1570</v>
      </c>
      <c r="E1310" t="s">
        <v>1571</v>
      </c>
      <c r="F1310">
        <v>2</v>
      </c>
      <c r="G1310" t="str">
        <f t="array" ref="G1310">INDEX(BillToName,MATCH(A1310,'Bill to Data'!$A$2:$A$3040,0))</f>
        <v>CHRISTIAN WAGNER</v>
      </c>
      <c r="H1310" t="str">
        <f t="shared" si="20"/>
        <v>QJ364C-1-NYB</v>
      </c>
      <c r="J1310" t="s">
        <v>2832</v>
      </c>
      <c r="K1310">
        <f t="array" ref="K1310">SUM((InvoiceNo=J1310)*1)</f>
        <v>4</v>
      </c>
      <c r="L1310">
        <f t="array" ref="L1310">SUM((InvoiceNo=J1310)*QuantityShipped)</f>
        <v>48</v>
      </c>
      <c r="N1310" t="s">
        <v>4577</v>
      </c>
      <c r="O1310">
        <f t="array" ref="O1310">SUM((ItemCode=N1310)*1)</f>
        <v>1</v>
      </c>
      <c r="P1310">
        <f t="array" ref="P1310">SUM((ItemCode=N1310)*QuantityShipped)</f>
        <v>1</v>
      </c>
    </row>
    <row r="1311" spans="1:16" x14ac:dyDescent="0.55000000000000004">
      <c r="A1311" t="s">
        <v>1569</v>
      </c>
      <c r="B1311" s="1">
        <v>40597</v>
      </c>
      <c r="C1311" t="s">
        <v>1</v>
      </c>
      <c r="D1311" t="s">
        <v>75</v>
      </c>
      <c r="E1311" t="s">
        <v>76</v>
      </c>
      <c r="F1311">
        <v>12</v>
      </c>
      <c r="G1311" t="str">
        <f t="array" ref="G1311">INDEX(BillToName,MATCH(A1311,'Bill to Data'!$A$2:$A$3040,0))</f>
        <v>CHRISTIAN WAGNER</v>
      </c>
      <c r="H1311" t="str">
        <f t="shared" si="20"/>
        <v>QJ111-1</v>
      </c>
      <c r="J1311" t="s">
        <v>2833</v>
      </c>
      <c r="K1311">
        <f t="array" ref="K1311">SUM((InvoiceNo=J1311)*1)</f>
        <v>2</v>
      </c>
      <c r="L1311">
        <f t="array" ref="L1311">SUM((InvoiceNo=J1311)*QuantityShipped)</f>
        <v>0</v>
      </c>
      <c r="N1311" t="s">
        <v>4579</v>
      </c>
      <c r="O1311">
        <f t="array" ref="O1311">SUM((ItemCode=N1311)*1)</f>
        <v>1</v>
      </c>
      <c r="P1311">
        <f t="array" ref="P1311">SUM((ItemCode=N1311)*QuantityShipped)</f>
        <v>6</v>
      </c>
    </row>
    <row r="1312" spans="1:16" x14ac:dyDescent="0.55000000000000004">
      <c r="A1312" t="s">
        <v>1569</v>
      </c>
      <c r="B1312" s="1">
        <v>40597</v>
      </c>
      <c r="C1312" t="s">
        <v>1</v>
      </c>
      <c r="D1312" t="s">
        <v>252</v>
      </c>
      <c r="E1312" t="s">
        <v>198</v>
      </c>
      <c r="F1312">
        <v>10</v>
      </c>
      <c r="G1312" t="str">
        <f t="array" ref="G1312">INDEX(BillToName,MATCH(A1312,'Bill to Data'!$A$2:$A$3040,0))</f>
        <v>CHRISTIAN WAGNER</v>
      </c>
      <c r="H1312" t="str">
        <f t="shared" si="20"/>
        <v>22252-312-500-N</v>
      </c>
      <c r="J1312" t="s">
        <v>2834</v>
      </c>
      <c r="K1312">
        <f t="array" ref="K1312">SUM((InvoiceNo=J1312)*1)</f>
        <v>1</v>
      </c>
      <c r="L1312">
        <f t="array" ref="L1312">SUM((InvoiceNo=J1312)*QuantityShipped)</f>
        <v>1</v>
      </c>
      <c r="N1312" t="s">
        <v>4581</v>
      </c>
      <c r="O1312">
        <f t="array" ref="O1312">SUM((ItemCode=N1312)*1)</f>
        <v>1</v>
      </c>
      <c r="P1312">
        <f t="array" ref="P1312">SUM((ItemCode=N1312)*QuantityShipped)</f>
        <v>6</v>
      </c>
    </row>
    <row r="1313" spans="1:16" x14ac:dyDescent="0.55000000000000004">
      <c r="A1313" t="s">
        <v>1569</v>
      </c>
      <c r="B1313" s="1">
        <v>40597</v>
      </c>
      <c r="C1313" t="s">
        <v>1</v>
      </c>
      <c r="D1313" t="s">
        <v>77</v>
      </c>
      <c r="E1313" t="s">
        <v>30</v>
      </c>
      <c r="F1313">
        <v>12</v>
      </c>
      <c r="G1313" t="str">
        <f t="array" ref="G1313">INDEX(BillToName,MATCH(A1313,'Bill to Data'!$A$2:$A$3040,0))</f>
        <v>CHRISTIAN WAGNER</v>
      </c>
      <c r="H1313" t="str">
        <f t="shared" si="20"/>
        <v>25612-6-NYR</v>
      </c>
      <c r="J1313" t="s">
        <v>2835</v>
      </c>
      <c r="K1313">
        <f t="array" ref="K1313">SUM((InvoiceNo=J1313)*1)</f>
        <v>2</v>
      </c>
      <c r="L1313">
        <f t="array" ref="L1313">SUM((InvoiceNo=J1313)*QuantityShipped)</f>
        <v>2</v>
      </c>
      <c r="N1313" t="s">
        <v>4584</v>
      </c>
      <c r="O1313">
        <f t="array" ref="O1313">SUM((ItemCode=N1313)*1)</f>
        <v>3</v>
      </c>
      <c r="P1313">
        <f t="array" ref="P1313">SUM((ItemCode=N1313)*QuantityShipped)</f>
        <v>6</v>
      </c>
    </row>
    <row r="1314" spans="1:16" x14ac:dyDescent="0.55000000000000004">
      <c r="A1314" t="s">
        <v>1569</v>
      </c>
      <c r="B1314" s="1">
        <v>40597</v>
      </c>
      <c r="C1314" t="s">
        <v>1</v>
      </c>
      <c r="D1314" t="s">
        <v>996</v>
      </c>
      <c r="E1314" t="s">
        <v>997</v>
      </c>
      <c r="F1314">
        <v>6</v>
      </c>
      <c r="G1314" t="str">
        <f t="array" ref="G1314">INDEX(BillToName,MATCH(A1314,'Bill to Data'!$A$2:$A$3040,0))</f>
        <v>CHRISTIAN WAGNER</v>
      </c>
      <c r="H1314" t="str">
        <f t="shared" si="20"/>
        <v>XR8001VS</v>
      </c>
      <c r="J1314" t="s">
        <v>2837</v>
      </c>
      <c r="K1314">
        <f t="array" ref="K1314">SUM((InvoiceNo=J1314)*1)</f>
        <v>1</v>
      </c>
      <c r="L1314">
        <f t="array" ref="L1314">SUM((InvoiceNo=J1314)*QuantityShipped)</f>
        <v>1</v>
      </c>
      <c r="N1314" t="s">
        <v>4586</v>
      </c>
      <c r="O1314">
        <f t="array" ref="O1314">SUM((ItemCode=N1314)*1)</f>
        <v>1</v>
      </c>
      <c r="P1314">
        <f t="array" ref="P1314">SUM((ItemCode=N1314)*QuantityShipped)</f>
        <v>6</v>
      </c>
    </row>
    <row r="1315" spans="1:16" x14ac:dyDescent="0.55000000000000004">
      <c r="A1315" t="s">
        <v>1569</v>
      </c>
      <c r="B1315" s="1">
        <v>40597</v>
      </c>
      <c r="C1315" t="s">
        <v>1</v>
      </c>
      <c r="D1315" t="s">
        <v>300</v>
      </c>
      <c r="E1315" t="s">
        <v>301</v>
      </c>
      <c r="F1315">
        <v>50</v>
      </c>
      <c r="G1315" t="str">
        <f t="array" ref="G1315">INDEX(BillToName,MATCH(A1315,'Bill to Data'!$A$2:$A$3040,0))</f>
        <v>CHRISTIAN WAGNER</v>
      </c>
      <c r="H1315" t="str">
        <f t="shared" si="20"/>
        <v>XR80015VS</v>
      </c>
      <c r="J1315" t="s">
        <v>2838</v>
      </c>
      <c r="K1315">
        <f t="array" ref="K1315">SUM((InvoiceNo=J1315)*1)</f>
        <v>3</v>
      </c>
      <c r="L1315">
        <f t="array" ref="L1315">SUM((InvoiceNo=J1315)*QuantityShipped)</f>
        <v>113</v>
      </c>
      <c r="N1315" t="s">
        <v>4588</v>
      </c>
      <c r="O1315">
        <f t="array" ref="O1315">SUM((ItemCode=N1315)*1)</f>
        <v>1</v>
      </c>
      <c r="P1315">
        <f t="array" ref="P1315">SUM((ItemCode=N1315)*QuantityShipped)</f>
        <v>70</v>
      </c>
    </row>
    <row r="1316" spans="1:16" x14ac:dyDescent="0.55000000000000004">
      <c r="A1316" t="s">
        <v>1572</v>
      </c>
      <c r="B1316" s="1">
        <v>40597</v>
      </c>
      <c r="C1316" t="s">
        <v>1</v>
      </c>
      <c r="D1316" t="s">
        <v>1573</v>
      </c>
      <c r="E1316" t="s">
        <v>1574</v>
      </c>
      <c r="F1316">
        <v>10</v>
      </c>
      <c r="G1316" t="str">
        <f t="array" ref="G1316">INDEX(BillToName,MATCH(A1316,'Bill to Data'!$A$2:$A$3040,0))</f>
        <v>BRENT RENDEL</v>
      </c>
      <c r="H1316" t="str">
        <f t="shared" si="20"/>
        <v>50854-NYB</v>
      </c>
      <c r="J1316" t="s">
        <v>2841</v>
      </c>
      <c r="K1316">
        <f t="array" ref="K1316">SUM((InvoiceNo=J1316)*1)</f>
        <v>1</v>
      </c>
      <c r="L1316">
        <f t="array" ref="L1316">SUM((InvoiceNo=J1316)*QuantityShipped)</f>
        <v>38</v>
      </c>
      <c r="N1316" t="s">
        <v>4596</v>
      </c>
      <c r="O1316">
        <f t="array" ref="O1316">SUM((ItemCode=N1316)*1)</f>
        <v>1</v>
      </c>
      <c r="P1316">
        <f t="array" ref="P1316">SUM((ItemCode=N1316)*QuantityShipped)</f>
        <v>1</v>
      </c>
    </row>
    <row r="1317" spans="1:16" x14ac:dyDescent="0.55000000000000004">
      <c r="A1317" t="s">
        <v>1572</v>
      </c>
      <c r="B1317" s="1">
        <v>40597</v>
      </c>
      <c r="C1317" t="s">
        <v>1</v>
      </c>
      <c r="D1317" t="s">
        <v>1274</v>
      </c>
      <c r="E1317" t="s">
        <v>1275</v>
      </c>
      <c r="F1317">
        <v>58</v>
      </c>
      <c r="G1317" t="str">
        <f t="array" ref="G1317">INDEX(BillToName,MATCH(A1317,'Bill to Data'!$A$2:$A$3040,0))</f>
        <v>BRENT RENDEL</v>
      </c>
      <c r="H1317" t="str">
        <f t="shared" si="20"/>
        <v>SJ7-06-VP</v>
      </c>
      <c r="J1317" t="s">
        <v>2842</v>
      </c>
      <c r="K1317">
        <f t="array" ref="K1317">SUM((InvoiceNo=J1317)*1)</f>
        <v>1</v>
      </c>
      <c r="L1317">
        <f t="array" ref="L1317">SUM((InvoiceNo=J1317)*QuantityShipped)</f>
        <v>1</v>
      </c>
      <c r="N1317" t="s">
        <v>4598</v>
      </c>
      <c r="O1317">
        <f t="array" ref="O1317">SUM((ItemCode=N1317)*1)</f>
        <v>1</v>
      </c>
      <c r="P1317">
        <f t="array" ref="P1317">SUM((ItemCode=N1317)*QuantityShipped)</f>
        <v>1</v>
      </c>
    </row>
    <row r="1318" spans="1:16" x14ac:dyDescent="0.55000000000000004">
      <c r="A1318" t="s">
        <v>1572</v>
      </c>
      <c r="B1318" s="1">
        <v>40597</v>
      </c>
      <c r="C1318" t="s">
        <v>1</v>
      </c>
      <c r="D1318" t="s">
        <v>1575</v>
      </c>
      <c r="E1318" t="s">
        <v>1576</v>
      </c>
      <c r="F1318">
        <v>60</v>
      </c>
      <c r="G1318" t="str">
        <f t="array" ref="G1318">INDEX(BillToName,MATCH(A1318,'Bill to Data'!$A$2:$A$3040,0))</f>
        <v>BRENT RENDEL</v>
      </c>
      <c r="H1318" t="str">
        <f t="shared" si="20"/>
        <v>SJ7-03-VP</v>
      </c>
      <c r="J1318" t="s">
        <v>2843</v>
      </c>
      <c r="K1318">
        <f t="array" ref="K1318">SUM((InvoiceNo=J1318)*1)</f>
        <v>2</v>
      </c>
      <c r="L1318">
        <f t="array" ref="L1318">SUM((InvoiceNo=J1318)*QuantityShipped)</f>
        <v>2</v>
      </c>
      <c r="N1318" t="s">
        <v>4600</v>
      </c>
      <c r="O1318">
        <f t="array" ref="O1318">SUM((ItemCode=N1318)*1)</f>
        <v>1</v>
      </c>
      <c r="P1318">
        <f t="array" ref="P1318">SUM((ItemCode=N1318)*QuantityShipped)</f>
        <v>1</v>
      </c>
    </row>
    <row r="1319" spans="1:16" x14ac:dyDescent="0.55000000000000004">
      <c r="A1319" t="s">
        <v>1572</v>
      </c>
      <c r="B1319" s="1">
        <v>40597</v>
      </c>
      <c r="C1319" t="s">
        <v>1</v>
      </c>
      <c r="D1319" t="s">
        <v>1577</v>
      </c>
      <c r="E1319" t="s">
        <v>1578</v>
      </c>
      <c r="F1319">
        <v>4</v>
      </c>
      <c r="G1319" t="str">
        <f t="array" ref="G1319">INDEX(BillToName,MATCH(A1319,'Bill to Data'!$A$2:$A$3040,0))</f>
        <v>BRENT RENDEL</v>
      </c>
      <c r="H1319" t="str">
        <f t="shared" si="20"/>
        <v>SJ7-015-VP</v>
      </c>
      <c r="J1319" t="s">
        <v>2844</v>
      </c>
      <c r="K1319">
        <f t="array" ref="K1319">SUM((InvoiceNo=J1319)*1)</f>
        <v>1</v>
      </c>
      <c r="L1319">
        <f t="array" ref="L1319">SUM((InvoiceNo=J1319)*QuantityShipped)</f>
        <v>35</v>
      </c>
      <c r="N1319" t="s">
        <v>4609</v>
      </c>
      <c r="O1319">
        <f t="array" ref="O1319">SUM((ItemCode=N1319)*1)</f>
        <v>1</v>
      </c>
      <c r="P1319">
        <f t="array" ref="P1319">SUM((ItemCode=N1319)*QuantityShipped)</f>
        <v>16</v>
      </c>
    </row>
    <row r="1320" spans="1:16" x14ac:dyDescent="0.55000000000000004">
      <c r="A1320" t="s">
        <v>1579</v>
      </c>
      <c r="B1320" s="1">
        <v>40597</v>
      </c>
      <c r="C1320" t="s">
        <v>1</v>
      </c>
      <c r="D1320" t="s">
        <v>1179</v>
      </c>
      <c r="E1320" t="s">
        <v>1180</v>
      </c>
      <c r="F1320">
        <v>2</v>
      </c>
      <c r="G1320" t="str">
        <f t="array" ref="G1320">INDEX(BillToName,MATCH(A1320,'Bill to Data'!$A$2:$A$3040,0))</f>
        <v>CRAIG INMAN</v>
      </c>
      <c r="H1320" t="str">
        <f t="shared" si="20"/>
        <v>QJ90-2-NYR</v>
      </c>
      <c r="J1320" t="s">
        <v>2846</v>
      </c>
      <c r="K1320">
        <f t="array" ref="K1320">SUM((InvoiceNo=J1320)*1)</f>
        <v>2</v>
      </c>
      <c r="L1320">
        <f t="array" ref="L1320">SUM((InvoiceNo=J1320)*QuantityShipped)</f>
        <v>200</v>
      </c>
      <c r="N1320" t="s">
        <v>4611</v>
      </c>
      <c r="O1320">
        <f t="array" ref="O1320">SUM((ItemCode=N1320)*1)</f>
        <v>1</v>
      </c>
      <c r="P1320">
        <f t="array" ref="P1320">SUM((ItemCode=N1320)*QuantityShipped)</f>
        <v>2</v>
      </c>
    </row>
    <row r="1321" spans="1:16" x14ac:dyDescent="0.55000000000000004">
      <c r="A1321" t="s">
        <v>1579</v>
      </c>
      <c r="B1321" s="1">
        <v>40597</v>
      </c>
      <c r="C1321" t="s">
        <v>1</v>
      </c>
      <c r="D1321" t="s">
        <v>1573</v>
      </c>
      <c r="E1321" t="s">
        <v>1574</v>
      </c>
      <c r="F1321">
        <v>1</v>
      </c>
      <c r="G1321" t="str">
        <f t="array" ref="G1321">INDEX(BillToName,MATCH(A1321,'Bill to Data'!$A$2:$A$3040,0))</f>
        <v>CRAIG INMAN</v>
      </c>
      <c r="H1321" t="str">
        <f t="shared" si="20"/>
        <v>50854-NYB</v>
      </c>
      <c r="J1321" t="s">
        <v>2847</v>
      </c>
      <c r="K1321">
        <f t="array" ref="K1321">SUM((InvoiceNo=J1321)*1)</f>
        <v>3</v>
      </c>
      <c r="L1321">
        <f t="array" ref="L1321">SUM((InvoiceNo=J1321)*QuantityShipped)</f>
        <v>5</v>
      </c>
      <c r="N1321" t="s">
        <v>4617</v>
      </c>
      <c r="O1321">
        <f t="array" ref="O1321">SUM((ItemCode=N1321)*1)</f>
        <v>1</v>
      </c>
      <c r="P1321">
        <f t="array" ref="P1321">SUM((ItemCode=N1321)*QuantityShipped)</f>
        <v>35</v>
      </c>
    </row>
    <row r="1322" spans="1:16" x14ac:dyDescent="0.55000000000000004">
      <c r="A1322" t="s">
        <v>1579</v>
      </c>
      <c r="B1322" s="1">
        <v>40597</v>
      </c>
      <c r="C1322" t="s">
        <v>1</v>
      </c>
      <c r="D1322" t="s">
        <v>1274</v>
      </c>
      <c r="E1322" t="s">
        <v>1275</v>
      </c>
      <c r="F1322">
        <v>1</v>
      </c>
      <c r="G1322" t="str">
        <f t="array" ref="G1322">INDEX(BillToName,MATCH(A1322,'Bill to Data'!$A$2:$A$3040,0))</f>
        <v>CRAIG INMAN</v>
      </c>
      <c r="H1322" t="str">
        <f t="shared" si="20"/>
        <v>SJ7-06-VP</v>
      </c>
      <c r="J1322" t="s">
        <v>2848</v>
      </c>
      <c r="K1322">
        <f t="array" ref="K1322">SUM((InvoiceNo=J1322)*1)</f>
        <v>1</v>
      </c>
      <c r="L1322">
        <f t="array" ref="L1322">SUM((InvoiceNo=J1322)*QuantityShipped)</f>
        <v>1</v>
      </c>
      <c r="N1322" t="s">
        <v>4618</v>
      </c>
      <c r="O1322">
        <f t="array" ref="O1322">SUM((ItemCode=N1322)*1)</f>
        <v>1</v>
      </c>
      <c r="P1322">
        <f t="array" ref="P1322">SUM((ItemCode=N1322)*QuantityShipped)</f>
        <v>35</v>
      </c>
    </row>
    <row r="1323" spans="1:16" x14ac:dyDescent="0.55000000000000004">
      <c r="A1323" t="s">
        <v>1579</v>
      </c>
      <c r="B1323" s="1">
        <v>40597</v>
      </c>
      <c r="C1323" t="s">
        <v>1</v>
      </c>
      <c r="D1323" t="s">
        <v>1168</v>
      </c>
      <c r="E1323" t="s">
        <v>1169</v>
      </c>
      <c r="F1323">
        <v>1</v>
      </c>
      <c r="G1323" t="str">
        <f t="array" ref="G1323">INDEX(BillToName,MATCH(A1323,'Bill to Data'!$A$2:$A$3040,0))</f>
        <v>CRAIG INMAN</v>
      </c>
      <c r="H1323" t="str">
        <f t="shared" si="20"/>
        <v>SJ3-06-VP</v>
      </c>
      <c r="J1323" t="s">
        <v>2849</v>
      </c>
      <c r="K1323">
        <f t="array" ref="K1323">SUM((InvoiceNo=J1323)*1)</f>
        <v>1</v>
      </c>
      <c r="L1323">
        <f t="array" ref="L1323">SUM((InvoiceNo=J1323)*QuantityShipped)</f>
        <v>4</v>
      </c>
      <c r="N1323" t="s">
        <v>4619</v>
      </c>
      <c r="O1323">
        <f t="array" ref="O1323">SUM((ItemCode=N1323)*1)</f>
        <v>1</v>
      </c>
      <c r="P1323">
        <f t="array" ref="P1323">SUM((ItemCode=N1323)*QuantityShipped)</f>
        <v>2</v>
      </c>
    </row>
    <row r="1324" spans="1:16" x14ac:dyDescent="0.55000000000000004">
      <c r="A1324" t="s">
        <v>1579</v>
      </c>
      <c r="B1324" s="1">
        <v>40597</v>
      </c>
      <c r="C1324" t="s">
        <v>1</v>
      </c>
      <c r="D1324" t="s">
        <v>73</v>
      </c>
      <c r="E1324" t="s">
        <v>74</v>
      </c>
      <c r="F1324">
        <v>2</v>
      </c>
      <c r="G1324" t="str">
        <f t="array" ref="G1324">INDEX(BillToName,MATCH(A1324,'Bill to Data'!$A$2:$A$3040,0))</f>
        <v>CRAIG INMAN</v>
      </c>
      <c r="H1324" t="str">
        <f t="shared" si="20"/>
        <v>19843-NYR</v>
      </c>
      <c r="J1324" t="s">
        <v>2852</v>
      </c>
      <c r="K1324">
        <f t="array" ref="K1324">SUM((InvoiceNo=J1324)*1)</f>
        <v>1</v>
      </c>
      <c r="L1324">
        <f t="array" ref="L1324">SUM((InvoiceNo=J1324)*QuantityShipped)</f>
        <v>1</v>
      </c>
      <c r="N1324" t="s">
        <v>4621</v>
      </c>
      <c r="O1324">
        <f t="array" ref="O1324">SUM((ItemCode=N1324)*1)</f>
        <v>1</v>
      </c>
      <c r="P1324">
        <f t="array" ref="P1324">SUM((ItemCode=N1324)*QuantityShipped)</f>
        <v>1</v>
      </c>
    </row>
    <row r="1325" spans="1:16" x14ac:dyDescent="0.55000000000000004">
      <c r="A1325" t="s">
        <v>1579</v>
      </c>
      <c r="B1325" s="1">
        <v>40597</v>
      </c>
      <c r="C1325" t="s">
        <v>1</v>
      </c>
      <c r="D1325" t="s">
        <v>399</v>
      </c>
      <c r="E1325" t="s">
        <v>23</v>
      </c>
      <c r="F1325">
        <v>80</v>
      </c>
      <c r="G1325" t="str">
        <f t="array" ref="G1325">INDEX(BillToName,MATCH(A1325,'Bill to Data'!$A$2:$A$3040,0))</f>
        <v>CRAIG INMAN</v>
      </c>
      <c r="H1325" t="str">
        <f t="shared" si="20"/>
        <v>TT11005-VP</v>
      </c>
      <c r="J1325" t="s">
        <v>2853</v>
      </c>
      <c r="K1325">
        <f t="array" ref="K1325">SUM((InvoiceNo=J1325)*1)</f>
        <v>4</v>
      </c>
      <c r="L1325">
        <f t="array" ref="L1325">SUM((InvoiceNo=J1325)*QuantityShipped)</f>
        <v>125</v>
      </c>
      <c r="N1325" t="s">
        <v>4623</v>
      </c>
      <c r="O1325">
        <f t="array" ref="O1325">SUM((ItemCode=N1325)*1)</f>
        <v>1</v>
      </c>
      <c r="P1325">
        <f t="array" ref="P1325">SUM((ItemCode=N1325)*QuantityShipped)</f>
        <v>1</v>
      </c>
    </row>
    <row r="1326" spans="1:16" x14ac:dyDescent="0.55000000000000004">
      <c r="A1326" t="s">
        <v>1579</v>
      </c>
      <c r="B1326" s="1">
        <v>40597</v>
      </c>
      <c r="C1326" t="s">
        <v>1</v>
      </c>
      <c r="D1326" t="s">
        <v>1580</v>
      </c>
      <c r="E1326" t="s">
        <v>893</v>
      </c>
      <c r="F1326">
        <v>80</v>
      </c>
      <c r="G1326" t="str">
        <f t="array" ref="G1326">INDEX(BillToName,MATCH(A1326,'Bill to Data'!$A$2:$A$3040,0))</f>
        <v>CRAIG INMAN</v>
      </c>
      <c r="H1326" t="str">
        <f t="shared" si="20"/>
        <v>TDXL11002</v>
      </c>
      <c r="J1326" t="s">
        <v>2854</v>
      </c>
      <c r="K1326">
        <f t="array" ref="K1326">SUM((InvoiceNo=J1326)*1)</f>
        <v>5</v>
      </c>
      <c r="L1326">
        <f t="array" ref="L1326">SUM((InvoiceNo=J1326)*QuantityShipped)</f>
        <v>96</v>
      </c>
      <c r="N1326" t="s">
        <v>4633</v>
      </c>
      <c r="O1326">
        <f t="array" ref="O1326">SUM((ItemCode=N1326)*1)</f>
        <v>2</v>
      </c>
      <c r="P1326">
        <f t="array" ref="P1326">SUM((ItemCode=N1326)*QuantityShipped)</f>
        <v>2</v>
      </c>
    </row>
    <row r="1327" spans="1:16" x14ac:dyDescent="0.55000000000000004">
      <c r="A1327" t="s">
        <v>1579</v>
      </c>
      <c r="B1327" s="1">
        <v>40597</v>
      </c>
      <c r="C1327" t="s">
        <v>1</v>
      </c>
      <c r="D1327" t="s">
        <v>77</v>
      </c>
      <c r="E1327" t="s">
        <v>30</v>
      </c>
      <c r="F1327">
        <v>80</v>
      </c>
      <c r="G1327" t="str">
        <f t="array" ref="G1327">INDEX(BillToName,MATCH(A1327,'Bill to Data'!$A$2:$A$3040,0))</f>
        <v>CRAIG INMAN</v>
      </c>
      <c r="H1327" t="str">
        <f t="shared" si="20"/>
        <v>25612-6-NYR</v>
      </c>
      <c r="J1327" t="s">
        <v>2855</v>
      </c>
      <c r="K1327">
        <f t="array" ref="K1327">SUM((InvoiceNo=J1327)*1)</f>
        <v>1</v>
      </c>
      <c r="L1327">
        <f t="array" ref="L1327">SUM((InvoiceNo=J1327)*QuantityShipped)</f>
        <v>1</v>
      </c>
      <c r="N1327" t="s">
        <v>4637</v>
      </c>
      <c r="O1327">
        <f t="array" ref="O1327">SUM((ItemCode=N1327)*1)</f>
        <v>3</v>
      </c>
      <c r="P1327">
        <f t="array" ref="P1327">SUM((ItemCode=N1327)*QuantityShipped)</f>
        <v>123</v>
      </c>
    </row>
    <row r="1328" spans="1:16" x14ac:dyDescent="0.55000000000000004">
      <c r="A1328" t="s">
        <v>1581</v>
      </c>
      <c r="B1328" s="1">
        <v>40597</v>
      </c>
      <c r="C1328" t="s">
        <v>1</v>
      </c>
      <c r="D1328" t="s">
        <v>59</v>
      </c>
      <c r="E1328" t="s">
        <v>60</v>
      </c>
      <c r="F1328">
        <v>13</v>
      </c>
      <c r="G1328" t="str">
        <f t="array" ref="G1328">INDEX(BillToName,MATCH(A1328,'Bill to Data'!$A$2:$A$3040,0))</f>
        <v>CHRISTOPHER BELL</v>
      </c>
      <c r="H1328" t="str">
        <f t="shared" si="20"/>
        <v>DG11002-VP</v>
      </c>
      <c r="J1328" t="s">
        <v>2856</v>
      </c>
      <c r="K1328">
        <f t="array" ref="K1328">SUM((InvoiceNo=J1328)*1)</f>
        <v>1</v>
      </c>
      <c r="L1328">
        <f t="array" ref="L1328">SUM((InvoiceNo=J1328)*QuantityShipped)</f>
        <v>5</v>
      </c>
      <c r="N1328" t="s">
        <v>4649</v>
      </c>
      <c r="O1328">
        <f t="array" ref="O1328">SUM((ItemCode=N1328)*1)</f>
        <v>1</v>
      </c>
      <c r="P1328">
        <f t="array" ref="P1328">SUM((ItemCode=N1328)*QuantityShipped)</f>
        <v>4</v>
      </c>
    </row>
    <row r="1329" spans="1:16" x14ac:dyDescent="0.55000000000000004">
      <c r="A1329" t="s">
        <v>1581</v>
      </c>
      <c r="B1329" s="1">
        <v>40597</v>
      </c>
      <c r="C1329" t="s">
        <v>1</v>
      </c>
      <c r="D1329" t="s">
        <v>77</v>
      </c>
      <c r="E1329" t="s">
        <v>30</v>
      </c>
      <c r="F1329">
        <v>13</v>
      </c>
      <c r="G1329" t="str">
        <f t="array" ref="G1329">INDEX(BillToName,MATCH(A1329,'Bill to Data'!$A$2:$A$3040,0))</f>
        <v>CHRISTOPHER BELL</v>
      </c>
      <c r="H1329" t="str">
        <f t="shared" si="20"/>
        <v>25612-6-NYR</v>
      </c>
      <c r="J1329" t="s">
        <v>2857</v>
      </c>
      <c r="K1329">
        <f t="array" ref="K1329">SUM((InvoiceNo=J1329)*1)</f>
        <v>8</v>
      </c>
      <c r="L1329">
        <f t="array" ref="L1329">SUM((InvoiceNo=J1329)*QuantityShipped)</f>
        <v>33</v>
      </c>
      <c r="N1329" t="s">
        <v>4654</v>
      </c>
      <c r="O1329">
        <f t="array" ref="O1329">SUM((ItemCode=N1329)*1)</f>
        <v>1</v>
      </c>
      <c r="P1329">
        <f t="array" ref="P1329">SUM((ItemCode=N1329)*QuantityShipped)</f>
        <v>5</v>
      </c>
    </row>
    <row r="1330" spans="1:16" x14ac:dyDescent="0.55000000000000004">
      <c r="A1330" t="s">
        <v>1581</v>
      </c>
      <c r="B1330" s="1">
        <v>40597</v>
      </c>
      <c r="C1330" t="s">
        <v>1</v>
      </c>
      <c r="D1330" t="s">
        <v>1575</v>
      </c>
      <c r="E1330" t="s">
        <v>1576</v>
      </c>
      <c r="F1330">
        <v>13</v>
      </c>
      <c r="G1330" t="str">
        <f t="array" ref="G1330">INDEX(BillToName,MATCH(A1330,'Bill to Data'!$A$2:$A$3040,0))</f>
        <v>CHRISTOPHER BELL</v>
      </c>
      <c r="H1330" t="str">
        <f t="shared" si="20"/>
        <v>SJ7-03-VP</v>
      </c>
      <c r="J1330" t="s">
        <v>2859</v>
      </c>
      <c r="K1330">
        <f t="array" ref="K1330">SUM((InvoiceNo=J1330)*1)</f>
        <v>2</v>
      </c>
      <c r="L1330">
        <f t="array" ref="L1330">SUM((InvoiceNo=J1330)*QuantityShipped)</f>
        <v>50</v>
      </c>
      <c r="N1330" t="s">
        <v>4658</v>
      </c>
      <c r="O1330">
        <f t="array" ref="O1330">SUM((ItemCode=N1330)*1)</f>
        <v>3</v>
      </c>
      <c r="P1330">
        <f t="array" ref="P1330">SUM((ItemCode=N1330)*QuantityShipped)</f>
        <v>45</v>
      </c>
    </row>
    <row r="1331" spans="1:16" x14ac:dyDescent="0.55000000000000004">
      <c r="A1331" t="s">
        <v>1581</v>
      </c>
      <c r="B1331" s="1">
        <v>40597</v>
      </c>
      <c r="C1331" t="s">
        <v>1</v>
      </c>
      <c r="D1331" t="s">
        <v>149</v>
      </c>
      <c r="E1331" t="s">
        <v>150</v>
      </c>
      <c r="F1331">
        <v>8</v>
      </c>
      <c r="G1331" t="str">
        <f t="array" ref="G1331">INDEX(BillToName,MATCH(A1331,'Bill to Data'!$A$2:$A$3040,0))</f>
        <v>CHRISTOPHER BELL</v>
      </c>
      <c r="H1331" t="str">
        <f t="shared" si="20"/>
        <v>CP3942</v>
      </c>
      <c r="J1331" t="s">
        <v>2860</v>
      </c>
      <c r="K1331">
        <f t="array" ref="K1331">SUM((InvoiceNo=J1331)*1)</f>
        <v>2</v>
      </c>
      <c r="L1331">
        <f t="array" ref="L1331">SUM((InvoiceNo=J1331)*QuantityShipped)</f>
        <v>12</v>
      </c>
      <c r="N1331" t="s">
        <v>4660</v>
      </c>
      <c r="O1331">
        <f t="array" ref="O1331">SUM((ItemCode=N1331)*1)</f>
        <v>2</v>
      </c>
      <c r="P1331">
        <f t="array" ref="P1331">SUM((ItemCode=N1331)*QuantityShipped)</f>
        <v>2</v>
      </c>
    </row>
    <row r="1332" spans="1:16" x14ac:dyDescent="0.55000000000000004">
      <c r="A1332" t="s">
        <v>1581</v>
      </c>
      <c r="B1332" s="1">
        <v>40597</v>
      </c>
      <c r="C1332" t="s">
        <v>1</v>
      </c>
      <c r="D1332" t="s">
        <v>71</v>
      </c>
      <c r="E1332" t="s">
        <v>72</v>
      </c>
      <c r="F1332">
        <v>9</v>
      </c>
      <c r="G1332" t="str">
        <f t="array" ref="G1332">INDEX(BillToName,MATCH(A1332,'Bill to Data'!$A$2:$A$3040,0))</f>
        <v>CHRISTOPHER BELL</v>
      </c>
      <c r="H1332" t="str">
        <f t="shared" si="20"/>
        <v>55215-50-EPR</v>
      </c>
      <c r="J1332" t="s">
        <v>2861</v>
      </c>
      <c r="K1332">
        <f t="array" ref="K1332">SUM((InvoiceNo=J1332)*1)</f>
        <v>5</v>
      </c>
      <c r="L1332">
        <f t="array" ref="L1332">SUM((InvoiceNo=J1332)*QuantityShipped)</f>
        <v>13</v>
      </c>
      <c r="N1332" t="s">
        <v>4662</v>
      </c>
      <c r="O1332">
        <f t="array" ref="O1332">SUM((ItemCode=N1332)*1)</f>
        <v>1</v>
      </c>
      <c r="P1332">
        <f t="array" ref="P1332">SUM((ItemCode=N1332)*QuantityShipped)</f>
        <v>1</v>
      </c>
    </row>
    <row r="1333" spans="1:16" x14ac:dyDescent="0.55000000000000004">
      <c r="A1333" t="s">
        <v>1581</v>
      </c>
      <c r="B1333" s="1">
        <v>40597</v>
      </c>
      <c r="C1333" t="s">
        <v>1</v>
      </c>
      <c r="D1333" t="s">
        <v>129</v>
      </c>
      <c r="E1333" t="s">
        <v>72</v>
      </c>
      <c r="F1333">
        <v>14</v>
      </c>
      <c r="G1333" t="str">
        <f t="array" ref="G1333">INDEX(BillToName,MATCH(A1333,'Bill to Data'!$A$2:$A$3040,0))</f>
        <v>CHRISTOPHER BELL</v>
      </c>
      <c r="H1333" t="str">
        <f t="shared" si="20"/>
        <v>55215-100-EPR</v>
      </c>
      <c r="J1333" t="s">
        <v>2864</v>
      </c>
      <c r="K1333">
        <f t="array" ref="K1333">SUM((InvoiceNo=J1333)*1)</f>
        <v>1</v>
      </c>
      <c r="L1333">
        <f t="array" ref="L1333">SUM((InvoiceNo=J1333)*QuantityShipped)</f>
        <v>1</v>
      </c>
      <c r="N1333" t="s">
        <v>4669</v>
      </c>
      <c r="O1333">
        <f t="array" ref="O1333">SUM((ItemCode=N1333)*1)</f>
        <v>1</v>
      </c>
      <c r="P1333">
        <f t="array" ref="P1333">SUM((ItemCode=N1333)*QuantityShipped)</f>
        <v>10</v>
      </c>
    </row>
    <row r="1334" spans="1:16" x14ac:dyDescent="0.55000000000000004">
      <c r="A1334" t="s">
        <v>1581</v>
      </c>
      <c r="B1334" s="1">
        <v>40597</v>
      </c>
      <c r="C1334" t="s">
        <v>1</v>
      </c>
      <c r="D1334" t="s">
        <v>1170</v>
      </c>
      <c r="E1334" t="s">
        <v>1171</v>
      </c>
      <c r="F1334">
        <v>7</v>
      </c>
      <c r="G1334" t="str">
        <f t="array" ref="G1334">INDEX(BillToName,MATCH(A1334,'Bill to Data'!$A$2:$A$3040,0))</f>
        <v>CHRISTOPHER BELL</v>
      </c>
      <c r="H1334" t="str">
        <f t="shared" si="20"/>
        <v>SJ3-03-VP</v>
      </c>
      <c r="J1334" t="s">
        <v>2865</v>
      </c>
      <c r="K1334">
        <f t="array" ref="K1334">SUM((InvoiceNo=J1334)*1)</f>
        <v>2</v>
      </c>
      <c r="L1334">
        <f t="array" ref="L1334">SUM((InvoiceNo=J1334)*QuantityShipped)</f>
        <v>6</v>
      </c>
      <c r="N1334" t="s">
        <v>4679</v>
      </c>
      <c r="O1334">
        <f t="array" ref="O1334">SUM((ItemCode=N1334)*1)</f>
        <v>1</v>
      </c>
      <c r="P1334">
        <f t="array" ref="P1334">SUM((ItemCode=N1334)*QuantityShipped)</f>
        <v>3</v>
      </c>
    </row>
    <row r="1335" spans="1:16" x14ac:dyDescent="0.55000000000000004">
      <c r="A1335" t="s">
        <v>1581</v>
      </c>
      <c r="B1335" s="1">
        <v>40597</v>
      </c>
      <c r="C1335" t="s">
        <v>1</v>
      </c>
      <c r="D1335" t="s">
        <v>1413</v>
      </c>
      <c r="E1335" t="s">
        <v>1414</v>
      </c>
      <c r="F1335">
        <v>13</v>
      </c>
      <c r="G1335" t="str">
        <f t="array" ref="G1335">INDEX(BillToName,MATCH(A1335,'Bill to Data'!$A$2:$A$3040,0))</f>
        <v>CHRISTOPHER BELL</v>
      </c>
      <c r="H1335" t="str">
        <f t="shared" si="20"/>
        <v>SJ7-04-VP</v>
      </c>
      <c r="J1335" t="s">
        <v>2866</v>
      </c>
      <c r="K1335">
        <f t="array" ref="K1335">SUM((InvoiceNo=J1335)*1)</f>
        <v>4</v>
      </c>
      <c r="L1335">
        <f t="array" ref="L1335">SUM((InvoiceNo=J1335)*QuantityShipped)</f>
        <v>82</v>
      </c>
      <c r="N1335" t="s">
        <v>4688</v>
      </c>
      <c r="O1335">
        <f t="array" ref="O1335">SUM((ItemCode=N1335)*1)</f>
        <v>1</v>
      </c>
      <c r="P1335">
        <f t="array" ref="P1335">SUM((ItemCode=N1335)*QuantityShipped)</f>
        <v>1</v>
      </c>
    </row>
    <row r="1336" spans="1:16" x14ac:dyDescent="0.55000000000000004">
      <c r="A1336" t="s">
        <v>1581</v>
      </c>
      <c r="B1336" s="1">
        <v>40597</v>
      </c>
      <c r="C1336" t="s">
        <v>1</v>
      </c>
      <c r="D1336" t="s">
        <v>149</v>
      </c>
      <c r="E1336" t="s">
        <v>150</v>
      </c>
      <c r="F1336">
        <v>8</v>
      </c>
      <c r="G1336" t="str">
        <f t="array" ref="G1336">INDEX(BillToName,MATCH(A1336,'Bill to Data'!$A$2:$A$3040,0))</f>
        <v>CHRISTOPHER BELL</v>
      </c>
      <c r="H1336" t="str">
        <f t="shared" si="20"/>
        <v>CP3942</v>
      </c>
      <c r="J1336" t="s">
        <v>2871</v>
      </c>
      <c r="K1336">
        <f t="array" ref="K1336">SUM((InvoiceNo=J1336)*1)</f>
        <v>4</v>
      </c>
      <c r="L1336">
        <f t="array" ref="L1336">SUM((InvoiceNo=J1336)*QuantityShipped)</f>
        <v>85</v>
      </c>
      <c r="N1336" t="s">
        <v>4698</v>
      </c>
      <c r="O1336">
        <f t="array" ref="O1336">SUM((ItemCode=N1336)*1)</f>
        <v>2</v>
      </c>
      <c r="P1336">
        <f t="array" ref="P1336">SUM((ItemCode=N1336)*QuantityShipped)</f>
        <v>3</v>
      </c>
    </row>
    <row r="1337" spans="1:16" x14ac:dyDescent="0.55000000000000004">
      <c r="A1337" t="s">
        <v>1581</v>
      </c>
      <c r="B1337" s="1">
        <v>40597</v>
      </c>
      <c r="C1337" t="s">
        <v>1</v>
      </c>
      <c r="D1337" t="s">
        <v>1170</v>
      </c>
      <c r="E1337" t="s">
        <v>1171</v>
      </c>
      <c r="F1337">
        <v>7</v>
      </c>
      <c r="G1337" t="str">
        <f t="array" ref="G1337">INDEX(BillToName,MATCH(A1337,'Bill to Data'!$A$2:$A$3040,0))</f>
        <v>CHRISTOPHER BELL</v>
      </c>
      <c r="H1337" t="str">
        <f t="shared" si="20"/>
        <v>SJ3-03-VP</v>
      </c>
      <c r="J1337" t="s">
        <v>2876</v>
      </c>
      <c r="K1337">
        <f t="array" ref="K1337">SUM((InvoiceNo=J1337)*1)</f>
        <v>1</v>
      </c>
      <c r="L1337">
        <f t="array" ref="L1337">SUM((InvoiceNo=J1337)*QuantityShipped)</f>
        <v>1</v>
      </c>
      <c r="N1337" t="s">
        <v>4700</v>
      </c>
      <c r="O1337">
        <f t="array" ref="O1337">SUM((ItemCode=N1337)*1)</f>
        <v>1</v>
      </c>
      <c r="P1337">
        <f t="array" ref="P1337">SUM((ItemCode=N1337)*QuantityShipped)</f>
        <v>1</v>
      </c>
    </row>
    <row r="1338" spans="1:16" x14ac:dyDescent="0.55000000000000004">
      <c r="A1338" t="s">
        <v>1582</v>
      </c>
      <c r="B1338" s="1">
        <v>40598</v>
      </c>
      <c r="C1338" t="s">
        <v>1</v>
      </c>
      <c r="D1338" t="s">
        <v>2</v>
      </c>
      <c r="E1338" t="s">
        <v>3</v>
      </c>
      <c r="F1338">
        <v>1</v>
      </c>
      <c r="G1338" t="str">
        <f t="array" ref="G1338">INDEX(BillToName,MATCH(A1338,'Bill to Data'!$A$2:$A$3040,0))</f>
        <v>Gilbert Archuleta</v>
      </c>
      <c r="H1338" t="str">
        <f t="shared" si="20"/>
        <v>8000-543-236</v>
      </c>
      <c r="J1338" t="s">
        <v>2877</v>
      </c>
      <c r="K1338">
        <f t="array" ref="K1338">SUM((InvoiceNo=J1338)*1)</f>
        <v>7</v>
      </c>
      <c r="L1338">
        <f t="array" ref="L1338">SUM((InvoiceNo=J1338)*QuantityShipped)</f>
        <v>68</v>
      </c>
      <c r="N1338" t="s">
        <v>4702</v>
      </c>
      <c r="O1338">
        <f t="array" ref="O1338">SUM((ItemCode=N1338)*1)</f>
        <v>1</v>
      </c>
      <c r="P1338">
        <f t="array" ref="P1338">SUM((ItemCode=N1338)*QuantityShipped)</f>
        <v>1</v>
      </c>
    </row>
    <row r="1339" spans="1:16" x14ac:dyDescent="0.55000000000000004">
      <c r="A1339" t="s">
        <v>1583</v>
      </c>
      <c r="B1339" s="1">
        <v>40598</v>
      </c>
      <c r="C1339" t="s">
        <v>1</v>
      </c>
      <c r="D1339" t="s">
        <v>1567</v>
      </c>
      <c r="E1339" t="s">
        <v>893</v>
      </c>
      <c r="F1339">
        <v>54</v>
      </c>
      <c r="G1339" t="str">
        <f t="array" ref="G1339">INDEX(BillToName,MATCH(A1339,'Bill to Data'!$A$2:$A$3040,0))</f>
        <v>KEITH DERCK</v>
      </c>
      <c r="H1339" t="str">
        <f t="shared" si="20"/>
        <v>TDXL11003</v>
      </c>
      <c r="J1339" t="s">
        <v>2878</v>
      </c>
      <c r="K1339">
        <f t="array" ref="K1339">SUM((InvoiceNo=J1339)*1)</f>
        <v>1</v>
      </c>
      <c r="L1339">
        <f t="array" ref="L1339">SUM((InvoiceNo=J1339)*QuantityShipped)</f>
        <v>1</v>
      </c>
      <c r="N1339" t="s">
        <v>4711</v>
      </c>
      <c r="O1339">
        <f t="array" ref="O1339">SUM((ItemCode=N1339)*1)</f>
        <v>1</v>
      </c>
      <c r="P1339">
        <f t="array" ref="P1339">SUM((ItemCode=N1339)*QuantityShipped)</f>
        <v>2</v>
      </c>
    </row>
    <row r="1340" spans="1:16" x14ac:dyDescent="0.55000000000000004">
      <c r="A1340" t="s">
        <v>1583</v>
      </c>
      <c r="B1340" s="1">
        <v>40598</v>
      </c>
      <c r="C1340" t="s">
        <v>1</v>
      </c>
      <c r="D1340" t="s">
        <v>1584</v>
      </c>
      <c r="E1340" t="s">
        <v>1585</v>
      </c>
      <c r="F1340">
        <v>54</v>
      </c>
      <c r="G1340" t="str">
        <f t="array" ref="G1340">INDEX(BillToName,MATCH(A1340,'Bill to Data'!$A$2:$A$3040,0))</f>
        <v>KEITH DERCK</v>
      </c>
      <c r="H1340" t="str">
        <f t="shared" si="20"/>
        <v>TDTF03</v>
      </c>
      <c r="J1340" t="s">
        <v>2879</v>
      </c>
      <c r="K1340">
        <f t="array" ref="K1340">SUM((InvoiceNo=J1340)*1)</f>
        <v>1</v>
      </c>
      <c r="L1340">
        <f t="array" ref="L1340">SUM((InvoiceNo=J1340)*QuantityShipped)</f>
        <v>3</v>
      </c>
      <c r="N1340" t="s">
        <v>4713</v>
      </c>
      <c r="O1340">
        <f t="array" ref="O1340">SUM((ItemCode=N1340)*1)</f>
        <v>1</v>
      </c>
      <c r="P1340">
        <f t="array" ref="P1340">SUM((ItemCode=N1340)*QuantityShipped)</f>
        <v>5</v>
      </c>
    </row>
    <row r="1341" spans="1:16" x14ac:dyDescent="0.55000000000000004">
      <c r="A1341" t="s">
        <v>1583</v>
      </c>
      <c r="B1341" s="1">
        <v>40598</v>
      </c>
      <c r="C1341" t="s">
        <v>1</v>
      </c>
      <c r="D1341" t="s">
        <v>1586</v>
      </c>
      <c r="E1341" t="s">
        <v>1585</v>
      </c>
      <c r="F1341">
        <v>54</v>
      </c>
      <c r="G1341" t="str">
        <f t="array" ref="G1341">INDEX(BillToName,MATCH(A1341,'Bill to Data'!$A$2:$A$3040,0))</f>
        <v>KEITH DERCK</v>
      </c>
      <c r="H1341" t="str">
        <f t="shared" si="20"/>
        <v>TDTF05</v>
      </c>
      <c r="J1341" t="s">
        <v>2880</v>
      </c>
      <c r="K1341">
        <f t="array" ref="K1341">SUM((InvoiceNo=J1341)*1)</f>
        <v>1</v>
      </c>
      <c r="L1341">
        <f t="array" ref="L1341">SUM((InvoiceNo=J1341)*QuantityShipped)</f>
        <v>14</v>
      </c>
      <c r="N1341" t="s">
        <v>4715</v>
      </c>
      <c r="O1341">
        <f t="array" ref="O1341">SUM((ItemCode=N1341)*1)</f>
        <v>1</v>
      </c>
      <c r="P1341">
        <f t="array" ref="P1341">SUM((ItemCode=N1341)*QuantityShipped)</f>
        <v>3</v>
      </c>
    </row>
    <row r="1342" spans="1:16" x14ac:dyDescent="0.55000000000000004">
      <c r="A1342" t="s">
        <v>1587</v>
      </c>
      <c r="B1342" s="1">
        <v>40598</v>
      </c>
      <c r="C1342" t="s">
        <v>1</v>
      </c>
      <c r="D1342" t="s">
        <v>1415</v>
      </c>
      <c r="E1342" t="s">
        <v>1416</v>
      </c>
      <c r="F1342">
        <v>100</v>
      </c>
      <c r="G1342" t="str">
        <f t="array" ref="G1342">INDEX(BillToName,MATCH(A1342,'Bill to Data'!$A$2:$A$3040,0))</f>
        <v>Mike Simpson</v>
      </c>
      <c r="H1342" t="str">
        <f t="shared" si="20"/>
        <v>SJ7-08-VP</v>
      </c>
      <c r="J1342" t="s">
        <v>2881</v>
      </c>
      <c r="K1342">
        <f t="array" ref="K1342">SUM((InvoiceNo=J1342)*1)</f>
        <v>1</v>
      </c>
      <c r="L1342">
        <f t="array" ref="L1342">SUM((InvoiceNo=J1342)*QuantityShipped)</f>
        <v>1</v>
      </c>
      <c r="N1342" t="s">
        <v>4719</v>
      </c>
      <c r="O1342">
        <f t="array" ref="O1342">SUM((ItemCode=N1342)*1)</f>
        <v>1</v>
      </c>
      <c r="P1342">
        <f t="array" ref="P1342">SUM((ItemCode=N1342)*QuantityShipped)</f>
        <v>3</v>
      </c>
    </row>
    <row r="1343" spans="1:16" x14ac:dyDescent="0.55000000000000004">
      <c r="A1343" t="s">
        <v>1587</v>
      </c>
      <c r="B1343" s="1">
        <v>40598</v>
      </c>
      <c r="C1343" t="s">
        <v>1</v>
      </c>
      <c r="D1343" t="s">
        <v>1509</v>
      </c>
      <c r="E1343" t="s">
        <v>1510</v>
      </c>
      <c r="F1343">
        <v>66</v>
      </c>
      <c r="G1343" t="str">
        <f t="array" ref="G1343">INDEX(BillToName,MATCH(A1343,'Bill to Data'!$A$2:$A$3040,0))</f>
        <v>Mike Simpson</v>
      </c>
      <c r="H1343" t="str">
        <f t="shared" si="20"/>
        <v>SJ7-10-VP</v>
      </c>
      <c r="J1343" t="s">
        <v>2882</v>
      </c>
      <c r="K1343">
        <f t="array" ref="K1343">SUM((InvoiceNo=J1343)*1)</f>
        <v>3</v>
      </c>
      <c r="L1343">
        <f t="array" ref="L1343">SUM((InvoiceNo=J1343)*QuantityShipped)</f>
        <v>6</v>
      </c>
      <c r="N1343" t="s">
        <v>4721</v>
      </c>
      <c r="O1343">
        <f t="array" ref="O1343">SUM((ItemCode=N1343)*1)</f>
        <v>1</v>
      </c>
      <c r="P1343">
        <f t="array" ref="P1343">SUM((ItemCode=N1343)*QuantityShipped)</f>
        <v>10</v>
      </c>
    </row>
    <row r="1344" spans="1:16" x14ac:dyDescent="0.55000000000000004">
      <c r="A1344" t="s">
        <v>1588</v>
      </c>
      <c r="B1344" s="1">
        <v>40598</v>
      </c>
      <c r="C1344" t="s">
        <v>1</v>
      </c>
      <c r="D1344" t="s">
        <v>242</v>
      </c>
      <c r="E1344" t="s">
        <v>243</v>
      </c>
      <c r="F1344">
        <v>70</v>
      </c>
      <c r="G1344" t="str">
        <f t="array" ref="G1344">INDEX(BillToName,MATCH(A1344,'Bill to Data'!$A$2:$A$3040,0))</f>
        <v>JUSTIN DAMRON</v>
      </c>
      <c r="H1344" t="str">
        <f t="shared" si="20"/>
        <v>CP19438-EPR</v>
      </c>
      <c r="J1344" t="s">
        <v>2883</v>
      </c>
      <c r="K1344">
        <f t="array" ref="K1344">SUM((InvoiceNo=J1344)*1)</f>
        <v>2</v>
      </c>
      <c r="L1344">
        <f t="array" ref="L1344">SUM((InvoiceNo=J1344)*QuantityShipped)</f>
        <v>21</v>
      </c>
      <c r="N1344" t="s">
        <v>4723</v>
      </c>
      <c r="O1344">
        <f t="array" ref="O1344">SUM((ItemCode=N1344)*1)</f>
        <v>1</v>
      </c>
      <c r="P1344">
        <f t="array" ref="P1344">SUM((ItemCode=N1344)*QuantityShipped)</f>
        <v>2</v>
      </c>
    </row>
    <row r="1345" spans="1:16" x14ac:dyDescent="0.55000000000000004">
      <c r="A1345" t="s">
        <v>1588</v>
      </c>
      <c r="B1345" s="1">
        <v>40598</v>
      </c>
      <c r="C1345" t="s">
        <v>1</v>
      </c>
      <c r="D1345" t="s">
        <v>29</v>
      </c>
      <c r="E1345" t="s">
        <v>30</v>
      </c>
      <c r="F1345">
        <v>70</v>
      </c>
      <c r="G1345" t="str">
        <f t="array" ref="G1345">INDEX(BillToName,MATCH(A1345,'Bill to Data'!$A$2:$A$3040,0))</f>
        <v>JUSTIN DAMRON</v>
      </c>
      <c r="H1345" t="str">
        <f t="shared" si="20"/>
        <v>25612-4-NYR</v>
      </c>
      <c r="J1345" t="s">
        <v>2884</v>
      </c>
      <c r="K1345">
        <f t="array" ref="K1345">SUM((InvoiceNo=J1345)*1)</f>
        <v>8</v>
      </c>
      <c r="L1345">
        <f t="array" ref="L1345">SUM((InvoiceNo=J1345)*QuantityShipped)</f>
        <v>680</v>
      </c>
      <c r="N1345" t="s">
        <v>4726</v>
      </c>
      <c r="O1345">
        <f t="array" ref="O1345">SUM((ItemCode=N1345)*1)</f>
        <v>1</v>
      </c>
      <c r="P1345">
        <f t="array" ref="P1345">SUM((ItemCode=N1345)*QuantityShipped)</f>
        <v>2</v>
      </c>
    </row>
    <row r="1346" spans="1:16" x14ac:dyDescent="0.55000000000000004">
      <c r="A1346" t="s">
        <v>1588</v>
      </c>
      <c r="B1346" s="1">
        <v>40598</v>
      </c>
      <c r="C1346" t="s">
        <v>1</v>
      </c>
      <c r="D1346" t="s">
        <v>308</v>
      </c>
      <c r="E1346" t="s">
        <v>293</v>
      </c>
      <c r="F1346">
        <v>70</v>
      </c>
      <c r="G1346" t="str">
        <f t="array" ref="G1346">INDEX(BillToName,MATCH(A1346,'Bill to Data'!$A$2:$A$3040,0))</f>
        <v>JUSTIN DAMRON</v>
      </c>
      <c r="H1346" t="str">
        <f t="shared" ref="H1346:H1409" si="21">LEFT(D1346,LEN(D1346))</f>
        <v>AIXR11003VP</v>
      </c>
      <c r="J1346" t="s">
        <v>2886</v>
      </c>
      <c r="K1346">
        <f t="array" ref="K1346">SUM((InvoiceNo=J1346)*1)</f>
        <v>4</v>
      </c>
      <c r="L1346">
        <f t="array" ref="L1346">SUM((InvoiceNo=J1346)*QuantityShipped)</f>
        <v>210</v>
      </c>
      <c r="N1346" t="s">
        <v>4728</v>
      </c>
      <c r="O1346">
        <f t="array" ref="O1346">SUM((ItemCode=N1346)*1)</f>
        <v>1</v>
      </c>
      <c r="P1346">
        <f t="array" ref="P1346">SUM((ItemCode=N1346)*QuantityShipped)</f>
        <v>5</v>
      </c>
    </row>
    <row r="1347" spans="1:16" x14ac:dyDescent="0.55000000000000004">
      <c r="A1347" t="s">
        <v>1589</v>
      </c>
      <c r="B1347" s="1">
        <v>40598</v>
      </c>
      <c r="C1347" t="s">
        <v>1</v>
      </c>
      <c r="D1347" t="s">
        <v>16</v>
      </c>
      <c r="E1347" t="s">
        <v>17</v>
      </c>
      <c r="F1347">
        <v>1</v>
      </c>
      <c r="G1347" t="str">
        <f t="array" ref="G1347">INDEX(BillToName,MATCH(A1347,'Bill to Data'!$A$2:$A$3040,0))</f>
        <v>JEREMY MCPHERSON</v>
      </c>
      <c r="H1347" t="str">
        <f t="shared" si="21"/>
        <v>8007-543-836</v>
      </c>
      <c r="J1347" t="s">
        <v>2887</v>
      </c>
      <c r="K1347">
        <f t="array" ref="K1347">SUM((InvoiceNo=J1347)*1)</f>
        <v>7</v>
      </c>
      <c r="L1347">
        <f t="array" ref="L1347">SUM((InvoiceNo=J1347)*QuantityShipped)</f>
        <v>39</v>
      </c>
      <c r="N1347" t="s">
        <v>4732</v>
      </c>
      <c r="O1347">
        <f t="array" ref="O1347">SUM((ItemCode=N1347)*1)</f>
        <v>1</v>
      </c>
      <c r="P1347">
        <f t="array" ref="P1347">SUM((ItemCode=N1347)*QuantityShipped)</f>
        <v>1</v>
      </c>
    </row>
    <row r="1348" spans="1:16" x14ac:dyDescent="0.55000000000000004">
      <c r="A1348" t="s">
        <v>1590</v>
      </c>
      <c r="B1348" s="1">
        <v>40598</v>
      </c>
      <c r="C1348" t="s">
        <v>1</v>
      </c>
      <c r="D1348" t="s">
        <v>16</v>
      </c>
      <c r="E1348" t="s">
        <v>17</v>
      </c>
      <c r="F1348">
        <v>1</v>
      </c>
      <c r="G1348" t="str">
        <f t="array" ref="G1348">INDEX(BillToName,MATCH(A1348,'Bill to Data'!$A$2:$A$3040,0))</f>
        <v>LeConte Talley</v>
      </c>
      <c r="H1348" t="str">
        <f t="shared" si="21"/>
        <v>8007-543-836</v>
      </c>
      <c r="J1348" t="s">
        <v>2890</v>
      </c>
      <c r="K1348">
        <f t="array" ref="K1348">SUM((InvoiceNo=J1348)*1)</f>
        <v>1</v>
      </c>
      <c r="L1348">
        <f t="array" ref="L1348">SUM((InvoiceNo=J1348)*QuantityShipped)</f>
        <v>1</v>
      </c>
      <c r="N1348" t="s">
        <v>4737</v>
      </c>
      <c r="O1348">
        <f t="array" ref="O1348">SUM((ItemCode=N1348)*1)</f>
        <v>1</v>
      </c>
      <c r="P1348">
        <f t="array" ref="P1348">SUM((ItemCode=N1348)*QuantityShipped)</f>
        <v>3</v>
      </c>
    </row>
    <row r="1349" spans="1:16" x14ac:dyDescent="0.55000000000000004">
      <c r="A1349" t="s">
        <v>1591</v>
      </c>
      <c r="B1349" s="1">
        <v>40602</v>
      </c>
      <c r="C1349" t="s">
        <v>138</v>
      </c>
      <c r="D1349" t="s">
        <v>1592</v>
      </c>
      <c r="E1349" t="s">
        <v>1593</v>
      </c>
      <c r="F1349">
        <v>1</v>
      </c>
      <c r="G1349" t="str">
        <f t="array" ref="G1349">INDEX(BillToName,MATCH(A1349,'Bill to Data'!$A$2:$A$3040,0))</f>
        <v>BOB KIRZINGER</v>
      </c>
      <c r="H1349" t="str">
        <f t="shared" si="21"/>
        <v>EVR31023</v>
      </c>
      <c r="J1349" t="s">
        <v>2891</v>
      </c>
      <c r="K1349">
        <f t="array" ref="K1349">SUM((InvoiceNo=J1349)*1)</f>
        <v>1</v>
      </c>
      <c r="L1349">
        <f t="array" ref="L1349">SUM((InvoiceNo=J1349)*QuantityShipped)</f>
        <v>5</v>
      </c>
      <c r="N1349" t="s">
        <v>4739</v>
      </c>
      <c r="O1349">
        <f t="array" ref="O1349">SUM((ItemCode=N1349)*1)</f>
        <v>1</v>
      </c>
      <c r="P1349">
        <f t="array" ref="P1349">SUM((ItemCode=N1349)*QuantityShipped)</f>
        <v>1</v>
      </c>
    </row>
    <row r="1350" spans="1:16" x14ac:dyDescent="0.55000000000000004">
      <c r="A1350" t="s">
        <v>1594</v>
      </c>
      <c r="B1350" s="1">
        <v>40602</v>
      </c>
      <c r="C1350" t="s">
        <v>138</v>
      </c>
      <c r="D1350" t="s">
        <v>1318</v>
      </c>
      <c r="E1350" t="s">
        <v>50</v>
      </c>
      <c r="F1350">
        <v>63</v>
      </c>
      <c r="G1350" t="str">
        <f t="array" ref="G1350">INDEX(BillToName,MATCH(A1350,'Bill to Data'!$A$2:$A$3040,0))</f>
        <v>NATURES WAY NURSERY</v>
      </c>
      <c r="H1350" t="str">
        <f t="shared" si="21"/>
        <v>8600-2-1/4T-NYB</v>
      </c>
      <c r="J1350" t="s">
        <v>2892</v>
      </c>
      <c r="K1350">
        <f t="array" ref="K1350">SUM((InvoiceNo=J1350)*1)</f>
        <v>1</v>
      </c>
      <c r="L1350">
        <f t="array" ref="L1350">SUM((InvoiceNo=J1350)*QuantityShipped)</f>
        <v>1</v>
      </c>
      <c r="N1350" t="s">
        <v>4741</v>
      </c>
      <c r="O1350">
        <f t="array" ref="O1350">SUM((ItemCode=N1350)*1)</f>
        <v>1</v>
      </c>
      <c r="P1350">
        <f t="array" ref="P1350">SUM((ItemCode=N1350)*QuantityShipped)</f>
        <v>5</v>
      </c>
    </row>
    <row r="1351" spans="1:16" x14ac:dyDescent="0.55000000000000004">
      <c r="A1351" t="s">
        <v>1594</v>
      </c>
      <c r="B1351" s="1">
        <v>40602</v>
      </c>
      <c r="C1351" t="s">
        <v>138</v>
      </c>
      <c r="D1351" t="s">
        <v>1595</v>
      </c>
      <c r="E1351" t="s">
        <v>1596</v>
      </c>
      <c r="F1351">
        <v>42</v>
      </c>
      <c r="G1351" t="str">
        <f t="array" ref="G1351">INDEX(BillToName,MATCH(A1351,'Bill to Data'!$A$2:$A$3040,0))</f>
        <v>NATURES WAY NURSERY</v>
      </c>
      <c r="H1351" t="str">
        <f t="shared" si="21"/>
        <v>D2</v>
      </c>
      <c r="J1351" t="s">
        <v>2893</v>
      </c>
      <c r="K1351">
        <f t="array" ref="K1351">SUM((InvoiceNo=J1351)*1)</f>
        <v>1</v>
      </c>
      <c r="L1351">
        <f t="array" ref="L1351">SUM((InvoiceNo=J1351)*QuantityShipped)</f>
        <v>1</v>
      </c>
      <c r="N1351" t="s">
        <v>4744</v>
      </c>
      <c r="O1351">
        <f t="array" ref="O1351">SUM((ItemCode=N1351)*1)</f>
        <v>1</v>
      </c>
      <c r="P1351">
        <f t="array" ref="P1351">SUM((ItemCode=N1351)*QuantityShipped)</f>
        <v>2</v>
      </c>
    </row>
    <row r="1352" spans="1:16" x14ac:dyDescent="0.55000000000000004">
      <c r="A1352" t="s">
        <v>1594</v>
      </c>
      <c r="B1352" s="1">
        <v>40602</v>
      </c>
      <c r="C1352" t="s">
        <v>138</v>
      </c>
      <c r="D1352" t="s">
        <v>1597</v>
      </c>
      <c r="E1352" t="s">
        <v>1596</v>
      </c>
      <c r="F1352">
        <v>84</v>
      </c>
      <c r="G1352" t="str">
        <f t="array" ref="G1352">INDEX(BillToName,MATCH(A1352,'Bill to Data'!$A$2:$A$3040,0))</f>
        <v>NATURES WAY NURSERY</v>
      </c>
      <c r="H1352" t="str">
        <f t="shared" si="21"/>
        <v>D1.5</v>
      </c>
      <c r="J1352" t="s">
        <v>2894</v>
      </c>
      <c r="K1352">
        <f t="array" ref="K1352">SUM((InvoiceNo=J1352)*1)</f>
        <v>1</v>
      </c>
      <c r="L1352">
        <f t="array" ref="L1352">SUM((InvoiceNo=J1352)*QuantityShipped)</f>
        <v>1</v>
      </c>
      <c r="N1352" t="s">
        <v>4745</v>
      </c>
      <c r="O1352">
        <f t="array" ref="O1352">SUM((ItemCode=N1352)*1)</f>
        <v>1</v>
      </c>
      <c r="P1352">
        <f t="array" ref="P1352">SUM((ItemCode=N1352)*QuantityShipped)</f>
        <v>1</v>
      </c>
    </row>
    <row r="1353" spans="1:16" x14ac:dyDescent="0.55000000000000004">
      <c r="A1353" t="s">
        <v>1594</v>
      </c>
      <c r="B1353" s="1">
        <v>40602</v>
      </c>
      <c r="C1353" t="s">
        <v>138</v>
      </c>
      <c r="D1353" t="s">
        <v>1598</v>
      </c>
      <c r="E1353" t="s">
        <v>1599</v>
      </c>
      <c r="F1353">
        <v>126</v>
      </c>
      <c r="G1353" t="str">
        <f t="array" ref="G1353">INDEX(BillToName,MATCH(A1353,'Bill to Data'!$A$2:$A$3040,0))</f>
        <v>NATURES WAY NURSERY</v>
      </c>
      <c r="H1353" t="str">
        <f t="shared" si="21"/>
        <v>DC25-HSS</v>
      </c>
      <c r="J1353" t="s">
        <v>2895</v>
      </c>
      <c r="K1353">
        <f t="array" ref="K1353">SUM((InvoiceNo=J1353)*1)</f>
        <v>6</v>
      </c>
      <c r="L1353">
        <f t="array" ref="L1353">SUM((InvoiceNo=J1353)*QuantityShipped)</f>
        <v>45</v>
      </c>
      <c r="N1353" t="s">
        <v>4753</v>
      </c>
      <c r="O1353">
        <f t="array" ref="O1353">SUM((ItemCode=N1353)*1)</f>
        <v>4</v>
      </c>
      <c r="P1353">
        <f t="array" ref="P1353">SUM((ItemCode=N1353)*QuantityShipped)</f>
        <v>181</v>
      </c>
    </row>
    <row r="1354" spans="1:16" x14ac:dyDescent="0.55000000000000004">
      <c r="A1354" t="s">
        <v>1594</v>
      </c>
      <c r="B1354" s="1">
        <v>40602</v>
      </c>
      <c r="C1354" t="s">
        <v>138</v>
      </c>
      <c r="D1354" t="s">
        <v>139</v>
      </c>
      <c r="E1354" t="s">
        <v>140</v>
      </c>
      <c r="F1354">
        <v>126</v>
      </c>
      <c r="G1354" t="str">
        <f t="array" ref="G1354">INDEX(BillToName,MATCH(A1354,'Bill to Data'!$A$2:$A$3040,0))</f>
        <v>NATURES WAY NURSERY</v>
      </c>
      <c r="H1354" t="str">
        <f t="shared" si="21"/>
        <v>CP8027-NYB</v>
      </c>
      <c r="J1354" t="s">
        <v>2896</v>
      </c>
      <c r="K1354">
        <f t="array" ref="K1354">SUM((InvoiceNo=J1354)*1)</f>
        <v>2</v>
      </c>
      <c r="L1354">
        <f t="array" ref="L1354">SUM((InvoiceNo=J1354)*QuantityShipped)</f>
        <v>7</v>
      </c>
      <c r="N1354" t="s">
        <v>4756</v>
      </c>
      <c r="O1354">
        <f t="array" ref="O1354">SUM((ItemCode=N1354)*1)</f>
        <v>1</v>
      </c>
      <c r="P1354">
        <f t="array" ref="P1354">SUM((ItemCode=N1354)*QuantityShipped)</f>
        <v>2</v>
      </c>
    </row>
    <row r="1355" spans="1:16" x14ac:dyDescent="0.55000000000000004">
      <c r="A1355" t="s">
        <v>1594</v>
      </c>
      <c r="B1355" s="1">
        <v>40602</v>
      </c>
      <c r="C1355" t="s">
        <v>138</v>
      </c>
      <c r="D1355" t="s">
        <v>1600</v>
      </c>
      <c r="E1355" t="s">
        <v>1601</v>
      </c>
      <c r="F1355">
        <v>126</v>
      </c>
      <c r="G1355" t="str">
        <f t="array" ref="G1355">INDEX(BillToName,MATCH(A1355,'Bill to Data'!$A$2:$A$3040,0))</f>
        <v>NATURES WAY NURSERY</v>
      </c>
      <c r="H1355" t="str">
        <f t="shared" si="21"/>
        <v>4514-NY-10</v>
      </c>
      <c r="J1355" t="s">
        <v>2897</v>
      </c>
      <c r="K1355">
        <f t="array" ref="K1355">SUM((InvoiceNo=J1355)*1)</f>
        <v>16</v>
      </c>
      <c r="L1355">
        <f t="array" ref="L1355">SUM((InvoiceNo=J1355)*QuantityShipped)</f>
        <v>145</v>
      </c>
      <c r="N1355" t="s">
        <v>4758</v>
      </c>
      <c r="O1355">
        <f t="array" ref="O1355">SUM((ItemCode=N1355)*1)</f>
        <v>1</v>
      </c>
      <c r="P1355">
        <f t="array" ref="P1355">SUM((ItemCode=N1355)*QuantityShipped)</f>
        <v>2</v>
      </c>
    </row>
    <row r="1356" spans="1:16" x14ac:dyDescent="0.55000000000000004">
      <c r="A1356" t="s">
        <v>1602</v>
      </c>
      <c r="B1356" s="1">
        <v>40602</v>
      </c>
      <c r="C1356" t="s">
        <v>138</v>
      </c>
      <c r="D1356" t="s">
        <v>1603</v>
      </c>
      <c r="E1356" t="s">
        <v>1395</v>
      </c>
      <c r="F1356">
        <v>2</v>
      </c>
      <c r="G1356" t="str">
        <f t="array" ref="G1356">INDEX(BillToName,MATCH(A1356,'Bill to Data'!$A$2:$A$3040,0))</f>
        <v>Ronald Defoe</v>
      </c>
      <c r="H1356" t="str">
        <f t="shared" si="21"/>
        <v>12328-3/4-NYB</v>
      </c>
      <c r="J1356" t="s">
        <v>2904</v>
      </c>
      <c r="K1356">
        <f t="array" ref="K1356">SUM((InvoiceNo=J1356)*1)</f>
        <v>1</v>
      </c>
      <c r="L1356">
        <f t="array" ref="L1356">SUM((InvoiceNo=J1356)*QuantityShipped)</f>
        <v>1</v>
      </c>
      <c r="N1356" t="s">
        <v>4763</v>
      </c>
      <c r="O1356">
        <f t="array" ref="O1356">SUM((ItemCode=N1356)*1)</f>
        <v>3</v>
      </c>
      <c r="P1356">
        <f t="array" ref="P1356">SUM((ItemCode=N1356)*QuantityShipped)</f>
        <v>215</v>
      </c>
    </row>
    <row r="1357" spans="1:16" x14ac:dyDescent="0.55000000000000004">
      <c r="A1357" t="s">
        <v>1602</v>
      </c>
      <c r="B1357" s="1">
        <v>40602</v>
      </c>
      <c r="C1357" t="s">
        <v>138</v>
      </c>
      <c r="D1357" t="s">
        <v>1604</v>
      </c>
      <c r="E1357" t="s">
        <v>76</v>
      </c>
      <c r="F1357">
        <v>2</v>
      </c>
      <c r="G1357" t="str">
        <f t="array" ref="G1357">INDEX(BillToName,MATCH(A1357,'Bill to Data'!$A$2:$A$3040,0))</f>
        <v>Ronald Defoe</v>
      </c>
      <c r="H1357" t="str">
        <f t="shared" si="21"/>
        <v>QJ111-1-1/4</v>
      </c>
      <c r="J1357" t="s">
        <v>2905</v>
      </c>
      <c r="K1357">
        <f t="array" ref="K1357">SUM((InvoiceNo=J1357)*1)</f>
        <v>1</v>
      </c>
      <c r="L1357">
        <f t="array" ref="L1357">SUM((InvoiceNo=J1357)*QuantityShipped)</f>
        <v>1</v>
      </c>
      <c r="N1357" t="s">
        <v>4766</v>
      </c>
      <c r="O1357">
        <f t="array" ref="O1357">SUM((ItemCode=N1357)*1)</f>
        <v>1</v>
      </c>
      <c r="P1357">
        <f t="array" ref="P1357">SUM((ItemCode=N1357)*QuantityShipped)</f>
        <v>3</v>
      </c>
    </row>
    <row r="1358" spans="1:16" x14ac:dyDescent="0.55000000000000004">
      <c r="A1358" t="s">
        <v>1605</v>
      </c>
      <c r="B1358" s="1">
        <v>40602</v>
      </c>
      <c r="C1358" t="s">
        <v>1</v>
      </c>
      <c r="D1358" t="s">
        <v>236</v>
      </c>
      <c r="E1358" t="s">
        <v>148</v>
      </c>
      <c r="F1358">
        <v>30</v>
      </c>
      <c r="G1358" t="str">
        <f t="array" ref="G1358">INDEX(BillToName,MATCH(A1358,'Bill to Data'!$A$2:$A$3040,0))</f>
        <v>BRUCE MIZERA</v>
      </c>
      <c r="H1358" t="str">
        <f t="shared" si="21"/>
        <v>QJ7421-1-NYB</v>
      </c>
      <c r="J1358" t="s">
        <v>2907</v>
      </c>
      <c r="K1358">
        <f t="array" ref="K1358">SUM((InvoiceNo=J1358)*1)</f>
        <v>1</v>
      </c>
      <c r="L1358">
        <f t="array" ref="L1358">SUM((InvoiceNo=J1358)*QuantityShipped)</f>
        <v>1</v>
      </c>
      <c r="N1358" t="s">
        <v>4768</v>
      </c>
      <c r="O1358">
        <f t="array" ref="O1358">SUM((ItemCode=N1358)*1)</f>
        <v>1</v>
      </c>
      <c r="P1358">
        <f t="array" ref="P1358">SUM((ItemCode=N1358)*QuantityShipped)</f>
        <v>60</v>
      </c>
    </row>
    <row r="1359" spans="1:16" x14ac:dyDescent="0.55000000000000004">
      <c r="A1359" t="s">
        <v>1605</v>
      </c>
      <c r="B1359" s="1">
        <v>40602</v>
      </c>
      <c r="C1359" t="s">
        <v>1</v>
      </c>
      <c r="D1359" t="s">
        <v>157</v>
      </c>
      <c r="E1359" t="s">
        <v>158</v>
      </c>
      <c r="F1359">
        <v>10</v>
      </c>
      <c r="G1359" t="str">
        <f t="array" ref="G1359">INDEX(BillToName,MATCH(A1359,'Bill to Data'!$A$2:$A$3040,0))</f>
        <v>BRUCE MIZERA</v>
      </c>
      <c r="H1359" t="str">
        <f t="shared" si="21"/>
        <v>QJ1/4TT-NYB</v>
      </c>
      <c r="J1359" t="s">
        <v>2908</v>
      </c>
      <c r="K1359">
        <f t="array" ref="K1359">SUM((InvoiceNo=J1359)*1)</f>
        <v>2</v>
      </c>
      <c r="L1359">
        <f t="array" ref="L1359">SUM((InvoiceNo=J1359)*QuantityShipped)</f>
        <v>2</v>
      </c>
      <c r="N1359" t="s">
        <v>4769</v>
      </c>
      <c r="O1359">
        <f t="array" ref="O1359">SUM((ItemCode=N1359)*1)</f>
        <v>2</v>
      </c>
      <c r="P1359">
        <f t="array" ref="P1359">SUM((ItemCode=N1359)*QuantityShipped)</f>
        <v>1</v>
      </c>
    </row>
    <row r="1360" spans="1:16" x14ac:dyDescent="0.55000000000000004">
      <c r="A1360" t="s">
        <v>1605</v>
      </c>
      <c r="B1360" s="1">
        <v>40602</v>
      </c>
      <c r="C1360" t="s">
        <v>1</v>
      </c>
      <c r="D1360" t="s">
        <v>792</v>
      </c>
      <c r="E1360" t="s">
        <v>743</v>
      </c>
      <c r="F1360">
        <v>5</v>
      </c>
      <c r="G1360" t="str">
        <f t="array" ref="G1360">INDEX(BillToName,MATCH(A1360,'Bill to Data'!$A$2:$A$3040,0))</f>
        <v>BRUCE MIZERA</v>
      </c>
      <c r="H1360" t="str">
        <f t="shared" si="21"/>
        <v>QJP19011-NYB</v>
      </c>
      <c r="J1360" t="s">
        <v>2909</v>
      </c>
      <c r="K1360">
        <f t="array" ref="K1360">SUM((InvoiceNo=J1360)*1)</f>
        <v>1</v>
      </c>
      <c r="L1360">
        <f t="array" ref="L1360">SUM((InvoiceNo=J1360)*QuantityShipped)</f>
        <v>1</v>
      </c>
      <c r="N1360" t="s">
        <v>4771</v>
      </c>
      <c r="O1360">
        <f t="array" ref="O1360">SUM((ItemCode=N1360)*1)</f>
        <v>2</v>
      </c>
      <c r="P1360">
        <f t="array" ref="P1360">SUM((ItemCode=N1360)*QuantityShipped)</f>
        <v>1</v>
      </c>
    </row>
    <row r="1361" spans="1:16" x14ac:dyDescent="0.55000000000000004">
      <c r="A1361" t="s">
        <v>1605</v>
      </c>
      <c r="B1361" s="1">
        <v>40602</v>
      </c>
      <c r="C1361" t="s">
        <v>1</v>
      </c>
      <c r="D1361" t="s">
        <v>61</v>
      </c>
      <c r="E1361" t="s">
        <v>60</v>
      </c>
      <c r="F1361">
        <v>90</v>
      </c>
      <c r="G1361" t="str">
        <f t="array" ref="G1361">INDEX(BillToName,MATCH(A1361,'Bill to Data'!$A$2:$A$3040,0))</f>
        <v>BRUCE MIZERA</v>
      </c>
      <c r="H1361" t="str">
        <f t="shared" si="21"/>
        <v>DG11004-VP</v>
      </c>
      <c r="J1361" t="s">
        <v>2912</v>
      </c>
      <c r="K1361">
        <f t="array" ref="K1361">SUM((InvoiceNo=J1361)*1)</f>
        <v>1</v>
      </c>
      <c r="L1361">
        <f t="array" ref="L1361">SUM((InvoiceNo=J1361)*QuantityShipped)</f>
        <v>2</v>
      </c>
      <c r="N1361" t="s">
        <v>4775</v>
      </c>
      <c r="O1361">
        <f t="array" ref="O1361">SUM((ItemCode=N1361)*1)</f>
        <v>1</v>
      </c>
      <c r="P1361">
        <f t="array" ref="P1361">SUM((ItemCode=N1361)*QuantityShipped)</f>
        <v>3</v>
      </c>
    </row>
    <row r="1362" spans="1:16" x14ac:dyDescent="0.55000000000000004">
      <c r="A1362" t="s">
        <v>1606</v>
      </c>
      <c r="B1362" s="1">
        <v>40602</v>
      </c>
      <c r="C1362" t="s">
        <v>1</v>
      </c>
      <c r="D1362" t="s">
        <v>1607</v>
      </c>
      <c r="E1362" t="s">
        <v>1608</v>
      </c>
      <c r="F1362">
        <v>1</v>
      </c>
      <c r="G1362" t="str">
        <f t="array" ref="G1362">INDEX(BillToName,MATCH(A1362,'Bill to Data'!$A$2:$A$3040,0))</f>
        <v>Joey McGaha</v>
      </c>
      <c r="H1362" t="str">
        <f t="shared" si="21"/>
        <v>9950-0022</v>
      </c>
      <c r="J1362" t="s">
        <v>2913</v>
      </c>
      <c r="K1362">
        <f t="array" ref="K1362">SUM((InvoiceNo=J1362)*1)</f>
        <v>10</v>
      </c>
      <c r="L1362">
        <f t="array" ref="L1362">SUM((InvoiceNo=J1362)*QuantityShipped)</f>
        <v>239</v>
      </c>
      <c r="N1362" t="s">
        <v>4776</v>
      </c>
      <c r="O1362">
        <f t="array" ref="O1362">SUM((ItemCode=N1362)*1)</f>
        <v>1</v>
      </c>
      <c r="P1362">
        <f t="array" ref="P1362">SUM((ItemCode=N1362)*QuantityShipped)</f>
        <v>3</v>
      </c>
    </row>
    <row r="1363" spans="1:16" x14ac:dyDescent="0.55000000000000004">
      <c r="A1363" t="s">
        <v>1609</v>
      </c>
      <c r="B1363" s="1">
        <v>40602</v>
      </c>
      <c r="C1363" t="s">
        <v>1</v>
      </c>
      <c r="D1363" t="s">
        <v>254</v>
      </c>
      <c r="E1363" t="s">
        <v>255</v>
      </c>
      <c r="F1363">
        <v>10</v>
      </c>
      <c r="G1363" t="str">
        <f t="array" ref="G1363">INDEX(BillToName,MATCH(A1363,'Bill to Data'!$A$2:$A$3040,0))</f>
        <v>Stephen Colbert</v>
      </c>
      <c r="H1363" t="str">
        <f t="shared" si="21"/>
        <v>CP21953-EPR</v>
      </c>
      <c r="J1363" t="s">
        <v>2916</v>
      </c>
      <c r="K1363">
        <f t="array" ref="K1363">SUM((InvoiceNo=J1363)*1)</f>
        <v>1</v>
      </c>
      <c r="L1363">
        <f t="array" ref="L1363">SUM((InvoiceNo=J1363)*QuantityShipped)</f>
        <v>10</v>
      </c>
      <c r="N1363" t="s">
        <v>4778</v>
      </c>
      <c r="O1363">
        <f t="array" ref="O1363">SUM((ItemCode=N1363)*1)</f>
        <v>1</v>
      </c>
      <c r="P1363">
        <f t="array" ref="P1363">SUM((ItemCode=N1363)*QuantityShipped)</f>
        <v>1</v>
      </c>
    </row>
    <row r="1364" spans="1:16" x14ac:dyDescent="0.55000000000000004">
      <c r="A1364" t="s">
        <v>1609</v>
      </c>
      <c r="B1364" s="1">
        <v>40602</v>
      </c>
      <c r="C1364" t="s">
        <v>1</v>
      </c>
      <c r="D1364" t="s">
        <v>242</v>
      </c>
      <c r="E1364" t="s">
        <v>243</v>
      </c>
      <c r="F1364">
        <v>10</v>
      </c>
      <c r="G1364" t="str">
        <f t="array" ref="G1364">INDEX(BillToName,MATCH(A1364,'Bill to Data'!$A$2:$A$3040,0))</f>
        <v>Stephen Colbert</v>
      </c>
      <c r="H1364" t="str">
        <f t="shared" si="21"/>
        <v>CP19438-EPR</v>
      </c>
      <c r="J1364" t="s">
        <v>2917</v>
      </c>
      <c r="K1364">
        <f t="array" ref="K1364">SUM((InvoiceNo=J1364)*1)</f>
        <v>1</v>
      </c>
      <c r="L1364">
        <f t="array" ref="L1364">SUM((InvoiceNo=J1364)*QuantityShipped)</f>
        <v>1</v>
      </c>
      <c r="N1364" t="s">
        <v>4781</v>
      </c>
      <c r="O1364">
        <f t="array" ref="O1364">SUM((ItemCode=N1364)*1)</f>
        <v>2</v>
      </c>
      <c r="P1364">
        <f t="array" ref="P1364">SUM((ItemCode=N1364)*QuantityShipped)</f>
        <v>6</v>
      </c>
    </row>
    <row r="1365" spans="1:16" x14ac:dyDescent="0.55000000000000004">
      <c r="A1365" t="s">
        <v>1609</v>
      </c>
      <c r="B1365" s="1">
        <v>40602</v>
      </c>
      <c r="C1365" t="s">
        <v>1</v>
      </c>
      <c r="D1365" t="s">
        <v>1301</v>
      </c>
      <c r="E1365" t="s">
        <v>1302</v>
      </c>
      <c r="F1365">
        <v>10</v>
      </c>
      <c r="G1365" t="str">
        <f t="array" ref="G1365">INDEX(BillToName,MATCH(A1365,'Bill to Data'!$A$2:$A$3040,0))</f>
        <v>Stephen Colbert</v>
      </c>
      <c r="H1365" t="str">
        <f t="shared" si="21"/>
        <v>CP25597-4-NY</v>
      </c>
      <c r="J1365" t="s">
        <v>2918</v>
      </c>
      <c r="K1365">
        <f t="array" ref="K1365">SUM((InvoiceNo=J1365)*1)</f>
        <v>2</v>
      </c>
      <c r="L1365">
        <f t="array" ref="L1365">SUM((InvoiceNo=J1365)*QuantityShipped)</f>
        <v>6</v>
      </c>
      <c r="N1365" t="s">
        <v>4782</v>
      </c>
      <c r="O1365">
        <f t="array" ref="O1365">SUM((ItemCode=N1365)*1)</f>
        <v>1</v>
      </c>
      <c r="P1365">
        <f t="array" ref="P1365">SUM((ItemCode=N1365)*QuantityShipped)</f>
        <v>4</v>
      </c>
    </row>
    <row r="1366" spans="1:16" x14ac:dyDescent="0.55000000000000004">
      <c r="A1366" t="s">
        <v>1609</v>
      </c>
      <c r="B1366" s="1">
        <v>40602</v>
      </c>
      <c r="C1366" t="s">
        <v>1</v>
      </c>
      <c r="D1366" t="s">
        <v>738</v>
      </c>
      <c r="E1366" t="s">
        <v>307</v>
      </c>
      <c r="F1366">
        <v>10</v>
      </c>
      <c r="G1366" t="str">
        <f t="array" ref="G1366">INDEX(BillToName,MATCH(A1366,'Bill to Data'!$A$2:$A$3040,0))</f>
        <v>Stephen Colbert</v>
      </c>
      <c r="H1366" t="str">
        <f t="shared" si="21"/>
        <v>AI11003-VS</v>
      </c>
      <c r="J1366" t="s">
        <v>2919</v>
      </c>
      <c r="K1366">
        <f t="array" ref="K1366">SUM((InvoiceNo=J1366)*1)</f>
        <v>1</v>
      </c>
      <c r="L1366">
        <f t="array" ref="L1366">SUM((InvoiceNo=J1366)*QuantityShipped)</f>
        <v>2</v>
      </c>
      <c r="N1366" t="s">
        <v>4786</v>
      </c>
      <c r="O1366">
        <f t="array" ref="O1366">SUM((ItemCode=N1366)*1)</f>
        <v>2</v>
      </c>
      <c r="P1366">
        <f t="array" ref="P1366">SUM((ItemCode=N1366)*QuantityShipped)</f>
        <v>50</v>
      </c>
    </row>
    <row r="1367" spans="1:16" x14ac:dyDescent="0.55000000000000004">
      <c r="A1367" t="s">
        <v>1610</v>
      </c>
      <c r="B1367" s="1">
        <v>40602</v>
      </c>
      <c r="C1367" t="s">
        <v>1</v>
      </c>
      <c r="D1367" t="s">
        <v>1309</v>
      </c>
      <c r="E1367" t="s">
        <v>1310</v>
      </c>
      <c r="F1367">
        <v>1</v>
      </c>
      <c r="G1367" t="str">
        <f t="array" ref="G1367">INDEX(BillToName,MATCH(A1367,'Bill to Data'!$A$2:$A$3040,0))</f>
        <v>NATHAN GRIESEMER</v>
      </c>
      <c r="H1367" t="str">
        <f t="shared" si="21"/>
        <v>115-0159-418</v>
      </c>
      <c r="J1367" t="s">
        <v>2920</v>
      </c>
      <c r="K1367">
        <f t="array" ref="K1367">SUM((InvoiceNo=J1367)*1)</f>
        <v>1</v>
      </c>
      <c r="L1367">
        <f t="array" ref="L1367">SUM((InvoiceNo=J1367)*QuantityShipped)</f>
        <v>28</v>
      </c>
      <c r="N1367" t="s">
        <v>4787</v>
      </c>
      <c r="O1367">
        <f t="array" ref="O1367">SUM((ItemCode=N1367)*1)</f>
        <v>2</v>
      </c>
      <c r="P1367">
        <f t="array" ref="P1367">SUM((ItemCode=N1367)*QuantityShipped)</f>
        <v>50</v>
      </c>
    </row>
    <row r="1368" spans="1:16" x14ac:dyDescent="0.55000000000000004">
      <c r="A1368" t="s">
        <v>1611</v>
      </c>
      <c r="B1368" s="1">
        <v>40602</v>
      </c>
      <c r="C1368" t="s">
        <v>1</v>
      </c>
      <c r="D1368" t="s">
        <v>1298</v>
      </c>
      <c r="E1368" t="s">
        <v>1299</v>
      </c>
      <c r="F1368">
        <v>1</v>
      </c>
      <c r="G1368" t="str">
        <f t="array" ref="G1368">INDEX(BillToName,MATCH(A1368,'Bill to Data'!$A$2:$A$3040,0))</f>
        <v>JOSH WALTON</v>
      </c>
      <c r="H1368" t="str">
        <f t="shared" si="21"/>
        <v>INFD0015-19</v>
      </c>
      <c r="J1368" t="s">
        <v>2921</v>
      </c>
      <c r="K1368">
        <f t="array" ref="K1368">SUM((InvoiceNo=J1368)*1)</f>
        <v>3</v>
      </c>
      <c r="L1368">
        <f t="array" ref="L1368">SUM((InvoiceNo=J1368)*QuantityShipped)</f>
        <v>150</v>
      </c>
      <c r="N1368" t="s">
        <v>4805</v>
      </c>
      <c r="O1368">
        <f t="array" ref="O1368">SUM((ItemCode=N1368)*1)</f>
        <v>2</v>
      </c>
      <c r="P1368">
        <f t="array" ref="P1368">SUM((ItemCode=N1368)*QuantityShipped)</f>
        <v>2</v>
      </c>
    </row>
    <row r="1369" spans="1:16" x14ac:dyDescent="0.55000000000000004">
      <c r="A1369" t="s">
        <v>1612</v>
      </c>
      <c r="B1369" s="1">
        <v>40602</v>
      </c>
      <c r="C1369" t="s">
        <v>1</v>
      </c>
      <c r="D1369" t="s">
        <v>1613</v>
      </c>
      <c r="E1369" t="s">
        <v>1614</v>
      </c>
      <c r="F1369">
        <v>1</v>
      </c>
      <c r="G1369" t="str">
        <f t="array" ref="G1369">INDEX(BillToName,MATCH(A1369,'Bill to Data'!$A$2:$A$3040,0))</f>
        <v>KENT SHANNON</v>
      </c>
      <c r="H1369" t="str">
        <f t="shared" si="21"/>
        <v>063-0171-120</v>
      </c>
      <c r="J1369" t="s">
        <v>2923</v>
      </c>
      <c r="K1369">
        <f t="array" ref="K1369">SUM((InvoiceNo=J1369)*1)</f>
        <v>5</v>
      </c>
      <c r="L1369">
        <f t="array" ref="L1369">SUM((InvoiceNo=J1369)*QuantityShipped)</f>
        <v>22</v>
      </c>
      <c r="N1369" t="s">
        <v>4815</v>
      </c>
      <c r="O1369">
        <f t="array" ref="O1369">SUM((ItemCode=N1369)*1)</f>
        <v>1</v>
      </c>
      <c r="P1369">
        <f t="array" ref="P1369">SUM((ItemCode=N1369)*QuantityShipped)</f>
        <v>10</v>
      </c>
    </row>
    <row r="1370" spans="1:16" x14ac:dyDescent="0.55000000000000004">
      <c r="A1370" t="s">
        <v>1615</v>
      </c>
      <c r="B1370" s="1">
        <v>40602</v>
      </c>
      <c r="C1370" t="s">
        <v>1</v>
      </c>
      <c r="D1370" t="s">
        <v>1616</v>
      </c>
      <c r="E1370" t="s">
        <v>377</v>
      </c>
      <c r="F1370">
        <v>56</v>
      </c>
      <c r="G1370" t="str">
        <f t="array" ref="G1370">INDEX(BillToName,MATCH(A1370,'Bill to Data'!$A$2:$A$3040,0))</f>
        <v>DAVID WALLACE</v>
      </c>
      <c r="H1370" t="str">
        <f t="shared" si="21"/>
        <v>TJ60-8005VS</v>
      </c>
      <c r="J1370" t="s">
        <v>2926</v>
      </c>
      <c r="K1370">
        <f t="array" ref="K1370">SUM((InvoiceNo=J1370)*1)</f>
        <v>1</v>
      </c>
      <c r="L1370">
        <f t="array" ref="L1370">SUM((InvoiceNo=J1370)*QuantityShipped)</f>
        <v>1</v>
      </c>
      <c r="N1370" t="s">
        <v>4817</v>
      </c>
      <c r="O1370">
        <f t="array" ref="O1370">SUM((ItemCode=N1370)*1)</f>
        <v>1</v>
      </c>
      <c r="P1370">
        <f t="array" ref="P1370">SUM((ItemCode=N1370)*QuantityShipped)</f>
        <v>4</v>
      </c>
    </row>
    <row r="1371" spans="1:16" x14ac:dyDescent="0.55000000000000004">
      <c r="A1371" t="s">
        <v>1615</v>
      </c>
      <c r="B1371" s="1">
        <v>40602</v>
      </c>
      <c r="C1371" t="s">
        <v>1</v>
      </c>
      <c r="D1371" t="s">
        <v>1617</v>
      </c>
      <c r="E1371" t="s">
        <v>90</v>
      </c>
      <c r="F1371">
        <v>56</v>
      </c>
      <c r="G1371" t="str">
        <f t="array" ref="G1371">INDEX(BillToName,MATCH(A1371,'Bill to Data'!$A$2:$A$3040,0))</f>
        <v>DAVID WALLACE</v>
      </c>
      <c r="H1371" t="str">
        <f t="shared" si="21"/>
        <v>XRC8005-VK</v>
      </c>
      <c r="J1371" t="s">
        <v>2927</v>
      </c>
      <c r="K1371">
        <f t="array" ref="K1371">SUM((InvoiceNo=J1371)*1)</f>
        <v>1</v>
      </c>
      <c r="L1371">
        <f t="array" ref="L1371">SUM((InvoiceNo=J1371)*QuantityShipped)</f>
        <v>-1</v>
      </c>
      <c r="N1371" t="s">
        <v>4819</v>
      </c>
      <c r="O1371">
        <f t="array" ref="O1371">SUM((ItemCode=N1371)*1)</f>
        <v>1</v>
      </c>
      <c r="P1371">
        <f t="array" ref="P1371">SUM((ItemCode=N1371)*QuantityShipped)</f>
        <v>20</v>
      </c>
    </row>
    <row r="1372" spans="1:16" x14ac:dyDescent="0.55000000000000004">
      <c r="A1372" t="s">
        <v>1618</v>
      </c>
      <c r="B1372" s="1">
        <v>40603</v>
      </c>
      <c r="C1372" t="s">
        <v>1</v>
      </c>
      <c r="D1372" t="s">
        <v>1619</v>
      </c>
      <c r="E1372" t="s">
        <v>1620</v>
      </c>
      <c r="F1372">
        <v>1</v>
      </c>
      <c r="G1372" t="str">
        <f t="array" ref="G1372">INDEX(BillToName,MATCH(A1372,'Bill to Data'!$A$2:$A$3040,0))</f>
        <v>JAMES ENGELHARDT</v>
      </c>
      <c r="H1372" t="str">
        <f t="shared" si="21"/>
        <v>20521-00</v>
      </c>
      <c r="J1372" t="s">
        <v>2929</v>
      </c>
      <c r="K1372">
        <f t="array" ref="K1372">SUM((InvoiceNo=J1372)*1)</f>
        <v>2</v>
      </c>
      <c r="L1372">
        <f t="array" ref="L1372">SUM((InvoiceNo=J1372)*QuantityShipped)</f>
        <v>3</v>
      </c>
      <c r="N1372" t="s">
        <v>4829</v>
      </c>
      <c r="O1372">
        <f t="array" ref="O1372">SUM((ItemCode=N1372)*1)</f>
        <v>1</v>
      </c>
      <c r="P1372">
        <f t="array" ref="P1372">SUM((ItemCode=N1372)*QuantityShipped)</f>
        <v>1</v>
      </c>
    </row>
    <row r="1373" spans="1:16" x14ac:dyDescent="0.55000000000000004">
      <c r="A1373" t="s">
        <v>1618</v>
      </c>
      <c r="B1373" s="1">
        <v>40603</v>
      </c>
      <c r="C1373" t="s">
        <v>1</v>
      </c>
      <c r="D1373" t="s">
        <v>1621</v>
      </c>
      <c r="E1373" t="s">
        <v>1622</v>
      </c>
      <c r="F1373">
        <v>3</v>
      </c>
      <c r="G1373" t="str">
        <f t="array" ref="G1373">INDEX(BillToName,MATCH(A1373,'Bill to Data'!$A$2:$A$3040,0))</f>
        <v>JAMES ENGELHARDT</v>
      </c>
      <c r="H1373" t="str">
        <f t="shared" si="21"/>
        <v>20502-00</v>
      </c>
      <c r="J1373" t="s">
        <v>2930</v>
      </c>
      <c r="K1373">
        <f t="array" ref="K1373">SUM((InvoiceNo=J1373)*1)</f>
        <v>3</v>
      </c>
      <c r="L1373">
        <f t="array" ref="L1373">SUM((InvoiceNo=J1373)*QuantityShipped)</f>
        <v>3</v>
      </c>
      <c r="N1373" t="s">
        <v>4837</v>
      </c>
      <c r="O1373">
        <f t="array" ref="O1373">SUM((ItemCode=N1373)*1)</f>
        <v>2</v>
      </c>
      <c r="P1373">
        <f t="array" ref="P1373">SUM((ItemCode=N1373)*QuantityShipped)</f>
        <v>1</v>
      </c>
    </row>
    <row r="1374" spans="1:16" x14ac:dyDescent="0.55000000000000004">
      <c r="A1374" t="s">
        <v>1618</v>
      </c>
      <c r="B1374" s="1">
        <v>40603</v>
      </c>
      <c r="C1374" t="s">
        <v>1</v>
      </c>
      <c r="D1374" t="s">
        <v>1623</v>
      </c>
      <c r="E1374" t="s">
        <v>1624</v>
      </c>
      <c r="F1374">
        <v>1</v>
      </c>
      <c r="G1374" t="str">
        <f t="array" ref="G1374">INDEX(BillToName,MATCH(A1374,'Bill to Data'!$A$2:$A$3040,0))</f>
        <v>JAMES ENGELHARDT</v>
      </c>
      <c r="H1374" t="str">
        <f t="shared" si="21"/>
        <v>20512-00</v>
      </c>
      <c r="J1374" t="s">
        <v>2931</v>
      </c>
      <c r="K1374">
        <f t="array" ref="K1374">SUM((InvoiceNo=J1374)*1)</f>
        <v>1</v>
      </c>
      <c r="L1374">
        <f t="array" ref="L1374">SUM((InvoiceNo=J1374)*QuantityShipped)</f>
        <v>15</v>
      </c>
      <c r="N1374" t="s">
        <v>4838</v>
      </c>
      <c r="O1374">
        <f t="array" ref="O1374">SUM((ItemCode=N1374)*1)</f>
        <v>1</v>
      </c>
      <c r="P1374">
        <f t="array" ref="P1374">SUM((ItemCode=N1374)*QuantityShipped)</f>
        <v>1</v>
      </c>
    </row>
    <row r="1375" spans="1:16" x14ac:dyDescent="0.55000000000000004">
      <c r="A1375" t="s">
        <v>1618</v>
      </c>
      <c r="B1375" s="1">
        <v>40603</v>
      </c>
      <c r="C1375" t="s">
        <v>1</v>
      </c>
      <c r="D1375" t="s">
        <v>1103</v>
      </c>
      <c r="E1375" t="s">
        <v>1104</v>
      </c>
      <c r="F1375">
        <v>3</v>
      </c>
      <c r="G1375" t="str">
        <f t="array" ref="G1375">INDEX(BillToName,MATCH(A1375,'Bill to Data'!$A$2:$A$3040,0))</f>
        <v>JAMES ENGELHARDT</v>
      </c>
      <c r="H1375" t="str">
        <f t="shared" si="21"/>
        <v>20460-00</v>
      </c>
      <c r="J1375" t="s">
        <v>2932</v>
      </c>
      <c r="K1375">
        <f t="array" ref="K1375">SUM((InvoiceNo=J1375)*1)</f>
        <v>1</v>
      </c>
      <c r="L1375">
        <f t="array" ref="L1375">SUM((InvoiceNo=J1375)*QuantityShipped)</f>
        <v>2</v>
      </c>
      <c r="N1375" t="s">
        <v>4842</v>
      </c>
      <c r="O1375">
        <f t="array" ref="O1375">SUM((ItemCode=N1375)*1)</f>
        <v>1</v>
      </c>
      <c r="P1375">
        <f t="array" ref="P1375">SUM((ItemCode=N1375)*QuantityShipped)</f>
        <v>1</v>
      </c>
    </row>
    <row r="1376" spans="1:16" x14ac:dyDescent="0.55000000000000004">
      <c r="A1376" t="s">
        <v>1618</v>
      </c>
      <c r="B1376" s="1">
        <v>40603</v>
      </c>
      <c r="C1376" t="s">
        <v>1</v>
      </c>
      <c r="D1376" t="s">
        <v>256</v>
      </c>
      <c r="E1376" t="s">
        <v>257</v>
      </c>
      <c r="F1376">
        <v>40</v>
      </c>
      <c r="G1376" t="str">
        <f t="array" ref="G1376">INDEX(BillToName,MATCH(A1376,'Bill to Data'!$A$2:$A$3040,0))</f>
        <v>JAMES ENGELHARDT</v>
      </c>
      <c r="H1376" t="str">
        <f t="shared" si="21"/>
        <v>L85-050</v>
      </c>
      <c r="J1376" t="s">
        <v>2933</v>
      </c>
      <c r="K1376">
        <f t="array" ref="K1376">SUM((InvoiceNo=J1376)*1)</f>
        <v>1</v>
      </c>
      <c r="L1376">
        <f t="array" ref="L1376">SUM((InvoiceNo=J1376)*QuantityShipped)</f>
        <v>1</v>
      </c>
      <c r="N1376" t="s">
        <v>4855</v>
      </c>
      <c r="O1376">
        <f t="array" ref="O1376">SUM((ItemCode=N1376)*1)</f>
        <v>1</v>
      </c>
      <c r="P1376">
        <f t="array" ref="P1376">SUM((ItemCode=N1376)*QuantityShipped)</f>
        <v>50</v>
      </c>
    </row>
    <row r="1377" spans="1:16" x14ac:dyDescent="0.55000000000000004">
      <c r="A1377" t="s">
        <v>1625</v>
      </c>
      <c r="B1377" s="1">
        <v>40603</v>
      </c>
      <c r="C1377" t="s">
        <v>1</v>
      </c>
      <c r="D1377" t="s">
        <v>1626</v>
      </c>
      <c r="E1377" t="s">
        <v>1627</v>
      </c>
      <c r="F1377">
        <v>1</v>
      </c>
      <c r="G1377" t="str">
        <f t="array" ref="G1377">INDEX(BillToName,MATCH(A1377,'Bill to Data'!$A$2:$A$3040,0))</f>
        <v>AARON CROOKS</v>
      </c>
      <c r="H1377" t="str">
        <f t="shared" si="21"/>
        <v>20503-00</v>
      </c>
      <c r="J1377" t="s">
        <v>2934</v>
      </c>
      <c r="K1377">
        <f t="array" ref="K1377">SUM((InvoiceNo=J1377)*1)</f>
        <v>2</v>
      </c>
      <c r="L1377">
        <f t="array" ref="L1377">SUM((InvoiceNo=J1377)*QuantityShipped)</f>
        <v>8</v>
      </c>
      <c r="N1377" t="s">
        <v>4862</v>
      </c>
      <c r="O1377">
        <f t="array" ref="O1377">SUM((ItemCode=N1377)*1)</f>
        <v>1</v>
      </c>
      <c r="P1377">
        <f t="array" ref="P1377">SUM((ItemCode=N1377)*QuantityShipped)</f>
        <v>1</v>
      </c>
    </row>
    <row r="1378" spans="1:16" x14ac:dyDescent="0.55000000000000004">
      <c r="A1378" t="s">
        <v>1625</v>
      </c>
      <c r="B1378" s="1">
        <v>40603</v>
      </c>
      <c r="C1378" t="s">
        <v>1</v>
      </c>
      <c r="D1378" t="s">
        <v>1628</v>
      </c>
      <c r="E1378" t="s">
        <v>1629</v>
      </c>
      <c r="F1378">
        <v>1</v>
      </c>
      <c r="G1378" t="str">
        <f t="array" ref="G1378">INDEX(BillToName,MATCH(A1378,'Bill to Data'!$A$2:$A$3040,0))</f>
        <v>AARON CROOKS</v>
      </c>
      <c r="H1378" t="str">
        <f t="shared" si="21"/>
        <v>20522-00</v>
      </c>
      <c r="J1378" t="s">
        <v>2935</v>
      </c>
      <c r="K1378">
        <f t="array" ref="K1378">SUM((InvoiceNo=J1378)*1)</f>
        <v>4</v>
      </c>
      <c r="L1378">
        <f t="array" ref="L1378">SUM((InvoiceNo=J1378)*QuantityShipped)</f>
        <v>22</v>
      </c>
      <c r="N1378" t="s">
        <v>4868</v>
      </c>
      <c r="O1378">
        <f t="array" ref="O1378">SUM((ItemCode=N1378)*1)</f>
        <v>1</v>
      </c>
      <c r="P1378">
        <f t="array" ref="P1378">SUM((ItemCode=N1378)*QuantityShipped)</f>
        <v>1</v>
      </c>
    </row>
    <row r="1379" spans="1:16" x14ac:dyDescent="0.55000000000000004">
      <c r="A1379" t="s">
        <v>1625</v>
      </c>
      <c r="B1379" s="1">
        <v>40603</v>
      </c>
      <c r="C1379" t="s">
        <v>1</v>
      </c>
      <c r="D1379" t="s">
        <v>1103</v>
      </c>
      <c r="E1379" t="s">
        <v>1104</v>
      </c>
      <c r="F1379">
        <v>9</v>
      </c>
      <c r="G1379" t="str">
        <f t="array" ref="G1379">INDEX(BillToName,MATCH(A1379,'Bill to Data'!$A$2:$A$3040,0))</f>
        <v>AARON CROOKS</v>
      </c>
      <c r="H1379" t="str">
        <f t="shared" si="21"/>
        <v>20460-00</v>
      </c>
      <c r="J1379" t="s">
        <v>2936</v>
      </c>
      <c r="K1379">
        <f t="array" ref="K1379">SUM((InvoiceNo=J1379)*1)</f>
        <v>3</v>
      </c>
      <c r="L1379">
        <f t="array" ref="L1379">SUM((InvoiceNo=J1379)*QuantityShipped)</f>
        <v>88</v>
      </c>
      <c r="N1379" t="s">
        <v>4870</v>
      </c>
      <c r="O1379">
        <f t="array" ref="O1379">SUM((ItemCode=N1379)*1)</f>
        <v>2</v>
      </c>
      <c r="P1379">
        <f t="array" ref="P1379">SUM((ItemCode=N1379)*QuantityShipped)</f>
        <v>35</v>
      </c>
    </row>
    <row r="1380" spans="1:16" x14ac:dyDescent="0.55000000000000004">
      <c r="A1380" t="s">
        <v>1630</v>
      </c>
      <c r="B1380" s="1">
        <v>40603</v>
      </c>
      <c r="C1380" t="s">
        <v>1</v>
      </c>
      <c r="D1380" t="s">
        <v>1328</v>
      </c>
      <c r="E1380" t="s">
        <v>1280</v>
      </c>
      <c r="F1380">
        <v>5</v>
      </c>
      <c r="G1380" t="str">
        <f t="array" ref="G1380">INDEX(BillToName,MATCH(A1380,'Bill to Data'!$A$2:$A$3040,0))</f>
        <v>MONTE LITTLE</v>
      </c>
      <c r="H1380" t="str">
        <f t="shared" si="21"/>
        <v>TTI11002-VP</v>
      </c>
      <c r="J1380" t="s">
        <v>2937</v>
      </c>
      <c r="K1380">
        <f t="array" ref="K1380">SUM((InvoiceNo=J1380)*1)</f>
        <v>1</v>
      </c>
      <c r="L1380">
        <f t="array" ref="L1380">SUM((InvoiceNo=J1380)*QuantityShipped)</f>
        <v>1</v>
      </c>
      <c r="N1380" t="s">
        <v>4872</v>
      </c>
      <c r="O1380">
        <f t="array" ref="O1380">SUM((ItemCode=N1380)*1)</f>
        <v>2</v>
      </c>
      <c r="P1380">
        <f t="array" ref="P1380">SUM((ItemCode=N1380)*QuantityShipped)</f>
        <v>3</v>
      </c>
    </row>
    <row r="1381" spans="1:16" x14ac:dyDescent="0.55000000000000004">
      <c r="A1381" t="s">
        <v>1631</v>
      </c>
      <c r="B1381" s="1">
        <v>40603</v>
      </c>
      <c r="C1381" t="s">
        <v>1</v>
      </c>
      <c r="D1381" t="s">
        <v>1298</v>
      </c>
      <c r="E1381" t="s">
        <v>1299</v>
      </c>
      <c r="F1381">
        <v>1</v>
      </c>
      <c r="G1381" t="str">
        <f t="array" ref="G1381">INDEX(BillToName,MATCH(A1381,'Bill to Data'!$A$2:$A$3040,0))</f>
        <v>CHAD FERGUSON</v>
      </c>
      <c r="H1381" t="str">
        <f t="shared" si="21"/>
        <v>INFD0015-19</v>
      </c>
      <c r="J1381" t="s">
        <v>2938</v>
      </c>
      <c r="K1381">
        <f t="array" ref="K1381">SUM((InvoiceNo=J1381)*1)</f>
        <v>1</v>
      </c>
      <c r="L1381">
        <f t="array" ref="L1381">SUM((InvoiceNo=J1381)*QuantityShipped)</f>
        <v>28</v>
      </c>
      <c r="N1381" t="s">
        <v>4878</v>
      </c>
      <c r="O1381">
        <f t="array" ref="O1381">SUM((ItemCode=N1381)*1)</f>
        <v>1</v>
      </c>
      <c r="P1381">
        <f t="array" ref="P1381">SUM((ItemCode=N1381)*QuantityShipped)</f>
        <v>98</v>
      </c>
    </row>
    <row r="1382" spans="1:16" x14ac:dyDescent="0.55000000000000004">
      <c r="A1382" t="s">
        <v>1632</v>
      </c>
      <c r="B1382" s="1">
        <v>40603</v>
      </c>
      <c r="C1382" t="s">
        <v>1</v>
      </c>
      <c r="D1382" t="s">
        <v>153</v>
      </c>
      <c r="E1382" t="s">
        <v>154</v>
      </c>
      <c r="F1382">
        <v>3</v>
      </c>
      <c r="G1382" t="str">
        <f t="array" ref="G1382">INDEX(BillToName,MATCH(A1382,'Bill to Data'!$A$2:$A$3040,0))</f>
        <v>Edward Schober</v>
      </c>
      <c r="H1382" t="str">
        <f t="shared" si="21"/>
        <v>13436-406-NYB</v>
      </c>
      <c r="J1382" t="s">
        <v>2939</v>
      </c>
      <c r="K1382">
        <f t="array" ref="K1382">SUM((InvoiceNo=J1382)*1)</f>
        <v>1</v>
      </c>
      <c r="L1382">
        <f t="array" ref="L1382">SUM((InvoiceNo=J1382)*QuantityShipped)</f>
        <v>1</v>
      </c>
      <c r="N1382" t="s">
        <v>4887</v>
      </c>
      <c r="O1382">
        <f t="array" ref="O1382">SUM((ItemCode=N1382)*1)</f>
        <v>1</v>
      </c>
      <c r="P1382">
        <f t="array" ref="P1382">SUM((ItemCode=N1382)*QuantityShipped)</f>
        <v>10</v>
      </c>
    </row>
    <row r="1383" spans="1:16" x14ac:dyDescent="0.55000000000000004">
      <c r="A1383" t="s">
        <v>1632</v>
      </c>
      <c r="B1383" s="1">
        <v>40603</v>
      </c>
      <c r="C1383" t="s">
        <v>1</v>
      </c>
      <c r="D1383" t="s">
        <v>981</v>
      </c>
      <c r="E1383" t="s">
        <v>982</v>
      </c>
      <c r="F1383">
        <v>2</v>
      </c>
      <c r="G1383" t="str">
        <f t="array" ref="G1383">INDEX(BillToName,MATCH(A1383,'Bill to Data'!$A$2:$A$3040,0))</f>
        <v>Edward Schober</v>
      </c>
      <c r="H1383" t="str">
        <f t="shared" si="21"/>
        <v>4193A-SS-10-100</v>
      </c>
      <c r="J1383" t="s">
        <v>2942</v>
      </c>
      <c r="K1383">
        <f t="array" ref="K1383">SUM((InvoiceNo=J1383)*1)</f>
        <v>1</v>
      </c>
      <c r="L1383">
        <f t="array" ref="L1383">SUM((InvoiceNo=J1383)*QuantityShipped)</f>
        <v>45</v>
      </c>
      <c r="N1383" t="s">
        <v>4889</v>
      </c>
      <c r="O1383">
        <f t="array" ref="O1383">SUM((ItemCode=N1383)*1)</f>
        <v>1</v>
      </c>
      <c r="P1383">
        <f t="array" ref="P1383">SUM((ItemCode=N1383)*QuantityShipped)</f>
        <v>10</v>
      </c>
    </row>
    <row r="1384" spans="1:16" x14ac:dyDescent="0.55000000000000004">
      <c r="A1384" t="s">
        <v>1632</v>
      </c>
      <c r="B1384" s="1">
        <v>40603</v>
      </c>
      <c r="C1384" t="s">
        <v>1</v>
      </c>
      <c r="D1384" t="s">
        <v>1633</v>
      </c>
      <c r="E1384" t="s">
        <v>120</v>
      </c>
      <c r="F1384">
        <v>4</v>
      </c>
      <c r="G1384" t="str">
        <f t="array" ref="G1384">INDEX(BillToName,MATCH(A1384,'Bill to Data'!$A$2:$A$3040,0))</f>
        <v>Edward Schober</v>
      </c>
      <c r="H1384" t="str">
        <f t="shared" si="21"/>
        <v>XR8006VS</v>
      </c>
      <c r="J1384" t="s">
        <v>2943</v>
      </c>
      <c r="K1384">
        <f t="array" ref="K1384">SUM((InvoiceNo=J1384)*1)</f>
        <v>1</v>
      </c>
      <c r="L1384">
        <f t="array" ref="L1384">SUM((InvoiceNo=J1384)*QuantityShipped)</f>
        <v>2</v>
      </c>
      <c r="N1384" t="s">
        <v>4893</v>
      </c>
      <c r="O1384">
        <f t="array" ref="O1384">SUM((ItemCode=N1384)*1)</f>
        <v>1</v>
      </c>
      <c r="P1384">
        <f t="array" ref="P1384">SUM((ItemCode=N1384)*QuantityShipped)</f>
        <v>1</v>
      </c>
    </row>
    <row r="1385" spans="1:16" x14ac:dyDescent="0.55000000000000004">
      <c r="A1385" t="s">
        <v>1634</v>
      </c>
      <c r="B1385" s="1">
        <v>40603</v>
      </c>
      <c r="C1385" t="s">
        <v>1</v>
      </c>
      <c r="D1385" t="s">
        <v>16</v>
      </c>
      <c r="E1385" t="s">
        <v>17</v>
      </c>
      <c r="F1385">
        <v>1</v>
      </c>
      <c r="G1385" t="str">
        <f t="array" ref="G1385">INDEX(BillToName,MATCH(A1385,'Bill to Data'!$A$2:$A$3040,0))</f>
        <v>Curt Holloway</v>
      </c>
      <c r="H1385" t="str">
        <f t="shared" si="21"/>
        <v>8007-543-836</v>
      </c>
      <c r="J1385" t="s">
        <v>2944</v>
      </c>
      <c r="K1385">
        <f t="array" ref="K1385">SUM((InvoiceNo=J1385)*1)</f>
        <v>1</v>
      </c>
      <c r="L1385">
        <f t="array" ref="L1385">SUM((InvoiceNo=J1385)*QuantityShipped)</f>
        <v>1</v>
      </c>
      <c r="N1385" t="s">
        <v>4899</v>
      </c>
      <c r="O1385">
        <f t="array" ref="O1385">SUM((ItemCode=N1385)*1)</f>
        <v>2</v>
      </c>
      <c r="P1385">
        <f t="array" ref="P1385">SUM((ItemCode=N1385)*QuantityShipped)</f>
        <v>6</v>
      </c>
    </row>
    <row r="1386" spans="1:16" x14ac:dyDescent="0.55000000000000004">
      <c r="A1386" t="s">
        <v>1634</v>
      </c>
      <c r="B1386" s="1">
        <v>40603</v>
      </c>
      <c r="C1386" t="s">
        <v>1</v>
      </c>
      <c r="D1386" t="s">
        <v>22</v>
      </c>
      <c r="E1386" t="s">
        <v>23</v>
      </c>
      <c r="F1386">
        <v>38</v>
      </c>
      <c r="G1386" t="str">
        <f t="array" ref="G1386">INDEX(BillToName,MATCH(A1386,'Bill to Data'!$A$2:$A$3040,0))</f>
        <v>Curt Holloway</v>
      </c>
      <c r="H1386" t="str">
        <f t="shared" si="21"/>
        <v>TT11003-VP</v>
      </c>
      <c r="J1386" t="s">
        <v>2945</v>
      </c>
      <c r="K1386">
        <f t="array" ref="K1386">SUM((InvoiceNo=J1386)*1)</f>
        <v>1</v>
      </c>
      <c r="L1386">
        <f t="array" ref="L1386">SUM((InvoiceNo=J1386)*QuantityShipped)</f>
        <v>1</v>
      </c>
      <c r="N1386" t="s">
        <v>4908</v>
      </c>
      <c r="O1386">
        <f t="array" ref="O1386">SUM((ItemCode=N1386)*1)</f>
        <v>1</v>
      </c>
      <c r="P1386">
        <f t="array" ref="P1386">SUM((ItemCode=N1386)*QuantityShipped)</f>
        <v>20</v>
      </c>
    </row>
    <row r="1387" spans="1:16" x14ac:dyDescent="0.55000000000000004">
      <c r="A1387" t="s">
        <v>1635</v>
      </c>
      <c r="B1387" s="1">
        <v>40603</v>
      </c>
      <c r="C1387" t="s">
        <v>1</v>
      </c>
      <c r="D1387" t="s">
        <v>1112</v>
      </c>
      <c r="E1387" t="s">
        <v>1113</v>
      </c>
      <c r="F1387">
        <v>1</v>
      </c>
      <c r="G1387" t="str">
        <f t="array" ref="G1387">INDEX(BillToName,MATCH(A1387,'Bill to Data'!$A$2:$A$3040,0))</f>
        <v>Keith Saffer</v>
      </c>
      <c r="H1387" t="str">
        <f t="shared" si="21"/>
        <v>115-0171-792</v>
      </c>
      <c r="J1387" t="s">
        <v>2946</v>
      </c>
      <c r="K1387">
        <f t="array" ref="K1387">SUM((InvoiceNo=J1387)*1)</f>
        <v>4</v>
      </c>
      <c r="L1387">
        <f t="array" ref="L1387">SUM((InvoiceNo=J1387)*QuantityShipped)</f>
        <v>20</v>
      </c>
      <c r="N1387" t="s">
        <v>4913</v>
      </c>
      <c r="O1387">
        <f t="array" ref="O1387">SUM((ItemCode=N1387)*1)</f>
        <v>1</v>
      </c>
      <c r="P1387">
        <f t="array" ref="P1387">SUM((ItemCode=N1387)*QuantityShipped)</f>
        <v>2</v>
      </c>
    </row>
    <row r="1388" spans="1:16" x14ac:dyDescent="0.55000000000000004">
      <c r="A1388" t="s">
        <v>1635</v>
      </c>
      <c r="B1388" s="1">
        <v>40603</v>
      </c>
      <c r="C1388" t="s">
        <v>1</v>
      </c>
      <c r="D1388" t="s">
        <v>1636</v>
      </c>
      <c r="E1388" t="s">
        <v>1637</v>
      </c>
      <c r="F1388">
        <v>1</v>
      </c>
      <c r="G1388" t="str">
        <f t="array" ref="G1388">INDEX(BillToName,MATCH(A1388,'Bill to Data'!$A$2:$A$3040,0))</f>
        <v>Keith Saffer</v>
      </c>
      <c r="H1388" t="str">
        <f t="shared" si="21"/>
        <v>115-0171-793</v>
      </c>
      <c r="J1388" t="s">
        <v>2947</v>
      </c>
      <c r="K1388">
        <f t="array" ref="K1388">SUM((InvoiceNo=J1388)*1)</f>
        <v>7</v>
      </c>
      <c r="L1388">
        <f t="array" ref="L1388">SUM((InvoiceNo=J1388)*QuantityShipped)</f>
        <v>310</v>
      </c>
      <c r="N1388" t="s">
        <v>4915</v>
      </c>
      <c r="O1388">
        <f t="array" ref="O1388">SUM((ItemCode=N1388)*1)</f>
        <v>2</v>
      </c>
      <c r="P1388">
        <f t="array" ref="P1388">SUM((ItemCode=N1388)*QuantityShipped)</f>
        <v>2</v>
      </c>
    </row>
    <row r="1389" spans="1:16" x14ac:dyDescent="0.55000000000000004">
      <c r="A1389" t="s">
        <v>1635</v>
      </c>
      <c r="B1389" s="1">
        <v>40603</v>
      </c>
      <c r="C1389" t="s">
        <v>1</v>
      </c>
      <c r="D1389" t="s">
        <v>805</v>
      </c>
      <c r="E1389" t="s">
        <v>806</v>
      </c>
      <c r="F1389">
        <v>1</v>
      </c>
      <c r="G1389" t="str">
        <f t="array" ref="G1389">INDEX(BillToName,MATCH(A1389,'Bill to Data'!$A$2:$A$3040,0))</f>
        <v>Keith Saffer</v>
      </c>
      <c r="H1389" t="str">
        <f t="shared" si="21"/>
        <v>117-0171-249</v>
      </c>
      <c r="J1389" t="s">
        <v>2950</v>
      </c>
      <c r="K1389">
        <f t="array" ref="K1389">SUM((InvoiceNo=J1389)*1)</f>
        <v>1</v>
      </c>
      <c r="L1389">
        <f t="array" ref="L1389">SUM((InvoiceNo=J1389)*QuantityShipped)</f>
        <v>1</v>
      </c>
      <c r="N1389" t="s">
        <v>4918</v>
      </c>
      <c r="O1389">
        <f t="array" ref="O1389">SUM((ItemCode=N1389)*1)</f>
        <v>1</v>
      </c>
      <c r="P1389">
        <f t="array" ref="P1389">SUM((ItemCode=N1389)*QuantityShipped)</f>
        <v>75</v>
      </c>
    </row>
    <row r="1390" spans="1:16" x14ac:dyDescent="0.55000000000000004">
      <c r="A1390" t="s">
        <v>1638</v>
      </c>
      <c r="B1390" s="1">
        <v>40603</v>
      </c>
      <c r="C1390" t="s">
        <v>1</v>
      </c>
      <c r="D1390" t="s">
        <v>1639</v>
      </c>
      <c r="E1390" t="s">
        <v>1640</v>
      </c>
      <c r="F1390">
        <v>1</v>
      </c>
      <c r="G1390" t="str">
        <f t="array" ref="G1390">INDEX(BillToName,MATCH(A1390,'Bill to Data'!$A$2:$A$3040,0))</f>
        <v>Timothy Pirani</v>
      </c>
      <c r="H1390" t="str">
        <f t="shared" si="21"/>
        <v>1533C-13ESP</v>
      </c>
      <c r="J1390" t="s">
        <v>2951</v>
      </c>
      <c r="K1390">
        <f t="array" ref="K1390">SUM((InvoiceNo=J1390)*1)</f>
        <v>1</v>
      </c>
      <c r="L1390">
        <f t="array" ref="L1390">SUM((InvoiceNo=J1390)*QuantityShipped)</f>
        <v>11</v>
      </c>
      <c r="N1390" t="s">
        <v>4924</v>
      </c>
      <c r="O1390">
        <f t="array" ref="O1390">SUM((ItemCode=N1390)*1)</f>
        <v>1</v>
      </c>
      <c r="P1390">
        <f t="array" ref="P1390">SUM((ItemCode=N1390)*QuantityShipped)</f>
        <v>1</v>
      </c>
    </row>
    <row r="1391" spans="1:16" x14ac:dyDescent="0.55000000000000004">
      <c r="A1391" t="s">
        <v>1641</v>
      </c>
      <c r="B1391" s="1">
        <v>40603</v>
      </c>
      <c r="C1391" t="s">
        <v>1</v>
      </c>
      <c r="D1391" t="s">
        <v>1285</v>
      </c>
      <c r="E1391" t="s">
        <v>1286</v>
      </c>
      <c r="F1391">
        <v>1</v>
      </c>
      <c r="G1391" t="str">
        <f t="array" ref="G1391">INDEX(BillToName,MATCH(A1391,'Bill to Data'!$A$2:$A$3040,0))</f>
        <v>Michael Watson</v>
      </c>
      <c r="H1391" t="str">
        <f t="shared" si="21"/>
        <v>9950-0023</v>
      </c>
      <c r="J1391" t="s">
        <v>2952</v>
      </c>
      <c r="K1391">
        <f t="array" ref="K1391">SUM((InvoiceNo=J1391)*1)</f>
        <v>1</v>
      </c>
      <c r="L1391">
        <f t="array" ref="L1391">SUM((InvoiceNo=J1391)*QuantityShipped)</f>
        <v>2</v>
      </c>
      <c r="N1391" t="s">
        <v>4926</v>
      </c>
      <c r="O1391">
        <f t="array" ref="O1391">SUM((ItemCode=N1391)*1)</f>
        <v>1</v>
      </c>
      <c r="P1391">
        <f t="array" ref="P1391">SUM((ItemCode=N1391)*QuantityShipped)</f>
        <v>1</v>
      </c>
    </row>
    <row r="1392" spans="1:16" x14ac:dyDescent="0.55000000000000004">
      <c r="A1392" t="s">
        <v>1641</v>
      </c>
      <c r="B1392" s="1">
        <v>40603</v>
      </c>
      <c r="C1392" t="s">
        <v>1</v>
      </c>
      <c r="D1392" t="s">
        <v>163</v>
      </c>
      <c r="E1392" t="s">
        <v>83</v>
      </c>
      <c r="F1392">
        <v>4</v>
      </c>
      <c r="G1392" t="str">
        <f t="array" ref="G1392">INDEX(BillToName,MATCH(A1392,'Bill to Data'!$A$2:$A$3040,0))</f>
        <v>Michael Watson</v>
      </c>
      <c r="H1392" t="str">
        <f t="shared" si="21"/>
        <v>18635-111-406-N</v>
      </c>
      <c r="J1392" t="s">
        <v>2953</v>
      </c>
      <c r="K1392">
        <f t="array" ref="K1392">SUM((InvoiceNo=J1392)*1)</f>
        <v>4</v>
      </c>
      <c r="L1392">
        <f t="array" ref="L1392">SUM((InvoiceNo=J1392)*QuantityShipped)</f>
        <v>63</v>
      </c>
      <c r="N1392" t="s">
        <v>4928</v>
      </c>
      <c r="O1392">
        <f t="array" ref="O1392">SUM((ItemCode=N1392)*1)</f>
        <v>1</v>
      </c>
      <c r="P1392">
        <f t="array" ref="P1392">SUM((ItemCode=N1392)*QuantityShipped)</f>
        <v>1</v>
      </c>
    </row>
    <row r="1393" spans="1:16" x14ac:dyDescent="0.55000000000000004">
      <c r="A1393" t="s">
        <v>1641</v>
      </c>
      <c r="B1393" s="1">
        <v>40603</v>
      </c>
      <c r="C1393" t="s">
        <v>1</v>
      </c>
      <c r="D1393" t="s">
        <v>75</v>
      </c>
      <c r="E1393" t="s">
        <v>76</v>
      </c>
      <c r="F1393">
        <v>6</v>
      </c>
      <c r="G1393" t="str">
        <f t="array" ref="G1393">INDEX(BillToName,MATCH(A1393,'Bill to Data'!$A$2:$A$3040,0))</f>
        <v>Michael Watson</v>
      </c>
      <c r="H1393" t="str">
        <f t="shared" si="21"/>
        <v>QJ111-1</v>
      </c>
      <c r="J1393" t="s">
        <v>2958</v>
      </c>
      <c r="K1393">
        <f t="array" ref="K1393">SUM((InvoiceNo=J1393)*1)</f>
        <v>5</v>
      </c>
      <c r="L1393">
        <f t="array" ref="L1393">SUM((InvoiceNo=J1393)*QuantityShipped)</f>
        <v>1</v>
      </c>
      <c r="N1393" t="s">
        <v>4930</v>
      </c>
      <c r="O1393">
        <f t="array" ref="O1393">SUM((ItemCode=N1393)*1)</f>
        <v>1</v>
      </c>
      <c r="P1393">
        <f t="array" ref="P1393">SUM((ItemCode=N1393)*QuantityShipped)</f>
        <v>1</v>
      </c>
    </row>
    <row r="1394" spans="1:16" x14ac:dyDescent="0.55000000000000004">
      <c r="A1394" t="s">
        <v>1641</v>
      </c>
      <c r="B1394" s="1">
        <v>40603</v>
      </c>
      <c r="C1394" t="s">
        <v>1</v>
      </c>
      <c r="D1394" t="s">
        <v>714</v>
      </c>
      <c r="E1394" t="s">
        <v>76</v>
      </c>
      <c r="F1394">
        <v>14</v>
      </c>
      <c r="G1394" t="str">
        <f t="array" ref="G1394">INDEX(BillToName,MATCH(A1394,'Bill to Data'!$A$2:$A$3040,0))</f>
        <v>Michael Watson</v>
      </c>
      <c r="H1394" t="str">
        <f t="shared" si="21"/>
        <v>QJ111-1/2</v>
      </c>
      <c r="J1394" t="s">
        <v>2959</v>
      </c>
      <c r="K1394">
        <f t="array" ref="K1394">SUM((InvoiceNo=J1394)*1)</f>
        <v>1</v>
      </c>
      <c r="L1394">
        <f t="array" ref="L1394">SUM((InvoiceNo=J1394)*QuantityShipped)</f>
        <v>1</v>
      </c>
      <c r="N1394" t="s">
        <v>4932</v>
      </c>
      <c r="O1394">
        <f t="array" ref="O1394">SUM((ItemCode=N1394)*1)</f>
        <v>1</v>
      </c>
      <c r="P1394">
        <f t="array" ref="P1394">SUM((ItemCode=N1394)*QuantityShipped)</f>
        <v>2</v>
      </c>
    </row>
    <row r="1395" spans="1:16" x14ac:dyDescent="0.55000000000000004">
      <c r="A1395" t="s">
        <v>1641</v>
      </c>
      <c r="B1395" s="1">
        <v>40603</v>
      </c>
      <c r="C1395" t="s">
        <v>1</v>
      </c>
      <c r="D1395" t="s">
        <v>89</v>
      </c>
      <c r="E1395" t="s">
        <v>90</v>
      </c>
      <c r="F1395">
        <v>25</v>
      </c>
      <c r="G1395" t="str">
        <f t="array" ref="G1395">INDEX(BillToName,MATCH(A1395,'Bill to Data'!$A$2:$A$3040,0))</f>
        <v>Michael Watson</v>
      </c>
      <c r="H1395" t="str">
        <f t="shared" si="21"/>
        <v>XRC11002-VK</v>
      </c>
      <c r="J1395" t="s">
        <v>2960</v>
      </c>
      <c r="K1395">
        <f t="array" ref="K1395">SUM((InvoiceNo=J1395)*1)</f>
        <v>2</v>
      </c>
      <c r="L1395">
        <f t="array" ref="L1395">SUM((InvoiceNo=J1395)*QuantityShipped)</f>
        <v>4</v>
      </c>
      <c r="N1395" t="s">
        <v>4935</v>
      </c>
      <c r="O1395">
        <f t="array" ref="O1395">SUM((ItemCode=N1395)*1)</f>
        <v>1</v>
      </c>
      <c r="P1395">
        <f t="array" ref="P1395">SUM((ItemCode=N1395)*QuantityShipped)</f>
        <v>1</v>
      </c>
    </row>
    <row r="1396" spans="1:16" x14ac:dyDescent="0.55000000000000004">
      <c r="A1396" t="s">
        <v>1642</v>
      </c>
      <c r="B1396" s="1">
        <v>40603</v>
      </c>
      <c r="C1396" t="s">
        <v>1</v>
      </c>
      <c r="D1396" t="s">
        <v>119</v>
      </c>
      <c r="E1396" t="s">
        <v>120</v>
      </c>
      <c r="F1396">
        <v>28</v>
      </c>
      <c r="G1396" t="str">
        <f t="array" ref="G1396">INDEX(BillToName,MATCH(A1396,'Bill to Data'!$A$2:$A$3040,0))</f>
        <v>DOUGLAS PULLIAM</v>
      </c>
      <c r="H1396" t="str">
        <f t="shared" si="21"/>
        <v>XR11006-VS</v>
      </c>
      <c r="J1396" t="s">
        <v>2961</v>
      </c>
      <c r="K1396">
        <f t="array" ref="K1396">SUM((InvoiceNo=J1396)*1)</f>
        <v>2</v>
      </c>
      <c r="L1396">
        <f t="array" ref="L1396">SUM((InvoiceNo=J1396)*QuantityShipped)</f>
        <v>100</v>
      </c>
      <c r="N1396" t="s">
        <v>4941</v>
      </c>
      <c r="O1396">
        <f t="array" ref="O1396">SUM((ItemCode=N1396)*1)</f>
        <v>1</v>
      </c>
      <c r="P1396">
        <f t="array" ref="P1396">SUM((ItemCode=N1396)*QuantityShipped)</f>
        <v>1</v>
      </c>
    </row>
    <row r="1397" spans="1:16" x14ac:dyDescent="0.55000000000000004">
      <c r="A1397" t="s">
        <v>1643</v>
      </c>
      <c r="B1397" s="1">
        <v>40603</v>
      </c>
      <c r="C1397" t="s">
        <v>1</v>
      </c>
      <c r="D1397" t="s">
        <v>1644</v>
      </c>
      <c r="E1397" t="s">
        <v>1645</v>
      </c>
      <c r="F1397">
        <v>1</v>
      </c>
      <c r="G1397" t="str">
        <f t="array" ref="G1397">INDEX(BillToName,MATCH(A1397,'Bill to Data'!$A$2:$A$3040,0))</f>
        <v>RYAN RICKER</v>
      </c>
      <c r="H1397" t="str">
        <f t="shared" si="21"/>
        <v>LM2500</v>
      </c>
      <c r="J1397" t="s">
        <v>2962</v>
      </c>
      <c r="K1397">
        <f t="array" ref="K1397">SUM((InvoiceNo=J1397)*1)</f>
        <v>4</v>
      </c>
      <c r="L1397">
        <f t="array" ref="L1397">SUM((InvoiceNo=J1397)*QuantityShipped)</f>
        <v>14</v>
      </c>
      <c r="N1397" t="s">
        <v>4943</v>
      </c>
      <c r="O1397">
        <f t="array" ref="O1397">SUM((ItemCode=N1397)*1)</f>
        <v>1</v>
      </c>
      <c r="P1397">
        <f t="array" ref="P1397">SUM((ItemCode=N1397)*QuantityShipped)</f>
        <v>1</v>
      </c>
    </row>
    <row r="1398" spans="1:16" x14ac:dyDescent="0.55000000000000004">
      <c r="A1398" t="s">
        <v>1646</v>
      </c>
      <c r="B1398" s="1">
        <v>40603</v>
      </c>
      <c r="C1398" t="s">
        <v>138</v>
      </c>
      <c r="D1398" t="s">
        <v>1647</v>
      </c>
      <c r="E1398" t="s">
        <v>1648</v>
      </c>
      <c r="F1398">
        <v>1</v>
      </c>
      <c r="G1398" t="str">
        <f t="array" ref="G1398">INDEX(BillToName,MATCH(A1398,'Bill to Data'!$A$2:$A$3040,0))</f>
        <v>GORDON LUEBBE</v>
      </c>
      <c r="H1398" t="str">
        <f t="shared" si="21"/>
        <v>B23520-3/4-PP</v>
      </c>
      <c r="J1398" t="s">
        <v>2965</v>
      </c>
      <c r="K1398">
        <f t="array" ref="K1398">SUM((InvoiceNo=J1398)*1)</f>
        <v>6</v>
      </c>
      <c r="L1398">
        <f t="array" ref="L1398">SUM((InvoiceNo=J1398)*QuantityShipped)</f>
        <v>300</v>
      </c>
      <c r="N1398" t="s">
        <v>4945</v>
      </c>
      <c r="O1398">
        <f t="array" ref="O1398">SUM((ItemCode=N1398)*1)</f>
        <v>1</v>
      </c>
      <c r="P1398">
        <f t="array" ref="P1398">SUM((ItemCode=N1398)*QuantityShipped)</f>
        <v>1</v>
      </c>
    </row>
    <row r="1399" spans="1:16" x14ac:dyDescent="0.55000000000000004">
      <c r="A1399" t="s">
        <v>1646</v>
      </c>
      <c r="B1399" s="1">
        <v>40603</v>
      </c>
      <c r="C1399" t="s">
        <v>138</v>
      </c>
      <c r="D1399" t="s">
        <v>1042</v>
      </c>
      <c r="E1399" t="s">
        <v>1043</v>
      </c>
      <c r="F1399">
        <v>4</v>
      </c>
      <c r="G1399" t="str">
        <f t="array" ref="G1399">INDEX(BillToName,MATCH(A1399,'Bill to Data'!$A$2:$A$3040,0))</f>
        <v>GORDON LUEBBE</v>
      </c>
      <c r="H1399" t="str">
        <f t="shared" si="21"/>
        <v>QJ353-750-1-NYB</v>
      </c>
      <c r="J1399" t="s">
        <v>2966</v>
      </c>
      <c r="K1399">
        <f t="array" ref="K1399">SUM((InvoiceNo=J1399)*1)</f>
        <v>1</v>
      </c>
      <c r="L1399">
        <f t="array" ref="L1399">SUM((InvoiceNo=J1399)*QuantityShipped)</f>
        <v>2</v>
      </c>
      <c r="N1399" t="s">
        <v>4955</v>
      </c>
      <c r="O1399">
        <f t="array" ref="O1399">SUM((ItemCode=N1399)*1)</f>
        <v>2</v>
      </c>
      <c r="P1399">
        <f t="array" ref="P1399">SUM((ItemCode=N1399)*QuantityShipped)</f>
        <v>2</v>
      </c>
    </row>
    <row r="1400" spans="1:16" x14ac:dyDescent="0.55000000000000004">
      <c r="A1400" t="s">
        <v>1646</v>
      </c>
      <c r="B1400" s="1">
        <v>40603</v>
      </c>
      <c r="C1400" t="s">
        <v>138</v>
      </c>
      <c r="D1400" t="s">
        <v>1649</v>
      </c>
      <c r="E1400" t="s">
        <v>1043</v>
      </c>
      <c r="F1400">
        <v>6</v>
      </c>
      <c r="G1400" t="str">
        <f t="array" ref="G1400">INDEX(BillToName,MATCH(A1400,'Bill to Data'!$A$2:$A$3040,0))</f>
        <v>GORDON LUEBBE</v>
      </c>
      <c r="H1400" t="str">
        <f t="shared" si="21"/>
        <v>QJ353-750-2-NYB</v>
      </c>
      <c r="J1400" t="s">
        <v>2967</v>
      </c>
      <c r="K1400">
        <f t="array" ref="K1400">SUM((InvoiceNo=J1400)*1)</f>
        <v>4</v>
      </c>
      <c r="L1400">
        <f t="array" ref="L1400">SUM((InvoiceNo=J1400)*QuantityShipped)</f>
        <v>89</v>
      </c>
      <c r="N1400" t="s">
        <v>4957</v>
      </c>
      <c r="O1400">
        <f t="array" ref="O1400">SUM((ItemCode=N1400)*1)</f>
        <v>1</v>
      </c>
      <c r="P1400">
        <f t="array" ref="P1400">SUM((ItemCode=N1400)*QuantityShipped)</f>
        <v>1</v>
      </c>
    </row>
    <row r="1401" spans="1:16" x14ac:dyDescent="0.55000000000000004">
      <c r="A1401" t="s">
        <v>1646</v>
      </c>
      <c r="B1401" s="1">
        <v>40603</v>
      </c>
      <c r="C1401" t="s">
        <v>138</v>
      </c>
      <c r="D1401" t="s">
        <v>1650</v>
      </c>
      <c r="E1401" t="s">
        <v>1280</v>
      </c>
      <c r="F1401">
        <v>2</v>
      </c>
      <c r="G1401" t="str">
        <f t="array" ref="G1401">INDEX(BillToName,MATCH(A1401,'Bill to Data'!$A$2:$A$3040,0))</f>
        <v>GORDON LUEBBE</v>
      </c>
      <c r="H1401" t="str">
        <f t="shared" si="21"/>
        <v>TTI11006-VP</v>
      </c>
      <c r="J1401" t="s">
        <v>2968</v>
      </c>
      <c r="K1401">
        <f t="array" ref="K1401">SUM((InvoiceNo=J1401)*1)</f>
        <v>1</v>
      </c>
      <c r="L1401">
        <f t="array" ref="L1401">SUM((InvoiceNo=J1401)*QuantityShipped)</f>
        <v>1</v>
      </c>
      <c r="N1401" t="s">
        <v>4963</v>
      </c>
      <c r="O1401">
        <f t="array" ref="O1401">SUM((ItemCode=N1401)*1)</f>
        <v>1</v>
      </c>
      <c r="P1401">
        <f t="array" ref="P1401">SUM((ItemCode=N1401)*QuantityShipped)</f>
        <v>38</v>
      </c>
    </row>
    <row r="1402" spans="1:16" x14ac:dyDescent="0.55000000000000004">
      <c r="A1402" t="s">
        <v>1646</v>
      </c>
      <c r="B1402" s="1">
        <v>40603</v>
      </c>
      <c r="C1402" t="s">
        <v>138</v>
      </c>
      <c r="D1402" t="s">
        <v>878</v>
      </c>
      <c r="E1402" t="s">
        <v>879</v>
      </c>
      <c r="F1402">
        <v>5</v>
      </c>
      <c r="G1402" t="str">
        <f t="array" ref="G1402">INDEX(BillToName,MATCH(A1402,'Bill to Data'!$A$2:$A$3040,0))</f>
        <v>GORDON LUEBBE</v>
      </c>
      <c r="H1402" t="str">
        <f t="shared" si="21"/>
        <v>CP25597-3-NY</v>
      </c>
      <c r="J1402" t="s">
        <v>2969</v>
      </c>
      <c r="K1402">
        <f t="array" ref="K1402">SUM((InvoiceNo=J1402)*1)</f>
        <v>1</v>
      </c>
      <c r="L1402">
        <f t="array" ref="L1402">SUM((InvoiceNo=J1402)*QuantityShipped)</f>
        <v>1</v>
      </c>
      <c r="N1402" t="s">
        <v>4965</v>
      </c>
      <c r="O1402">
        <f t="array" ref="O1402">SUM((ItemCode=N1402)*1)</f>
        <v>1</v>
      </c>
      <c r="P1402">
        <f t="array" ref="P1402">SUM((ItemCode=N1402)*QuantityShipped)</f>
        <v>5</v>
      </c>
    </row>
    <row r="1403" spans="1:16" x14ac:dyDescent="0.55000000000000004">
      <c r="A1403" t="s">
        <v>1646</v>
      </c>
      <c r="B1403" s="1">
        <v>40603</v>
      </c>
      <c r="C1403" t="s">
        <v>138</v>
      </c>
      <c r="D1403" t="s">
        <v>453</v>
      </c>
      <c r="E1403" t="s">
        <v>30</v>
      </c>
      <c r="F1403">
        <v>5</v>
      </c>
      <c r="G1403" t="str">
        <f t="array" ref="G1403">INDEX(BillToName,MATCH(A1403,'Bill to Data'!$A$2:$A$3040,0))</f>
        <v>GORDON LUEBBE</v>
      </c>
      <c r="H1403" t="str">
        <f t="shared" si="21"/>
        <v>25612-2-NYR</v>
      </c>
      <c r="J1403" t="s">
        <v>2970</v>
      </c>
      <c r="K1403">
        <f t="array" ref="K1403">SUM((InvoiceNo=J1403)*1)</f>
        <v>4</v>
      </c>
      <c r="L1403">
        <f t="array" ref="L1403">SUM((InvoiceNo=J1403)*QuantityShipped)</f>
        <v>11</v>
      </c>
      <c r="N1403" t="s">
        <v>4969</v>
      </c>
      <c r="O1403">
        <f t="array" ref="O1403">SUM((ItemCode=N1403)*1)</f>
        <v>2</v>
      </c>
      <c r="P1403">
        <f t="array" ref="P1403">SUM((ItemCode=N1403)*QuantityShipped)</f>
        <v>1</v>
      </c>
    </row>
    <row r="1404" spans="1:16" x14ac:dyDescent="0.55000000000000004">
      <c r="A1404" t="s">
        <v>1651</v>
      </c>
      <c r="B1404" s="1">
        <v>40604</v>
      </c>
      <c r="C1404" t="s">
        <v>1</v>
      </c>
      <c r="D1404" t="s">
        <v>808</v>
      </c>
      <c r="E1404" t="s">
        <v>809</v>
      </c>
      <c r="F1404">
        <v>5</v>
      </c>
      <c r="G1404" t="str">
        <f t="array" ref="G1404">INDEX(BillToName,MATCH(A1404,'Bill to Data'!$A$2:$A$3040,0))</f>
        <v>Michael Womack</v>
      </c>
      <c r="H1404" t="str">
        <f t="shared" si="21"/>
        <v>21950-8-NYB</v>
      </c>
      <c r="J1404" t="s">
        <v>2972</v>
      </c>
      <c r="K1404">
        <f t="array" ref="K1404">SUM((InvoiceNo=J1404)*1)</f>
        <v>1</v>
      </c>
      <c r="L1404">
        <f t="array" ref="L1404">SUM((InvoiceNo=J1404)*QuantityShipped)</f>
        <v>4</v>
      </c>
      <c r="N1404" t="s">
        <v>4970</v>
      </c>
      <c r="O1404">
        <f t="array" ref="O1404">SUM((ItemCode=N1404)*1)</f>
        <v>1</v>
      </c>
      <c r="P1404">
        <f t="array" ref="P1404">SUM((ItemCode=N1404)*QuantityShipped)</f>
        <v>1</v>
      </c>
    </row>
    <row r="1405" spans="1:16" x14ac:dyDescent="0.55000000000000004">
      <c r="A1405" t="s">
        <v>1651</v>
      </c>
      <c r="B1405" s="1">
        <v>40604</v>
      </c>
      <c r="C1405" t="s">
        <v>1</v>
      </c>
      <c r="D1405" t="s">
        <v>242</v>
      </c>
      <c r="E1405" t="s">
        <v>243</v>
      </c>
      <c r="F1405">
        <v>20</v>
      </c>
      <c r="G1405" t="str">
        <f t="array" ref="G1405">INDEX(BillToName,MATCH(A1405,'Bill to Data'!$A$2:$A$3040,0))</f>
        <v>Michael Womack</v>
      </c>
      <c r="H1405" t="str">
        <f t="shared" si="21"/>
        <v>CP19438-EPR</v>
      </c>
      <c r="J1405" t="s">
        <v>2973</v>
      </c>
      <c r="K1405">
        <f t="array" ref="K1405">SUM((InvoiceNo=J1405)*1)</f>
        <v>1</v>
      </c>
      <c r="L1405">
        <f t="array" ref="L1405">SUM((InvoiceNo=J1405)*QuantityShipped)</f>
        <v>17</v>
      </c>
      <c r="N1405" t="s">
        <v>4980</v>
      </c>
      <c r="O1405">
        <f t="array" ref="O1405">SUM((ItemCode=N1405)*1)</f>
        <v>1</v>
      </c>
      <c r="P1405">
        <f t="array" ref="P1405">SUM((ItemCode=N1405)*QuantityShipped)</f>
        <v>38</v>
      </c>
    </row>
    <row r="1406" spans="1:16" x14ac:dyDescent="0.55000000000000004">
      <c r="A1406" t="s">
        <v>1651</v>
      </c>
      <c r="B1406" s="1">
        <v>40604</v>
      </c>
      <c r="C1406" t="s">
        <v>1</v>
      </c>
      <c r="D1406" t="s">
        <v>1116</v>
      </c>
      <c r="E1406" t="s">
        <v>743</v>
      </c>
      <c r="F1406">
        <v>10</v>
      </c>
      <c r="G1406" t="str">
        <f t="array" ref="G1406">INDEX(BillToName,MATCH(A1406,'Bill to Data'!$A$2:$A$3040,0))</f>
        <v>Michael Womack</v>
      </c>
      <c r="H1406" t="str">
        <f t="shared" si="21"/>
        <v>QJT8360-NYB</v>
      </c>
      <c r="J1406" t="s">
        <v>2974</v>
      </c>
      <c r="K1406">
        <f t="array" ref="K1406">SUM((InvoiceNo=J1406)*1)</f>
        <v>1</v>
      </c>
      <c r="L1406">
        <f t="array" ref="L1406">SUM((InvoiceNo=J1406)*QuantityShipped)</f>
        <v>3</v>
      </c>
      <c r="N1406" t="s">
        <v>4983</v>
      </c>
      <c r="O1406">
        <f t="array" ref="O1406">SUM((ItemCode=N1406)*1)</f>
        <v>1</v>
      </c>
      <c r="P1406">
        <f t="array" ref="P1406">SUM((ItemCode=N1406)*QuantityShipped)</f>
        <v>4</v>
      </c>
    </row>
    <row r="1407" spans="1:16" x14ac:dyDescent="0.55000000000000004">
      <c r="A1407" t="s">
        <v>1651</v>
      </c>
      <c r="B1407" s="1">
        <v>40604</v>
      </c>
      <c r="C1407" t="s">
        <v>1</v>
      </c>
      <c r="D1407" t="s">
        <v>238</v>
      </c>
      <c r="E1407" t="s">
        <v>86</v>
      </c>
      <c r="F1407">
        <v>100</v>
      </c>
      <c r="G1407" t="str">
        <f t="array" ref="G1407">INDEX(BillToName,MATCH(A1407,'Bill to Data'!$A$2:$A$3040,0))</f>
        <v>Michael Womack</v>
      </c>
      <c r="H1407" t="str">
        <f t="shared" si="21"/>
        <v>8079-PP-100</v>
      </c>
      <c r="J1407" t="s">
        <v>2975</v>
      </c>
      <c r="K1407">
        <f t="array" ref="K1407">SUM((InvoiceNo=J1407)*1)</f>
        <v>2</v>
      </c>
      <c r="L1407">
        <f t="array" ref="L1407">SUM((InvoiceNo=J1407)*QuantityShipped)</f>
        <v>51</v>
      </c>
      <c r="N1407" t="s">
        <v>4987</v>
      </c>
      <c r="O1407">
        <f t="array" ref="O1407">SUM((ItemCode=N1407)*1)</f>
        <v>1</v>
      </c>
      <c r="P1407">
        <f t="array" ref="P1407">SUM((ItemCode=N1407)*QuantityShipped)</f>
        <v>1</v>
      </c>
    </row>
    <row r="1408" spans="1:16" x14ac:dyDescent="0.55000000000000004">
      <c r="A1408" t="s">
        <v>1651</v>
      </c>
      <c r="B1408" s="1">
        <v>40604</v>
      </c>
      <c r="C1408" t="s">
        <v>1</v>
      </c>
      <c r="D1408" t="s">
        <v>24</v>
      </c>
      <c r="E1408" t="s">
        <v>23</v>
      </c>
      <c r="F1408">
        <v>40</v>
      </c>
      <c r="G1408" t="str">
        <f t="array" ref="G1408">INDEX(BillToName,MATCH(A1408,'Bill to Data'!$A$2:$A$3040,0))</f>
        <v>Michael Womack</v>
      </c>
      <c r="H1408" t="str">
        <f t="shared" si="21"/>
        <v>TT11008-VP</v>
      </c>
      <c r="J1408" t="s">
        <v>2976</v>
      </c>
      <c r="K1408">
        <f t="array" ref="K1408">SUM((InvoiceNo=J1408)*1)</f>
        <v>2</v>
      </c>
      <c r="L1408">
        <f t="array" ref="L1408">SUM((InvoiceNo=J1408)*QuantityShipped)</f>
        <v>-11</v>
      </c>
      <c r="N1408" t="s">
        <v>4996</v>
      </c>
      <c r="O1408">
        <f t="array" ref="O1408">SUM((ItemCode=N1408)*1)</f>
        <v>1</v>
      </c>
      <c r="P1408">
        <f t="array" ref="P1408">SUM((ItemCode=N1408)*QuantityShipped)</f>
        <v>1</v>
      </c>
    </row>
    <row r="1409" spans="1:16" x14ac:dyDescent="0.55000000000000004">
      <c r="A1409" t="s">
        <v>1651</v>
      </c>
      <c r="B1409" s="1">
        <v>40604</v>
      </c>
      <c r="C1409" t="s">
        <v>1</v>
      </c>
      <c r="D1409" t="s">
        <v>735</v>
      </c>
      <c r="E1409" t="s">
        <v>23</v>
      </c>
      <c r="F1409">
        <v>40</v>
      </c>
      <c r="G1409" t="str">
        <f t="array" ref="G1409">INDEX(BillToName,MATCH(A1409,'Bill to Data'!$A$2:$A$3040,0))</f>
        <v>Michael Womack</v>
      </c>
      <c r="H1409" t="str">
        <f t="shared" si="21"/>
        <v>TT11004-VP</v>
      </c>
      <c r="J1409" t="s">
        <v>2977</v>
      </c>
      <c r="K1409">
        <f t="array" ref="K1409">SUM((InvoiceNo=J1409)*1)</f>
        <v>5</v>
      </c>
      <c r="L1409">
        <f t="array" ref="L1409">SUM((InvoiceNo=J1409)*QuantityShipped)</f>
        <v>29</v>
      </c>
      <c r="N1409" t="s">
        <v>5000</v>
      </c>
      <c r="O1409">
        <f t="array" ref="O1409">SUM((ItemCode=N1409)*1)</f>
        <v>1</v>
      </c>
      <c r="P1409">
        <f t="array" ref="P1409">SUM((ItemCode=N1409)*QuantityShipped)</f>
        <v>4</v>
      </c>
    </row>
    <row r="1410" spans="1:16" x14ac:dyDescent="0.55000000000000004">
      <c r="A1410" t="s">
        <v>1651</v>
      </c>
      <c r="B1410" s="1">
        <v>40604</v>
      </c>
      <c r="C1410" t="s">
        <v>1</v>
      </c>
      <c r="D1410" t="s">
        <v>1652</v>
      </c>
      <c r="E1410" t="s">
        <v>907</v>
      </c>
      <c r="F1410">
        <v>50</v>
      </c>
      <c r="G1410" t="str">
        <f t="array" ref="G1410">INDEX(BillToName,MATCH(A1410,'Bill to Data'!$A$2:$A$3040,0))</f>
        <v>Michael Womack</v>
      </c>
      <c r="H1410" t="str">
        <f t="shared" ref="H1410:H1473" si="22">LEFT(D1410,LEN(D1410))</f>
        <v>CP25607-6-NY</v>
      </c>
      <c r="J1410" t="s">
        <v>2980</v>
      </c>
      <c r="K1410">
        <f t="array" ref="K1410">SUM((InvoiceNo=J1410)*1)</f>
        <v>7</v>
      </c>
      <c r="L1410">
        <f t="array" ref="L1410">SUM((InvoiceNo=J1410)*QuantityShipped)</f>
        <v>21</v>
      </c>
      <c r="N1410" t="s">
        <v>5012</v>
      </c>
      <c r="O1410">
        <f t="array" ref="O1410">SUM((ItemCode=N1410)*1)</f>
        <v>1</v>
      </c>
      <c r="P1410">
        <f t="array" ref="P1410">SUM((ItemCode=N1410)*QuantityShipped)</f>
        <v>1</v>
      </c>
    </row>
    <row r="1411" spans="1:16" x14ac:dyDescent="0.55000000000000004">
      <c r="A1411" t="s">
        <v>1653</v>
      </c>
      <c r="B1411" s="1">
        <v>40604</v>
      </c>
      <c r="C1411" t="s">
        <v>138</v>
      </c>
      <c r="D1411" t="s">
        <v>1488</v>
      </c>
      <c r="E1411" t="s">
        <v>1489</v>
      </c>
      <c r="F1411">
        <v>3</v>
      </c>
      <c r="G1411" t="str">
        <f t="array" ref="G1411">INDEX(BillToName,MATCH(A1411,'Bill to Data'!$A$2:$A$3040,0))</f>
        <v>WES SUDDARTH</v>
      </c>
      <c r="H1411" t="str">
        <f t="shared" si="22"/>
        <v>LST100-50</v>
      </c>
      <c r="J1411" t="s">
        <v>2990</v>
      </c>
      <c r="K1411">
        <f t="array" ref="K1411">SUM((InvoiceNo=J1411)*1)</f>
        <v>1</v>
      </c>
      <c r="L1411">
        <f t="array" ref="L1411">SUM((InvoiceNo=J1411)*QuantityShipped)</f>
        <v>1</v>
      </c>
      <c r="N1411" t="s">
        <v>5030</v>
      </c>
      <c r="O1411">
        <f t="array" ref="O1411">SUM((ItemCode=N1411)*1)</f>
        <v>1</v>
      </c>
      <c r="P1411">
        <f t="array" ref="P1411">SUM((ItemCode=N1411)*QuantityShipped)</f>
        <v>1</v>
      </c>
    </row>
    <row r="1412" spans="1:16" x14ac:dyDescent="0.55000000000000004">
      <c r="A1412" t="s">
        <v>1653</v>
      </c>
      <c r="B1412" s="1">
        <v>40604</v>
      </c>
      <c r="C1412" t="s">
        <v>138</v>
      </c>
      <c r="D1412" t="s">
        <v>1654</v>
      </c>
      <c r="E1412" t="s">
        <v>1655</v>
      </c>
      <c r="F1412">
        <v>1</v>
      </c>
      <c r="G1412" t="str">
        <f t="array" ref="G1412">INDEX(BillToName,MATCH(A1412,'Bill to Data'!$A$2:$A$3040,0))</f>
        <v>WES SUDDARTH</v>
      </c>
      <c r="H1412" t="str">
        <f t="shared" si="22"/>
        <v>LST150-50</v>
      </c>
      <c r="J1412" t="s">
        <v>2992</v>
      </c>
      <c r="K1412">
        <f t="array" ref="K1412">SUM((InvoiceNo=J1412)*1)</f>
        <v>1</v>
      </c>
      <c r="L1412">
        <f t="array" ref="L1412">SUM((InvoiceNo=J1412)*QuantityShipped)</f>
        <v>2</v>
      </c>
      <c r="N1412" t="s">
        <v>5044</v>
      </c>
      <c r="O1412">
        <f t="array" ref="O1412">SUM((ItemCode=N1412)*1)</f>
        <v>1</v>
      </c>
      <c r="P1412">
        <f t="array" ref="P1412">SUM((ItemCode=N1412)*QuantityShipped)</f>
        <v>1</v>
      </c>
    </row>
    <row r="1413" spans="1:16" x14ac:dyDescent="0.55000000000000004">
      <c r="A1413" t="s">
        <v>1656</v>
      </c>
      <c r="B1413" s="1">
        <v>40604</v>
      </c>
      <c r="C1413" t="s">
        <v>1</v>
      </c>
      <c r="D1413" t="s">
        <v>2</v>
      </c>
      <c r="E1413" t="s">
        <v>3</v>
      </c>
      <c r="F1413">
        <v>1</v>
      </c>
      <c r="G1413" t="str">
        <f t="array" ref="G1413">INDEX(BillToName,MATCH(A1413,'Bill to Data'!$A$2:$A$3040,0))</f>
        <v>RIC LINES</v>
      </c>
      <c r="H1413" t="str">
        <f t="shared" si="22"/>
        <v>8000-543-236</v>
      </c>
      <c r="J1413" t="s">
        <v>2995</v>
      </c>
      <c r="K1413">
        <f t="array" ref="K1413">SUM((InvoiceNo=J1413)*1)</f>
        <v>1</v>
      </c>
      <c r="L1413">
        <f t="array" ref="L1413">SUM((InvoiceNo=J1413)*QuantityShipped)</f>
        <v>1</v>
      </c>
      <c r="N1413" t="s">
        <v>5053</v>
      </c>
      <c r="O1413">
        <f t="array" ref="O1413">SUM((ItemCode=N1413)*1)</f>
        <v>1</v>
      </c>
      <c r="P1413">
        <f t="array" ref="P1413">SUM((ItemCode=N1413)*QuantityShipped)</f>
        <v>2</v>
      </c>
    </row>
    <row r="1414" spans="1:16" x14ac:dyDescent="0.55000000000000004">
      <c r="A1414" t="s">
        <v>1657</v>
      </c>
      <c r="B1414" s="1">
        <v>40604</v>
      </c>
      <c r="C1414" t="s">
        <v>138</v>
      </c>
      <c r="D1414" t="s">
        <v>1658</v>
      </c>
      <c r="E1414" t="s">
        <v>1659</v>
      </c>
      <c r="F1414">
        <v>1</v>
      </c>
      <c r="G1414" t="str">
        <f t="array" ref="G1414">INDEX(BillToName,MATCH(A1414,'Bill to Data'!$A$2:$A$3040,0))</f>
        <v>TONY TEIXEIRA</v>
      </c>
      <c r="H1414" t="str">
        <f t="shared" si="22"/>
        <v>2088-594-154</v>
      </c>
      <c r="J1414" t="s">
        <v>2996</v>
      </c>
      <c r="K1414">
        <f t="array" ref="K1414">SUM((InvoiceNo=J1414)*1)</f>
        <v>1</v>
      </c>
      <c r="L1414">
        <f t="array" ref="L1414">SUM((InvoiceNo=J1414)*QuantityShipped)</f>
        <v>40</v>
      </c>
      <c r="N1414" t="s">
        <v>5055</v>
      </c>
      <c r="O1414">
        <f t="array" ref="O1414">SUM((ItemCode=N1414)*1)</f>
        <v>1</v>
      </c>
      <c r="P1414">
        <f t="array" ref="P1414">SUM((ItemCode=N1414)*QuantityShipped)</f>
        <v>2</v>
      </c>
    </row>
    <row r="1415" spans="1:16" x14ac:dyDescent="0.55000000000000004">
      <c r="A1415" t="s">
        <v>1660</v>
      </c>
      <c r="B1415" s="1">
        <v>40604</v>
      </c>
      <c r="C1415" t="s">
        <v>138</v>
      </c>
      <c r="D1415" t="s">
        <v>1298</v>
      </c>
      <c r="E1415" t="s">
        <v>1299</v>
      </c>
      <c r="F1415">
        <v>1</v>
      </c>
      <c r="G1415" t="str">
        <f t="array" ref="G1415">INDEX(BillToName,MATCH(A1415,'Bill to Data'!$A$2:$A$3040,0))</f>
        <v>ANTON RABUDIANSKI</v>
      </c>
      <c r="H1415" t="str">
        <f t="shared" si="22"/>
        <v>INFD0015-19</v>
      </c>
      <c r="J1415" t="s">
        <v>2997</v>
      </c>
      <c r="K1415">
        <f t="array" ref="K1415">SUM((InvoiceNo=J1415)*1)</f>
        <v>1</v>
      </c>
      <c r="L1415">
        <f t="array" ref="L1415">SUM((InvoiceNo=J1415)*QuantityShipped)</f>
        <v>1</v>
      </c>
      <c r="N1415" t="s">
        <v>5057</v>
      </c>
      <c r="O1415">
        <f t="array" ref="O1415">SUM((ItemCode=N1415)*1)</f>
        <v>1</v>
      </c>
      <c r="P1415">
        <f t="array" ref="P1415">SUM((ItemCode=N1415)*QuantityShipped)</f>
        <v>1</v>
      </c>
    </row>
    <row r="1416" spans="1:16" x14ac:dyDescent="0.55000000000000004">
      <c r="A1416" t="s">
        <v>1660</v>
      </c>
      <c r="B1416" s="1">
        <v>40604</v>
      </c>
      <c r="C1416" t="s">
        <v>138</v>
      </c>
      <c r="D1416" t="s">
        <v>1661</v>
      </c>
      <c r="E1416" t="s">
        <v>1662</v>
      </c>
      <c r="F1416">
        <v>1</v>
      </c>
      <c r="G1416" t="str">
        <f t="array" ref="G1416">INDEX(BillToName,MATCH(A1416,'Bill to Data'!$A$2:$A$3040,0))</f>
        <v>ANTON RABUDIANSKI</v>
      </c>
      <c r="H1416" t="str">
        <f t="shared" si="22"/>
        <v>INFD15-ST</v>
      </c>
      <c r="J1416" t="s">
        <v>2998</v>
      </c>
      <c r="K1416">
        <f t="array" ref="K1416">SUM((InvoiceNo=J1416)*1)</f>
        <v>2</v>
      </c>
      <c r="L1416">
        <f t="array" ref="L1416">SUM((InvoiceNo=J1416)*QuantityShipped)</f>
        <v>2</v>
      </c>
      <c r="N1416" t="s">
        <v>5059</v>
      </c>
      <c r="O1416">
        <f t="array" ref="O1416">SUM((ItemCode=N1416)*1)</f>
        <v>1</v>
      </c>
      <c r="P1416">
        <f t="array" ref="P1416">SUM((ItemCode=N1416)*QuantityShipped)</f>
        <v>1</v>
      </c>
    </row>
    <row r="1417" spans="1:16" x14ac:dyDescent="0.55000000000000004">
      <c r="A1417" t="s">
        <v>1663</v>
      </c>
      <c r="B1417" s="1">
        <v>40604</v>
      </c>
      <c r="C1417" t="s">
        <v>138</v>
      </c>
      <c r="D1417" t="s">
        <v>390</v>
      </c>
      <c r="E1417" t="s">
        <v>361</v>
      </c>
      <c r="F1417">
        <v>1</v>
      </c>
      <c r="G1417" t="str">
        <f t="array" ref="G1417">INDEX(BillToName,MATCH(A1417,'Bill to Data'!$A$2:$A$3040,0))</f>
        <v>JOEL KLIPPEL</v>
      </c>
      <c r="H1417" t="str">
        <f t="shared" si="22"/>
        <v>38720-PPB-X8</v>
      </c>
      <c r="J1417" t="s">
        <v>2999</v>
      </c>
      <c r="K1417">
        <f t="array" ref="K1417">SUM((InvoiceNo=J1417)*1)</f>
        <v>3</v>
      </c>
      <c r="L1417">
        <f t="array" ref="L1417">SUM((InvoiceNo=J1417)*QuantityShipped)</f>
        <v>57</v>
      </c>
      <c r="N1417" t="s">
        <v>5064</v>
      </c>
      <c r="O1417">
        <f t="array" ref="O1417">SUM((ItemCode=N1417)*1)</f>
        <v>1</v>
      </c>
      <c r="P1417">
        <f t="array" ref="P1417">SUM((ItemCode=N1417)*QuantityShipped)</f>
        <v>1</v>
      </c>
    </row>
    <row r="1418" spans="1:16" x14ac:dyDescent="0.55000000000000004">
      <c r="A1418" t="s">
        <v>1663</v>
      </c>
      <c r="B1418" s="1">
        <v>40604</v>
      </c>
      <c r="C1418" t="s">
        <v>138</v>
      </c>
      <c r="D1418" t="s">
        <v>360</v>
      </c>
      <c r="E1418" t="s">
        <v>361</v>
      </c>
      <c r="F1418">
        <v>2</v>
      </c>
      <c r="G1418" t="str">
        <f t="array" ref="G1418">INDEX(BillToName,MATCH(A1418,'Bill to Data'!$A$2:$A$3040,0))</f>
        <v>JOEL KLIPPEL</v>
      </c>
      <c r="H1418" t="str">
        <f t="shared" si="22"/>
        <v>38720-PPB-X12</v>
      </c>
      <c r="J1418" t="s">
        <v>3003</v>
      </c>
      <c r="K1418">
        <f t="array" ref="K1418">SUM((InvoiceNo=J1418)*1)</f>
        <v>2</v>
      </c>
      <c r="L1418">
        <f t="array" ref="L1418">SUM((InvoiceNo=J1418)*QuantityShipped)</f>
        <v>40</v>
      </c>
      <c r="N1418" t="s">
        <v>5068</v>
      </c>
      <c r="O1418">
        <f t="array" ref="O1418">SUM((ItemCode=N1418)*1)</f>
        <v>1</v>
      </c>
      <c r="P1418">
        <f t="array" ref="P1418">SUM((ItemCode=N1418)*QuantityShipped)</f>
        <v>60</v>
      </c>
    </row>
    <row r="1419" spans="1:16" x14ac:dyDescent="0.55000000000000004">
      <c r="A1419" t="s">
        <v>1663</v>
      </c>
      <c r="B1419" s="1">
        <v>40604</v>
      </c>
      <c r="C1419" t="s">
        <v>138</v>
      </c>
      <c r="D1419" t="s">
        <v>330</v>
      </c>
      <c r="E1419" t="s">
        <v>12</v>
      </c>
      <c r="F1419">
        <v>1</v>
      </c>
      <c r="G1419" t="str">
        <f t="array" ref="G1419">INDEX(BillToName,MATCH(A1419,'Bill to Data'!$A$2:$A$3040,0))</f>
        <v>JOEL KLIPPEL</v>
      </c>
      <c r="H1419" t="str">
        <f t="shared" si="22"/>
        <v>50800-15-PP-406</v>
      </c>
      <c r="J1419" t="s">
        <v>3004</v>
      </c>
      <c r="K1419">
        <f t="array" ref="K1419">SUM((InvoiceNo=J1419)*1)</f>
        <v>1</v>
      </c>
      <c r="L1419">
        <f t="array" ref="L1419">SUM((InvoiceNo=J1419)*QuantityShipped)</f>
        <v>85</v>
      </c>
      <c r="N1419" t="s">
        <v>5076</v>
      </c>
      <c r="O1419">
        <f t="array" ref="O1419">SUM((ItemCode=N1419)*1)</f>
        <v>1</v>
      </c>
      <c r="P1419">
        <f t="array" ref="P1419">SUM((ItemCode=N1419)*QuantityShipped)</f>
        <v>1</v>
      </c>
    </row>
    <row r="1420" spans="1:16" x14ac:dyDescent="0.55000000000000004">
      <c r="A1420" t="s">
        <v>1663</v>
      </c>
      <c r="B1420" s="1">
        <v>40604</v>
      </c>
      <c r="C1420" t="s">
        <v>138</v>
      </c>
      <c r="D1420" t="s">
        <v>362</v>
      </c>
      <c r="E1420" t="s">
        <v>361</v>
      </c>
      <c r="F1420">
        <v>1</v>
      </c>
      <c r="G1420" t="str">
        <f t="array" ref="G1420">INDEX(BillToName,MATCH(A1420,'Bill to Data'!$A$2:$A$3040,0))</f>
        <v>JOEL KLIPPEL</v>
      </c>
      <c r="H1420" t="str">
        <f t="shared" si="22"/>
        <v>38720-PPB-X18</v>
      </c>
      <c r="J1420" t="s">
        <v>3007</v>
      </c>
      <c r="K1420">
        <f t="array" ref="K1420">SUM((InvoiceNo=J1420)*1)</f>
        <v>1</v>
      </c>
      <c r="L1420">
        <f t="array" ref="L1420">SUM((InvoiceNo=J1420)*QuantityShipped)</f>
        <v>1</v>
      </c>
      <c r="N1420" t="s">
        <v>5082</v>
      </c>
      <c r="O1420">
        <f t="array" ref="O1420">SUM((ItemCode=N1420)*1)</f>
        <v>1</v>
      </c>
      <c r="P1420">
        <f t="array" ref="P1420">SUM((ItemCode=N1420)*QuantityShipped)</f>
        <v>1</v>
      </c>
    </row>
    <row r="1421" spans="1:16" x14ac:dyDescent="0.55000000000000004">
      <c r="A1421" t="s">
        <v>1663</v>
      </c>
      <c r="B1421" s="1">
        <v>40604</v>
      </c>
      <c r="C1421" t="s">
        <v>138</v>
      </c>
      <c r="D1421" t="s">
        <v>597</v>
      </c>
      <c r="E1421" t="s">
        <v>361</v>
      </c>
      <c r="F1421">
        <v>1</v>
      </c>
      <c r="G1421" t="str">
        <f t="array" ref="G1421">INDEX(BillToName,MATCH(A1421,'Bill to Data'!$A$2:$A$3040,0))</f>
        <v>JOEL KLIPPEL</v>
      </c>
      <c r="H1421" t="str">
        <f t="shared" si="22"/>
        <v>38720-PPB-X26</v>
      </c>
      <c r="J1421" t="s">
        <v>3008</v>
      </c>
      <c r="K1421">
        <f t="array" ref="K1421">SUM((InvoiceNo=J1421)*1)</f>
        <v>1</v>
      </c>
      <c r="L1421">
        <f t="array" ref="L1421">SUM((InvoiceNo=J1421)*QuantityShipped)</f>
        <v>10</v>
      </c>
      <c r="N1421" t="s">
        <v>5091</v>
      </c>
      <c r="O1421">
        <f t="array" ref="O1421">SUM((ItemCode=N1421)*1)</f>
        <v>2</v>
      </c>
      <c r="P1421">
        <f t="array" ref="P1421">SUM((ItemCode=N1421)*QuantityShipped)</f>
        <v>2</v>
      </c>
    </row>
    <row r="1422" spans="1:16" x14ac:dyDescent="0.55000000000000004">
      <c r="A1422" t="s">
        <v>1663</v>
      </c>
      <c r="B1422" s="1">
        <v>40604</v>
      </c>
      <c r="C1422" t="s">
        <v>138</v>
      </c>
      <c r="D1422" t="s">
        <v>274</v>
      </c>
      <c r="E1422" t="s">
        <v>275</v>
      </c>
      <c r="F1422">
        <v>1</v>
      </c>
      <c r="G1422" t="str">
        <f t="array" ref="G1422">INDEX(BillToName,MATCH(A1422,'Bill to Data'!$A$2:$A$3040,0))</f>
        <v>JOEL KLIPPEL</v>
      </c>
      <c r="H1422" t="str">
        <f t="shared" si="22"/>
        <v>22650-PP-406</v>
      </c>
      <c r="J1422" t="s">
        <v>3009</v>
      </c>
      <c r="K1422">
        <f t="array" ref="K1422">SUM((InvoiceNo=J1422)*1)</f>
        <v>2</v>
      </c>
      <c r="L1422">
        <f t="array" ref="L1422">SUM((InvoiceNo=J1422)*QuantityShipped)</f>
        <v>4</v>
      </c>
      <c r="N1422" t="s">
        <v>5093</v>
      </c>
      <c r="O1422">
        <f t="array" ref="O1422">SUM((ItemCode=N1422)*1)</f>
        <v>2</v>
      </c>
      <c r="P1422">
        <f t="array" ref="P1422">SUM((ItemCode=N1422)*QuantityShipped)</f>
        <v>0</v>
      </c>
    </row>
    <row r="1423" spans="1:16" x14ac:dyDescent="0.55000000000000004">
      <c r="A1423" t="s">
        <v>1664</v>
      </c>
      <c r="B1423" s="1">
        <v>40604</v>
      </c>
      <c r="C1423" t="s">
        <v>138</v>
      </c>
      <c r="D1423" t="s">
        <v>402</v>
      </c>
      <c r="E1423" t="s">
        <v>403</v>
      </c>
      <c r="F1423">
        <v>1</v>
      </c>
      <c r="G1423" t="str">
        <f t="array" ref="G1423">INDEX(BillToName,MATCH(A1423,'Bill to Data'!$A$2:$A$3040,0))</f>
        <v>JOEL KLIPPEL</v>
      </c>
      <c r="H1423" t="str">
        <f t="shared" si="22"/>
        <v>3350-0079</v>
      </c>
      <c r="J1423" t="s">
        <v>3010</v>
      </c>
      <c r="K1423">
        <f t="array" ref="K1423">SUM((InvoiceNo=J1423)*1)</f>
        <v>2</v>
      </c>
      <c r="L1423">
        <f t="array" ref="L1423">SUM((InvoiceNo=J1423)*QuantityShipped)</f>
        <v>13</v>
      </c>
      <c r="N1423" t="s">
        <v>5098</v>
      </c>
      <c r="O1423">
        <f t="array" ref="O1423">SUM((ItemCode=N1423)*1)</f>
        <v>1</v>
      </c>
      <c r="P1423">
        <f t="array" ref="P1423">SUM((ItemCode=N1423)*QuantityShipped)</f>
        <v>1</v>
      </c>
    </row>
    <row r="1424" spans="1:16" x14ac:dyDescent="0.55000000000000004">
      <c r="A1424" t="s">
        <v>1665</v>
      </c>
      <c r="B1424" s="1">
        <v>40605</v>
      </c>
      <c r="C1424" t="s">
        <v>138</v>
      </c>
      <c r="D1424" t="s">
        <v>261</v>
      </c>
      <c r="E1424" t="s">
        <v>106</v>
      </c>
      <c r="F1424">
        <v>72</v>
      </c>
      <c r="G1424" t="str">
        <f t="array" ref="G1424">INDEX(BillToName,MATCH(A1424,'Bill to Data'!$A$2:$A$3040,0))</f>
        <v>ERNEST CARTWRIGHT</v>
      </c>
      <c r="H1424" t="str">
        <f t="shared" si="22"/>
        <v>AIC11003-VS</v>
      </c>
      <c r="J1424" t="s">
        <v>3011</v>
      </c>
      <c r="K1424">
        <f t="array" ref="K1424">SUM((InvoiceNo=J1424)*1)</f>
        <v>2</v>
      </c>
      <c r="L1424">
        <f t="array" ref="L1424">SUM((InvoiceNo=J1424)*QuantityShipped)</f>
        <v>4</v>
      </c>
      <c r="N1424" t="s">
        <v>5103</v>
      </c>
      <c r="O1424">
        <f t="array" ref="O1424">SUM((ItemCode=N1424)*1)</f>
        <v>1</v>
      </c>
      <c r="P1424">
        <f t="array" ref="P1424">SUM((ItemCode=N1424)*QuantityShipped)</f>
        <v>80</v>
      </c>
    </row>
    <row r="1425" spans="1:16" x14ac:dyDescent="0.55000000000000004">
      <c r="A1425" t="s">
        <v>1665</v>
      </c>
      <c r="B1425" s="1">
        <v>40605</v>
      </c>
      <c r="C1425" t="s">
        <v>138</v>
      </c>
      <c r="D1425" t="s">
        <v>970</v>
      </c>
      <c r="E1425" t="s">
        <v>971</v>
      </c>
      <c r="F1425">
        <v>72</v>
      </c>
      <c r="G1425" t="str">
        <f t="array" ref="G1425">INDEX(BillToName,MATCH(A1425,'Bill to Data'!$A$2:$A$3040,0))</f>
        <v>ERNEST CARTWRIGHT</v>
      </c>
      <c r="H1425" t="str">
        <f t="shared" si="22"/>
        <v>AIC11004-VS</v>
      </c>
      <c r="J1425" t="s">
        <v>3012</v>
      </c>
      <c r="K1425">
        <f t="array" ref="K1425">SUM((InvoiceNo=J1425)*1)</f>
        <v>1</v>
      </c>
      <c r="L1425">
        <f t="array" ref="L1425">SUM((InvoiceNo=J1425)*QuantityShipped)</f>
        <v>1</v>
      </c>
      <c r="N1425" t="s">
        <v>5106</v>
      </c>
      <c r="O1425">
        <f t="array" ref="O1425">SUM((ItemCode=N1425)*1)</f>
        <v>1</v>
      </c>
      <c r="P1425">
        <f t="array" ref="P1425">SUM((ItemCode=N1425)*QuantityShipped)</f>
        <v>70</v>
      </c>
    </row>
    <row r="1426" spans="1:16" x14ac:dyDescent="0.55000000000000004">
      <c r="A1426" t="s">
        <v>1666</v>
      </c>
      <c r="B1426" s="1">
        <v>40605</v>
      </c>
      <c r="C1426" t="s">
        <v>1</v>
      </c>
      <c r="D1426" t="s">
        <v>16</v>
      </c>
      <c r="E1426" t="s">
        <v>17</v>
      </c>
      <c r="F1426">
        <v>1</v>
      </c>
      <c r="G1426" t="str">
        <f t="array" ref="G1426">INDEX(BillToName,MATCH(A1426,'Bill to Data'!$A$2:$A$3040,0))</f>
        <v>PATRICK OCONNELL</v>
      </c>
      <c r="H1426" t="str">
        <f t="shared" si="22"/>
        <v>8007-543-836</v>
      </c>
      <c r="J1426" t="s">
        <v>3013</v>
      </c>
      <c r="K1426">
        <f t="array" ref="K1426">SUM((InvoiceNo=J1426)*1)</f>
        <v>9</v>
      </c>
      <c r="L1426">
        <f t="array" ref="L1426">SUM((InvoiceNo=J1426)*QuantityShipped)</f>
        <v>53</v>
      </c>
      <c r="N1426" t="s">
        <v>5109</v>
      </c>
      <c r="O1426">
        <f t="array" ref="O1426">SUM((ItemCode=N1426)*1)</f>
        <v>1</v>
      </c>
      <c r="P1426">
        <f t="array" ref="P1426">SUM((ItemCode=N1426)*QuantityShipped)</f>
        <v>1</v>
      </c>
    </row>
    <row r="1427" spans="1:16" x14ac:dyDescent="0.55000000000000004">
      <c r="A1427" t="s">
        <v>1667</v>
      </c>
      <c r="B1427" s="1">
        <v>40605</v>
      </c>
      <c r="C1427" t="s">
        <v>138</v>
      </c>
      <c r="D1427" t="s">
        <v>1668</v>
      </c>
      <c r="E1427" t="s">
        <v>1669</v>
      </c>
      <c r="F1427">
        <v>1</v>
      </c>
      <c r="G1427" t="str">
        <f t="array" ref="G1427">INDEX(BillToName,MATCH(A1427,'Bill to Data'!$A$2:$A$3040,0))</f>
        <v>GLEN HYNDMAN</v>
      </c>
      <c r="H1427" t="str">
        <f t="shared" si="22"/>
        <v>063-0171-793</v>
      </c>
      <c r="J1427" t="s">
        <v>3014</v>
      </c>
      <c r="K1427">
        <f t="array" ref="K1427">SUM((InvoiceNo=J1427)*1)</f>
        <v>1</v>
      </c>
      <c r="L1427">
        <f t="array" ref="L1427">SUM((InvoiceNo=J1427)*QuantityShipped)</f>
        <v>2</v>
      </c>
      <c r="N1427" t="s">
        <v>5116</v>
      </c>
      <c r="O1427">
        <f t="array" ref="O1427">SUM((ItemCode=N1427)*1)</f>
        <v>1</v>
      </c>
      <c r="P1427">
        <f t="array" ref="P1427">SUM((ItemCode=N1427)*QuantityShipped)</f>
        <v>30</v>
      </c>
    </row>
    <row r="1428" spans="1:16" x14ac:dyDescent="0.55000000000000004">
      <c r="A1428" t="s">
        <v>1667</v>
      </c>
      <c r="B1428" s="1">
        <v>40605</v>
      </c>
      <c r="C1428" t="s">
        <v>138</v>
      </c>
      <c r="D1428" t="s">
        <v>1670</v>
      </c>
      <c r="E1428" t="s">
        <v>1671</v>
      </c>
      <c r="F1428">
        <v>1</v>
      </c>
      <c r="G1428" t="str">
        <f t="array" ref="G1428">INDEX(BillToName,MATCH(A1428,'Bill to Data'!$A$2:$A$3040,0))</f>
        <v>GLEN HYNDMAN</v>
      </c>
      <c r="H1428" t="str">
        <f t="shared" si="22"/>
        <v>063-0171-842</v>
      </c>
      <c r="J1428" t="s">
        <v>3015</v>
      </c>
      <c r="K1428">
        <f t="array" ref="K1428">SUM((InvoiceNo=J1428)*1)</f>
        <v>2</v>
      </c>
      <c r="L1428">
        <f t="array" ref="L1428">SUM((InvoiceNo=J1428)*QuantityShipped)</f>
        <v>2</v>
      </c>
      <c r="N1428" t="s">
        <v>5131</v>
      </c>
      <c r="O1428">
        <f t="array" ref="O1428">SUM((ItemCode=N1428)*1)</f>
        <v>2</v>
      </c>
      <c r="P1428">
        <f t="array" ref="P1428">SUM((ItemCode=N1428)*QuantityShipped)</f>
        <v>15</v>
      </c>
    </row>
    <row r="1429" spans="1:16" x14ac:dyDescent="0.55000000000000004">
      <c r="A1429" t="s">
        <v>1667</v>
      </c>
      <c r="B1429" s="1">
        <v>40605</v>
      </c>
      <c r="C1429" t="s">
        <v>138</v>
      </c>
      <c r="D1429" t="s">
        <v>1672</v>
      </c>
      <c r="E1429" t="s">
        <v>1673</v>
      </c>
      <c r="F1429">
        <v>1</v>
      </c>
      <c r="G1429" t="str">
        <f t="array" ref="G1429">INDEX(BillToName,MATCH(A1429,'Bill to Data'!$A$2:$A$3040,0))</f>
        <v>GLEN HYNDMAN</v>
      </c>
      <c r="H1429" t="str">
        <f t="shared" si="22"/>
        <v>063-0172-039</v>
      </c>
      <c r="J1429" t="s">
        <v>3016</v>
      </c>
      <c r="K1429">
        <f t="array" ref="K1429">SUM((InvoiceNo=J1429)*1)</f>
        <v>5</v>
      </c>
      <c r="L1429">
        <f t="array" ref="L1429">SUM((InvoiceNo=J1429)*QuantityShipped)</f>
        <v>23</v>
      </c>
      <c r="N1429" t="s">
        <v>5137</v>
      </c>
      <c r="O1429">
        <f t="array" ref="O1429">SUM((ItemCode=N1429)*1)</f>
        <v>2</v>
      </c>
      <c r="P1429">
        <f t="array" ref="P1429">SUM((ItemCode=N1429)*QuantityShipped)</f>
        <v>4</v>
      </c>
    </row>
    <row r="1430" spans="1:16" x14ac:dyDescent="0.55000000000000004">
      <c r="A1430" t="s">
        <v>1667</v>
      </c>
      <c r="B1430" s="1">
        <v>40605</v>
      </c>
      <c r="C1430" t="s">
        <v>138</v>
      </c>
      <c r="D1430" t="s">
        <v>1674</v>
      </c>
      <c r="E1430" t="s">
        <v>1675</v>
      </c>
      <c r="F1430">
        <v>1</v>
      </c>
      <c r="G1430" t="str">
        <f t="array" ref="G1430">INDEX(BillToName,MATCH(A1430,'Bill to Data'!$A$2:$A$3040,0))</f>
        <v>GLEN HYNDMAN</v>
      </c>
      <c r="H1430" t="str">
        <f t="shared" si="22"/>
        <v>063-0171-928</v>
      </c>
      <c r="J1430" t="s">
        <v>3017</v>
      </c>
      <c r="K1430">
        <f t="array" ref="K1430">SUM((InvoiceNo=J1430)*1)</f>
        <v>1</v>
      </c>
      <c r="L1430">
        <f t="array" ref="L1430">SUM((InvoiceNo=J1430)*QuantityShipped)</f>
        <v>-40</v>
      </c>
      <c r="N1430" t="s">
        <v>5145</v>
      </c>
      <c r="O1430">
        <f t="array" ref="O1430">SUM((ItemCode=N1430)*1)</f>
        <v>1</v>
      </c>
      <c r="P1430">
        <f t="array" ref="P1430">SUM((ItemCode=N1430)*QuantityShipped)</f>
        <v>40</v>
      </c>
    </row>
    <row r="1431" spans="1:16" x14ac:dyDescent="0.55000000000000004">
      <c r="A1431" t="s">
        <v>1667</v>
      </c>
      <c r="B1431" s="1">
        <v>40605</v>
      </c>
      <c r="C1431" t="s">
        <v>138</v>
      </c>
      <c r="D1431" t="s">
        <v>1676</v>
      </c>
      <c r="E1431" t="s">
        <v>1677</v>
      </c>
      <c r="F1431">
        <v>1</v>
      </c>
      <c r="G1431" t="str">
        <f t="array" ref="G1431">INDEX(BillToName,MATCH(A1431,'Bill to Data'!$A$2:$A$3040,0))</f>
        <v>GLEN HYNDMAN</v>
      </c>
      <c r="H1431" t="str">
        <f t="shared" si="22"/>
        <v>115-0171-314</v>
      </c>
      <c r="J1431" t="s">
        <v>3018</v>
      </c>
      <c r="K1431">
        <f t="array" ref="K1431">SUM((InvoiceNo=J1431)*1)</f>
        <v>1</v>
      </c>
      <c r="L1431">
        <f t="array" ref="L1431">SUM((InvoiceNo=J1431)*QuantityShipped)</f>
        <v>3</v>
      </c>
      <c r="N1431" t="s">
        <v>5147</v>
      </c>
      <c r="O1431">
        <f t="array" ref="O1431">SUM((ItemCode=N1431)*1)</f>
        <v>1</v>
      </c>
      <c r="P1431">
        <f t="array" ref="P1431">SUM((ItemCode=N1431)*QuantityShipped)</f>
        <v>1</v>
      </c>
    </row>
    <row r="1432" spans="1:16" x14ac:dyDescent="0.55000000000000004">
      <c r="A1432" t="s">
        <v>1667</v>
      </c>
      <c r="B1432" s="1">
        <v>40605</v>
      </c>
      <c r="C1432" t="s">
        <v>138</v>
      </c>
      <c r="D1432" t="s">
        <v>1678</v>
      </c>
      <c r="E1432" t="s">
        <v>1679</v>
      </c>
      <c r="F1432">
        <v>2</v>
      </c>
      <c r="G1432" t="str">
        <f t="array" ref="G1432">INDEX(BillToName,MATCH(A1432,'Bill to Data'!$A$2:$A$3040,0))</f>
        <v>GLEN HYNDMAN</v>
      </c>
      <c r="H1432" t="str">
        <f t="shared" si="22"/>
        <v>115-0171-320</v>
      </c>
      <c r="J1432" t="s">
        <v>3019</v>
      </c>
      <c r="K1432">
        <f t="array" ref="K1432">SUM((InvoiceNo=J1432)*1)</f>
        <v>5</v>
      </c>
      <c r="L1432">
        <f t="array" ref="L1432">SUM((InvoiceNo=J1432)*QuantityShipped)</f>
        <v>64</v>
      </c>
      <c r="N1432" t="s">
        <v>5156</v>
      </c>
      <c r="O1432">
        <f t="array" ref="O1432">SUM((ItemCode=N1432)*1)</f>
        <v>1</v>
      </c>
      <c r="P1432">
        <f t="array" ref="P1432">SUM((ItemCode=N1432)*QuantityShipped)</f>
        <v>1</v>
      </c>
    </row>
    <row r="1433" spans="1:16" x14ac:dyDescent="0.55000000000000004">
      <c r="A1433" t="s">
        <v>1680</v>
      </c>
      <c r="B1433" s="1">
        <v>40605</v>
      </c>
      <c r="C1433" t="s">
        <v>1</v>
      </c>
      <c r="D1433" t="s">
        <v>48</v>
      </c>
      <c r="E1433" t="s">
        <v>47</v>
      </c>
      <c r="F1433">
        <v>25</v>
      </c>
      <c r="G1433" t="str">
        <f t="array" ref="G1433">INDEX(BillToName,MATCH(A1433,'Bill to Data'!$A$2:$A$3040,0))</f>
        <v>DANIEL HORTON</v>
      </c>
      <c r="H1433" t="str">
        <f t="shared" si="22"/>
        <v>TTJ60-11004VP</v>
      </c>
      <c r="J1433" t="s">
        <v>3020</v>
      </c>
      <c r="K1433">
        <f t="array" ref="K1433">SUM((InvoiceNo=J1433)*1)</f>
        <v>1</v>
      </c>
      <c r="L1433">
        <f t="array" ref="L1433">SUM((InvoiceNo=J1433)*QuantityShipped)</f>
        <v>12</v>
      </c>
      <c r="N1433" t="s">
        <v>5176</v>
      </c>
      <c r="O1433">
        <f t="array" ref="O1433">SUM((ItemCode=N1433)*1)</f>
        <v>2</v>
      </c>
      <c r="P1433">
        <f t="array" ref="P1433">SUM((ItemCode=N1433)*QuantityShipped)</f>
        <v>0</v>
      </c>
    </row>
    <row r="1434" spans="1:16" x14ac:dyDescent="0.55000000000000004">
      <c r="A1434" t="s">
        <v>1680</v>
      </c>
      <c r="B1434" s="1">
        <v>40605</v>
      </c>
      <c r="C1434" t="s">
        <v>1</v>
      </c>
      <c r="D1434" t="s">
        <v>46</v>
      </c>
      <c r="E1434" t="s">
        <v>47</v>
      </c>
      <c r="F1434">
        <v>25</v>
      </c>
      <c r="G1434" t="str">
        <f t="array" ref="G1434">INDEX(BillToName,MATCH(A1434,'Bill to Data'!$A$2:$A$3040,0))</f>
        <v>DANIEL HORTON</v>
      </c>
      <c r="H1434" t="str">
        <f t="shared" si="22"/>
        <v>TTJ60-11003VP</v>
      </c>
      <c r="J1434" t="s">
        <v>3021</v>
      </c>
      <c r="K1434">
        <f t="array" ref="K1434">SUM((InvoiceNo=J1434)*1)</f>
        <v>1</v>
      </c>
      <c r="L1434">
        <f t="array" ref="L1434">SUM((InvoiceNo=J1434)*QuantityShipped)</f>
        <v>4</v>
      </c>
      <c r="N1434" t="s">
        <v>5198</v>
      </c>
      <c r="O1434">
        <f t="array" ref="O1434">SUM((ItemCode=N1434)*1)</f>
        <v>1</v>
      </c>
      <c r="P1434">
        <f t="array" ref="P1434">SUM((ItemCode=N1434)*QuantityShipped)</f>
        <v>1</v>
      </c>
    </row>
    <row r="1435" spans="1:16" x14ac:dyDescent="0.55000000000000004">
      <c r="A1435" t="s">
        <v>1680</v>
      </c>
      <c r="B1435" s="1">
        <v>40605</v>
      </c>
      <c r="C1435" t="s">
        <v>1</v>
      </c>
      <c r="D1435" t="s">
        <v>1170</v>
      </c>
      <c r="E1435" t="s">
        <v>1171</v>
      </c>
      <c r="F1435">
        <v>25</v>
      </c>
      <c r="G1435" t="str">
        <f t="array" ref="G1435">INDEX(BillToName,MATCH(A1435,'Bill to Data'!$A$2:$A$3040,0))</f>
        <v>DANIEL HORTON</v>
      </c>
      <c r="H1435" t="str">
        <f t="shared" si="22"/>
        <v>SJ3-03-VP</v>
      </c>
      <c r="J1435" t="s">
        <v>3022</v>
      </c>
      <c r="K1435">
        <f t="array" ref="K1435">SUM((InvoiceNo=J1435)*1)</f>
        <v>2</v>
      </c>
      <c r="L1435">
        <f t="array" ref="L1435">SUM((InvoiceNo=J1435)*QuantityShipped)</f>
        <v>2</v>
      </c>
      <c r="N1435" t="s">
        <v>5203</v>
      </c>
      <c r="O1435">
        <f t="array" ref="O1435">SUM((ItemCode=N1435)*1)</f>
        <v>1</v>
      </c>
      <c r="P1435">
        <f t="array" ref="P1435">SUM((ItemCode=N1435)*QuantityShipped)</f>
        <v>2</v>
      </c>
    </row>
    <row r="1436" spans="1:16" x14ac:dyDescent="0.55000000000000004">
      <c r="A1436" t="s">
        <v>1681</v>
      </c>
      <c r="B1436" s="1">
        <v>40606</v>
      </c>
      <c r="C1436" t="s">
        <v>138</v>
      </c>
      <c r="D1436" t="s">
        <v>1682</v>
      </c>
      <c r="E1436" t="s">
        <v>1683</v>
      </c>
      <c r="F1436">
        <v>2</v>
      </c>
      <c r="G1436" t="str">
        <f t="array" ref="G1436">INDEX(BillToName,MATCH(A1436,'Bill to Data'!$A$2:$A$3040,0))</f>
        <v>KENT KAMINSKY</v>
      </c>
      <c r="H1436" t="str">
        <f t="shared" si="22"/>
        <v>GA110-02</v>
      </c>
      <c r="J1436" t="s">
        <v>3025</v>
      </c>
      <c r="K1436">
        <f t="array" ref="K1436">SUM((InvoiceNo=J1436)*1)</f>
        <v>1</v>
      </c>
      <c r="L1436">
        <f t="array" ref="L1436">SUM((InvoiceNo=J1436)*QuantityShipped)</f>
        <v>1</v>
      </c>
      <c r="N1436" t="s">
        <v>5214</v>
      </c>
      <c r="O1436">
        <f t="array" ref="O1436">SUM((ItemCode=N1436)*1)</f>
        <v>1</v>
      </c>
      <c r="P1436">
        <f t="array" ref="P1436">SUM((ItemCode=N1436)*QuantityShipped)</f>
        <v>1</v>
      </c>
    </row>
    <row r="1437" spans="1:16" x14ac:dyDescent="0.55000000000000004">
      <c r="A1437" t="s">
        <v>1681</v>
      </c>
      <c r="B1437" s="1">
        <v>40606</v>
      </c>
      <c r="C1437" t="s">
        <v>138</v>
      </c>
      <c r="D1437" t="s">
        <v>71</v>
      </c>
      <c r="E1437" t="s">
        <v>72</v>
      </c>
      <c r="F1437">
        <v>166</v>
      </c>
      <c r="G1437" t="str">
        <f t="array" ref="G1437">INDEX(BillToName,MATCH(A1437,'Bill to Data'!$A$2:$A$3040,0))</f>
        <v>KENT KAMINSKY</v>
      </c>
      <c r="H1437" t="str">
        <f t="shared" si="22"/>
        <v>55215-50-EPR</v>
      </c>
      <c r="J1437" t="s">
        <v>3028</v>
      </c>
      <c r="K1437">
        <f t="array" ref="K1437">SUM((InvoiceNo=J1437)*1)</f>
        <v>1</v>
      </c>
      <c r="L1437">
        <f t="array" ref="L1437">SUM((InvoiceNo=J1437)*QuantityShipped)</f>
        <v>1</v>
      </c>
      <c r="N1437" t="s">
        <v>5219</v>
      </c>
      <c r="O1437">
        <f t="array" ref="O1437">SUM((ItemCode=N1437)*1)</f>
        <v>1</v>
      </c>
      <c r="P1437">
        <f t="array" ref="P1437">SUM((ItemCode=N1437)*QuantityShipped)</f>
        <v>200</v>
      </c>
    </row>
    <row r="1438" spans="1:16" x14ac:dyDescent="0.55000000000000004">
      <c r="A1438" t="s">
        <v>1681</v>
      </c>
      <c r="B1438" s="1">
        <v>40606</v>
      </c>
      <c r="C1438" t="s">
        <v>138</v>
      </c>
      <c r="D1438" t="s">
        <v>1684</v>
      </c>
      <c r="E1438" t="s">
        <v>1685</v>
      </c>
      <c r="F1438">
        <v>84</v>
      </c>
      <c r="G1438" t="str">
        <f t="array" ref="G1438">INDEX(BillToName,MATCH(A1438,'Bill to Data'!$A$2:$A$3040,0))</f>
        <v>KENT KAMINSKY</v>
      </c>
      <c r="H1438" t="str">
        <f t="shared" si="22"/>
        <v>GRD120-03</v>
      </c>
      <c r="J1438" t="s">
        <v>3031</v>
      </c>
      <c r="K1438">
        <f t="array" ref="K1438">SUM((InvoiceNo=J1438)*1)</f>
        <v>2</v>
      </c>
      <c r="L1438">
        <f t="array" ref="L1438">SUM((InvoiceNo=J1438)*QuantityShipped)</f>
        <v>110</v>
      </c>
      <c r="N1438" t="s">
        <v>5222</v>
      </c>
      <c r="O1438">
        <f t="array" ref="O1438">SUM((ItemCode=N1438)*1)</f>
        <v>1</v>
      </c>
      <c r="P1438">
        <f t="array" ref="P1438">SUM((ItemCode=N1438)*QuantityShipped)</f>
        <v>1</v>
      </c>
    </row>
    <row r="1439" spans="1:16" x14ac:dyDescent="0.55000000000000004">
      <c r="A1439" t="s">
        <v>1681</v>
      </c>
      <c r="B1439" s="1">
        <v>40606</v>
      </c>
      <c r="C1439" t="s">
        <v>138</v>
      </c>
      <c r="D1439" t="s">
        <v>1168</v>
      </c>
      <c r="E1439" t="s">
        <v>1169</v>
      </c>
      <c r="F1439">
        <v>84</v>
      </c>
      <c r="G1439" t="str">
        <f t="array" ref="G1439">INDEX(BillToName,MATCH(A1439,'Bill to Data'!$A$2:$A$3040,0))</f>
        <v>KENT KAMINSKY</v>
      </c>
      <c r="H1439" t="str">
        <f t="shared" si="22"/>
        <v>SJ3-06-VP</v>
      </c>
      <c r="J1439" t="s">
        <v>3032</v>
      </c>
      <c r="K1439">
        <f t="array" ref="K1439">SUM((InvoiceNo=J1439)*1)</f>
        <v>4</v>
      </c>
      <c r="L1439">
        <f t="array" ref="L1439">SUM((InvoiceNo=J1439)*QuantityShipped)</f>
        <v>75</v>
      </c>
      <c r="N1439" t="s">
        <v>5225</v>
      </c>
      <c r="O1439">
        <f t="array" ref="O1439">SUM((ItemCode=N1439)*1)</f>
        <v>1</v>
      </c>
      <c r="P1439">
        <f t="array" ref="P1439">SUM((ItemCode=N1439)*QuantityShipped)</f>
        <v>2</v>
      </c>
    </row>
    <row r="1440" spans="1:16" x14ac:dyDescent="0.55000000000000004">
      <c r="A1440" t="s">
        <v>1681</v>
      </c>
      <c r="B1440" s="1">
        <v>40606</v>
      </c>
      <c r="C1440" t="s">
        <v>138</v>
      </c>
      <c r="D1440" t="s">
        <v>1580</v>
      </c>
      <c r="E1440" t="s">
        <v>893</v>
      </c>
      <c r="F1440">
        <v>84</v>
      </c>
      <c r="G1440" t="str">
        <f t="array" ref="G1440">INDEX(BillToName,MATCH(A1440,'Bill to Data'!$A$2:$A$3040,0))</f>
        <v>KENT KAMINSKY</v>
      </c>
      <c r="H1440" t="str">
        <f t="shared" si="22"/>
        <v>TDXL11002</v>
      </c>
      <c r="J1440" t="s">
        <v>3033</v>
      </c>
      <c r="K1440">
        <f t="array" ref="K1440">SUM((InvoiceNo=J1440)*1)</f>
        <v>1</v>
      </c>
      <c r="L1440">
        <f t="array" ref="L1440">SUM((InvoiceNo=J1440)*QuantityShipped)</f>
        <v>2</v>
      </c>
      <c r="N1440" t="s">
        <v>5228</v>
      </c>
      <c r="O1440">
        <f t="array" ref="O1440">SUM((ItemCode=N1440)*1)</f>
        <v>1</v>
      </c>
      <c r="P1440">
        <f t="array" ref="P1440">SUM((ItemCode=N1440)*QuantityShipped)</f>
        <v>1</v>
      </c>
    </row>
    <row r="1441" spans="1:16" x14ac:dyDescent="0.55000000000000004">
      <c r="A1441" t="s">
        <v>1686</v>
      </c>
      <c r="B1441" s="1">
        <v>40606</v>
      </c>
      <c r="C1441" t="s">
        <v>138</v>
      </c>
      <c r="D1441" t="s">
        <v>1687</v>
      </c>
      <c r="E1441" t="s">
        <v>1688</v>
      </c>
      <c r="F1441">
        <v>1</v>
      </c>
      <c r="G1441" t="str">
        <f t="array" ref="G1441">INDEX(BillToName,MATCH(A1441,'Bill to Data'!$A$2:$A$3040,0))</f>
        <v>ALB FARMS</v>
      </c>
      <c r="H1441" t="str">
        <f t="shared" si="22"/>
        <v>422-0000-090</v>
      </c>
      <c r="J1441" t="s">
        <v>3034</v>
      </c>
      <c r="K1441">
        <f t="array" ref="K1441">SUM((InvoiceNo=J1441)*1)</f>
        <v>1</v>
      </c>
      <c r="L1441">
        <f t="array" ref="L1441">SUM((InvoiceNo=J1441)*QuantityShipped)</f>
        <v>1</v>
      </c>
      <c r="N1441" t="s">
        <v>5242</v>
      </c>
      <c r="O1441">
        <f t="array" ref="O1441">SUM((ItemCode=N1441)*1)</f>
        <v>1</v>
      </c>
      <c r="P1441">
        <f t="array" ref="P1441">SUM((ItemCode=N1441)*QuantityShipped)</f>
        <v>18</v>
      </c>
    </row>
    <row r="1442" spans="1:16" x14ac:dyDescent="0.55000000000000004">
      <c r="A1442" t="s">
        <v>1689</v>
      </c>
      <c r="B1442" s="1">
        <v>40606</v>
      </c>
      <c r="C1442" t="s">
        <v>1</v>
      </c>
      <c r="D1442" t="s">
        <v>471</v>
      </c>
      <c r="E1442" t="s">
        <v>106</v>
      </c>
      <c r="F1442">
        <v>30</v>
      </c>
      <c r="G1442" t="str">
        <f t="array" ref="G1442">INDEX(BillToName,MATCH(A1442,'Bill to Data'!$A$2:$A$3040,0))</f>
        <v>BLAKE MILLER</v>
      </c>
      <c r="H1442" t="str">
        <f t="shared" si="22"/>
        <v>AIC11010-VS</v>
      </c>
      <c r="J1442" t="s">
        <v>3035</v>
      </c>
      <c r="K1442">
        <f t="array" ref="K1442">SUM((InvoiceNo=J1442)*1)</f>
        <v>1</v>
      </c>
      <c r="L1442">
        <f t="array" ref="L1442">SUM((InvoiceNo=J1442)*QuantityShipped)</f>
        <v>1</v>
      </c>
      <c r="N1442" t="s">
        <v>5243</v>
      </c>
      <c r="O1442">
        <f t="array" ref="O1442">SUM((ItemCode=N1442)*1)</f>
        <v>1</v>
      </c>
      <c r="P1442">
        <f t="array" ref="P1442">SUM((ItemCode=N1442)*QuantityShipped)</f>
        <v>20</v>
      </c>
    </row>
    <row r="1443" spans="1:16" x14ac:dyDescent="0.55000000000000004">
      <c r="A1443" t="s">
        <v>1690</v>
      </c>
      <c r="B1443" s="1">
        <v>40606</v>
      </c>
      <c r="C1443" t="s">
        <v>1</v>
      </c>
      <c r="D1443" t="s">
        <v>1691</v>
      </c>
      <c r="E1443" t="s">
        <v>1692</v>
      </c>
      <c r="F1443">
        <v>1</v>
      </c>
      <c r="G1443" t="str">
        <f t="array" ref="G1443">INDEX(BillToName,MATCH(A1443,'Bill to Data'!$A$2:$A$3040,0))</f>
        <v>MARK SPENCER</v>
      </c>
      <c r="H1443" t="str">
        <f t="shared" si="22"/>
        <v>LS075-80</v>
      </c>
      <c r="J1443" t="s">
        <v>3036</v>
      </c>
      <c r="K1443">
        <f t="array" ref="K1443">SUM((InvoiceNo=J1443)*1)</f>
        <v>1</v>
      </c>
      <c r="L1443">
        <f t="array" ref="L1443">SUM((InvoiceNo=J1443)*QuantityShipped)</f>
        <v>-1</v>
      </c>
      <c r="N1443" t="s">
        <v>5251</v>
      </c>
      <c r="O1443">
        <f t="array" ref="O1443">SUM((ItemCode=N1443)*1)</f>
        <v>1</v>
      </c>
      <c r="P1443">
        <f t="array" ref="P1443">SUM((ItemCode=N1443)*QuantityShipped)</f>
        <v>8</v>
      </c>
    </row>
    <row r="1444" spans="1:16" x14ac:dyDescent="0.55000000000000004">
      <c r="A1444" t="s">
        <v>1690</v>
      </c>
      <c r="B1444" s="1">
        <v>40606</v>
      </c>
      <c r="C1444" t="s">
        <v>1</v>
      </c>
      <c r="D1444" t="s">
        <v>1693</v>
      </c>
      <c r="E1444" t="s">
        <v>1694</v>
      </c>
      <c r="F1444">
        <v>1</v>
      </c>
      <c r="G1444" t="str">
        <f t="array" ref="G1444">INDEX(BillToName,MATCH(A1444,'Bill to Data'!$A$2:$A$3040,0))</f>
        <v>MARK SPENCER</v>
      </c>
      <c r="H1444" t="str">
        <f t="shared" si="22"/>
        <v>3300-0015</v>
      </c>
      <c r="J1444" t="s">
        <v>3037</v>
      </c>
      <c r="K1444">
        <f t="array" ref="K1444">SUM((InvoiceNo=J1444)*1)</f>
        <v>2</v>
      </c>
      <c r="L1444">
        <f t="array" ref="L1444">SUM((InvoiceNo=J1444)*QuantityShipped)</f>
        <v>24</v>
      </c>
      <c r="N1444" t="s">
        <v>5253</v>
      </c>
      <c r="O1444">
        <f t="array" ref="O1444">SUM((ItemCode=N1444)*1)</f>
        <v>1</v>
      </c>
      <c r="P1444">
        <f t="array" ref="P1444">SUM((ItemCode=N1444)*QuantityShipped)</f>
        <v>4</v>
      </c>
    </row>
    <row r="1445" spans="1:16" x14ac:dyDescent="0.55000000000000004">
      <c r="A1445" t="s">
        <v>1690</v>
      </c>
      <c r="B1445" s="1">
        <v>40606</v>
      </c>
      <c r="C1445" t="s">
        <v>1</v>
      </c>
      <c r="D1445" t="s">
        <v>350</v>
      </c>
      <c r="E1445" t="s">
        <v>351</v>
      </c>
      <c r="F1445">
        <v>1</v>
      </c>
      <c r="G1445" t="str">
        <f t="array" ref="G1445">INDEX(BillToName,MATCH(A1445,'Bill to Data'!$A$2:$A$3040,0))</f>
        <v>MARK SPENCER</v>
      </c>
      <c r="H1445" t="str">
        <f t="shared" si="22"/>
        <v>AA144A-1</v>
      </c>
      <c r="J1445" t="s">
        <v>3038</v>
      </c>
      <c r="K1445">
        <f t="array" ref="K1445">SUM((InvoiceNo=J1445)*1)</f>
        <v>1</v>
      </c>
      <c r="L1445">
        <f t="array" ref="L1445">SUM((InvoiceNo=J1445)*QuantityShipped)</f>
        <v>3</v>
      </c>
      <c r="N1445" t="s">
        <v>5265</v>
      </c>
      <c r="O1445">
        <f t="array" ref="O1445">SUM((ItemCode=N1445)*1)</f>
        <v>1</v>
      </c>
      <c r="P1445">
        <f t="array" ref="P1445">SUM((ItemCode=N1445)*QuantityShipped)</f>
        <v>1</v>
      </c>
    </row>
    <row r="1446" spans="1:16" x14ac:dyDescent="0.55000000000000004">
      <c r="A1446" t="s">
        <v>1690</v>
      </c>
      <c r="B1446" s="1">
        <v>40606</v>
      </c>
      <c r="C1446" t="s">
        <v>1</v>
      </c>
      <c r="D1446" t="s">
        <v>244</v>
      </c>
      <c r="E1446" t="s">
        <v>23</v>
      </c>
      <c r="F1446">
        <v>25</v>
      </c>
      <c r="G1446" t="str">
        <f t="array" ref="G1446">INDEX(BillToName,MATCH(A1446,'Bill to Data'!$A$2:$A$3040,0))</f>
        <v>MARK SPENCER</v>
      </c>
      <c r="H1446" t="str">
        <f t="shared" si="22"/>
        <v>TT11002-VP</v>
      </c>
      <c r="J1446" t="s">
        <v>3039</v>
      </c>
      <c r="K1446">
        <f t="array" ref="K1446">SUM((InvoiceNo=J1446)*1)</f>
        <v>9</v>
      </c>
      <c r="L1446">
        <f t="array" ref="L1446">SUM((InvoiceNo=J1446)*QuantityShipped)</f>
        <v>232</v>
      </c>
      <c r="N1446" t="s">
        <v>5271</v>
      </c>
      <c r="O1446">
        <f t="array" ref="O1446">SUM((ItemCode=N1446)*1)</f>
        <v>1</v>
      </c>
      <c r="P1446">
        <f t="array" ref="P1446">SUM((ItemCode=N1446)*QuantityShipped)</f>
        <v>1</v>
      </c>
    </row>
    <row r="1447" spans="1:16" x14ac:dyDescent="0.55000000000000004">
      <c r="A1447" t="s">
        <v>1695</v>
      </c>
      <c r="B1447" s="1">
        <v>40606</v>
      </c>
      <c r="C1447" t="s">
        <v>1</v>
      </c>
      <c r="D1447" t="s">
        <v>1696</v>
      </c>
      <c r="E1447" t="s">
        <v>1697</v>
      </c>
      <c r="F1447">
        <v>1</v>
      </c>
      <c r="G1447" t="str">
        <f t="array" ref="G1447">INDEX(BillToName,MATCH(A1447,'Bill to Data'!$A$2:$A$3040,0))</f>
        <v>CLAY MCCOOK</v>
      </c>
      <c r="H1447" t="str">
        <f t="shared" si="22"/>
        <v>LS100-80</v>
      </c>
      <c r="J1447" t="s">
        <v>3042</v>
      </c>
      <c r="K1447">
        <f t="array" ref="K1447">SUM((InvoiceNo=J1447)*1)</f>
        <v>3</v>
      </c>
      <c r="L1447">
        <f t="array" ref="L1447">SUM((InvoiceNo=J1447)*QuantityShipped)</f>
        <v>12</v>
      </c>
      <c r="N1447" t="s">
        <v>5276</v>
      </c>
      <c r="O1447">
        <f t="array" ref="O1447">SUM((ItemCode=N1447)*1)</f>
        <v>1</v>
      </c>
      <c r="P1447">
        <f t="array" ref="P1447">SUM((ItemCode=N1447)*QuantityShipped)</f>
        <v>0</v>
      </c>
    </row>
    <row r="1448" spans="1:16" x14ac:dyDescent="0.55000000000000004">
      <c r="A1448" t="s">
        <v>1695</v>
      </c>
      <c r="B1448" s="1">
        <v>40606</v>
      </c>
      <c r="C1448" t="s">
        <v>1</v>
      </c>
      <c r="D1448" t="s">
        <v>1698</v>
      </c>
      <c r="E1448" t="s">
        <v>1699</v>
      </c>
      <c r="F1448">
        <v>1</v>
      </c>
      <c r="G1448" t="str">
        <f t="array" ref="G1448">INDEX(BillToName,MATCH(A1448,'Bill to Data'!$A$2:$A$3040,0))</f>
        <v>CLAY MCCOOK</v>
      </c>
      <c r="H1448" t="str">
        <f t="shared" si="22"/>
        <v>LS200-120</v>
      </c>
      <c r="J1448" t="s">
        <v>3043</v>
      </c>
      <c r="K1448">
        <f t="array" ref="K1448">SUM((InvoiceNo=J1448)*1)</f>
        <v>5</v>
      </c>
      <c r="L1448">
        <f t="array" ref="L1448">SUM((InvoiceNo=J1448)*QuantityShipped)</f>
        <v>5</v>
      </c>
      <c r="N1448" t="s">
        <v>5278</v>
      </c>
      <c r="O1448">
        <f t="array" ref="O1448">SUM((ItemCode=N1448)*1)</f>
        <v>1</v>
      </c>
      <c r="P1448">
        <f t="array" ref="P1448">SUM((ItemCode=N1448)*QuantityShipped)</f>
        <v>0</v>
      </c>
    </row>
    <row r="1449" spans="1:16" x14ac:dyDescent="0.55000000000000004">
      <c r="A1449" t="s">
        <v>1700</v>
      </c>
      <c r="B1449" s="1">
        <v>40606</v>
      </c>
      <c r="C1449" t="s">
        <v>1</v>
      </c>
      <c r="D1449" t="s">
        <v>163</v>
      </c>
      <c r="E1449" t="s">
        <v>83</v>
      </c>
      <c r="F1449">
        <v>1</v>
      </c>
      <c r="G1449" t="str">
        <f t="array" ref="G1449">INDEX(BillToName,MATCH(A1449,'Bill to Data'!$A$2:$A$3040,0))</f>
        <v>JUSTIN FOCHT</v>
      </c>
      <c r="H1449" t="str">
        <f t="shared" si="22"/>
        <v>18635-111-406-N</v>
      </c>
      <c r="J1449" t="s">
        <v>3054</v>
      </c>
      <c r="K1449">
        <f t="array" ref="K1449">SUM((InvoiceNo=J1449)*1)</f>
        <v>6</v>
      </c>
      <c r="L1449">
        <f t="array" ref="L1449">SUM((InvoiceNo=J1449)*QuantityShipped)</f>
        <v>136</v>
      </c>
      <c r="N1449" t="s">
        <v>5281</v>
      </c>
      <c r="O1449">
        <f t="array" ref="O1449">SUM((ItemCode=N1449)*1)</f>
        <v>1</v>
      </c>
      <c r="P1449">
        <f t="array" ref="P1449">SUM((ItemCode=N1449)*QuantityShipped)</f>
        <v>1</v>
      </c>
    </row>
    <row r="1450" spans="1:16" x14ac:dyDescent="0.55000000000000004">
      <c r="A1450" t="s">
        <v>1700</v>
      </c>
      <c r="B1450" s="1">
        <v>40606</v>
      </c>
      <c r="C1450" t="s">
        <v>1</v>
      </c>
      <c r="D1450" t="s">
        <v>155</v>
      </c>
      <c r="E1450" t="s">
        <v>156</v>
      </c>
      <c r="F1450">
        <v>4</v>
      </c>
      <c r="G1450" t="str">
        <f t="array" ref="G1450">INDEX(BillToName,MATCH(A1450,'Bill to Data'!$A$2:$A$3040,0))</f>
        <v>JUSTIN FOCHT</v>
      </c>
      <c r="H1450" t="str">
        <f t="shared" si="22"/>
        <v>QJ1/4T-NYB</v>
      </c>
      <c r="J1450" t="s">
        <v>3055</v>
      </c>
      <c r="K1450">
        <f t="array" ref="K1450">SUM((InvoiceNo=J1450)*1)</f>
        <v>2</v>
      </c>
      <c r="L1450">
        <f t="array" ref="L1450">SUM((InvoiceNo=J1450)*QuantityShipped)</f>
        <v>112</v>
      </c>
      <c r="N1450" t="s">
        <v>5286</v>
      </c>
      <c r="O1450">
        <f t="array" ref="O1450">SUM((ItemCode=N1450)*1)</f>
        <v>1</v>
      </c>
      <c r="P1450">
        <f t="array" ref="P1450">SUM((ItemCode=N1450)*QuantityShipped)</f>
        <v>10</v>
      </c>
    </row>
    <row r="1451" spans="1:16" x14ac:dyDescent="0.55000000000000004">
      <c r="A1451" t="s">
        <v>1700</v>
      </c>
      <c r="B1451" s="1">
        <v>40606</v>
      </c>
      <c r="C1451" t="s">
        <v>1</v>
      </c>
      <c r="D1451" t="s">
        <v>1329</v>
      </c>
      <c r="E1451" t="s">
        <v>1330</v>
      </c>
      <c r="F1451">
        <v>3</v>
      </c>
      <c r="G1451" t="str">
        <f t="array" ref="G1451">INDEX(BillToName,MATCH(A1451,'Bill to Data'!$A$2:$A$3040,0))</f>
        <v>JUSTIN FOCHT</v>
      </c>
      <c r="H1451" t="str">
        <f t="shared" si="22"/>
        <v>21353-6-24-NYB</v>
      </c>
      <c r="J1451" t="s">
        <v>3056</v>
      </c>
      <c r="K1451">
        <f t="array" ref="K1451">SUM((InvoiceNo=J1451)*1)</f>
        <v>2</v>
      </c>
      <c r="L1451">
        <f t="array" ref="L1451">SUM((InvoiceNo=J1451)*QuantityShipped)</f>
        <v>2</v>
      </c>
      <c r="N1451" t="s">
        <v>5288</v>
      </c>
      <c r="O1451">
        <f t="array" ref="O1451">SUM((ItemCode=N1451)*1)</f>
        <v>1</v>
      </c>
      <c r="P1451">
        <f t="array" ref="P1451">SUM((ItemCode=N1451)*QuantityShipped)</f>
        <v>45</v>
      </c>
    </row>
    <row r="1452" spans="1:16" x14ac:dyDescent="0.55000000000000004">
      <c r="A1452" t="s">
        <v>1701</v>
      </c>
      <c r="B1452" s="1">
        <v>40606</v>
      </c>
      <c r="C1452" t="s">
        <v>1</v>
      </c>
      <c r="D1452" t="s">
        <v>1431</v>
      </c>
      <c r="E1452" t="s">
        <v>1432</v>
      </c>
      <c r="F1452">
        <v>2</v>
      </c>
      <c r="G1452" t="str">
        <f t="array" ref="G1452">INDEX(BillToName,MATCH(A1452,'Bill to Data'!$A$2:$A$3040,0))</f>
        <v>STEPHANIE MERCER</v>
      </c>
      <c r="H1452" t="str">
        <f t="shared" si="22"/>
        <v>XT010</v>
      </c>
      <c r="J1452" t="s">
        <v>3057</v>
      </c>
      <c r="K1452">
        <f t="array" ref="K1452">SUM((InvoiceNo=J1452)*1)</f>
        <v>1</v>
      </c>
      <c r="L1452">
        <f t="array" ref="L1452">SUM((InvoiceNo=J1452)*QuantityShipped)</f>
        <v>1</v>
      </c>
      <c r="N1452" t="s">
        <v>5290</v>
      </c>
      <c r="O1452">
        <f t="array" ref="O1452">SUM((ItemCode=N1452)*1)</f>
        <v>1</v>
      </c>
      <c r="P1452">
        <f t="array" ref="P1452">SUM((ItemCode=N1452)*QuantityShipped)</f>
        <v>10</v>
      </c>
    </row>
    <row r="1453" spans="1:16" x14ac:dyDescent="0.55000000000000004">
      <c r="A1453" t="s">
        <v>1702</v>
      </c>
      <c r="B1453" s="1">
        <v>40606</v>
      </c>
      <c r="C1453" t="s">
        <v>138</v>
      </c>
      <c r="D1453" t="s">
        <v>1109</v>
      </c>
      <c r="E1453" t="s">
        <v>1110</v>
      </c>
      <c r="F1453">
        <v>1</v>
      </c>
      <c r="G1453" t="str">
        <f t="array" ref="G1453">INDEX(BillToName,MATCH(A1453,'Bill to Data'!$A$2:$A$3040,0))</f>
        <v>AL PIENA</v>
      </c>
      <c r="H1453" t="str">
        <f t="shared" si="22"/>
        <v>R0620526</v>
      </c>
      <c r="J1453" t="s">
        <v>3058</v>
      </c>
      <c r="K1453">
        <f t="array" ref="K1453">SUM((InvoiceNo=J1453)*1)</f>
        <v>1</v>
      </c>
      <c r="L1453">
        <f t="array" ref="L1453">SUM((InvoiceNo=J1453)*QuantityShipped)</f>
        <v>12</v>
      </c>
      <c r="N1453" t="s">
        <v>5292</v>
      </c>
      <c r="O1453">
        <f t="array" ref="O1453">SUM((ItemCode=N1453)*1)</f>
        <v>1</v>
      </c>
      <c r="P1453">
        <f t="array" ref="P1453">SUM((ItemCode=N1453)*QuantityShipped)</f>
        <v>10</v>
      </c>
    </row>
    <row r="1454" spans="1:16" x14ac:dyDescent="0.55000000000000004">
      <c r="A1454" t="s">
        <v>1703</v>
      </c>
      <c r="B1454" s="1">
        <v>40606</v>
      </c>
      <c r="C1454" t="s">
        <v>138</v>
      </c>
      <c r="D1454" t="s">
        <v>970</v>
      </c>
      <c r="E1454" t="s">
        <v>971</v>
      </c>
      <c r="F1454">
        <v>35</v>
      </c>
      <c r="G1454" t="str">
        <f t="array" ref="G1454">INDEX(BillToName,MATCH(A1454,'Bill to Data'!$A$2:$A$3040,0))</f>
        <v>HERB NINNEMANN</v>
      </c>
      <c r="H1454" t="str">
        <f t="shared" si="22"/>
        <v>AIC11004-VS</v>
      </c>
      <c r="J1454" t="s">
        <v>3060</v>
      </c>
      <c r="K1454">
        <f t="array" ref="K1454">SUM((InvoiceNo=J1454)*1)</f>
        <v>4</v>
      </c>
      <c r="L1454">
        <f t="array" ref="L1454">SUM((InvoiceNo=J1454)*QuantityShipped)</f>
        <v>128</v>
      </c>
      <c r="N1454" t="s">
        <v>5298</v>
      </c>
      <c r="O1454">
        <f t="array" ref="O1454">SUM((ItemCode=N1454)*1)</f>
        <v>1</v>
      </c>
      <c r="P1454">
        <f t="array" ref="P1454">SUM((ItemCode=N1454)*QuantityShipped)</f>
        <v>1</v>
      </c>
    </row>
    <row r="1455" spans="1:16" x14ac:dyDescent="0.55000000000000004">
      <c r="A1455" t="s">
        <v>1703</v>
      </c>
      <c r="B1455" s="1">
        <v>40606</v>
      </c>
      <c r="C1455" t="s">
        <v>138</v>
      </c>
      <c r="D1455" t="s">
        <v>71</v>
      </c>
      <c r="E1455" t="s">
        <v>72</v>
      </c>
      <c r="F1455">
        <v>0</v>
      </c>
      <c r="G1455" t="str">
        <f t="array" ref="G1455">INDEX(BillToName,MATCH(A1455,'Bill to Data'!$A$2:$A$3040,0))</f>
        <v>HERB NINNEMANN</v>
      </c>
      <c r="H1455" t="str">
        <f t="shared" si="22"/>
        <v>55215-50-EPR</v>
      </c>
      <c r="J1455" t="s">
        <v>3061</v>
      </c>
      <c r="K1455">
        <f t="array" ref="K1455">SUM((InvoiceNo=J1455)*1)</f>
        <v>3</v>
      </c>
      <c r="L1455">
        <f t="array" ref="L1455">SUM((InvoiceNo=J1455)*QuantityShipped)</f>
        <v>110</v>
      </c>
      <c r="N1455" t="s">
        <v>5300</v>
      </c>
      <c r="O1455">
        <f t="array" ref="O1455">SUM((ItemCode=N1455)*1)</f>
        <v>1</v>
      </c>
      <c r="P1455">
        <f t="array" ref="P1455">SUM((ItemCode=N1455)*QuantityShipped)</f>
        <v>1</v>
      </c>
    </row>
    <row r="1456" spans="1:16" x14ac:dyDescent="0.55000000000000004">
      <c r="A1456" t="s">
        <v>1704</v>
      </c>
      <c r="B1456" s="1">
        <v>40606</v>
      </c>
      <c r="C1456" t="s">
        <v>138</v>
      </c>
      <c r="D1456" t="s">
        <v>1705</v>
      </c>
      <c r="E1456" t="s">
        <v>1706</v>
      </c>
      <c r="F1456">
        <v>1</v>
      </c>
      <c r="G1456" t="str">
        <f t="array" ref="G1456">INDEX(BillToName,MATCH(A1456,'Bill to Data'!$A$2:$A$3040,0))</f>
        <v>WILLIAMS FARMS</v>
      </c>
      <c r="H1456" t="str">
        <f t="shared" si="22"/>
        <v>117-0171-304</v>
      </c>
      <c r="J1456" t="s">
        <v>3063</v>
      </c>
      <c r="K1456">
        <f t="array" ref="K1456">SUM((InvoiceNo=J1456)*1)</f>
        <v>2</v>
      </c>
      <c r="L1456">
        <f t="array" ref="L1456">SUM((InvoiceNo=J1456)*QuantityShipped)</f>
        <v>112</v>
      </c>
      <c r="N1456" t="s">
        <v>5302</v>
      </c>
      <c r="O1456">
        <f t="array" ref="O1456">SUM((ItemCode=N1456)*1)</f>
        <v>1</v>
      </c>
      <c r="P1456">
        <f t="array" ref="P1456">SUM((ItemCode=N1456)*QuantityShipped)</f>
        <v>1</v>
      </c>
    </row>
    <row r="1457" spans="1:16" x14ac:dyDescent="0.55000000000000004">
      <c r="A1457" t="s">
        <v>1704</v>
      </c>
      <c r="B1457" s="1">
        <v>40606</v>
      </c>
      <c r="C1457" t="s">
        <v>138</v>
      </c>
      <c r="D1457" t="s">
        <v>1707</v>
      </c>
      <c r="E1457" t="s">
        <v>1708</v>
      </c>
      <c r="F1457">
        <v>1</v>
      </c>
      <c r="G1457" t="str">
        <f t="array" ref="G1457">INDEX(BillToName,MATCH(A1457,'Bill to Data'!$A$2:$A$3040,0))</f>
        <v>WILLIAMS FARMS</v>
      </c>
      <c r="H1457" t="str">
        <f t="shared" si="22"/>
        <v>115-0171-910</v>
      </c>
      <c r="J1457" t="s">
        <v>3064</v>
      </c>
      <c r="K1457">
        <f t="array" ref="K1457">SUM((InvoiceNo=J1457)*1)</f>
        <v>4</v>
      </c>
      <c r="L1457">
        <f t="array" ref="L1457">SUM((InvoiceNo=J1457)*QuantityShipped)</f>
        <v>71</v>
      </c>
      <c r="N1457" t="s">
        <v>5308</v>
      </c>
      <c r="O1457">
        <f t="array" ref="O1457">SUM((ItemCode=N1457)*1)</f>
        <v>1</v>
      </c>
      <c r="P1457">
        <f t="array" ref="P1457">SUM((ItemCode=N1457)*QuantityShipped)</f>
        <v>1</v>
      </c>
    </row>
    <row r="1458" spans="1:16" x14ac:dyDescent="0.55000000000000004">
      <c r="A1458" t="s">
        <v>1704</v>
      </c>
      <c r="B1458" s="1">
        <v>40606</v>
      </c>
      <c r="C1458" t="s">
        <v>138</v>
      </c>
      <c r="D1458" t="s">
        <v>1709</v>
      </c>
      <c r="E1458" t="s">
        <v>1710</v>
      </c>
      <c r="F1458">
        <v>1</v>
      </c>
      <c r="G1458" t="str">
        <f t="array" ref="G1458">INDEX(BillToName,MATCH(A1458,'Bill to Data'!$A$2:$A$3040,0))</f>
        <v>WILLIAMS FARMS</v>
      </c>
      <c r="H1458" t="str">
        <f t="shared" si="22"/>
        <v>117-0171-306</v>
      </c>
      <c r="J1458" t="s">
        <v>3070</v>
      </c>
      <c r="K1458">
        <f t="array" ref="K1458">SUM((InvoiceNo=J1458)*1)</f>
        <v>4</v>
      </c>
      <c r="L1458">
        <f t="array" ref="L1458">SUM((InvoiceNo=J1458)*QuantityShipped)</f>
        <v>210</v>
      </c>
      <c r="N1458" t="s">
        <v>5315</v>
      </c>
      <c r="O1458">
        <f t="array" ref="O1458">SUM((ItemCode=N1458)*1)</f>
        <v>1</v>
      </c>
      <c r="P1458">
        <f t="array" ref="P1458">SUM((ItemCode=N1458)*QuantityShipped)</f>
        <v>40</v>
      </c>
    </row>
    <row r="1459" spans="1:16" x14ac:dyDescent="0.55000000000000004">
      <c r="A1459" t="s">
        <v>1704</v>
      </c>
      <c r="B1459" s="1">
        <v>40606</v>
      </c>
      <c r="C1459" t="s">
        <v>138</v>
      </c>
      <c r="D1459" t="s">
        <v>1711</v>
      </c>
      <c r="E1459" t="s">
        <v>1712</v>
      </c>
      <c r="F1459">
        <v>1</v>
      </c>
      <c r="G1459" t="str">
        <f t="array" ref="G1459">INDEX(BillToName,MATCH(A1459,'Bill to Data'!$A$2:$A$3040,0))</f>
        <v>WILLIAMS FARMS</v>
      </c>
      <c r="H1459" t="str">
        <f t="shared" si="22"/>
        <v>077-7000-002</v>
      </c>
      <c r="J1459" t="s">
        <v>3071</v>
      </c>
      <c r="K1459">
        <f t="array" ref="K1459">SUM((InvoiceNo=J1459)*1)</f>
        <v>1</v>
      </c>
      <c r="L1459">
        <f t="array" ref="L1459">SUM((InvoiceNo=J1459)*QuantityShipped)</f>
        <v>2</v>
      </c>
      <c r="N1459" t="s">
        <v>5319</v>
      </c>
      <c r="O1459">
        <f t="array" ref="O1459">SUM((ItemCode=N1459)*1)</f>
        <v>1</v>
      </c>
      <c r="P1459">
        <f t="array" ref="P1459">SUM((ItemCode=N1459)*QuantityShipped)</f>
        <v>8</v>
      </c>
    </row>
    <row r="1460" spans="1:16" x14ac:dyDescent="0.55000000000000004">
      <c r="A1460" t="s">
        <v>1713</v>
      </c>
      <c r="B1460" s="1">
        <v>40606</v>
      </c>
      <c r="C1460" t="s">
        <v>1</v>
      </c>
      <c r="D1460" t="s">
        <v>1298</v>
      </c>
      <c r="E1460" t="s">
        <v>1299</v>
      </c>
      <c r="F1460">
        <v>3</v>
      </c>
      <c r="G1460" t="str">
        <f t="array" ref="G1460">INDEX(BillToName,MATCH(A1460,'Bill to Data'!$A$2:$A$3040,0))</f>
        <v>RUARI CRABBE</v>
      </c>
      <c r="H1460" t="str">
        <f t="shared" si="22"/>
        <v>INFD0015-19</v>
      </c>
      <c r="J1460" t="s">
        <v>3074</v>
      </c>
      <c r="K1460">
        <f t="array" ref="K1460">SUM((InvoiceNo=J1460)*1)</f>
        <v>3</v>
      </c>
      <c r="L1460">
        <f t="array" ref="L1460">SUM((InvoiceNo=J1460)*QuantityShipped)</f>
        <v>80</v>
      </c>
      <c r="N1460" t="s">
        <v>5324</v>
      </c>
      <c r="O1460">
        <f t="array" ref="O1460">SUM((ItemCode=N1460)*1)</f>
        <v>1</v>
      </c>
      <c r="P1460">
        <f t="array" ref="P1460">SUM((ItemCode=N1460)*QuantityShipped)</f>
        <v>48</v>
      </c>
    </row>
    <row r="1461" spans="1:16" x14ac:dyDescent="0.55000000000000004">
      <c r="A1461" t="s">
        <v>1714</v>
      </c>
      <c r="B1461" s="1">
        <v>40606</v>
      </c>
      <c r="C1461" t="s">
        <v>1</v>
      </c>
      <c r="D1461" t="s">
        <v>1715</v>
      </c>
      <c r="E1461" t="s">
        <v>1716</v>
      </c>
      <c r="F1461">
        <v>1</v>
      </c>
      <c r="G1461" t="str">
        <f t="array" ref="G1461">INDEX(BillToName,MATCH(A1461,'Bill to Data'!$A$2:$A$3040,0))</f>
        <v>PATRICK KARP</v>
      </c>
      <c r="H1461" t="str">
        <f t="shared" si="22"/>
        <v>IN0060-24</v>
      </c>
      <c r="J1461" t="s">
        <v>3075</v>
      </c>
      <c r="K1461">
        <f t="array" ref="K1461">SUM((InvoiceNo=J1461)*1)</f>
        <v>1</v>
      </c>
      <c r="L1461">
        <f t="array" ref="L1461">SUM((InvoiceNo=J1461)*QuantityShipped)</f>
        <v>1</v>
      </c>
      <c r="N1461" t="s">
        <v>5327</v>
      </c>
      <c r="O1461">
        <f t="array" ref="O1461">SUM((ItemCode=N1461)*1)</f>
        <v>1</v>
      </c>
      <c r="P1461">
        <f t="array" ref="P1461">SUM((ItemCode=N1461)*QuantityShipped)</f>
        <v>58</v>
      </c>
    </row>
    <row r="1462" spans="1:16" x14ac:dyDescent="0.55000000000000004">
      <c r="A1462" t="s">
        <v>1714</v>
      </c>
      <c r="B1462" s="1">
        <v>40606</v>
      </c>
      <c r="C1462" t="s">
        <v>1</v>
      </c>
      <c r="D1462" t="s">
        <v>1152</v>
      </c>
      <c r="E1462" t="s">
        <v>1153</v>
      </c>
      <c r="F1462">
        <v>2</v>
      </c>
      <c r="G1462" t="str">
        <f t="array" ref="G1462">INDEX(BillToName,MATCH(A1462,'Bill to Data'!$A$2:$A$3040,0))</f>
        <v>PATRICK KARP</v>
      </c>
      <c r="H1462" t="str">
        <f t="shared" si="22"/>
        <v>IN0030-24</v>
      </c>
      <c r="J1462" t="s">
        <v>3076</v>
      </c>
      <c r="K1462">
        <f t="array" ref="K1462">SUM((InvoiceNo=J1462)*1)</f>
        <v>2</v>
      </c>
      <c r="L1462">
        <f t="array" ref="L1462">SUM((InvoiceNo=J1462)*QuantityShipped)</f>
        <v>-4</v>
      </c>
      <c r="N1462" t="s">
        <v>5330</v>
      </c>
      <c r="O1462">
        <f t="array" ref="O1462">SUM((ItemCode=N1462)*1)</f>
        <v>1</v>
      </c>
      <c r="P1462">
        <f t="array" ref="P1462">SUM((ItemCode=N1462)*QuantityShipped)</f>
        <v>63</v>
      </c>
    </row>
    <row r="1463" spans="1:16" x14ac:dyDescent="0.55000000000000004">
      <c r="A1463" t="s">
        <v>1717</v>
      </c>
      <c r="B1463" s="1">
        <v>40606</v>
      </c>
      <c r="C1463" t="s">
        <v>1</v>
      </c>
      <c r="D1463" t="s">
        <v>1718</v>
      </c>
      <c r="E1463" t="s">
        <v>1719</v>
      </c>
      <c r="F1463">
        <v>1</v>
      </c>
      <c r="G1463" t="str">
        <f t="array" ref="G1463">INDEX(BillToName,MATCH(A1463,'Bill to Data'!$A$2:$A$3040,0))</f>
        <v>MATT RIDENOUR</v>
      </c>
      <c r="H1463" t="str">
        <f t="shared" si="22"/>
        <v>115-0171-361</v>
      </c>
      <c r="J1463" t="s">
        <v>3077</v>
      </c>
      <c r="K1463">
        <f t="array" ref="K1463">SUM((InvoiceNo=J1463)*1)</f>
        <v>2</v>
      </c>
      <c r="L1463">
        <f t="array" ref="L1463">SUM((InvoiceNo=J1463)*QuantityShipped)</f>
        <v>70</v>
      </c>
      <c r="N1463" t="s">
        <v>5332</v>
      </c>
      <c r="O1463">
        <f t="array" ref="O1463">SUM((ItemCode=N1463)*1)</f>
        <v>1</v>
      </c>
      <c r="P1463">
        <f t="array" ref="P1463">SUM((ItemCode=N1463)*QuantityShipped)</f>
        <v>1</v>
      </c>
    </row>
    <row r="1464" spans="1:16" x14ac:dyDescent="0.55000000000000004">
      <c r="A1464" t="s">
        <v>1720</v>
      </c>
      <c r="B1464" s="1">
        <v>40609</v>
      </c>
      <c r="C1464" t="s">
        <v>138</v>
      </c>
      <c r="D1464" t="s">
        <v>1721</v>
      </c>
      <c r="E1464" t="s">
        <v>1722</v>
      </c>
      <c r="F1464">
        <v>4</v>
      </c>
      <c r="G1464" t="str">
        <f t="array" ref="G1464">INDEX(BillToName,MATCH(A1464,'Bill to Data'!$A$2:$A$3040,0))</f>
        <v>JOHN PIERCE</v>
      </c>
      <c r="H1464" t="str">
        <f t="shared" si="22"/>
        <v>10002</v>
      </c>
      <c r="J1464" t="s">
        <v>3078</v>
      </c>
      <c r="K1464">
        <f t="array" ref="K1464">SUM((InvoiceNo=J1464)*1)</f>
        <v>1</v>
      </c>
      <c r="L1464">
        <f t="array" ref="L1464">SUM((InvoiceNo=J1464)*QuantityShipped)</f>
        <v>25</v>
      </c>
      <c r="N1464" t="s">
        <v>5334</v>
      </c>
      <c r="O1464">
        <f t="array" ref="O1464">SUM((ItemCode=N1464)*1)</f>
        <v>1</v>
      </c>
      <c r="P1464">
        <f t="array" ref="P1464">SUM((ItemCode=N1464)*QuantityShipped)</f>
        <v>2</v>
      </c>
    </row>
    <row r="1465" spans="1:16" x14ac:dyDescent="0.55000000000000004">
      <c r="A1465" t="s">
        <v>1720</v>
      </c>
      <c r="B1465" s="1">
        <v>40609</v>
      </c>
      <c r="C1465" t="s">
        <v>138</v>
      </c>
      <c r="D1465" t="s">
        <v>679</v>
      </c>
      <c r="E1465" t="s">
        <v>680</v>
      </c>
      <c r="F1465">
        <v>60</v>
      </c>
      <c r="G1465" t="str">
        <f t="array" ref="G1465">INDEX(BillToName,MATCH(A1465,'Bill to Data'!$A$2:$A$3040,0))</f>
        <v>JOHN PIERCE</v>
      </c>
      <c r="H1465" t="str">
        <f t="shared" si="22"/>
        <v>10005</v>
      </c>
      <c r="J1465" t="s">
        <v>3079</v>
      </c>
      <c r="K1465">
        <f t="array" ref="K1465">SUM((InvoiceNo=J1465)*1)</f>
        <v>2</v>
      </c>
      <c r="L1465">
        <f t="array" ref="L1465">SUM((InvoiceNo=J1465)*QuantityShipped)</f>
        <v>2</v>
      </c>
      <c r="N1465" t="s">
        <v>5337</v>
      </c>
      <c r="O1465">
        <f t="array" ref="O1465">SUM((ItemCode=N1465)*1)</f>
        <v>1</v>
      </c>
      <c r="P1465">
        <f t="array" ref="P1465">SUM((ItemCode=N1465)*QuantityShipped)</f>
        <v>1</v>
      </c>
    </row>
    <row r="1466" spans="1:16" x14ac:dyDescent="0.55000000000000004">
      <c r="A1466" t="s">
        <v>1720</v>
      </c>
      <c r="B1466" s="1">
        <v>40609</v>
      </c>
      <c r="C1466" t="s">
        <v>138</v>
      </c>
      <c r="D1466" t="s">
        <v>71</v>
      </c>
      <c r="E1466" t="s">
        <v>72</v>
      </c>
      <c r="F1466">
        <v>120</v>
      </c>
      <c r="G1466" t="str">
        <f t="array" ref="G1466">INDEX(BillToName,MATCH(A1466,'Bill to Data'!$A$2:$A$3040,0))</f>
        <v>JOHN PIERCE</v>
      </c>
      <c r="H1466" t="str">
        <f t="shared" si="22"/>
        <v>55215-50-EPR</v>
      </c>
      <c r="J1466" t="s">
        <v>3080</v>
      </c>
      <c r="K1466">
        <f t="array" ref="K1466">SUM((InvoiceNo=J1466)*1)</f>
        <v>1</v>
      </c>
      <c r="L1466">
        <f t="array" ref="L1466">SUM((InvoiceNo=J1466)*QuantityShipped)</f>
        <v>50</v>
      </c>
      <c r="N1466" t="s">
        <v>5341</v>
      </c>
      <c r="O1466">
        <f t="array" ref="O1466">SUM((ItemCode=N1466)*1)</f>
        <v>1</v>
      </c>
      <c r="P1466">
        <f t="array" ref="P1466">SUM((ItemCode=N1466)*QuantityShipped)</f>
        <v>2</v>
      </c>
    </row>
    <row r="1467" spans="1:16" x14ac:dyDescent="0.55000000000000004">
      <c r="A1467" t="s">
        <v>1720</v>
      </c>
      <c r="B1467" s="1">
        <v>40609</v>
      </c>
      <c r="C1467" t="s">
        <v>138</v>
      </c>
      <c r="D1467" t="s">
        <v>1177</v>
      </c>
      <c r="E1467" t="s">
        <v>47</v>
      </c>
      <c r="F1467">
        <v>60</v>
      </c>
      <c r="G1467" t="str">
        <f t="array" ref="G1467">INDEX(BillToName,MATCH(A1467,'Bill to Data'!$A$2:$A$3040,0))</f>
        <v>JOHN PIERCE</v>
      </c>
      <c r="H1467" t="str">
        <f t="shared" si="22"/>
        <v>TTJ60-11005VP</v>
      </c>
      <c r="J1467" t="s">
        <v>3081</v>
      </c>
      <c r="K1467">
        <f t="array" ref="K1467">SUM((InvoiceNo=J1467)*1)</f>
        <v>4</v>
      </c>
      <c r="L1467">
        <f t="array" ref="L1467">SUM((InvoiceNo=J1467)*QuantityShipped)</f>
        <v>12</v>
      </c>
      <c r="N1467" t="s">
        <v>5344</v>
      </c>
      <c r="O1467">
        <f t="array" ref="O1467">SUM((ItemCode=N1467)*1)</f>
        <v>1</v>
      </c>
      <c r="P1467">
        <f t="array" ref="P1467">SUM((ItemCode=N1467)*QuantityShipped)</f>
        <v>0</v>
      </c>
    </row>
    <row r="1468" spans="1:16" x14ac:dyDescent="0.55000000000000004">
      <c r="A1468" t="s">
        <v>1720</v>
      </c>
      <c r="B1468" s="1">
        <v>40609</v>
      </c>
      <c r="C1468" t="s">
        <v>138</v>
      </c>
      <c r="D1468" t="s">
        <v>77</v>
      </c>
      <c r="E1468" t="s">
        <v>30</v>
      </c>
      <c r="F1468">
        <v>60</v>
      </c>
      <c r="G1468" t="str">
        <f t="array" ref="G1468">INDEX(BillToName,MATCH(A1468,'Bill to Data'!$A$2:$A$3040,0))</f>
        <v>JOHN PIERCE</v>
      </c>
      <c r="H1468" t="str">
        <f t="shared" si="22"/>
        <v>25612-6-NYR</v>
      </c>
      <c r="J1468" t="s">
        <v>3087</v>
      </c>
      <c r="K1468">
        <f t="array" ref="K1468">SUM((InvoiceNo=J1468)*1)</f>
        <v>1</v>
      </c>
      <c r="L1468">
        <f t="array" ref="L1468">SUM((InvoiceNo=J1468)*QuantityShipped)</f>
        <v>1</v>
      </c>
      <c r="N1468" t="s">
        <v>5350</v>
      </c>
      <c r="O1468">
        <f t="array" ref="O1468">SUM((ItemCode=N1468)*1)</f>
        <v>1</v>
      </c>
      <c r="P1468">
        <f t="array" ref="P1468">SUM((ItemCode=N1468)*QuantityShipped)</f>
        <v>1</v>
      </c>
    </row>
    <row r="1469" spans="1:16" x14ac:dyDescent="0.55000000000000004">
      <c r="A1469" t="s">
        <v>1720</v>
      </c>
      <c r="B1469" s="1">
        <v>40609</v>
      </c>
      <c r="C1469" t="s">
        <v>138</v>
      </c>
      <c r="D1469" t="s">
        <v>121</v>
      </c>
      <c r="E1469" t="s">
        <v>30</v>
      </c>
      <c r="F1469">
        <v>60</v>
      </c>
      <c r="G1469" t="str">
        <f t="array" ref="G1469">INDEX(BillToName,MATCH(A1469,'Bill to Data'!$A$2:$A$3040,0))</f>
        <v>JOHN PIERCE</v>
      </c>
      <c r="H1469" t="str">
        <f t="shared" si="22"/>
        <v>25612-3-NYR</v>
      </c>
      <c r="J1469" t="s">
        <v>3088</v>
      </c>
      <c r="K1469">
        <f t="array" ref="K1469">SUM((InvoiceNo=J1469)*1)</f>
        <v>1</v>
      </c>
      <c r="L1469">
        <f t="array" ref="L1469">SUM((InvoiceNo=J1469)*QuantityShipped)</f>
        <v>2</v>
      </c>
    </row>
    <row r="1470" spans="1:16" x14ac:dyDescent="0.55000000000000004">
      <c r="A1470" t="s">
        <v>1723</v>
      </c>
      <c r="B1470" s="1">
        <v>40609</v>
      </c>
      <c r="C1470" t="s">
        <v>138</v>
      </c>
      <c r="D1470" t="s">
        <v>439</v>
      </c>
      <c r="E1470" t="s">
        <v>438</v>
      </c>
      <c r="F1470">
        <v>150</v>
      </c>
      <c r="G1470" t="str">
        <f t="array" ref="G1470">INDEX(BillToName,MATCH(A1470,'Bill to Data'!$A$2:$A$3040,0))</f>
        <v>TOKACHI NOKI CENTER</v>
      </c>
      <c r="H1470" t="str">
        <f t="shared" si="22"/>
        <v>TX-VK12</v>
      </c>
      <c r="J1470" t="s">
        <v>3089</v>
      </c>
      <c r="K1470">
        <f t="array" ref="K1470">SUM((InvoiceNo=J1470)*1)</f>
        <v>4</v>
      </c>
      <c r="L1470">
        <f t="array" ref="L1470">SUM((InvoiceNo=J1470)*QuantityShipped)</f>
        <v>168</v>
      </c>
    </row>
    <row r="1471" spans="1:16" x14ac:dyDescent="0.55000000000000004">
      <c r="A1471" t="s">
        <v>1724</v>
      </c>
      <c r="B1471" s="1">
        <v>40609</v>
      </c>
      <c r="C1471" t="s">
        <v>1</v>
      </c>
      <c r="D1471" t="s">
        <v>886</v>
      </c>
      <c r="E1471" t="s">
        <v>301</v>
      </c>
      <c r="F1471">
        <v>9</v>
      </c>
      <c r="G1471" t="str">
        <f t="array" ref="G1471">INDEX(BillToName,MATCH(A1471,'Bill to Data'!$A$2:$A$3040,0))</f>
        <v>BEN MAHAFFEY</v>
      </c>
      <c r="H1471" t="str">
        <f t="shared" si="22"/>
        <v>XR110015VS</v>
      </c>
      <c r="J1471" t="s">
        <v>3090</v>
      </c>
      <c r="K1471">
        <f t="array" ref="K1471">SUM((InvoiceNo=J1471)*1)</f>
        <v>1</v>
      </c>
      <c r="L1471">
        <f t="array" ref="L1471">SUM((InvoiceNo=J1471)*QuantityShipped)</f>
        <v>1</v>
      </c>
    </row>
    <row r="1472" spans="1:16" x14ac:dyDescent="0.55000000000000004">
      <c r="A1472" t="s">
        <v>1725</v>
      </c>
      <c r="B1472" s="1">
        <v>40609</v>
      </c>
      <c r="C1472" t="s">
        <v>1</v>
      </c>
      <c r="D1472" t="s">
        <v>93</v>
      </c>
      <c r="E1472" t="s">
        <v>94</v>
      </c>
      <c r="F1472">
        <v>1</v>
      </c>
      <c r="G1472" t="str">
        <f t="array" ref="G1472">INDEX(BillToName,MATCH(A1472,'Bill to Data'!$A$2:$A$3040,0))</f>
        <v>MARK LOWE</v>
      </c>
      <c r="H1472" t="str">
        <f t="shared" si="22"/>
        <v>MFM220</v>
      </c>
      <c r="J1472" t="s">
        <v>3091</v>
      </c>
      <c r="K1472">
        <f t="array" ref="K1472">SUM((InvoiceNo=J1472)*1)</f>
        <v>1</v>
      </c>
      <c r="L1472">
        <f t="array" ref="L1472">SUM((InvoiceNo=J1472)*QuantityShipped)</f>
        <v>2</v>
      </c>
    </row>
    <row r="1473" spans="1:12" x14ac:dyDescent="0.55000000000000004">
      <c r="A1473" t="s">
        <v>1726</v>
      </c>
      <c r="B1473" s="1">
        <v>40609</v>
      </c>
      <c r="C1473" t="s">
        <v>1</v>
      </c>
      <c r="D1473" t="s">
        <v>533</v>
      </c>
      <c r="E1473" t="s">
        <v>534</v>
      </c>
      <c r="F1473">
        <v>1</v>
      </c>
      <c r="G1473" t="str">
        <f t="array" ref="G1473">INDEX(BillToName,MATCH(A1473,'Bill to Data'!$A$2:$A$3040,0))</f>
        <v>Online Orders</v>
      </c>
      <c r="H1473" t="str">
        <f t="shared" si="22"/>
        <v>23890</v>
      </c>
      <c r="J1473" t="s">
        <v>3094</v>
      </c>
      <c r="K1473">
        <f t="array" ref="K1473">SUM((InvoiceNo=J1473)*1)</f>
        <v>1</v>
      </c>
      <c r="L1473">
        <f t="array" ref="L1473">SUM((InvoiceNo=J1473)*QuantityShipped)</f>
        <v>5</v>
      </c>
    </row>
    <row r="1474" spans="1:12" x14ac:dyDescent="0.55000000000000004">
      <c r="A1474" t="s">
        <v>1727</v>
      </c>
      <c r="B1474" s="1">
        <v>40609</v>
      </c>
      <c r="C1474" t="s">
        <v>1</v>
      </c>
      <c r="D1474" t="s">
        <v>155</v>
      </c>
      <c r="E1474" t="s">
        <v>156</v>
      </c>
      <c r="F1474">
        <v>6</v>
      </c>
      <c r="G1474" t="str">
        <f t="array" ref="G1474">INDEX(BillToName,MATCH(A1474,'Bill to Data'!$A$2:$A$3040,0))</f>
        <v>MICHELLE ST. SAUVEUR</v>
      </c>
      <c r="H1474" t="str">
        <f t="shared" ref="H1474:H1537" si="23">LEFT(D1474,LEN(D1474))</f>
        <v>QJ1/4T-NYB</v>
      </c>
      <c r="J1474" t="s">
        <v>3095</v>
      </c>
      <c r="K1474">
        <f t="array" ref="K1474">SUM((InvoiceNo=J1474)*1)</f>
        <v>1</v>
      </c>
      <c r="L1474">
        <f t="array" ref="L1474">SUM((InvoiceNo=J1474)*QuantityShipped)</f>
        <v>1</v>
      </c>
    </row>
    <row r="1475" spans="1:12" x14ac:dyDescent="0.55000000000000004">
      <c r="A1475" t="s">
        <v>1727</v>
      </c>
      <c r="B1475" s="1">
        <v>40609</v>
      </c>
      <c r="C1475" t="s">
        <v>1</v>
      </c>
      <c r="D1475" t="s">
        <v>31</v>
      </c>
      <c r="E1475" t="s">
        <v>30</v>
      </c>
      <c r="F1475">
        <v>6</v>
      </c>
      <c r="G1475" t="str">
        <f t="array" ref="G1475">INDEX(BillToName,MATCH(A1475,'Bill to Data'!$A$2:$A$3040,0))</f>
        <v>MICHELLE ST. SAUVEUR</v>
      </c>
      <c r="H1475" t="str">
        <f t="shared" si="23"/>
        <v>25612-1-NYR</v>
      </c>
      <c r="J1475" t="s">
        <v>3098</v>
      </c>
      <c r="K1475">
        <f t="array" ref="K1475">SUM((InvoiceNo=J1475)*1)</f>
        <v>3</v>
      </c>
      <c r="L1475">
        <f t="array" ref="L1475">SUM((InvoiceNo=J1475)*QuantityShipped)</f>
        <v>20</v>
      </c>
    </row>
    <row r="1476" spans="1:12" x14ac:dyDescent="0.55000000000000004">
      <c r="A1476" t="s">
        <v>1727</v>
      </c>
      <c r="B1476" s="1">
        <v>40609</v>
      </c>
      <c r="C1476" t="s">
        <v>1</v>
      </c>
      <c r="D1476" t="s">
        <v>1728</v>
      </c>
      <c r="E1476" t="s">
        <v>63</v>
      </c>
      <c r="F1476">
        <v>6</v>
      </c>
      <c r="G1476" t="str">
        <f t="array" ref="G1476">INDEX(BillToName,MATCH(A1476,'Bill to Data'!$A$2:$A$3040,0))</f>
        <v>MICHELLE ST. SAUVEUR</v>
      </c>
      <c r="H1476" t="str">
        <f t="shared" si="23"/>
        <v>TP8006VS</v>
      </c>
      <c r="J1476" t="s">
        <v>3099</v>
      </c>
      <c r="K1476">
        <f t="array" ref="K1476">SUM((InvoiceNo=J1476)*1)</f>
        <v>6</v>
      </c>
      <c r="L1476">
        <f t="array" ref="L1476">SUM((InvoiceNo=J1476)*QuantityShipped)</f>
        <v>42</v>
      </c>
    </row>
    <row r="1477" spans="1:12" x14ac:dyDescent="0.55000000000000004">
      <c r="A1477" t="s">
        <v>1729</v>
      </c>
      <c r="B1477" s="1">
        <v>40609</v>
      </c>
      <c r="C1477" t="s">
        <v>1</v>
      </c>
      <c r="D1477" t="s">
        <v>261</v>
      </c>
      <c r="E1477" t="s">
        <v>106</v>
      </c>
      <c r="F1477">
        <v>60</v>
      </c>
      <c r="G1477" t="str">
        <f t="array" ref="G1477">INDEX(BillToName,MATCH(A1477,'Bill to Data'!$A$2:$A$3040,0))</f>
        <v>THOMAS SMITH</v>
      </c>
      <c r="H1477" t="str">
        <f t="shared" si="23"/>
        <v>AIC11003-VS</v>
      </c>
      <c r="J1477" t="s">
        <v>3101</v>
      </c>
      <c r="K1477">
        <f t="array" ref="K1477">SUM((InvoiceNo=J1477)*1)</f>
        <v>1</v>
      </c>
      <c r="L1477">
        <f t="array" ref="L1477">SUM((InvoiceNo=J1477)*QuantityShipped)</f>
        <v>1</v>
      </c>
    </row>
    <row r="1478" spans="1:12" x14ac:dyDescent="0.55000000000000004">
      <c r="A1478" t="s">
        <v>1730</v>
      </c>
      <c r="B1478" s="1">
        <v>40609</v>
      </c>
      <c r="C1478" t="s">
        <v>1</v>
      </c>
      <c r="D1478" t="s">
        <v>1138</v>
      </c>
      <c r="E1478" t="s">
        <v>1139</v>
      </c>
      <c r="F1478">
        <v>1</v>
      </c>
      <c r="G1478" t="str">
        <f t="array" ref="G1478">INDEX(BillToName,MATCH(A1478,'Bill to Data'!$A$2:$A$3040,0))</f>
        <v>BRENNEN MOREJOHN</v>
      </c>
      <c r="H1478" t="str">
        <f t="shared" si="23"/>
        <v>IBFD35-SET</v>
      </c>
      <c r="J1478" t="s">
        <v>3103</v>
      </c>
      <c r="K1478">
        <f t="array" ref="K1478">SUM((InvoiceNo=J1478)*1)</f>
        <v>3</v>
      </c>
      <c r="L1478">
        <f t="array" ref="L1478">SUM((InvoiceNo=J1478)*QuantityShipped)</f>
        <v>150</v>
      </c>
    </row>
    <row r="1479" spans="1:12" x14ac:dyDescent="0.55000000000000004">
      <c r="A1479" t="s">
        <v>1731</v>
      </c>
      <c r="B1479" s="1">
        <v>40609</v>
      </c>
      <c r="C1479" t="s">
        <v>1</v>
      </c>
      <c r="D1479" t="s">
        <v>961</v>
      </c>
      <c r="E1479" t="s">
        <v>962</v>
      </c>
      <c r="F1479">
        <v>12</v>
      </c>
      <c r="G1479" t="str">
        <f t="array" ref="G1479">INDEX(BillToName,MATCH(A1479,'Bill to Data'!$A$2:$A$3040,0))</f>
        <v>DOUG GALLOWAY</v>
      </c>
      <c r="H1479" t="str">
        <f t="shared" si="23"/>
        <v>AM110015</v>
      </c>
      <c r="J1479" t="s">
        <v>3104</v>
      </c>
      <c r="K1479">
        <f t="array" ref="K1479">SUM((InvoiceNo=J1479)*1)</f>
        <v>1</v>
      </c>
      <c r="L1479">
        <f t="array" ref="L1479">SUM((InvoiceNo=J1479)*QuantityShipped)</f>
        <v>1</v>
      </c>
    </row>
    <row r="1480" spans="1:12" x14ac:dyDescent="0.55000000000000004">
      <c r="A1480" t="s">
        <v>1732</v>
      </c>
      <c r="B1480" s="1">
        <v>40609</v>
      </c>
      <c r="C1480" t="s">
        <v>1</v>
      </c>
      <c r="D1480" t="s">
        <v>1733</v>
      </c>
      <c r="E1480" t="s">
        <v>947</v>
      </c>
      <c r="F1480">
        <v>36</v>
      </c>
      <c r="G1480" t="str">
        <f t="array" ref="G1480">INDEX(BillToName,MATCH(A1480,'Bill to Data'!$A$2:$A$3040,0))</f>
        <v>JEFFREY FETTERS</v>
      </c>
      <c r="H1480" t="str">
        <f t="shared" si="23"/>
        <v>CP25597-1-NY</v>
      </c>
      <c r="J1480" t="s">
        <v>3105</v>
      </c>
      <c r="K1480">
        <f t="array" ref="K1480">SUM((InvoiceNo=J1480)*1)</f>
        <v>8</v>
      </c>
      <c r="L1480">
        <f t="array" ref="L1480">SUM((InvoiceNo=J1480)*QuantityShipped)</f>
        <v>6</v>
      </c>
    </row>
    <row r="1481" spans="1:12" x14ac:dyDescent="0.55000000000000004">
      <c r="A1481" t="s">
        <v>1732</v>
      </c>
      <c r="B1481" s="1">
        <v>40609</v>
      </c>
      <c r="C1481" t="s">
        <v>1</v>
      </c>
      <c r="D1481" t="s">
        <v>1168</v>
      </c>
      <c r="E1481" t="s">
        <v>1169</v>
      </c>
      <c r="F1481">
        <v>36</v>
      </c>
      <c r="G1481" t="str">
        <f t="array" ref="G1481">INDEX(BillToName,MATCH(A1481,'Bill to Data'!$A$2:$A$3040,0))</f>
        <v>JEFFREY FETTERS</v>
      </c>
      <c r="H1481" t="str">
        <f t="shared" si="23"/>
        <v>SJ3-06-VP</v>
      </c>
      <c r="J1481" t="s">
        <v>3120</v>
      </c>
      <c r="K1481">
        <f t="array" ref="K1481">SUM((InvoiceNo=J1481)*1)</f>
        <v>1</v>
      </c>
      <c r="L1481">
        <f t="array" ref="L1481">SUM((InvoiceNo=J1481)*QuantityShipped)</f>
        <v>38</v>
      </c>
    </row>
    <row r="1482" spans="1:12" x14ac:dyDescent="0.55000000000000004">
      <c r="A1482" t="s">
        <v>1734</v>
      </c>
      <c r="B1482" s="1">
        <v>40610</v>
      </c>
      <c r="C1482" t="s">
        <v>1</v>
      </c>
      <c r="D1482" t="s">
        <v>1735</v>
      </c>
      <c r="E1482" t="s">
        <v>1267</v>
      </c>
      <c r="F1482">
        <v>12</v>
      </c>
      <c r="G1482" t="str">
        <f t="array" ref="G1482">INDEX(BillToName,MATCH(A1482,'Bill to Data'!$A$2:$A$3040,0))</f>
        <v>DAVID SAFFER</v>
      </c>
      <c r="H1482" t="str">
        <f t="shared" si="23"/>
        <v>CP4916-34</v>
      </c>
      <c r="J1482" t="s">
        <v>3121</v>
      </c>
      <c r="K1482">
        <f t="array" ref="K1482">SUM((InvoiceNo=J1482)*1)</f>
        <v>1</v>
      </c>
      <c r="L1482">
        <f t="array" ref="L1482">SUM((InvoiceNo=J1482)*QuantityShipped)</f>
        <v>49</v>
      </c>
    </row>
    <row r="1483" spans="1:12" x14ac:dyDescent="0.55000000000000004">
      <c r="A1483" t="s">
        <v>1734</v>
      </c>
      <c r="B1483" s="1">
        <v>40610</v>
      </c>
      <c r="C1483" t="s">
        <v>1</v>
      </c>
      <c r="D1483" t="s">
        <v>1736</v>
      </c>
      <c r="E1483" t="s">
        <v>1267</v>
      </c>
      <c r="F1483">
        <v>12</v>
      </c>
      <c r="G1483" t="str">
        <f t="array" ref="G1483">INDEX(BillToName,MATCH(A1483,'Bill to Data'!$A$2:$A$3040,0))</f>
        <v>DAVID SAFFER</v>
      </c>
      <c r="H1483" t="str">
        <f t="shared" si="23"/>
        <v>CP4916-31</v>
      </c>
      <c r="J1483" t="s">
        <v>3122</v>
      </c>
      <c r="K1483">
        <f t="array" ref="K1483">SUM((InvoiceNo=J1483)*1)</f>
        <v>3</v>
      </c>
      <c r="L1483">
        <f t="array" ref="L1483">SUM((InvoiceNo=J1483)*QuantityShipped)</f>
        <v>17</v>
      </c>
    </row>
    <row r="1484" spans="1:12" x14ac:dyDescent="0.55000000000000004">
      <c r="A1484" t="s">
        <v>1737</v>
      </c>
      <c r="B1484" s="1">
        <v>40610</v>
      </c>
      <c r="C1484" t="s">
        <v>1</v>
      </c>
      <c r="D1484" t="s">
        <v>1144</v>
      </c>
      <c r="E1484" t="s">
        <v>1145</v>
      </c>
      <c r="F1484">
        <v>3</v>
      </c>
      <c r="G1484" t="str">
        <f t="array" ref="G1484">INDEX(BillToName,MATCH(A1484,'Bill to Data'!$A$2:$A$3040,0))</f>
        <v>JEFF LEONARD</v>
      </c>
      <c r="H1484" t="str">
        <f t="shared" si="23"/>
        <v>V200</v>
      </c>
      <c r="J1484" t="s">
        <v>3123</v>
      </c>
      <c r="K1484">
        <f t="array" ref="K1484">SUM((InvoiceNo=J1484)*1)</f>
        <v>8</v>
      </c>
      <c r="L1484">
        <f t="array" ref="L1484">SUM((InvoiceNo=J1484)*QuantityShipped)</f>
        <v>45</v>
      </c>
    </row>
    <row r="1485" spans="1:12" x14ac:dyDescent="0.55000000000000004">
      <c r="A1485" t="s">
        <v>1737</v>
      </c>
      <c r="B1485" s="1">
        <v>40610</v>
      </c>
      <c r="C1485" t="s">
        <v>1</v>
      </c>
      <c r="D1485" t="s">
        <v>1738</v>
      </c>
      <c r="E1485" t="s">
        <v>1739</v>
      </c>
      <c r="F1485">
        <v>4</v>
      </c>
      <c r="G1485" t="str">
        <f t="array" ref="G1485">INDEX(BillToName,MATCH(A1485,'Bill to Data'!$A$2:$A$3040,0))</f>
        <v>JEFF LEONARD</v>
      </c>
      <c r="H1485" t="str">
        <f t="shared" si="23"/>
        <v>V25152</v>
      </c>
      <c r="J1485" t="s">
        <v>3126</v>
      </c>
      <c r="K1485">
        <f t="array" ref="K1485">SUM((InvoiceNo=J1485)*1)</f>
        <v>9</v>
      </c>
      <c r="L1485">
        <f t="array" ref="L1485">SUM((InvoiceNo=J1485)*QuantityShipped)</f>
        <v>98</v>
      </c>
    </row>
    <row r="1486" spans="1:12" x14ac:dyDescent="0.55000000000000004">
      <c r="A1486" t="s">
        <v>1737</v>
      </c>
      <c r="B1486" s="1">
        <v>40610</v>
      </c>
      <c r="C1486" t="s">
        <v>1</v>
      </c>
      <c r="D1486" t="s">
        <v>1740</v>
      </c>
      <c r="E1486" t="s">
        <v>1741</v>
      </c>
      <c r="F1486">
        <v>1</v>
      </c>
      <c r="G1486" t="str">
        <f t="array" ref="G1486">INDEX(BillToName,MATCH(A1486,'Bill to Data'!$A$2:$A$3040,0))</f>
        <v>JEFF LEONARD</v>
      </c>
      <c r="H1486" t="str">
        <f t="shared" si="23"/>
        <v>VT200SL</v>
      </c>
      <c r="J1486" t="s">
        <v>3127</v>
      </c>
      <c r="K1486">
        <f t="array" ref="K1486">SUM((InvoiceNo=J1486)*1)</f>
        <v>2</v>
      </c>
      <c r="L1486">
        <f t="array" ref="L1486">SUM((InvoiceNo=J1486)*QuantityShipped)</f>
        <v>2</v>
      </c>
    </row>
    <row r="1487" spans="1:12" x14ac:dyDescent="0.55000000000000004">
      <c r="A1487" t="s">
        <v>1742</v>
      </c>
      <c r="B1487" s="1">
        <v>40610</v>
      </c>
      <c r="C1487" t="s">
        <v>138</v>
      </c>
      <c r="D1487" t="s">
        <v>1743</v>
      </c>
      <c r="E1487" t="s">
        <v>1744</v>
      </c>
      <c r="F1487">
        <v>1</v>
      </c>
      <c r="G1487" t="str">
        <f t="array" ref="G1487">INDEX(BillToName,MATCH(A1487,'Bill to Data'!$A$2:$A$3040,0))</f>
        <v>DAVE EEARUP</v>
      </c>
      <c r="H1487" t="str">
        <f t="shared" si="23"/>
        <v>LS220P</v>
      </c>
      <c r="J1487" t="s">
        <v>3128</v>
      </c>
      <c r="K1487">
        <f t="array" ref="K1487">SUM((InvoiceNo=J1487)*1)</f>
        <v>3</v>
      </c>
      <c r="L1487">
        <f t="array" ref="L1487">SUM((InvoiceNo=J1487)*QuantityShipped)</f>
        <v>5</v>
      </c>
    </row>
    <row r="1488" spans="1:12" x14ac:dyDescent="0.55000000000000004">
      <c r="A1488" t="s">
        <v>1742</v>
      </c>
      <c r="B1488" s="1">
        <v>40610</v>
      </c>
      <c r="C1488" t="s">
        <v>138</v>
      </c>
      <c r="D1488" t="s">
        <v>1745</v>
      </c>
      <c r="E1488" t="s">
        <v>1746</v>
      </c>
      <c r="F1488">
        <v>3</v>
      </c>
      <c r="G1488" t="str">
        <f t="array" ref="G1488">INDEX(BillToName,MATCH(A1488,'Bill to Data'!$A$2:$A$3040,0))</f>
        <v>DAVE EEARUP</v>
      </c>
      <c r="H1488" t="str">
        <f t="shared" si="23"/>
        <v>LSTM075-50C</v>
      </c>
      <c r="J1488" t="s">
        <v>3129</v>
      </c>
      <c r="K1488">
        <f t="array" ref="K1488">SUM((InvoiceNo=J1488)*1)</f>
        <v>1</v>
      </c>
      <c r="L1488">
        <f t="array" ref="L1488">SUM((InvoiceNo=J1488)*QuantityShipped)</f>
        <v>50</v>
      </c>
    </row>
    <row r="1489" spans="1:12" x14ac:dyDescent="0.55000000000000004">
      <c r="A1489" t="s">
        <v>1742</v>
      </c>
      <c r="B1489" s="1">
        <v>40610</v>
      </c>
      <c r="C1489" t="s">
        <v>138</v>
      </c>
      <c r="D1489" t="s">
        <v>197</v>
      </c>
      <c r="E1489" t="s">
        <v>198</v>
      </c>
      <c r="F1489">
        <v>2</v>
      </c>
      <c r="G1489" t="str">
        <f t="array" ref="G1489">INDEX(BillToName,MATCH(A1489,'Bill to Data'!$A$2:$A$3040,0))</f>
        <v>DAVE EEARUP</v>
      </c>
      <c r="H1489" t="str">
        <f t="shared" si="23"/>
        <v>22252-312-750-N</v>
      </c>
      <c r="J1489" t="s">
        <v>3130</v>
      </c>
      <c r="K1489">
        <f t="array" ref="K1489">SUM((InvoiceNo=J1489)*1)</f>
        <v>2</v>
      </c>
      <c r="L1489">
        <f t="array" ref="L1489">SUM((InvoiceNo=J1489)*QuantityShipped)</f>
        <v>40</v>
      </c>
    </row>
    <row r="1490" spans="1:12" x14ac:dyDescent="0.55000000000000004">
      <c r="A1490" t="s">
        <v>1742</v>
      </c>
      <c r="B1490" s="1">
        <v>40610</v>
      </c>
      <c r="C1490" t="s">
        <v>138</v>
      </c>
      <c r="D1490" t="s">
        <v>312</v>
      </c>
      <c r="E1490" t="s">
        <v>198</v>
      </c>
      <c r="F1490">
        <v>2</v>
      </c>
      <c r="G1490" t="str">
        <f t="array" ref="G1490">INDEX(BillToName,MATCH(A1490,'Bill to Data'!$A$2:$A$3040,0))</f>
        <v>DAVE EEARUP</v>
      </c>
      <c r="H1490" t="str">
        <f t="shared" si="23"/>
        <v>22251-311-750-N</v>
      </c>
      <c r="J1490" t="s">
        <v>3131</v>
      </c>
      <c r="K1490">
        <f t="array" ref="K1490">SUM((InvoiceNo=J1490)*1)</f>
        <v>1</v>
      </c>
      <c r="L1490">
        <f t="array" ref="L1490">SUM((InvoiceNo=J1490)*QuantityShipped)</f>
        <v>1</v>
      </c>
    </row>
    <row r="1491" spans="1:12" x14ac:dyDescent="0.55000000000000004">
      <c r="A1491" t="s">
        <v>1742</v>
      </c>
      <c r="B1491" s="1">
        <v>40610</v>
      </c>
      <c r="C1491" t="s">
        <v>138</v>
      </c>
      <c r="D1491" t="s">
        <v>254</v>
      </c>
      <c r="E1491" t="s">
        <v>255</v>
      </c>
      <c r="F1491">
        <v>36</v>
      </c>
      <c r="G1491" t="str">
        <f t="array" ref="G1491">INDEX(BillToName,MATCH(A1491,'Bill to Data'!$A$2:$A$3040,0))</f>
        <v>DAVE EEARUP</v>
      </c>
      <c r="H1491" t="str">
        <f t="shared" si="23"/>
        <v>CP21953-EPR</v>
      </c>
      <c r="J1491" t="s">
        <v>3132</v>
      </c>
      <c r="K1491">
        <f t="array" ref="K1491">SUM((InvoiceNo=J1491)*1)</f>
        <v>2</v>
      </c>
      <c r="L1491">
        <f t="array" ref="L1491">SUM((InvoiceNo=J1491)*QuantityShipped)</f>
        <v>20</v>
      </c>
    </row>
    <row r="1492" spans="1:12" x14ac:dyDescent="0.55000000000000004">
      <c r="A1492" t="s">
        <v>1742</v>
      </c>
      <c r="B1492" s="1">
        <v>40610</v>
      </c>
      <c r="C1492" t="s">
        <v>138</v>
      </c>
      <c r="D1492" t="s">
        <v>71</v>
      </c>
      <c r="E1492" t="s">
        <v>72</v>
      </c>
      <c r="F1492">
        <v>0</v>
      </c>
      <c r="G1492" t="str">
        <f t="array" ref="G1492">INDEX(BillToName,MATCH(A1492,'Bill to Data'!$A$2:$A$3040,0))</f>
        <v>DAVE EEARUP</v>
      </c>
      <c r="H1492" t="str">
        <f t="shared" si="23"/>
        <v>55215-50-EPR</v>
      </c>
      <c r="J1492" t="s">
        <v>3133</v>
      </c>
      <c r="K1492">
        <f t="array" ref="K1492">SUM((InvoiceNo=J1492)*1)</f>
        <v>3</v>
      </c>
      <c r="L1492">
        <f t="array" ref="L1492">SUM((InvoiceNo=J1492)*QuantityShipped)</f>
        <v>3</v>
      </c>
    </row>
    <row r="1493" spans="1:12" x14ac:dyDescent="0.55000000000000004">
      <c r="A1493" t="s">
        <v>1742</v>
      </c>
      <c r="B1493" s="1">
        <v>40610</v>
      </c>
      <c r="C1493" t="s">
        <v>138</v>
      </c>
      <c r="D1493" t="s">
        <v>1733</v>
      </c>
      <c r="E1493" t="s">
        <v>947</v>
      </c>
      <c r="F1493">
        <v>36</v>
      </c>
      <c r="G1493" t="str">
        <f t="array" ref="G1493">INDEX(BillToName,MATCH(A1493,'Bill to Data'!$A$2:$A$3040,0))</f>
        <v>DAVE EEARUP</v>
      </c>
      <c r="H1493" t="str">
        <f t="shared" si="23"/>
        <v>CP25597-1-NY</v>
      </c>
      <c r="J1493" t="s">
        <v>3134</v>
      </c>
      <c r="K1493">
        <f t="array" ref="K1493">SUM((InvoiceNo=J1493)*1)</f>
        <v>2</v>
      </c>
      <c r="L1493">
        <f t="array" ref="L1493">SUM((InvoiceNo=J1493)*QuantityShipped)</f>
        <v>5</v>
      </c>
    </row>
    <row r="1494" spans="1:12" x14ac:dyDescent="0.55000000000000004">
      <c r="A1494" t="s">
        <v>1742</v>
      </c>
      <c r="B1494" s="1">
        <v>40610</v>
      </c>
      <c r="C1494" t="s">
        <v>138</v>
      </c>
      <c r="D1494" t="s">
        <v>958</v>
      </c>
      <c r="E1494" t="s">
        <v>63</v>
      </c>
      <c r="F1494">
        <v>40</v>
      </c>
      <c r="G1494" t="str">
        <f t="array" ref="G1494">INDEX(BillToName,MATCH(A1494,'Bill to Data'!$A$2:$A$3040,0))</f>
        <v>DAVE EEARUP</v>
      </c>
      <c r="H1494" t="str">
        <f t="shared" si="23"/>
        <v>XR110025-VK</v>
      </c>
      <c r="J1494" t="s">
        <v>3135</v>
      </c>
      <c r="K1494">
        <f t="array" ref="K1494">SUM((InvoiceNo=J1494)*1)</f>
        <v>1</v>
      </c>
      <c r="L1494">
        <f t="array" ref="L1494">SUM((InvoiceNo=J1494)*QuantityShipped)</f>
        <v>2</v>
      </c>
    </row>
    <row r="1495" spans="1:12" x14ac:dyDescent="0.55000000000000004">
      <c r="A1495" t="s">
        <v>1747</v>
      </c>
      <c r="B1495" s="1">
        <v>40610</v>
      </c>
      <c r="C1495" t="s">
        <v>1</v>
      </c>
      <c r="D1495" t="s">
        <v>141</v>
      </c>
      <c r="E1495" t="s">
        <v>23</v>
      </c>
      <c r="F1495">
        <v>80</v>
      </c>
      <c r="G1495" t="str">
        <f t="array" ref="G1495">INDEX(BillToName,MATCH(A1495,'Bill to Data'!$A$2:$A$3040,0))</f>
        <v>STEWART RANCH INC</v>
      </c>
      <c r="H1495" t="str">
        <f t="shared" si="23"/>
        <v>TT110015-VP</v>
      </c>
      <c r="J1495" t="s">
        <v>3136</v>
      </c>
      <c r="K1495">
        <f t="array" ref="K1495">SUM((InvoiceNo=J1495)*1)</f>
        <v>4</v>
      </c>
      <c r="L1495">
        <f t="array" ref="L1495">SUM((InvoiceNo=J1495)*QuantityShipped)</f>
        <v>86</v>
      </c>
    </row>
    <row r="1496" spans="1:12" x14ac:dyDescent="0.55000000000000004">
      <c r="A1496" t="s">
        <v>1748</v>
      </c>
      <c r="B1496" s="1">
        <v>40610</v>
      </c>
      <c r="C1496" t="s">
        <v>138</v>
      </c>
      <c r="D1496" t="s">
        <v>77</v>
      </c>
      <c r="E1496" t="s">
        <v>30</v>
      </c>
      <c r="F1496">
        <v>70</v>
      </c>
      <c r="G1496" t="str">
        <f t="array" ref="G1496">INDEX(BillToName,MATCH(A1496,'Bill to Data'!$A$2:$A$3040,0))</f>
        <v>Doug Davenport</v>
      </c>
      <c r="H1496" t="str">
        <f t="shared" si="23"/>
        <v>25612-6-NYR</v>
      </c>
      <c r="J1496" t="s">
        <v>3137</v>
      </c>
      <c r="K1496">
        <f t="array" ref="K1496">SUM((InvoiceNo=J1496)*1)</f>
        <v>7</v>
      </c>
      <c r="L1496">
        <f t="array" ref="L1496">SUM((InvoiceNo=J1496)*QuantityShipped)</f>
        <v>38</v>
      </c>
    </row>
    <row r="1497" spans="1:12" x14ac:dyDescent="0.55000000000000004">
      <c r="A1497" t="s">
        <v>1748</v>
      </c>
      <c r="B1497" s="1">
        <v>40610</v>
      </c>
      <c r="C1497" t="s">
        <v>138</v>
      </c>
      <c r="D1497" t="s">
        <v>1328</v>
      </c>
      <c r="E1497" t="s">
        <v>1280</v>
      </c>
      <c r="F1497">
        <v>70</v>
      </c>
      <c r="G1497" t="str">
        <f t="array" ref="G1497">INDEX(BillToName,MATCH(A1497,'Bill to Data'!$A$2:$A$3040,0))</f>
        <v>Doug Davenport</v>
      </c>
      <c r="H1497" t="str">
        <f t="shared" si="23"/>
        <v>TTI11002-VP</v>
      </c>
      <c r="J1497" t="s">
        <v>3138</v>
      </c>
      <c r="K1497">
        <f t="array" ref="K1497">SUM((InvoiceNo=J1497)*1)</f>
        <v>7</v>
      </c>
      <c r="L1497">
        <f t="array" ref="L1497">SUM((InvoiceNo=J1497)*QuantityShipped)</f>
        <v>302</v>
      </c>
    </row>
    <row r="1498" spans="1:12" x14ac:dyDescent="0.55000000000000004">
      <c r="A1498" t="s">
        <v>1748</v>
      </c>
      <c r="B1498" s="1">
        <v>40610</v>
      </c>
      <c r="C1498" t="s">
        <v>138</v>
      </c>
      <c r="D1498" t="s">
        <v>1154</v>
      </c>
      <c r="E1498" t="s">
        <v>1155</v>
      </c>
      <c r="F1498">
        <v>2</v>
      </c>
      <c r="G1498" t="str">
        <f t="array" ref="G1498">INDEX(BillToName,MATCH(A1498,'Bill to Data'!$A$2:$A$3040,0))</f>
        <v>Doug Davenport</v>
      </c>
      <c r="H1498" t="str">
        <f t="shared" si="23"/>
        <v>IN30/60-ST</v>
      </c>
      <c r="J1498" t="s">
        <v>3141</v>
      </c>
      <c r="K1498">
        <f t="array" ref="K1498">SUM((InvoiceNo=J1498)*1)</f>
        <v>1</v>
      </c>
      <c r="L1498">
        <f t="array" ref="L1498">SUM((InvoiceNo=J1498)*QuantityShipped)</f>
        <v>24</v>
      </c>
    </row>
    <row r="1499" spans="1:12" x14ac:dyDescent="0.55000000000000004">
      <c r="A1499" t="s">
        <v>1748</v>
      </c>
      <c r="B1499" s="1">
        <v>40610</v>
      </c>
      <c r="C1499" t="s">
        <v>138</v>
      </c>
      <c r="D1499" t="s">
        <v>1715</v>
      </c>
      <c r="E1499" t="s">
        <v>1716</v>
      </c>
      <c r="F1499">
        <v>1</v>
      </c>
      <c r="G1499" t="str">
        <f t="array" ref="G1499">INDEX(BillToName,MATCH(A1499,'Bill to Data'!$A$2:$A$3040,0))</f>
        <v>Doug Davenport</v>
      </c>
      <c r="H1499" t="str">
        <f t="shared" si="23"/>
        <v>IN0060-24</v>
      </c>
      <c r="J1499" t="s">
        <v>3142</v>
      </c>
      <c r="K1499">
        <f t="array" ref="K1499">SUM((InvoiceNo=J1499)*1)</f>
        <v>7</v>
      </c>
      <c r="L1499">
        <f t="array" ref="L1499">SUM((InvoiceNo=J1499)*QuantityShipped)</f>
        <v>240</v>
      </c>
    </row>
    <row r="1500" spans="1:12" x14ac:dyDescent="0.55000000000000004">
      <c r="A1500" t="s">
        <v>1748</v>
      </c>
      <c r="B1500" s="1">
        <v>40610</v>
      </c>
      <c r="C1500" t="s">
        <v>138</v>
      </c>
      <c r="D1500" t="s">
        <v>1152</v>
      </c>
      <c r="E1500" t="s">
        <v>1153</v>
      </c>
      <c r="F1500">
        <v>1</v>
      </c>
      <c r="G1500" t="str">
        <f t="array" ref="G1500">INDEX(BillToName,MATCH(A1500,'Bill to Data'!$A$2:$A$3040,0))</f>
        <v>Doug Davenport</v>
      </c>
      <c r="H1500" t="str">
        <f t="shared" si="23"/>
        <v>IN0030-24</v>
      </c>
      <c r="J1500" t="s">
        <v>3145</v>
      </c>
      <c r="K1500">
        <f t="array" ref="K1500">SUM((InvoiceNo=J1500)*1)</f>
        <v>1</v>
      </c>
      <c r="L1500">
        <f t="array" ref="L1500">SUM((InvoiceNo=J1500)*QuantityShipped)</f>
        <v>10</v>
      </c>
    </row>
    <row r="1501" spans="1:12" x14ac:dyDescent="0.55000000000000004">
      <c r="A1501" t="s">
        <v>1748</v>
      </c>
      <c r="B1501" s="1">
        <v>40610</v>
      </c>
      <c r="C1501" t="s">
        <v>138</v>
      </c>
      <c r="D1501" t="s">
        <v>748</v>
      </c>
      <c r="E1501" t="s">
        <v>293</v>
      </c>
      <c r="F1501">
        <v>70</v>
      </c>
      <c r="G1501" t="str">
        <f t="array" ref="G1501">INDEX(BillToName,MATCH(A1501,'Bill to Data'!$A$2:$A$3040,0))</f>
        <v>Doug Davenport</v>
      </c>
      <c r="H1501" t="str">
        <f t="shared" si="23"/>
        <v>AIXR110025VP</v>
      </c>
      <c r="J1501" t="s">
        <v>3146</v>
      </c>
      <c r="K1501">
        <f t="array" ref="K1501">SUM((InvoiceNo=J1501)*1)</f>
        <v>1</v>
      </c>
      <c r="L1501">
        <f t="array" ref="L1501">SUM((InvoiceNo=J1501)*QuantityShipped)</f>
        <v>3</v>
      </c>
    </row>
    <row r="1502" spans="1:12" x14ac:dyDescent="0.55000000000000004">
      <c r="A1502" t="s">
        <v>1748</v>
      </c>
      <c r="B1502" s="1">
        <v>40610</v>
      </c>
      <c r="C1502" t="s">
        <v>138</v>
      </c>
      <c r="D1502" t="s">
        <v>738</v>
      </c>
      <c r="E1502" t="s">
        <v>307</v>
      </c>
      <c r="F1502">
        <v>70</v>
      </c>
      <c r="G1502" t="str">
        <f t="array" ref="G1502">INDEX(BillToName,MATCH(A1502,'Bill to Data'!$A$2:$A$3040,0))</f>
        <v>Doug Davenport</v>
      </c>
      <c r="H1502" t="str">
        <f t="shared" si="23"/>
        <v>AI11003-VS</v>
      </c>
      <c r="J1502" t="s">
        <v>3147</v>
      </c>
      <c r="K1502">
        <f t="array" ref="K1502">SUM((InvoiceNo=J1502)*1)</f>
        <v>7</v>
      </c>
      <c r="L1502">
        <f t="array" ref="L1502">SUM((InvoiceNo=J1502)*QuantityShipped)</f>
        <v>203</v>
      </c>
    </row>
    <row r="1503" spans="1:12" x14ac:dyDescent="0.55000000000000004">
      <c r="A1503" t="s">
        <v>1749</v>
      </c>
      <c r="B1503" s="1">
        <v>40610</v>
      </c>
      <c r="C1503" t="s">
        <v>138</v>
      </c>
      <c r="D1503" t="s">
        <v>2</v>
      </c>
      <c r="E1503" t="s">
        <v>3</v>
      </c>
      <c r="F1503">
        <v>1</v>
      </c>
      <c r="G1503" t="str">
        <f t="array" ref="G1503">INDEX(BillToName,MATCH(A1503,'Bill to Data'!$A$2:$A$3040,0))</f>
        <v>Stanky Supply Co</v>
      </c>
      <c r="H1503" t="str">
        <f t="shared" si="23"/>
        <v>8000-543-236</v>
      </c>
      <c r="J1503" t="s">
        <v>3154</v>
      </c>
      <c r="K1503">
        <f t="array" ref="K1503">SUM((InvoiceNo=J1503)*1)</f>
        <v>1</v>
      </c>
      <c r="L1503">
        <f t="array" ref="L1503">SUM((InvoiceNo=J1503)*QuantityShipped)</f>
        <v>4</v>
      </c>
    </row>
    <row r="1504" spans="1:12" x14ac:dyDescent="0.55000000000000004">
      <c r="A1504" t="s">
        <v>1750</v>
      </c>
      <c r="B1504" s="1">
        <v>40610</v>
      </c>
      <c r="C1504" t="s">
        <v>138</v>
      </c>
      <c r="D1504" t="s">
        <v>1751</v>
      </c>
      <c r="E1504" t="s">
        <v>1752</v>
      </c>
      <c r="F1504">
        <v>10</v>
      </c>
      <c r="G1504" t="str">
        <f t="array" ref="G1504">INDEX(BillToName,MATCH(A1504,'Bill to Data'!$A$2:$A$3040,0))</f>
        <v>PETER</v>
      </c>
      <c r="H1504" t="str">
        <f t="shared" si="23"/>
        <v>QJ363C-1-NYB</v>
      </c>
      <c r="J1504" t="s">
        <v>3155</v>
      </c>
      <c r="K1504">
        <f t="array" ref="K1504">SUM((InvoiceNo=J1504)*1)</f>
        <v>2</v>
      </c>
      <c r="L1504">
        <f t="array" ref="L1504">SUM((InvoiceNo=J1504)*QuantityShipped)</f>
        <v>80</v>
      </c>
    </row>
    <row r="1505" spans="1:12" x14ac:dyDescent="0.55000000000000004">
      <c r="A1505" t="s">
        <v>1750</v>
      </c>
      <c r="B1505" s="1">
        <v>40610</v>
      </c>
      <c r="C1505" t="s">
        <v>138</v>
      </c>
      <c r="D1505" t="s">
        <v>1753</v>
      </c>
      <c r="E1505" t="s">
        <v>1754</v>
      </c>
      <c r="F1505">
        <v>20</v>
      </c>
      <c r="G1505" t="str">
        <f t="array" ref="G1505">INDEX(BillToName,MATCH(A1505,'Bill to Data'!$A$2:$A$3040,0))</f>
        <v>PETER</v>
      </c>
      <c r="H1505" t="str">
        <f t="shared" si="23"/>
        <v>CP38926-2-NYB</v>
      </c>
      <c r="J1505" t="s">
        <v>3156</v>
      </c>
      <c r="K1505">
        <f t="array" ref="K1505">SUM((InvoiceNo=J1505)*1)</f>
        <v>3</v>
      </c>
      <c r="L1505">
        <f t="array" ref="L1505">SUM((InvoiceNo=J1505)*QuantityShipped)</f>
        <v>-68</v>
      </c>
    </row>
    <row r="1506" spans="1:12" x14ac:dyDescent="0.55000000000000004">
      <c r="A1506" t="s">
        <v>1750</v>
      </c>
      <c r="B1506" s="1">
        <v>40610</v>
      </c>
      <c r="C1506" t="s">
        <v>138</v>
      </c>
      <c r="D1506" t="s">
        <v>1301</v>
      </c>
      <c r="E1506" t="s">
        <v>1302</v>
      </c>
      <c r="F1506">
        <v>60</v>
      </c>
      <c r="G1506" t="str">
        <f t="array" ref="G1506">INDEX(BillToName,MATCH(A1506,'Bill to Data'!$A$2:$A$3040,0))</f>
        <v>PETER</v>
      </c>
      <c r="H1506" t="str">
        <f t="shared" si="23"/>
        <v>CP25597-4-NY</v>
      </c>
      <c r="J1506" t="s">
        <v>3157</v>
      </c>
      <c r="K1506">
        <f t="array" ref="K1506">SUM((InvoiceNo=J1506)*1)</f>
        <v>3</v>
      </c>
      <c r="L1506">
        <f t="array" ref="L1506">SUM((InvoiceNo=J1506)*QuantityShipped)</f>
        <v>68</v>
      </c>
    </row>
    <row r="1507" spans="1:12" x14ac:dyDescent="0.55000000000000004">
      <c r="A1507" t="s">
        <v>1755</v>
      </c>
      <c r="B1507" s="1">
        <v>40610</v>
      </c>
      <c r="C1507" t="s">
        <v>1</v>
      </c>
      <c r="D1507" t="s">
        <v>453</v>
      </c>
      <c r="E1507" t="s">
        <v>30</v>
      </c>
      <c r="F1507">
        <v>60</v>
      </c>
      <c r="G1507" t="str">
        <f t="array" ref="G1507">INDEX(BillToName,MATCH(A1507,'Bill to Data'!$A$2:$A$3040,0))</f>
        <v>DAVID STEPHENS</v>
      </c>
      <c r="H1507" t="str">
        <f t="shared" si="23"/>
        <v>25612-2-NYR</v>
      </c>
      <c r="J1507" t="s">
        <v>3158</v>
      </c>
      <c r="K1507">
        <f t="array" ref="K1507">SUM((InvoiceNo=J1507)*1)</f>
        <v>5</v>
      </c>
      <c r="L1507">
        <f t="array" ref="L1507">SUM((InvoiceNo=J1507)*QuantityShipped)</f>
        <v>38</v>
      </c>
    </row>
    <row r="1508" spans="1:12" x14ac:dyDescent="0.55000000000000004">
      <c r="A1508" t="s">
        <v>1755</v>
      </c>
      <c r="B1508" s="1">
        <v>40610</v>
      </c>
      <c r="C1508" t="s">
        <v>1</v>
      </c>
      <c r="D1508" t="s">
        <v>878</v>
      </c>
      <c r="E1508" t="s">
        <v>879</v>
      </c>
      <c r="F1508">
        <v>30</v>
      </c>
      <c r="G1508" t="str">
        <f t="array" ref="G1508">INDEX(BillToName,MATCH(A1508,'Bill to Data'!$A$2:$A$3040,0))</f>
        <v>DAVID STEPHENS</v>
      </c>
      <c r="H1508" t="str">
        <f t="shared" si="23"/>
        <v>CP25597-3-NY</v>
      </c>
      <c r="J1508" t="s">
        <v>3159</v>
      </c>
      <c r="K1508">
        <f t="array" ref="K1508">SUM((InvoiceNo=J1508)*1)</f>
        <v>1</v>
      </c>
      <c r="L1508">
        <f t="array" ref="L1508">SUM((InvoiceNo=J1508)*QuantityShipped)</f>
        <v>1</v>
      </c>
    </row>
    <row r="1509" spans="1:12" x14ac:dyDescent="0.55000000000000004">
      <c r="A1509" t="s">
        <v>1755</v>
      </c>
      <c r="B1509" s="1">
        <v>40610</v>
      </c>
      <c r="C1509" t="s">
        <v>1</v>
      </c>
      <c r="D1509" t="s">
        <v>73</v>
      </c>
      <c r="E1509" t="s">
        <v>74</v>
      </c>
      <c r="F1509">
        <v>30</v>
      </c>
      <c r="G1509" t="str">
        <f t="array" ref="G1509">INDEX(BillToName,MATCH(A1509,'Bill to Data'!$A$2:$A$3040,0))</f>
        <v>DAVID STEPHENS</v>
      </c>
      <c r="H1509" t="str">
        <f t="shared" si="23"/>
        <v>19843-NYR</v>
      </c>
      <c r="J1509" t="s">
        <v>3160</v>
      </c>
      <c r="K1509">
        <f t="array" ref="K1509">SUM((InvoiceNo=J1509)*1)</f>
        <v>5</v>
      </c>
      <c r="L1509">
        <f t="array" ref="L1509">SUM((InvoiceNo=J1509)*QuantityShipped)</f>
        <v>560</v>
      </c>
    </row>
    <row r="1510" spans="1:12" x14ac:dyDescent="0.55000000000000004">
      <c r="A1510" t="s">
        <v>1755</v>
      </c>
      <c r="B1510" s="1">
        <v>40610</v>
      </c>
      <c r="C1510" t="s">
        <v>1</v>
      </c>
      <c r="D1510" t="s">
        <v>1234</v>
      </c>
      <c r="E1510" t="s">
        <v>72</v>
      </c>
      <c r="F1510">
        <v>60</v>
      </c>
      <c r="G1510" t="str">
        <f t="array" ref="G1510">INDEX(BillToName,MATCH(A1510,'Bill to Data'!$A$2:$A$3040,0))</f>
        <v>DAVID STEPHENS</v>
      </c>
      <c r="H1510" t="str">
        <f t="shared" si="23"/>
        <v>55215-100-VI</v>
      </c>
      <c r="J1510" t="s">
        <v>3161</v>
      </c>
      <c r="K1510">
        <f t="array" ref="K1510">SUM((InvoiceNo=J1510)*1)</f>
        <v>1</v>
      </c>
      <c r="L1510">
        <f t="array" ref="L1510">SUM((InvoiceNo=J1510)*QuantityShipped)</f>
        <v>1</v>
      </c>
    </row>
    <row r="1511" spans="1:12" x14ac:dyDescent="0.55000000000000004">
      <c r="A1511" t="s">
        <v>1755</v>
      </c>
      <c r="B1511" s="1">
        <v>40610</v>
      </c>
      <c r="C1511" t="s">
        <v>1</v>
      </c>
      <c r="D1511" t="s">
        <v>998</v>
      </c>
      <c r="E1511" t="s">
        <v>72</v>
      </c>
      <c r="F1511">
        <v>30</v>
      </c>
      <c r="G1511" t="str">
        <f t="array" ref="G1511">INDEX(BillToName,MATCH(A1511,'Bill to Data'!$A$2:$A$3040,0))</f>
        <v>DAVID STEPHENS</v>
      </c>
      <c r="H1511" t="str">
        <f t="shared" si="23"/>
        <v>55215-50-VI</v>
      </c>
      <c r="J1511" t="s">
        <v>3162</v>
      </c>
      <c r="K1511">
        <f t="array" ref="K1511">SUM((InvoiceNo=J1511)*1)</f>
        <v>1</v>
      </c>
      <c r="L1511">
        <f t="array" ref="L1511">SUM((InvoiceNo=J1511)*QuantityShipped)</f>
        <v>4</v>
      </c>
    </row>
    <row r="1512" spans="1:12" x14ac:dyDescent="0.55000000000000004">
      <c r="A1512" t="s">
        <v>1755</v>
      </c>
      <c r="B1512" s="1">
        <v>40610</v>
      </c>
      <c r="C1512" t="s">
        <v>1</v>
      </c>
      <c r="D1512" t="s">
        <v>1756</v>
      </c>
      <c r="E1512" t="s">
        <v>47</v>
      </c>
      <c r="F1512">
        <v>60</v>
      </c>
      <c r="G1512" t="str">
        <f t="array" ref="G1512">INDEX(BillToName,MATCH(A1512,'Bill to Data'!$A$2:$A$3040,0))</f>
        <v>DAVID STEPHENS</v>
      </c>
      <c r="H1512" t="str">
        <f t="shared" si="23"/>
        <v>TTJ60-110025VP</v>
      </c>
      <c r="J1512" t="s">
        <v>3163</v>
      </c>
      <c r="K1512">
        <f t="array" ref="K1512">SUM((InvoiceNo=J1512)*1)</f>
        <v>3</v>
      </c>
      <c r="L1512">
        <f t="array" ref="L1512">SUM((InvoiceNo=J1512)*QuantityShipped)</f>
        <v>225</v>
      </c>
    </row>
    <row r="1513" spans="1:12" x14ac:dyDescent="0.55000000000000004">
      <c r="A1513" t="s">
        <v>1755</v>
      </c>
      <c r="B1513" s="1">
        <v>40610</v>
      </c>
      <c r="C1513" t="s">
        <v>1</v>
      </c>
      <c r="D1513" t="s">
        <v>1757</v>
      </c>
      <c r="E1513" t="s">
        <v>1280</v>
      </c>
      <c r="F1513">
        <v>30</v>
      </c>
      <c r="G1513" t="str">
        <f t="array" ref="G1513">INDEX(BillToName,MATCH(A1513,'Bill to Data'!$A$2:$A$3040,0))</f>
        <v>DAVID STEPHENS</v>
      </c>
      <c r="H1513" t="str">
        <f t="shared" si="23"/>
        <v>TTI11005-VP</v>
      </c>
      <c r="J1513" t="s">
        <v>3164</v>
      </c>
      <c r="K1513">
        <f t="array" ref="K1513">SUM((InvoiceNo=J1513)*1)</f>
        <v>4</v>
      </c>
      <c r="L1513">
        <f t="array" ref="L1513">SUM((InvoiceNo=J1513)*QuantityShipped)</f>
        <v>80</v>
      </c>
    </row>
    <row r="1514" spans="1:12" x14ac:dyDescent="0.55000000000000004">
      <c r="A1514" t="s">
        <v>1758</v>
      </c>
      <c r="B1514" s="1">
        <v>40611</v>
      </c>
      <c r="C1514" t="s">
        <v>138</v>
      </c>
      <c r="D1514" t="s">
        <v>440</v>
      </c>
      <c r="E1514" t="s">
        <v>438</v>
      </c>
      <c r="F1514">
        <v>40</v>
      </c>
      <c r="G1514" t="str">
        <f t="array" ref="G1514">INDEX(BillToName,MATCH(A1514,'Bill to Data'!$A$2:$A$3040,0))</f>
        <v>CENTRAL ALABAMA EQUIPMENT</v>
      </c>
      <c r="H1514" t="str">
        <f t="shared" si="23"/>
        <v>TX-VK18</v>
      </c>
      <c r="J1514" t="s">
        <v>3165</v>
      </c>
      <c r="K1514">
        <f t="array" ref="K1514">SUM((InvoiceNo=J1514)*1)</f>
        <v>2</v>
      </c>
      <c r="L1514">
        <f t="array" ref="L1514">SUM((InvoiceNo=J1514)*QuantityShipped)</f>
        <v>2</v>
      </c>
    </row>
    <row r="1515" spans="1:12" x14ac:dyDescent="0.55000000000000004">
      <c r="A1515" t="s">
        <v>1758</v>
      </c>
      <c r="B1515" s="1">
        <v>40611</v>
      </c>
      <c r="C1515" t="s">
        <v>138</v>
      </c>
      <c r="D1515" t="s">
        <v>1070</v>
      </c>
      <c r="E1515" t="s">
        <v>30</v>
      </c>
      <c r="F1515">
        <v>25</v>
      </c>
      <c r="G1515" t="str">
        <f t="array" ref="G1515">INDEX(BillToName,MATCH(A1515,'Bill to Data'!$A$2:$A$3040,0))</f>
        <v>CENTRAL ALABAMA EQUIPMENT</v>
      </c>
      <c r="H1515" t="str">
        <f t="shared" si="23"/>
        <v>26278-1-NYR</v>
      </c>
      <c r="J1515" t="s">
        <v>3166</v>
      </c>
      <c r="K1515">
        <f t="array" ref="K1515">SUM((InvoiceNo=J1515)*1)</f>
        <v>2</v>
      </c>
      <c r="L1515">
        <f t="array" ref="L1515">SUM((InvoiceNo=J1515)*QuantityShipped)</f>
        <v>8</v>
      </c>
    </row>
    <row r="1516" spans="1:12" x14ac:dyDescent="0.55000000000000004">
      <c r="A1516" t="s">
        <v>1759</v>
      </c>
      <c r="B1516" s="1">
        <v>40611</v>
      </c>
      <c r="C1516" t="s">
        <v>1</v>
      </c>
      <c r="D1516" t="s">
        <v>1760</v>
      </c>
      <c r="E1516" t="s">
        <v>1761</v>
      </c>
      <c r="F1516">
        <v>1</v>
      </c>
      <c r="G1516" t="str">
        <f t="array" ref="G1516">INDEX(BillToName,MATCH(A1516,'Bill to Data'!$A$2:$A$3040,0))</f>
        <v>GARY ROBERTS</v>
      </c>
      <c r="H1516" t="str">
        <f t="shared" si="23"/>
        <v>506400-3415</v>
      </c>
      <c r="J1516" t="s">
        <v>3167</v>
      </c>
      <c r="K1516">
        <f t="array" ref="K1516">SUM((InvoiceNo=J1516)*1)</f>
        <v>2</v>
      </c>
      <c r="L1516">
        <f t="array" ref="L1516">SUM((InvoiceNo=J1516)*QuantityShipped)</f>
        <v>3</v>
      </c>
    </row>
    <row r="1517" spans="1:12" x14ac:dyDescent="0.55000000000000004">
      <c r="A1517" t="s">
        <v>1762</v>
      </c>
      <c r="B1517" s="1">
        <v>40611</v>
      </c>
      <c r="C1517" t="s">
        <v>1</v>
      </c>
      <c r="D1517" t="s">
        <v>792</v>
      </c>
      <c r="E1517" t="s">
        <v>743</v>
      </c>
      <c r="F1517">
        <v>20</v>
      </c>
      <c r="G1517" t="str">
        <f t="array" ref="G1517">INDEX(BillToName,MATCH(A1517,'Bill to Data'!$A$2:$A$3040,0))</f>
        <v>PETER PEREGRINO</v>
      </c>
      <c r="H1517" t="str">
        <f t="shared" si="23"/>
        <v>QJP19011-NYB</v>
      </c>
      <c r="J1517" t="s">
        <v>3170</v>
      </c>
      <c r="K1517">
        <f t="array" ref="K1517">SUM((InvoiceNo=J1517)*1)</f>
        <v>2</v>
      </c>
      <c r="L1517">
        <f t="array" ref="L1517">SUM((InvoiceNo=J1517)*QuantityShipped)</f>
        <v>10</v>
      </c>
    </row>
    <row r="1518" spans="1:12" x14ac:dyDescent="0.55000000000000004">
      <c r="A1518" t="s">
        <v>1763</v>
      </c>
      <c r="B1518" s="1">
        <v>40611</v>
      </c>
      <c r="C1518" t="s">
        <v>1</v>
      </c>
      <c r="D1518" t="s">
        <v>1002</v>
      </c>
      <c r="E1518" t="s">
        <v>1003</v>
      </c>
      <c r="F1518">
        <v>1</v>
      </c>
      <c r="G1518" t="str">
        <f t="array" ref="G1518">INDEX(BillToName,MATCH(A1518,'Bill to Data'!$A$2:$A$3040,0))</f>
        <v>JULIA ESSER</v>
      </c>
      <c r="H1518" t="str">
        <f t="shared" si="23"/>
        <v>22650-PP-1/4</v>
      </c>
      <c r="J1518" t="s">
        <v>3171</v>
      </c>
      <c r="K1518">
        <f t="array" ref="K1518">SUM((InvoiceNo=J1518)*1)</f>
        <v>1</v>
      </c>
      <c r="L1518">
        <f t="array" ref="L1518">SUM((InvoiceNo=J1518)*QuantityShipped)</f>
        <v>3</v>
      </c>
    </row>
    <row r="1519" spans="1:12" x14ac:dyDescent="0.55000000000000004">
      <c r="A1519" t="s">
        <v>1764</v>
      </c>
      <c r="B1519" s="1">
        <v>40611</v>
      </c>
      <c r="C1519" t="s">
        <v>138</v>
      </c>
      <c r="D1519" t="s">
        <v>1419</v>
      </c>
      <c r="E1519" t="s">
        <v>1420</v>
      </c>
      <c r="F1519">
        <v>3</v>
      </c>
      <c r="G1519" t="str">
        <f t="array" ref="G1519">INDEX(BillToName,MATCH(A1519,'Bill to Data'!$A$2:$A$3040,0))</f>
        <v>KENNY DEWILEE</v>
      </c>
      <c r="H1519" t="str">
        <f t="shared" si="23"/>
        <v>8000-713-238</v>
      </c>
      <c r="J1519" t="s">
        <v>3172</v>
      </c>
      <c r="K1519">
        <f t="array" ref="K1519">SUM((InvoiceNo=J1519)*1)</f>
        <v>4</v>
      </c>
      <c r="L1519">
        <f t="array" ref="L1519">SUM((InvoiceNo=J1519)*QuantityShipped)</f>
        <v>216</v>
      </c>
    </row>
    <row r="1520" spans="1:12" x14ac:dyDescent="0.55000000000000004">
      <c r="A1520" t="s">
        <v>1765</v>
      </c>
      <c r="B1520" s="1">
        <v>40611</v>
      </c>
      <c r="C1520" t="s">
        <v>1</v>
      </c>
      <c r="D1520" t="s">
        <v>71</v>
      </c>
      <c r="E1520" t="s">
        <v>72</v>
      </c>
      <c r="F1520">
        <v>5</v>
      </c>
      <c r="G1520" t="str">
        <f t="array" ref="G1520">INDEX(BillToName,MATCH(A1520,'Bill to Data'!$A$2:$A$3040,0))</f>
        <v>CHRISTOPHER BELL</v>
      </c>
      <c r="H1520" t="str">
        <f t="shared" si="23"/>
        <v>55215-50-EPR</v>
      </c>
      <c r="J1520" t="s">
        <v>3173</v>
      </c>
      <c r="K1520">
        <f t="array" ref="K1520">SUM((InvoiceNo=J1520)*1)</f>
        <v>1</v>
      </c>
      <c r="L1520">
        <f t="array" ref="L1520">SUM((InvoiceNo=J1520)*QuantityShipped)</f>
        <v>1</v>
      </c>
    </row>
    <row r="1521" spans="1:12" x14ac:dyDescent="0.55000000000000004">
      <c r="A1521" t="s">
        <v>1766</v>
      </c>
      <c r="B1521" s="1">
        <v>40611</v>
      </c>
      <c r="C1521" t="s">
        <v>1</v>
      </c>
      <c r="D1521" t="s">
        <v>130</v>
      </c>
      <c r="E1521" t="s">
        <v>120</v>
      </c>
      <c r="F1521">
        <v>6</v>
      </c>
      <c r="G1521" t="str">
        <f t="array" ref="G1521">INDEX(BillToName,MATCH(A1521,'Bill to Data'!$A$2:$A$3040,0))</f>
        <v>DONALD LEHMAN</v>
      </c>
      <c r="H1521" t="str">
        <f t="shared" si="23"/>
        <v>XR8004VS</v>
      </c>
      <c r="J1521" t="s">
        <v>3175</v>
      </c>
      <c r="K1521">
        <f t="array" ref="K1521">SUM((InvoiceNo=J1521)*1)</f>
        <v>1</v>
      </c>
      <c r="L1521">
        <f t="array" ref="L1521">SUM((InvoiceNo=J1521)*QuantityShipped)</f>
        <v>48</v>
      </c>
    </row>
    <row r="1522" spans="1:12" x14ac:dyDescent="0.55000000000000004">
      <c r="A1522" t="s">
        <v>1767</v>
      </c>
      <c r="B1522" s="1">
        <v>40611</v>
      </c>
      <c r="C1522" t="s">
        <v>1</v>
      </c>
      <c r="D1522" t="s">
        <v>690</v>
      </c>
      <c r="E1522" t="s">
        <v>120</v>
      </c>
      <c r="F1522">
        <v>10</v>
      </c>
      <c r="G1522" t="str">
        <f t="array" ref="G1522">INDEX(BillToName,MATCH(A1522,'Bill to Data'!$A$2:$A$3040,0))</f>
        <v>ANDREW WILHITE</v>
      </c>
      <c r="H1522" t="str">
        <f t="shared" si="23"/>
        <v>XR8003VS</v>
      </c>
      <c r="J1522" t="s">
        <v>3176</v>
      </c>
      <c r="K1522">
        <f t="array" ref="K1522">SUM((InvoiceNo=J1522)*1)</f>
        <v>4</v>
      </c>
      <c r="L1522">
        <f t="array" ref="L1522">SUM((InvoiceNo=J1522)*QuantityShipped)</f>
        <v>238</v>
      </c>
    </row>
    <row r="1523" spans="1:12" x14ac:dyDescent="0.55000000000000004">
      <c r="A1523" t="s">
        <v>1767</v>
      </c>
      <c r="B1523" s="1">
        <v>40611</v>
      </c>
      <c r="C1523" t="s">
        <v>1</v>
      </c>
      <c r="D1523" t="s">
        <v>814</v>
      </c>
      <c r="E1523" t="s">
        <v>815</v>
      </c>
      <c r="F1523">
        <v>10</v>
      </c>
      <c r="G1523" t="str">
        <f t="array" ref="G1523">INDEX(BillToName,MATCH(A1523,'Bill to Data'!$A$2:$A$3040,0))</f>
        <v>ANDREW WILHITE</v>
      </c>
      <c r="H1523" t="str">
        <f t="shared" si="23"/>
        <v>SJ3-04-VP</v>
      </c>
      <c r="J1523" t="s">
        <v>3177</v>
      </c>
      <c r="K1523">
        <f t="array" ref="K1523">SUM((InvoiceNo=J1523)*1)</f>
        <v>1</v>
      </c>
      <c r="L1523">
        <f t="array" ref="L1523">SUM((InvoiceNo=J1523)*QuantityShipped)</f>
        <v>1</v>
      </c>
    </row>
    <row r="1524" spans="1:12" x14ac:dyDescent="0.55000000000000004">
      <c r="A1524" t="s">
        <v>1768</v>
      </c>
      <c r="B1524" s="1">
        <v>40611</v>
      </c>
      <c r="C1524" t="s">
        <v>138</v>
      </c>
      <c r="D1524" t="s">
        <v>1413</v>
      </c>
      <c r="E1524" t="s">
        <v>1414</v>
      </c>
      <c r="F1524">
        <v>73</v>
      </c>
      <c r="G1524" t="str">
        <f t="array" ref="G1524">INDEX(BillToName,MATCH(A1524,'Bill to Data'!$A$2:$A$3040,0))</f>
        <v>BILL JANSEN</v>
      </c>
      <c r="H1524" t="str">
        <f t="shared" si="23"/>
        <v>SJ7-04-VP</v>
      </c>
      <c r="J1524" t="s">
        <v>3180</v>
      </c>
      <c r="K1524">
        <f t="array" ref="K1524">SUM((InvoiceNo=J1524)*1)</f>
        <v>1</v>
      </c>
      <c r="L1524">
        <f t="array" ref="L1524">SUM((InvoiceNo=J1524)*QuantityShipped)</f>
        <v>1</v>
      </c>
    </row>
    <row r="1525" spans="1:12" x14ac:dyDescent="0.55000000000000004">
      <c r="A1525" t="s">
        <v>1768</v>
      </c>
      <c r="B1525" s="1">
        <v>40611</v>
      </c>
      <c r="C1525" t="s">
        <v>138</v>
      </c>
      <c r="D1525" t="s">
        <v>738</v>
      </c>
      <c r="E1525" t="s">
        <v>307</v>
      </c>
      <c r="F1525">
        <v>72</v>
      </c>
      <c r="G1525" t="str">
        <f t="array" ref="G1525">INDEX(BillToName,MATCH(A1525,'Bill to Data'!$A$2:$A$3040,0))</f>
        <v>BILL JANSEN</v>
      </c>
      <c r="H1525" t="str">
        <f t="shared" si="23"/>
        <v>AI11003-VS</v>
      </c>
      <c r="J1525" t="s">
        <v>3181</v>
      </c>
      <c r="K1525">
        <f t="array" ref="K1525">SUM((InvoiceNo=J1525)*1)</f>
        <v>1</v>
      </c>
      <c r="L1525">
        <f t="array" ref="L1525">SUM((InvoiceNo=J1525)*QuantityShipped)</f>
        <v>1</v>
      </c>
    </row>
    <row r="1526" spans="1:12" x14ac:dyDescent="0.55000000000000004">
      <c r="A1526" t="s">
        <v>1769</v>
      </c>
      <c r="B1526" s="1">
        <v>40611</v>
      </c>
      <c r="C1526" t="s">
        <v>138</v>
      </c>
      <c r="D1526" t="s">
        <v>1603</v>
      </c>
      <c r="E1526" t="s">
        <v>1395</v>
      </c>
      <c r="F1526">
        <v>2</v>
      </c>
      <c r="G1526" t="str">
        <f t="array" ref="G1526">INDEX(BillToName,MATCH(A1526,'Bill to Data'!$A$2:$A$3040,0))</f>
        <v>MARK LISOWE</v>
      </c>
      <c r="H1526" t="str">
        <f t="shared" si="23"/>
        <v>12328-3/4-NYB</v>
      </c>
      <c r="J1526" t="s">
        <v>3182</v>
      </c>
      <c r="K1526">
        <f t="array" ref="K1526">SUM((InvoiceNo=J1526)*1)</f>
        <v>1</v>
      </c>
      <c r="L1526">
        <f t="array" ref="L1526">SUM((InvoiceNo=J1526)*QuantityShipped)</f>
        <v>2</v>
      </c>
    </row>
    <row r="1527" spans="1:12" x14ac:dyDescent="0.55000000000000004">
      <c r="A1527" t="s">
        <v>1770</v>
      </c>
      <c r="B1527" s="1">
        <v>40611</v>
      </c>
      <c r="C1527" t="s">
        <v>1</v>
      </c>
      <c r="D1527" t="s">
        <v>1172</v>
      </c>
      <c r="E1527" t="s">
        <v>1173</v>
      </c>
      <c r="F1527">
        <v>50</v>
      </c>
      <c r="G1527" t="str">
        <f t="array" ref="G1527">INDEX(BillToName,MATCH(A1527,'Bill to Data'!$A$2:$A$3040,0))</f>
        <v>LYLE SMITHBURG</v>
      </c>
      <c r="H1527" t="str">
        <f t="shared" si="23"/>
        <v>SJ3-05-VP</v>
      </c>
      <c r="J1527" t="s">
        <v>3185</v>
      </c>
      <c r="K1527">
        <f t="array" ref="K1527">SUM((InvoiceNo=J1527)*1)</f>
        <v>1</v>
      </c>
      <c r="L1527">
        <f t="array" ref="L1527">SUM((InvoiceNo=J1527)*QuantityShipped)</f>
        <v>1</v>
      </c>
    </row>
    <row r="1528" spans="1:12" x14ac:dyDescent="0.55000000000000004">
      <c r="A1528" t="s">
        <v>1770</v>
      </c>
      <c r="B1528" s="1">
        <v>40611</v>
      </c>
      <c r="C1528" t="s">
        <v>1</v>
      </c>
      <c r="D1528" t="s">
        <v>1771</v>
      </c>
      <c r="E1528" t="s">
        <v>1772</v>
      </c>
      <c r="F1528">
        <v>50</v>
      </c>
      <c r="G1528" t="str">
        <f t="array" ref="G1528">INDEX(BillToName,MATCH(A1528,'Bill to Data'!$A$2:$A$3040,0))</f>
        <v>LYLE SMITHBURG</v>
      </c>
      <c r="H1528" t="str">
        <f t="shared" si="23"/>
        <v>CP25597-7-NY</v>
      </c>
      <c r="J1528" t="s">
        <v>3186</v>
      </c>
      <c r="K1528">
        <f t="array" ref="K1528">SUM((InvoiceNo=J1528)*1)</f>
        <v>1</v>
      </c>
      <c r="L1528">
        <f t="array" ref="L1528">SUM((InvoiceNo=J1528)*QuantityShipped)</f>
        <v>1</v>
      </c>
    </row>
    <row r="1529" spans="1:12" x14ac:dyDescent="0.55000000000000004">
      <c r="A1529" t="s">
        <v>1773</v>
      </c>
      <c r="B1529" s="1">
        <v>40611</v>
      </c>
      <c r="C1529" t="s">
        <v>1</v>
      </c>
      <c r="D1529" t="s">
        <v>1103</v>
      </c>
      <c r="E1529" t="s">
        <v>1104</v>
      </c>
      <c r="F1529">
        <v>4</v>
      </c>
      <c r="G1529" t="str">
        <f t="array" ref="G1529">INDEX(BillToName,MATCH(A1529,'Bill to Data'!$A$2:$A$3040,0))</f>
        <v>BRIAN ESCOBAR</v>
      </c>
      <c r="H1529" t="str">
        <f t="shared" si="23"/>
        <v>20460-00</v>
      </c>
      <c r="J1529" t="s">
        <v>3187</v>
      </c>
      <c r="K1529">
        <f t="array" ref="K1529">SUM((InvoiceNo=J1529)*1)</f>
        <v>1</v>
      </c>
      <c r="L1529">
        <f t="array" ref="L1529">SUM((InvoiceNo=J1529)*QuantityShipped)</f>
        <v>1</v>
      </c>
    </row>
    <row r="1530" spans="1:12" x14ac:dyDescent="0.55000000000000004">
      <c r="A1530" t="s">
        <v>1774</v>
      </c>
      <c r="B1530" s="1">
        <v>40611</v>
      </c>
      <c r="C1530" t="s">
        <v>1</v>
      </c>
      <c r="D1530" t="s">
        <v>393</v>
      </c>
      <c r="E1530" t="s">
        <v>257</v>
      </c>
      <c r="F1530">
        <v>10</v>
      </c>
      <c r="G1530" t="str">
        <f t="array" ref="G1530">INDEX(BillToName,MATCH(A1530,'Bill to Data'!$A$2:$A$3040,0))</f>
        <v>ANDY DOOLEY</v>
      </c>
      <c r="H1530" t="str">
        <f t="shared" si="23"/>
        <v>L85-038</v>
      </c>
      <c r="J1530" t="s">
        <v>3188</v>
      </c>
      <c r="K1530">
        <f t="array" ref="K1530">SUM((InvoiceNo=J1530)*1)</f>
        <v>3</v>
      </c>
      <c r="L1530">
        <f t="array" ref="L1530">SUM((InvoiceNo=J1530)*QuantityShipped)</f>
        <v>255</v>
      </c>
    </row>
    <row r="1531" spans="1:12" x14ac:dyDescent="0.55000000000000004">
      <c r="A1531" t="s">
        <v>1774</v>
      </c>
      <c r="B1531" s="1">
        <v>40611</v>
      </c>
      <c r="C1531" t="s">
        <v>1</v>
      </c>
      <c r="D1531" t="s">
        <v>380</v>
      </c>
      <c r="E1531" t="s">
        <v>381</v>
      </c>
      <c r="F1531">
        <v>1</v>
      </c>
      <c r="G1531" t="str">
        <f t="array" ref="G1531">INDEX(BillToName,MATCH(A1531,'Bill to Data'!$A$2:$A$3040,0))</f>
        <v>ANDY DOOLEY</v>
      </c>
      <c r="H1531" t="str">
        <f t="shared" si="23"/>
        <v>1/4XP10L-VP</v>
      </c>
      <c r="J1531" t="s">
        <v>3189</v>
      </c>
      <c r="K1531">
        <f t="array" ref="K1531">SUM((InvoiceNo=J1531)*1)</f>
        <v>1</v>
      </c>
      <c r="L1531">
        <f t="array" ref="L1531">SUM((InvoiceNo=J1531)*QuantityShipped)</f>
        <v>2</v>
      </c>
    </row>
    <row r="1532" spans="1:12" x14ac:dyDescent="0.55000000000000004">
      <c r="A1532" t="s">
        <v>1774</v>
      </c>
      <c r="B1532" s="1">
        <v>40611</v>
      </c>
      <c r="C1532" t="s">
        <v>1</v>
      </c>
      <c r="D1532" t="s">
        <v>382</v>
      </c>
      <c r="E1532" t="s">
        <v>381</v>
      </c>
      <c r="F1532">
        <v>1</v>
      </c>
      <c r="G1532" t="str">
        <f t="array" ref="G1532">INDEX(BillToName,MATCH(A1532,'Bill to Data'!$A$2:$A$3040,0))</f>
        <v>ANDY DOOLEY</v>
      </c>
      <c r="H1532" t="str">
        <f t="shared" si="23"/>
        <v>1/4XP10R-VP</v>
      </c>
      <c r="J1532" t="s">
        <v>3190</v>
      </c>
      <c r="K1532">
        <f t="array" ref="K1532">SUM((InvoiceNo=J1532)*1)</f>
        <v>3</v>
      </c>
      <c r="L1532">
        <f t="array" ref="L1532">SUM((InvoiceNo=J1532)*QuantityShipped)</f>
        <v>4</v>
      </c>
    </row>
    <row r="1533" spans="1:12" x14ac:dyDescent="0.55000000000000004">
      <c r="A1533" t="s">
        <v>1775</v>
      </c>
      <c r="B1533" s="1">
        <v>40611</v>
      </c>
      <c r="C1533" t="s">
        <v>138</v>
      </c>
      <c r="D1533" t="s">
        <v>1776</v>
      </c>
      <c r="E1533" t="s">
        <v>1777</v>
      </c>
      <c r="F1533">
        <v>1</v>
      </c>
      <c r="G1533" t="str">
        <f t="array" ref="G1533">INDEX(BillToName,MATCH(A1533,'Bill to Data'!$A$2:$A$3040,0))</f>
        <v>INTEGRA PLASTIC PRODUCTS</v>
      </c>
      <c r="H1533" t="str">
        <f t="shared" si="23"/>
        <v>3522000</v>
      </c>
      <c r="J1533" t="s">
        <v>3196</v>
      </c>
      <c r="K1533">
        <f t="array" ref="K1533">SUM((InvoiceNo=J1533)*1)</f>
        <v>2</v>
      </c>
      <c r="L1533">
        <f t="array" ref="L1533">SUM((InvoiceNo=J1533)*QuantityShipped)</f>
        <v>36</v>
      </c>
    </row>
    <row r="1534" spans="1:12" x14ac:dyDescent="0.55000000000000004">
      <c r="A1534" t="s">
        <v>1775</v>
      </c>
      <c r="B1534" s="1">
        <v>40611</v>
      </c>
      <c r="C1534" t="s">
        <v>138</v>
      </c>
      <c r="D1534" t="s">
        <v>1778</v>
      </c>
      <c r="E1534" t="s">
        <v>1779</v>
      </c>
      <c r="F1534">
        <v>1</v>
      </c>
      <c r="G1534" t="str">
        <f t="array" ref="G1534">INDEX(BillToName,MATCH(A1534,'Bill to Data'!$A$2:$A$3040,0))</f>
        <v>INTEGRA PLASTIC PRODUCTS</v>
      </c>
      <c r="H1534" t="str">
        <f t="shared" si="23"/>
        <v>350401</v>
      </c>
      <c r="J1534" t="s">
        <v>3197</v>
      </c>
      <c r="K1534">
        <f t="array" ref="K1534">SUM((InvoiceNo=J1534)*1)</f>
        <v>1</v>
      </c>
      <c r="L1534">
        <f t="array" ref="L1534">SUM((InvoiceNo=J1534)*QuantityShipped)</f>
        <v>1</v>
      </c>
    </row>
    <row r="1535" spans="1:12" x14ac:dyDescent="0.55000000000000004">
      <c r="A1535" t="s">
        <v>1780</v>
      </c>
      <c r="B1535" s="1">
        <v>40611</v>
      </c>
      <c r="C1535" t="s">
        <v>1</v>
      </c>
      <c r="D1535" t="s">
        <v>129</v>
      </c>
      <c r="E1535" t="s">
        <v>72</v>
      </c>
      <c r="F1535">
        <v>15</v>
      </c>
      <c r="G1535" t="str">
        <f t="array" ref="G1535">INDEX(BillToName,MATCH(A1535,'Bill to Data'!$A$2:$A$3040,0))</f>
        <v>TONY CLANTON</v>
      </c>
      <c r="H1535" t="str">
        <f t="shared" si="23"/>
        <v>55215-100-EPR</v>
      </c>
      <c r="J1535" t="s">
        <v>3198</v>
      </c>
      <c r="K1535">
        <f t="array" ref="K1535">SUM((InvoiceNo=J1535)*1)</f>
        <v>1</v>
      </c>
      <c r="L1535">
        <f t="array" ref="L1535">SUM((InvoiceNo=J1535)*QuantityShipped)</f>
        <v>1</v>
      </c>
    </row>
    <row r="1536" spans="1:12" x14ac:dyDescent="0.55000000000000004">
      <c r="A1536" t="s">
        <v>1780</v>
      </c>
      <c r="B1536" s="1">
        <v>40611</v>
      </c>
      <c r="C1536" t="s">
        <v>1</v>
      </c>
      <c r="D1536" t="s">
        <v>71</v>
      </c>
      <c r="E1536" t="s">
        <v>72</v>
      </c>
      <c r="F1536">
        <v>15</v>
      </c>
      <c r="G1536" t="str">
        <f t="array" ref="G1536">INDEX(BillToName,MATCH(A1536,'Bill to Data'!$A$2:$A$3040,0))</f>
        <v>TONY CLANTON</v>
      </c>
      <c r="H1536" t="str">
        <f t="shared" si="23"/>
        <v>55215-50-EPR</v>
      </c>
      <c r="J1536" t="s">
        <v>3199</v>
      </c>
      <c r="K1536">
        <f t="array" ref="K1536">SUM((InvoiceNo=J1536)*1)</f>
        <v>8</v>
      </c>
      <c r="L1536">
        <f t="array" ref="L1536">SUM((InvoiceNo=J1536)*QuantityShipped)</f>
        <v>124</v>
      </c>
    </row>
    <row r="1537" spans="1:12" x14ac:dyDescent="0.55000000000000004">
      <c r="A1537" t="s">
        <v>1780</v>
      </c>
      <c r="B1537" s="1">
        <v>40611</v>
      </c>
      <c r="C1537" t="s">
        <v>1</v>
      </c>
      <c r="D1537" t="s">
        <v>163</v>
      </c>
      <c r="E1537" t="s">
        <v>83</v>
      </c>
      <c r="F1537">
        <v>3</v>
      </c>
      <c r="G1537" t="str">
        <f t="array" ref="G1537">INDEX(BillToName,MATCH(A1537,'Bill to Data'!$A$2:$A$3040,0))</f>
        <v>TONY CLANTON</v>
      </c>
      <c r="H1537" t="str">
        <f t="shared" si="23"/>
        <v>18635-111-406-N</v>
      </c>
      <c r="J1537" t="s">
        <v>3202</v>
      </c>
      <c r="K1537">
        <f t="array" ref="K1537">SUM((InvoiceNo=J1537)*1)</f>
        <v>1</v>
      </c>
      <c r="L1537">
        <f t="array" ref="L1537">SUM((InvoiceNo=J1537)*QuantityShipped)</f>
        <v>-1</v>
      </c>
    </row>
    <row r="1538" spans="1:12" x14ac:dyDescent="0.55000000000000004">
      <c r="A1538" t="s">
        <v>1780</v>
      </c>
      <c r="B1538" s="1">
        <v>40611</v>
      </c>
      <c r="C1538" t="s">
        <v>1</v>
      </c>
      <c r="D1538" t="s">
        <v>532</v>
      </c>
      <c r="E1538" t="s">
        <v>79</v>
      </c>
      <c r="F1538">
        <v>3</v>
      </c>
      <c r="G1538" t="str">
        <f t="array" ref="G1538">INDEX(BillToName,MATCH(A1538,'Bill to Data'!$A$2:$A$3040,0))</f>
        <v>TONY CLANTON</v>
      </c>
      <c r="H1538" t="str">
        <f t="shared" ref="H1538:H1601" si="24">LEFT(D1538,LEN(D1538))</f>
        <v>18637-113-406-N</v>
      </c>
      <c r="J1538" t="s">
        <v>3203</v>
      </c>
      <c r="K1538">
        <f t="array" ref="K1538">SUM((InvoiceNo=J1538)*1)</f>
        <v>1</v>
      </c>
      <c r="L1538">
        <f t="array" ref="L1538">SUM((InvoiceNo=J1538)*QuantityShipped)</f>
        <v>1</v>
      </c>
    </row>
    <row r="1539" spans="1:12" x14ac:dyDescent="0.55000000000000004">
      <c r="A1539" t="s">
        <v>1780</v>
      </c>
      <c r="B1539" s="1">
        <v>40611</v>
      </c>
      <c r="C1539" t="s">
        <v>1</v>
      </c>
      <c r="D1539" t="s">
        <v>164</v>
      </c>
      <c r="E1539" t="s">
        <v>81</v>
      </c>
      <c r="F1539">
        <v>11</v>
      </c>
      <c r="G1539" t="str">
        <f t="array" ref="G1539">INDEX(BillToName,MATCH(A1539,'Bill to Data'!$A$2:$A$3040,0))</f>
        <v>TONY CLANTON</v>
      </c>
      <c r="H1539" t="str">
        <f t="shared" si="24"/>
        <v>18636-112-406-N</v>
      </c>
      <c r="J1539" t="s">
        <v>3206</v>
      </c>
      <c r="K1539">
        <f t="array" ref="K1539">SUM((InvoiceNo=J1539)*1)</f>
        <v>1</v>
      </c>
      <c r="L1539">
        <f t="array" ref="L1539">SUM((InvoiceNo=J1539)*QuantityShipped)</f>
        <v>37</v>
      </c>
    </row>
    <row r="1540" spans="1:12" x14ac:dyDescent="0.55000000000000004">
      <c r="A1540" t="s">
        <v>1780</v>
      </c>
      <c r="B1540" s="1">
        <v>40611</v>
      </c>
      <c r="C1540" t="s">
        <v>1</v>
      </c>
      <c r="D1540" t="s">
        <v>244</v>
      </c>
      <c r="E1540" t="s">
        <v>23</v>
      </c>
      <c r="F1540">
        <v>5</v>
      </c>
      <c r="G1540" t="str">
        <f t="array" ref="G1540">INDEX(BillToName,MATCH(A1540,'Bill to Data'!$A$2:$A$3040,0))</f>
        <v>TONY CLANTON</v>
      </c>
      <c r="H1540" t="str">
        <f t="shared" si="24"/>
        <v>TT11002-VP</v>
      </c>
      <c r="J1540" t="s">
        <v>3207</v>
      </c>
      <c r="K1540">
        <f t="array" ref="K1540">SUM((InvoiceNo=J1540)*1)</f>
        <v>2</v>
      </c>
      <c r="L1540">
        <f t="array" ref="L1540">SUM((InvoiceNo=J1540)*QuantityShipped)</f>
        <v>2</v>
      </c>
    </row>
    <row r="1541" spans="1:12" x14ac:dyDescent="0.55000000000000004">
      <c r="A1541" t="s">
        <v>1780</v>
      </c>
      <c r="B1541" s="1">
        <v>40611</v>
      </c>
      <c r="C1541" t="s">
        <v>1</v>
      </c>
      <c r="D1541" t="s">
        <v>1781</v>
      </c>
      <c r="E1541" t="s">
        <v>1280</v>
      </c>
      <c r="F1541">
        <v>15</v>
      </c>
      <c r="G1541" t="str">
        <f t="array" ref="G1541">INDEX(BillToName,MATCH(A1541,'Bill to Data'!$A$2:$A$3040,0))</f>
        <v>TONY CLANTON</v>
      </c>
      <c r="H1541" t="str">
        <f t="shared" si="24"/>
        <v>TTI110015-VP</v>
      </c>
      <c r="J1541" t="s">
        <v>3210</v>
      </c>
      <c r="K1541">
        <f t="array" ref="K1541">SUM((InvoiceNo=J1541)*1)</f>
        <v>1</v>
      </c>
      <c r="L1541">
        <f t="array" ref="L1541">SUM((InvoiceNo=J1541)*QuantityShipped)</f>
        <v>1</v>
      </c>
    </row>
    <row r="1542" spans="1:12" x14ac:dyDescent="0.55000000000000004">
      <c r="A1542" t="s">
        <v>1782</v>
      </c>
      <c r="B1542" s="1">
        <v>40612</v>
      </c>
      <c r="C1542" t="s">
        <v>1</v>
      </c>
      <c r="D1542" t="s">
        <v>1698</v>
      </c>
      <c r="E1542" t="s">
        <v>1699</v>
      </c>
      <c r="F1542">
        <v>-1</v>
      </c>
      <c r="G1542" t="str">
        <f t="array" ref="G1542">INDEX(BillToName,MATCH(A1542,'Bill to Data'!$A$2:$A$3040,0))</f>
        <v>Online Orders</v>
      </c>
      <c r="H1542" t="str">
        <f t="shared" si="24"/>
        <v>LS200-120</v>
      </c>
      <c r="J1542" t="s">
        <v>3211</v>
      </c>
      <c r="K1542">
        <f t="array" ref="K1542">SUM((InvoiceNo=J1542)*1)</f>
        <v>5</v>
      </c>
      <c r="L1542">
        <f t="array" ref="L1542">SUM((InvoiceNo=J1542)*QuantityShipped)</f>
        <v>216</v>
      </c>
    </row>
    <row r="1543" spans="1:12" x14ac:dyDescent="0.55000000000000004">
      <c r="A1543" t="s">
        <v>1783</v>
      </c>
      <c r="B1543" s="1">
        <v>40612</v>
      </c>
      <c r="C1543" t="s">
        <v>1</v>
      </c>
      <c r="D1543" t="s">
        <v>1784</v>
      </c>
      <c r="E1543" t="s">
        <v>1785</v>
      </c>
      <c r="F1543">
        <v>1</v>
      </c>
      <c r="G1543" t="str">
        <f t="array" ref="G1543">INDEX(BillToName,MATCH(A1543,'Bill to Data'!$A$2:$A$3040,0))</f>
        <v>PRESTON MCAFEE</v>
      </c>
      <c r="H1543" t="str">
        <f t="shared" si="24"/>
        <v>LM16VL-SF</v>
      </c>
      <c r="J1543" t="s">
        <v>3214</v>
      </c>
      <c r="K1543">
        <f t="array" ref="K1543">SUM((InvoiceNo=J1543)*1)</f>
        <v>1</v>
      </c>
      <c r="L1543">
        <f t="array" ref="L1543">SUM((InvoiceNo=J1543)*QuantityShipped)</f>
        <v>3</v>
      </c>
    </row>
    <row r="1544" spans="1:12" x14ac:dyDescent="0.55000000000000004">
      <c r="A1544" t="s">
        <v>1786</v>
      </c>
      <c r="B1544" s="1">
        <v>40612</v>
      </c>
      <c r="C1544" t="s">
        <v>1</v>
      </c>
      <c r="D1544" t="s">
        <v>303</v>
      </c>
      <c r="E1544" t="s">
        <v>304</v>
      </c>
      <c r="F1544">
        <v>1</v>
      </c>
      <c r="G1544" t="str">
        <f t="array" ref="G1544">INDEX(BillToName,MATCH(A1544,'Bill to Data'!$A$2:$A$3040,0))</f>
        <v>MICKEY JACKSON</v>
      </c>
      <c r="H1544" t="str">
        <f t="shared" si="24"/>
        <v>2088-343-135</v>
      </c>
      <c r="J1544" t="s">
        <v>3215</v>
      </c>
      <c r="K1544">
        <f t="array" ref="K1544">SUM((InvoiceNo=J1544)*1)</f>
        <v>3</v>
      </c>
      <c r="L1544">
        <f t="array" ref="L1544">SUM((InvoiceNo=J1544)*QuantityShipped)</f>
        <v>25</v>
      </c>
    </row>
    <row r="1545" spans="1:12" x14ac:dyDescent="0.55000000000000004">
      <c r="A1545" t="s">
        <v>1787</v>
      </c>
      <c r="B1545" s="1">
        <v>40612</v>
      </c>
      <c r="C1545" t="s">
        <v>138</v>
      </c>
      <c r="D1545" t="s">
        <v>702</v>
      </c>
      <c r="E1545" t="s">
        <v>703</v>
      </c>
      <c r="F1545">
        <v>1</v>
      </c>
      <c r="G1545" t="str">
        <f t="array" ref="G1545">INDEX(BillToName,MATCH(A1545,'Bill to Data'!$A$2:$A$3040,0))</f>
        <v>CHRISTOPHER KWIAGKOWSKI</v>
      </c>
      <c r="H1545" t="str">
        <f t="shared" si="24"/>
        <v>8000-812-288</v>
      </c>
      <c r="J1545" t="s">
        <v>3216</v>
      </c>
      <c r="K1545">
        <f t="array" ref="K1545">SUM((InvoiceNo=J1545)*1)</f>
        <v>1</v>
      </c>
      <c r="L1545">
        <f t="array" ref="L1545">SUM((InvoiceNo=J1545)*QuantityShipped)</f>
        <v>1</v>
      </c>
    </row>
    <row r="1546" spans="1:12" x14ac:dyDescent="0.55000000000000004">
      <c r="A1546" t="s">
        <v>1788</v>
      </c>
      <c r="B1546" s="1">
        <v>40612</v>
      </c>
      <c r="C1546" t="s">
        <v>138</v>
      </c>
      <c r="D1546" t="s">
        <v>1789</v>
      </c>
      <c r="E1546" t="s">
        <v>30</v>
      </c>
      <c r="F1546">
        <v>25</v>
      </c>
      <c r="G1546" t="str">
        <f t="array" ref="G1546">INDEX(BillToName,MATCH(A1546,'Bill to Data'!$A$2:$A$3040,0))</f>
        <v>JASON MUELLER</v>
      </c>
      <c r="H1546" t="str">
        <f t="shared" si="24"/>
        <v>25600-1-NYR</v>
      </c>
      <c r="J1546" t="s">
        <v>3217</v>
      </c>
      <c r="K1546">
        <f t="array" ref="K1546">SUM((InvoiceNo=J1546)*1)</f>
        <v>1</v>
      </c>
      <c r="L1546">
        <f t="array" ref="L1546">SUM((InvoiceNo=J1546)*QuantityShipped)</f>
        <v>2</v>
      </c>
    </row>
    <row r="1547" spans="1:12" x14ac:dyDescent="0.55000000000000004">
      <c r="A1547" t="s">
        <v>1790</v>
      </c>
      <c r="B1547" s="1">
        <v>40612</v>
      </c>
      <c r="C1547" t="s">
        <v>1</v>
      </c>
      <c r="D1547" t="s">
        <v>1298</v>
      </c>
      <c r="E1547" t="s">
        <v>1299</v>
      </c>
      <c r="F1547">
        <v>1</v>
      </c>
      <c r="G1547" t="str">
        <f t="array" ref="G1547">INDEX(BillToName,MATCH(A1547,'Bill to Data'!$A$2:$A$3040,0))</f>
        <v>NEAL FARRELL</v>
      </c>
      <c r="H1547" t="str">
        <f t="shared" si="24"/>
        <v>INFD0015-19</v>
      </c>
      <c r="J1547" t="s">
        <v>3218</v>
      </c>
      <c r="K1547">
        <f t="array" ref="K1547">SUM((InvoiceNo=J1547)*1)</f>
        <v>2</v>
      </c>
      <c r="L1547">
        <f t="array" ref="L1547">SUM((InvoiceNo=J1547)*QuantityShipped)</f>
        <v>72</v>
      </c>
    </row>
    <row r="1548" spans="1:12" x14ac:dyDescent="0.55000000000000004">
      <c r="A1548" t="s">
        <v>1791</v>
      </c>
      <c r="B1548" s="1">
        <v>40612</v>
      </c>
      <c r="C1548" t="s">
        <v>138</v>
      </c>
      <c r="D1548" t="s">
        <v>892</v>
      </c>
      <c r="E1548" t="s">
        <v>893</v>
      </c>
      <c r="F1548">
        <v>8</v>
      </c>
      <c r="G1548" t="str">
        <f t="array" ref="G1548">INDEX(BillToName,MATCH(A1548,'Bill to Data'!$A$2:$A$3040,0))</f>
        <v>GLEN BAREFIT</v>
      </c>
      <c r="H1548" t="str">
        <f t="shared" si="24"/>
        <v>TDXL11004</v>
      </c>
      <c r="J1548" t="s">
        <v>3219</v>
      </c>
      <c r="K1548">
        <f t="array" ref="K1548">SUM((InvoiceNo=J1548)*1)</f>
        <v>2</v>
      </c>
      <c r="L1548">
        <f t="array" ref="L1548">SUM((InvoiceNo=J1548)*QuantityShipped)</f>
        <v>108</v>
      </c>
    </row>
    <row r="1549" spans="1:12" x14ac:dyDescent="0.55000000000000004">
      <c r="A1549" t="s">
        <v>1792</v>
      </c>
      <c r="B1549" s="1">
        <v>40612</v>
      </c>
      <c r="C1549" t="s">
        <v>138</v>
      </c>
      <c r="D1549" t="s">
        <v>71</v>
      </c>
      <c r="E1549" t="s">
        <v>72</v>
      </c>
      <c r="F1549">
        <v>36</v>
      </c>
      <c r="G1549" t="str">
        <f t="array" ref="G1549">INDEX(BillToName,MATCH(A1549,'Bill to Data'!$A$2:$A$3040,0))</f>
        <v>DAVE EEARUP</v>
      </c>
      <c r="H1549" t="str">
        <f t="shared" si="24"/>
        <v>55215-50-EPR</v>
      </c>
      <c r="J1549" t="s">
        <v>3220</v>
      </c>
      <c r="K1549">
        <f t="array" ref="K1549">SUM((InvoiceNo=J1549)*1)</f>
        <v>1</v>
      </c>
      <c r="L1549">
        <f t="array" ref="L1549">SUM((InvoiceNo=J1549)*QuantityShipped)</f>
        <v>1</v>
      </c>
    </row>
    <row r="1550" spans="1:12" x14ac:dyDescent="0.55000000000000004">
      <c r="A1550" t="s">
        <v>1793</v>
      </c>
      <c r="B1550" s="1">
        <v>40612</v>
      </c>
      <c r="C1550" t="s">
        <v>138</v>
      </c>
      <c r="D1550" t="s">
        <v>71</v>
      </c>
      <c r="E1550" t="s">
        <v>72</v>
      </c>
      <c r="F1550">
        <v>50</v>
      </c>
      <c r="G1550" t="str">
        <f t="array" ref="G1550">INDEX(BillToName,MATCH(A1550,'Bill to Data'!$A$2:$A$3040,0))</f>
        <v>HERB NINNEMANN</v>
      </c>
      <c r="H1550" t="str">
        <f t="shared" si="24"/>
        <v>55215-50-EPR</v>
      </c>
      <c r="J1550" t="s">
        <v>3221</v>
      </c>
      <c r="K1550">
        <f t="array" ref="K1550">SUM((InvoiceNo=J1550)*1)</f>
        <v>1</v>
      </c>
      <c r="L1550">
        <f t="array" ref="L1550">SUM((InvoiceNo=J1550)*QuantityShipped)</f>
        <v>1</v>
      </c>
    </row>
    <row r="1551" spans="1:12" x14ac:dyDescent="0.55000000000000004">
      <c r="A1551" t="s">
        <v>1794</v>
      </c>
      <c r="B1551" s="1">
        <v>40612</v>
      </c>
      <c r="C1551" t="s">
        <v>138</v>
      </c>
      <c r="D1551" t="s">
        <v>996</v>
      </c>
      <c r="E1551" t="s">
        <v>997</v>
      </c>
      <c r="F1551">
        <v>25</v>
      </c>
      <c r="G1551" t="str">
        <f t="array" ref="G1551">INDEX(BillToName,MATCH(A1551,'Bill to Data'!$A$2:$A$3040,0))</f>
        <v>EUGENE BIERWAGEN</v>
      </c>
      <c r="H1551" t="str">
        <f t="shared" si="24"/>
        <v>XR8001VS</v>
      </c>
      <c r="J1551" t="s">
        <v>3222</v>
      </c>
      <c r="K1551">
        <f t="array" ref="K1551">SUM((InvoiceNo=J1551)*1)</f>
        <v>3</v>
      </c>
      <c r="L1551">
        <f t="array" ref="L1551">SUM((InvoiceNo=J1551)*QuantityShipped)</f>
        <v>16</v>
      </c>
    </row>
    <row r="1552" spans="1:12" x14ac:dyDescent="0.55000000000000004">
      <c r="A1552" t="s">
        <v>1794</v>
      </c>
      <c r="B1552" s="1">
        <v>40612</v>
      </c>
      <c r="C1552" t="s">
        <v>138</v>
      </c>
      <c r="D1552" t="s">
        <v>860</v>
      </c>
      <c r="E1552" t="s">
        <v>120</v>
      </c>
      <c r="F1552">
        <v>110</v>
      </c>
      <c r="G1552" t="str">
        <f t="array" ref="G1552">INDEX(BillToName,MATCH(A1552,'Bill to Data'!$A$2:$A$3040,0))</f>
        <v>EUGENE BIERWAGEN</v>
      </c>
      <c r="H1552" t="str">
        <f t="shared" si="24"/>
        <v>XR8002VS</v>
      </c>
      <c r="J1552" t="s">
        <v>3223</v>
      </c>
      <c r="K1552">
        <f t="array" ref="K1552">SUM((InvoiceNo=J1552)*1)</f>
        <v>1</v>
      </c>
      <c r="L1552">
        <f t="array" ref="L1552">SUM((InvoiceNo=J1552)*QuantityShipped)</f>
        <v>1</v>
      </c>
    </row>
    <row r="1553" spans="1:12" x14ac:dyDescent="0.55000000000000004">
      <c r="A1553" t="s">
        <v>1794</v>
      </c>
      <c r="B1553" s="1">
        <v>40612</v>
      </c>
      <c r="C1553" t="s">
        <v>138</v>
      </c>
      <c r="D1553" t="s">
        <v>71</v>
      </c>
      <c r="E1553" t="s">
        <v>72</v>
      </c>
      <c r="F1553">
        <v>110</v>
      </c>
      <c r="G1553" t="str">
        <f t="array" ref="G1553">INDEX(BillToName,MATCH(A1553,'Bill to Data'!$A$2:$A$3040,0))</f>
        <v>EUGENE BIERWAGEN</v>
      </c>
      <c r="H1553" t="str">
        <f t="shared" si="24"/>
        <v>55215-50-EPR</v>
      </c>
      <c r="J1553" t="s">
        <v>3224</v>
      </c>
      <c r="K1553">
        <f t="array" ref="K1553">SUM((InvoiceNo=J1553)*1)</f>
        <v>3</v>
      </c>
      <c r="L1553">
        <f t="array" ref="L1553">SUM((InvoiceNo=J1553)*QuantityShipped)</f>
        <v>-19</v>
      </c>
    </row>
    <row r="1554" spans="1:12" x14ac:dyDescent="0.55000000000000004">
      <c r="A1554" t="s">
        <v>1794</v>
      </c>
      <c r="B1554" s="1">
        <v>40612</v>
      </c>
      <c r="C1554" t="s">
        <v>138</v>
      </c>
      <c r="D1554" t="s">
        <v>129</v>
      </c>
      <c r="E1554" t="s">
        <v>72</v>
      </c>
      <c r="F1554">
        <v>25</v>
      </c>
      <c r="G1554" t="str">
        <f t="array" ref="G1554">INDEX(BillToName,MATCH(A1554,'Bill to Data'!$A$2:$A$3040,0))</f>
        <v>EUGENE BIERWAGEN</v>
      </c>
      <c r="H1554" t="str">
        <f t="shared" si="24"/>
        <v>55215-100-EPR</v>
      </c>
      <c r="J1554" t="s">
        <v>3225</v>
      </c>
      <c r="K1554">
        <f t="array" ref="K1554">SUM((InvoiceNo=J1554)*1)</f>
        <v>1</v>
      </c>
      <c r="L1554">
        <f t="array" ref="L1554">SUM((InvoiceNo=J1554)*QuantityShipped)</f>
        <v>1</v>
      </c>
    </row>
    <row r="1555" spans="1:12" x14ac:dyDescent="0.55000000000000004">
      <c r="A1555" t="s">
        <v>1794</v>
      </c>
      <c r="B1555" s="1">
        <v>40612</v>
      </c>
      <c r="C1555" t="s">
        <v>138</v>
      </c>
      <c r="D1555" t="s">
        <v>73</v>
      </c>
      <c r="E1555" t="s">
        <v>74</v>
      </c>
      <c r="F1555">
        <v>4</v>
      </c>
      <c r="G1555" t="str">
        <f t="array" ref="G1555">INDEX(BillToName,MATCH(A1555,'Bill to Data'!$A$2:$A$3040,0))</f>
        <v>EUGENE BIERWAGEN</v>
      </c>
      <c r="H1555" t="str">
        <f t="shared" si="24"/>
        <v>19843-NYR</v>
      </c>
      <c r="J1555" t="s">
        <v>3228</v>
      </c>
      <c r="K1555">
        <f t="array" ref="K1555">SUM((InvoiceNo=J1555)*1)</f>
        <v>1</v>
      </c>
      <c r="L1555">
        <f t="array" ref="L1555">SUM((InvoiceNo=J1555)*QuantityShipped)</f>
        <v>1</v>
      </c>
    </row>
    <row r="1556" spans="1:12" x14ac:dyDescent="0.55000000000000004">
      <c r="A1556" t="s">
        <v>1794</v>
      </c>
      <c r="B1556" s="1">
        <v>40612</v>
      </c>
      <c r="C1556" t="s">
        <v>138</v>
      </c>
      <c r="D1556" t="s">
        <v>131</v>
      </c>
      <c r="E1556" t="s">
        <v>132</v>
      </c>
      <c r="F1556">
        <v>0</v>
      </c>
      <c r="G1556" t="str">
        <f t="array" ref="G1556">INDEX(BillToName,MATCH(A1556,'Bill to Data'!$A$2:$A$3040,0))</f>
        <v>EUGENE BIERWAGEN</v>
      </c>
      <c r="H1556" t="str">
        <f t="shared" si="24"/>
        <v>GG60</v>
      </c>
      <c r="J1556" t="s">
        <v>3230</v>
      </c>
      <c r="K1556">
        <f t="array" ref="K1556">SUM((InvoiceNo=J1556)*1)</f>
        <v>2</v>
      </c>
      <c r="L1556">
        <f t="array" ref="L1556">SUM((InvoiceNo=J1556)*QuantityShipped)</f>
        <v>108</v>
      </c>
    </row>
    <row r="1557" spans="1:12" x14ac:dyDescent="0.55000000000000004">
      <c r="A1557" t="s">
        <v>1795</v>
      </c>
      <c r="B1557" s="1">
        <v>40612</v>
      </c>
      <c r="C1557" t="s">
        <v>1</v>
      </c>
      <c r="D1557" t="s">
        <v>259</v>
      </c>
      <c r="E1557" t="s">
        <v>63</v>
      </c>
      <c r="F1557">
        <v>1</v>
      </c>
      <c r="G1557" t="str">
        <f t="array" ref="G1557">INDEX(BillToName,MATCH(A1557,'Bill to Data'!$A$2:$A$3040,0))</f>
        <v>JOEL PETERSON</v>
      </c>
      <c r="H1557" t="str">
        <f t="shared" si="24"/>
        <v>TP8008VS</v>
      </c>
      <c r="J1557" t="s">
        <v>3231</v>
      </c>
      <c r="K1557">
        <f t="array" ref="K1557">SUM((InvoiceNo=J1557)*1)</f>
        <v>1</v>
      </c>
      <c r="L1557">
        <f t="array" ref="L1557">SUM((InvoiceNo=J1557)*QuantityShipped)</f>
        <v>1</v>
      </c>
    </row>
    <row r="1558" spans="1:12" x14ac:dyDescent="0.55000000000000004">
      <c r="A1558" t="s">
        <v>1795</v>
      </c>
      <c r="B1558" s="1">
        <v>40612</v>
      </c>
      <c r="C1558" t="s">
        <v>1</v>
      </c>
      <c r="D1558" t="s">
        <v>1728</v>
      </c>
      <c r="E1558" t="s">
        <v>63</v>
      </c>
      <c r="F1558">
        <v>1</v>
      </c>
      <c r="G1558" t="str">
        <f t="array" ref="G1558">INDEX(BillToName,MATCH(A1558,'Bill to Data'!$A$2:$A$3040,0))</f>
        <v>JOEL PETERSON</v>
      </c>
      <c r="H1558" t="str">
        <f t="shared" si="24"/>
        <v>TP8006VS</v>
      </c>
      <c r="J1558" t="s">
        <v>3234</v>
      </c>
      <c r="K1558">
        <f t="array" ref="K1558">SUM((InvoiceNo=J1558)*1)</f>
        <v>3</v>
      </c>
      <c r="L1558">
        <f t="array" ref="L1558">SUM((InvoiceNo=J1558)*QuantityShipped)</f>
        <v>25</v>
      </c>
    </row>
    <row r="1559" spans="1:12" x14ac:dyDescent="0.55000000000000004">
      <c r="A1559" t="s">
        <v>1795</v>
      </c>
      <c r="B1559" s="1">
        <v>40612</v>
      </c>
      <c r="C1559" t="s">
        <v>1</v>
      </c>
      <c r="D1559" t="s">
        <v>453</v>
      </c>
      <c r="E1559" t="s">
        <v>30</v>
      </c>
      <c r="F1559">
        <v>1</v>
      </c>
      <c r="G1559" t="str">
        <f t="array" ref="G1559">INDEX(BillToName,MATCH(A1559,'Bill to Data'!$A$2:$A$3040,0))</f>
        <v>JOEL PETERSON</v>
      </c>
      <c r="H1559" t="str">
        <f t="shared" si="24"/>
        <v>25612-2-NYR</v>
      </c>
      <c r="J1559" t="s">
        <v>3235</v>
      </c>
      <c r="K1559">
        <f t="array" ref="K1559">SUM((InvoiceNo=J1559)*1)</f>
        <v>7</v>
      </c>
      <c r="L1559">
        <f t="array" ref="L1559">SUM((InvoiceNo=J1559)*QuantityShipped)</f>
        <v>37</v>
      </c>
    </row>
    <row r="1560" spans="1:12" x14ac:dyDescent="0.55000000000000004">
      <c r="A1560" t="s">
        <v>1795</v>
      </c>
      <c r="B1560" s="1">
        <v>40612</v>
      </c>
      <c r="C1560" t="s">
        <v>1</v>
      </c>
      <c r="D1560" t="s">
        <v>157</v>
      </c>
      <c r="E1560" t="s">
        <v>158</v>
      </c>
      <c r="F1560">
        <v>1</v>
      </c>
      <c r="G1560" t="str">
        <f t="array" ref="G1560">INDEX(BillToName,MATCH(A1560,'Bill to Data'!$A$2:$A$3040,0))</f>
        <v>JOEL PETERSON</v>
      </c>
      <c r="H1560" t="str">
        <f t="shared" si="24"/>
        <v>QJ1/4TT-NYB</v>
      </c>
      <c r="J1560" t="s">
        <v>3242</v>
      </c>
      <c r="K1560">
        <f t="array" ref="K1560">SUM((InvoiceNo=J1560)*1)</f>
        <v>2</v>
      </c>
      <c r="L1560">
        <f t="array" ref="L1560">SUM((InvoiceNo=J1560)*QuantityShipped)</f>
        <v>4</v>
      </c>
    </row>
    <row r="1561" spans="1:12" x14ac:dyDescent="0.55000000000000004">
      <c r="A1561" t="s">
        <v>1796</v>
      </c>
      <c r="B1561" s="1">
        <v>40613</v>
      </c>
      <c r="C1561" t="s">
        <v>1</v>
      </c>
      <c r="D1561" t="s">
        <v>1797</v>
      </c>
      <c r="E1561" t="s">
        <v>1798</v>
      </c>
      <c r="F1561">
        <v>1</v>
      </c>
      <c r="G1561" t="str">
        <f t="array" ref="G1561">INDEX(BillToName,MATCH(A1561,'Bill to Data'!$A$2:$A$3040,0))</f>
        <v>TERRELL COLLINS</v>
      </c>
      <c r="H1561" t="str">
        <f t="shared" si="24"/>
        <v>561-W7912</v>
      </c>
      <c r="J1561" t="s">
        <v>3243</v>
      </c>
      <c r="K1561">
        <f t="array" ref="K1561">SUM((InvoiceNo=J1561)*1)</f>
        <v>1</v>
      </c>
      <c r="L1561">
        <f t="array" ref="L1561">SUM((InvoiceNo=J1561)*QuantityShipped)</f>
        <v>10</v>
      </c>
    </row>
    <row r="1562" spans="1:12" x14ac:dyDescent="0.55000000000000004">
      <c r="A1562" t="s">
        <v>1796</v>
      </c>
      <c r="B1562" s="1">
        <v>40613</v>
      </c>
      <c r="C1562" t="s">
        <v>1</v>
      </c>
      <c r="D1562" t="s">
        <v>197</v>
      </c>
      <c r="E1562" t="s">
        <v>198</v>
      </c>
      <c r="F1562">
        <v>6</v>
      </c>
      <c r="G1562" t="str">
        <f t="array" ref="G1562">INDEX(BillToName,MATCH(A1562,'Bill to Data'!$A$2:$A$3040,0))</f>
        <v>TERRELL COLLINS</v>
      </c>
      <c r="H1562" t="str">
        <f t="shared" si="24"/>
        <v>22252-312-750-N</v>
      </c>
      <c r="J1562" t="s">
        <v>3244</v>
      </c>
      <c r="K1562">
        <f t="array" ref="K1562">SUM((InvoiceNo=J1562)*1)</f>
        <v>6</v>
      </c>
      <c r="L1562">
        <f t="array" ref="L1562">SUM((InvoiceNo=J1562)*QuantityShipped)</f>
        <v>30</v>
      </c>
    </row>
    <row r="1563" spans="1:12" x14ac:dyDescent="0.55000000000000004">
      <c r="A1563" t="s">
        <v>1796</v>
      </c>
      <c r="B1563" s="1">
        <v>40613</v>
      </c>
      <c r="C1563" t="s">
        <v>1</v>
      </c>
      <c r="D1563" t="s">
        <v>312</v>
      </c>
      <c r="E1563" t="s">
        <v>198</v>
      </c>
      <c r="F1563">
        <v>4</v>
      </c>
      <c r="G1563" t="str">
        <f t="array" ref="G1563">INDEX(BillToName,MATCH(A1563,'Bill to Data'!$A$2:$A$3040,0))</f>
        <v>TERRELL COLLINS</v>
      </c>
      <c r="H1563" t="str">
        <f t="shared" si="24"/>
        <v>22251-311-750-N</v>
      </c>
      <c r="J1563" t="s">
        <v>3246</v>
      </c>
      <c r="K1563">
        <f t="array" ref="K1563">SUM((InvoiceNo=J1563)*1)</f>
        <v>1</v>
      </c>
      <c r="L1563">
        <f t="array" ref="L1563">SUM((InvoiceNo=J1563)*QuantityShipped)</f>
        <v>1</v>
      </c>
    </row>
    <row r="1564" spans="1:12" x14ac:dyDescent="0.55000000000000004">
      <c r="A1564" t="s">
        <v>1799</v>
      </c>
      <c r="B1564" s="1">
        <v>40613</v>
      </c>
      <c r="C1564" t="s">
        <v>138</v>
      </c>
      <c r="D1564" t="s">
        <v>735</v>
      </c>
      <c r="E1564" t="s">
        <v>23</v>
      </c>
      <c r="F1564">
        <v>5</v>
      </c>
      <c r="G1564" t="str">
        <f t="array" ref="G1564">INDEX(BillToName,MATCH(A1564,'Bill to Data'!$A$2:$A$3040,0))</f>
        <v>TERRELL COLLINS</v>
      </c>
      <c r="H1564" t="str">
        <f t="shared" si="24"/>
        <v>TT11004-VP</v>
      </c>
      <c r="J1564" t="s">
        <v>3247</v>
      </c>
      <c r="K1564">
        <f t="array" ref="K1564">SUM((InvoiceNo=J1564)*1)</f>
        <v>2</v>
      </c>
      <c r="L1564">
        <f t="array" ref="L1564">SUM((InvoiceNo=J1564)*QuantityShipped)</f>
        <v>150</v>
      </c>
    </row>
    <row r="1565" spans="1:12" x14ac:dyDescent="0.55000000000000004">
      <c r="A1565" t="s">
        <v>1799</v>
      </c>
      <c r="B1565" s="1">
        <v>40613</v>
      </c>
      <c r="C1565" t="s">
        <v>138</v>
      </c>
      <c r="D1565" t="s">
        <v>31</v>
      </c>
      <c r="E1565" t="s">
        <v>30</v>
      </c>
      <c r="F1565">
        <v>5</v>
      </c>
      <c r="G1565" t="str">
        <f t="array" ref="G1565">INDEX(BillToName,MATCH(A1565,'Bill to Data'!$A$2:$A$3040,0))</f>
        <v>TERRELL COLLINS</v>
      </c>
      <c r="H1565" t="str">
        <f t="shared" si="24"/>
        <v>25612-1-NYR</v>
      </c>
      <c r="J1565" t="s">
        <v>3249</v>
      </c>
      <c r="K1565">
        <f t="array" ref="K1565">SUM((InvoiceNo=J1565)*1)</f>
        <v>1</v>
      </c>
      <c r="L1565">
        <f t="array" ref="L1565">SUM((InvoiceNo=J1565)*QuantityShipped)</f>
        <v>2</v>
      </c>
    </row>
    <row r="1566" spans="1:12" x14ac:dyDescent="0.55000000000000004">
      <c r="A1566" t="s">
        <v>1800</v>
      </c>
      <c r="B1566" s="1">
        <v>40613</v>
      </c>
      <c r="C1566" t="s">
        <v>138</v>
      </c>
      <c r="D1566" t="s">
        <v>1172</v>
      </c>
      <c r="E1566" t="s">
        <v>1173</v>
      </c>
      <c r="F1566">
        <v>36</v>
      </c>
      <c r="G1566" t="str">
        <f t="array" ref="G1566">INDEX(BillToName,MATCH(A1566,'Bill to Data'!$A$2:$A$3040,0))</f>
        <v>ANTHONY JOEHL</v>
      </c>
      <c r="H1566" t="str">
        <f t="shared" si="24"/>
        <v>SJ3-05-VP</v>
      </c>
      <c r="J1566" t="s">
        <v>3250</v>
      </c>
      <c r="K1566">
        <f t="array" ref="K1566">SUM((InvoiceNo=J1566)*1)</f>
        <v>2</v>
      </c>
      <c r="L1566">
        <f t="array" ref="L1566">SUM((InvoiceNo=J1566)*QuantityShipped)</f>
        <v>110</v>
      </c>
    </row>
    <row r="1567" spans="1:12" x14ac:dyDescent="0.55000000000000004">
      <c r="A1567" t="s">
        <v>1800</v>
      </c>
      <c r="B1567" s="1">
        <v>40613</v>
      </c>
      <c r="C1567" t="s">
        <v>138</v>
      </c>
      <c r="D1567" t="s">
        <v>1801</v>
      </c>
      <c r="E1567" t="s">
        <v>30</v>
      </c>
      <c r="F1567">
        <v>36</v>
      </c>
      <c r="G1567" t="str">
        <f t="array" ref="G1567">INDEX(BillToName,MATCH(A1567,'Bill to Data'!$A$2:$A$3040,0))</f>
        <v>ANTHONY JOEHL</v>
      </c>
      <c r="H1567" t="str">
        <f t="shared" si="24"/>
        <v>25598-7-NYR</v>
      </c>
      <c r="J1567" t="s">
        <v>3251</v>
      </c>
      <c r="K1567">
        <f t="array" ref="K1567">SUM((InvoiceNo=J1567)*1)</f>
        <v>2</v>
      </c>
      <c r="L1567">
        <f t="array" ref="L1567">SUM((InvoiceNo=J1567)*QuantityShipped)</f>
        <v>-3</v>
      </c>
    </row>
    <row r="1568" spans="1:12" x14ac:dyDescent="0.55000000000000004">
      <c r="A1568" t="s">
        <v>1802</v>
      </c>
      <c r="B1568" s="1">
        <v>40613</v>
      </c>
      <c r="C1568" t="s">
        <v>1</v>
      </c>
      <c r="D1568" t="s">
        <v>530</v>
      </c>
      <c r="E1568" t="s">
        <v>120</v>
      </c>
      <c r="F1568">
        <v>25</v>
      </c>
      <c r="G1568" t="str">
        <f t="array" ref="G1568">INDEX(BillToName,MATCH(A1568,'Bill to Data'!$A$2:$A$3040,0))</f>
        <v>DALE LITTLE</v>
      </c>
      <c r="H1568" t="str">
        <f t="shared" si="24"/>
        <v>XR11004-VS</v>
      </c>
      <c r="J1568" t="s">
        <v>3252</v>
      </c>
      <c r="K1568">
        <f t="array" ref="K1568">SUM((InvoiceNo=J1568)*1)</f>
        <v>1</v>
      </c>
      <c r="L1568">
        <f t="array" ref="L1568">SUM((InvoiceNo=J1568)*QuantityShipped)</f>
        <v>2</v>
      </c>
    </row>
    <row r="1569" spans="1:12" x14ac:dyDescent="0.55000000000000004">
      <c r="A1569" t="s">
        <v>1802</v>
      </c>
      <c r="B1569" s="1">
        <v>40613</v>
      </c>
      <c r="C1569" t="s">
        <v>1</v>
      </c>
      <c r="D1569" t="s">
        <v>1803</v>
      </c>
      <c r="E1569" t="s">
        <v>120</v>
      </c>
      <c r="F1569">
        <v>25</v>
      </c>
      <c r="G1569" t="str">
        <f t="array" ref="G1569">INDEX(BillToName,MATCH(A1569,'Bill to Data'!$A$2:$A$3040,0))</f>
        <v>DALE LITTLE</v>
      </c>
      <c r="H1569" t="str">
        <f t="shared" si="24"/>
        <v>XR11005-VS</v>
      </c>
      <c r="J1569" t="s">
        <v>3253</v>
      </c>
      <c r="K1569">
        <f t="array" ref="K1569">SUM((InvoiceNo=J1569)*1)</f>
        <v>3</v>
      </c>
      <c r="L1569">
        <f t="array" ref="L1569">SUM((InvoiceNo=J1569)*QuantityShipped)</f>
        <v>25</v>
      </c>
    </row>
    <row r="1570" spans="1:12" x14ac:dyDescent="0.55000000000000004">
      <c r="A1570" t="s">
        <v>1802</v>
      </c>
      <c r="B1570" s="1">
        <v>40613</v>
      </c>
      <c r="C1570" t="s">
        <v>1</v>
      </c>
      <c r="D1570" t="s">
        <v>1771</v>
      </c>
      <c r="E1570" t="s">
        <v>1772</v>
      </c>
      <c r="F1570">
        <v>0</v>
      </c>
      <c r="G1570" t="str">
        <f t="array" ref="G1570">INDEX(BillToName,MATCH(A1570,'Bill to Data'!$A$2:$A$3040,0))</f>
        <v>DALE LITTLE</v>
      </c>
      <c r="H1570" t="str">
        <f t="shared" si="24"/>
        <v>CP25597-7-NY</v>
      </c>
      <c r="J1570" t="s">
        <v>3254</v>
      </c>
      <c r="K1570">
        <f t="array" ref="K1570">SUM((InvoiceNo=J1570)*1)</f>
        <v>7</v>
      </c>
      <c r="L1570">
        <f t="array" ref="L1570">SUM((InvoiceNo=J1570)*QuantityShipped)</f>
        <v>16</v>
      </c>
    </row>
    <row r="1571" spans="1:12" x14ac:dyDescent="0.55000000000000004">
      <c r="A1571" t="s">
        <v>1802</v>
      </c>
      <c r="B1571" s="1">
        <v>40613</v>
      </c>
      <c r="C1571" t="s">
        <v>1</v>
      </c>
      <c r="D1571" t="s">
        <v>878</v>
      </c>
      <c r="E1571" t="s">
        <v>879</v>
      </c>
      <c r="F1571">
        <v>90</v>
      </c>
      <c r="G1571" t="str">
        <f t="array" ref="G1571">INDEX(BillToName,MATCH(A1571,'Bill to Data'!$A$2:$A$3040,0))</f>
        <v>DALE LITTLE</v>
      </c>
      <c r="H1571" t="str">
        <f t="shared" si="24"/>
        <v>CP25597-3-NY</v>
      </c>
      <c r="J1571" t="s">
        <v>3256</v>
      </c>
      <c r="K1571">
        <f t="array" ref="K1571">SUM((InvoiceNo=J1571)*1)</f>
        <v>2</v>
      </c>
      <c r="L1571">
        <f t="array" ref="L1571">SUM((InvoiceNo=J1571)*QuantityShipped)</f>
        <v>30</v>
      </c>
    </row>
    <row r="1572" spans="1:12" x14ac:dyDescent="0.55000000000000004">
      <c r="A1572" t="s">
        <v>1802</v>
      </c>
      <c r="B1572" s="1">
        <v>40613</v>
      </c>
      <c r="C1572" t="s">
        <v>1</v>
      </c>
      <c r="D1572" t="s">
        <v>121</v>
      </c>
      <c r="E1572" t="s">
        <v>30</v>
      </c>
      <c r="F1572">
        <v>85</v>
      </c>
      <c r="G1572" t="str">
        <f t="array" ref="G1572">INDEX(BillToName,MATCH(A1572,'Bill to Data'!$A$2:$A$3040,0))</f>
        <v>DALE LITTLE</v>
      </c>
      <c r="H1572" t="str">
        <f t="shared" si="24"/>
        <v>25612-3-NYR</v>
      </c>
      <c r="J1572" t="s">
        <v>3257</v>
      </c>
      <c r="K1572">
        <f t="array" ref="K1572">SUM((InvoiceNo=J1572)*1)</f>
        <v>1</v>
      </c>
      <c r="L1572">
        <f t="array" ref="L1572">SUM((InvoiceNo=J1572)*QuantityShipped)</f>
        <v>1</v>
      </c>
    </row>
    <row r="1573" spans="1:12" x14ac:dyDescent="0.55000000000000004">
      <c r="A1573" t="s">
        <v>1802</v>
      </c>
      <c r="B1573" s="1">
        <v>40613</v>
      </c>
      <c r="C1573" t="s">
        <v>1</v>
      </c>
      <c r="D1573" t="s">
        <v>29</v>
      </c>
      <c r="E1573" t="s">
        <v>30</v>
      </c>
      <c r="F1573">
        <v>125</v>
      </c>
      <c r="G1573" t="str">
        <f t="array" ref="G1573">INDEX(BillToName,MATCH(A1573,'Bill to Data'!$A$2:$A$3040,0))</f>
        <v>DALE LITTLE</v>
      </c>
      <c r="H1573" t="str">
        <f t="shared" si="24"/>
        <v>25612-4-NYR</v>
      </c>
      <c r="J1573" t="s">
        <v>3260</v>
      </c>
      <c r="K1573">
        <f t="array" ref="K1573">SUM((InvoiceNo=J1573)*1)</f>
        <v>1</v>
      </c>
      <c r="L1573">
        <f t="array" ref="L1573">SUM((InvoiceNo=J1573)*QuantityShipped)</f>
        <v>2</v>
      </c>
    </row>
    <row r="1574" spans="1:12" x14ac:dyDescent="0.55000000000000004">
      <c r="A1574" t="s">
        <v>1802</v>
      </c>
      <c r="B1574" s="1">
        <v>40613</v>
      </c>
      <c r="C1574" t="s">
        <v>1</v>
      </c>
      <c r="D1574" t="s">
        <v>1178</v>
      </c>
      <c r="E1574" t="s">
        <v>30</v>
      </c>
      <c r="F1574">
        <v>90</v>
      </c>
      <c r="G1574" t="str">
        <f t="array" ref="G1574">INDEX(BillToName,MATCH(A1574,'Bill to Data'!$A$2:$A$3040,0))</f>
        <v>DALE LITTLE</v>
      </c>
      <c r="H1574" t="str">
        <f t="shared" si="24"/>
        <v>25612-7-NYR</v>
      </c>
      <c r="J1574" t="s">
        <v>3261</v>
      </c>
      <c r="K1574">
        <f t="array" ref="K1574">SUM((InvoiceNo=J1574)*1)</f>
        <v>5</v>
      </c>
      <c r="L1574">
        <f t="array" ref="L1574">SUM((InvoiceNo=J1574)*QuantityShipped)</f>
        <v>74</v>
      </c>
    </row>
    <row r="1575" spans="1:12" x14ac:dyDescent="0.55000000000000004">
      <c r="A1575" t="s">
        <v>1802</v>
      </c>
      <c r="B1575" s="1">
        <v>40613</v>
      </c>
      <c r="C1575" t="s">
        <v>1</v>
      </c>
      <c r="D1575" t="s">
        <v>233</v>
      </c>
      <c r="E1575" t="s">
        <v>120</v>
      </c>
      <c r="F1575">
        <v>65</v>
      </c>
      <c r="G1575" t="str">
        <f t="array" ref="G1575">INDEX(BillToName,MATCH(A1575,'Bill to Data'!$A$2:$A$3040,0))</f>
        <v>DALE LITTLE</v>
      </c>
      <c r="H1575" t="str">
        <f t="shared" si="24"/>
        <v>XR11003-VS</v>
      </c>
      <c r="J1575" t="s">
        <v>3262</v>
      </c>
      <c r="K1575">
        <f t="array" ref="K1575">SUM((InvoiceNo=J1575)*1)</f>
        <v>2</v>
      </c>
      <c r="L1575">
        <f t="array" ref="L1575">SUM((InvoiceNo=J1575)*QuantityShipped)</f>
        <v>3</v>
      </c>
    </row>
    <row r="1576" spans="1:12" x14ac:dyDescent="0.55000000000000004">
      <c r="A1576" t="s">
        <v>1802</v>
      </c>
      <c r="B1576" s="1">
        <v>40613</v>
      </c>
      <c r="C1576" t="s">
        <v>1</v>
      </c>
      <c r="D1576" t="s">
        <v>674</v>
      </c>
      <c r="E1576" t="s">
        <v>675</v>
      </c>
      <c r="F1576">
        <v>65</v>
      </c>
      <c r="G1576" t="str">
        <f t="array" ref="G1576">INDEX(BillToName,MATCH(A1576,'Bill to Data'!$A$2:$A$3040,0))</f>
        <v>DALE LITTLE</v>
      </c>
      <c r="H1576" t="str">
        <f t="shared" si="24"/>
        <v>TJ60-11004VS</v>
      </c>
      <c r="J1576" t="s">
        <v>3265</v>
      </c>
      <c r="K1576">
        <f t="array" ref="K1576">SUM((InvoiceNo=J1576)*1)</f>
        <v>1</v>
      </c>
      <c r="L1576">
        <f t="array" ref="L1576">SUM((InvoiceNo=J1576)*QuantityShipped)</f>
        <v>1</v>
      </c>
    </row>
    <row r="1577" spans="1:12" x14ac:dyDescent="0.55000000000000004">
      <c r="A1577" t="s">
        <v>1802</v>
      </c>
      <c r="B1577" s="1">
        <v>40613</v>
      </c>
      <c r="C1577" t="s">
        <v>1</v>
      </c>
      <c r="D1577" t="s">
        <v>1279</v>
      </c>
      <c r="E1577" t="s">
        <v>1280</v>
      </c>
      <c r="F1577">
        <v>25</v>
      </c>
      <c r="G1577" t="str">
        <f t="array" ref="G1577">INDEX(BillToName,MATCH(A1577,'Bill to Data'!$A$2:$A$3040,0))</f>
        <v>DALE LITTLE</v>
      </c>
      <c r="H1577" t="str">
        <f t="shared" si="24"/>
        <v>TTI11004-VP</v>
      </c>
      <c r="J1577" t="s">
        <v>3268</v>
      </c>
      <c r="K1577">
        <f t="array" ref="K1577">SUM((InvoiceNo=J1577)*1)</f>
        <v>1</v>
      </c>
      <c r="L1577">
        <f t="array" ref="L1577">SUM((InvoiceNo=J1577)*QuantityShipped)</f>
        <v>30</v>
      </c>
    </row>
    <row r="1578" spans="1:12" x14ac:dyDescent="0.55000000000000004">
      <c r="A1578" t="s">
        <v>1802</v>
      </c>
      <c r="B1578" s="1">
        <v>40613</v>
      </c>
      <c r="C1578" t="s">
        <v>1</v>
      </c>
      <c r="D1578" t="s">
        <v>1757</v>
      </c>
      <c r="E1578" t="s">
        <v>1280</v>
      </c>
      <c r="F1578">
        <v>25</v>
      </c>
      <c r="G1578" t="str">
        <f t="array" ref="G1578">INDEX(BillToName,MATCH(A1578,'Bill to Data'!$A$2:$A$3040,0))</f>
        <v>DALE LITTLE</v>
      </c>
      <c r="H1578" t="str">
        <f t="shared" si="24"/>
        <v>TTI11005-VP</v>
      </c>
      <c r="J1578" t="s">
        <v>3269</v>
      </c>
      <c r="K1578">
        <f t="array" ref="K1578">SUM((InvoiceNo=J1578)*1)</f>
        <v>3</v>
      </c>
      <c r="L1578">
        <f t="array" ref="L1578">SUM((InvoiceNo=J1578)*QuantityShipped)</f>
        <v>114</v>
      </c>
    </row>
    <row r="1579" spans="1:12" x14ac:dyDescent="0.55000000000000004">
      <c r="A1579" t="s">
        <v>1802</v>
      </c>
      <c r="B1579" s="1">
        <v>40613</v>
      </c>
      <c r="C1579" t="s">
        <v>1</v>
      </c>
      <c r="D1579" t="s">
        <v>48</v>
      </c>
      <c r="E1579" t="s">
        <v>47</v>
      </c>
      <c r="F1579">
        <v>60</v>
      </c>
      <c r="G1579" t="str">
        <f t="array" ref="G1579">INDEX(BillToName,MATCH(A1579,'Bill to Data'!$A$2:$A$3040,0))</f>
        <v>DALE LITTLE</v>
      </c>
      <c r="H1579" t="str">
        <f t="shared" si="24"/>
        <v>TTJ60-11004VP</v>
      </c>
      <c r="J1579" t="s">
        <v>3272</v>
      </c>
      <c r="K1579">
        <f t="array" ref="K1579">SUM((InvoiceNo=J1579)*1)</f>
        <v>1</v>
      </c>
      <c r="L1579">
        <f t="array" ref="L1579">SUM((InvoiceNo=J1579)*QuantityShipped)</f>
        <v>2</v>
      </c>
    </row>
    <row r="1580" spans="1:12" x14ac:dyDescent="0.55000000000000004">
      <c r="A1580" t="s">
        <v>1802</v>
      </c>
      <c r="B1580" s="1">
        <v>40613</v>
      </c>
      <c r="C1580" t="s">
        <v>1</v>
      </c>
      <c r="D1580" t="s">
        <v>1177</v>
      </c>
      <c r="E1580" t="s">
        <v>47</v>
      </c>
      <c r="F1580">
        <v>65</v>
      </c>
      <c r="G1580" t="str">
        <f t="array" ref="G1580">INDEX(BillToName,MATCH(A1580,'Bill to Data'!$A$2:$A$3040,0))</f>
        <v>DALE LITTLE</v>
      </c>
      <c r="H1580" t="str">
        <f t="shared" si="24"/>
        <v>TTJ60-11005VP</v>
      </c>
      <c r="J1580" t="s">
        <v>3273</v>
      </c>
      <c r="K1580">
        <f t="array" ref="K1580">SUM((InvoiceNo=J1580)*1)</f>
        <v>1</v>
      </c>
      <c r="L1580">
        <f t="array" ref="L1580">SUM((InvoiceNo=J1580)*QuantityShipped)</f>
        <v>1</v>
      </c>
    </row>
    <row r="1581" spans="1:12" x14ac:dyDescent="0.55000000000000004">
      <c r="A1581" t="s">
        <v>1802</v>
      </c>
      <c r="B1581" s="1">
        <v>40613</v>
      </c>
      <c r="C1581" t="s">
        <v>1</v>
      </c>
      <c r="D1581" t="s">
        <v>1804</v>
      </c>
      <c r="E1581" t="s">
        <v>1805</v>
      </c>
      <c r="F1581">
        <v>25</v>
      </c>
      <c r="G1581" t="str">
        <f t="array" ref="G1581">INDEX(BillToName,MATCH(A1581,'Bill to Data'!$A$2:$A$3040,0))</f>
        <v>DALE LITTLE</v>
      </c>
      <c r="H1581" t="str">
        <f t="shared" si="24"/>
        <v>TT11006-VP</v>
      </c>
      <c r="J1581" t="s">
        <v>3274</v>
      </c>
      <c r="K1581">
        <f t="array" ref="K1581">SUM((InvoiceNo=J1581)*1)</f>
        <v>2</v>
      </c>
      <c r="L1581">
        <f t="array" ref="L1581">SUM((InvoiceNo=J1581)*QuantityShipped)</f>
        <v>110</v>
      </c>
    </row>
    <row r="1582" spans="1:12" x14ac:dyDescent="0.55000000000000004">
      <c r="A1582" t="s">
        <v>1802</v>
      </c>
      <c r="B1582" s="1">
        <v>40613</v>
      </c>
      <c r="C1582" t="s">
        <v>1</v>
      </c>
      <c r="D1582" t="s">
        <v>22</v>
      </c>
      <c r="E1582" t="s">
        <v>23</v>
      </c>
      <c r="F1582">
        <v>60</v>
      </c>
      <c r="G1582" t="str">
        <f t="array" ref="G1582">INDEX(BillToName,MATCH(A1582,'Bill to Data'!$A$2:$A$3040,0))</f>
        <v>DALE LITTLE</v>
      </c>
      <c r="H1582" t="str">
        <f t="shared" si="24"/>
        <v>TT11003-VP</v>
      </c>
      <c r="J1582" t="s">
        <v>3275</v>
      </c>
      <c r="K1582">
        <f t="array" ref="K1582">SUM((InvoiceNo=J1582)*1)</f>
        <v>1</v>
      </c>
      <c r="L1582">
        <f t="array" ref="L1582">SUM((InvoiceNo=J1582)*QuantityShipped)</f>
        <v>1</v>
      </c>
    </row>
    <row r="1583" spans="1:12" x14ac:dyDescent="0.55000000000000004">
      <c r="A1583" t="s">
        <v>1806</v>
      </c>
      <c r="B1583" s="1">
        <v>40613</v>
      </c>
      <c r="C1583" t="s">
        <v>1</v>
      </c>
      <c r="D1583" t="s">
        <v>242</v>
      </c>
      <c r="E1583" t="s">
        <v>243</v>
      </c>
      <c r="F1583">
        <v>10</v>
      </c>
      <c r="G1583" t="str">
        <f t="array" ref="G1583">INDEX(BillToName,MATCH(A1583,'Bill to Data'!$A$2:$A$3040,0))</f>
        <v>CLIFF RUPP</v>
      </c>
      <c r="H1583" t="str">
        <f t="shared" si="24"/>
        <v>CP19438-EPR</v>
      </c>
      <c r="J1583" t="s">
        <v>3276</v>
      </c>
      <c r="K1583">
        <f t="array" ref="K1583">SUM((InvoiceNo=J1583)*1)</f>
        <v>4</v>
      </c>
      <c r="L1583">
        <f t="array" ref="L1583">SUM((InvoiceNo=J1583)*QuantityShipped)</f>
        <v>270</v>
      </c>
    </row>
    <row r="1584" spans="1:12" x14ac:dyDescent="0.55000000000000004">
      <c r="A1584" t="s">
        <v>1806</v>
      </c>
      <c r="B1584" s="1">
        <v>40613</v>
      </c>
      <c r="C1584" t="s">
        <v>1</v>
      </c>
      <c r="D1584" t="s">
        <v>129</v>
      </c>
      <c r="E1584" t="s">
        <v>72</v>
      </c>
      <c r="F1584">
        <v>10</v>
      </c>
      <c r="G1584" t="str">
        <f t="array" ref="G1584">INDEX(BillToName,MATCH(A1584,'Bill to Data'!$A$2:$A$3040,0))</f>
        <v>CLIFF RUPP</v>
      </c>
      <c r="H1584" t="str">
        <f t="shared" si="24"/>
        <v>55215-100-EPR</v>
      </c>
      <c r="J1584" t="s">
        <v>3278</v>
      </c>
      <c r="K1584">
        <f t="array" ref="K1584">SUM((InvoiceNo=J1584)*1)</f>
        <v>1</v>
      </c>
      <c r="L1584">
        <f t="array" ref="L1584">SUM((InvoiceNo=J1584)*QuantityShipped)</f>
        <v>1</v>
      </c>
    </row>
    <row r="1585" spans="1:12" x14ac:dyDescent="0.55000000000000004">
      <c r="A1585" t="s">
        <v>1806</v>
      </c>
      <c r="B1585" s="1">
        <v>40613</v>
      </c>
      <c r="C1585" t="s">
        <v>1</v>
      </c>
      <c r="D1585" t="s">
        <v>31</v>
      </c>
      <c r="E1585" t="s">
        <v>30</v>
      </c>
      <c r="F1585">
        <v>0</v>
      </c>
      <c r="G1585" t="str">
        <f t="array" ref="G1585">INDEX(BillToName,MATCH(A1585,'Bill to Data'!$A$2:$A$3040,0))</f>
        <v>CLIFF RUPP</v>
      </c>
      <c r="H1585" t="str">
        <f t="shared" si="24"/>
        <v>25612-1-NYR</v>
      </c>
      <c r="J1585" t="s">
        <v>3279</v>
      </c>
      <c r="K1585">
        <f t="array" ref="K1585">SUM((InvoiceNo=J1585)*1)</f>
        <v>1</v>
      </c>
      <c r="L1585">
        <f t="array" ref="L1585">SUM((InvoiceNo=J1585)*QuantityShipped)</f>
        <v>18</v>
      </c>
    </row>
    <row r="1586" spans="1:12" x14ac:dyDescent="0.55000000000000004">
      <c r="A1586" t="s">
        <v>1806</v>
      </c>
      <c r="B1586" s="1">
        <v>40613</v>
      </c>
      <c r="C1586" t="s">
        <v>1</v>
      </c>
      <c r="D1586" t="s">
        <v>987</v>
      </c>
      <c r="E1586" t="s">
        <v>63</v>
      </c>
      <c r="F1586">
        <v>10</v>
      </c>
      <c r="G1586" t="str">
        <f t="array" ref="G1586">INDEX(BillToName,MATCH(A1586,'Bill to Data'!$A$2:$A$3040,0))</f>
        <v>CLIFF RUPP</v>
      </c>
      <c r="H1586" t="str">
        <f t="shared" si="24"/>
        <v>TP8001VS</v>
      </c>
      <c r="J1586" t="s">
        <v>3280</v>
      </c>
      <c r="K1586">
        <f t="array" ref="K1586">SUM((InvoiceNo=J1586)*1)</f>
        <v>1</v>
      </c>
      <c r="L1586">
        <f t="array" ref="L1586">SUM((InvoiceNo=J1586)*QuantityShipped)</f>
        <v>1</v>
      </c>
    </row>
    <row r="1587" spans="1:12" x14ac:dyDescent="0.55000000000000004">
      <c r="A1587" t="s">
        <v>1807</v>
      </c>
      <c r="B1587" s="1">
        <v>40613</v>
      </c>
      <c r="C1587" t="s">
        <v>138</v>
      </c>
      <c r="D1587" t="s">
        <v>1584</v>
      </c>
      <c r="E1587" t="s">
        <v>1585</v>
      </c>
      <c r="F1587">
        <v>36</v>
      </c>
      <c r="G1587" t="str">
        <f t="array" ref="G1587">INDEX(BillToName,MATCH(A1587,'Bill to Data'!$A$2:$A$3040,0))</f>
        <v>ADAM JONES</v>
      </c>
      <c r="H1587" t="str">
        <f t="shared" si="24"/>
        <v>TDTF03</v>
      </c>
      <c r="J1587" t="s">
        <v>3281</v>
      </c>
      <c r="K1587">
        <f t="array" ref="K1587">SUM((InvoiceNo=J1587)*1)</f>
        <v>6</v>
      </c>
      <c r="L1587">
        <f t="array" ref="L1587">SUM((InvoiceNo=J1587)*QuantityShipped)</f>
        <v>109</v>
      </c>
    </row>
    <row r="1588" spans="1:12" x14ac:dyDescent="0.55000000000000004">
      <c r="A1588" t="s">
        <v>1808</v>
      </c>
      <c r="B1588" s="1">
        <v>40613</v>
      </c>
      <c r="C1588" t="s">
        <v>1</v>
      </c>
      <c r="D1588" t="s">
        <v>129</v>
      </c>
      <c r="E1588" t="s">
        <v>72</v>
      </c>
      <c r="F1588">
        <v>1</v>
      </c>
      <c r="G1588" t="str">
        <f t="array" ref="G1588">INDEX(BillToName,MATCH(A1588,'Bill to Data'!$A$2:$A$3040,0))</f>
        <v>Christine Foster</v>
      </c>
      <c r="H1588" t="str">
        <f t="shared" si="24"/>
        <v>55215-100-EPR</v>
      </c>
      <c r="J1588" t="s">
        <v>3291</v>
      </c>
      <c r="K1588">
        <f t="array" ref="K1588">SUM((InvoiceNo=J1588)*1)</f>
        <v>1</v>
      </c>
      <c r="L1588">
        <f t="array" ref="L1588">SUM((InvoiceNo=J1588)*QuantityShipped)</f>
        <v>4</v>
      </c>
    </row>
    <row r="1589" spans="1:12" x14ac:dyDescent="0.55000000000000004">
      <c r="A1589" t="s">
        <v>1808</v>
      </c>
      <c r="B1589" s="1">
        <v>40613</v>
      </c>
      <c r="C1589" t="s">
        <v>1</v>
      </c>
      <c r="D1589" t="s">
        <v>151</v>
      </c>
      <c r="E1589" t="s">
        <v>152</v>
      </c>
      <c r="F1589">
        <v>2</v>
      </c>
      <c r="G1589" t="str">
        <f t="array" ref="G1589">INDEX(BillToName,MATCH(A1589,'Bill to Data'!$A$2:$A$3040,0))</f>
        <v>Christine Foster</v>
      </c>
      <c r="H1589" t="str">
        <f t="shared" si="24"/>
        <v>4193A-PP-10-100</v>
      </c>
      <c r="J1589" t="s">
        <v>3292</v>
      </c>
      <c r="K1589">
        <f t="array" ref="K1589">SUM((InvoiceNo=J1589)*1)</f>
        <v>4</v>
      </c>
      <c r="L1589">
        <f t="array" ref="L1589">SUM((InvoiceNo=J1589)*QuantityShipped)</f>
        <v>24</v>
      </c>
    </row>
    <row r="1590" spans="1:12" x14ac:dyDescent="0.55000000000000004">
      <c r="A1590" t="s">
        <v>1808</v>
      </c>
      <c r="B1590" s="1">
        <v>40613</v>
      </c>
      <c r="C1590" t="s">
        <v>1</v>
      </c>
      <c r="D1590" t="s">
        <v>216</v>
      </c>
      <c r="E1590" t="s">
        <v>63</v>
      </c>
      <c r="F1590">
        <v>12</v>
      </c>
      <c r="G1590" t="str">
        <f t="array" ref="G1590">INDEX(BillToName,MATCH(A1590,'Bill to Data'!$A$2:$A$3040,0))</f>
        <v>Christine Foster</v>
      </c>
      <c r="H1590" t="str">
        <f t="shared" si="24"/>
        <v>TP11001VS</v>
      </c>
      <c r="J1590" t="s">
        <v>3293</v>
      </c>
      <c r="K1590">
        <f t="array" ref="K1590">SUM((InvoiceNo=J1590)*1)</f>
        <v>1</v>
      </c>
      <c r="L1590">
        <f t="array" ref="L1590">SUM((InvoiceNo=J1590)*QuantityShipped)</f>
        <v>5</v>
      </c>
    </row>
    <row r="1591" spans="1:12" x14ac:dyDescent="0.55000000000000004">
      <c r="A1591" t="s">
        <v>1809</v>
      </c>
      <c r="B1591" s="1">
        <v>40613</v>
      </c>
      <c r="C1591" t="s">
        <v>1</v>
      </c>
      <c r="D1591" t="s">
        <v>1810</v>
      </c>
      <c r="E1591" t="s">
        <v>63</v>
      </c>
      <c r="F1591">
        <v>10</v>
      </c>
      <c r="G1591" t="str">
        <f t="array" ref="G1591">INDEX(BillToName,MATCH(A1591,'Bill to Data'!$A$2:$A$3040,0))</f>
        <v>NICK MELLERA</v>
      </c>
      <c r="H1591" t="str">
        <f t="shared" si="24"/>
        <v>TP11008-VS</v>
      </c>
      <c r="J1591" t="s">
        <v>3294</v>
      </c>
      <c r="K1591">
        <f t="array" ref="K1591">SUM((InvoiceNo=J1591)*1)</f>
        <v>1</v>
      </c>
      <c r="L1591">
        <f t="array" ref="L1591">SUM((InvoiceNo=J1591)*QuantityShipped)</f>
        <v>1</v>
      </c>
    </row>
    <row r="1592" spans="1:12" x14ac:dyDescent="0.55000000000000004">
      <c r="A1592" t="s">
        <v>1811</v>
      </c>
      <c r="B1592" s="1">
        <v>40613</v>
      </c>
      <c r="C1592" t="s">
        <v>1</v>
      </c>
      <c r="D1592" t="s">
        <v>252</v>
      </c>
      <c r="E1592" t="s">
        <v>198</v>
      </c>
      <c r="F1592">
        <v>2</v>
      </c>
      <c r="G1592" t="str">
        <f t="array" ref="G1592">INDEX(BillToName,MATCH(A1592,'Bill to Data'!$A$2:$A$3040,0))</f>
        <v>DONALD GRAHAM</v>
      </c>
      <c r="H1592" t="str">
        <f t="shared" si="24"/>
        <v>22252-312-500-N</v>
      </c>
      <c r="J1592" t="s">
        <v>3295</v>
      </c>
      <c r="K1592">
        <f t="array" ref="K1592">SUM((InvoiceNo=J1592)*1)</f>
        <v>1</v>
      </c>
      <c r="L1592">
        <f t="array" ref="L1592">SUM((InvoiceNo=J1592)*QuantityShipped)</f>
        <v>1</v>
      </c>
    </row>
    <row r="1593" spans="1:12" x14ac:dyDescent="0.55000000000000004">
      <c r="A1593" t="s">
        <v>1811</v>
      </c>
      <c r="B1593" s="1">
        <v>40613</v>
      </c>
      <c r="C1593" t="s">
        <v>1</v>
      </c>
      <c r="D1593" t="s">
        <v>251</v>
      </c>
      <c r="E1593" t="s">
        <v>198</v>
      </c>
      <c r="F1593">
        <v>1</v>
      </c>
      <c r="G1593" t="str">
        <f t="array" ref="G1593">INDEX(BillToName,MATCH(A1593,'Bill to Data'!$A$2:$A$3040,0))</f>
        <v>DONALD GRAHAM</v>
      </c>
      <c r="H1593" t="str">
        <f t="shared" si="24"/>
        <v>22251-311-500-N</v>
      </c>
      <c r="J1593" t="s">
        <v>3297</v>
      </c>
      <c r="K1593">
        <f t="array" ref="K1593">SUM((InvoiceNo=J1593)*1)</f>
        <v>2</v>
      </c>
      <c r="L1593">
        <f t="array" ref="L1593">SUM((InvoiceNo=J1593)*QuantityShipped)</f>
        <v>4</v>
      </c>
    </row>
    <row r="1594" spans="1:12" x14ac:dyDescent="0.55000000000000004">
      <c r="A1594" t="s">
        <v>1811</v>
      </c>
      <c r="B1594" s="1">
        <v>40613</v>
      </c>
      <c r="C1594" t="s">
        <v>1</v>
      </c>
      <c r="D1594" t="s">
        <v>44</v>
      </c>
      <c r="E1594" t="s">
        <v>45</v>
      </c>
      <c r="F1594">
        <v>26</v>
      </c>
      <c r="G1594" t="str">
        <f t="array" ref="G1594">INDEX(BillToName,MATCH(A1594,'Bill to Data'!$A$2:$A$3040,0))</f>
        <v>DONALD GRAHAM</v>
      </c>
      <c r="H1594" t="str">
        <f t="shared" si="24"/>
        <v>19845-25-PP</v>
      </c>
      <c r="J1594" t="s">
        <v>3298</v>
      </c>
      <c r="K1594">
        <f t="array" ref="K1594">SUM((InvoiceNo=J1594)*1)</f>
        <v>4</v>
      </c>
      <c r="L1594">
        <f t="array" ref="L1594">SUM((InvoiceNo=J1594)*QuantityShipped)</f>
        <v>4</v>
      </c>
    </row>
    <row r="1595" spans="1:12" x14ac:dyDescent="0.55000000000000004">
      <c r="A1595" t="s">
        <v>1811</v>
      </c>
      <c r="B1595" s="1">
        <v>40613</v>
      </c>
      <c r="C1595" t="s">
        <v>1</v>
      </c>
      <c r="D1595" t="s">
        <v>1812</v>
      </c>
      <c r="E1595" t="s">
        <v>63</v>
      </c>
      <c r="F1595">
        <v>26</v>
      </c>
      <c r="G1595" t="str">
        <f t="array" ref="G1595">INDEX(BillToName,MATCH(A1595,'Bill to Data'!$A$2:$A$3040,0))</f>
        <v>DONALD GRAHAM</v>
      </c>
      <c r="H1595" t="str">
        <f t="shared" si="24"/>
        <v>DG8005VS</v>
      </c>
      <c r="J1595" t="s">
        <v>3304</v>
      </c>
      <c r="K1595">
        <f t="array" ref="K1595">SUM((InvoiceNo=J1595)*1)</f>
        <v>1</v>
      </c>
      <c r="L1595">
        <f t="array" ref="L1595">SUM((InvoiceNo=J1595)*QuantityShipped)</f>
        <v>1</v>
      </c>
    </row>
    <row r="1596" spans="1:12" x14ac:dyDescent="0.55000000000000004">
      <c r="A1596" t="s">
        <v>1813</v>
      </c>
      <c r="B1596" s="1">
        <v>40613</v>
      </c>
      <c r="C1596" t="s">
        <v>1</v>
      </c>
      <c r="D1596" t="s">
        <v>1814</v>
      </c>
      <c r="E1596" t="s">
        <v>1815</v>
      </c>
      <c r="F1596">
        <v>2</v>
      </c>
      <c r="G1596" t="str">
        <f t="array" ref="G1596">INDEX(BillToName,MATCH(A1596,'Bill to Data'!$A$2:$A$3040,0))</f>
        <v>LINDA ANTHONY</v>
      </c>
      <c r="H1596" t="str">
        <f t="shared" si="24"/>
        <v>3350-0069</v>
      </c>
      <c r="J1596" t="s">
        <v>3307</v>
      </c>
      <c r="K1596">
        <f t="array" ref="K1596">SUM((InvoiceNo=J1596)*1)</f>
        <v>2</v>
      </c>
      <c r="L1596">
        <f t="array" ref="L1596">SUM((InvoiceNo=J1596)*QuantityShipped)</f>
        <v>96</v>
      </c>
    </row>
    <row r="1597" spans="1:12" x14ac:dyDescent="0.55000000000000004">
      <c r="A1597" t="s">
        <v>1816</v>
      </c>
      <c r="B1597" s="1">
        <v>40613</v>
      </c>
      <c r="C1597" t="s">
        <v>138</v>
      </c>
      <c r="D1597" t="s">
        <v>1165</v>
      </c>
      <c r="E1597" t="s">
        <v>1166</v>
      </c>
      <c r="F1597">
        <v>1</v>
      </c>
      <c r="G1597" t="str">
        <f t="array" ref="G1597">INDEX(BillToName,MATCH(A1597,'Bill to Data'!$A$2:$A$3040,0))</f>
        <v>RUSS WALDROP</v>
      </c>
      <c r="H1597" t="str">
        <f t="shared" si="24"/>
        <v>2088-443-144</v>
      </c>
      <c r="J1597" t="s">
        <v>3308</v>
      </c>
      <c r="K1597">
        <f t="array" ref="K1597">SUM((InvoiceNo=J1597)*1)</f>
        <v>6</v>
      </c>
      <c r="L1597">
        <f t="array" ref="L1597">SUM((InvoiceNo=J1597)*QuantityShipped)</f>
        <v>134</v>
      </c>
    </row>
    <row r="1598" spans="1:12" x14ac:dyDescent="0.55000000000000004">
      <c r="A1598" t="s">
        <v>1817</v>
      </c>
      <c r="B1598" s="1">
        <v>40613</v>
      </c>
      <c r="C1598" t="s">
        <v>138</v>
      </c>
      <c r="D1598" t="s">
        <v>22</v>
      </c>
      <c r="E1598" t="s">
        <v>23</v>
      </c>
      <c r="F1598">
        <v>45</v>
      </c>
      <c r="G1598" t="str">
        <f t="array" ref="G1598">INDEX(BillToName,MATCH(A1598,'Bill to Data'!$A$2:$A$3040,0))</f>
        <v>STEVE AUSTIN</v>
      </c>
      <c r="H1598" t="str">
        <f t="shared" si="24"/>
        <v>TT11003-VP</v>
      </c>
      <c r="J1598" t="s">
        <v>3311</v>
      </c>
      <c r="K1598">
        <f t="array" ref="K1598">SUM((InvoiceNo=J1598)*1)</f>
        <v>2</v>
      </c>
      <c r="L1598">
        <f t="array" ref="L1598">SUM((InvoiceNo=J1598)*QuantityShipped)</f>
        <v>35</v>
      </c>
    </row>
    <row r="1599" spans="1:12" x14ac:dyDescent="0.55000000000000004">
      <c r="A1599" t="s">
        <v>1817</v>
      </c>
      <c r="B1599" s="1">
        <v>40613</v>
      </c>
      <c r="C1599" t="s">
        <v>138</v>
      </c>
      <c r="D1599" t="s">
        <v>735</v>
      </c>
      <c r="E1599" t="s">
        <v>23</v>
      </c>
      <c r="F1599">
        <v>45</v>
      </c>
      <c r="G1599" t="str">
        <f t="array" ref="G1599">INDEX(BillToName,MATCH(A1599,'Bill to Data'!$A$2:$A$3040,0))</f>
        <v>STEVE AUSTIN</v>
      </c>
      <c r="H1599" t="str">
        <f t="shared" si="24"/>
        <v>TT11004-VP</v>
      </c>
      <c r="J1599" t="s">
        <v>3312</v>
      </c>
      <c r="K1599">
        <f t="array" ref="K1599">SUM((InvoiceNo=J1599)*1)</f>
        <v>1</v>
      </c>
      <c r="L1599">
        <f t="array" ref="L1599">SUM((InvoiceNo=J1599)*QuantityShipped)</f>
        <v>8</v>
      </c>
    </row>
    <row r="1600" spans="1:12" x14ac:dyDescent="0.55000000000000004">
      <c r="A1600" t="s">
        <v>1817</v>
      </c>
      <c r="B1600" s="1">
        <v>40613</v>
      </c>
      <c r="C1600" t="s">
        <v>138</v>
      </c>
      <c r="D1600" t="s">
        <v>121</v>
      </c>
      <c r="E1600" t="s">
        <v>30</v>
      </c>
      <c r="F1600">
        <v>45</v>
      </c>
      <c r="G1600" t="str">
        <f t="array" ref="G1600">INDEX(BillToName,MATCH(A1600,'Bill to Data'!$A$2:$A$3040,0))</f>
        <v>STEVE AUSTIN</v>
      </c>
      <c r="H1600" t="str">
        <f t="shared" si="24"/>
        <v>25612-3-NYR</v>
      </c>
      <c r="J1600" t="s">
        <v>3313</v>
      </c>
      <c r="K1600">
        <f t="array" ref="K1600">SUM((InvoiceNo=J1600)*1)</f>
        <v>4</v>
      </c>
      <c r="L1600">
        <f t="array" ref="L1600">SUM((InvoiceNo=J1600)*QuantityShipped)</f>
        <v>40</v>
      </c>
    </row>
    <row r="1601" spans="1:12" x14ac:dyDescent="0.55000000000000004">
      <c r="A1601" t="s">
        <v>1817</v>
      </c>
      <c r="B1601" s="1">
        <v>40613</v>
      </c>
      <c r="C1601" t="s">
        <v>138</v>
      </c>
      <c r="D1601" t="s">
        <v>29</v>
      </c>
      <c r="E1601" t="s">
        <v>30</v>
      </c>
      <c r="F1601">
        <v>45</v>
      </c>
      <c r="G1601" t="str">
        <f t="array" ref="G1601">INDEX(BillToName,MATCH(A1601,'Bill to Data'!$A$2:$A$3040,0))</f>
        <v>STEVE AUSTIN</v>
      </c>
      <c r="H1601" t="str">
        <f t="shared" si="24"/>
        <v>25612-4-NYR</v>
      </c>
      <c r="J1601" t="s">
        <v>3315</v>
      </c>
      <c r="K1601">
        <f t="array" ref="K1601">SUM((InvoiceNo=J1601)*1)</f>
        <v>1</v>
      </c>
      <c r="L1601">
        <f t="array" ref="L1601">SUM((InvoiceNo=J1601)*QuantityShipped)</f>
        <v>1</v>
      </c>
    </row>
    <row r="1602" spans="1:12" x14ac:dyDescent="0.55000000000000004">
      <c r="A1602" t="s">
        <v>1818</v>
      </c>
      <c r="B1602" s="1">
        <v>40616</v>
      </c>
      <c r="C1602" t="s">
        <v>1</v>
      </c>
      <c r="D1602" t="s">
        <v>108</v>
      </c>
      <c r="E1602" t="s">
        <v>109</v>
      </c>
      <c r="F1602">
        <v>1</v>
      </c>
      <c r="G1602" t="str">
        <f t="array" ref="G1602">INDEX(BillToName,MATCH(A1602,'Bill to Data'!$A$2:$A$3040,0))</f>
        <v>MICHAEL CRIPPS</v>
      </c>
      <c r="H1602" t="str">
        <f t="shared" ref="H1602:H1665" si="25">LEFT(D1602,LEN(D1602))</f>
        <v>IBFD60-SET</v>
      </c>
      <c r="J1602" t="s">
        <v>3316</v>
      </c>
      <c r="K1602">
        <f t="array" ref="K1602">SUM((InvoiceNo=J1602)*1)</f>
        <v>2</v>
      </c>
      <c r="L1602">
        <f t="array" ref="L1602">SUM((InvoiceNo=J1602)*QuantityShipped)</f>
        <v>4</v>
      </c>
    </row>
    <row r="1603" spans="1:12" x14ac:dyDescent="0.55000000000000004">
      <c r="A1603" t="s">
        <v>1819</v>
      </c>
      <c r="B1603" s="1">
        <v>40616</v>
      </c>
      <c r="C1603" t="s">
        <v>138</v>
      </c>
      <c r="D1603" t="s">
        <v>1820</v>
      </c>
      <c r="E1603" t="s">
        <v>1821</v>
      </c>
      <c r="F1603">
        <v>1</v>
      </c>
      <c r="G1603" t="str">
        <f t="array" ref="G1603">INDEX(BillToName,MATCH(A1603,'Bill to Data'!$A$2:$A$3040,0))</f>
        <v>ANDREW BATE</v>
      </c>
      <c r="H1603" t="str">
        <f t="shared" si="25"/>
        <v>344BRL-24-01C</v>
      </c>
      <c r="J1603" t="s">
        <v>3317</v>
      </c>
      <c r="K1603">
        <f t="array" ref="K1603">SUM((InvoiceNo=J1603)*1)</f>
        <v>4</v>
      </c>
      <c r="L1603">
        <f t="array" ref="L1603">SUM((InvoiceNo=J1603)*QuantityShipped)</f>
        <v>27</v>
      </c>
    </row>
    <row r="1604" spans="1:12" x14ac:dyDescent="0.55000000000000004">
      <c r="A1604" t="s">
        <v>1819</v>
      </c>
      <c r="B1604" s="1">
        <v>40616</v>
      </c>
      <c r="C1604" t="s">
        <v>138</v>
      </c>
      <c r="D1604" t="s">
        <v>1822</v>
      </c>
      <c r="E1604" t="s">
        <v>1823</v>
      </c>
      <c r="F1604">
        <v>2</v>
      </c>
      <c r="G1604" t="str">
        <f t="array" ref="G1604">INDEX(BillToName,MATCH(A1604,'Bill to Data'!$A$2:$A$3040,0))</f>
        <v>ANDREW BATE</v>
      </c>
      <c r="H1604" t="str">
        <f t="shared" si="25"/>
        <v>50515-25DP</v>
      </c>
      <c r="J1604" t="s">
        <v>3318</v>
      </c>
      <c r="K1604">
        <f t="array" ref="K1604">SUM((InvoiceNo=J1604)*1)</f>
        <v>4</v>
      </c>
      <c r="L1604">
        <f t="array" ref="L1604">SUM((InvoiceNo=J1604)*QuantityShipped)</f>
        <v>390</v>
      </c>
    </row>
    <row r="1605" spans="1:12" x14ac:dyDescent="0.55000000000000004">
      <c r="A1605" t="s">
        <v>1819</v>
      </c>
      <c r="B1605" s="1">
        <v>40616</v>
      </c>
      <c r="C1605" t="s">
        <v>138</v>
      </c>
      <c r="D1605" t="s">
        <v>1288</v>
      </c>
      <c r="E1605" t="s">
        <v>1289</v>
      </c>
      <c r="F1605">
        <v>1</v>
      </c>
      <c r="G1605" t="str">
        <f t="array" ref="G1605">INDEX(BillToName,MATCH(A1605,'Bill to Data'!$A$2:$A$3040,0))</f>
        <v>ANDREW BATE</v>
      </c>
      <c r="H1605" t="str">
        <f t="shared" si="25"/>
        <v>21773-244C-3/4</v>
      </c>
      <c r="J1605" t="s">
        <v>3319</v>
      </c>
      <c r="K1605">
        <f t="array" ref="K1605">SUM((InvoiceNo=J1605)*1)</f>
        <v>2</v>
      </c>
      <c r="L1605">
        <f t="array" ref="L1605">SUM((InvoiceNo=J1605)*QuantityShipped)</f>
        <v>-2</v>
      </c>
    </row>
    <row r="1606" spans="1:12" x14ac:dyDescent="0.55000000000000004">
      <c r="A1606" t="s">
        <v>1824</v>
      </c>
      <c r="B1606" s="1">
        <v>40616</v>
      </c>
      <c r="C1606" t="s">
        <v>1</v>
      </c>
      <c r="D1606" t="s">
        <v>242</v>
      </c>
      <c r="E1606" t="s">
        <v>243</v>
      </c>
      <c r="F1606">
        <v>80</v>
      </c>
      <c r="G1606" t="str">
        <f t="array" ref="G1606">INDEX(BillToName,MATCH(A1606,'Bill to Data'!$A$2:$A$3040,0))</f>
        <v>PAUL KARLOWSKY</v>
      </c>
      <c r="H1606" t="str">
        <f t="shared" si="25"/>
        <v>CP19438-EPR</v>
      </c>
      <c r="J1606" t="s">
        <v>3320</v>
      </c>
      <c r="K1606">
        <f t="array" ref="K1606">SUM((InvoiceNo=J1606)*1)</f>
        <v>6</v>
      </c>
      <c r="L1606">
        <f t="array" ref="L1606">SUM((InvoiceNo=J1606)*QuantityShipped)</f>
        <v>-6</v>
      </c>
    </row>
    <row r="1607" spans="1:12" x14ac:dyDescent="0.55000000000000004">
      <c r="A1607" t="s">
        <v>1824</v>
      </c>
      <c r="B1607" s="1">
        <v>40616</v>
      </c>
      <c r="C1607" t="s">
        <v>1</v>
      </c>
      <c r="D1607" t="s">
        <v>1825</v>
      </c>
      <c r="E1607" t="s">
        <v>1585</v>
      </c>
      <c r="F1607">
        <v>81</v>
      </c>
      <c r="G1607" t="str">
        <f t="array" ref="G1607">INDEX(BillToName,MATCH(A1607,'Bill to Data'!$A$2:$A$3040,0))</f>
        <v>PAUL KARLOWSKY</v>
      </c>
      <c r="H1607" t="str">
        <f t="shared" si="25"/>
        <v>TDTF025</v>
      </c>
      <c r="J1607" t="s">
        <v>3321</v>
      </c>
      <c r="K1607">
        <f t="array" ref="K1607">SUM((InvoiceNo=J1607)*1)</f>
        <v>6</v>
      </c>
      <c r="L1607">
        <f t="array" ref="L1607">SUM((InvoiceNo=J1607)*QuantityShipped)</f>
        <v>6</v>
      </c>
    </row>
    <row r="1608" spans="1:12" x14ac:dyDescent="0.55000000000000004">
      <c r="A1608" t="s">
        <v>1824</v>
      </c>
      <c r="B1608" s="1">
        <v>40616</v>
      </c>
      <c r="C1608" t="s">
        <v>1</v>
      </c>
      <c r="D1608" t="s">
        <v>1170</v>
      </c>
      <c r="E1608" t="s">
        <v>1171</v>
      </c>
      <c r="F1608">
        <v>80</v>
      </c>
      <c r="G1608" t="str">
        <f t="array" ref="G1608">INDEX(BillToName,MATCH(A1608,'Bill to Data'!$A$2:$A$3040,0))</f>
        <v>PAUL KARLOWSKY</v>
      </c>
      <c r="H1608" t="str">
        <f t="shared" si="25"/>
        <v>SJ3-03-VP</v>
      </c>
      <c r="J1608" t="s">
        <v>3322</v>
      </c>
      <c r="K1608">
        <f t="array" ref="K1608">SUM((InvoiceNo=J1608)*1)</f>
        <v>8</v>
      </c>
      <c r="L1608">
        <f t="array" ref="L1608">SUM((InvoiceNo=J1608)*QuantityShipped)</f>
        <v>8</v>
      </c>
    </row>
    <row r="1609" spans="1:12" x14ac:dyDescent="0.55000000000000004">
      <c r="A1609" t="s">
        <v>1826</v>
      </c>
      <c r="B1609" s="1">
        <v>40616</v>
      </c>
      <c r="C1609" t="s">
        <v>1</v>
      </c>
      <c r="D1609" t="s">
        <v>251</v>
      </c>
      <c r="E1609" t="s">
        <v>198</v>
      </c>
      <c r="F1609">
        <v>4</v>
      </c>
      <c r="G1609" t="str">
        <f t="array" ref="G1609">INDEX(BillToName,MATCH(A1609,'Bill to Data'!$A$2:$A$3040,0))</f>
        <v>MARK MESSINA</v>
      </c>
      <c r="H1609" t="str">
        <f t="shared" si="25"/>
        <v>22251-311-500-N</v>
      </c>
      <c r="J1609" t="s">
        <v>3323</v>
      </c>
      <c r="K1609">
        <f t="array" ref="K1609">SUM((InvoiceNo=J1609)*1)</f>
        <v>2</v>
      </c>
      <c r="L1609">
        <f t="array" ref="L1609">SUM((InvoiceNo=J1609)*QuantityShipped)</f>
        <v>-3</v>
      </c>
    </row>
    <row r="1610" spans="1:12" x14ac:dyDescent="0.55000000000000004">
      <c r="A1610" t="s">
        <v>1826</v>
      </c>
      <c r="B1610" s="1">
        <v>40616</v>
      </c>
      <c r="C1610" t="s">
        <v>1</v>
      </c>
      <c r="D1610" t="s">
        <v>252</v>
      </c>
      <c r="E1610" t="s">
        <v>198</v>
      </c>
      <c r="F1610">
        <v>3</v>
      </c>
      <c r="G1610" t="str">
        <f t="array" ref="G1610">INDEX(BillToName,MATCH(A1610,'Bill to Data'!$A$2:$A$3040,0))</f>
        <v>MARK MESSINA</v>
      </c>
      <c r="H1610" t="str">
        <f t="shared" si="25"/>
        <v>22252-312-500-N</v>
      </c>
      <c r="J1610" t="s">
        <v>3324</v>
      </c>
      <c r="K1610">
        <f t="array" ref="K1610">SUM((InvoiceNo=J1610)*1)</f>
        <v>3</v>
      </c>
      <c r="L1610">
        <f t="array" ref="L1610">SUM((InvoiceNo=J1610)*QuantityShipped)</f>
        <v>12</v>
      </c>
    </row>
    <row r="1611" spans="1:12" x14ac:dyDescent="0.55000000000000004">
      <c r="A1611" t="s">
        <v>1827</v>
      </c>
      <c r="B1611" s="1">
        <v>40616</v>
      </c>
      <c r="C1611" t="s">
        <v>138</v>
      </c>
      <c r="D1611" t="s">
        <v>1828</v>
      </c>
      <c r="E1611" t="s">
        <v>1829</v>
      </c>
      <c r="F1611">
        <v>100</v>
      </c>
      <c r="G1611" t="str">
        <f t="array" ref="G1611">INDEX(BillToName,MATCH(A1611,'Bill to Data'!$A$2:$A$3040,0))</f>
        <v>SHEARON DEISGN</v>
      </c>
      <c r="H1611" t="str">
        <f t="shared" si="25"/>
        <v>5053-50-SS</v>
      </c>
      <c r="J1611" t="s">
        <v>3325</v>
      </c>
      <c r="K1611">
        <f t="array" ref="K1611">SUM((InvoiceNo=J1611)*1)</f>
        <v>1</v>
      </c>
      <c r="L1611">
        <f t="array" ref="L1611">SUM((InvoiceNo=J1611)*QuantityShipped)</f>
        <v>1</v>
      </c>
    </row>
    <row r="1612" spans="1:12" x14ac:dyDescent="0.55000000000000004">
      <c r="A1612" t="s">
        <v>1827</v>
      </c>
      <c r="B1612" s="1">
        <v>40616</v>
      </c>
      <c r="C1612" t="s">
        <v>138</v>
      </c>
      <c r="D1612" t="s">
        <v>530</v>
      </c>
      <c r="E1612" t="s">
        <v>120</v>
      </c>
      <c r="F1612">
        <v>100</v>
      </c>
      <c r="G1612" t="str">
        <f t="array" ref="G1612">INDEX(BillToName,MATCH(A1612,'Bill to Data'!$A$2:$A$3040,0))</f>
        <v>SHEARON DEISGN</v>
      </c>
      <c r="H1612" t="str">
        <f t="shared" si="25"/>
        <v>XR11004-VS</v>
      </c>
      <c r="J1612" t="s">
        <v>3326</v>
      </c>
      <c r="K1612">
        <f t="array" ref="K1612">SUM((InvoiceNo=J1612)*1)</f>
        <v>1</v>
      </c>
      <c r="L1612">
        <f t="array" ref="L1612">SUM((InvoiceNo=J1612)*QuantityShipped)</f>
        <v>30</v>
      </c>
    </row>
    <row r="1613" spans="1:12" x14ac:dyDescent="0.55000000000000004">
      <c r="A1613" t="s">
        <v>1830</v>
      </c>
      <c r="B1613" s="1">
        <v>40616</v>
      </c>
      <c r="C1613" t="s">
        <v>1</v>
      </c>
      <c r="D1613" t="s">
        <v>2</v>
      </c>
      <c r="E1613" t="s">
        <v>3</v>
      </c>
      <c r="F1613">
        <v>1</v>
      </c>
      <c r="G1613" t="str">
        <f t="array" ref="G1613">INDEX(BillToName,MATCH(A1613,'Bill to Data'!$A$2:$A$3040,0))</f>
        <v>CHERYL SISSON</v>
      </c>
      <c r="H1613" t="str">
        <f t="shared" si="25"/>
        <v>8000-543-236</v>
      </c>
      <c r="J1613" t="s">
        <v>3327</v>
      </c>
      <c r="K1613">
        <f t="array" ref="K1613">SUM((InvoiceNo=J1613)*1)</f>
        <v>1</v>
      </c>
      <c r="L1613">
        <f t="array" ref="L1613">SUM((InvoiceNo=J1613)*QuantityShipped)</f>
        <v>1</v>
      </c>
    </row>
    <row r="1614" spans="1:12" x14ac:dyDescent="0.55000000000000004">
      <c r="A1614" t="s">
        <v>1831</v>
      </c>
      <c r="B1614" s="1">
        <v>40616</v>
      </c>
      <c r="C1614" t="s">
        <v>1</v>
      </c>
      <c r="D1614" t="s">
        <v>117</v>
      </c>
      <c r="E1614" t="s">
        <v>12</v>
      </c>
      <c r="F1614">
        <v>1</v>
      </c>
      <c r="G1614" t="str">
        <f t="array" ref="G1614">INDEX(BillToName,MATCH(A1614,'Bill to Data'!$A$2:$A$3040,0))</f>
        <v>STEVE WALDO</v>
      </c>
      <c r="H1614" t="str">
        <f t="shared" si="25"/>
        <v>50800-21-AL-406</v>
      </c>
      <c r="J1614" t="s">
        <v>3328</v>
      </c>
      <c r="K1614">
        <f t="array" ref="K1614">SUM((InvoiceNo=J1614)*1)</f>
        <v>4</v>
      </c>
      <c r="L1614">
        <f t="array" ref="L1614">SUM((InvoiceNo=J1614)*QuantityShipped)</f>
        <v>38</v>
      </c>
    </row>
    <row r="1615" spans="1:12" x14ac:dyDescent="0.55000000000000004">
      <c r="A1615" t="s">
        <v>1832</v>
      </c>
      <c r="B1615" s="1">
        <v>40616</v>
      </c>
      <c r="C1615" t="s">
        <v>1</v>
      </c>
      <c r="D1615" t="s">
        <v>117</v>
      </c>
      <c r="E1615" t="s">
        <v>12</v>
      </c>
      <c r="F1615">
        <v>1</v>
      </c>
      <c r="G1615" t="str">
        <f t="array" ref="G1615">INDEX(BillToName,MATCH(A1615,'Bill to Data'!$A$2:$A$3040,0))</f>
        <v>JULIEN TRUITT</v>
      </c>
      <c r="H1615" t="str">
        <f t="shared" si="25"/>
        <v>50800-21-AL-406</v>
      </c>
      <c r="J1615" t="s">
        <v>3329</v>
      </c>
      <c r="K1615">
        <f t="array" ref="K1615">SUM((InvoiceNo=J1615)*1)</f>
        <v>1</v>
      </c>
      <c r="L1615">
        <f t="array" ref="L1615">SUM((InvoiceNo=J1615)*QuantityShipped)</f>
        <v>25</v>
      </c>
    </row>
    <row r="1616" spans="1:12" x14ac:dyDescent="0.55000000000000004">
      <c r="A1616" t="s">
        <v>1833</v>
      </c>
      <c r="B1616" s="1">
        <v>40616</v>
      </c>
      <c r="C1616" t="s">
        <v>1</v>
      </c>
      <c r="D1616" t="s">
        <v>1178</v>
      </c>
      <c r="E1616" t="s">
        <v>30</v>
      </c>
      <c r="F1616">
        <v>30</v>
      </c>
      <c r="G1616" t="str">
        <f t="array" ref="G1616">INDEX(BillToName,MATCH(A1616,'Bill to Data'!$A$2:$A$3040,0))</f>
        <v>RICHARD WACKER</v>
      </c>
      <c r="H1616" t="str">
        <f t="shared" si="25"/>
        <v>25612-7-NYR</v>
      </c>
      <c r="J1616" t="s">
        <v>3330</v>
      </c>
      <c r="K1616">
        <f t="array" ref="K1616">SUM((InvoiceNo=J1616)*1)</f>
        <v>1</v>
      </c>
      <c r="L1616">
        <f t="array" ref="L1616">SUM((InvoiceNo=J1616)*QuantityShipped)</f>
        <v>25</v>
      </c>
    </row>
    <row r="1617" spans="1:12" x14ac:dyDescent="0.55000000000000004">
      <c r="A1617" t="s">
        <v>1833</v>
      </c>
      <c r="B1617" s="1">
        <v>40616</v>
      </c>
      <c r="C1617" t="s">
        <v>1</v>
      </c>
      <c r="D1617" t="s">
        <v>399</v>
      </c>
      <c r="E1617" t="s">
        <v>23</v>
      </c>
      <c r="F1617">
        <v>30</v>
      </c>
      <c r="G1617" t="str">
        <f t="array" ref="G1617">INDEX(BillToName,MATCH(A1617,'Bill to Data'!$A$2:$A$3040,0))</f>
        <v>RICHARD WACKER</v>
      </c>
      <c r="H1617" t="str">
        <f t="shared" si="25"/>
        <v>TT11005-VP</v>
      </c>
      <c r="J1617" t="s">
        <v>3331</v>
      </c>
      <c r="K1617">
        <f t="array" ref="K1617">SUM((InvoiceNo=J1617)*1)</f>
        <v>1</v>
      </c>
      <c r="L1617">
        <f t="array" ref="L1617">SUM((InvoiceNo=J1617)*QuantityShipped)</f>
        <v>7</v>
      </c>
    </row>
    <row r="1618" spans="1:12" x14ac:dyDescent="0.55000000000000004">
      <c r="A1618" t="s">
        <v>1833</v>
      </c>
      <c r="B1618" s="1">
        <v>40616</v>
      </c>
      <c r="C1618" t="s">
        <v>1</v>
      </c>
      <c r="D1618" t="s">
        <v>1335</v>
      </c>
      <c r="E1618" t="s">
        <v>106</v>
      </c>
      <c r="F1618">
        <v>30</v>
      </c>
      <c r="G1618" t="str">
        <f t="array" ref="G1618">INDEX(BillToName,MATCH(A1618,'Bill to Data'!$A$2:$A$3040,0))</f>
        <v>RICHARD WACKER</v>
      </c>
      <c r="H1618" t="str">
        <f t="shared" si="25"/>
        <v>AIC110025-VS</v>
      </c>
      <c r="J1618" t="s">
        <v>3332</v>
      </c>
      <c r="K1618">
        <f t="array" ref="K1618">SUM((InvoiceNo=J1618)*1)</f>
        <v>2</v>
      </c>
      <c r="L1618">
        <f t="array" ref="L1618">SUM((InvoiceNo=J1618)*QuantityShipped)</f>
        <v>52</v>
      </c>
    </row>
    <row r="1619" spans="1:12" x14ac:dyDescent="0.55000000000000004">
      <c r="A1619" t="s">
        <v>1834</v>
      </c>
      <c r="B1619" s="1">
        <v>40616</v>
      </c>
      <c r="C1619" t="s">
        <v>1</v>
      </c>
      <c r="D1619" t="s">
        <v>967</v>
      </c>
      <c r="E1619" t="s">
        <v>968</v>
      </c>
      <c r="F1619">
        <v>1</v>
      </c>
      <c r="G1619" t="str">
        <f t="array" ref="G1619">INDEX(BillToName,MATCH(A1619,'Bill to Data'!$A$2:$A$3040,0))</f>
        <v>THOMAS SMART</v>
      </c>
      <c r="H1619" t="str">
        <f t="shared" si="25"/>
        <v>SRS-600</v>
      </c>
      <c r="J1619" t="s">
        <v>3333</v>
      </c>
      <c r="K1619">
        <f t="array" ref="K1619">SUM((InvoiceNo=J1619)*1)</f>
        <v>5</v>
      </c>
      <c r="L1619">
        <f t="array" ref="L1619">SUM((InvoiceNo=J1619)*QuantityShipped)</f>
        <v>15</v>
      </c>
    </row>
    <row r="1620" spans="1:12" x14ac:dyDescent="0.55000000000000004">
      <c r="A1620" t="s">
        <v>1835</v>
      </c>
      <c r="B1620" s="1">
        <v>40616</v>
      </c>
      <c r="C1620" t="s">
        <v>138</v>
      </c>
      <c r="D1620" t="s">
        <v>1836</v>
      </c>
      <c r="E1620" t="s">
        <v>1837</v>
      </c>
      <c r="F1620">
        <v>1</v>
      </c>
      <c r="G1620" t="str">
        <f t="array" ref="G1620">INDEX(BillToName,MATCH(A1620,'Bill to Data'!$A$2:$A$3040,0))</f>
        <v>JIM BRASHIER</v>
      </c>
      <c r="H1620" t="str">
        <f t="shared" si="25"/>
        <v>431EC-2-D</v>
      </c>
      <c r="J1620" t="s">
        <v>3334</v>
      </c>
      <c r="K1620">
        <f t="array" ref="K1620">SUM((InvoiceNo=J1620)*1)</f>
        <v>2</v>
      </c>
      <c r="L1620">
        <f t="array" ref="L1620">SUM((InvoiceNo=J1620)*QuantityShipped)</f>
        <v>34</v>
      </c>
    </row>
    <row r="1621" spans="1:12" x14ac:dyDescent="0.55000000000000004">
      <c r="A1621" t="s">
        <v>1835</v>
      </c>
      <c r="B1621" s="1">
        <v>40616</v>
      </c>
      <c r="C1621" t="s">
        <v>138</v>
      </c>
      <c r="D1621" t="s">
        <v>1838</v>
      </c>
      <c r="E1621" t="s">
        <v>1049</v>
      </c>
      <c r="F1621">
        <v>1</v>
      </c>
      <c r="G1621" t="str">
        <f t="array" ref="G1621">INDEX(BillToName,MATCH(A1621,'Bill to Data'!$A$2:$A$3040,0))</f>
        <v>JIM BRASHIER</v>
      </c>
      <c r="H1621" t="str">
        <f t="shared" si="25"/>
        <v>58480E-30</v>
      </c>
      <c r="J1621" t="s">
        <v>3335</v>
      </c>
      <c r="K1621">
        <f t="array" ref="K1621">SUM((InvoiceNo=J1621)*1)</f>
        <v>1</v>
      </c>
      <c r="L1621">
        <f t="array" ref="L1621">SUM((InvoiceNo=J1621)*QuantityShipped)</f>
        <v>1</v>
      </c>
    </row>
    <row r="1622" spans="1:12" x14ac:dyDescent="0.55000000000000004">
      <c r="A1622" t="s">
        <v>1835</v>
      </c>
      <c r="B1622" s="1">
        <v>40616</v>
      </c>
      <c r="C1622" t="s">
        <v>138</v>
      </c>
      <c r="D1622" t="s">
        <v>1839</v>
      </c>
      <c r="E1622" t="s">
        <v>1840</v>
      </c>
      <c r="F1622">
        <v>2</v>
      </c>
      <c r="G1622" t="str">
        <f t="array" ref="G1622">INDEX(BillToName,MATCH(A1622,'Bill to Data'!$A$2:$A$3040,0))</f>
        <v>JIM BRASHIER</v>
      </c>
      <c r="H1622" t="str">
        <f t="shared" si="25"/>
        <v>45529-1/2</v>
      </c>
      <c r="J1622" t="s">
        <v>3338</v>
      </c>
      <c r="K1622">
        <f t="array" ref="K1622">SUM((InvoiceNo=J1622)*1)</f>
        <v>4</v>
      </c>
      <c r="L1622">
        <f t="array" ref="L1622">SUM((InvoiceNo=J1622)*QuantityShipped)</f>
        <v>1</v>
      </c>
    </row>
    <row r="1623" spans="1:12" x14ac:dyDescent="0.55000000000000004">
      <c r="A1623" t="s">
        <v>1841</v>
      </c>
      <c r="B1623" s="1">
        <v>40616</v>
      </c>
      <c r="C1623" t="s">
        <v>138</v>
      </c>
      <c r="D1623" t="s">
        <v>409</v>
      </c>
      <c r="E1623" t="s">
        <v>410</v>
      </c>
      <c r="F1623">
        <v>2</v>
      </c>
      <c r="G1623" t="str">
        <f t="array" ref="G1623">INDEX(BillToName,MATCH(A1623,'Bill to Data'!$A$2:$A$3040,0))</f>
        <v>BLUE SPRING CORPORATION</v>
      </c>
      <c r="H1623" t="str">
        <f t="shared" si="25"/>
        <v>8007-543-850</v>
      </c>
      <c r="J1623" t="s">
        <v>3347</v>
      </c>
      <c r="K1623">
        <f t="array" ref="K1623">SUM((InvoiceNo=J1623)*1)</f>
        <v>4</v>
      </c>
      <c r="L1623">
        <f t="array" ref="L1623">SUM((InvoiceNo=J1623)*QuantityShipped)</f>
        <v>4</v>
      </c>
    </row>
    <row r="1624" spans="1:12" x14ac:dyDescent="0.55000000000000004">
      <c r="A1624" t="s">
        <v>1842</v>
      </c>
      <c r="B1624" s="1">
        <v>40616</v>
      </c>
      <c r="C1624" t="s">
        <v>1</v>
      </c>
      <c r="D1624" t="s">
        <v>1843</v>
      </c>
      <c r="E1624" t="s">
        <v>1844</v>
      </c>
      <c r="F1624">
        <v>1</v>
      </c>
      <c r="G1624" t="str">
        <f t="array" ref="G1624">INDEX(BillToName,MATCH(A1624,'Bill to Data'!$A$2:$A$3040,0))</f>
        <v>JOEL RIVERS</v>
      </c>
      <c r="H1624" t="str">
        <f t="shared" si="25"/>
        <v>LM110A</v>
      </c>
      <c r="J1624" t="s">
        <v>3348</v>
      </c>
      <c r="K1624">
        <f t="array" ref="K1624">SUM((InvoiceNo=J1624)*1)</f>
        <v>1</v>
      </c>
      <c r="L1624">
        <f t="array" ref="L1624">SUM((InvoiceNo=J1624)*QuantityShipped)</f>
        <v>1</v>
      </c>
    </row>
    <row r="1625" spans="1:12" x14ac:dyDescent="0.55000000000000004">
      <c r="A1625" t="s">
        <v>1845</v>
      </c>
      <c r="B1625" s="1">
        <v>40616</v>
      </c>
      <c r="C1625" t="s">
        <v>138</v>
      </c>
      <c r="D1625" t="s">
        <v>1650</v>
      </c>
      <c r="E1625" t="s">
        <v>1280</v>
      </c>
      <c r="F1625">
        <v>85</v>
      </c>
      <c r="G1625" t="str">
        <f t="array" ref="G1625">INDEX(BillToName,MATCH(A1625,'Bill to Data'!$A$2:$A$3040,0))</f>
        <v>MICHAEL FISHER</v>
      </c>
      <c r="H1625" t="str">
        <f t="shared" si="25"/>
        <v>TTI11006-VP</v>
      </c>
      <c r="J1625" t="s">
        <v>3349</v>
      </c>
      <c r="K1625">
        <f t="array" ref="K1625">SUM((InvoiceNo=J1625)*1)</f>
        <v>5</v>
      </c>
      <c r="L1625">
        <f t="array" ref="L1625">SUM((InvoiceNo=J1625)*QuantityShipped)</f>
        <v>26</v>
      </c>
    </row>
    <row r="1626" spans="1:12" x14ac:dyDescent="0.55000000000000004">
      <c r="A1626" t="s">
        <v>1845</v>
      </c>
      <c r="B1626" s="1">
        <v>40616</v>
      </c>
      <c r="C1626" t="s">
        <v>138</v>
      </c>
      <c r="D1626" t="s">
        <v>121</v>
      </c>
      <c r="E1626" t="s">
        <v>30</v>
      </c>
      <c r="F1626">
        <v>85</v>
      </c>
      <c r="G1626" t="str">
        <f t="array" ref="G1626">INDEX(BillToName,MATCH(A1626,'Bill to Data'!$A$2:$A$3040,0))</f>
        <v>MICHAEL FISHER</v>
      </c>
      <c r="H1626" t="str">
        <f t="shared" si="25"/>
        <v>25612-3-NYR</v>
      </c>
      <c r="J1626" t="s">
        <v>3352</v>
      </c>
      <c r="K1626">
        <f t="array" ref="K1626">SUM((InvoiceNo=J1626)*1)</f>
        <v>2</v>
      </c>
      <c r="L1626">
        <f t="array" ref="L1626">SUM((InvoiceNo=J1626)*QuantityShipped)</f>
        <v>2</v>
      </c>
    </row>
    <row r="1627" spans="1:12" x14ac:dyDescent="0.55000000000000004">
      <c r="A1627" t="s">
        <v>1846</v>
      </c>
      <c r="B1627" s="1">
        <v>40616</v>
      </c>
      <c r="C1627" t="s">
        <v>1</v>
      </c>
      <c r="D1627" t="s">
        <v>1847</v>
      </c>
      <c r="E1627" t="s">
        <v>1848</v>
      </c>
      <c r="F1627">
        <v>1</v>
      </c>
      <c r="G1627" t="str">
        <f t="array" ref="G1627">INDEX(BillToName,MATCH(A1627,'Bill to Data'!$A$2:$A$3040,0))</f>
        <v>CHARLES CROOKS</v>
      </c>
      <c r="H1627" t="str">
        <f t="shared" si="25"/>
        <v>063-0172-040</v>
      </c>
      <c r="J1627" t="s">
        <v>3353</v>
      </c>
      <c r="K1627">
        <f t="array" ref="K1627">SUM((InvoiceNo=J1627)*1)</f>
        <v>3</v>
      </c>
      <c r="L1627">
        <f t="array" ref="L1627">SUM((InvoiceNo=J1627)*QuantityShipped)</f>
        <v>-5</v>
      </c>
    </row>
    <row r="1628" spans="1:12" x14ac:dyDescent="0.55000000000000004">
      <c r="A1628" t="s">
        <v>1849</v>
      </c>
      <c r="B1628" s="1">
        <v>40617</v>
      </c>
      <c r="C1628" t="s">
        <v>1</v>
      </c>
      <c r="D1628" t="s">
        <v>105</v>
      </c>
      <c r="E1628" t="s">
        <v>106</v>
      </c>
      <c r="F1628">
        <v>52</v>
      </c>
      <c r="G1628" t="str">
        <f t="array" ref="G1628">INDEX(BillToName,MATCH(A1628,'Bill to Data'!$A$2:$A$3040,0))</f>
        <v>JIM MILLER</v>
      </c>
      <c r="H1628" t="str">
        <f t="shared" si="25"/>
        <v>AIC11002-VS</v>
      </c>
      <c r="J1628" t="s">
        <v>3354</v>
      </c>
      <c r="K1628">
        <f t="array" ref="K1628">SUM((InvoiceNo=J1628)*1)</f>
        <v>2</v>
      </c>
      <c r="L1628">
        <f t="array" ref="L1628">SUM((InvoiceNo=J1628)*QuantityShipped)</f>
        <v>2</v>
      </c>
    </row>
    <row r="1629" spans="1:12" x14ac:dyDescent="0.55000000000000004">
      <c r="A1629" t="s">
        <v>1850</v>
      </c>
      <c r="B1629" s="1">
        <v>40617</v>
      </c>
      <c r="C1629" t="s">
        <v>138</v>
      </c>
      <c r="D1629" t="s">
        <v>16</v>
      </c>
      <c r="E1629" t="s">
        <v>17</v>
      </c>
      <c r="F1629">
        <v>1</v>
      </c>
      <c r="G1629" t="str">
        <f t="array" ref="G1629">INDEX(BillToName,MATCH(A1629,'Bill to Data'!$A$2:$A$3040,0))</f>
        <v>JAMES TUCKER</v>
      </c>
      <c r="H1629" t="str">
        <f t="shared" si="25"/>
        <v>8007-543-836</v>
      </c>
      <c r="J1629" t="s">
        <v>3358</v>
      </c>
      <c r="K1629">
        <f t="array" ref="K1629">SUM((InvoiceNo=J1629)*1)</f>
        <v>4</v>
      </c>
      <c r="L1629">
        <f t="array" ref="L1629">SUM((InvoiceNo=J1629)*QuantityShipped)</f>
        <v>240</v>
      </c>
    </row>
    <row r="1630" spans="1:12" x14ac:dyDescent="0.55000000000000004">
      <c r="A1630" t="s">
        <v>1851</v>
      </c>
      <c r="B1630" s="1">
        <v>40617</v>
      </c>
      <c r="C1630" t="s">
        <v>138</v>
      </c>
      <c r="D1630" t="s">
        <v>1172</v>
      </c>
      <c r="E1630" t="s">
        <v>1173</v>
      </c>
      <c r="F1630">
        <v>1</v>
      </c>
      <c r="G1630" t="str">
        <f t="array" ref="G1630">INDEX(BillToName,MATCH(A1630,'Bill to Data'!$A$2:$A$3040,0))</f>
        <v>ANTHONY JOEHL</v>
      </c>
      <c r="H1630" t="str">
        <f t="shared" si="25"/>
        <v>SJ3-05-VP</v>
      </c>
      <c r="J1630" t="s">
        <v>3359</v>
      </c>
      <c r="K1630">
        <f t="array" ref="K1630">SUM((InvoiceNo=J1630)*1)</f>
        <v>2</v>
      </c>
      <c r="L1630">
        <f t="array" ref="L1630">SUM((InvoiceNo=J1630)*QuantityShipped)</f>
        <v>8</v>
      </c>
    </row>
    <row r="1631" spans="1:12" x14ac:dyDescent="0.55000000000000004">
      <c r="A1631" t="s">
        <v>1851</v>
      </c>
      <c r="B1631" s="1">
        <v>40617</v>
      </c>
      <c r="C1631" t="s">
        <v>138</v>
      </c>
      <c r="D1631" t="s">
        <v>1801</v>
      </c>
      <c r="E1631" t="s">
        <v>30</v>
      </c>
      <c r="F1631">
        <v>1</v>
      </c>
      <c r="G1631" t="str">
        <f t="array" ref="G1631">INDEX(BillToName,MATCH(A1631,'Bill to Data'!$A$2:$A$3040,0))</f>
        <v>ANTHONY JOEHL</v>
      </c>
      <c r="H1631" t="str">
        <f t="shared" si="25"/>
        <v>25598-7-NYR</v>
      </c>
      <c r="J1631" t="s">
        <v>3360</v>
      </c>
      <c r="K1631">
        <f t="array" ref="K1631">SUM((InvoiceNo=J1631)*1)</f>
        <v>1</v>
      </c>
      <c r="L1631">
        <f t="array" ref="L1631">SUM((InvoiceNo=J1631)*QuantityShipped)</f>
        <v>2</v>
      </c>
    </row>
    <row r="1632" spans="1:12" x14ac:dyDescent="0.55000000000000004">
      <c r="A1632" t="s">
        <v>1852</v>
      </c>
      <c r="B1632" s="1">
        <v>40617</v>
      </c>
      <c r="C1632" t="s">
        <v>138</v>
      </c>
      <c r="D1632" t="s">
        <v>1374</v>
      </c>
      <c r="E1632" t="s">
        <v>1375</v>
      </c>
      <c r="F1632">
        <v>1</v>
      </c>
      <c r="G1632" t="str">
        <f t="array" ref="G1632">INDEX(BillToName,MATCH(A1632,'Bill to Data'!$A$2:$A$3040,0))</f>
        <v>Phone Orders</v>
      </c>
      <c r="H1632" t="str">
        <f t="shared" si="25"/>
        <v>NIP100-SH</v>
      </c>
      <c r="J1632" t="s">
        <v>3361</v>
      </c>
      <c r="K1632">
        <f t="array" ref="K1632">SUM((InvoiceNo=J1632)*1)</f>
        <v>9</v>
      </c>
      <c r="L1632">
        <f t="array" ref="L1632">SUM((InvoiceNo=J1632)*QuantityShipped)</f>
        <v>54</v>
      </c>
    </row>
    <row r="1633" spans="1:12" x14ac:dyDescent="0.55000000000000004">
      <c r="A1633" t="s">
        <v>1852</v>
      </c>
      <c r="B1633" s="1">
        <v>40617</v>
      </c>
      <c r="C1633" t="s">
        <v>138</v>
      </c>
      <c r="D1633" t="s">
        <v>1370</v>
      </c>
      <c r="E1633" t="s">
        <v>1371</v>
      </c>
      <c r="F1633">
        <v>1</v>
      </c>
      <c r="G1633" t="str">
        <f t="array" ref="G1633">INDEX(BillToName,MATCH(A1633,'Bill to Data'!$A$2:$A$3040,0))</f>
        <v>Phone Orders</v>
      </c>
      <c r="H1633" t="str">
        <f t="shared" si="25"/>
        <v>HB100</v>
      </c>
      <c r="J1633" t="s">
        <v>3362</v>
      </c>
      <c r="K1633">
        <f t="array" ref="K1633">SUM((InvoiceNo=J1633)*1)</f>
        <v>2</v>
      </c>
      <c r="L1633">
        <f t="array" ref="L1633">SUM((InvoiceNo=J1633)*QuantityShipped)</f>
        <v>2</v>
      </c>
    </row>
    <row r="1634" spans="1:12" x14ac:dyDescent="0.55000000000000004">
      <c r="A1634" t="s">
        <v>1852</v>
      </c>
      <c r="B1634" s="1">
        <v>40617</v>
      </c>
      <c r="C1634" t="s">
        <v>138</v>
      </c>
      <c r="D1634" t="s">
        <v>1853</v>
      </c>
      <c r="E1634" t="s">
        <v>1854</v>
      </c>
      <c r="F1634">
        <v>1</v>
      </c>
      <c r="G1634" t="str">
        <f t="array" ref="G1634">INDEX(BillToName,MATCH(A1634,'Bill to Data'!$A$2:$A$3040,0))</f>
        <v>Phone Orders</v>
      </c>
      <c r="H1634" t="str">
        <f t="shared" si="25"/>
        <v>V100</v>
      </c>
      <c r="J1634" t="s">
        <v>3363</v>
      </c>
      <c r="K1634">
        <f t="array" ref="K1634">SUM((InvoiceNo=J1634)*1)</f>
        <v>1</v>
      </c>
      <c r="L1634">
        <f t="array" ref="L1634">SUM((InvoiceNo=J1634)*QuantityShipped)</f>
        <v>1</v>
      </c>
    </row>
    <row r="1635" spans="1:12" x14ac:dyDescent="0.55000000000000004">
      <c r="A1635" t="s">
        <v>1852</v>
      </c>
      <c r="B1635" s="1">
        <v>40617</v>
      </c>
      <c r="C1635" t="s">
        <v>138</v>
      </c>
      <c r="D1635" t="s">
        <v>866</v>
      </c>
      <c r="E1635" t="s">
        <v>257</v>
      </c>
      <c r="F1635">
        <v>2</v>
      </c>
      <c r="G1635" t="str">
        <f t="array" ref="G1635">INDEX(BillToName,MATCH(A1635,'Bill to Data'!$A$2:$A$3040,0))</f>
        <v>Phone Orders</v>
      </c>
      <c r="H1635" t="str">
        <f t="shared" si="25"/>
        <v>L85-100</v>
      </c>
      <c r="J1635" t="s">
        <v>3366</v>
      </c>
      <c r="K1635">
        <f t="array" ref="K1635">SUM((InvoiceNo=J1635)*1)</f>
        <v>1</v>
      </c>
      <c r="L1635">
        <f t="array" ref="L1635">SUM((InvoiceNo=J1635)*QuantityShipped)</f>
        <v>48</v>
      </c>
    </row>
    <row r="1636" spans="1:12" x14ac:dyDescent="0.55000000000000004">
      <c r="A1636" t="s">
        <v>1855</v>
      </c>
      <c r="B1636" s="1">
        <v>40617</v>
      </c>
      <c r="C1636" t="s">
        <v>1</v>
      </c>
      <c r="D1636" t="s">
        <v>1298</v>
      </c>
      <c r="E1636" t="s">
        <v>1299</v>
      </c>
      <c r="F1636">
        <v>1</v>
      </c>
      <c r="G1636" t="str">
        <f t="array" ref="G1636">INDEX(BillToName,MATCH(A1636,'Bill to Data'!$A$2:$A$3040,0))</f>
        <v>MICHAEL DWYER</v>
      </c>
      <c r="H1636" t="str">
        <f t="shared" si="25"/>
        <v>INFD0015-19</v>
      </c>
      <c r="J1636" t="s">
        <v>3368</v>
      </c>
      <c r="K1636">
        <f t="array" ref="K1636">SUM((InvoiceNo=J1636)*1)</f>
        <v>2</v>
      </c>
      <c r="L1636">
        <f t="array" ref="L1636">SUM((InvoiceNo=J1636)*QuantityShipped)</f>
        <v>55</v>
      </c>
    </row>
    <row r="1637" spans="1:12" x14ac:dyDescent="0.55000000000000004">
      <c r="A1637" t="s">
        <v>1856</v>
      </c>
      <c r="B1637" s="1">
        <v>40617</v>
      </c>
      <c r="C1637" t="s">
        <v>1</v>
      </c>
      <c r="D1637" t="s">
        <v>1857</v>
      </c>
      <c r="E1637" t="s">
        <v>106</v>
      </c>
      <c r="F1637">
        <v>27</v>
      </c>
      <c r="G1637" t="str">
        <f t="array" ref="G1637">INDEX(BillToName,MATCH(A1637,'Bill to Data'!$A$2:$A$3040,0))</f>
        <v>JOSH MCCLARREN</v>
      </c>
      <c r="H1637" t="str">
        <f t="shared" si="25"/>
        <v>AIC11008-VS</v>
      </c>
      <c r="J1637" t="s">
        <v>3369</v>
      </c>
      <c r="K1637">
        <f t="array" ref="K1637">SUM((InvoiceNo=J1637)*1)</f>
        <v>1</v>
      </c>
      <c r="L1637">
        <f t="array" ref="L1637">SUM((InvoiceNo=J1637)*QuantityShipped)</f>
        <v>3</v>
      </c>
    </row>
    <row r="1638" spans="1:12" x14ac:dyDescent="0.55000000000000004">
      <c r="A1638" t="s">
        <v>1858</v>
      </c>
      <c r="B1638" s="1">
        <v>40617</v>
      </c>
      <c r="C1638" t="s">
        <v>1</v>
      </c>
      <c r="D1638" t="s">
        <v>1859</v>
      </c>
      <c r="E1638" t="s">
        <v>1860</v>
      </c>
      <c r="F1638">
        <v>2</v>
      </c>
      <c r="G1638" t="str">
        <f t="array" ref="G1638">INDEX(BillToName,MATCH(A1638,'Bill to Data'!$A$2:$A$3040,0))</f>
        <v>MARC MCKEOWN</v>
      </c>
      <c r="H1638" t="str">
        <f t="shared" si="25"/>
        <v>64056101</v>
      </c>
      <c r="J1638" t="s">
        <v>3370</v>
      </c>
      <c r="K1638">
        <f t="array" ref="K1638">SUM((InvoiceNo=J1638)*1)</f>
        <v>3</v>
      </c>
      <c r="L1638">
        <f t="array" ref="L1638">SUM((InvoiceNo=J1638)*QuantityShipped)</f>
        <v>3</v>
      </c>
    </row>
    <row r="1639" spans="1:12" x14ac:dyDescent="0.55000000000000004">
      <c r="A1639" t="s">
        <v>1858</v>
      </c>
      <c r="B1639" s="1">
        <v>40617</v>
      </c>
      <c r="C1639" t="s">
        <v>1</v>
      </c>
      <c r="D1639" t="s">
        <v>1509</v>
      </c>
      <c r="E1639" t="s">
        <v>1510</v>
      </c>
      <c r="F1639">
        <v>62</v>
      </c>
      <c r="G1639" t="str">
        <f t="array" ref="G1639">INDEX(BillToName,MATCH(A1639,'Bill to Data'!$A$2:$A$3040,0))</f>
        <v>MARC MCKEOWN</v>
      </c>
      <c r="H1639" t="str">
        <f t="shared" si="25"/>
        <v>SJ7-10-VP</v>
      </c>
      <c r="J1639" t="s">
        <v>3372</v>
      </c>
      <c r="K1639">
        <f t="array" ref="K1639">SUM((InvoiceNo=J1639)*1)</f>
        <v>1</v>
      </c>
      <c r="L1639">
        <f t="array" ref="L1639">SUM((InvoiceNo=J1639)*QuantityShipped)</f>
        <v>1</v>
      </c>
    </row>
    <row r="1640" spans="1:12" x14ac:dyDescent="0.55000000000000004">
      <c r="A1640" t="s">
        <v>1858</v>
      </c>
      <c r="B1640" s="1">
        <v>40617</v>
      </c>
      <c r="C1640" t="s">
        <v>1</v>
      </c>
      <c r="D1640" t="s">
        <v>313</v>
      </c>
      <c r="E1640" t="s">
        <v>60</v>
      </c>
      <c r="F1640">
        <v>62</v>
      </c>
      <c r="G1640" t="str">
        <f t="array" ref="G1640">INDEX(BillToName,MATCH(A1640,'Bill to Data'!$A$2:$A$3040,0))</f>
        <v>MARC MCKEOWN</v>
      </c>
      <c r="H1640" t="str">
        <f t="shared" si="25"/>
        <v>DG11003-VP</v>
      </c>
      <c r="J1640" t="s">
        <v>3373</v>
      </c>
      <c r="K1640">
        <f t="array" ref="K1640">SUM((InvoiceNo=J1640)*1)</f>
        <v>1</v>
      </c>
      <c r="L1640">
        <f t="array" ref="L1640">SUM((InvoiceNo=J1640)*QuantityShipped)</f>
        <v>2</v>
      </c>
    </row>
    <row r="1641" spans="1:12" x14ac:dyDescent="0.55000000000000004">
      <c r="A1641" t="s">
        <v>1858</v>
      </c>
      <c r="B1641" s="1">
        <v>40617</v>
      </c>
      <c r="C1641" t="s">
        <v>1</v>
      </c>
      <c r="D1641" t="s">
        <v>795</v>
      </c>
      <c r="E1641" t="s">
        <v>796</v>
      </c>
      <c r="F1641">
        <v>60</v>
      </c>
      <c r="G1641" t="str">
        <f t="array" ref="G1641">INDEX(BillToName,MATCH(A1641,'Bill to Data'!$A$2:$A$3040,0))</f>
        <v>MARC MCKEOWN</v>
      </c>
      <c r="H1641" t="str">
        <f t="shared" si="25"/>
        <v>FC-ULD120-04</v>
      </c>
      <c r="J1641" t="s">
        <v>3374</v>
      </c>
      <c r="K1641">
        <f t="array" ref="K1641">SUM((InvoiceNo=J1641)*1)</f>
        <v>2</v>
      </c>
      <c r="L1641">
        <f t="array" ref="L1641">SUM((InvoiceNo=J1641)*QuantityShipped)</f>
        <v>120</v>
      </c>
    </row>
    <row r="1642" spans="1:12" x14ac:dyDescent="0.55000000000000004">
      <c r="A1642" t="s">
        <v>1861</v>
      </c>
      <c r="B1642" s="1">
        <v>40617</v>
      </c>
      <c r="C1642" t="s">
        <v>1</v>
      </c>
      <c r="D1642" t="s">
        <v>44</v>
      </c>
      <c r="E1642" t="s">
        <v>45</v>
      </c>
      <c r="F1642">
        <v>27</v>
      </c>
      <c r="G1642" t="str">
        <f t="array" ref="G1642">INDEX(BillToName,MATCH(A1642,'Bill to Data'!$A$2:$A$3040,0))</f>
        <v>WILLIAM GOODELL</v>
      </c>
      <c r="H1642" t="str">
        <f t="shared" si="25"/>
        <v>19845-25-PP</v>
      </c>
      <c r="J1642" t="s">
        <v>3375</v>
      </c>
      <c r="K1642">
        <f t="array" ref="K1642">SUM((InvoiceNo=J1642)*1)</f>
        <v>2</v>
      </c>
      <c r="L1642">
        <f t="array" ref="L1642">SUM((InvoiceNo=J1642)*QuantityShipped)</f>
        <v>37</v>
      </c>
    </row>
    <row r="1643" spans="1:12" x14ac:dyDescent="0.55000000000000004">
      <c r="A1643" t="s">
        <v>1861</v>
      </c>
      <c r="B1643" s="1">
        <v>40617</v>
      </c>
      <c r="C1643" t="s">
        <v>1</v>
      </c>
      <c r="D1643" t="s">
        <v>242</v>
      </c>
      <c r="E1643" t="s">
        <v>243</v>
      </c>
      <c r="F1643">
        <v>10</v>
      </c>
      <c r="G1643" t="str">
        <f t="array" ref="G1643">INDEX(BillToName,MATCH(A1643,'Bill to Data'!$A$2:$A$3040,0))</f>
        <v>WILLIAM GOODELL</v>
      </c>
      <c r="H1643" t="str">
        <f t="shared" si="25"/>
        <v>CP19438-EPR</v>
      </c>
      <c r="J1643" t="s">
        <v>3376</v>
      </c>
      <c r="K1643">
        <f t="array" ref="K1643">SUM((InvoiceNo=J1643)*1)</f>
        <v>4</v>
      </c>
      <c r="L1643">
        <f t="array" ref="L1643">SUM((InvoiceNo=J1643)*QuantityShipped)</f>
        <v>22</v>
      </c>
    </row>
    <row r="1644" spans="1:12" x14ac:dyDescent="0.55000000000000004">
      <c r="A1644" t="s">
        <v>1861</v>
      </c>
      <c r="B1644" s="1">
        <v>40617</v>
      </c>
      <c r="C1644" t="s">
        <v>1</v>
      </c>
      <c r="D1644" t="s">
        <v>73</v>
      </c>
      <c r="E1644" t="s">
        <v>74</v>
      </c>
      <c r="F1644">
        <v>13</v>
      </c>
      <c r="G1644" t="str">
        <f t="array" ref="G1644">INDEX(BillToName,MATCH(A1644,'Bill to Data'!$A$2:$A$3040,0))</f>
        <v>WILLIAM GOODELL</v>
      </c>
      <c r="H1644" t="str">
        <f t="shared" si="25"/>
        <v>19843-NYR</v>
      </c>
      <c r="J1644" t="s">
        <v>3378</v>
      </c>
      <c r="K1644">
        <f t="array" ref="K1644">SUM((InvoiceNo=J1644)*1)</f>
        <v>7</v>
      </c>
      <c r="L1644">
        <f t="array" ref="L1644">SUM((InvoiceNo=J1644)*QuantityShipped)</f>
        <v>197</v>
      </c>
    </row>
    <row r="1645" spans="1:12" x14ac:dyDescent="0.55000000000000004">
      <c r="A1645" t="s">
        <v>1861</v>
      </c>
      <c r="B1645" s="1">
        <v>40617</v>
      </c>
      <c r="C1645" t="s">
        <v>1</v>
      </c>
      <c r="D1645" t="s">
        <v>29</v>
      </c>
      <c r="E1645" t="s">
        <v>30</v>
      </c>
      <c r="F1645">
        <v>10</v>
      </c>
      <c r="G1645" t="str">
        <f t="array" ref="G1645">INDEX(BillToName,MATCH(A1645,'Bill to Data'!$A$2:$A$3040,0))</f>
        <v>WILLIAM GOODELL</v>
      </c>
      <c r="H1645" t="str">
        <f t="shared" si="25"/>
        <v>25612-4-NYR</v>
      </c>
      <c r="J1645" t="s">
        <v>3380</v>
      </c>
      <c r="K1645">
        <f t="array" ref="K1645">SUM((InvoiceNo=J1645)*1)</f>
        <v>1</v>
      </c>
      <c r="L1645">
        <f t="array" ref="L1645">SUM((InvoiceNo=J1645)*QuantityShipped)</f>
        <v>1</v>
      </c>
    </row>
    <row r="1646" spans="1:12" x14ac:dyDescent="0.55000000000000004">
      <c r="A1646" t="s">
        <v>1861</v>
      </c>
      <c r="B1646" s="1">
        <v>40617</v>
      </c>
      <c r="C1646" t="s">
        <v>1</v>
      </c>
      <c r="D1646" t="s">
        <v>141</v>
      </c>
      <c r="E1646" t="s">
        <v>23</v>
      </c>
      <c r="F1646">
        <v>17</v>
      </c>
      <c r="G1646" t="str">
        <f t="array" ref="G1646">INDEX(BillToName,MATCH(A1646,'Bill to Data'!$A$2:$A$3040,0))</f>
        <v>WILLIAM GOODELL</v>
      </c>
      <c r="H1646" t="str">
        <f t="shared" si="25"/>
        <v>TT110015-VP</v>
      </c>
      <c r="J1646" t="s">
        <v>3381</v>
      </c>
      <c r="K1646">
        <f t="array" ref="K1646">SUM((InvoiceNo=J1646)*1)</f>
        <v>1</v>
      </c>
      <c r="L1646">
        <f t="array" ref="L1646">SUM((InvoiceNo=J1646)*QuantityShipped)</f>
        <v>2</v>
      </c>
    </row>
    <row r="1647" spans="1:12" x14ac:dyDescent="0.55000000000000004">
      <c r="A1647" t="s">
        <v>1861</v>
      </c>
      <c r="B1647" s="1">
        <v>40617</v>
      </c>
      <c r="C1647" t="s">
        <v>1</v>
      </c>
      <c r="D1647" t="s">
        <v>579</v>
      </c>
      <c r="E1647" t="s">
        <v>474</v>
      </c>
      <c r="F1647">
        <v>2</v>
      </c>
      <c r="G1647" t="str">
        <f t="array" ref="G1647">INDEX(BillToName,MATCH(A1647,'Bill to Data'!$A$2:$A$3040,0))</f>
        <v>WILLIAM GOODELL</v>
      </c>
      <c r="H1647" t="str">
        <f t="shared" si="25"/>
        <v>19349-211-540-N</v>
      </c>
      <c r="J1647" t="s">
        <v>3382</v>
      </c>
      <c r="K1647">
        <f t="array" ref="K1647">SUM((InvoiceNo=J1647)*1)</f>
        <v>1</v>
      </c>
      <c r="L1647">
        <f t="array" ref="L1647">SUM((InvoiceNo=J1647)*QuantityShipped)</f>
        <v>1</v>
      </c>
    </row>
    <row r="1648" spans="1:12" x14ac:dyDescent="0.55000000000000004">
      <c r="A1648" t="s">
        <v>1861</v>
      </c>
      <c r="B1648" s="1">
        <v>40617</v>
      </c>
      <c r="C1648" t="s">
        <v>1</v>
      </c>
      <c r="D1648" t="s">
        <v>580</v>
      </c>
      <c r="E1648" t="s">
        <v>476</v>
      </c>
      <c r="F1648">
        <v>6</v>
      </c>
      <c r="G1648" t="str">
        <f t="array" ref="G1648">INDEX(BillToName,MATCH(A1648,'Bill to Data'!$A$2:$A$3040,0))</f>
        <v>WILLIAM GOODELL</v>
      </c>
      <c r="H1648" t="str">
        <f t="shared" si="25"/>
        <v>19350-212-540-N</v>
      </c>
      <c r="J1648" t="s">
        <v>3385</v>
      </c>
      <c r="K1648">
        <f t="array" ref="K1648">SUM((InvoiceNo=J1648)*1)</f>
        <v>4</v>
      </c>
      <c r="L1648">
        <f t="array" ref="L1648">SUM((InvoiceNo=J1648)*QuantityShipped)</f>
        <v>228</v>
      </c>
    </row>
    <row r="1649" spans="1:12" x14ac:dyDescent="0.55000000000000004">
      <c r="A1649" t="s">
        <v>1862</v>
      </c>
      <c r="B1649" s="1">
        <v>40617</v>
      </c>
      <c r="C1649" t="s">
        <v>1</v>
      </c>
      <c r="D1649" t="s">
        <v>967</v>
      </c>
      <c r="E1649" t="s">
        <v>968</v>
      </c>
      <c r="F1649">
        <v>1</v>
      </c>
      <c r="G1649" t="str">
        <f t="array" ref="G1649">INDEX(BillToName,MATCH(A1649,'Bill to Data'!$A$2:$A$3040,0))</f>
        <v>STEPHEN KOEMMPEL</v>
      </c>
      <c r="H1649" t="str">
        <f t="shared" si="25"/>
        <v>SRS-600</v>
      </c>
      <c r="J1649" t="s">
        <v>3386</v>
      </c>
      <c r="K1649">
        <f t="array" ref="K1649">SUM((InvoiceNo=J1649)*1)</f>
        <v>1</v>
      </c>
      <c r="L1649">
        <f t="array" ref="L1649">SUM((InvoiceNo=J1649)*QuantityShipped)</f>
        <v>1</v>
      </c>
    </row>
    <row r="1650" spans="1:12" x14ac:dyDescent="0.55000000000000004">
      <c r="A1650" t="s">
        <v>1863</v>
      </c>
      <c r="B1650" s="1">
        <v>40617</v>
      </c>
      <c r="C1650" t="s">
        <v>138</v>
      </c>
      <c r="D1650" t="s">
        <v>416</v>
      </c>
      <c r="E1650" t="s">
        <v>417</v>
      </c>
      <c r="F1650">
        <v>1</v>
      </c>
      <c r="G1650" t="str">
        <f t="array" ref="G1650">INDEX(BillToName,MATCH(A1650,'Bill to Data'!$A$2:$A$3040,0))</f>
        <v>CULLIGAN OF THE HILL COUNTRY</v>
      </c>
      <c r="H1650" t="str">
        <f t="shared" si="25"/>
        <v>2088-394-144</v>
      </c>
      <c r="J1650" t="s">
        <v>3387</v>
      </c>
      <c r="K1650">
        <f t="array" ref="K1650">SUM((InvoiceNo=J1650)*1)</f>
        <v>1</v>
      </c>
      <c r="L1650">
        <f t="array" ref="L1650">SUM((InvoiceNo=J1650)*QuantityShipped)</f>
        <v>1</v>
      </c>
    </row>
    <row r="1651" spans="1:12" x14ac:dyDescent="0.55000000000000004">
      <c r="A1651" t="s">
        <v>1864</v>
      </c>
      <c r="B1651" s="1">
        <v>40618</v>
      </c>
      <c r="C1651" t="s">
        <v>138</v>
      </c>
      <c r="D1651" t="s">
        <v>1509</v>
      </c>
      <c r="E1651" t="s">
        <v>1510</v>
      </c>
      <c r="F1651">
        <v>56</v>
      </c>
      <c r="G1651" t="str">
        <f t="array" ref="G1651">INDEX(BillToName,MATCH(A1651,'Bill to Data'!$A$2:$A$3040,0))</f>
        <v>PENN MONTLY</v>
      </c>
      <c r="H1651" t="str">
        <f t="shared" si="25"/>
        <v>SJ7-10-VP</v>
      </c>
      <c r="J1651" t="s">
        <v>3388</v>
      </c>
      <c r="K1651">
        <f t="array" ref="K1651">SUM((InvoiceNo=J1651)*1)</f>
        <v>1</v>
      </c>
      <c r="L1651">
        <f t="array" ref="L1651">SUM((InvoiceNo=J1651)*QuantityShipped)</f>
        <v>4</v>
      </c>
    </row>
    <row r="1652" spans="1:12" x14ac:dyDescent="0.55000000000000004">
      <c r="A1652" t="s">
        <v>1865</v>
      </c>
      <c r="B1652" s="1">
        <v>40618</v>
      </c>
      <c r="C1652" t="s">
        <v>138</v>
      </c>
      <c r="D1652" t="s">
        <v>1177</v>
      </c>
      <c r="E1652" t="s">
        <v>47</v>
      </c>
      <c r="F1652">
        <v>76</v>
      </c>
      <c r="G1652" t="str">
        <f t="array" ref="G1652">INDEX(BillToName,MATCH(A1652,'Bill to Data'!$A$2:$A$3040,0))</f>
        <v>EARL CARTER FARMS</v>
      </c>
      <c r="H1652" t="str">
        <f t="shared" si="25"/>
        <v>TTJ60-11005VP</v>
      </c>
      <c r="J1652" t="s">
        <v>3389</v>
      </c>
      <c r="K1652">
        <f t="array" ref="K1652">SUM((InvoiceNo=J1652)*1)</f>
        <v>2</v>
      </c>
      <c r="L1652">
        <f t="array" ref="L1652">SUM((InvoiceNo=J1652)*QuantityShipped)</f>
        <v>3</v>
      </c>
    </row>
    <row r="1653" spans="1:12" x14ac:dyDescent="0.55000000000000004">
      <c r="A1653" t="s">
        <v>1865</v>
      </c>
      <c r="B1653" s="1">
        <v>40618</v>
      </c>
      <c r="C1653" t="s">
        <v>138</v>
      </c>
      <c r="D1653" t="s">
        <v>1866</v>
      </c>
      <c r="E1653" t="s">
        <v>23</v>
      </c>
      <c r="F1653">
        <v>50</v>
      </c>
      <c r="G1653" t="str">
        <f t="array" ref="G1653">INDEX(BillToName,MATCH(A1653,'Bill to Data'!$A$2:$A$3040,0))</f>
        <v>EARL CARTER FARMS</v>
      </c>
      <c r="H1653" t="str">
        <f t="shared" si="25"/>
        <v>TT110025-VP</v>
      </c>
      <c r="J1653" t="s">
        <v>3393</v>
      </c>
      <c r="K1653">
        <f t="array" ref="K1653">SUM((InvoiceNo=J1653)*1)</f>
        <v>1</v>
      </c>
      <c r="L1653">
        <f t="array" ref="L1653">SUM((InvoiceNo=J1653)*QuantityShipped)</f>
        <v>26</v>
      </c>
    </row>
    <row r="1654" spans="1:12" x14ac:dyDescent="0.55000000000000004">
      <c r="A1654" t="s">
        <v>1865</v>
      </c>
      <c r="B1654" s="1">
        <v>40618</v>
      </c>
      <c r="C1654" t="s">
        <v>138</v>
      </c>
      <c r="D1654" t="s">
        <v>679</v>
      </c>
      <c r="E1654" t="s">
        <v>680</v>
      </c>
      <c r="F1654">
        <v>50</v>
      </c>
      <c r="G1654" t="str">
        <f t="array" ref="G1654">INDEX(BillToName,MATCH(A1654,'Bill to Data'!$A$2:$A$3040,0))</f>
        <v>EARL CARTER FARMS</v>
      </c>
      <c r="H1654" t="str">
        <f t="shared" si="25"/>
        <v>10005</v>
      </c>
      <c r="J1654" t="s">
        <v>3394</v>
      </c>
      <c r="K1654">
        <f t="array" ref="K1654">SUM((InvoiceNo=J1654)*1)</f>
        <v>3</v>
      </c>
      <c r="L1654">
        <f t="array" ref="L1654">SUM((InvoiceNo=J1654)*QuantityShipped)</f>
        <v>240</v>
      </c>
    </row>
    <row r="1655" spans="1:12" x14ac:dyDescent="0.55000000000000004">
      <c r="A1655" t="s">
        <v>1865</v>
      </c>
      <c r="B1655" s="1">
        <v>40618</v>
      </c>
      <c r="C1655" t="s">
        <v>138</v>
      </c>
      <c r="D1655" t="s">
        <v>808</v>
      </c>
      <c r="E1655" t="s">
        <v>809</v>
      </c>
      <c r="F1655">
        <v>13</v>
      </c>
      <c r="G1655" t="str">
        <f t="array" ref="G1655">INDEX(BillToName,MATCH(A1655,'Bill to Data'!$A$2:$A$3040,0))</f>
        <v>EARL CARTER FARMS</v>
      </c>
      <c r="H1655" t="str">
        <f t="shared" si="25"/>
        <v>21950-8-NYB</v>
      </c>
      <c r="J1655" t="s">
        <v>3395</v>
      </c>
      <c r="K1655">
        <f t="array" ref="K1655">SUM((InvoiceNo=J1655)*1)</f>
        <v>1</v>
      </c>
      <c r="L1655">
        <f t="array" ref="L1655">SUM((InvoiceNo=J1655)*QuantityShipped)</f>
        <v>1</v>
      </c>
    </row>
    <row r="1656" spans="1:12" x14ac:dyDescent="0.55000000000000004">
      <c r="A1656" t="s">
        <v>1865</v>
      </c>
      <c r="B1656" s="1">
        <v>40618</v>
      </c>
      <c r="C1656" t="s">
        <v>138</v>
      </c>
      <c r="D1656" t="s">
        <v>1867</v>
      </c>
      <c r="E1656" t="s">
        <v>945</v>
      </c>
      <c r="F1656">
        <v>26</v>
      </c>
      <c r="G1656" t="str">
        <f t="array" ref="G1656">INDEX(BillToName,MATCH(A1656,'Bill to Data'!$A$2:$A$3040,0))</f>
        <v>EARL CARTER FARMS</v>
      </c>
      <c r="H1656" t="str">
        <f t="shared" si="25"/>
        <v>TK-VS3</v>
      </c>
      <c r="J1656" t="s">
        <v>3396</v>
      </c>
      <c r="K1656">
        <f t="array" ref="K1656">SUM((InvoiceNo=J1656)*1)</f>
        <v>4</v>
      </c>
      <c r="L1656">
        <f t="array" ref="L1656">SUM((InvoiceNo=J1656)*QuantityShipped)</f>
        <v>4</v>
      </c>
    </row>
    <row r="1657" spans="1:12" x14ac:dyDescent="0.55000000000000004">
      <c r="A1657" t="s">
        <v>1868</v>
      </c>
      <c r="B1657" s="1">
        <v>40619</v>
      </c>
      <c r="C1657" t="s">
        <v>138</v>
      </c>
      <c r="D1657" t="s">
        <v>1488</v>
      </c>
      <c r="E1657" t="s">
        <v>1489</v>
      </c>
      <c r="F1657">
        <v>3</v>
      </c>
      <c r="G1657" t="str">
        <f t="array" ref="G1657">INDEX(BillToName,MATCH(A1657,'Bill to Data'!$A$2:$A$3040,0))</f>
        <v>MIKE FELDMAN</v>
      </c>
      <c r="H1657" t="str">
        <f t="shared" si="25"/>
        <v>LST100-50</v>
      </c>
      <c r="J1657" t="s">
        <v>3397</v>
      </c>
      <c r="K1657">
        <f t="array" ref="K1657">SUM((InvoiceNo=J1657)*1)</f>
        <v>5</v>
      </c>
      <c r="L1657">
        <f t="array" ref="L1657">SUM((InvoiceNo=J1657)*QuantityShipped)</f>
        <v>450</v>
      </c>
    </row>
    <row r="1658" spans="1:12" x14ac:dyDescent="0.55000000000000004">
      <c r="A1658" t="s">
        <v>1868</v>
      </c>
      <c r="B1658" s="1">
        <v>40619</v>
      </c>
      <c r="C1658" t="s">
        <v>138</v>
      </c>
      <c r="D1658" t="s">
        <v>1374</v>
      </c>
      <c r="E1658" t="s">
        <v>1375</v>
      </c>
      <c r="F1658">
        <v>3</v>
      </c>
      <c r="G1658" t="str">
        <f t="array" ref="G1658">INDEX(BillToName,MATCH(A1658,'Bill to Data'!$A$2:$A$3040,0))</f>
        <v>MIKE FELDMAN</v>
      </c>
      <c r="H1658" t="str">
        <f t="shared" si="25"/>
        <v>NIP100-SH</v>
      </c>
      <c r="J1658" t="s">
        <v>3399</v>
      </c>
      <c r="K1658">
        <f t="array" ref="K1658">SUM((InvoiceNo=J1658)*1)</f>
        <v>2</v>
      </c>
      <c r="L1658">
        <f t="array" ref="L1658">SUM((InvoiceNo=J1658)*QuantityShipped)</f>
        <v>2</v>
      </c>
    </row>
    <row r="1659" spans="1:12" x14ac:dyDescent="0.55000000000000004">
      <c r="A1659" t="s">
        <v>1869</v>
      </c>
      <c r="B1659" s="1">
        <v>40619</v>
      </c>
      <c r="C1659" t="s">
        <v>1</v>
      </c>
      <c r="D1659" t="s">
        <v>194</v>
      </c>
      <c r="E1659" t="s">
        <v>23</v>
      </c>
      <c r="F1659">
        <v>6</v>
      </c>
      <c r="G1659" t="str">
        <f t="array" ref="G1659">INDEX(BillToName,MATCH(A1659,'Bill to Data'!$A$2:$A$3040,0))</f>
        <v>TONY CLANTON</v>
      </c>
      <c r="H1659" t="str">
        <f t="shared" si="25"/>
        <v>TT11001-VP</v>
      </c>
      <c r="J1659" t="s">
        <v>3400</v>
      </c>
      <c r="K1659">
        <f t="array" ref="K1659">SUM((InvoiceNo=J1659)*1)</f>
        <v>1</v>
      </c>
      <c r="L1659">
        <f t="array" ref="L1659">SUM((InvoiceNo=J1659)*QuantityShipped)</f>
        <v>3</v>
      </c>
    </row>
    <row r="1660" spans="1:12" x14ac:dyDescent="0.55000000000000004">
      <c r="A1660" t="s">
        <v>1869</v>
      </c>
      <c r="B1660" s="1">
        <v>40619</v>
      </c>
      <c r="C1660" t="s">
        <v>1</v>
      </c>
      <c r="D1660" t="s">
        <v>1870</v>
      </c>
      <c r="E1660" t="s">
        <v>264</v>
      </c>
      <c r="F1660">
        <v>1</v>
      </c>
      <c r="G1660" t="str">
        <f t="array" ref="G1660">INDEX(BillToName,MATCH(A1660,'Bill to Data'!$A$2:$A$3040,0))</f>
        <v>TONY CLANTON</v>
      </c>
      <c r="H1660" t="str">
        <f t="shared" si="25"/>
        <v>25775-1/2T-NYB</v>
      </c>
      <c r="J1660" t="s">
        <v>3401</v>
      </c>
      <c r="K1660">
        <f t="array" ref="K1660">SUM((InvoiceNo=J1660)*1)</f>
        <v>1</v>
      </c>
      <c r="L1660">
        <f t="array" ref="L1660">SUM((InvoiceNo=J1660)*QuantityShipped)</f>
        <v>1</v>
      </c>
    </row>
    <row r="1661" spans="1:12" x14ac:dyDescent="0.55000000000000004">
      <c r="A1661" t="s">
        <v>1869</v>
      </c>
      <c r="B1661" s="1">
        <v>40619</v>
      </c>
      <c r="C1661" t="s">
        <v>1</v>
      </c>
      <c r="D1661" t="s">
        <v>263</v>
      </c>
      <c r="E1661" t="s">
        <v>264</v>
      </c>
      <c r="F1661">
        <v>1</v>
      </c>
      <c r="G1661" t="str">
        <f t="array" ref="G1661">INDEX(BillToName,MATCH(A1661,'Bill to Data'!$A$2:$A$3040,0))</f>
        <v>TONY CLANTON</v>
      </c>
      <c r="H1661" t="str">
        <f t="shared" si="25"/>
        <v>25775-1T-NYB</v>
      </c>
      <c r="J1661" t="s">
        <v>3403</v>
      </c>
      <c r="K1661">
        <f t="array" ref="K1661">SUM((InvoiceNo=J1661)*1)</f>
        <v>1</v>
      </c>
      <c r="L1661">
        <f t="array" ref="L1661">SUM((InvoiceNo=J1661)*QuantityShipped)</f>
        <v>1</v>
      </c>
    </row>
    <row r="1662" spans="1:12" x14ac:dyDescent="0.55000000000000004">
      <c r="A1662" t="s">
        <v>1871</v>
      </c>
      <c r="B1662" s="1">
        <v>40619</v>
      </c>
      <c r="C1662" t="s">
        <v>1</v>
      </c>
      <c r="D1662" t="s">
        <v>1866</v>
      </c>
      <c r="E1662" t="s">
        <v>23</v>
      </c>
      <c r="F1662">
        <v>72</v>
      </c>
      <c r="G1662" t="str">
        <f t="array" ref="G1662">INDEX(BillToName,MATCH(A1662,'Bill to Data'!$A$2:$A$3040,0))</f>
        <v>MIKE HASELHORST</v>
      </c>
      <c r="H1662" t="str">
        <f t="shared" si="25"/>
        <v>TT110025-VP</v>
      </c>
      <c r="J1662" t="s">
        <v>3404</v>
      </c>
      <c r="K1662">
        <f t="array" ref="K1662">SUM((InvoiceNo=J1662)*1)</f>
        <v>2</v>
      </c>
      <c r="L1662">
        <f t="array" ref="L1662">SUM((InvoiceNo=J1662)*QuantityShipped)</f>
        <v>19</v>
      </c>
    </row>
    <row r="1663" spans="1:12" x14ac:dyDescent="0.55000000000000004">
      <c r="A1663" t="s">
        <v>1871</v>
      </c>
      <c r="B1663" s="1">
        <v>40619</v>
      </c>
      <c r="C1663" t="s">
        <v>1</v>
      </c>
      <c r="D1663" t="s">
        <v>44</v>
      </c>
      <c r="E1663" t="s">
        <v>45</v>
      </c>
      <c r="F1663">
        <v>145</v>
      </c>
      <c r="G1663" t="str">
        <f t="array" ref="G1663">INDEX(BillToName,MATCH(A1663,'Bill to Data'!$A$2:$A$3040,0))</f>
        <v>MIKE HASELHORST</v>
      </c>
      <c r="H1663" t="str">
        <f t="shared" si="25"/>
        <v>19845-25-PP</v>
      </c>
      <c r="J1663" t="s">
        <v>3405</v>
      </c>
      <c r="K1663">
        <f t="array" ref="K1663">SUM((InvoiceNo=J1663)*1)</f>
        <v>1</v>
      </c>
      <c r="L1663">
        <f t="array" ref="L1663">SUM((InvoiceNo=J1663)*QuantityShipped)</f>
        <v>1</v>
      </c>
    </row>
    <row r="1664" spans="1:12" x14ac:dyDescent="0.55000000000000004">
      <c r="A1664" t="s">
        <v>1871</v>
      </c>
      <c r="B1664" s="1">
        <v>40619</v>
      </c>
      <c r="C1664" t="s">
        <v>1</v>
      </c>
      <c r="D1664" t="s">
        <v>958</v>
      </c>
      <c r="E1664" t="s">
        <v>63</v>
      </c>
      <c r="F1664">
        <v>72</v>
      </c>
      <c r="G1664" t="str">
        <f t="array" ref="G1664">INDEX(BillToName,MATCH(A1664,'Bill to Data'!$A$2:$A$3040,0))</f>
        <v>MIKE HASELHORST</v>
      </c>
      <c r="H1664" t="str">
        <f t="shared" si="25"/>
        <v>XR110025-VK</v>
      </c>
      <c r="J1664" t="s">
        <v>3408</v>
      </c>
      <c r="K1664">
        <f t="array" ref="K1664">SUM((InvoiceNo=J1664)*1)</f>
        <v>1</v>
      </c>
      <c r="L1664">
        <f t="array" ref="L1664">SUM((InvoiceNo=J1664)*QuantityShipped)</f>
        <v>1</v>
      </c>
    </row>
    <row r="1665" spans="1:12" x14ac:dyDescent="0.55000000000000004">
      <c r="A1665" t="s">
        <v>1872</v>
      </c>
      <c r="B1665" s="1">
        <v>40619</v>
      </c>
      <c r="C1665" t="s">
        <v>1</v>
      </c>
      <c r="D1665" t="s">
        <v>1650</v>
      </c>
      <c r="E1665" t="s">
        <v>1280</v>
      </c>
      <c r="F1665">
        <v>40</v>
      </c>
      <c r="G1665" t="str">
        <f t="array" ref="G1665">INDEX(BillToName,MATCH(A1665,'Bill to Data'!$A$2:$A$3040,0))</f>
        <v>Garry Janney</v>
      </c>
      <c r="H1665" t="str">
        <f t="shared" si="25"/>
        <v>TTI11006-VP</v>
      </c>
      <c r="J1665" t="s">
        <v>3409</v>
      </c>
      <c r="K1665">
        <f t="array" ref="K1665">SUM((InvoiceNo=J1665)*1)</f>
        <v>2</v>
      </c>
      <c r="L1665">
        <f t="array" ref="L1665">SUM((InvoiceNo=J1665)*QuantityShipped)</f>
        <v>62</v>
      </c>
    </row>
    <row r="1666" spans="1:12" x14ac:dyDescent="0.55000000000000004">
      <c r="A1666" t="s">
        <v>1873</v>
      </c>
      <c r="B1666" s="1">
        <v>40619</v>
      </c>
      <c r="C1666" t="s">
        <v>138</v>
      </c>
      <c r="D1666" t="s">
        <v>175</v>
      </c>
      <c r="E1666" t="s">
        <v>148</v>
      </c>
      <c r="F1666">
        <v>6</v>
      </c>
      <c r="G1666" t="str">
        <f t="array" ref="G1666">INDEX(BillToName,MATCH(A1666,'Bill to Data'!$A$2:$A$3040,0))</f>
        <v>Phone Orders</v>
      </c>
      <c r="H1666" t="str">
        <f t="shared" ref="H1666:H1729" si="26">LEFT(D1666,LEN(D1666))</f>
        <v>QJ7421-3/4-NYB</v>
      </c>
      <c r="J1666" t="s">
        <v>3410</v>
      </c>
      <c r="K1666">
        <f t="array" ref="K1666">SUM((InvoiceNo=J1666)*1)</f>
        <v>1</v>
      </c>
      <c r="L1666">
        <f t="array" ref="L1666">SUM((InvoiceNo=J1666)*QuantityShipped)</f>
        <v>1</v>
      </c>
    </row>
    <row r="1667" spans="1:12" x14ac:dyDescent="0.55000000000000004">
      <c r="A1667" t="s">
        <v>1873</v>
      </c>
      <c r="B1667" s="1">
        <v>40619</v>
      </c>
      <c r="C1667" t="s">
        <v>138</v>
      </c>
      <c r="D1667" t="s">
        <v>236</v>
      </c>
      <c r="E1667" t="s">
        <v>148</v>
      </c>
      <c r="F1667">
        <v>4</v>
      </c>
      <c r="G1667" t="str">
        <f t="array" ref="G1667">INDEX(BillToName,MATCH(A1667,'Bill to Data'!$A$2:$A$3040,0))</f>
        <v>Phone Orders</v>
      </c>
      <c r="H1667" t="str">
        <f t="shared" si="26"/>
        <v>QJ7421-1-NYB</v>
      </c>
      <c r="J1667" t="s">
        <v>3411</v>
      </c>
      <c r="K1667">
        <f t="array" ref="K1667">SUM((InvoiceNo=J1667)*1)</f>
        <v>1</v>
      </c>
      <c r="L1667">
        <f t="array" ref="L1667">SUM((InvoiceNo=J1667)*QuantityShipped)</f>
        <v>-2</v>
      </c>
    </row>
    <row r="1668" spans="1:12" x14ac:dyDescent="0.55000000000000004">
      <c r="A1668" t="s">
        <v>1873</v>
      </c>
      <c r="B1668" s="1">
        <v>40619</v>
      </c>
      <c r="C1668" t="s">
        <v>138</v>
      </c>
      <c r="D1668" t="s">
        <v>1874</v>
      </c>
      <c r="E1668" t="s">
        <v>605</v>
      </c>
      <c r="F1668">
        <v>0</v>
      </c>
      <c r="G1668" t="str">
        <f t="array" ref="G1668">INDEX(BillToName,MATCH(A1668,'Bill to Data'!$A$2:$A$3040,0))</f>
        <v>Phone Orders</v>
      </c>
      <c r="H1668" t="str">
        <f t="shared" si="26"/>
        <v>QJ353-1-NYB</v>
      </c>
      <c r="J1668" t="s">
        <v>3412</v>
      </c>
      <c r="K1668">
        <f t="array" ref="K1668">SUM((InvoiceNo=J1668)*1)</f>
        <v>4</v>
      </c>
      <c r="L1668">
        <f t="array" ref="L1668">SUM((InvoiceNo=J1668)*QuantityShipped)</f>
        <v>1</v>
      </c>
    </row>
    <row r="1669" spans="1:12" x14ac:dyDescent="0.55000000000000004">
      <c r="A1669" t="s">
        <v>1875</v>
      </c>
      <c r="B1669" s="1">
        <v>40619</v>
      </c>
      <c r="C1669" t="s">
        <v>1</v>
      </c>
      <c r="D1669" t="s">
        <v>535</v>
      </c>
      <c r="E1669" t="s">
        <v>257</v>
      </c>
      <c r="F1669">
        <v>75</v>
      </c>
      <c r="G1669" t="str">
        <f t="array" ref="G1669">INDEX(BillToName,MATCH(A1669,'Bill to Data'!$A$2:$A$3040,0))</f>
        <v>JOHN KINCH</v>
      </c>
      <c r="H1669" t="str">
        <f t="shared" si="26"/>
        <v>L85-075</v>
      </c>
      <c r="J1669" t="s">
        <v>3415</v>
      </c>
      <c r="K1669">
        <f t="array" ref="K1669">SUM((InvoiceNo=J1669)*1)</f>
        <v>1</v>
      </c>
      <c r="L1669">
        <f t="array" ref="L1669">SUM((InvoiceNo=J1669)*QuantityShipped)</f>
        <v>1</v>
      </c>
    </row>
    <row r="1670" spans="1:12" x14ac:dyDescent="0.55000000000000004">
      <c r="A1670" t="s">
        <v>1875</v>
      </c>
      <c r="B1670" s="1">
        <v>40619</v>
      </c>
      <c r="C1670" t="s">
        <v>1</v>
      </c>
      <c r="D1670" t="s">
        <v>29</v>
      </c>
      <c r="E1670" t="s">
        <v>30</v>
      </c>
      <c r="F1670">
        <v>12</v>
      </c>
      <c r="G1670" t="str">
        <f t="array" ref="G1670">INDEX(BillToName,MATCH(A1670,'Bill to Data'!$A$2:$A$3040,0))</f>
        <v>JOHN KINCH</v>
      </c>
      <c r="H1670" t="str">
        <f t="shared" si="26"/>
        <v>25612-4-NYR</v>
      </c>
      <c r="J1670" t="s">
        <v>3416</v>
      </c>
      <c r="K1670">
        <f t="array" ref="K1670">SUM((InvoiceNo=J1670)*1)</f>
        <v>1</v>
      </c>
      <c r="L1670">
        <f t="array" ref="L1670">SUM((InvoiceNo=J1670)*QuantityShipped)</f>
        <v>39</v>
      </c>
    </row>
    <row r="1671" spans="1:12" x14ac:dyDescent="0.55000000000000004">
      <c r="A1671" t="s">
        <v>1875</v>
      </c>
      <c r="B1671" s="1">
        <v>40619</v>
      </c>
      <c r="C1671" t="s">
        <v>1</v>
      </c>
      <c r="D1671" t="s">
        <v>616</v>
      </c>
      <c r="E1671" t="s">
        <v>63</v>
      </c>
      <c r="F1671">
        <v>12</v>
      </c>
      <c r="G1671" t="str">
        <f t="array" ref="G1671">INDEX(BillToName,MATCH(A1671,'Bill to Data'!$A$2:$A$3040,0))</f>
        <v>JOHN KINCH</v>
      </c>
      <c r="H1671" t="str">
        <f t="shared" si="26"/>
        <v>TP11003-VS</v>
      </c>
      <c r="J1671" t="s">
        <v>3417</v>
      </c>
      <c r="K1671">
        <f t="array" ref="K1671">SUM((InvoiceNo=J1671)*1)</f>
        <v>1</v>
      </c>
      <c r="L1671">
        <f t="array" ref="L1671">SUM((InvoiceNo=J1671)*QuantityShipped)</f>
        <v>1</v>
      </c>
    </row>
    <row r="1672" spans="1:12" x14ac:dyDescent="0.55000000000000004">
      <c r="A1672" t="s">
        <v>1875</v>
      </c>
      <c r="B1672" s="1">
        <v>40619</v>
      </c>
      <c r="C1672" t="s">
        <v>1</v>
      </c>
      <c r="D1672" t="s">
        <v>645</v>
      </c>
      <c r="E1672" t="s">
        <v>120</v>
      </c>
      <c r="F1672">
        <v>12</v>
      </c>
      <c r="G1672" t="str">
        <f t="array" ref="G1672">INDEX(BillToName,MATCH(A1672,'Bill to Data'!$A$2:$A$3040,0))</f>
        <v>JOHN KINCH</v>
      </c>
      <c r="H1672" t="str">
        <f t="shared" si="26"/>
        <v>XR11002-VS</v>
      </c>
      <c r="J1672" t="s">
        <v>3418</v>
      </c>
      <c r="K1672">
        <f t="array" ref="K1672">SUM((InvoiceNo=J1672)*1)</f>
        <v>1</v>
      </c>
      <c r="L1672">
        <f t="array" ref="L1672">SUM((InvoiceNo=J1672)*QuantityShipped)</f>
        <v>36</v>
      </c>
    </row>
    <row r="1673" spans="1:12" x14ac:dyDescent="0.55000000000000004">
      <c r="A1673" t="s">
        <v>1875</v>
      </c>
      <c r="B1673" s="1">
        <v>40619</v>
      </c>
      <c r="C1673" t="s">
        <v>1</v>
      </c>
      <c r="D1673" t="s">
        <v>906</v>
      </c>
      <c r="E1673" t="s">
        <v>907</v>
      </c>
      <c r="F1673">
        <v>12</v>
      </c>
      <c r="G1673" t="str">
        <f t="array" ref="G1673">INDEX(BillToName,MATCH(A1673,'Bill to Data'!$A$2:$A$3040,0))</f>
        <v>JOHN KINCH</v>
      </c>
      <c r="H1673" t="str">
        <f t="shared" si="26"/>
        <v>CP25597-6-NY</v>
      </c>
      <c r="J1673" t="s">
        <v>3419</v>
      </c>
      <c r="K1673">
        <f t="array" ref="K1673">SUM((InvoiceNo=J1673)*1)</f>
        <v>1</v>
      </c>
      <c r="L1673">
        <f t="array" ref="L1673">SUM((InvoiceNo=J1673)*QuantityShipped)</f>
        <v>6</v>
      </c>
    </row>
    <row r="1674" spans="1:12" x14ac:dyDescent="0.55000000000000004">
      <c r="A1674" t="s">
        <v>1875</v>
      </c>
      <c r="B1674" s="1">
        <v>40619</v>
      </c>
      <c r="C1674" t="s">
        <v>1</v>
      </c>
      <c r="D1674" t="s">
        <v>1067</v>
      </c>
      <c r="E1674" t="s">
        <v>1068</v>
      </c>
      <c r="F1674">
        <v>12</v>
      </c>
      <c r="G1674" t="str">
        <f t="array" ref="G1674">INDEX(BillToName,MATCH(A1674,'Bill to Data'!$A$2:$A$3040,0))</f>
        <v>JOHN KINCH</v>
      </c>
      <c r="H1674" t="str">
        <f t="shared" si="26"/>
        <v>CP25597-5-NY</v>
      </c>
      <c r="J1674" t="s">
        <v>3420</v>
      </c>
      <c r="K1674">
        <f t="array" ref="K1674">SUM((InvoiceNo=J1674)*1)</f>
        <v>6</v>
      </c>
      <c r="L1674">
        <f t="array" ref="L1674">SUM((InvoiceNo=J1674)*QuantityShipped)</f>
        <v>40</v>
      </c>
    </row>
    <row r="1675" spans="1:12" x14ac:dyDescent="0.55000000000000004">
      <c r="A1675" t="s">
        <v>1875</v>
      </c>
      <c r="B1675" s="1">
        <v>40619</v>
      </c>
      <c r="C1675" t="s">
        <v>1</v>
      </c>
      <c r="D1675" t="s">
        <v>1876</v>
      </c>
      <c r="E1675" t="s">
        <v>307</v>
      </c>
      <c r="F1675">
        <v>12</v>
      </c>
      <c r="G1675" t="str">
        <f t="array" ref="G1675">INDEX(BillToName,MATCH(A1675,'Bill to Data'!$A$2:$A$3040,0))</f>
        <v>JOHN KINCH</v>
      </c>
      <c r="H1675" t="str">
        <f t="shared" si="26"/>
        <v>AI110015-VS</v>
      </c>
      <c r="J1675" t="s">
        <v>3421</v>
      </c>
      <c r="K1675">
        <f t="array" ref="K1675">SUM((InvoiceNo=J1675)*1)</f>
        <v>5</v>
      </c>
      <c r="L1675">
        <f t="array" ref="L1675">SUM((InvoiceNo=J1675)*QuantityShipped)</f>
        <v>45</v>
      </c>
    </row>
    <row r="1676" spans="1:12" x14ac:dyDescent="0.55000000000000004">
      <c r="A1676" t="s">
        <v>1875</v>
      </c>
      <c r="B1676" s="1">
        <v>40619</v>
      </c>
      <c r="C1676" t="s">
        <v>1</v>
      </c>
      <c r="D1676" t="s">
        <v>1331</v>
      </c>
      <c r="E1676" t="s">
        <v>145</v>
      </c>
      <c r="F1676">
        <v>6</v>
      </c>
      <c r="G1676" t="str">
        <f t="array" ref="G1676">INDEX(BillToName,MATCH(A1676,'Bill to Data'!$A$2:$A$3040,0))</f>
        <v>JOHN KINCH</v>
      </c>
      <c r="H1676" t="str">
        <f t="shared" si="26"/>
        <v>QJ363C-750-2-NY</v>
      </c>
      <c r="J1676" t="s">
        <v>3422</v>
      </c>
      <c r="K1676">
        <f t="array" ref="K1676">SUM((InvoiceNo=J1676)*1)</f>
        <v>1</v>
      </c>
      <c r="L1676">
        <f t="array" ref="L1676">SUM((InvoiceNo=J1676)*QuantityShipped)</f>
        <v>1</v>
      </c>
    </row>
    <row r="1677" spans="1:12" x14ac:dyDescent="0.55000000000000004">
      <c r="A1677" t="s">
        <v>1875</v>
      </c>
      <c r="B1677" s="1">
        <v>40619</v>
      </c>
      <c r="C1677" t="s">
        <v>1</v>
      </c>
      <c r="D1677" t="s">
        <v>810</v>
      </c>
      <c r="E1677" t="s">
        <v>145</v>
      </c>
      <c r="F1677">
        <v>6</v>
      </c>
      <c r="G1677" t="str">
        <f t="array" ref="G1677">INDEX(BillToName,MATCH(A1677,'Bill to Data'!$A$2:$A$3040,0))</f>
        <v>JOHN KINCH</v>
      </c>
      <c r="H1677" t="str">
        <f t="shared" si="26"/>
        <v>QJ363C-750-1-NY</v>
      </c>
      <c r="J1677" t="s">
        <v>3423</v>
      </c>
      <c r="K1677">
        <f t="array" ref="K1677">SUM((InvoiceNo=J1677)*1)</f>
        <v>1</v>
      </c>
      <c r="L1677">
        <f t="array" ref="L1677">SUM((InvoiceNo=J1677)*QuantityShipped)</f>
        <v>6</v>
      </c>
    </row>
    <row r="1678" spans="1:12" x14ac:dyDescent="0.55000000000000004">
      <c r="A1678" t="s">
        <v>1877</v>
      </c>
      <c r="B1678" s="1">
        <v>40619</v>
      </c>
      <c r="C1678" t="s">
        <v>138</v>
      </c>
      <c r="D1678" t="s">
        <v>1633</v>
      </c>
      <c r="E1678" t="s">
        <v>120</v>
      </c>
      <c r="F1678">
        <v>45</v>
      </c>
      <c r="G1678" t="str">
        <f t="array" ref="G1678">INDEX(BillToName,MATCH(A1678,'Bill to Data'!$A$2:$A$3040,0))</f>
        <v>STEVE AUSTIN</v>
      </c>
      <c r="H1678" t="str">
        <f t="shared" si="26"/>
        <v>XR8006VS</v>
      </c>
      <c r="J1678" t="s">
        <v>3424</v>
      </c>
      <c r="K1678">
        <f t="array" ref="K1678">SUM((InvoiceNo=J1678)*1)</f>
        <v>2</v>
      </c>
      <c r="L1678">
        <f t="array" ref="L1678">SUM((InvoiceNo=J1678)*QuantityShipped)</f>
        <v>7</v>
      </c>
    </row>
    <row r="1679" spans="1:12" x14ac:dyDescent="0.55000000000000004">
      <c r="A1679" t="s">
        <v>1878</v>
      </c>
      <c r="B1679" s="1">
        <v>40619</v>
      </c>
      <c r="C1679" t="s">
        <v>138</v>
      </c>
      <c r="D1679" t="s">
        <v>1879</v>
      </c>
      <c r="E1679" t="s">
        <v>638</v>
      </c>
      <c r="F1679">
        <v>5</v>
      </c>
      <c r="G1679" t="str">
        <f t="array" ref="G1679">INDEX(BillToName,MATCH(A1679,'Bill to Data'!$A$2:$A$3040,0))</f>
        <v>MARK GONZOLAS</v>
      </c>
      <c r="H1679" t="str">
        <f t="shared" si="26"/>
        <v>5500-PPB-X6</v>
      </c>
      <c r="J1679" t="s">
        <v>3426</v>
      </c>
      <c r="K1679">
        <f t="array" ref="K1679">SUM((InvoiceNo=J1679)*1)</f>
        <v>1</v>
      </c>
      <c r="L1679">
        <f t="array" ref="L1679">SUM((InvoiceNo=J1679)*QuantityShipped)</f>
        <v>-1</v>
      </c>
    </row>
    <row r="1680" spans="1:12" x14ac:dyDescent="0.55000000000000004">
      <c r="A1680" t="s">
        <v>1880</v>
      </c>
      <c r="B1680" s="1">
        <v>40619</v>
      </c>
      <c r="C1680" t="s">
        <v>1</v>
      </c>
      <c r="D1680" t="s">
        <v>1103</v>
      </c>
      <c r="E1680" t="s">
        <v>1104</v>
      </c>
      <c r="F1680">
        <v>6</v>
      </c>
      <c r="G1680" t="str">
        <f t="array" ref="G1680">INDEX(BillToName,MATCH(A1680,'Bill to Data'!$A$2:$A$3040,0))</f>
        <v>BRIAN ESCOBAR</v>
      </c>
      <c r="H1680" t="str">
        <f t="shared" si="26"/>
        <v>20460-00</v>
      </c>
      <c r="J1680" t="s">
        <v>3427</v>
      </c>
      <c r="K1680">
        <f t="array" ref="K1680">SUM((InvoiceNo=J1680)*1)</f>
        <v>1</v>
      </c>
      <c r="L1680">
        <f t="array" ref="L1680">SUM((InvoiceNo=J1680)*QuantityShipped)</f>
        <v>-1</v>
      </c>
    </row>
    <row r="1681" spans="1:12" x14ac:dyDescent="0.55000000000000004">
      <c r="A1681" t="s">
        <v>1880</v>
      </c>
      <c r="B1681" s="1">
        <v>40619</v>
      </c>
      <c r="C1681" t="s">
        <v>1</v>
      </c>
      <c r="D1681" t="s">
        <v>1881</v>
      </c>
      <c r="E1681" t="s">
        <v>1882</v>
      </c>
      <c r="F1681">
        <v>10</v>
      </c>
      <c r="G1681" t="str">
        <f t="array" ref="G1681">INDEX(BillToName,MATCH(A1681,'Bill to Data'!$A$2:$A$3040,0))</f>
        <v>BRIAN ESCOBAR</v>
      </c>
      <c r="H1681" t="str">
        <f t="shared" si="26"/>
        <v>20511-00</v>
      </c>
      <c r="J1681" t="s">
        <v>3428</v>
      </c>
      <c r="K1681">
        <f t="array" ref="K1681">SUM((InvoiceNo=J1681)*1)</f>
        <v>1</v>
      </c>
      <c r="L1681">
        <f t="array" ref="L1681">SUM((InvoiceNo=J1681)*QuantityShipped)</f>
        <v>-2</v>
      </c>
    </row>
    <row r="1682" spans="1:12" x14ac:dyDescent="0.55000000000000004">
      <c r="A1682" t="s">
        <v>1880</v>
      </c>
      <c r="B1682" s="1">
        <v>40619</v>
      </c>
      <c r="C1682" t="s">
        <v>1</v>
      </c>
      <c r="D1682" t="s">
        <v>1619</v>
      </c>
      <c r="E1682" t="s">
        <v>1620</v>
      </c>
      <c r="F1682">
        <v>3</v>
      </c>
      <c r="G1682" t="str">
        <f t="array" ref="G1682">INDEX(BillToName,MATCH(A1682,'Bill to Data'!$A$2:$A$3040,0))</f>
        <v>BRIAN ESCOBAR</v>
      </c>
      <c r="H1682" t="str">
        <f t="shared" si="26"/>
        <v>20521-00</v>
      </c>
      <c r="J1682" t="s">
        <v>3429</v>
      </c>
      <c r="K1682">
        <f t="array" ref="K1682">SUM((InvoiceNo=J1682)*1)</f>
        <v>1</v>
      </c>
      <c r="L1682">
        <f t="array" ref="L1682">SUM((InvoiceNo=J1682)*QuantityShipped)</f>
        <v>4</v>
      </c>
    </row>
    <row r="1683" spans="1:12" x14ac:dyDescent="0.55000000000000004">
      <c r="A1683" t="s">
        <v>1883</v>
      </c>
      <c r="B1683" s="1">
        <v>40619</v>
      </c>
      <c r="C1683" t="s">
        <v>138</v>
      </c>
      <c r="D1683" t="s">
        <v>1884</v>
      </c>
      <c r="E1683" t="s">
        <v>1885</v>
      </c>
      <c r="F1683">
        <v>2</v>
      </c>
      <c r="G1683" t="str">
        <f t="array" ref="G1683">INDEX(BillToName,MATCH(A1683,'Bill to Data'!$A$2:$A$3040,0))</f>
        <v>Simon Dixon</v>
      </c>
      <c r="H1683" t="str">
        <f t="shared" si="26"/>
        <v>SF-1100-PTSI-00</v>
      </c>
      <c r="J1683" t="s">
        <v>3430</v>
      </c>
      <c r="K1683">
        <f t="array" ref="K1683">SUM((InvoiceNo=J1683)*1)</f>
        <v>1</v>
      </c>
      <c r="L1683">
        <f t="array" ref="L1683">SUM((InvoiceNo=J1683)*QuantityShipped)</f>
        <v>2</v>
      </c>
    </row>
    <row r="1684" spans="1:12" x14ac:dyDescent="0.55000000000000004">
      <c r="A1684" t="s">
        <v>1883</v>
      </c>
      <c r="B1684" s="1">
        <v>40619</v>
      </c>
      <c r="C1684" t="s">
        <v>138</v>
      </c>
      <c r="D1684" t="s">
        <v>942</v>
      </c>
      <c r="E1684" t="s">
        <v>90</v>
      </c>
      <c r="F1684">
        <v>50</v>
      </c>
      <c r="G1684" t="str">
        <f t="array" ref="G1684">INDEX(BillToName,MATCH(A1684,'Bill to Data'!$A$2:$A$3040,0))</f>
        <v>Simon Dixon</v>
      </c>
      <c r="H1684" t="str">
        <f t="shared" si="26"/>
        <v>XRC11003-VK</v>
      </c>
      <c r="J1684" t="s">
        <v>3431</v>
      </c>
      <c r="K1684">
        <f t="array" ref="K1684">SUM((InvoiceNo=J1684)*1)</f>
        <v>1</v>
      </c>
      <c r="L1684">
        <f t="array" ref="L1684">SUM((InvoiceNo=J1684)*QuantityShipped)</f>
        <v>1</v>
      </c>
    </row>
    <row r="1685" spans="1:12" x14ac:dyDescent="0.55000000000000004">
      <c r="A1685" t="s">
        <v>1883</v>
      </c>
      <c r="B1685" s="1">
        <v>40619</v>
      </c>
      <c r="C1685" t="s">
        <v>138</v>
      </c>
      <c r="D1685" t="s">
        <v>1886</v>
      </c>
      <c r="E1685" t="s">
        <v>1887</v>
      </c>
      <c r="F1685">
        <v>50</v>
      </c>
      <c r="G1685" t="str">
        <f t="array" ref="G1685">INDEX(BillToName,MATCH(A1685,'Bill to Data'!$A$2:$A$3040,0))</f>
        <v>Simon Dixon</v>
      </c>
      <c r="H1685" t="str">
        <f t="shared" si="26"/>
        <v>SJ7-02-VP</v>
      </c>
      <c r="J1685" t="s">
        <v>3432</v>
      </c>
      <c r="K1685">
        <f t="array" ref="K1685">SUM((InvoiceNo=J1685)*1)</f>
        <v>3</v>
      </c>
      <c r="L1685">
        <f t="array" ref="L1685">SUM((InvoiceNo=J1685)*QuantityShipped)</f>
        <v>120</v>
      </c>
    </row>
    <row r="1686" spans="1:12" x14ac:dyDescent="0.55000000000000004">
      <c r="A1686" t="s">
        <v>1883</v>
      </c>
      <c r="B1686" s="1">
        <v>40619</v>
      </c>
      <c r="C1686" t="s">
        <v>138</v>
      </c>
      <c r="D1686" t="s">
        <v>1079</v>
      </c>
      <c r="E1686" t="s">
        <v>1080</v>
      </c>
      <c r="F1686">
        <v>1</v>
      </c>
      <c r="G1686" t="str">
        <f t="array" ref="G1686">INDEX(BillToName,MATCH(A1686,'Bill to Data'!$A$2:$A$3040,0))</f>
        <v>Simon Dixon</v>
      </c>
      <c r="H1686" t="str">
        <f t="shared" si="26"/>
        <v>2088-514-144</v>
      </c>
      <c r="J1686" t="s">
        <v>3435</v>
      </c>
      <c r="K1686">
        <f t="array" ref="K1686">SUM((InvoiceNo=J1686)*1)</f>
        <v>1</v>
      </c>
      <c r="L1686">
        <f t="array" ref="L1686">SUM((InvoiceNo=J1686)*QuantityShipped)</f>
        <v>1</v>
      </c>
    </row>
    <row r="1687" spans="1:12" x14ac:dyDescent="0.55000000000000004">
      <c r="A1687" t="s">
        <v>1888</v>
      </c>
      <c r="B1687" s="1">
        <v>40619</v>
      </c>
      <c r="C1687" t="s">
        <v>138</v>
      </c>
      <c r="D1687" t="s">
        <v>1889</v>
      </c>
      <c r="E1687" t="s">
        <v>1890</v>
      </c>
      <c r="F1687">
        <v>1</v>
      </c>
      <c r="G1687" t="str">
        <f t="array" ref="G1687">INDEX(BillToName,MATCH(A1687,'Bill to Data'!$A$2:$A$3040,0))</f>
        <v>ALB FARMS</v>
      </c>
      <c r="H1687" t="str">
        <f t="shared" si="26"/>
        <v>115-0171-151</v>
      </c>
      <c r="J1687" t="s">
        <v>3436</v>
      </c>
      <c r="K1687">
        <f t="array" ref="K1687">SUM((InvoiceNo=J1687)*1)</f>
        <v>3</v>
      </c>
      <c r="L1687">
        <f t="array" ref="L1687">SUM((InvoiceNo=J1687)*QuantityShipped)</f>
        <v>57</v>
      </c>
    </row>
    <row r="1688" spans="1:12" x14ac:dyDescent="0.55000000000000004">
      <c r="A1688" t="s">
        <v>1891</v>
      </c>
      <c r="B1688" s="1">
        <v>40619</v>
      </c>
      <c r="C1688" t="s">
        <v>1</v>
      </c>
      <c r="D1688" t="s">
        <v>322</v>
      </c>
      <c r="E1688" t="s">
        <v>323</v>
      </c>
      <c r="F1688">
        <v>2</v>
      </c>
      <c r="G1688" t="str">
        <f t="array" ref="G1688">INDEX(BillToName,MATCH(A1688,'Bill to Data'!$A$2:$A$3040,0))</f>
        <v>NEW YORK DOT</v>
      </c>
      <c r="H1688" t="str">
        <f t="shared" si="26"/>
        <v>3381-0011</v>
      </c>
      <c r="J1688" t="s">
        <v>3437</v>
      </c>
      <c r="K1688">
        <f t="array" ref="K1688">SUM((InvoiceNo=J1688)*1)</f>
        <v>2</v>
      </c>
      <c r="L1688">
        <f t="array" ref="L1688">SUM((InvoiceNo=J1688)*QuantityShipped)</f>
        <v>119</v>
      </c>
    </row>
    <row r="1689" spans="1:12" x14ac:dyDescent="0.55000000000000004">
      <c r="A1689" t="s">
        <v>1892</v>
      </c>
      <c r="B1689" s="1">
        <v>40619</v>
      </c>
      <c r="C1689" t="s">
        <v>1</v>
      </c>
      <c r="D1689" t="s">
        <v>1893</v>
      </c>
      <c r="E1689" t="s">
        <v>1894</v>
      </c>
      <c r="F1689">
        <v>1</v>
      </c>
      <c r="G1689" t="str">
        <f t="array" ref="G1689">INDEX(BillToName,MATCH(A1689,'Bill to Data'!$A$2:$A$3040,0))</f>
        <v>Bill Jansen</v>
      </c>
      <c r="H1689" t="str">
        <f t="shared" si="26"/>
        <v>300G</v>
      </c>
      <c r="J1689" t="s">
        <v>3438</v>
      </c>
      <c r="K1689">
        <f t="array" ref="K1689">SUM((InvoiceNo=J1689)*1)</f>
        <v>1</v>
      </c>
      <c r="L1689">
        <f t="array" ref="L1689">SUM((InvoiceNo=J1689)*QuantityShipped)</f>
        <v>40</v>
      </c>
    </row>
    <row r="1690" spans="1:12" x14ac:dyDescent="0.55000000000000004">
      <c r="A1690" t="s">
        <v>1892</v>
      </c>
      <c r="B1690" s="1">
        <v>40619</v>
      </c>
      <c r="C1690" t="s">
        <v>1</v>
      </c>
      <c r="D1690" t="s">
        <v>1895</v>
      </c>
      <c r="E1690" t="s">
        <v>1896</v>
      </c>
      <c r="F1690">
        <v>1</v>
      </c>
      <c r="G1690" t="str">
        <f t="array" ref="G1690">INDEX(BillToName,MATCH(A1690,'Bill to Data'!$A$2:$A$3040,0))</f>
        <v>Bill Jansen</v>
      </c>
      <c r="H1690" t="str">
        <f t="shared" si="26"/>
        <v>300B</v>
      </c>
      <c r="J1690" t="s">
        <v>3439</v>
      </c>
      <c r="K1690">
        <f t="array" ref="K1690">SUM((InvoiceNo=J1690)*1)</f>
        <v>1</v>
      </c>
      <c r="L1690">
        <f t="array" ref="L1690">SUM((InvoiceNo=J1690)*QuantityShipped)</f>
        <v>150</v>
      </c>
    </row>
    <row r="1691" spans="1:12" x14ac:dyDescent="0.55000000000000004">
      <c r="A1691" t="s">
        <v>1892</v>
      </c>
      <c r="B1691" s="1">
        <v>40619</v>
      </c>
      <c r="C1691" t="s">
        <v>1</v>
      </c>
      <c r="D1691" t="s">
        <v>1897</v>
      </c>
      <c r="E1691" t="s">
        <v>1898</v>
      </c>
      <c r="F1691">
        <v>1</v>
      </c>
      <c r="G1691" t="str">
        <f t="array" ref="G1691">INDEX(BillToName,MATCH(A1691,'Bill to Data'!$A$2:$A$3040,0))</f>
        <v>Bill Jansen</v>
      </c>
      <c r="H1691" t="str">
        <f t="shared" si="26"/>
        <v>300A</v>
      </c>
      <c r="J1691" t="s">
        <v>3440</v>
      </c>
      <c r="K1691">
        <f t="array" ref="K1691">SUM((InvoiceNo=J1691)*1)</f>
        <v>2</v>
      </c>
      <c r="L1691">
        <f t="array" ref="L1691">SUM((InvoiceNo=J1691)*QuantityShipped)</f>
        <v>4</v>
      </c>
    </row>
    <row r="1692" spans="1:12" x14ac:dyDescent="0.55000000000000004">
      <c r="A1692" t="s">
        <v>1892</v>
      </c>
      <c r="B1692" s="1">
        <v>40619</v>
      </c>
      <c r="C1692" t="s">
        <v>1</v>
      </c>
      <c r="D1692" t="s">
        <v>1899</v>
      </c>
      <c r="E1692" t="s">
        <v>1900</v>
      </c>
      <c r="F1692">
        <v>4</v>
      </c>
      <c r="G1692" t="str">
        <f t="array" ref="G1692">INDEX(BillToName,MATCH(A1692,'Bill to Data'!$A$2:$A$3040,0))</f>
        <v>Bill Jansen</v>
      </c>
      <c r="H1692" t="str">
        <f t="shared" si="26"/>
        <v>300F</v>
      </c>
      <c r="J1692" t="s">
        <v>3441</v>
      </c>
      <c r="K1692">
        <f t="array" ref="K1692">SUM((InvoiceNo=J1692)*1)</f>
        <v>1</v>
      </c>
      <c r="L1692">
        <f t="array" ref="L1692">SUM((InvoiceNo=J1692)*QuantityShipped)</f>
        <v>2</v>
      </c>
    </row>
    <row r="1693" spans="1:12" x14ac:dyDescent="0.55000000000000004">
      <c r="A1693" t="s">
        <v>1892</v>
      </c>
      <c r="B1693" s="1">
        <v>40619</v>
      </c>
      <c r="C1693" t="s">
        <v>1</v>
      </c>
      <c r="D1693" t="s">
        <v>1901</v>
      </c>
      <c r="E1693" t="s">
        <v>1902</v>
      </c>
      <c r="F1693">
        <v>3</v>
      </c>
      <c r="G1693" t="str">
        <f t="array" ref="G1693">INDEX(BillToName,MATCH(A1693,'Bill to Data'!$A$2:$A$3040,0))</f>
        <v>Bill Jansen</v>
      </c>
      <c r="H1693" t="str">
        <f t="shared" si="26"/>
        <v>300C</v>
      </c>
      <c r="J1693" t="s">
        <v>3442</v>
      </c>
      <c r="K1693">
        <f t="array" ref="K1693">SUM((InvoiceNo=J1693)*1)</f>
        <v>1</v>
      </c>
      <c r="L1693">
        <f t="array" ref="L1693">SUM((InvoiceNo=J1693)*QuantityShipped)</f>
        <v>2</v>
      </c>
    </row>
    <row r="1694" spans="1:12" x14ac:dyDescent="0.55000000000000004">
      <c r="A1694" t="s">
        <v>1892</v>
      </c>
      <c r="B1694" s="1">
        <v>40619</v>
      </c>
      <c r="C1694" t="s">
        <v>1</v>
      </c>
      <c r="D1694" t="s">
        <v>1903</v>
      </c>
      <c r="E1694" t="s">
        <v>1904</v>
      </c>
      <c r="F1694">
        <v>2</v>
      </c>
      <c r="G1694" t="str">
        <f t="array" ref="G1694">INDEX(BillToName,MATCH(A1694,'Bill to Data'!$A$2:$A$3040,0))</f>
        <v>Bill Jansen</v>
      </c>
      <c r="H1694" t="str">
        <f t="shared" si="26"/>
        <v>V300FP</v>
      </c>
      <c r="J1694" t="s">
        <v>3445</v>
      </c>
      <c r="K1694">
        <f t="array" ref="K1694">SUM((InvoiceNo=J1694)*1)</f>
        <v>1</v>
      </c>
      <c r="L1694">
        <f t="array" ref="L1694">SUM((InvoiceNo=J1694)*QuantityShipped)</f>
        <v>1</v>
      </c>
    </row>
    <row r="1695" spans="1:12" x14ac:dyDescent="0.55000000000000004">
      <c r="A1695" t="s">
        <v>1892</v>
      </c>
      <c r="B1695" s="1">
        <v>40619</v>
      </c>
      <c r="C1695" t="s">
        <v>1</v>
      </c>
      <c r="D1695" t="s">
        <v>1905</v>
      </c>
      <c r="E1695" t="s">
        <v>1906</v>
      </c>
      <c r="F1695">
        <v>1</v>
      </c>
      <c r="G1695" t="str">
        <f t="array" ref="G1695">INDEX(BillToName,MATCH(A1695,'Bill to Data'!$A$2:$A$3040,0))</f>
        <v>Bill Jansen</v>
      </c>
      <c r="H1695" t="str">
        <f t="shared" si="26"/>
        <v>HB300</v>
      </c>
      <c r="J1695" t="s">
        <v>3446</v>
      </c>
      <c r="K1695">
        <f t="array" ref="K1695">SUM((InvoiceNo=J1695)*1)</f>
        <v>1</v>
      </c>
      <c r="L1695">
        <f t="array" ref="L1695">SUM((InvoiceNo=J1695)*QuantityShipped)</f>
        <v>10</v>
      </c>
    </row>
    <row r="1696" spans="1:12" x14ac:dyDescent="0.55000000000000004">
      <c r="A1696" t="s">
        <v>1892</v>
      </c>
      <c r="B1696" s="1">
        <v>40619</v>
      </c>
      <c r="C1696" t="s">
        <v>1</v>
      </c>
      <c r="D1696" t="s">
        <v>1895</v>
      </c>
      <c r="E1696" t="s">
        <v>1896</v>
      </c>
      <c r="F1696">
        <v>1</v>
      </c>
      <c r="G1696" t="str">
        <f t="array" ref="G1696">INDEX(BillToName,MATCH(A1696,'Bill to Data'!$A$2:$A$3040,0))</f>
        <v>Bill Jansen</v>
      </c>
      <c r="H1696" t="str">
        <f t="shared" si="26"/>
        <v>300B</v>
      </c>
      <c r="J1696" t="s">
        <v>3447</v>
      </c>
      <c r="K1696">
        <f t="array" ref="K1696">SUM((InvoiceNo=J1696)*1)</f>
        <v>4</v>
      </c>
      <c r="L1696">
        <f t="array" ref="L1696">SUM((InvoiceNo=J1696)*QuantityShipped)</f>
        <v>96</v>
      </c>
    </row>
    <row r="1697" spans="1:12" x14ac:dyDescent="0.55000000000000004">
      <c r="A1697" t="s">
        <v>1892</v>
      </c>
      <c r="B1697" s="1">
        <v>40619</v>
      </c>
      <c r="C1697" t="s">
        <v>1</v>
      </c>
      <c r="D1697" t="s">
        <v>1893</v>
      </c>
      <c r="E1697" t="s">
        <v>1894</v>
      </c>
      <c r="F1697">
        <v>1</v>
      </c>
      <c r="G1697" t="str">
        <f t="array" ref="G1697">INDEX(BillToName,MATCH(A1697,'Bill to Data'!$A$2:$A$3040,0))</f>
        <v>Bill Jansen</v>
      </c>
      <c r="H1697" t="str">
        <f t="shared" si="26"/>
        <v>300G</v>
      </c>
      <c r="J1697" t="s">
        <v>3448</v>
      </c>
      <c r="K1697">
        <f t="array" ref="K1697">SUM((InvoiceNo=J1697)*1)</f>
        <v>1</v>
      </c>
      <c r="L1697">
        <f t="array" ref="L1697">SUM((InvoiceNo=J1697)*QuantityShipped)</f>
        <v>1</v>
      </c>
    </row>
    <row r="1698" spans="1:12" x14ac:dyDescent="0.55000000000000004">
      <c r="A1698" t="s">
        <v>1892</v>
      </c>
      <c r="B1698" s="1">
        <v>40619</v>
      </c>
      <c r="C1698" t="s">
        <v>1</v>
      </c>
      <c r="D1698" t="s">
        <v>1907</v>
      </c>
      <c r="E1698" t="s">
        <v>1908</v>
      </c>
      <c r="F1698">
        <v>1</v>
      </c>
      <c r="G1698" t="str">
        <f t="array" ref="G1698">INDEX(BillToName,MATCH(A1698,'Bill to Data'!$A$2:$A$3040,0))</f>
        <v>Bill Jansen</v>
      </c>
      <c r="H1698" t="str">
        <f t="shared" si="26"/>
        <v>300F200F</v>
      </c>
      <c r="J1698" t="s">
        <v>3451</v>
      </c>
      <c r="K1698">
        <f t="array" ref="K1698">SUM((InvoiceNo=J1698)*1)</f>
        <v>1</v>
      </c>
      <c r="L1698">
        <f t="array" ref="L1698">SUM((InvoiceNo=J1698)*QuantityShipped)</f>
        <v>5</v>
      </c>
    </row>
    <row r="1699" spans="1:12" x14ac:dyDescent="0.55000000000000004">
      <c r="A1699" t="s">
        <v>1892</v>
      </c>
      <c r="B1699" s="1">
        <v>40619</v>
      </c>
      <c r="C1699" t="s">
        <v>1</v>
      </c>
      <c r="D1699" t="s">
        <v>1909</v>
      </c>
      <c r="E1699" t="s">
        <v>1910</v>
      </c>
      <c r="F1699">
        <v>1</v>
      </c>
      <c r="G1699" t="str">
        <f t="array" ref="G1699">INDEX(BillToName,MATCH(A1699,'Bill to Data'!$A$2:$A$3040,0))</f>
        <v>Bill Jansen</v>
      </c>
      <c r="H1699" t="str">
        <f t="shared" si="26"/>
        <v>SL300-90</v>
      </c>
      <c r="J1699" t="s">
        <v>3452</v>
      </c>
      <c r="K1699">
        <f t="array" ref="K1699">SUM((InvoiceNo=J1699)*1)</f>
        <v>2</v>
      </c>
      <c r="L1699">
        <f t="array" ref="L1699">SUM((InvoiceNo=J1699)*QuantityShipped)</f>
        <v>16</v>
      </c>
    </row>
    <row r="1700" spans="1:12" x14ac:dyDescent="0.55000000000000004">
      <c r="A1700" t="s">
        <v>1892</v>
      </c>
      <c r="B1700" s="1">
        <v>40619</v>
      </c>
      <c r="C1700" t="s">
        <v>1</v>
      </c>
      <c r="D1700" t="s">
        <v>1911</v>
      </c>
      <c r="E1700" t="s">
        <v>1912</v>
      </c>
      <c r="F1700">
        <v>4</v>
      </c>
      <c r="G1700" t="str">
        <f t="array" ref="G1700">INDEX(BillToName,MATCH(A1700,'Bill to Data'!$A$2:$A$3040,0))</f>
        <v>Bill Jansen</v>
      </c>
      <c r="H1700" t="str">
        <f t="shared" si="26"/>
        <v>TC343</v>
      </c>
      <c r="J1700" t="s">
        <v>3453</v>
      </c>
      <c r="K1700">
        <f t="array" ref="K1700">SUM((InvoiceNo=J1700)*1)</f>
        <v>1</v>
      </c>
      <c r="L1700">
        <f t="array" ref="L1700">SUM((InvoiceNo=J1700)*QuantityShipped)</f>
        <v>1</v>
      </c>
    </row>
    <row r="1701" spans="1:12" x14ac:dyDescent="0.55000000000000004">
      <c r="A1701" t="s">
        <v>1892</v>
      </c>
      <c r="B1701" s="1">
        <v>40619</v>
      </c>
      <c r="C1701" t="s">
        <v>1</v>
      </c>
      <c r="D1701" t="s">
        <v>1913</v>
      </c>
      <c r="E1701" t="s">
        <v>1914</v>
      </c>
      <c r="F1701">
        <v>27</v>
      </c>
      <c r="G1701" t="str">
        <f t="array" ref="G1701">INDEX(BillToName,MATCH(A1701,'Bill to Data'!$A$2:$A$3040,0))</f>
        <v>Bill Jansen</v>
      </c>
      <c r="H1701" t="str">
        <f t="shared" si="26"/>
        <v>300EPDM-300</v>
      </c>
      <c r="J1701" t="s">
        <v>3454</v>
      </c>
      <c r="K1701">
        <f t="array" ref="K1701">SUM((InvoiceNo=J1701)*1)</f>
        <v>1</v>
      </c>
      <c r="L1701">
        <f t="array" ref="L1701">SUM((InvoiceNo=J1701)*QuantityShipped)</f>
        <v>1</v>
      </c>
    </row>
    <row r="1702" spans="1:12" x14ac:dyDescent="0.55000000000000004">
      <c r="A1702" t="s">
        <v>1892</v>
      </c>
      <c r="B1702" s="1">
        <v>40619</v>
      </c>
      <c r="C1702" t="s">
        <v>1</v>
      </c>
      <c r="D1702" t="s">
        <v>1915</v>
      </c>
      <c r="E1702" t="s">
        <v>1916</v>
      </c>
      <c r="F1702">
        <v>1</v>
      </c>
      <c r="G1702" t="str">
        <f t="array" ref="G1702">INDEX(BillToName,MATCH(A1702,'Bill to Data'!$A$2:$A$3040,0))</f>
        <v>Bill Jansen</v>
      </c>
      <c r="H1702" t="str">
        <f t="shared" si="26"/>
        <v>1543P-130ESP</v>
      </c>
      <c r="J1702" t="s">
        <v>3457</v>
      </c>
      <c r="K1702">
        <f t="array" ref="K1702">SUM((InvoiceNo=J1702)*1)</f>
        <v>1</v>
      </c>
      <c r="L1702">
        <f t="array" ref="L1702">SUM((InvoiceNo=J1702)*QuantityShipped)</f>
        <v>1</v>
      </c>
    </row>
    <row r="1703" spans="1:12" x14ac:dyDescent="0.55000000000000004">
      <c r="A1703" t="s">
        <v>1892</v>
      </c>
      <c r="B1703" s="1">
        <v>40619</v>
      </c>
      <c r="C1703" t="s">
        <v>1</v>
      </c>
      <c r="D1703" t="s">
        <v>1917</v>
      </c>
      <c r="E1703" t="s">
        <v>1918</v>
      </c>
      <c r="F1703">
        <v>4</v>
      </c>
      <c r="G1703" t="str">
        <f t="array" ref="G1703">INDEX(BillToName,MATCH(A1703,'Bill to Data'!$A$2:$A$3040,0))</f>
        <v>Bill Jansen</v>
      </c>
      <c r="H1703" t="str">
        <f t="shared" si="26"/>
        <v>300FF</v>
      </c>
      <c r="J1703" t="s">
        <v>3458</v>
      </c>
      <c r="K1703">
        <f t="array" ref="K1703">SUM((InvoiceNo=J1703)*1)</f>
        <v>2</v>
      </c>
      <c r="L1703">
        <f t="array" ref="L1703">SUM((InvoiceNo=J1703)*QuantityShipped)</f>
        <v>30</v>
      </c>
    </row>
    <row r="1704" spans="1:12" x14ac:dyDescent="0.55000000000000004">
      <c r="A1704" t="s">
        <v>1919</v>
      </c>
      <c r="B1704" s="1">
        <v>40620</v>
      </c>
      <c r="C1704" t="s">
        <v>1</v>
      </c>
      <c r="D1704" t="s">
        <v>22</v>
      </c>
      <c r="E1704" t="s">
        <v>23</v>
      </c>
      <c r="F1704">
        <v>18</v>
      </c>
      <c r="G1704" t="str">
        <f t="array" ref="G1704">INDEX(BillToName,MATCH(A1704,'Bill to Data'!$A$2:$A$3040,0))</f>
        <v>BARBARA MOYER</v>
      </c>
      <c r="H1704" t="str">
        <f t="shared" si="26"/>
        <v>TT11003-VP</v>
      </c>
      <c r="J1704" t="s">
        <v>3459</v>
      </c>
      <c r="K1704">
        <f t="array" ref="K1704">SUM((InvoiceNo=J1704)*1)</f>
        <v>1</v>
      </c>
      <c r="L1704">
        <f t="array" ref="L1704">SUM((InvoiceNo=J1704)*QuantityShipped)</f>
        <v>1</v>
      </c>
    </row>
    <row r="1705" spans="1:12" x14ac:dyDescent="0.55000000000000004">
      <c r="A1705" t="s">
        <v>1920</v>
      </c>
      <c r="B1705" s="1">
        <v>40620</v>
      </c>
      <c r="C1705" t="s">
        <v>1</v>
      </c>
      <c r="D1705" t="s">
        <v>1138</v>
      </c>
      <c r="E1705" t="s">
        <v>1139</v>
      </c>
      <c r="F1705">
        <v>1</v>
      </c>
      <c r="G1705" t="str">
        <f t="array" ref="G1705">INDEX(BillToName,MATCH(A1705,'Bill to Data'!$A$2:$A$3040,0))</f>
        <v>NILE SHERMAN</v>
      </c>
      <c r="H1705" t="str">
        <f t="shared" si="26"/>
        <v>IBFD35-SET</v>
      </c>
      <c r="J1705" t="s">
        <v>3460</v>
      </c>
      <c r="K1705">
        <f t="array" ref="K1705">SUM((InvoiceNo=J1705)*1)</f>
        <v>3</v>
      </c>
      <c r="L1705">
        <f t="array" ref="L1705">SUM((InvoiceNo=J1705)*QuantityShipped)</f>
        <v>3</v>
      </c>
    </row>
    <row r="1706" spans="1:12" x14ac:dyDescent="0.55000000000000004">
      <c r="A1706" t="s">
        <v>1921</v>
      </c>
      <c r="B1706" s="1">
        <v>40620</v>
      </c>
      <c r="C1706" t="s">
        <v>138</v>
      </c>
      <c r="D1706" t="s">
        <v>785</v>
      </c>
      <c r="E1706" t="s">
        <v>786</v>
      </c>
      <c r="F1706">
        <v>1</v>
      </c>
      <c r="G1706" t="str">
        <f t="array" ref="G1706">INDEX(BillToName,MATCH(A1706,'Bill to Data'!$A$2:$A$3040,0))</f>
        <v>DANIEL HORTON</v>
      </c>
      <c r="H1706" t="str">
        <f t="shared" si="26"/>
        <v>12690-3/4-NYB</v>
      </c>
      <c r="J1706" t="s">
        <v>3463</v>
      </c>
      <c r="K1706">
        <f t="array" ref="K1706">SUM((InvoiceNo=J1706)*1)</f>
        <v>8</v>
      </c>
      <c r="L1706">
        <f t="array" ref="L1706">SUM((InvoiceNo=J1706)*QuantityShipped)</f>
        <v>42</v>
      </c>
    </row>
    <row r="1707" spans="1:12" x14ac:dyDescent="0.55000000000000004">
      <c r="A1707" t="s">
        <v>1922</v>
      </c>
      <c r="B1707" s="1">
        <v>40620</v>
      </c>
      <c r="C1707" t="s">
        <v>1</v>
      </c>
      <c r="D1707" t="s">
        <v>970</v>
      </c>
      <c r="E1707" t="s">
        <v>971</v>
      </c>
      <c r="F1707">
        <v>2</v>
      </c>
      <c r="G1707" t="str">
        <f t="array" ref="G1707">INDEX(BillToName,MATCH(A1707,'Bill to Data'!$A$2:$A$3040,0))</f>
        <v>DIXON HARISON</v>
      </c>
      <c r="H1707" t="str">
        <f t="shared" si="26"/>
        <v>AIC11004-VS</v>
      </c>
      <c r="J1707" t="s">
        <v>3464</v>
      </c>
      <c r="K1707">
        <f t="array" ref="K1707">SUM((InvoiceNo=J1707)*1)</f>
        <v>2</v>
      </c>
      <c r="L1707">
        <f t="array" ref="L1707">SUM((InvoiceNo=J1707)*QuantityShipped)</f>
        <v>25</v>
      </c>
    </row>
    <row r="1708" spans="1:12" x14ac:dyDescent="0.55000000000000004">
      <c r="A1708" t="s">
        <v>1922</v>
      </c>
      <c r="B1708" s="1">
        <v>40620</v>
      </c>
      <c r="C1708" t="s">
        <v>1</v>
      </c>
      <c r="D1708" t="s">
        <v>1923</v>
      </c>
      <c r="E1708" t="s">
        <v>1585</v>
      </c>
      <c r="F1708">
        <v>2</v>
      </c>
      <c r="G1708" t="str">
        <f t="array" ref="G1708">INDEX(BillToName,MATCH(A1708,'Bill to Data'!$A$2:$A$3040,0))</f>
        <v>DIXON HARISON</v>
      </c>
      <c r="H1708" t="str">
        <f t="shared" si="26"/>
        <v>TDTF04</v>
      </c>
      <c r="J1708" t="s">
        <v>3467</v>
      </c>
      <c r="K1708">
        <f t="array" ref="K1708">SUM((InvoiceNo=J1708)*1)</f>
        <v>5</v>
      </c>
      <c r="L1708">
        <f t="array" ref="L1708">SUM((InvoiceNo=J1708)*QuantityShipped)</f>
        <v>38</v>
      </c>
    </row>
    <row r="1709" spans="1:12" x14ac:dyDescent="0.55000000000000004">
      <c r="A1709" t="s">
        <v>1924</v>
      </c>
      <c r="B1709" s="1">
        <v>40620</v>
      </c>
      <c r="C1709" t="s">
        <v>1</v>
      </c>
      <c r="D1709" t="s">
        <v>580</v>
      </c>
      <c r="E1709" t="s">
        <v>476</v>
      </c>
      <c r="F1709">
        <v>4</v>
      </c>
      <c r="G1709" t="str">
        <f t="array" ref="G1709">INDEX(BillToName,MATCH(A1709,'Bill to Data'!$A$2:$A$3040,0))</f>
        <v>TOM ELLEFSON</v>
      </c>
      <c r="H1709" t="str">
        <f t="shared" si="26"/>
        <v>19350-212-540-N</v>
      </c>
      <c r="J1709" t="s">
        <v>3468</v>
      </c>
      <c r="K1709">
        <f t="array" ref="K1709">SUM((InvoiceNo=J1709)*1)</f>
        <v>1</v>
      </c>
      <c r="L1709">
        <f t="array" ref="L1709">SUM((InvoiceNo=J1709)*QuantityShipped)</f>
        <v>2</v>
      </c>
    </row>
    <row r="1710" spans="1:12" x14ac:dyDescent="0.55000000000000004">
      <c r="A1710" t="s">
        <v>1924</v>
      </c>
      <c r="B1710" s="1">
        <v>40620</v>
      </c>
      <c r="C1710" t="s">
        <v>1</v>
      </c>
      <c r="D1710" t="s">
        <v>1925</v>
      </c>
      <c r="E1710" t="s">
        <v>478</v>
      </c>
      <c r="F1710">
        <v>2</v>
      </c>
      <c r="G1710" t="str">
        <f t="array" ref="G1710">INDEX(BillToName,MATCH(A1710,'Bill to Data'!$A$2:$A$3040,0))</f>
        <v>TOM ELLEFSON</v>
      </c>
      <c r="H1710" t="str">
        <f t="shared" si="26"/>
        <v>19351-213-540-N</v>
      </c>
      <c r="J1710" t="s">
        <v>3471</v>
      </c>
      <c r="K1710">
        <f t="array" ref="K1710">SUM((InvoiceNo=J1710)*1)</f>
        <v>1</v>
      </c>
      <c r="L1710">
        <f t="array" ref="L1710">SUM((InvoiceNo=J1710)*QuantityShipped)</f>
        <v>1</v>
      </c>
    </row>
    <row r="1711" spans="1:12" x14ac:dyDescent="0.55000000000000004">
      <c r="A1711" t="s">
        <v>1926</v>
      </c>
      <c r="B1711" s="1">
        <v>40623</v>
      </c>
      <c r="C1711" t="s">
        <v>138</v>
      </c>
      <c r="D1711" t="s">
        <v>1279</v>
      </c>
      <c r="E1711" t="s">
        <v>1280</v>
      </c>
      <c r="F1711">
        <v>50</v>
      </c>
      <c r="G1711" t="str">
        <f t="array" ref="G1711">INDEX(BillToName,MATCH(A1711,'Bill to Data'!$A$2:$A$3040,0))</f>
        <v>DREW CHEVAUX</v>
      </c>
      <c r="H1711" t="str">
        <f t="shared" si="26"/>
        <v>TTI11004-VP</v>
      </c>
      <c r="J1711" t="s">
        <v>3472</v>
      </c>
      <c r="K1711">
        <f t="array" ref="K1711">SUM((InvoiceNo=J1711)*1)</f>
        <v>1</v>
      </c>
      <c r="L1711">
        <f t="array" ref="L1711">SUM((InvoiceNo=J1711)*QuantityShipped)</f>
        <v>1</v>
      </c>
    </row>
    <row r="1712" spans="1:12" x14ac:dyDescent="0.55000000000000004">
      <c r="A1712" t="s">
        <v>1926</v>
      </c>
      <c r="B1712" s="1">
        <v>40623</v>
      </c>
      <c r="C1712" t="s">
        <v>138</v>
      </c>
      <c r="D1712" t="s">
        <v>1650</v>
      </c>
      <c r="E1712" t="s">
        <v>1280</v>
      </c>
      <c r="F1712">
        <v>92</v>
      </c>
      <c r="G1712" t="str">
        <f t="array" ref="G1712">INDEX(BillToName,MATCH(A1712,'Bill to Data'!$A$2:$A$3040,0))</f>
        <v>DREW CHEVAUX</v>
      </c>
      <c r="H1712" t="str">
        <f t="shared" si="26"/>
        <v>TTI11006-VP</v>
      </c>
      <c r="J1712" t="s">
        <v>3475</v>
      </c>
      <c r="K1712">
        <f t="array" ref="K1712">SUM((InvoiceNo=J1712)*1)</f>
        <v>9</v>
      </c>
      <c r="L1712">
        <f t="array" ref="L1712">SUM((InvoiceNo=J1712)*QuantityShipped)</f>
        <v>32</v>
      </c>
    </row>
    <row r="1713" spans="1:12" x14ac:dyDescent="0.55000000000000004">
      <c r="A1713" t="s">
        <v>1926</v>
      </c>
      <c r="B1713" s="1">
        <v>40623</v>
      </c>
      <c r="C1713" t="s">
        <v>138</v>
      </c>
      <c r="D1713" t="s">
        <v>242</v>
      </c>
      <c r="E1713" t="s">
        <v>243</v>
      </c>
      <c r="F1713">
        <v>142</v>
      </c>
      <c r="G1713" t="str">
        <f t="array" ref="G1713">INDEX(BillToName,MATCH(A1713,'Bill to Data'!$A$2:$A$3040,0))</f>
        <v>DREW CHEVAUX</v>
      </c>
      <c r="H1713" t="str">
        <f t="shared" si="26"/>
        <v>CP19438-EPR</v>
      </c>
      <c r="J1713" t="s">
        <v>3476</v>
      </c>
      <c r="K1713">
        <f t="array" ref="K1713">SUM((InvoiceNo=J1713)*1)</f>
        <v>5</v>
      </c>
      <c r="L1713">
        <f t="array" ref="L1713">SUM((InvoiceNo=J1713)*QuantityShipped)</f>
        <v>34</v>
      </c>
    </row>
    <row r="1714" spans="1:12" x14ac:dyDescent="0.55000000000000004">
      <c r="A1714" t="s">
        <v>1927</v>
      </c>
      <c r="B1714" s="1">
        <v>40623</v>
      </c>
      <c r="C1714" t="s">
        <v>1</v>
      </c>
      <c r="D1714" t="s">
        <v>1253</v>
      </c>
      <c r="E1714" t="s">
        <v>1254</v>
      </c>
      <c r="F1714">
        <v>1</v>
      </c>
      <c r="G1714" t="str">
        <f t="array" ref="G1714">INDEX(BillToName,MATCH(A1714,'Bill to Data'!$A$2:$A$3040,0))</f>
        <v>CHRISTINE HOLBROOK</v>
      </c>
      <c r="H1714" t="str">
        <f t="shared" si="26"/>
        <v>LST125-50</v>
      </c>
      <c r="J1714" t="s">
        <v>3477</v>
      </c>
      <c r="K1714">
        <f t="array" ref="K1714">SUM((InvoiceNo=J1714)*1)</f>
        <v>1</v>
      </c>
      <c r="L1714">
        <f t="array" ref="L1714">SUM((InvoiceNo=J1714)*QuantityShipped)</f>
        <v>1</v>
      </c>
    </row>
    <row r="1715" spans="1:12" x14ac:dyDescent="0.55000000000000004">
      <c r="A1715" t="s">
        <v>1928</v>
      </c>
      <c r="B1715" s="1">
        <v>40623</v>
      </c>
      <c r="C1715" t="s">
        <v>138</v>
      </c>
      <c r="D1715" t="s">
        <v>1929</v>
      </c>
      <c r="E1715" t="s">
        <v>476</v>
      </c>
      <c r="F1715">
        <v>2</v>
      </c>
      <c r="G1715" t="str">
        <f t="array" ref="G1715">INDEX(BillToName,MATCH(A1715,'Bill to Data'!$A$2:$A$3040,0))</f>
        <v>JOEL R. VISSER</v>
      </c>
      <c r="H1715" t="str">
        <f t="shared" si="26"/>
        <v>19350-212-785-N</v>
      </c>
      <c r="J1715" t="s">
        <v>3478</v>
      </c>
      <c r="K1715">
        <f t="array" ref="K1715">SUM((InvoiceNo=J1715)*1)</f>
        <v>5</v>
      </c>
      <c r="L1715">
        <f t="array" ref="L1715">SUM((InvoiceNo=J1715)*QuantityShipped)</f>
        <v>62</v>
      </c>
    </row>
    <row r="1716" spans="1:12" x14ac:dyDescent="0.55000000000000004">
      <c r="A1716" t="s">
        <v>1928</v>
      </c>
      <c r="B1716" s="1">
        <v>40623</v>
      </c>
      <c r="C1716" t="s">
        <v>138</v>
      </c>
      <c r="D1716" t="s">
        <v>71</v>
      </c>
      <c r="E1716" t="s">
        <v>72</v>
      </c>
      <c r="F1716">
        <v>3</v>
      </c>
      <c r="G1716" t="str">
        <f t="array" ref="G1716">INDEX(BillToName,MATCH(A1716,'Bill to Data'!$A$2:$A$3040,0))</f>
        <v>JOEL R. VISSER</v>
      </c>
      <c r="H1716" t="str">
        <f t="shared" si="26"/>
        <v>55215-50-EPR</v>
      </c>
      <c r="J1716" t="s">
        <v>3479</v>
      </c>
      <c r="K1716">
        <f t="array" ref="K1716">SUM((InvoiceNo=J1716)*1)</f>
        <v>2</v>
      </c>
      <c r="L1716">
        <f t="array" ref="L1716">SUM((InvoiceNo=J1716)*QuantityShipped)</f>
        <v>20</v>
      </c>
    </row>
    <row r="1717" spans="1:12" x14ac:dyDescent="0.55000000000000004">
      <c r="A1717" t="s">
        <v>1928</v>
      </c>
      <c r="B1717" s="1">
        <v>40623</v>
      </c>
      <c r="C1717" t="s">
        <v>138</v>
      </c>
      <c r="D1717" t="s">
        <v>1021</v>
      </c>
      <c r="E1717" t="s">
        <v>1022</v>
      </c>
      <c r="F1717">
        <v>1</v>
      </c>
      <c r="G1717" t="str">
        <f t="array" ref="G1717">INDEX(BillToName,MATCH(A1717,'Bill to Data'!$A$2:$A$3040,0))</f>
        <v>JOEL R. VISSER</v>
      </c>
      <c r="H1717" t="str">
        <f t="shared" si="26"/>
        <v>3430-0332</v>
      </c>
      <c r="J1717" t="s">
        <v>3480</v>
      </c>
      <c r="K1717">
        <f t="array" ref="K1717">SUM((InvoiceNo=J1717)*1)</f>
        <v>2</v>
      </c>
      <c r="L1717">
        <f t="array" ref="L1717">SUM((InvoiceNo=J1717)*QuantityShipped)</f>
        <v>4</v>
      </c>
    </row>
    <row r="1718" spans="1:12" x14ac:dyDescent="0.55000000000000004">
      <c r="A1718" t="s">
        <v>1928</v>
      </c>
      <c r="B1718" s="1">
        <v>40623</v>
      </c>
      <c r="C1718" t="s">
        <v>138</v>
      </c>
      <c r="D1718" t="s">
        <v>25</v>
      </c>
      <c r="E1718" t="s">
        <v>26</v>
      </c>
      <c r="F1718">
        <v>2</v>
      </c>
      <c r="G1718" t="str">
        <f t="array" ref="G1718">INDEX(BillToName,MATCH(A1718,'Bill to Data'!$A$2:$A$3040,0))</f>
        <v>JOEL R. VISSER</v>
      </c>
      <c r="H1718" t="str">
        <f t="shared" si="26"/>
        <v>24216A-1-NYB</v>
      </c>
      <c r="J1718" t="s">
        <v>3483</v>
      </c>
      <c r="K1718">
        <f t="array" ref="K1718">SUM((InvoiceNo=J1718)*1)</f>
        <v>1</v>
      </c>
      <c r="L1718">
        <f t="array" ref="L1718">SUM((InvoiceNo=J1718)*QuantityShipped)</f>
        <v>3</v>
      </c>
    </row>
    <row r="1719" spans="1:12" x14ac:dyDescent="0.55000000000000004">
      <c r="A1719" t="s">
        <v>1928</v>
      </c>
      <c r="B1719" s="1">
        <v>40623</v>
      </c>
      <c r="C1719" t="s">
        <v>138</v>
      </c>
      <c r="D1719" t="s">
        <v>1930</v>
      </c>
      <c r="E1719" t="s">
        <v>1931</v>
      </c>
      <c r="F1719">
        <v>1</v>
      </c>
      <c r="G1719" t="str">
        <f t="array" ref="G1719">INDEX(BillToName,MATCH(A1719,'Bill to Data'!$A$2:$A$3040,0))</f>
        <v>JOEL R. VISSER</v>
      </c>
      <c r="H1719" t="str">
        <f t="shared" si="26"/>
        <v>40400FG02L160</v>
      </c>
      <c r="J1719" t="s">
        <v>3485</v>
      </c>
      <c r="K1719">
        <f t="array" ref="K1719">SUM((InvoiceNo=J1719)*1)</f>
        <v>1</v>
      </c>
      <c r="L1719">
        <f t="array" ref="L1719">SUM((InvoiceNo=J1719)*QuantityShipped)</f>
        <v>1</v>
      </c>
    </row>
    <row r="1720" spans="1:12" x14ac:dyDescent="0.55000000000000004">
      <c r="A1720" t="s">
        <v>1928</v>
      </c>
      <c r="B1720" s="1">
        <v>40623</v>
      </c>
      <c r="C1720" t="s">
        <v>138</v>
      </c>
      <c r="D1720" t="s">
        <v>1301</v>
      </c>
      <c r="E1720" t="s">
        <v>1302</v>
      </c>
      <c r="F1720">
        <v>38</v>
      </c>
      <c r="G1720" t="str">
        <f t="array" ref="G1720">INDEX(BillToName,MATCH(A1720,'Bill to Data'!$A$2:$A$3040,0))</f>
        <v>JOEL R. VISSER</v>
      </c>
      <c r="H1720" t="str">
        <f t="shared" si="26"/>
        <v>CP25597-4-NY</v>
      </c>
      <c r="J1720" t="s">
        <v>3488</v>
      </c>
      <c r="K1720">
        <f t="array" ref="K1720">SUM((InvoiceNo=J1720)*1)</f>
        <v>1</v>
      </c>
      <c r="L1720">
        <f t="array" ref="L1720">SUM((InvoiceNo=J1720)*QuantityShipped)</f>
        <v>1</v>
      </c>
    </row>
    <row r="1721" spans="1:12" x14ac:dyDescent="0.55000000000000004">
      <c r="A1721" t="s">
        <v>1928</v>
      </c>
      <c r="B1721" s="1">
        <v>40623</v>
      </c>
      <c r="C1721" t="s">
        <v>138</v>
      </c>
      <c r="D1721" t="s">
        <v>906</v>
      </c>
      <c r="E1721" t="s">
        <v>907</v>
      </c>
      <c r="F1721">
        <v>38</v>
      </c>
      <c r="G1721" t="str">
        <f t="array" ref="G1721">INDEX(BillToName,MATCH(A1721,'Bill to Data'!$A$2:$A$3040,0))</f>
        <v>JOEL R. VISSER</v>
      </c>
      <c r="H1721" t="str">
        <f t="shared" si="26"/>
        <v>CP25597-6-NY</v>
      </c>
      <c r="J1721" t="s">
        <v>3489</v>
      </c>
      <c r="K1721">
        <f t="array" ref="K1721">SUM((InvoiceNo=J1721)*1)</f>
        <v>1</v>
      </c>
      <c r="L1721">
        <f t="array" ref="L1721">SUM((InvoiceNo=J1721)*QuantityShipped)</f>
        <v>2</v>
      </c>
    </row>
    <row r="1722" spans="1:12" x14ac:dyDescent="0.55000000000000004">
      <c r="A1722" t="s">
        <v>1928</v>
      </c>
      <c r="B1722" s="1">
        <v>40623</v>
      </c>
      <c r="C1722" t="s">
        <v>138</v>
      </c>
      <c r="D1722" t="s">
        <v>1328</v>
      </c>
      <c r="E1722" t="s">
        <v>1280</v>
      </c>
      <c r="F1722">
        <v>38</v>
      </c>
      <c r="G1722" t="str">
        <f t="array" ref="G1722">INDEX(BillToName,MATCH(A1722,'Bill to Data'!$A$2:$A$3040,0))</f>
        <v>JOEL R. VISSER</v>
      </c>
      <c r="H1722" t="str">
        <f t="shared" si="26"/>
        <v>TTI11002-VP</v>
      </c>
      <c r="J1722" t="s">
        <v>3491</v>
      </c>
      <c r="K1722">
        <f t="array" ref="K1722">SUM((InvoiceNo=J1722)*1)</f>
        <v>1</v>
      </c>
      <c r="L1722">
        <f t="array" ref="L1722">SUM((InvoiceNo=J1722)*QuantityShipped)</f>
        <v>4</v>
      </c>
    </row>
    <row r="1723" spans="1:12" x14ac:dyDescent="0.55000000000000004">
      <c r="A1723" t="s">
        <v>1928</v>
      </c>
      <c r="B1723" s="1">
        <v>40623</v>
      </c>
      <c r="C1723" t="s">
        <v>138</v>
      </c>
      <c r="D1723" t="s">
        <v>1537</v>
      </c>
      <c r="E1723" t="s">
        <v>1280</v>
      </c>
      <c r="F1723">
        <v>38</v>
      </c>
      <c r="G1723" t="str">
        <f t="array" ref="G1723">INDEX(BillToName,MATCH(A1723,'Bill to Data'!$A$2:$A$3040,0))</f>
        <v>JOEL R. VISSER</v>
      </c>
      <c r="H1723" t="str">
        <f t="shared" si="26"/>
        <v>TTI11003-VP</v>
      </c>
      <c r="J1723" t="s">
        <v>3492</v>
      </c>
      <c r="K1723">
        <f t="array" ref="K1723">SUM((InvoiceNo=J1723)*1)</f>
        <v>2</v>
      </c>
      <c r="L1723">
        <f t="array" ref="L1723">SUM((InvoiceNo=J1723)*QuantityShipped)</f>
        <v>8</v>
      </c>
    </row>
    <row r="1724" spans="1:12" x14ac:dyDescent="0.55000000000000004">
      <c r="A1724" t="s">
        <v>1932</v>
      </c>
      <c r="B1724" s="1">
        <v>40623</v>
      </c>
      <c r="C1724" t="s">
        <v>138</v>
      </c>
      <c r="D1724" t="s">
        <v>1253</v>
      </c>
      <c r="E1724" t="s">
        <v>1254</v>
      </c>
      <c r="F1724">
        <v>1</v>
      </c>
      <c r="G1724" t="str">
        <f t="array" ref="G1724">INDEX(BillToName,MATCH(A1724,'Bill to Data'!$A$2:$A$3040,0))</f>
        <v>TERRELL COLLINS</v>
      </c>
      <c r="H1724" t="str">
        <f t="shared" si="26"/>
        <v>LST125-50</v>
      </c>
      <c r="J1724" t="s">
        <v>3494</v>
      </c>
      <c r="K1724">
        <f t="array" ref="K1724">SUM((InvoiceNo=J1724)*1)</f>
        <v>1</v>
      </c>
      <c r="L1724">
        <f t="array" ref="L1724">SUM((InvoiceNo=J1724)*QuantityShipped)</f>
        <v>1</v>
      </c>
    </row>
    <row r="1725" spans="1:12" x14ac:dyDescent="0.55000000000000004">
      <c r="A1725" t="s">
        <v>1933</v>
      </c>
      <c r="B1725" s="1">
        <v>40623</v>
      </c>
      <c r="C1725" t="s">
        <v>1</v>
      </c>
      <c r="D1725" t="s">
        <v>1288</v>
      </c>
      <c r="E1725" t="s">
        <v>1289</v>
      </c>
      <c r="F1725">
        <v>1</v>
      </c>
      <c r="G1725" t="str">
        <f t="array" ref="G1725">INDEX(BillToName,MATCH(A1725,'Bill to Data'!$A$2:$A$3040,0))</f>
        <v>JOHN GORDON-ROSS</v>
      </c>
      <c r="H1725" t="str">
        <f t="shared" si="26"/>
        <v>21773-244C-3/4</v>
      </c>
      <c r="J1725" t="s">
        <v>3495</v>
      </c>
      <c r="K1725">
        <f t="array" ref="K1725">SUM((InvoiceNo=J1725)*1)</f>
        <v>1</v>
      </c>
      <c r="L1725">
        <f t="array" ref="L1725">SUM((InvoiceNo=J1725)*QuantityShipped)</f>
        <v>1</v>
      </c>
    </row>
    <row r="1726" spans="1:12" x14ac:dyDescent="0.55000000000000004">
      <c r="A1726" t="s">
        <v>1933</v>
      </c>
      <c r="B1726" s="1">
        <v>40623</v>
      </c>
      <c r="C1726" t="s">
        <v>1</v>
      </c>
      <c r="D1726" t="s">
        <v>242</v>
      </c>
      <c r="E1726" t="s">
        <v>243</v>
      </c>
      <c r="F1726">
        <v>20</v>
      </c>
      <c r="G1726" t="str">
        <f t="array" ref="G1726">INDEX(BillToName,MATCH(A1726,'Bill to Data'!$A$2:$A$3040,0))</f>
        <v>JOHN GORDON-ROSS</v>
      </c>
      <c r="H1726" t="str">
        <f t="shared" si="26"/>
        <v>CP19438-EPR</v>
      </c>
      <c r="J1726" t="s">
        <v>3496</v>
      </c>
      <c r="K1726">
        <f t="array" ref="K1726">SUM((InvoiceNo=J1726)*1)</f>
        <v>1</v>
      </c>
      <c r="L1726">
        <f t="array" ref="L1726">SUM((InvoiceNo=J1726)*QuantityShipped)</f>
        <v>20</v>
      </c>
    </row>
    <row r="1727" spans="1:12" x14ac:dyDescent="0.55000000000000004">
      <c r="A1727" t="s">
        <v>1933</v>
      </c>
      <c r="B1727" s="1">
        <v>40623</v>
      </c>
      <c r="C1727" t="s">
        <v>1</v>
      </c>
      <c r="D1727" t="s">
        <v>384</v>
      </c>
      <c r="E1727" t="s">
        <v>385</v>
      </c>
      <c r="F1727">
        <v>20</v>
      </c>
      <c r="G1727" t="str">
        <f t="array" ref="G1727">INDEX(BillToName,MATCH(A1727,'Bill to Data'!$A$2:$A$3040,0))</f>
        <v>JOHN GORDON-ROSS</v>
      </c>
      <c r="H1727" t="str">
        <f t="shared" si="26"/>
        <v>QJ4676-1/4-NYR</v>
      </c>
      <c r="J1727" t="s">
        <v>3497</v>
      </c>
      <c r="K1727">
        <f t="array" ref="K1727">SUM((InvoiceNo=J1727)*1)</f>
        <v>1</v>
      </c>
      <c r="L1727">
        <f t="array" ref="L1727">SUM((InvoiceNo=J1727)*QuantityShipped)</f>
        <v>-1</v>
      </c>
    </row>
    <row r="1728" spans="1:12" x14ac:dyDescent="0.55000000000000004">
      <c r="A1728" t="s">
        <v>1934</v>
      </c>
      <c r="B1728" s="1">
        <v>40623</v>
      </c>
      <c r="C1728" t="s">
        <v>138</v>
      </c>
      <c r="D1728" t="s">
        <v>1935</v>
      </c>
      <c r="E1728" t="s">
        <v>893</v>
      </c>
      <c r="F1728">
        <v>56</v>
      </c>
      <c r="G1728" t="str">
        <f t="array" ref="G1728">INDEX(BillToName,MATCH(A1728,'Bill to Data'!$A$2:$A$3040,0))</f>
        <v>PENN MONTLY</v>
      </c>
      <c r="H1728" t="str">
        <f t="shared" si="26"/>
        <v>TDXL11010</v>
      </c>
      <c r="J1728" t="s">
        <v>3498</v>
      </c>
      <c r="K1728">
        <f t="array" ref="K1728">SUM((InvoiceNo=J1728)*1)</f>
        <v>1</v>
      </c>
      <c r="L1728">
        <f t="array" ref="L1728">SUM((InvoiceNo=J1728)*QuantityShipped)</f>
        <v>2</v>
      </c>
    </row>
    <row r="1729" spans="1:12" x14ac:dyDescent="0.55000000000000004">
      <c r="A1729" t="s">
        <v>1936</v>
      </c>
      <c r="B1729" s="1">
        <v>40623</v>
      </c>
      <c r="C1729" t="s">
        <v>138</v>
      </c>
      <c r="D1729" t="s">
        <v>1937</v>
      </c>
      <c r="E1729" t="s">
        <v>76</v>
      </c>
      <c r="F1729">
        <v>12</v>
      </c>
      <c r="G1729" t="str">
        <f t="array" ref="G1729">INDEX(BillToName,MATCH(A1729,'Bill to Data'!$A$2:$A$3040,0))</f>
        <v>JOHN PIERCE</v>
      </c>
      <c r="H1729" t="str">
        <f t="shared" si="26"/>
        <v>QJ111SQ-1-1/2</v>
      </c>
      <c r="J1729" t="s">
        <v>3499</v>
      </c>
      <c r="K1729">
        <f t="array" ref="K1729">SUM((InvoiceNo=J1729)*1)</f>
        <v>1</v>
      </c>
      <c r="L1729">
        <f t="array" ref="L1729">SUM((InvoiceNo=J1729)*QuantityShipped)</f>
        <v>1</v>
      </c>
    </row>
    <row r="1730" spans="1:12" x14ac:dyDescent="0.55000000000000004">
      <c r="A1730" t="s">
        <v>1936</v>
      </c>
      <c r="B1730" s="1">
        <v>40623</v>
      </c>
      <c r="C1730" t="s">
        <v>138</v>
      </c>
      <c r="D1730" t="s">
        <v>242</v>
      </c>
      <c r="E1730" t="s">
        <v>243</v>
      </c>
      <c r="F1730">
        <v>26</v>
      </c>
      <c r="G1730" t="str">
        <f t="array" ref="G1730">INDEX(BillToName,MATCH(A1730,'Bill to Data'!$A$2:$A$3040,0))</f>
        <v>JOHN PIERCE</v>
      </c>
      <c r="H1730" t="str">
        <f t="shared" ref="H1730:H1793" si="27">LEFT(D1730,LEN(D1730))</f>
        <v>CP19438-EPR</v>
      </c>
      <c r="J1730" t="s">
        <v>3500</v>
      </c>
      <c r="K1730">
        <f t="array" ref="K1730">SUM((InvoiceNo=J1730)*1)</f>
        <v>1</v>
      </c>
      <c r="L1730">
        <f t="array" ref="L1730">SUM((InvoiceNo=J1730)*QuantityShipped)</f>
        <v>1</v>
      </c>
    </row>
    <row r="1731" spans="1:12" x14ac:dyDescent="0.55000000000000004">
      <c r="A1731" t="s">
        <v>1938</v>
      </c>
      <c r="B1731" s="1">
        <v>40623</v>
      </c>
      <c r="C1731" t="s">
        <v>1</v>
      </c>
      <c r="D1731" t="s">
        <v>1751</v>
      </c>
      <c r="E1731" t="s">
        <v>1752</v>
      </c>
      <c r="F1731">
        <v>2</v>
      </c>
      <c r="G1731" t="str">
        <f t="array" ref="G1731">INDEX(BillToName,MATCH(A1731,'Bill to Data'!$A$2:$A$3040,0))</f>
        <v>DAVID WALLACE</v>
      </c>
      <c r="H1731" t="str">
        <f t="shared" si="27"/>
        <v>QJ363C-1-NYB</v>
      </c>
      <c r="J1731" t="s">
        <v>3503</v>
      </c>
      <c r="K1731">
        <f t="array" ref="K1731">SUM((InvoiceNo=J1731)*1)</f>
        <v>4</v>
      </c>
      <c r="L1731">
        <f t="array" ref="L1731">SUM((InvoiceNo=J1731)*QuantityShipped)</f>
        <v>6</v>
      </c>
    </row>
    <row r="1732" spans="1:12" x14ac:dyDescent="0.55000000000000004">
      <c r="A1732" t="s">
        <v>1938</v>
      </c>
      <c r="B1732" s="1">
        <v>40623</v>
      </c>
      <c r="C1732" t="s">
        <v>1</v>
      </c>
      <c r="D1732" t="s">
        <v>1771</v>
      </c>
      <c r="E1732" t="s">
        <v>1772</v>
      </c>
      <c r="F1732">
        <v>56</v>
      </c>
      <c r="G1732" t="str">
        <f t="array" ref="G1732">INDEX(BillToName,MATCH(A1732,'Bill to Data'!$A$2:$A$3040,0))</f>
        <v>DAVID WALLACE</v>
      </c>
      <c r="H1732" t="str">
        <f t="shared" si="27"/>
        <v>CP25597-7-NY</v>
      </c>
      <c r="J1732" t="s">
        <v>3504</v>
      </c>
      <c r="K1732">
        <f t="array" ref="K1732">SUM((InvoiceNo=J1732)*1)</f>
        <v>1</v>
      </c>
      <c r="L1732">
        <f t="array" ref="L1732">SUM((InvoiceNo=J1732)*QuantityShipped)</f>
        <v>1</v>
      </c>
    </row>
    <row r="1733" spans="1:12" x14ac:dyDescent="0.55000000000000004">
      <c r="A1733" t="s">
        <v>1938</v>
      </c>
      <c r="B1733" s="1">
        <v>40623</v>
      </c>
      <c r="C1733" t="s">
        <v>1</v>
      </c>
      <c r="D1733" t="s">
        <v>576</v>
      </c>
      <c r="E1733" t="s">
        <v>90</v>
      </c>
      <c r="F1733">
        <v>17</v>
      </c>
      <c r="G1733" t="str">
        <f t="array" ref="G1733">INDEX(BillToName,MATCH(A1733,'Bill to Data'!$A$2:$A$3040,0))</f>
        <v>DAVID WALLACE</v>
      </c>
      <c r="H1733" t="str">
        <f t="shared" si="27"/>
        <v>XRC8003-VK</v>
      </c>
      <c r="J1733" t="s">
        <v>3507</v>
      </c>
      <c r="K1733">
        <f t="array" ref="K1733">SUM((InvoiceNo=J1733)*1)</f>
        <v>1</v>
      </c>
      <c r="L1733">
        <f t="array" ref="L1733">SUM((InvoiceNo=J1733)*QuantityShipped)</f>
        <v>25</v>
      </c>
    </row>
    <row r="1734" spans="1:12" x14ac:dyDescent="0.55000000000000004">
      <c r="A1734" t="s">
        <v>1939</v>
      </c>
      <c r="B1734" s="1">
        <v>40623</v>
      </c>
      <c r="C1734" t="s">
        <v>1</v>
      </c>
      <c r="D1734" t="s">
        <v>1940</v>
      </c>
      <c r="E1734" t="s">
        <v>1941</v>
      </c>
      <c r="F1734">
        <v>1</v>
      </c>
      <c r="G1734" t="str">
        <f t="array" ref="G1734">INDEX(BillToName,MATCH(A1734,'Bill to Data'!$A$2:$A$3040,0))</f>
        <v>STEVE GENTER</v>
      </c>
      <c r="H1734" t="str">
        <f t="shared" si="27"/>
        <v>HF140-10</v>
      </c>
      <c r="J1734" t="s">
        <v>3508</v>
      </c>
      <c r="K1734">
        <f t="array" ref="K1734">SUM((InvoiceNo=J1734)*1)</f>
        <v>1</v>
      </c>
      <c r="L1734">
        <f t="array" ref="L1734">SUM((InvoiceNo=J1734)*QuantityShipped)</f>
        <v>1</v>
      </c>
    </row>
    <row r="1735" spans="1:12" x14ac:dyDescent="0.55000000000000004">
      <c r="A1735" t="s">
        <v>1939</v>
      </c>
      <c r="B1735" s="1">
        <v>40623</v>
      </c>
      <c r="C1735" t="s">
        <v>1</v>
      </c>
      <c r="D1735" t="s">
        <v>1942</v>
      </c>
      <c r="E1735" t="s">
        <v>1943</v>
      </c>
      <c r="F1735">
        <v>1</v>
      </c>
      <c r="G1735" t="str">
        <f t="array" ref="G1735">INDEX(BillToName,MATCH(A1735,'Bill to Data'!$A$2:$A$3040,0))</f>
        <v>STEVE GENTER</v>
      </c>
      <c r="H1735" t="str">
        <f t="shared" si="27"/>
        <v>HF140-15</v>
      </c>
      <c r="J1735" t="s">
        <v>3509</v>
      </c>
      <c r="K1735">
        <f t="array" ref="K1735">SUM((InvoiceNo=J1735)*1)</f>
        <v>1</v>
      </c>
      <c r="L1735">
        <f t="array" ref="L1735">SUM((InvoiceNo=J1735)*QuantityShipped)</f>
        <v>1</v>
      </c>
    </row>
    <row r="1736" spans="1:12" x14ac:dyDescent="0.55000000000000004">
      <c r="A1736" t="s">
        <v>1939</v>
      </c>
      <c r="B1736" s="1">
        <v>40623</v>
      </c>
      <c r="C1736" t="s">
        <v>1</v>
      </c>
      <c r="D1736" t="s">
        <v>1944</v>
      </c>
      <c r="E1736" t="s">
        <v>1945</v>
      </c>
      <c r="F1736">
        <v>1</v>
      </c>
      <c r="G1736" t="str">
        <f t="array" ref="G1736">INDEX(BillToName,MATCH(A1736,'Bill to Data'!$A$2:$A$3040,0))</f>
        <v>STEVE GENTER</v>
      </c>
      <c r="H1736" t="str">
        <f t="shared" si="27"/>
        <v>HF140-08</v>
      </c>
      <c r="J1736" t="s">
        <v>3510</v>
      </c>
      <c r="K1736">
        <f t="array" ref="K1736">SUM((InvoiceNo=J1736)*1)</f>
        <v>1</v>
      </c>
      <c r="L1736">
        <f t="array" ref="L1736">SUM((InvoiceNo=J1736)*QuantityShipped)</f>
        <v>1</v>
      </c>
    </row>
    <row r="1737" spans="1:12" x14ac:dyDescent="0.55000000000000004">
      <c r="A1737" t="s">
        <v>1946</v>
      </c>
      <c r="B1737" s="1">
        <v>40623</v>
      </c>
      <c r="C1737" t="s">
        <v>1</v>
      </c>
      <c r="D1737" t="s">
        <v>1509</v>
      </c>
      <c r="E1737" t="s">
        <v>1510</v>
      </c>
      <c r="F1737">
        <v>56</v>
      </c>
      <c r="G1737" t="str">
        <f t="array" ref="G1737">INDEX(BillToName,MATCH(A1737,'Bill to Data'!$A$2:$A$3040,0))</f>
        <v>CORWIN RUFENACHT</v>
      </c>
      <c r="H1737" t="str">
        <f t="shared" si="27"/>
        <v>SJ7-10-VP</v>
      </c>
      <c r="J1737" t="s">
        <v>3511</v>
      </c>
      <c r="K1737">
        <f t="array" ref="K1737">SUM((InvoiceNo=J1737)*1)</f>
        <v>1</v>
      </c>
      <c r="L1737">
        <f t="array" ref="L1737">SUM((InvoiceNo=J1737)*QuantityShipped)</f>
        <v>2</v>
      </c>
    </row>
    <row r="1738" spans="1:12" x14ac:dyDescent="0.55000000000000004">
      <c r="A1738" t="s">
        <v>1947</v>
      </c>
      <c r="B1738" s="1">
        <v>40623</v>
      </c>
      <c r="C1738" t="s">
        <v>1</v>
      </c>
      <c r="D1738" t="s">
        <v>1002</v>
      </c>
      <c r="E1738" t="s">
        <v>1003</v>
      </c>
      <c r="F1738">
        <v>1</v>
      </c>
      <c r="G1738" t="str">
        <f t="array" ref="G1738">INDEX(BillToName,MATCH(A1738,'Bill to Data'!$A$2:$A$3040,0))</f>
        <v>TED MARTIN</v>
      </c>
      <c r="H1738" t="str">
        <f t="shared" si="27"/>
        <v>22650-PP-1/4</v>
      </c>
      <c r="J1738" t="s">
        <v>3512</v>
      </c>
      <c r="K1738">
        <f t="array" ref="K1738">SUM((InvoiceNo=J1738)*1)</f>
        <v>3</v>
      </c>
      <c r="L1738">
        <f t="array" ref="L1738">SUM((InvoiceNo=J1738)*QuantityShipped)</f>
        <v>180</v>
      </c>
    </row>
    <row r="1739" spans="1:12" x14ac:dyDescent="0.55000000000000004">
      <c r="A1739" t="s">
        <v>1947</v>
      </c>
      <c r="B1739" s="1">
        <v>40623</v>
      </c>
      <c r="C1739" t="s">
        <v>1</v>
      </c>
      <c r="D1739" t="s">
        <v>550</v>
      </c>
      <c r="E1739" t="s">
        <v>115</v>
      </c>
      <c r="F1739">
        <v>1</v>
      </c>
      <c r="G1739" t="str">
        <f t="array" ref="G1739">INDEX(BillToName,MATCH(A1739,'Bill to Data'!$A$2:$A$3040,0))</f>
        <v>TED MARTIN</v>
      </c>
      <c r="H1739" t="str">
        <f t="shared" si="27"/>
        <v>22670-PP-24-406</v>
      </c>
      <c r="J1739" t="s">
        <v>3513</v>
      </c>
      <c r="K1739">
        <f t="array" ref="K1739">SUM((InvoiceNo=J1739)*1)</f>
        <v>3</v>
      </c>
      <c r="L1739">
        <f t="array" ref="L1739">SUM((InvoiceNo=J1739)*QuantityShipped)</f>
        <v>18</v>
      </c>
    </row>
    <row r="1740" spans="1:12" x14ac:dyDescent="0.55000000000000004">
      <c r="A1740" t="s">
        <v>1948</v>
      </c>
      <c r="B1740" s="1">
        <v>40623</v>
      </c>
      <c r="C1740" t="s">
        <v>1</v>
      </c>
      <c r="D1740" t="s">
        <v>177</v>
      </c>
      <c r="E1740" t="s">
        <v>178</v>
      </c>
      <c r="F1740">
        <v>1</v>
      </c>
      <c r="G1740" t="str">
        <f t="array" ref="G1740">INDEX(BillToName,MATCH(A1740,'Bill to Data'!$A$2:$A$3040,0))</f>
        <v>DAVID LISSON</v>
      </c>
      <c r="H1740" t="str">
        <f t="shared" si="27"/>
        <v>AA17L</v>
      </c>
      <c r="J1740" t="s">
        <v>3514</v>
      </c>
      <c r="K1740">
        <f t="array" ref="K1740">SUM((InvoiceNo=J1740)*1)</f>
        <v>1</v>
      </c>
      <c r="L1740">
        <f t="array" ref="L1740">SUM((InvoiceNo=J1740)*QuantityShipped)</f>
        <v>2</v>
      </c>
    </row>
    <row r="1741" spans="1:12" x14ac:dyDescent="0.55000000000000004">
      <c r="A1741" t="s">
        <v>1949</v>
      </c>
      <c r="B1741" s="1">
        <v>40623</v>
      </c>
      <c r="C1741" t="s">
        <v>1</v>
      </c>
      <c r="D1741" t="s">
        <v>2</v>
      </c>
      <c r="E1741" t="s">
        <v>3</v>
      </c>
      <c r="F1741">
        <v>1</v>
      </c>
      <c r="G1741" t="str">
        <f t="array" ref="G1741">INDEX(BillToName,MATCH(A1741,'Bill to Data'!$A$2:$A$3040,0))</f>
        <v>H.L. THOMAS</v>
      </c>
      <c r="H1741" t="str">
        <f t="shared" si="27"/>
        <v>8000-543-236</v>
      </c>
      <c r="J1741" t="s">
        <v>3517</v>
      </c>
      <c r="K1741">
        <f t="array" ref="K1741">SUM((InvoiceNo=J1741)*1)</f>
        <v>1</v>
      </c>
      <c r="L1741">
        <f t="array" ref="L1741">SUM((InvoiceNo=J1741)*QuantityShipped)</f>
        <v>5</v>
      </c>
    </row>
    <row r="1742" spans="1:12" x14ac:dyDescent="0.55000000000000004">
      <c r="A1742" t="s">
        <v>1950</v>
      </c>
      <c r="B1742" s="1">
        <v>40623</v>
      </c>
      <c r="C1742" t="s">
        <v>138</v>
      </c>
      <c r="D1742" t="s">
        <v>57</v>
      </c>
      <c r="E1742" t="s">
        <v>58</v>
      </c>
      <c r="F1742">
        <v>2</v>
      </c>
      <c r="G1742" t="str">
        <f t="array" ref="G1742">INDEX(BillToName,MATCH(A1742,'Bill to Data'!$A$2:$A$3040,0))</f>
        <v>FILK PEST CONTROL</v>
      </c>
      <c r="H1742" t="str">
        <f t="shared" si="27"/>
        <v>4688</v>
      </c>
      <c r="J1742" t="s">
        <v>3518</v>
      </c>
      <c r="K1742">
        <f t="array" ref="K1742">SUM((InvoiceNo=J1742)*1)</f>
        <v>17</v>
      </c>
      <c r="L1742">
        <f t="array" ref="L1742">SUM((InvoiceNo=J1742)*QuantityShipped)</f>
        <v>381</v>
      </c>
    </row>
    <row r="1743" spans="1:12" x14ac:dyDescent="0.55000000000000004">
      <c r="A1743" t="s">
        <v>1951</v>
      </c>
      <c r="B1743" s="1">
        <v>40624</v>
      </c>
      <c r="C1743" t="s">
        <v>138</v>
      </c>
      <c r="D1743" t="s">
        <v>93</v>
      </c>
      <c r="E1743" t="s">
        <v>94</v>
      </c>
      <c r="F1743">
        <v>2</v>
      </c>
      <c r="G1743" t="str">
        <f t="array" ref="G1743">INDEX(BillToName,MATCH(A1743,'Bill to Data'!$A$2:$A$3040,0))</f>
        <v>MARK SHAW</v>
      </c>
      <c r="H1743" t="str">
        <f t="shared" si="27"/>
        <v>MFM220</v>
      </c>
      <c r="J1743" t="s">
        <v>3528</v>
      </c>
      <c r="K1743">
        <f t="array" ref="K1743">SUM((InvoiceNo=J1743)*1)</f>
        <v>1</v>
      </c>
      <c r="L1743">
        <f t="array" ref="L1743">SUM((InvoiceNo=J1743)*QuantityShipped)</f>
        <v>2</v>
      </c>
    </row>
    <row r="1744" spans="1:12" x14ac:dyDescent="0.55000000000000004">
      <c r="A1744" t="s">
        <v>1951</v>
      </c>
      <c r="B1744" s="1">
        <v>40624</v>
      </c>
      <c r="C1744" t="s">
        <v>138</v>
      </c>
      <c r="D1744" t="s">
        <v>1952</v>
      </c>
      <c r="E1744" t="s">
        <v>1953</v>
      </c>
      <c r="F1744">
        <v>4</v>
      </c>
      <c r="G1744" t="str">
        <f t="array" ref="G1744">INDEX(BillToName,MATCH(A1744,'Bill to Data'!$A$2:$A$3040,0))</f>
        <v>MARK SHAW</v>
      </c>
      <c r="H1744" t="str">
        <f t="shared" si="27"/>
        <v>M200FPT</v>
      </c>
      <c r="J1744" t="s">
        <v>3529</v>
      </c>
      <c r="K1744">
        <f t="array" ref="K1744">SUM((InvoiceNo=J1744)*1)</f>
        <v>1</v>
      </c>
      <c r="L1744">
        <f t="array" ref="L1744">SUM((InvoiceNo=J1744)*QuantityShipped)</f>
        <v>1</v>
      </c>
    </row>
    <row r="1745" spans="1:12" x14ac:dyDescent="0.55000000000000004">
      <c r="A1745" t="s">
        <v>1951</v>
      </c>
      <c r="B1745" s="1">
        <v>40624</v>
      </c>
      <c r="C1745" t="s">
        <v>138</v>
      </c>
      <c r="D1745" t="s">
        <v>1227</v>
      </c>
      <c r="E1745" t="s">
        <v>1228</v>
      </c>
      <c r="F1745">
        <v>4</v>
      </c>
      <c r="G1745" t="str">
        <f t="array" ref="G1745">INDEX(BillToName,MATCH(A1745,'Bill to Data'!$A$2:$A$3040,0))</f>
        <v>MARK SHAW</v>
      </c>
      <c r="H1745" t="str">
        <f t="shared" si="27"/>
        <v>FC200</v>
      </c>
      <c r="J1745" t="s">
        <v>3530</v>
      </c>
      <c r="K1745">
        <f t="array" ref="K1745">SUM((InvoiceNo=J1745)*1)</f>
        <v>2</v>
      </c>
      <c r="L1745">
        <f t="array" ref="L1745">SUM((InvoiceNo=J1745)*QuantityShipped)</f>
        <v>2</v>
      </c>
    </row>
    <row r="1746" spans="1:12" x14ac:dyDescent="0.55000000000000004">
      <c r="A1746" t="s">
        <v>1954</v>
      </c>
      <c r="B1746" s="1">
        <v>40624</v>
      </c>
      <c r="C1746" t="s">
        <v>1</v>
      </c>
      <c r="D1746" t="s">
        <v>1955</v>
      </c>
      <c r="E1746" t="s">
        <v>725</v>
      </c>
      <c r="F1746">
        <v>26</v>
      </c>
      <c r="G1746" t="str">
        <f t="array" ref="G1746">INDEX(BillToName,MATCH(A1746,'Bill to Data'!$A$2:$A$3040,0))</f>
        <v>AARON CROOKS</v>
      </c>
      <c r="H1746" t="str">
        <f t="shared" si="27"/>
        <v>O0420416</v>
      </c>
      <c r="J1746" t="s">
        <v>3535</v>
      </c>
      <c r="K1746">
        <f t="array" ref="K1746">SUM((InvoiceNo=J1746)*1)</f>
        <v>1</v>
      </c>
      <c r="L1746">
        <f t="array" ref="L1746">SUM((InvoiceNo=J1746)*QuantityShipped)</f>
        <v>40</v>
      </c>
    </row>
    <row r="1747" spans="1:12" x14ac:dyDescent="0.55000000000000004">
      <c r="A1747" t="s">
        <v>1954</v>
      </c>
      <c r="B1747" s="1">
        <v>40624</v>
      </c>
      <c r="C1747" t="s">
        <v>1</v>
      </c>
      <c r="D1747" t="s">
        <v>384</v>
      </c>
      <c r="E1747" t="s">
        <v>385</v>
      </c>
      <c r="F1747">
        <v>26</v>
      </c>
      <c r="G1747" t="str">
        <f t="array" ref="G1747">INDEX(BillToName,MATCH(A1747,'Bill to Data'!$A$2:$A$3040,0))</f>
        <v>AARON CROOKS</v>
      </c>
      <c r="H1747" t="str">
        <f t="shared" si="27"/>
        <v>QJ4676-1/4-NYR</v>
      </c>
      <c r="J1747" t="s">
        <v>3536</v>
      </c>
      <c r="K1747">
        <f t="array" ref="K1747">SUM((InvoiceNo=J1747)*1)</f>
        <v>3</v>
      </c>
      <c r="L1747">
        <f t="array" ref="L1747">SUM((InvoiceNo=J1747)*QuantityShipped)</f>
        <v>9</v>
      </c>
    </row>
    <row r="1748" spans="1:12" x14ac:dyDescent="0.55000000000000004">
      <c r="A1748" t="s">
        <v>1954</v>
      </c>
      <c r="B1748" s="1">
        <v>40624</v>
      </c>
      <c r="C1748" t="s">
        <v>1</v>
      </c>
      <c r="D1748" t="s">
        <v>242</v>
      </c>
      <c r="E1748" t="s">
        <v>243</v>
      </c>
      <c r="F1748">
        <v>26</v>
      </c>
      <c r="G1748" t="str">
        <f t="array" ref="G1748">INDEX(BillToName,MATCH(A1748,'Bill to Data'!$A$2:$A$3040,0))</f>
        <v>AARON CROOKS</v>
      </c>
      <c r="H1748" t="str">
        <f t="shared" si="27"/>
        <v>CP19438-EPR</v>
      </c>
      <c r="J1748" t="s">
        <v>3537</v>
      </c>
      <c r="K1748">
        <f t="array" ref="K1748">SUM((InvoiceNo=J1748)*1)</f>
        <v>4</v>
      </c>
      <c r="L1748">
        <f t="array" ref="L1748">SUM((InvoiceNo=J1748)*QuantityShipped)</f>
        <v>390</v>
      </c>
    </row>
    <row r="1749" spans="1:12" x14ac:dyDescent="0.55000000000000004">
      <c r="A1749" t="s">
        <v>1956</v>
      </c>
      <c r="B1749" s="1">
        <v>40624</v>
      </c>
      <c r="C1749" t="s">
        <v>1</v>
      </c>
      <c r="D1749" t="s">
        <v>1957</v>
      </c>
      <c r="E1749" t="s">
        <v>1958</v>
      </c>
      <c r="F1749">
        <v>0</v>
      </c>
      <c r="G1749" t="str">
        <f t="array" ref="G1749">INDEX(BillToName,MATCH(A1749,'Bill to Data'!$A$2:$A$3040,0))</f>
        <v>AARON CROOKS</v>
      </c>
      <c r="H1749" t="str">
        <f t="shared" si="27"/>
        <v>O0420616</v>
      </c>
      <c r="J1749" t="s">
        <v>3538</v>
      </c>
      <c r="K1749">
        <f t="array" ref="K1749">SUM((InvoiceNo=J1749)*1)</f>
        <v>1</v>
      </c>
      <c r="L1749">
        <f t="array" ref="L1749">SUM((InvoiceNo=J1749)*QuantityShipped)</f>
        <v>2</v>
      </c>
    </row>
    <row r="1750" spans="1:12" x14ac:dyDescent="0.55000000000000004">
      <c r="A1750" t="s">
        <v>1956</v>
      </c>
      <c r="B1750" s="1">
        <v>40624</v>
      </c>
      <c r="C1750" t="s">
        <v>1</v>
      </c>
      <c r="D1750" t="s">
        <v>1955</v>
      </c>
      <c r="E1750" t="s">
        <v>725</v>
      </c>
      <c r="F1750">
        <v>26</v>
      </c>
      <c r="G1750" t="str">
        <f t="array" ref="G1750">INDEX(BillToName,MATCH(A1750,'Bill to Data'!$A$2:$A$3040,0))</f>
        <v>AARON CROOKS</v>
      </c>
      <c r="H1750" t="str">
        <f t="shared" si="27"/>
        <v>O0420416</v>
      </c>
      <c r="J1750" t="s">
        <v>3539</v>
      </c>
      <c r="K1750">
        <f t="array" ref="K1750">SUM((InvoiceNo=J1750)*1)</f>
        <v>1</v>
      </c>
      <c r="L1750">
        <f t="array" ref="L1750">SUM((InvoiceNo=J1750)*QuantityShipped)</f>
        <v>3</v>
      </c>
    </row>
    <row r="1751" spans="1:12" x14ac:dyDescent="0.55000000000000004">
      <c r="A1751" t="s">
        <v>1956</v>
      </c>
      <c r="B1751" s="1">
        <v>40624</v>
      </c>
      <c r="C1751" t="s">
        <v>1</v>
      </c>
      <c r="D1751" t="s">
        <v>792</v>
      </c>
      <c r="E1751" t="s">
        <v>743</v>
      </c>
      <c r="F1751">
        <v>26</v>
      </c>
      <c r="G1751" t="str">
        <f t="array" ref="G1751">INDEX(BillToName,MATCH(A1751,'Bill to Data'!$A$2:$A$3040,0))</f>
        <v>AARON CROOKS</v>
      </c>
      <c r="H1751" t="str">
        <f t="shared" si="27"/>
        <v>QJP19011-NYB</v>
      </c>
      <c r="J1751" t="s">
        <v>3540</v>
      </c>
      <c r="K1751">
        <f t="array" ref="K1751">SUM((InvoiceNo=J1751)*1)</f>
        <v>1</v>
      </c>
      <c r="L1751">
        <f t="array" ref="L1751">SUM((InvoiceNo=J1751)*QuantityShipped)</f>
        <v>1</v>
      </c>
    </row>
    <row r="1752" spans="1:12" x14ac:dyDescent="0.55000000000000004">
      <c r="A1752" t="s">
        <v>1956</v>
      </c>
      <c r="B1752" s="1">
        <v>40624</v>
      </c>
      <c r="C1752" t="s">
        <v>1</v>
      </c>
      <c r="D1752" t="s">
        <v>1103</v>
      </c>
      <c r="E1752" t="s">
        <v>1104</v>
      </c>
      <c r="F1752">
        <v>17</v>
      </c>
      <c r="G1752" t="str">
        <f t="array" ref="G1752">INDEX(BillToName,MATCH(A1752,'Bill to Data'!$A$2:$A$3040,0))</f>
        <v>AARON CROOKS</v>
      </c>
      <c r="H1752" t="str">
        <f t="shared" si="27"/>
        <v>20460-00</v>
      </c>
      <c r="J1752" t="s">
        <v>3541</v>
      </c>
      <c r="K1752">
        <f t="array" ref="K1752">SUM((InvoiceNo=J1752)*1)</f>
        <v>2</v>
      </c>
      <c r="L1752">
        <f t="array" ref="L1752">SUM((InvoiceNo=J1752)*QuantityShipped)</f>
        <v>22</v>
      </c>
    </row>
    <row r="1753" spans="1:12" x14ac:dyDescent="0.55000000000000004">
      <c r="A1753" t="s">
        <v>1956</v>
      </c>
      <c r="B1753" s="1">
        <v>40624</v>
      </c>
      <c r="C1753" t="s">
        <v>1</v>
      </c>
      <c r="D1753" t="s">
        <v>1262</v>
      </c>
      <c r="E1753" t="s">
        <v>1263</v>
      </c>
      <c r="F1753">
        <v>26</v>
      </c>
      <c r="G1753" t="str">
        <f t="array" ref="G1753">INDEX(BillToName,MATCH(A1753,'Bill to Data'!$A$2:$A$3040,0))</f>
        <v>AARON CROOKS</v>
      </c>
      <c r="H1753" t="str">
        <f t="shared" si="27"/>
        <v>20518-00</v>
      </c>
      <c r="J1753" t="s">
        <v>3544</v>
      </c>
      <c r="K1753">
        <f t="array" ref="K1753">SUM((InvoiceNo=J1753)*1)</f>
        <v>3</v>
      </c>
      <c r="L1753">
        <f t="array" ref="L1753">SUM((InvoiceNo=J1753)*QuantityShipped)</f>
        <v>11</v>
      </c>
    </row>
    <row r="1754" spans="1:12" x14ac:dyDescent="0.55000000000000004">
      <c r="A1754" t="s">
        <v>1956</v>
      </c>
      <c r="B1754" s="1">
        <v>40624</v>
      </c>
      <c r="C1754" t="s">
        <v>1</v>
      </c>
      <c r="D1754" t="s">
        <v>1619</v>
      </c>
      <c r="E1754" t="s">
        <v>1620</v>
      </c>
      <c r="F1754">
        <v>2</v>
      </c>
      <c r="G1754" t="str">
        <f t="array" ref="G1754">INDEX(BillToName,MATCH(A1754,'Bill to Data'!$A$2:$A$3040,0))</f>
        <v>AARON CROOKS</v>
      </c>
      <c r="H1754" t="str">
        <f t="shared" si="27"/>
        <v>20521-00</v>
      </c>
      <c r="J1754" t="s">
        <v>3545</v>
      </c>
      <c r="K1754">
        <f t="array" ref="K1754">SUM((InvoiceNo=J1754)*1)</f>
        <v>6</v>
      </c>
      <c r="L1754">
        <f t="array" ref="L1754">SUM((InvoiceNo=J1754)*QuantityShipped)</f>
        <v>25</v>
      </c>
    </row>
    <row r="1755" spans="1:12" x14ac:dyDescent="0.55000000000000004">
      <c r="A1755" t="s">
        <v>1959</v>
      </c>
      <c r="B1755" s="1">
        <v>40624</v>
      </c>
      <c r="C1755" t="s">
        <v>1</v>
      </c>
      <c r="D1755" t="s">
        <v>1960</v>
      </c>
      <c r="E1755" t="s">
        <v>1961</v>
      </c>
      <c r="F1755">
        <v>2</v>
      </c>
      <c r="G1755" t="str">
        <f t="array" ref="G1755">INDEX(BillToName,MATCH(A1755,'Bill to Data'!$A$2:$A$3040,0))</f>
        <v>WADE JOHNSON</v>
      </c>
      <c r="H1755" t="str">
        <f t="shared" si="27"/>
        <v>XT043</v>
      </c>
      <c r="J1755" t="s">
        <v>3548</v>
      </c>
      <c r="K1755">
        <f t="array" ref="K1755">SUM((InvoiceNo=J1755)*1)</f>
        <v>4</v>
      </c>
      <c r="L1755">
        <f t="array" ref="L1755">SUM((InvoiceNo=J1755)*QuantityShipped)</f>
        <v>7</v>
      </c>
    </row>
    <row r="1756" spans="1:12" x14ac:dyDescent="0.55000000000000004">
      <c r="A1756" t="s">
        <v>1962</v>
      </c>
      <c r="B1756" s="1">
        <v>40624</v>
      </c>
      <c r="C1756" t="s">
        <v>138</v>
      </c>
      <c r="D1756" t="s">
        <v>159</v>
      </c>
      <c r="E1756" t="s">
        <v>160</v>
      </c>
      <c r="F1756">
        <v>80</v>
      </c>
      <c r="G1756" t="str">
        <f t="array" ref="G1756">INDEX(BillToName,MATCH(A1756,'Bill to Data'!$A$2:$A$3040,0))</f>
        <v>BRIAN PFANNENSTIEL</v>
      </c>
      <c r="H1756" t="str">
        <f t="shared" si="27"/>
        <v>22W11MF64</v>
      </c>
      <c r="J1756" t="s">
        <v>3553</v>
      </c>
      <c r="K1756">
        <f t="array" ref="K1756">SUM((InvoiceNo=J1756)*1)</f>
        <v>1</v>
      </c>
      <c r="L1756">
        <f t="array" ref="L1756">SUM((InvoiceNo=J1756)*QuantityShipped)</f>
        <v>1</v>
      </c>
    </row>
    <row r="1757" spans="1:12" x14ac:dyDescent="0.55000000000000004">
      <c r="A1757" t="s">
        <v>1963</v>
      </c>
      <c r="B1757" s="1">
        <v>40624</v>
      </c>
      <c r="C1757" t="s">
        <v>1</v>
      </c>
      <c r="D1757" t="s">
        <v>1103</v>
      </c>
      <c r="E1757" t="s">
        <v>1104</v>
      </c>
      <c r="F1757">
        <v>2</v>
      </c>
      <c r="G1757" t="str">
        <f t="array" ref="G1757">INDEX(BillToName,MATCH(A1757,'Bill to Data'!$A$2:$A$3040,0))</f>
        <v>GARY GEMME</v>
      </c>
      <c r="H1757" t="str">
        <f t="shared" si="27"/>
        <v>20460-00</v>
      </c>
      <c r="J1757" t="s">
        <v>3554</v>
      </c>
      <c r="K1757">
        <f t="array" ref="K1757">SUM((InvoiceNo=J1757)*1)</f>
        <v>2</v>
      </c>
      <c r="L1757">
        <f t="array" ref="L1757">SUM((InvoiceNo=J1757)*QuantityShipped)</f>
        <v>-120</v>
      </c>
    </row>
    <row r="1758" spans="1:12" x14ac:dyDescent="0.55000000000000004">
      <c r="A1758" t="s">
        <v>1964</v>
      </c>
      <c r="B1758" s="1">
        <v>40624</v>
      </c>
      <c r="C1758" t="s">
        <v>1</v>
      </c>
      <c r="D1758" t="s">
        <v>1965</v>
      </c>
      <c r="E1758" t="s">
        <v>1966</v>
      </c>
      <c r="F1758">
        <v>1</v>
      </c>
      <c r="G1758" t="str">
        <f t="array" ref="G1758">INDEX(BillToName,MATCH(A1758,'Bill to Data'!$A$2:$A$3040,0))</f>
        <v>PHIL HENRY</v>
      </c>
      <c r="H1758" t="str">
        <f t="shared" si="27"/>
        <v>41526</v>
      </c>
      <c r="J1758" t="s">
        <v>3555</v>
      </c>
      <c r="K1758">
        <f t="array" ref="K1758">SUM((InvoiceNo=J1758)*1)</f>
        <v>1</v>
      </c>
      <c r="L1758">
        <f t="array" ref="L1758">SUM((InvoiceNo=J1758)*QuantityShipped)</f>
        <v>-1</v>
      </c>
    </row>
    <row r="1759" spans="1:12" x14ac:dyDescent="0.55000000000000004">
      <c r="A1759" t="s">
        <v>1967</v>
      </c>
      <c r="B1759" s="1">
        <v>40625</v>
      </c>
      <c r="C1759" t="s">
        <v>1</v>
      </c>
      <c r="D1759" t="s">
        <v>29</v>
      </c>
      <c r="E1759" t="s">
        <v>30</v>
      </c>
      <c r="F1759">
        <v>80</v>
      </c>
      <c r="G1759" t="str">
        <f t="array" ref="G1759">INDEX(BillToName,MATCH(A1759,'Bill to Data'!$A$2:$A$3040,0))</f>
        <v>MICHAEL PETERSON</v>
      </c>
      <c r="H1759" t="str">
        <f t="shared" si="27"/>
        <v>25612-4-NYR</v>
      </c>
      <c r="J1759" t="s">
        <v>3556</v>
      </c>
      <c r="K1759">
        <f t="array" ref="K1759">SUM((InvoiceNo=J1759)*1)</f>
        <v>1</v>
      </c>
      <c r="L1759">
        <f t="array" ref="L1759">SUM((InvoiceNo=J1759)*QuantityShipped)</f>
        <v>4</v>
      </c>
    </row>
    <row r="1760" spans="1:12" x14ac:dyDescent="0.55000000000000004">
      <c r="A1760" t="s">
        <v>1967</v>
      </c>
      <c r="B1760" s="1">
        <v>40625</v>
      </c>
      <c r="C1760" t="s">
        <v>1</v>
      </c>
      <c r="D1760" t="s">
        <v>136</v>
      </c>
      <c r="E1760" t="s">
        <v>120</v>
      </c>
      <c r="F1760">
        <v>44</v>
      </c>
      <c r="G1760" t="str">
        <f t="array" ref="G1760">INDEX(BillToName,MATCH(A1760,'Bill to Data'!$A$2:$A$3040,0))</f>
        <v>MICHAEL PETERSON</v>
      </c>
      <c r="H1760" t="str">
        <f t="shared" si="27"/>
        <v>XR8008VS</v>
      </c>
      <c r="J1760" t="s">
        <v>3557</v>
      </c>
      <c r="K1760">
        <f t="array" ref="K1760">SUM((InvoiceNo=J1760)*1)</f>
        <v>2</v>
      </c>
      <c r="L1760">
        <f t="array" ref="L1760">SUM((InvoiceNo=J1760)*QuantityShipped)</f>
        <v>4</v>
      </c>
    </row>
    <row r="1761" spans="1:12" x14ac:dyDescent="0.55000000000000004">
      <c r="A1761" t="s">
        <v>1967</v>
      </c>
      <c r="B1761" s="1">
        <v>40625</v>
      </c>
      <c r="C1761" t="s">
        <v>1</v>
      </c>
      <c r="D1761" t="s">
        <v>1968</v>
      </c>
      <c r="E1761" t="s">
        <v>120</v>
      </c>
      <c r="F1761">
        <v>42</v>
      </c>
      <c r="G1761" t="str">
        <f t="array" ref="G1761">INDEX(BillToName,MATCH(A1761,'Bill to Data'!$A$2:$A$3040,0))</f>
        <v>MICHAEL PETERSON</v>
      </c>
      <c r="H1761" t="str">
        <f t="shared" si="27"/>
        <v>XR8005VS</v>
      </c>
      <c r="J1761" t="s">
        <v>3558</v>
      </c>
      <c r="K1761">
        <f t="array" ref="K1761">SUM((InvoiceNo=J1761)*1)</f>
        <v>1</v>
      </c>
      <c r="L1761">
        <f t="array" ref="L1761">SUM((InvoiceNo=J1761)*QuantityShipped)</f>
        <v>53</v>
      </c>
    </row>
    <row r="1762" spans="1:12" x14ac:dyDescent="0.55000000000000004">
      <c r="A1762" t="s">
        <v>1967</v>
      </c>
      <c r="B1762" s="1">
        <v>40625</v>
      </c>
      <c r="C1762" t="s">
        <v>1</v>
      </c>
      <c r="D1762" t="s">
        <v>453</v>
      </c>
      <c r="E1762" t="s">
        <v>30</v>
      </c>
      <c r="F1762">
        <v>64</v>
      </c>
      <c r="G1762" t="str">
        <f t="array" ref="G1762">INDEX(BillToName,MATCH(A1762,'Bill to Data'!$A$2:$A$3040,0))</f>
        <v>MICHAEL PETERSON</v>
      </c>
      <c r="H1762" t="str">
        <f t="shared" si="27"/>
        <v>25612-2-NYR</v>
      </c>
      <c r="J1762" t="s">
        <v>3559</v>
      </c>
      <c r="K1762">
        <f t="array" ref="K1762">SUM((InvoiceNo=J1762)*1)</f>
        <v>1</v>
      </c>
      <c r="L1762">
        <f t="array" ref="L1762">SUM((InvoiceNo=J1762)*QuantityShipped)</f>
        <v>1</v>
      </c>
    </row>
    <row r="1763" spans="1:12" x14ac:dyDescent="0.55000000000000004">
      <c r="A1763" t="s">
        <v>1967</v>
      </c>
      <c r="B1763" s="1">
        <v>40625</v>
      </c>
      <c r="C1763" t="s">
        <v>1</v>
      </c>
      <c r="D1763" t="s">
        <v>121</v>
      </c>
      <c r="E1763" t="s">
        <v>30</v>
      </c>
      <c r="F1763">
        <v>71</v>
      </c>
      <c r="G1763" t="str">
        <f t="array" ref="G1763">INDEX(BillToName,MATCH(A1763,'Bill to Data'!$A$2:$A$3040,0))</f>
        <v>MICHAEL PETERSON</v>
      </c>
      <c r="H1763" t="str">
        <f t="shared" si="27"/>
        <v>25612-3-NYR</v>
      </c>
      <c r="J1763" t="s">
        <v>3560</v>
      </c>
      <c r="K1763">
        <f t="array" ref="K1763">SUM((InvoiceNo=J1763)*1)</f>
        <v>1</v>
      </c>
      <c r="L1763">
        <f t="array" ref="L1763">SUM((InvoiceNo=J1763)*QuantityShipped)</f>
        <v>1</v>
      </c>
    </row>
    <row r="1764" spans="1:12" x14ac:dyDescent="0.55000000000000004">
      <c r="A1764" t="s">
        <v>1967</v>
      </c>
      <c r="B1764" s="1">
        <v>40625</v>
      </c>
      <c r="C1764" t="s">
        <v>1</v>
      </c>
      <c r="D1764" t="s">
        <v>130</v>
      </c>
      <c r="E1764" t="s">
        <v>120</v>
      </c>
      <c r="F1764">
        <v>20</v>
      </c>
      <c r="G1764" t="str">
        <f t="array" ref="G1764">INDEX(BillToName,MATCH(A1764,'Bill to Data'!$A$2:$A$3040,0))</f>
        <v>MICHAEL PETERSON</v>
      </c>
      <c r="H1764" t="str">
        <f t="shared" si="27"/>
        <v>XR8004VS</v>
      </c>
      <c r="J1764" t="s">
        <v>3561</v>
      </c>
      <c r="K1764">
        <f t="array" ref="K1764">SUM((InvoiceNo=J1764)*1)</f>
        <v>1</v>
      </c>
      <c r="L1764">
        <f t="array" ref="L1764">SUM((InvoiceNo=J1764)*QuantityShipped)</f>
        <v>70</v>
      </c>
    </row>
    <row r="1765" spans="1:12" x14ac:dyDescent="0.55000000000000004">
      <c r="A1765" t="s">
        <v>1967</v>
      </c>
      <c r="B1765" s="1">
        <v>40625</v>
      </c>
      <c r="C1765" t="s">
        <v>1</v>
      </c>
      <c r="D1765" t="s">
        <v>242</v>
      </c>
      <c r="E1765" t="s">
        <v>243</v>
      </c>
      <c r="F1765">
        <v>300</v>
      </c>
      <c r="G1765" t="str">
        <f t="array" ref="G1765">INDEX(BillToName,MATCH(A1765,'Bill to Data'!$A$2:$A$3040,0))</f>
        <v>MICHAEL PETERSON</v>
      </c>
      <c r="H1765" t="str">
        <f t="shared" si="27"/>
        <v>CP19438-EPR</v>
      </c>
      <c r="J1765" t="s">
        <v>3562</v>
      </c>
      <c r="K1765">
        <f t="array" ref="K1765">SUM((InvoiceNo=J1765)*1)</f>
        <v>1</v>
      </c>
      <c r="L1765">
        <f t="array" ref="L1765">SUM((InvoiceNo=J1765)*QuantityShipped)</f>
        <v>2</v>
      </c>
    </row>
    <row r="1766" spans="1:12" x14ac:dyDescent="0.55000000000000004">
      <c r="A1766" t="s">
        <v>1967</v>
      </c>
      <c r="B1766" s="1">
        <v>40625</v>
      </c>
      <c r="C1766" t="s">
        <v>1</v>
      </c>
      <c r="D1766" t="s">
        <v>73</v>
      </c>
      <c r="E1766" t="s">
        <v>74</v>
      </c>
      <c r="F1766">
        <v>80</v>
      </c>
      <c r="G1766" t="str">
        <f t="array" ref="G1766">INDEX(BillToName,MATCH(A1766,'Bill to Data'!$A$2:$A$3040,0))</f>
        <v>MICHAEL PETERSON</v>
      </c>
      <c r="H1766" t="str">
        <f t="shared" si="27"/>
        <v>19843-NYR</v>
      </c>
      <c r="J1766" t="s">
        <v>3563</v>
      </c>
      <c r="K1766">
        <f t="array" ref="K1766">SUM((InvoiceNo=J1766)*1)</f>
        <v>3</v>
      </c>
      <c r="L1766">
        <f t="array" ref="L1766">SUM((InvoiceNo=J1766)*QuantityShipped)</f>
        <v>120</v>
      </c>
    </row>
    <row r="1767" spans="1:12" x14ac:dyDescent="0.55000000000000004">
      <c r="A1767" t="s">
        <v>1969</v>
      </c>
      <c r="B1767" s="1">
        <v>40625</v>
      </c>
      <c r="C1767" t="s">
        <v>1</v>
      </c>
      <c r="D1767" t="s">
        <v>44</v>
      </c>
      <c r="E1767" t="s">
        <v>45</v>
      </c>
      <c r="F1767">
        <v>18</v>
      </c>
      <c r="G1767" t="str">
        <f t="array" ref="G1767">INDEX(BillToName,MATCH(A1767,'Bill to Data'!$A$2:$A$3040,0))</f>
        <v>GEORGE BEAVAN</v>
      </c>
      <c r="H1767" t="str">
        <f t="shared" si="27"/>
        <v>19845-25-PP</v>
      </c>
      <c r="J1767" t="s">
        <v>3566</v>
      </c>
      <c r="K1767">
        <f t="array" ref="K1767">SUM((InvoiceNo=J1767)*1)</f>
        <v>2</v>
      </c>
      <c r="L1767">
        <f t="array" ref="L1767">SUM((InvoiceNo=J1767)*QuantityShipped)</f>
        <v>2</v>
      </c>
    </row>
    <row r="1768" spans="1:12" x14ac:dyDescent="0.55000000000000004">
      <c r="A1768" t="s">
        <v>1969</v>
      </c>
      <c r="B1768" s="1">
        <v>40625</v>
      </c>
      <c r="C1768" t="s">
        <v>1</v>
      </c>
      <c r="D1768" t="s">
        <v>524</v>
      </c>
      <c r="E1768" t="s">
        <v>63</v>
      </c>
      <c r="F1768">
        <v>18</v>
      </c>
      <c r="G1768" t="str">
        <f t="array" ref="G1768">INDEX(BillToName,MATCH(A1768,'Bill to Data'!$A$2:$A$3040,0))</f>
        <v>GEORGE BEAVAN</v>
      </c>
      <c r="H1768" t="str">
        <f t="shared" si="27"/>
        <v>TP8004VS</v>
      </c>
      <c r="J1768" t="s">
        <v>3567</v>
      </c>
      <c r="K1768">
        <f t="array" ref="K1768">SUM((InvoiceNo=J1768)*1)</f>
        <v>1</v>
      </c>
      <c r="L1768">
        <f t="array" ref="L1768">SUM((InvoiceNo=J1768)*QuantityShipped)</f>
        <v>1</v>
      </c>
    </row>
    <row r="1769" spans="1:12" x14ac:dyDescent="0.55000000000000004">
      <c r="A1769" t="s">
        <v>1969</v>
      </c>
      <c r="B1769" s="1">
        <v>40625</v>
      </c>
      <c r="C1769" t="s">
        <v>1</v>
      </c>
      <c r="D1769" t="s">
        <v>248</v>
      </c>
      <c r="E1769" t="s">
        <v>249</v>
      </c>
      <c r="F1769">
        <v>1</v>
      </c>
      <c r="G1769" t="str">
        <f t="array" ref="G1769">INDEX(BillToName,MATCH(A1769,'Bill to Data'!$A$2:$A$3040,0))</f>
        <v>GEORGE BEAVAN</v>
      </c>
      <c r="H1769" t="str">
        <f t="shared" si="27"/>
        <v>SG100</v>
      </c>
      <c r="J1769" t="s">
        <v>3568</v>
      </c>
      <c r="K1769">
        <f t="array" ref="K1769">SUM((InvoiceNo=J1769)*1)</f>
        <v>1</v>
      </c>
      <c r="L1769">
        <f t="array" ref="L1769">SUM((InvoiceNo=J1769)*QuantityShipped)</f>
        <v>1</v>
      </c>
    </row>
    <row r="1770" spans="1:12" x14ac:dyDescent="0.55000000000000004">
      <c r="A1770" t="s">
        <v>1969</v>
      </c>
      <c r="B1770" s="1">
        <v>40625</v>
      </c>
      <c r="C1770" t="s">
        <v>1</v>
      </c>
      <c r="D1770" t="s">
        <v>1970</v>
      </c>
      <c r="E1770" t="s">
        <v>1844</v>
      </c>
      <c r="F1770">
        <v>5</v>
      </c>
      <c r="G1770" t="str">
        <f t="array" ref="G1770">INDEX(BillToName,MATCH(A1770,'Bill to Data'!$A$2:$A$3040,0))</f>
        <v>GEORGE BEAVAN</v>
      </c>
      <c r="H1770" t="str">
        <f t="shared" si="27"/>
        <v>VL0140</v>
      </c>
      <c r="J1770" t="s">
        <v>3569</v>
      </c>
      <c r="K1770">
        <f t="array" ref="K1770">SUM((InvoiceNo=J1770)*1)</f>
        <v>1</v>
      </c>
      <c r="L1770">
        <f t="array" ref="L1770">SUM((InvoiceNo=J1770)*QuantityShipped)</f>
        <v>1</v>
      </c>
    </row>
    <row r="1771" spans="1:12" x14ac:dyDescent="0.55000000000000004">
      <c r="A1771" t="s">
        <v>1971</v>
      </c>
      <c r="B1771" s="1">
        <v>40625</v>
      </c>
      <c r="C1771" t="s">
        <v>138</v>
      </c>
      <c r="D1771" t="s">
        <v>1972</v>
      </c>
      <c r="E1771" t="s">
        <v>945</v>
      </c>
      <c r="F1771">
        <v>20</v>
      </c>
      <c r="G1771" t="str">
        <f t="array" ref="G1771">INDEX(BillToName,MATCH(A1771,'Bill to Data'!$A$2:$A$3040,0))</f>
        <v>FLINT HILL</v>
      </c>
      <c r="H1771" t="str">
        <f t="shared" si="27"/>
        <v>TK-VS4</v>
      </c>
      <c r="J1771" t="s">
        <v>3572</v>
      </c>
      <c r="K1771">
        <f t="array" ref="K1771">SUM((InvoiceNo=J1771)*1)</f>
        <v>1</v>
      </c>
      <c r="L1771">
        <f t="array" ref="L1771">SUM((InvoiceNo=J1771)*QuantityShipped)</f>
        <v>1</v>
      </c>
    </row>
    <row r="1772" spans="1:12" x14ac:dyDescent="0.55000000000000004">
      <c r="A1772" t="s">
        <v>1971</v>
      </c>
      <c r="B1772" s="1">
        <v>40625</v>
      </c>
      <c r="C1772" t="s">
        <v>138</v>
      </c>
      <c r="D1772" t="s">
        <v>944</v>
      </c>
      <c r="E1772" t="s">
        <v>945</v>
      </c>
      <c r="F1772">
        <v>20</v>
      </c>
      <c r="G1772" t="str">
        <f t="array" ref="G1772">INDEX(BillToName,MATCH(A1772,'Bill to Data'!$A$2:$A$3040,0))</f>
        <v>FLINT HILL</v>
      </c>
      <c r="H1772" t="str">
        <f t="shared" si="27"/>
        <v>TK-VS10</v>
      </c>
      <c r="J1772" t="s">
        <v>3574</v>
      </c>
      <c r="K1772">
        <f t="array" ref="K1772">SUM((InvoiceNo=J1772)*1)</f>
        <v>3</v>
      </c>
      <c r="L1772">
        <f t="array" ref="L1772">SUM((InvoiceNo=J1772)*QuantityShipped)</f>
        <v>121</v>
      </c>
    </row>
    <row r="1773" spans="1:12" x14ac:dyDescent="0.55000000000000004">
      <c r="A1773" t="s">
        <v>1971</v>
      </c>
      <c r="B1773" s="1">
        <v>40625</v>
      </c>
      <c r="C1773" t="s">
        <v>138</v>
      </c>
      <c r="D1773" t="s">
        <v>1973</v>
      </c>
      <c r="E1773" t="s">
        <v>945</v>
      </c>
      <c r="F1773">
        <v>20</v>
      </c>
      <c r="G1773" t="str">
        <f t="array" ref="G1773">INDEX(BillToName,MATCH(A1773,'Bill to Data'!$A$2:$A$3040,0))</f>
        <v>FLINT HILL</v>
      </c>
      <c r="H1773" t="str">
        <f t="shared" si="27"/>
        <v>TK-VS7.5</v>
      </c>
      <c r="J1773" t="s">
        <v>3575</v>
      </c>
      <c r="K1773">
        <f t="array" ref="K1773">SUM((InvoiceNo=J1773)*1)</f>
        <v>1</v>
      </c>
      <c r="L1773">
        <f t="array" ref="L1773">SUM((InvoiceNo=J1773)*QuantityShipped)</f>
        <v>1</v>
      </c>
    </row>
    <row r="1774" spans="1:12" x14ac:dyDescent="0.55000000000000004">
      <c r="A1774" t="s">
        <v>1971</v>
      </c>
      <c r="B1774" s="1">
        <v>40625</v>
      </c>
      <c r="C1774" t="s">
        <v>138</v>
      </c>
      <c r="D1774" t="s">
        <v>1974</v>
      </c>
      <c r="E1774" t="s">
        <v>30</v>
      </c>
      <c r="F1774">
        <v>20</v>
      </c>
      <c r="G1774" t="str">
        <f t="array" ref="G1774">INDEX(BillToName,MATCH(A1774,'Bill to Data'!$A$2:$A$3040,0))</f>
        <v>FLINT HILL</v>
      </c>
      <c r="H1774" t="str">
        <f t="shared" si="27"/>
        <v>25600-5-NYR</v>
      </c>
      <c r="J1774" t="s">
        <v>3577</v>
      </c>
      <c r="K1774">
        <f t="array" ref="K1774">SUM((InvoiceNo=J1774)*1)</f>
        <v>3</v>
      </c>
      <c r="L1774">
        <f t="array" ref="L1774">SUM((InvoiceNo=J1774)*QuantityShipped)</f>
        <v>24</v>
      </c>
    </row>
    <row r="1775" spans="1:12" x14ac:dyDescent="0.55000000000000004">
      <c r="A1775" t="s">
        <v>1975</v>
      </c>
      <c r="B1775" s="1">
        <v>40625</v>
      </c>
      <c r="C1775" t="s">
        <v>1</v>
      </c>
      <c r="D1775" t="s">
        <v>1976</v>
      </c>
      <c r="E1775" t="s">
        <v>1977</v>
      </c>
      <c r="F1775">
        <v>1</v>
      </c>
      <c r="G1775" t="str">
        <f t="array" ref="G1775">INDEX(BillToName,MATCH(A1775,'Bill to Data'!$A$2:$A$3040,0))</f>
        <v>CHRIS RITTER</v>
      </c>
      <c r="H1775" t="str">
        <f t="shared" si="27"/>
        <v>LST250SS</v>
      </c>
      <c r="J1775" t="s">
        <v>3578</v>
      </c>
      <c r="K1775">
        <f t="array" ref="K1775">SUM((InvoiceNo=J1775)*1)</f>
        <v>1</v>
      </c>
      <c r="L1775">
        <f t="array" ref="L1775">SUM((InvoiceNo=J1775)*QuantityShipped)</f>
        <v>1</v>
      </c>
    </row>
    <row r="1776" spans="1:12" x14ac:dyDescent="0.55000000000000004">
      <c r="A1776" t="s">
        <v>1978</v>
      </c>
      <c r="B1776" s="1">
        <v>40625</v>
      </c>
      <c r="C1776" t="s">
        <v>1</v>
      </c>
      <c r="D1776" t="s">
        <v>637</v>
      </c>
      <c r="E1776" t="s">
        <v>638</v>
      </c>
      <c r="F1776">
        <v>4</v>
      </c>
      <c r="G1776" t="str">
        <f t="array" ref="G1776">INDEX(BillToName,MATCH(A1776,'Bill to Data'!$A$2:$A$3040,0))</f>
        <v>TIM MASON</v>
      </c>
      <c r="H1776" t="str">
        <f t="shared" si="27"/>
        <v>5500-PPB-X12</v>
      </c>
      <c r="J1776" t="s">
        <v>3579</v>
      </c>
      <c r="K1776">
        <f t="array" ref="K1776">SUM((InvoiceNo=J1776)*1)</f>
        <v>2</v>
      </c>
      <c r="L1776">
        <f t="array" ref="L1776">SUM((InvoiceNo=J1776)*QuantityShipped)</f>
        <v>2</v>
      </c>
    </row>
    <row r="1777" spans="1:12" x14ac:dyDescent="0.55000000000000004">
      <c r="A1777" t="s">
        <v>1979</v>
      </c>
      <c r="B1777" s="1">
        <v>40625</v>
      </c>
      <c r="C1777" t="s">
        <v>1</v>
      </c>
      <c r="D1777" t="s">
        <v>1980</v>
      </c>
      <c r="E1777" t="s">
        <v>1981</v>
      </c>
      <c r="F1777">
        <v>5</v>
      </c>
      <c r="G1777" t="str">
        <f t="array" ref="G1777">INDEX(BillToName,MATCH(A1777,'Bill to Data'!$A$2:$A$3040,0))</f>
        <v>GRANT WALLACE</v>
      </c>
      <c r="H1777" t="str">
        <f t="shared" si="27"/>
        <v>75006</v>
      </c>
      <c r="J1777" t="s">
        <v>3580</v>
      </c>
      <c r="K1777">
        <f t="array" ref="K1777">SUM((InvoiceNo=J1777)*1)</f>
        <v>4</v>
      </c>
      <c r="L1777">
        <f t="array" ref="L1777">SUM((InvoiceNo=J1777)*QuantityShipped)</f>
        <v>61</v>
      </c>
    </row>
    <row r="1778" spans="1:12" x14ac:dyDescent="0.55000000000000004">
      <c r="A1778" t="s">
        <v>1979</v>
      </c>
      <c r="B1778" s="1">
        <v>40625</v>
      </c>
      <c r="C1778" t="s">
        <v>1</v>
      </c>
      <c r="D1778" t="s">
        <v>1027</v>
      </c>
      <c r="E1778" t="s">
        <v>1028</v>
      </c>
      <c r="F1778">
        <v>5</v>
      </c>
      <c r="G1778" t="str">
        <f t="array" ref="G1778">INDEX(BillToName,MATCH(A1778,'Bill to Data'!$A$2:$A$3040,0))</f>
        <v>GRANT WALLACE</v>
      </c>
      <c r="H1778" t="str">
        <f t="shared" si="27"/>
        <v>75004</v>
      </c>
      <c r="J1778" t="s">
        <v>3583</v>
      </c>
      <c r="K1778">
        <f t="array" ref="K1778">SUM((InvoiceNo=J1778)*1)</f>
        <v>1</v>
      </c>
      <c r="L1778">
        <f t="array" ref="L1778">SUM((InvoiceNo=J1778)*QuantityShipped)</f>
        <v>1</v>
      </c>
    </row>
    <row r="1779" spans="1:12" x14ac:dyDescent="0.55000000000000004">
      <c r="A1779" t="s">
        <v>1979</v>
      </c>
      <c r="B1779" s="1">
        <v>40625</v>
      </c>
      <c r="C1779" t="s">
        <v>1</v>
      </c>
      <c r="D1779" t="s">
        <v>1982</v>
      </c>
      <c r="E1779" t="s">
        <v>1983</v>
      </c>
      <c r="F1779">
        <v>5</v>
      </c>
      <c r="G1779" t="str">
        <f t="array" ref="G1779">INDEX(BillToName,MATCH(A1779,'Bill to Data'!$A$2:$A$3040,0))</f>
        <v>GRANT WALLACE</v>
      </c>
      <c r="H1779" t="str">
        <f t="shared" si="27"/>
        <v>75020</v>
      </c>
      <c r="J1779" t="s">
        <v>3584</v>
      </c>
      <c r="K1779">
        <f t="array" ref="K1779">SUM((InvoiceNo=J1779)*1)</f>
        <v>4</v>
      </c>
      <c r="L1779">
        <f t="array" ref="L1779">SUM((InvoiceNo=J1779)*QuantityShipped)</f>
        <v>26</v>
      </c>
    </row>
    <row r="1780" spans="1:12" x14ac:dyDescent="0.55000000000000004">
      <c r="A1780" t="s">
        <v>1979</v>
      </c>
      <c r="B1780" s="1">
        <v>40625</v>
      </c>
      <c r="C1780" t="s">
        <v>1</v>
      </c>
      <c r="D1780" t="s">
        <v>1984</v>
      </c>
      <c r="E1780" t="s">
        <v>1985</v>
      </c>
      <c r="F1780">
        <v>15</v>
      </c>
      <c r="G1780" t="str">
        <f t="array" ref="G1780">INDEX(BillToName,MATCH(A1780,'Bill to Data'!$A$2:$A$3040,0))</f>
        <v>GRANT WALLACE</v>
      </c>
      <c r="H1780" t="str">
        <f t="shared" si="27"/>
        <v>75038</v>
      </c>
      <c r="J1780" t="s">
        <v>3587</v>
      </c>
      <c r="K1780">
        <f t="array" ref="K1780">SUM((InvoiceNo=J1780)*1)</f>
        <v>6</v>
      </c>
      <c r="L1780">
        <f t="array" ref="L1780">SUM((InvoiceNo=J1780)*QuantityShipped)</f>
        <v>128</v>
      </c>
    </row>
    <row r="1781" spans="1:12" x14ac:dyDescent="0.55000000000000004">
      <c r="A1781" t="s">
        <v>1979</v>
      </c>
      <c r="B1781" s="1">
        <v>40625</v>
      </c>
      <c r="C1781" t="s">
        <v>1</v>
      </c>
      <c r="D1781" t="s">
        <v>1029</v>
      </c>
      <c r="E1781" t="s">
        <v>1030</v>
      </c>
      <c r="F1781">
        <v>15</v>
      </c>
      <c r="G1781" t="str">
        <f t="array" ref="G1781">INDEX(BillToName,MATCH(A1781,'Bill to Data'!$A$2:$A$3040,0))</f>
        <v>GRANT WALLACE</v>
      </c>
      <c r="H1781" t="str">
        <f t="shared" si="27"/>
        <v>75034</v>
      </c>
      <c r="J1781" t="s">
        <v>3588</v>
      </c>
      <c r="K1781">
        <f t="array" ref="K1781">SUM((InvoiceNo=J1781)*1)</f>
        <v>1</v>
      </c>
      <c r="L1781">
        <f t="array" ref="L1781">SUM((InvoiceNo=J1781)*QuantityShipped)</f>
        <v>1</v>
      </c>
    </row>
    <row r="1782" spans="1:12" x14ac:dyDescent="0.55000000000000004">
      <c r="A1782" t="s">
        <v>1979</v>
      </c>
      <c r="B1782" s="1">
        <v>40625</v>
      </c>
      <c r="C1782" t="s">
        <v>1</v>
      </c>
      <c r="D1782" t="s">
        <v>1986</v>
      </c>
      <c r="E1782" t="s">
        <v>1987</v>
      </c>
      <c r="F1782">
        <v>1</v>
      </c>
      <c r="G1782" t="str">
        <f t="array" ref="G1782">INDEX(BillToName,MATCH(A1782,'Bill to Data'!$A$2:$A$3040,0))</f>
        <v>GRANT WALLACE</v>
      </c>
      <c r="H1782" t="str">
        <f t="shared" si="27"/>
        <v>75040</v>
      </c>
      <c r="J1782" t="s">
        <v>3589</v>
      </c>
      <c r="K1782">
        <f t="array" ref="K1782">SUM((InvoiceNo=J1782)*1)</f>
        <v>3</v>
      </c>
      <c r="L1782">
        <f t="array" ref="L1782">SUM((InvoiceNo=J1782)*QuantityShipped)</f>
        <v>3</v>
      </c>
    </row>
    <row r="1783" spans="1:12" x14ac:dyDescent="0.55000000000000004">
      <c r="A1783" t="s">
        <v>1979</v>
      </c>
      <c r="B1783" s="1">
        <v>40625</v>
      </c>
      <c r="C1783" t="s">
        <v>1</v>
      </c>
      <c r="D1783" t="s">
        <v>1031</v>
      </c>
      <c r="E1783" t="s">
        <v>1032</v>
      </c>
      <c r="F1783">
        <v>15</v>
      </c>
      <c r="G1783" t="str">
        <f t="array" ref="G1783">INDEX(BillToName,MATCH(A1783,'Bill to Data'!$A$2:$A$3040,0))</f>
        <v>GRANT WALLACE</v>
      </c>
      <c r="H1783" t="str">
        <f t="shared" si="27"/>
        <v>75036</v>
      </c>
      <c r="J1783" t="s">
        <v>3592</v>
      </c>
      <c r="K1783">
        <f t="array" ref="K1783">SUM((InvoiceNo=J1783)*1)</f>
        <v>3</v>
      </c>
      <c r="L1783">
        <f t="array" ref="L1783">SUM((InvoiceNo=J1783)*QuantityShipped)</f>
        <v>15</v>
      </c>
    </row>
    <row r="1784" spans="1:12" x14ac:dyDescent="0.55000000000000004">
      <c r="A1784" t="s">
        <v>1979</v>
      </c>
      <c r="B1784" s="1">
        <v>40625</v>
      </c>
      <c r="C1784" t="s">
        <v>1</v>
      </c>
      <c r="D1784" t="s">
        <v>1988</v>
      </c>
      <c r="E1784" t="s">
        <v>1989</v>
      </c>
      <c r="F1784">
        <v>5</v>
      </c>
      <c r="G1784" t="str">
        <f t="array" ref="G1784">INDEX(BillToName,MATCH(A1784,'Bill to Data'!$A$2:$A$3040,0))</f>
        <v>GRANT WALLACE</v>
      </c>
      <c r="H1784" t="str">
        <f t="shared" si="27"/>
        <v>75018</v>
      </c>
      <c r="J1784" t="s">
        <v>3593</v>
      </c>
      <c r="K1784">
        <f t="array" ref="K1784">SUM((InvoiceNo=J1784)*1)</f>
        <v>2</v>
      </c>
      <c r="L1784">
        <f t="array" ref="L1784">SUM((InvoiceNo=J1784)*QuantityShipped)</f>
        <v>80</v>
      </c>
    </row>
    <row r="1785" spans="1:12" x14ac:dyDescent="0.55000000000000004">
      <c r="A1785" t="s">
        <v>1979</v>
      </c>
      <c r="B1785" s="1">
        <v>40625</v>
      </c>
      <c r="C1785" t="s">
        <v>1</v>
      </c>
      <c r="D1785" t="s">
        <v>1804</v>
      </c>
      <c r="E1785" t="s">
        <v>1805</v>
      </c>
      <c r="F1785">
        <v>58</v>
      </c>
      <c r="G1785" t="str">
        <f t="array" ref="G1785">INDEX(BillToName,MATCH(A1785,'Bill to Data'!$A$2:$A$3040,0))</f>
        <v>GRANT WALLACE</v>
      </c>
      <c r="H1785" t="str">
        <f t="shared" si="27"/>
        <v>TT11006-VP</v>
      </c>
      <c r="J1785" t="s">
        <v>3594</v>
      </c>
      <c r="K1785">
        <f t="array" ref="K1785">SUM((InvoiceNo=J1785)*1)</f>
        <v>1</v>
      </c>
      <c r="L1785">
        <f t="array" ref="L1785">SUM((InvoiceNo=J1785)*QuantityShipped)</f>
        <v>4</v>
      </c>
    </row>
    <row r="1786" spans="1:12" x14ac:dyDescent="0.55000000000000004">
      <c r="A1786" t="s">
        <v>1990</v>
      </c>
      <c r="B1786" s="1">
        <v>40626</v>
      </c>
      <c r="C1786" t="s">
        <v>1</v>
      </c>
      <c r="D1786" t="s">
        <v>233</v>
      </c>
      <c r="E1786" t="s">
        <v>120</v>
      </c>
      <c r="F1786">
        <v>4</v>
      </c>
      <c r="G1786" t="str">
        <f t="array" ref="G1786">INDEX(BillToName,MATCH(A1786,'Bill to Data'!$A$2:$A$3040,0))</f>
        <v>MATTHEW ROHMAN</v>
      </c>
      <c r="H1786" t="str">
        <f t="shared" si="27"/>
        <v>XR11003-VS</v>
      </c>
      <c r="J1786" t="s">
        <v>3595</v>
      </c>
      <c r="K1786">
        <f t="array" ref="K1786">SUM((InvoiceNo=J1786)*1)</f>
        <v>1</v>
      </c>
      <c r="L1786">
        <f t="array" ref="L1786">SUM((InvoiceNo=J1786)*QuantityShipped)</f>
        <v>2</v>
      </c>
    </row>
    <row r="1787" spans="1:12" x14ac:dyDescent="0.55000000000000004">
      <c r="A1787" t="s">
        <v>1991</v>
      </c>
      <c r="B1787" s="1">
        <v>40626</v>
      </c>
      <c r="C1787" t="s">
        <v>1</v>
      </c>
      <c r="D1787" t="s">
        <v>577</v>
      </c>
      <c r="E1787" t="s">
        <v>578</v>
      </c>
      <c r="F1787">
        <v>2</v>
      </c>
      <c r="G1787" t="str">
        <f t="array" ref="G1787">INDEX(BillToName,MATCH(A1787,'Bill to Data'!$A$2:$A$3040,0))</f>
        <v>LUIS MALDONADO</v>
      </c>
      <c r="H1787" t="str">
        <f t="shared" si="27"/>
        <v>AA122-1/2-PP-50</v>
      </c>
      <c r="J1787" t="s">
        <v>3596</v>
      </c>
      <c r="K1787">
        <f t="array" ref="K1787">SUM((InvoiceNo=J1787)*1)</f>
        <v>1</v>
      </c>
      <c r="L1787">
        <f t="array" ref="L1787">SUM((InvoiceNo=J1787)*QuantityShipped)</f>
        <v>1</v>
      </c>
    </row>
    <row r="1788" spans="1:12" x14ac:dyDescent="0.55000000000000004">
      <c r="A1788" t="s">
        <v>1992</v>
      </c>
      <c r="B1788" s="1">
        <v>40626</v>
      </c>
      <c r="C1788" t="s">
        <v>1</v>
      </c>
      <c r="D1788" t="s">
        <v>1993</v>
      </c>
      <c r="E1788" t="s">
        <v>1994</v>
      </c>
      <c r="F1788">
        <v>1</v>
      </c>
      <c r="G1788" t="str">
        <f t="array" ref="G1788">INDEX(BillToName,MATCH(A1788,'Bill to Data'!$A$2:$A$3040,0))</f>
        <v>JEREMY KERSENBROCK</v>
      </c>
      <c r="H1788" t="str">
        <f t="shared" si="27"/>
        <v>115-0159-857</v>
      </c>
      <c r="J1788" t="s">
        <v>3597</v>
      </c>
      <c r="K1788">
        <f t="array" ref="K1788">SUM((InvoiceNo=J1788)*1)</f>
        <v>3</v>
      </c>
      <c r="L1788">
        <f t="array" ref="L1788">SUM((InvoiceNo=J1788)*QuantityShipped)</f>
        <v>26</v>
      </c>
    </row>
    <row r="1789" spans="1:12" x14ac:dyDescent="0.55000000000000004">
      <c r="A1789" t="s">
        <v>1992</v>
      </c>
      <c r="B1789" s="1">
        <v>40626</v>
      </c>
      <c r="C1789" t="s">
        <v>1</v>
      </c>
      <c r="D1789" t="s">
        <v>1995</v>
      </c>
      <c r="E1789" t="s">
        <v>1996</v>
      </c>
      <c r="F1789">
        <v>1</v>
      </c>
      <c r="G1789" t="str">
        <f t="array" ref="G1789">INDEX(BillToName,MATCH(A1789,'Bill to Data'!$A$2:$A$3040,0))</f>
        <v>JEREMY KERSENBROCK</v>
      </c>
      <c r="H1789" t="str">
        <f t="shared" si="27"/>
        <v>115-0171-086</v>
      </c>
      <c r="J1789" t="s">
        <v>3598</v>
      </c>
      <c r="K1789">
        <f t="array" ref="K1789">SUM((InvoiceNo=J1789)*1)</f>
        <v>3</v>
      </c>
      <c r="L1789">
        <f t="array" ref="L1789">SUM((InvoiceNo=J1789)*QuantityShipped)</f>
        <v>12</v>
      </c>
    </row>
    <row r="1790" spans="1:12" x14ac:dyDescent="0.55000000000000004">
      <c r="A1790" t="s">
        <v>1992</v>
      </c>
      <c r="B1790" s="1">
        <v>40626</v>
      </c>
      <c r="C1790" t="s">
        <v>1</v>
      </c>
      <c r="D1790" t="s">
        <v>458</v>
      </c>
      <c r="E1790" t="s">
        <v>459</v>
      </c>
      <c r="F1790">
        <v>1</v>
      </c>
      <c r="G1790" t="str">
        <f t="array" ref="G1790">INDEX(BillToName,MATCH(A1790,'Bill to Data'!$A$2:$A$3040,0))</f>
        <v>JEREMY KERSENBROCK</v>
      </c>
      <c r="H1790" t="str">
        <f t="shared" si="27"/>
        <v>115-0159-707</v>
      </c>
      <c r="J1790" t="s">
        <v>3599</v>
      </c>
      <c r="K1790">
        <f t="array" ref="K1790">SUM((InvoiceNo=J1790)*1)</f>
        <v>3</v>
      </c>
      <c r="L1790">
        <f t="array" ref="L1790">SUM((InvoiceNo=J1790)*QuantityShipped)</f>
        <v>3</v>
      </c>
    </row>
    <row r="1791" spans="1:12" x14ac:dyDescent="0.55000000000000004">
      <c r="A1791" t="s">
        <v>1997</v>
      </c>
      <c r="B1791" s="1">
        <v>40626</v>
      </c>
      <c r="C1791" t="s">
        <v>1</v>
      </c>
      <c r="D1791" t="s">
        <v>576</v>
      </c>
      <c r="E1791" t="s">
        <v>90</v>
      </c>
      <c r="F1791">
        <v>15</v>
      </c>
      <c r="G1791" t="str">
        <f t="array" ref="G1791">INDEX(BillToName,MATCH(A1791,'Bill to Data'!$A$2:$A$3040,0))</f>
        <v>DAVID WALLACE</v>
      </c>
      <c r="H1791" t="str">
        <f t="shared" si="27"/>
        <v>XRC8003-VK</v>
      </c>
      <c r="J1791" t="s">
        <v>3600</v>
      </c>
      <c r="K1791">
        <f t="array" ref="K1791">SUM((InvoiceNo=J1791)*1)</f>
        <v>1</v>
      </c>
      <c r="L1791">
        <f t="array" ref="L1791">SUM((InvoiceNo=J1791)*QuantityShipped)</f>
        <v>1</v>
      </c>
    </row>
    <row r="1792" spans="1:12" x14ac:dyDescent="0.55000000000000004">
      <c r="A1792" t="s">
        <v>1998</v>
      </c>
      <c r="B1792" s="1">
        <v>40626</v>
      </c>
      <c r="C1792" t="s">
        <v>1</v>
      </c>
      <c r="D1792" t="s">
        <v>1801</v>
      </c>
      <c r="E1792" t="s">
        <v>30</v>
      </c>
      <c r="F1792">
        <v>25</v>
      </c>
      <c r="G1792" t="str">
        <f t="array" ref="G1792">INDEX(BillToName,MATCH(A1792,'Bill to Data'!$A$2:$A$3040,0))</f>
        <v>DALE LITTLE</v>
      </c>
      <c r="H1792" t="str">
        <f t="shared" si="27"/>
        <v>25598-7-NYR</v>
      </c>
      <c r="J1792" t="s">
        <v>3601</v>
      </c>
      <c r="K1792">
        <f t="array" ref="K1792">SUM((InvoiceNo=J1792)*1)</f>
        <v>1</v>
      </c>
      <c r="L1792">
        <f t="array" ref="L1792">SUM((InvoiceNo=J1792)*QuantityShipped)</f>
        <v>1</v>
      </c>
    </row>
    <row r="1793" spans="1:12" x14ac:dyDescent="0.55000000000000004">
      <c r="A1793" t="s">
        <v>1998</v>
      </c>
      <c r="B1793" s="1">
        <v>40626</v>
      </c>
      <c r="C1793" t="s">
        <v>1</v>
      </c>
      <c r="D1793" t="s">
        <v>24</v>
      </c>
      <c r="E1793" t="s">
        <v>23</v>
      </c>
      <c r="F1793">
        <v>60</v>
      </c>
      <c r="G1793" t="str">
        <f t="array" ref="G1793">INDEX(BillToName,MATCH(A1793,'Bill to Data'!$A$2:$A$3040,0))</f>
        <v>DALE LITTLE</v>
      </c>
      <c r="H1793" t="str">
        <f t="shared" si="27"/>
        <v>TT11008-VP</v>
      </c>
      <c r="J1793" t="s">
        <v>3602</v>
      </c>
      <c r="K1793">
        <f t="array" ref="K1793">SUM((InvoiceNo=J1793)*1)</f>
        <v>2</v>
      </c>
      <c r="L1793">
        <f t="array" ref="L1793">SUM((InvoiceNo=J1793)*QuantityShipped)</f>
        <v>22</v>
      </c>
    </row>
    <row r="1794" spans="1:12" x14ac:dyDescent="0.55000000000000004">
      <c r="A1794" t="s">
        <v>1998</v>
      </c>
      <c r="B1794" s="1">
        <v>40626</v>
      </c>
      <c r="C1794" t="s">
        <v>1</v>
      </c>
      <c r="D1794" t="s">
        <v>453</v>
      </c>
      <c r="E1794" t="s">
        <v>30</v>
      </c>
      <c r="F1794">
        <v>25</v>
      </c>
      <c r="G1794" t="str">
        <f t="array" ref="G1794">INDEX(BillToName,MATCH(A1794,'Bill to Data'!$A$2:$A$3040,0))</f>
        <v>DALE LITTLE</v>
      </c>
      <c r="H1794" t="str">
        <f t="shared" ref="H1794:H1857" si="28">LEFT(D1794,LEN(D1794))</f>
        <v>25612-2-NYR</v>
      </c>
      <c r="J1794" t="s">
        <v>3603</v>
      </c>
      <c r="K1794">
        <f t="array" ref="K1794">SUM((InvoiceNo=J1794)*1)</f>
        <v>2</v>
      </c>
      <c r="L1794">
        <f t="array" ref="L1794">SUM((InvoiceNo=J1794)*QuantityShipped)</f>
        <v>9</v>
      </c>
    </row>
    <row r="1795" spans="1:12" x14ac:dyDescent="0.55000000000000004">
      <c r="A1795" t="s">
        <v>1999</v>
      </c>
      <c r="B1795" s="1">
        <v>40626</v>
      </c>
      <c r="C1795" t="s">
        <v>1</v>
      </c>
      <c r="D1795" t="s">
        <v>31</v>
      </c>
      <c r="E1795" t="s">
        <v>30</v>
      </c>
      <c r="F1795">
        <v>10</v>
      </c>
      <c r="G1795" t="str">
        <f t="array" ref="G1795">INDEX(BillToName,MATCH(A1795,'Bill to Data'!$A$2:$A$3040,0))</f>
        <v>CLIFF RUPP</v>
      </c>
      <c r="H1795" t="str">
        <f t="shared" si="28"/>
        <v>25612-1-NYR</v>
      </c>
      <c r="J1795" t="s">
        <v>3604</v>
      </c>
      <c r="K1795">
        <f t="array" ref="K1795">SUM((InvoiceNo=J1795)*1)</f>
        <v>2</v>
      </c>
      <c r="L1795">
        <f t="array" ref="L1795">SUM((InvoiceNo=J1795)*QuantityShipped)</f>
        <v>2</v>
      </c>
    </row>
    <row r="1796" spans="1:12" x14ac:dyDescent="0.55000000000000004">
      <c r="A1796" t="s">
        <v>2000</v>
      </c>
      <c r="B1796" s="1">
        <v>40626</v>
      </c>
      <c r="C1796" t="s">
        <v>1</v>
      </c>
      <c r="D1796" t="s">
        <v>141</v>
      </c>
      <c r="E1796" t="s">
        <v>23</v>
      </c>
      <c r="F1796">
        <v>10</v>
      </c>
      <c r="G1796" t="str">
        <f t="array" ref="G1796">INDEX(BillToName,MATCH(A1796,'Bill to Data'!$A$2:$A$3040,0))</f>
        <v>WILLIAM GOODELL</v>
      </c>
      <c r="H1796" t="str">
        <f t="shared" si="28"/>
        <v>TT110015-VP</v>
      </c>
      <c r="J1796" t="s">
        <v>3605</v>
      </c>
      <c r="K1796">
        <f t="array" ref="K1796">SUM((InvoiceNo=J1796)*1)</f>
        <v>1</v>
      </c>
      <c r="L1796">
        <f t="array" ref="L1796">SUM((InvoiceNo=J1796)*QuantityShipped)</f>
        <v>50</v>
      </c>
    </row>
    <row r="1797" spans="1:12" x14ac:dyDescent="0.55000000000000004">
      <c r="A1797" t="s">
        <v>2001</v>
      </c>
      <c r="B1797" s="1">
        <v>40626</v>
      </c>
      <c r="C1797" t="s">
        <v>138</v>
      </c>
      <c r="D1797" t="s">
        <v>1925</v>
      </c>
      <c r="E1797" t="s">
        <v>478</v>
      </c>
      <c r="F1797">
        <v>2</v>
      </c>
      <c r="G1797" t="str">
        <f t="array" ref="G1797">INDEX(BillToName,MATCH(A1797,'Bill to Data'!$A$2:$A$3040,0))</f>
        <v>TODD ELLEFSON</v>
      </c>
      <c r="H1797" t="str">
        <f t="shared" si="28"/>
        <v>19351-213-540-N</v>
      </c>
      <c r="J1797" t="s">
        <v>3606</v>
      </c>
      <c r="K1797">
        <f t="array" ref="K1797">SUM((InvoiceNo=J1797)*1)</f>
        <v>2</v>
      </c>
      <c r="L1797">
        <f t="array" ref="L1797">SUM((InvoiceNo=J1797)*QuantityShipped)</f>
        <v>100</v>
      </c>
    </row>
    <row r="1798" spans="1:12" x14ac:dyDescent="0.55000000000000004">
      <c r="A1798" t="s">
        <v>2001</v>
      </c>
      <c r="B1798" s="1">
        <v>40626</v>
      </c>
      <c r="C1798" t="s">
        <v>138</v>
      </c>
      <c r="D1798" t="s">
        <v>580</v>
      </c>
      <c r="E1798" t="s">
        <v>476</v>
      </c>
      <c r="F1798">
        <v>4</v>
      </c>
      <c r="G1798" t="str">
        <f t="array" ref="G1798">INDEX(BillToName,MATCH(A1798,'Bill to Data'!$A$2:$A$3040,0))</f>
        <v>TODD ELLEFSON</v>
      </c>
      <c r="H1798" t="str">
        <f t="shared" si="28"/>
        <v>19350-212-540-N</v>
      </c>
      <c r="J1798" t="s">
        <v>3607</v>
      </c>
      <c r="K1798">
        <f t="array" ref="K1798">SUM((InvoiceNo=J1798)*1)</f>
        <v>1</v>
      </c>
      <c r="L1798">
        <f t="array" ref="L1798">SUM((InvoiceNo=J1798)*QuantityShipped)</f>
        <v>2</v>
      </c>
    </row>
    <row r="1799" spans="1:12" x14ac:dyDescent="0.55000000000000004">
      <c r="A1799" t="s">
        <v>2001</v>
      </c>
      <c r="B1799" s="1">
        <v>40626</v>
      </c>
      <c r="C1799" t="s">
        <v>138</v>
      </c>
      <c r="D1799" t="s">
        <v>579</v>
      </c>
      <c r="E1799" t="s">
        <v>474</v>
      </c>
      <c r="F1799">
        <v>2</v>
      </c>
      <c r="G1799" t="str">
        <f t="array" ref="G1799">INDEX(BillToName,MATCH(A1799,'Bill to Data'!$A$2:$A$3040,0))</f>
        <v>TODD ELLEFSON</v>
      </c>
      <c r="H1799" t="str">
        <f t="shared" si="28"/>
        <v>19349-211-540-N</v>
      </c>
      <c r="J1799" t="s">
        <v>3608</v>
      </c>
      <c r="K1799">
        <f t="array" ref="K1799">SUM((InvoiceNo=J1799)*1)</f>
        <v>1</v>
      </c>
      <c r="L1799">
        <f t="array" ref="L1799">SUM((InvoiceNo=J1799)*QuantityShipped)</f>
        <v>-1</v>
      </c>
    </row>
    <row r="1800" spans="1:12" x14ac:dyDescent="0.55000000000000004">
      <c r="A1800" t="s">
        <v>2002</v>
      </c>
      <c r="B1800" s="1">
        <v>40626</v>
      </c>
      <c r="C1800" t="s">
        <v>1</v>
      </c>
      <c r="D1800" t="s">
        <v>1138</v>
      </c>
      <c r="E1800" t="s">
        <v>1139</v>
      </c>
      <c r="F1800">
        <v>1</v>
      </c>
      <c r="G1800" t="str">
        <f t="array" ref="G1800">INDEX(BillToName,MATCH(A1800,'Bill to Data'!$A$2:$A$3040,0))</f>
        <v>JOHN SHEPPARD</v>
      </c>
      <c r="H1800" t="str">
        <f t="shared" si="28"/>
        <v>IBFD35-SET</v>
      </c>
      <c r="J1800" t="s">
        <v>3609</v>
      </c>
      <c r="K1800">
        <f t="array" ref="K1800">SUM((InvoiceNo=J1800)*1)</f>
        <v>3</v>
      </c>
      <c r="L1800">
        <f t="array" ref="L1800">SUM((InvoiceNo=J1800)*QuantityShipped)</f>
        <v>13</v>
      </c>
    </row>
    <row r="1801" spans="1:12" x14ac:dyDescent="0.55000000000000004">
      <c r="A1801" t="s">
        <v>2003</v>
      </c>
      <c r="B1801" s="1">
        <v>40626</v>
      </c>
      <c r="C1801" t="s">
        <v>138</v>
      </c>
      <c r="D1801" t="s">
        <v>2004</v>
      </c>
      <c r="E1801" t="s">
        <v>1267</v>
      </c>
      <c r="F1801">
        <v>3</v>
      </c>
      <c r="G1801" t="str">
        <f t="array" ref="G1801">INDEX(BillToName,MATCH(A1801,'Bill to Data'!$A$2:$A$3040,0))</f>
        <v>JASON PITCHER</v>
      </c>
      <c r="H1801" t="str">
        <f t="shared" si="28"/>
        <v>CP4916-103</v>
      </c>
      <c r="J1801" t="s">
        <v>3612</v>
      </c>
      <c r="K1801">
        <f t="array" ref="K1801">SUM((InvoiceNo=J1801)*1)</f>
        <v>3</v>
      </c>
      <c r="L1801">
        <f t="array" ref="L1801">SUM((InvoiceNo=J1801)*QuantityShipped)</f>
        <v>33</v>
      </c>
    </row>
    <row r="1802" spans="1:12" x14ac:dyDescent="0.55000000000000004">
      <c r="A1802" t="s">
        <v>2003</v>
      </c>
      <c r="B1802" s="1">
        <v>40626</v>
      </c>
      <c r="C1802" t="s">
        <v>138</v>
      </c>
      <c r="D1802" t="s">
        <v>2005</v>
      </c>
      <c r="E1802" t="s">
        <v>1267</v>
      </c>
      <c r="F1802">
        <v>3</v>
      </c>
      <c r="G1802" t="str">
        <f t="array" ref="G1802">INDEX(BillToName,MATCH(A1802,'Bill to Data'!$A$2:$A$3040,0))</f>
        <v>JASON PITCHER</v>
      </c>
      <c r="H1802" t="str">
        <f t="shared" si="28"/>
        <v>CP4916-110</v>
      </c>
      <c r="J1802" t="s">
        <v>3616</v>
      </c>
      <c r="K1802">
        <f t="array" ref="K1802">SUM((InvoiceNo=J1802)*1)</f>
        <v>1</v>
      </c>
      <c r="L1802">
        <f t="array" ref="L1802">SUM((InvoiceNo=J1802)*QuantityShipped)</f>
        <v>1</v>
      </c>
    </row>
    <row r="1803" spans="1:12" x14ac:dyDescent="0.55000000000000004">
      <c r="A1803" t="s">
        <v>2003</v>
      </c>
      <c r="B1803" s="1">
        <v>40626</v>
      </c>
      <c r="C1803" t="s">
        <v>138</v>
      </c>
      <c r="D1803" t="s">
        <v>2006</v>
      </c>
      <c r="E1803" t="s">
        <v>1267</v>
      </c>
      <c r="F1803">
        <v>3</v>
      </c>
      <c r="G1803" t="str">
        <f t="array" ref="G1803">INDEX(BillToName,MATCH(A1803,'Bill to Data'!$A$2:$A$3040,0))</f>
        <v>JASON PITCHER</v>
      </c>
      <c r="H1803" t="str">
        <f t="shared" si="28"/>
        <v>CP4916-120</v>
      </c>
      <c r="J1803" t="s">
        <v>3617</v>
      </c>
      <c r="K1803">
        <f t="array" ref="K1803">SUM((InvoiceNo=J1803)*1)</f>
        <v>2</v>
      </c>
      <c r="L1803">
        <f t="array" ref="L1803">SUM((InvoiceNo=J1803)*QuantityShipped)</f>
        <v>30</v>
      </c>
    </row>
    <row r="1804" spans="1:12" x14ac:dyDescent="0.55000000000000004">
      <c r="A1804" t="s">
        <v>2003</v>
      </c>
      <c r="B1804" s="1">
        <v>40626</v>
      </c>
      <c r="C1804" t="s">
        <v>138</v>
      </c>
      <c r="D1804" t="s">
        <v>1458</v>
      </c>
      <c r="E1804" t="s">
        <v>1267</v>
      </c>
      <c r="F1804">
        <v>3</v>
      </c>
      <c r="G1804" t="str">
        <f t="array" ref="G1804">INDEX(BillToName,MATCH(A1804,'Bill to Data'!$A$2:$A$3040,0))</f>
        <v>JASON PITCHER</v>
      </c>
      <c r="H1804" t="str">
        <f t="shared" si="28"/>
        <v>CP4916-128</v>
      </c>
      <c r="J1804" t="s">
        <v>3618</v>
      </c>
      <c r="K1804">
        <f t="array" ref="K1804">SUM((InvoiceNo=J1804)*1)</f>
        <v>1</v>
      </c>
      <c r="L1804">
        <f t="array" ref="L1804">SUM((InvoiceNo=J1804)*QuantityShipped)</f>
        <v>20</v>
      </c>
    </row>
    <row r="1805" spans="1:12" x14ac:dyDescent="0.55000000000000004">
      <c r="A1805" t="s">
        <v>2003</v>
      </c>
      <c r="B1805" s="1">
        <v>40626</v>
      </c>
      <c r="C1805" t="s">
        <v>138</v>
      </c>
      <c r="D1805" t="s">
        <v>2007</v>
      </c>
      <c r="E1805" t="s">
        <v>1267</v>
      </c>
      <c r="F1805">
        <v>3</v>
      </c>
      <c r="G1805" t="str">
        <f t="array" ref="G1805">INDEX(BillToName,MATCH(A1805,'Bill to Data'!$A$2:$A$3040,0))</f>
        <v>JASON PITCHER</v>
      </c>
      <c r="H1805" t="str">
        <f t="shared" si="28"/>
        <v>CP4916-136</v>
      </c>
      <c r="J1805" t="s">
        <v>3619</v>
      </c>
      <c r="K1805">
        <f t="array" ref="K1805">SUM((InvoiceNo=J1805)*1)</f>
        <v>6</v>
      </c>
      <c r="L1805">
        <f t="array" ref="L1805">SUM((InvoiceNo=J1805)*QuantityShipped)</f>
        <v>22</v>
      </c>
    </row>
    <row r="1806" spans="1:12" x14ac:dyDescent="0.55000000000000004">
      <c r="A1806" t="s">
        <v>2008</v>
      </c>
      <c r="B1806" s="1">
        <v>40626</v>
      </c>
      <c r="C1806" t="s">
        <v>1</v>
      </c>
      <c r="D1806" t="s">
        <v>477</v>
      </c>
      <c r="E1806" t="s">
        <v>478</v>
      </c>
      <c r="F1806">
        <v>1</v>
      </c>
      <c r="G1806" t="str">
        <f t="array" ref="G1806">INDEX(BillToName,MATCH(A1806,'Bill to Data'!$A$2:$A$3040,0))</f>
        <v>KURT BEEBE</v>
      </c>
      <c r="H1806" t="str">
        <f t="shared" si="28"/>
        <v>19351-213-406-N</v>
      </c>
      <c r="J1806" t="s">
        <v>3620</v>
      </c>
      <c r="K1806">
        <f t="array" ref="K1806">SUM((InvoiceNo=J1806)*1)</f>
        <v>6</v>
      </c>
      <c r="L1806">
        <f t="array" ref="L1806">SUM((InvoiceNo=J1806)*QuantityShipped)</f>
        <v>22</v>
      </c>
    </row>
    <row r="1807" spans="1:12" x14ac:dyDescent="0.55000000000000004">
      <c r="A1807" t="s">
        <v>2008</v>
      </c>
      <c r="B1807" s="1">
        <v>40626</v>
      </c>
      <c r="C1807" t="s">
        <v>1</v>
      </c>
      <c r="D1807" t="s">
        <v>475</v>
      </c>
      <c r="E1807" t="s">
        <v>476</v>
      </c>
      <c r="F1807">
        <v>1</v>
      </c>
      <c r="G1807" t="str">
        <f t="array" ref="G1807">INDEX(BillToName,MATCH(A1807,'Bill to Data'!$A$2:$A$3040,0))</f>
        <v>KURT BEEBE</v>
      </c>
      <c r="H1807" t="str">
        <f t="shared" si="28"/>
        <v>19350-212-406-N</v>
      </c>
      <c r="J1807" t="s">
        <v>3621</v>
      </c>
      <c r="K1807">
        <f t="array" ref="K1807">SUM((InvoiceNo=J1807)*1)</f>
        <v>1</v>
      </c>
      <c r="L1807">
        <f t="array" ref="L1807">SUM((InvoiceNo=J1807)*QuantityShipped)</f>
        <v>1</v>
      </c>
    </row>
    <row r="1808" spans="1:12" x14ac:dyDescent="0.55000000000000004">
      <c r="A1808" t="s">
        <v>2008</v>
      </c>
      <c r="B1808" s="1">
        <v>40626</v>
      </c>
      <c r="C1808" t="s">
        <v>1</v>
      </c>
      <c r="D1808" t="s">
        <v>473</v>
      </c>
      <c r="E1808" t="s">
        <v>474</v>
      </c>
      <c r="F1808">
        <v>2</v>
      </c>
      <c r="G1808" t="str">
        <f t="array" ref="G1808">INDEX(BillToName,MATCH(A1808,'Bill to Data'!$A$2:$A$3040,0))</f>
        <v>KURT BEEBE</v>
      </c>
      <c r="H1808" t="str">
        <f t="shared" si="28"/>
        <v>19349-211-406-N</v>
      </c>
      <c r="J1808" t="s">
        <v>3622</v>
      </c>
      <c r="K1808">
        <f t="array" ref="K1808">SUM((InvoiceNo=J1808)*1)</f>
        <v>1</v>
      </c>
      <c r="L1808">
        <f t="array" ref="L1808">SUM((InvoiceNo=J1808)*QuantityShipped)</f>
        <v>1</v>
      </c>
    </row>
    <row r="1809" spans="1:12" x14ac:dyDescent="0.55000000000000004">
      <c r="A1809" t="s">
        <v>2009</v>
      </c>
      <c r="B1809" s="1">
        <v>40626</v>
      </c>
      <c r="C1809" t="s">
        <v>1</v>
      </c>
      <c r="D1809" t="s">
        <v>46</v>
      </c>
      <c r="E1809" t="s">
        <v>47</v>
      </c>
      <c r="F1809">
        <v>30</v>
      </c>
      <c r="G1809" t="str">
        <f t="array" ref="G1809">INDEX(BillToName,MATCH(A1809,'Bill to Data'!$A$2:$A$3040,0))</f>
        <v>Online Orders</v>
      </c>
      <c r="H1809" t="str">
        <f t="shared" si="28"/>
        <v>TTJ60-11003VP</v>
      </c>
      <c r="J1809" t="s">
        <v>3623</v>
      </c>
      <c r="K1809">
        <f t="array" ref="K1809">SUM((InvoiceNo=J1809)*1)</f>
        <v>1</v>
      </c>
      <c r="L1809">
        <f t="array" ref="L1809">SUM((InvoiceNo=J1809)*QuantityShipped)</f>
        <v>30</v>
      </c>
    </row>
    <row r="1810" spans="1:12" x14ac:dyDescent="0.55000000000000004">
      <c r="A1810" t="s">
        <v>2009</v>
      </c>
      <c r="B1810" s="1">
        <v>40626</v>
      </c>
      <c r="C1810" t="s">
        <v>1</v>
      </c>
      <c r="D1810" t="s">
        <v>1413</v>
      </c>
      <c r="E1810" t="s">
        <v>1414</v>
      </c>
      <c r="F1810">
        <v>30</v>
      </c>
      <c r="G1810" t="str">
        <f t="array" ref="G1810">INDEX(BillToName,MATCH(A1810,'Bill to Data'!$A$2:$A$3040,0))</f>
        <v>Online Orders</v>
      </c>
      <c r="H1810" t="str">
        <f t="shared" si="28"/>
        <v>SJ7-04-VP</v>
      </c>
      <c r="J1810" t="s">
        <v>3624</v>
      </c>
      <c r="K1810">
        <f t="array" ref="K1810">SUM((InvoiceNo=J1810)*1)</f>
        <v>1</v>
      </c>
      <c r="L1810">
        <f t="array" ref="L1810">SUM((InvoiceNo=J1810)*QuantityShipped)</f>
        <v>28</v>
      </c>
    </row>
    <row r="1811" spans="1:12" x14ac:dyDescent="0.55000000000000004">
      <c r="A1811" t="s">
        <v>2010</v>
      </c>
      <c r="B1811" s="1">
        <v>40626</v>
      </c>
      <c r="C1811" t="s">
        <v>1</v>
      </c>
      <c r="D1811" t="s">
        <v>637</v>
      </c>
      <c r="E1811" t="s">
        <v>638</v>
      </c>
      <c r="F1811">
        <v>-4</v>
      </c>
      <c r="G1811" t="str">
        <f t="array" ref="G1811">INDEX(BillToName,MATCH(A1811,'Bill to Data'!$A$2:$A$3040,0))</f>
        <v>TIM MASON</v>
      </c>
      <c r="H1811" t="str">
        <f t="shared" si="28"/>
        <v>5500-PPB-X12</v>
      </c>
      <c r="J1811" t="s">
        <v>3625</v>
      </c>
      <c r="K1811">
        <f t="array" ref="K1811">SUM((InvoiceNo=J1811)*1)</f>
        <v>1</v>
      </c>
      <c r="L1811">
        <f t="array" ref="L1811">SUM((InvoiceNo=J1811)*QuantityShipped)</f>
        <v>1</v>
      </c>
    </row>
    <row r="1812" spans="1:12" x14ac:dyDescent="0.55000000000000004">
      <c r="A1812" t="s">
        <v>2011</v>
      </c>
      <c r="B1812" s="1">
        <v>40626</v>
      </c>
      <c r="C1812" t="s">
        <v>1</v>
      </c>
      <c r="D1812" t="s">
        <v>637</v>
      </c>
      <c r="E1812" t="s">
        <v>638</v>
      </c>
      <c r="F1812">
        <v>4</v>
      </c>
      <c r="G1812" t="str">
        <f t="array" ref="G1812">INDEX(BillToName,MATCH(A1812,'Bill to Data'!$A$2:$A$3040,0))</f>
        <v>TIM MASON</v>
      </c>
      <c r="H1812" t="str">
        <f t="shared" si="28"/>
        <v>5500-PPB-X12</v>
      </c>
      <c r="J1812" t="s">
        <v>3628</v>
      </c>
      <c r="K1812">
        <f t="array" ref="K1812">SUM((InvoiceNo=J1812)*1)</f>
        <v>1</v>
      </c>
      <c r="L1812">
        <f t="array" ref="L1812">SUM((InvoiceNo=J1812)*QuantityShipped)</f>
        <v>6</v>
      </c>
    </row>
    <row r="1813" spans="1:12" x14ac:dyDescent="0.55000000000000004">
      <c r="A1813" t="s">
        <v>2012</v>
      </c>
      <c r="B1813" s="1">
        <v>40626</v>
      </c>
      <c r="C1813" t="s">
        <v>1</v>
      </c>
      <c r="D1813" t="s">
        <v>1976</v>
      </c>
      <c r="E1813" t="s">
        <v>1977</v>
      </c>
      <c r="F1813">
        <v>-1</v>
      </c>
      <c r="G1813" t="str">
        <f t="array" ref="G1813">INDEX(BillToName,MATCH(A1813,'Bill to Data'!$A$2:$A$3040,0))</f>
        <v>CHRIS RITTER</v>
      </c>
      <c r="H1813" t="str">
        <f t="shared" si="28"/>
        <v>LST250SS</v>
      </c>
      <c r="J1813" t="s">
        <v>3631</v>
      </c>
      <c r="K1813">
        <f t="array" ref="K1813">SUM((InvoiceNo=J1813)*1)</f>
        <v>1</v>
      </c>
      <c r="L1813">
        <f t="array" ref="L1813">SUM((InvoiceNo=J1813)*QuantityShipped)</f>
        <v>1</v>
      </c>
    </row>
    <row r="1814" spans="1:12" x14ac:dyDescent="0.55000000000000004">
      <c r="A1814" t="s">
        <v>2013</v>
      </c>
      <c r="B1814" s="1">
        <v>40626</v>
      </c>
      <c r="C1814" t="s">
        <v>1</v>
      </c>
      <c r="D1814" t="s">
        <v>1976</v>
      </c>
      <c r="E1814" t="s">
        <v>1977</v>
      </c>
      <c r="F1814">
        <v>1</v>
      </c>
      <c r="G1814" t="str">
        <f t="array" ref="G1814">INDEX(BillToName,MATCH(A1814,'Bill to Data'!$A$2:$A$3040,0))</f>
        <v>CHRIS RITTER</v>
      </c>
      <c r="H1814" t="str">
        <f t="shared" si="28"/>
        <v>LST250SS</v>
      </c>
      <c r="J1814" t="s">
        <v>3632</v>
      </c>
      <c r="K1814">
        <f t="array" ref="K1814">SUM((InvoiceNo=J1814)*1)</f>
        <v>2</v>
      </c>
      <c r="L1814">
        <f t="array" ref="L1814">SUM((InvoiceNo=J1814)*QuantityShipped)</f>
        <v>2</v>
      </c>
    </row>
    <row r="1815" spans="1:12" x14ac:dyDescent="0.55000000000000004">
      <c r="A1815" t="s">
        <v>2014</v>
      </c>
      <c r="B1815" s="1">
        <v>40626</v>
      </c>
      <c r="C1815" t="s">
        <v>1</v>
      </c>
      <c r="D1815" t="s">
        <v>1488</v>
      </c>
      <c r="E1815" t="s">
        <v>1489</v>
      </c>
      <c r="F1815">
        <v>4</v>
      </c>
      <c r="G1815" t="str">
        <f t="array" ref="G1815">INDEX(BillToName,MATCH(A1815,'Bill to Data'!$A$2:$A$3040,0))</f>
        <v>COREY BAKER</v>
      </c>
      <c r="H1815" t="str">
        <f t="shared" si="28"/>
        <v>LST100-50</v>
      </c>
      <c r="J1815" t="s">
        <v>3633</v>
      </c>
      <c r="K1815">
        <f t="array" ref="K1815">SUM((InvoiceNo=J1815)*1)</f>
        <v>3</v>
      </c>
      <c r="L1815">
        <f t="array" ref="L1815">SUM((InvoiceNo=J1815)*QuantityShipped)</f>
        <v>36</v>
      </c>
    </row>
    <row r="1816" spans="1:12" x14ac:dyDescent="0.55000000000000004">
      <c r="A1816" t="s">
        <v>2015</v>
      </c>
      <c r="B1816" s="1">
        <v>40626</v>
      </c>
      <c r="C1816" t="s">
        <v>1</v>
      </c>
      <c r="D1816" t="s">
        <v>1886</v>
      </c>
      <c r="E1816" t="s">
        <v>1887</v>
      </c>
      <c r="F1816">
        <v>31</v>
      </c>
      <c r="G1816" t="str">
        <f t="array" ref="G1816">INDEX(BillToName,MATCH(A1816,'Bill to Data'!$A$2:$A$3040,0))</f>
        <v>RICHARD MILLER</v>
      </c>
      <c r="H1816" t="str">
        <f t="shared" si="28"/>
        <v>SJ7-02-VP</v>
      </c>
      <c r="J1816" t="s">
        <v>3634</v>
      </c>
      <c r="K1816">
        <f t="array" ref="K1816">SUM((InvoiceNo=J1816)*1)</f>
        <v>1</v>
      </c>
      <c r="L1816">
        <f t="array" ref="L1816">SUM((InvoiceNo=J1816)*QuantityShipped)</f>
        <v>68</v>
      </c>
    </row>
    <row r="1817" spans="1:12" x14ac:dyDescent="0.55000000000000004">
      <c r="A1817" t="s">
        <v>2015</v>
      </c>
      <c r="B1817" s="1">
        <v>40626</v>
      </c>
      <c r="C1817" t="s">
        <v>1</v>
      </c>
      <c r="D1817" t="s">
        <v>141</v>
      </c>
      <c r="E1817" t="s">
        <v>23</v>
      </c>
      <c r="F1817">
        <v>32</v>
      </c>
      <c r="G1817" t="str">
        <f t="array" ref="G1817">INDEX(BillToName,MATCH(A1817,'Bill to Data'!$A$2:$A$3040,0))</f>
        <v>RICHARD MILLER</v>
      </c>
      <c r="H1817" t="str">
        <f t="shared" si="28"/>
        <v>TT110015-VP</v>
      </c>
      <c r="J1817" t="s">
        <v>3637</v>
      </c>
      <c r="K1817">
        <f t="array" ref="K1817">SUM((InvoiceNo=J1817)*1)</f>
        <v>1</v>
      </c>
      <c r="L1817">
        <f t="array" ref="L1817">SUM((InvoiceNo=J1817)*QuantityShipped)</f>
        <v>1</v>
      </c>
    </row>
    <row r="1818" spans="1:12" x14ac:dyDescent="0.55000000000000004">
      <c r="A1818" t="s">
        <v>2016</v>
      </c>
      <c r="B1818" s="1">
        <v>40626</v>
      </c>
      <c r="C1818" t="s">
        <v>1</v>
      </c>
      <c r="D1818" t="s">
        <v>1575</v>
      </c>
      <c r="E1818" t="s">
        <v>1576</v>
      </c>
      <c r="F1818">
        <v>75</v>
      </c>
      <c r="G1818" t="str">
        <f t="array" ref="G1818">INDEX(BillToName,MATCH(A1818,'Bill to Data'!$A$2:$A$3040,0))</f>
        <v>KEITH GENTNER</v>
      </c>
      <c r="H1818" t="str">
        <f t="shared" si="28"/>
        <v>SJ7-03-VP</v>
      </c>
      <c r="J1818" t="s">
        <v>3638</v>
      </c>
      <c r="K1818">
        <f t="array" ref="K1818">SUM((InvoiceNo=J1818)*1)</f>
        <v>4</v>
      </c>
      <c r="L1818">
        <f t="array" ref="L1818">SUM((InvoiceNo=J1818)*QuantityShipped)</f>
        <v>-390</v>
      </c>
    </row>
    <row r="1819" spans="1:12" x14ac:dyDescent="0.55000000000000004">
      <c r="A1819" t="s">
        <v>2017</v>
      </c>
      <c r="B1819" s="1">
        <v>40626</v>
      </c>
      <c r="C1819" t="s">
        <v>1</v>
      </c>
      <c r="D1819" t="s">
        <v>2018</v>
      </c>
      <c r="E1819" t="s">
        <v>2019</v>
      </c>
      <c r="F1819">
        <v>1</v>
      </c>
      <c r="G1819" t="str">
        <f t="array" ref="G1819">INDEX(BillToName,MATCH(A1819,'Bill to Data'!$A$2:$A$3040,0))</f>
        <v>JOSHUA TAYLOR</v>
      </c>
      <c r="H1819" t="str">
        <f t="shared" si="28"/>
        <v>XT024</v>
      </c>
      <c r="J1819" t="s">
        <v>3639</v>
      </c>
      <c r="K1819">
        <f t="array" ref="K1819">SUM((InvoiceNo=J1819)*1)</f>
        <v>2</v>
      </c>
      <c r="L1819">
        <f t="array" ref="L1819">SUM((InvoiceNo=J1819)*QuantityShipped)</f>
        <v>40</v>
      </c>
    </row>
    <row r="1820" spans="1:12" x14ac:dyDescent="0.55000000000000004">
      <c r="A1820" t="s">
        <v>2020</v>
      </c>
      <c r="B1820" s="1">
        <v>40626</v>
      </c>
      <c r="C1820" t="s">
        <v>1</v>
      </c>
      <c r="D1820" t="s">
        <v>970</v>
      </c>
      <c r="E1820" t="s">
        <v>971</v>
      </c>
      <c r="F1820">
        <v>5</v>
      </c>
      <c r="G1820" t="str">
        <f t="array" ref="G1820">INDEX(BillToName,MATCH(A1820,'Bill to Data'!$A$2:$A$3040,0))</f>
        <v>BRIAN RUFENACHT</v>
      </c>
      <c r="H1820" t="str">
        <f t="shared" si="28"/>
        <v>AIC11004-VS</v>
      </c>
      <c r="J1820" t="s">
        <v>3640</v>
      </c>
      <c r="K1820">
        <f t="array" ref="K1820">SUM((InvoiceNo=J1820)*1)</f>
        <v>1</v>
      </c>
      <c r="L1820">
        <f t="array" ref="L1820">SUM((InvoiceNo=J1820)*QuantityShipped)</f>
        <v>1</v>
      </c>
    </row>
    <row r="1821" spans="1:12" x14ac:dyDescent="0.55000000000000004">
      <c r="A1821" t="s">
        <v>2021</v>
      </c>
      <c r="B1821" s="1">
        <v>40626</v>
      </c>
      <c r="C1821" t="s">
        <v>1</v>
      </c>
      <c r="D1821" t="s">
        <v>2022</v>
      </c>
      <c r="E1821" t="s">
        <v>2023</v>
      </c>
      <c r="F1821">
        <v>1</v>
      </c>
      <c r="G1821" t="str">
        <f t="array" ref="G1821">INDEX(BillToName,MATCH(A1821,'Bill to Data'!$A$2:$A$3040,0))</f>
        <v>KENNETH BAGWELL</v>
      </c>
      <c r="H1821" t="str">
        <f t="shared" si="28"/>
        <v>LS150-50</v>
      </c>
      <c r="J1821" t="s">
        <v>3641</v>
      </c>
      <c r="K1821">
        <f t="array" ref="K1821">SUM((InvoiceNo=J1821)*1)</f>
        <v>4</v>
      </c>
      <c r="L1821">
        <f t="array" ref="L1821">SUM((InvoiceNo=J1821)*QuantityShipped)</f>
        <v>131</v>
      </c>
    </row>
    <row r="1822" spans="1:12" x14ac:dyDescent="0.55000000000000004">
      <c r="A1822" t="s">
        <v>2024</v>
      </c>
      <c r="B1822" s="1">
        <v>40626</v>
      </c>
      <c r="C1822" t="s">
        <v>1</v>
      </c>
      <c r="D1822" t="s">
        <v>528</v>
      </c>
      <c r="E1822" t="s">
        <v>529</v>
      </c>
      <c r="F1822">
        <v>1</v>
      </c>
      <c r="G1822" t="str">
        <f t="array" ref="G1822">INDEX(BillToName,MATCH(A1822,'Bill to Data'!$A$2:$A$3040,0))</f>
        <v>DIANA BROWNING</v>
      </c>
      <c r="H1822" t="str">
        <f t="shared" si="28"/>
        <v>23120-3/4-PP</v>
      </c>
      <c r="J1822" t="s">
        <v>3642</v>
      </c>
      <c r="K1822">
        <f t="array" ref="K1822">SUM((InvoiceNo=J1822)*1)</f>
        <v>1</v>
      </c>
      <c r="L1822">
        <f t="array" ref="L1822">SUM((InvoiceNo=J1822)*QuantityShipped)</f>
        <v>1</v>
      </c>
    </row>
    <row r="1823" spans="1:12" x14ac:dyDescent="0.55000000000000004">
      <c r="A1823" t="s">
        <v>2025</v>
      </c>
      <c r="B1823" s="1">
        <v>40626</v>
      </c>
      <c r="C1823" t="s">
        <v>138</v>
      </c>
      <c r="D1823" t="s">
        <v>748</v>
      </c>
      <c r="E1823" t="s">
        <v>293</v>
      </c>
      <c r="F1823">
        <v>100</v>
      </c>
      <c r="G1823" t="str">
        <f t="array" ref="G1823">INDEX(BillToName,MATCH(A1823,'Bill to Data'!$A$2:$A$3040,0))</f>
        <v>BICHER FARMS</v>
      </c>
      <c r="H1823" t="str">
        <f t="shared" si="28"/>
        <v>AIXR110025VP</v>
      </c>
      <c r="J1823" t="s">
        <v>3643</v>
      </c>
      <c r="K1823">
        <f t="array" ref="K1823">SUM((InvoiceNo=J1823)*1)</f>
        <v>3</v>
      </c>
      <c r="L1823">
        <f t="array" ref="L1823">SUM((InvoiceNo=J1823)*QuantityShipped)</f>
        <v>151</v>
      </c>
    </row>
    <row r="1824" spans="1:12" x14ac:dyDescent="0.55000000000000004">
      <c r="A1824" t="s">
        <v>2025</v>
      </c>
      <c r="B1824" s="1">
        <v>40626</v>
      </c>
      <c r="C1824" t="s">
        <v>138</v>
      </c>
      <c r="D1824" t="s">
        <v>2026</v>
      </c>
      <c r="E1824" t="s">
        <v>293</v>
      </c>
      <c r="F1824">
        <v>100</v>
      </c>
      <c r="G1824" t="str">
        <f t="array" ref="G1824">INDEX(BillToName,MATCH(A1824,'Bill to Data'!$A$2:$A$3040,0))</f>
        <v>BICHER FARMS</v>
      </c>
      <c r="H1824" t="str">
        <f t="shared" si="28"/>
        <v>AIXR11004VP</v>
      </c>
      <c r="J1824" t="s">
        <v>3646</v>
      </c>
      <c r="K1824">
        <f t="array" ref="K1824">SUM((InvoiceNo=J1824)*1)</f>
        <v>1</v>
      </c>
      <c r="L1824">
        <f t="array" ref="L1824">SUM((InvoiceNo=J1824)*QuantityShipped)</f>
        <v>1</v>
      </c>
    </row>
    <row r="1825" spans="1:12" x14ac:dyDescent="0.55000000000000004">
      <c r="A1825" t="s">
        <v>2025</v>
      </c>
      <c r="B1825" s="1">
        <v>40626</v>
      </c>
      <c r="C1825" t="s">
        <v>138</v>
      </c>
      <c r="D1825" t="s">
        <v>735</v>
      </c>
      <c r="E1825" t="s">
        <v>23</v>
      </c>
      <c r="F1825">
        <v>100</v>
      </c>
      <c r="G1825" t="str">
        <f t="array" ref="G1825">INDEX(BillToName,MATCH(A1825,'Bill to Data'!$A$2:$A$3040,0))</f>
        <v>BICHER FARMS</v>
      </c>
      <c r="H1825" t="str">
        <f t="shared" si="28"/>
        <v>TT11004-VP</v>
      </c>
      <c r="J1825" t="s">
        <v>3647</v>
      </c>
      <c r="K1825">
        <f t="array" ref="K1825">SUM((InvoiceNo=J1825)*1)</f>
        <v>1</v>
      </c>
      <c r="L1825">
        <f t="array" ref="L1825">SUM((InvoiceNo=J1825)*QuantityShipped)</f>
        <v>60</v>
      </c>
    </row>
    <row r="1826" spans="1:12" x14ac:dyDescent="0.55000000000000004">
      <c r="A1826" t="s">
        <v>2025</v>
      </c>
      <c r="B1826" s="1">
        <v>40626</v>
      </c>
      <c r="C1826" t="s">
        <v>138</v>
      </c>
      <c r="D1826" t="s">
        <v>242</v>
      </c>
      <c r="E1826" t="s">
        <v>243</v>
      </c>
      <c r="F1826">
        <v>300</v>
      </c>
      <c r="G1826" t="str">
        <f t="array" ref="G1826">INDEX(BillToName,MATCH(A1826,'Bill to Data'!$A$2:$A$3040,0))</f>
        <v>BICHER FARMS</v>
      </c>
      <c r="H1826" t="str">
        <f t="shared" si="28"/>
        <v>CP19438-EPR</v>
      </c>
      <c r="J1826" t="s">
        <v>3648</v>
      </c>
      <c r="K1826">
        <f t="array" ref="K1826">SUM((InvoiceNo=J1826)*1)</f>
        <v>5</v>
      </c>
      <c r="L1826">
        <f t="array" ref="L1826">SUM((InvoiceNo=J1826)*QuantityShipped)</f>
        <v>131</v>
      </c>
    </row>
    <row r="1827" spans="1:12" x14ac:dyDescent="0.55000000000000004">
      <c r="A1827" t="s">
        <v>2027</v>
      </c>
      <c r="B1827" s="1">
        <v>40626</v>
      </c>
      <c r="C1827" t="s">
        <v>1</v>
      </c>
      <c r="D1827" t="s">
        <v>2028</v>
      </c>
      <c r="E1827" t="s">
        <v>893</v>
      </c>
      <c r="F1827">
        <v>80</v>
      </c>
      <c r="G1827" t="str">
        <f t="array" ref="G1827">INDEX(BillToName,MATCH(A1827,'Bill to Data'!$A$2:$A$3040,0))</f>
        <v>BILL CROSS</v>
      </c>
      <c r="H1827" t="str">
        <f t="shared" si="28"/>
        <v>TDXL110025</v>
      </c>
      <c r="J1827" t="s">
        <v>3650</v>
      </c>
      <c r="K1827">
        <f t="array" ref="K1827">SUM((InvoiceNo=J1827)*1)</f>
        <v>1</v>
      </c>
      <c r="L1827">
        <f t="array" ref="L1827">SUM((InvoiceNo=J1827)*QuantityShipped)</f>
        <v>1</v>
      </c>
    </row>
    <row r="1828" spans="1:12" x14ac:dyDescent="0.55000000000000004">
      <c r="A1828" t="s">
        <v>2029</v>
      </c>
      <c r="B1828" s="1">
        <v>40626</v>
      </c>
      <c r="C1828" t="s">
        <v>138</v>
      </c>
      <c r="D1828" t="s">
        <v>1154</v>
      </c>
      <c r="E1828" t="s">
        <v>1155</v>
      </c>
      <c r="F1828">
        <v>2</v>
      </c>
      <c r="G1828" t="str">
        <f t="array" ref="G1828">INDEX(BillToName,MATCH(A1828,'Bill to Data'!$A$2:$A$3040,0))</f>
        <v>DON OWENS</v>
      </c>
      <c r="H1828" t="str">
        <f t="shared" si="28"/>
        <v>IN30/60-ST</v>
      </c>
      <c r="J1828" t="s">
        <v>3651</v>
      </c>
      <c r="K1828">
        <f t="array" ref="K1828">SUM((InvoiceNo=J1828)*1)</f>
        <v>5</v>
      </c>
      <c r="L1828">
        <f t="array" ref="L1828">SUM((InvoiceNo=J1828)*QuantityShipped)</f>
        <v>49</v>
      </c>
    </row>
    <row r="1829" spans="1:12" x14ac:dyDescent="0.55000000000000004">
      <c r="A1829" t="s">
        <v>2029</v>
      </c>
      <c r="B1829" s="1">
        <v>40626</v>
      </c>
      <c r="C1829" t="s">
        <v>138</v>
      </c>
      <c r="D1829" t="s">
        <v>1715</v>
      </c>
      <c r="E1829" t="s">
        <v>1716</v>
      </c>
      <c r="F1829">
        <v>2</v>
      </c>
      <c r="G1829" t="str">
        <f t="array" ref="G1829">INDEX(BillToName,MATCH(A1829,'Bill to Data'!$A$2:$A$3040,0))</f>
        <v>DON OWENS</v>
      </c>
      <c r="H1829" t="str">
        <f t="shared" si="28"/>
        <v>IN0060-24</v>
      </c>
      <c r="J1829" t="s">
        <v>3652</v>
      </c>
      <c r="K1829">
        <f t="array" ref="K1829">SUM((InvoiceNo=J1829)*1)</f>
        <v>1</v>
      </c>
      <c r="L1829">
        <f t="array" ref="L1829">SUM((InvoiceNo=J1829)*QuantityShipped)</f>
        <v>1</v>
      </c>
    </row>
    <row r="1830" spans="1:12" x14ac:dyDescent="0.55000000000000004">
      <c r="A1830" t="s">
        <v>2030</v>
      </c>
      <c r="B1830" s="1">
        <v>40626</v>
      </c>
      <c r="C1830" t="s">
        <v>1</v>
      </c>
      <c r="D1830" t="s">
        <v>163</v>
      </c>
      <c r="E1830" t="s">
        <v>83</v>
      </c>
      <c r="F1830">
        <v>4</v>
      </c>
      <c r="G1830" t="str">
        <f t="array" ref="G1830">INDEX(BillToName,MATCH(A1830,'Bill to Data'!$A$2:$A$3040,0))</f>
        <v>CHRIS KAMIENSKI</v>
      </c>
      <c r="H1830" t="str">
        <f t="shared" si="28"/>
        <v>18635-111-406-N</v>
      </c>
      <c r="J1830" t="s">
        <v>3654</v>
      </c>
      <c r="K1830">
        <f t="array" ref="K1830">SUM((InvoiceNo=J1830)*1)</f>
        <v>5</v>
      </c>
      <c r="L1830">
        <f t="array" ref="L1830">SUM((InvoiceNo=J1830)*QuantityShipped)</f>
        <v>55</v>
      </c>
    </row>
    <row r="1831" spans="1:12" x14ac:dyDescent="0.55000000000000004">
      <c r="A1831" t="s">
        <v>2030</v>
      </c>
      <c r="B1831" s="1">
        <v>40626</v>
      </c>
      <c r="C1831" t="s">
        <v>1</v>
      </c>
      <c r="D1831" t="s">
        <v>164</v>
      </c>
      <c r="E1831" t="s">
        <v>81</v>
      </c>
      <c r="F1831">
        <v>4</v>
      </c>
      <c r="G1831" t="str">
        <f t="array" ref="G1831">INDEX(BillToName,MATCH(A1831,'Bill to Data'!$A$2:$A$3040,0))</f>
        <v>CHRIS KAMIENSKI</v>
      </c>
      <c r="H1831" t="str">
        <f t="shared" si="28"/>
        <v>18636-112-406-N</v>
      </c>
      <c r="J1831" t="s">
        <v>3655</v>
      </c>
      <c r="K1831">
        <f t="array" ref="K1831">SUM((InvoiceNo=J1831)*1)</f>
        <v>1</v>
      </c>
      <c r="L1831">
        <f t="array" ref="L1831">SUM((InvoiceNo=J1831)*QuantityShipped)</f>
        <v>-1</v>
      </c>
    </row>
    <row r="1832" spans="1:12" x14ac:dyDescent="0.55000000000000004">
      <c r="A1832" t="s">
        <v>2030</v>
      </c>
      <c r="B1832" s="1">
        <v>40626</v>
      </c>
      <c r="C1832" t="s">
        <v>1</v>
      </c>
      <c r="D1832" t="s">
        <v>2031</v>
      </c>
      <c r="E1832" t="s">
        <v>319</v>
      </c>
      <c r="F1832">
        <v>8</v>
      </c>
      <c r="G1832" t="str">
        <f t="array" ref="G1832">INDEX(BillToName,MATCH(A1832,'Bill to Data'!$A$2:$A$3040,0))</f>
        <v>CHRIS KAMIENSKI</v>
      </c>
      <c r="H1832" t="str">
        <f t="shared" si="28"/>
        <v>AA111SQ-1-1/4</v>
      </c>
      <c r="J1832" t="s">
        <v>3656</v>
      </c>
      <c r="K1832">
        <f t="array" ref="K1832">SUM((InvoiceNo=J1832)*1)</f>
        <v>1</v>
      </c>
      <c r="L1832">
        <f t="array" ref="L1832">SUM((InvoiceNo=J1832)*QuantityShipped)</f>
        <v>1</v>
      </c>
    </row>
    <row r="1833" spans="1:12" x14ac:dyDescent="0.55000000000000004">
      <c r="A1833" t="s">
        <v>2030</v>
      </c>
      <c r="B1833" s="1">
        <v>40626</v>
      </c>
      <c r="C1833" t="s">
        <v>1</v>
      </c>
      <c r="D1833" t="s">
        <v>1537</v>
      </c>
      <c r="E1833" t="s">
        <v>1280</v>
      </c>
      <c r="F1833">
        <v>12</v>
      </c>
      <c r="G1833" t="str">
        <f t="array" ref="G1833">INDEX(BillToName,MATCH(A1833,'Bill to Data'!$A$2:$A$3040,0))</f>
        <v>CHRIS KAMIENSKI</v>
      </c>
      <c r="H1833" t="str">
        <f t="shared" si="28"/>
        <v>TTI11003-VP</v>
      </c>
      <c r="J1833" t="s">
        <v>3657</v>
      </c>
      <c r="K1833">
        <f t="array" ref="K1833">SUM((InvoiceNo=J1833)*1)</f>
        <v>1</v>
      </c>
      <c r="L1833">
        <f t="array" ref="L1833">SUM((InvoiceNo=J1833)*QuantityShipped)</f>
        <v>1</v>
      </c>
    </row>
    <row r="1834" spans="1:12" x14ac:dyDescent="0.55000000000000004">
      <c r="A1834" t="s">
        <v>2032</v>
      </c>
      <c r="B1834" s="1">
        <v>40626</v>
      </c>
      <c r="C1834" t="s">
        <v>1</v>
      </c>
      <c r="D1834" t="s">
        <v>330</v>
      </c>
      <c r="E1834" t="s">
        <v>12</v>
      </c>
      <c r="F1834">
        <v>2</v>
      </c>
      <c r="G1834" t="str">
        <f t="array" ref="G1834">INDEX(BillToName,MATCH(A1834,'Bill to Data'!$A$2:$A$3040,0))</f>
        <v>MICHAEL KOSACKI</v>
      </c>
      <c r="H1834" t="str">
        <f t="shared" si="28"/>
        <v>50800-15-PP-406</v>
      </c>
      <c r="J1834" t="s">
        <v>3658</v>
      </c>
      <c r="K1834">
        <f t="array" ref="K1834">SUM((InvoiceNo=J1834)*1)</f>
        <v>2</v>
      </c>
      <c r="L1834">
        <f t="array" ref="L1834">SUM((InvoiceNo=J1834)*QuantityShipped)</f>
        <v>2</v>
      </c>
    </row>
    <row r="1835" spans="1:12" x14ac:dyDescent="0.55000000000000004">
      <c r="A1835" t="s">
        <v>2033</v>
      </c>
      <c r="B1835" s="1">
        <v>40626</v>
      </c>
      <c r="C1835" t="s">
        <v>1</v>
      </c>
      <c r="D1835" t="s">
        <v>557</v>
      </c>
      <c r="E1835" t="s">
        <v>558</v>
      </c>
      <c r="F1835">
        <v>1</v>
      </c>
      <c r="G1835" t="str">
        <f t="array" ref="G1835">INDEX(BillToName,MATCH(A1835,'Bill to Data'!$A$2:$A$3040,0))</f>
        <v>JAMES HARDY</v>
      </c>
      <c r="H1835" t="str">
        <f t="shared" si="28"/>
        <v>8000-543-250</v>
      </c>
      <c r="J1835" t="s">
        <v>3659</v>
      </c>
      <c r="K1835">
        <f t="array" ref="K1835">SUM((InvoiceNo=J1835)*1)</f>
        <v>1</v>
      </c>
      <c r="L1835">
        <f t="array" ref="L1835">SUM((InvoiceNo=J1835)*QuantityShipped)</f>
        <v>1</v>
      </c>
    </row>
    <row r="1836" spans="1:12" x14ac:dyDescent="0.55000000000000004">
      <c r="A1836" t="s">
        <v>2034</v>
      </c>
      <c r="B1836" s="1">
        <v>40627</v>
      </c>
      <c r="C1836" t="s">
        <v>1</v>
      </c>
      <c r="D1836" t="s">
        <v>1178</v>
      </c>
      <c r="E1836" t="s">
        <v>30</v>
      </c>
      <c r="F1836">
        <v>53</v>
      </c>
      <c r="G1836" t="str">
        <f t="array" ref="G1836">INDEX(BillToName,MATCH(A1836,'Bill to Data'!$A$2:$A$3040,0))</f>
        <v>STEPHEN PETERSON</v>
      </c>
      <c r="H1836" t="str">
        <f t="shared" si="28"/>
        <v>25612-7-NYR</v>
      </c>
      <c r="J1836" t="s">
        <v>3660</v>
      </c>
      <c r="K1836">
        <f t="array" ref="K1836">SUM((InvoiceNo=J1836)*1)</f>
        <v>1</v>
      </c>
      <c r="L1836">
        <f t="array" ref="L1836">SUM((InvoiceNo=J1836)*QuantityShipped)</f>
        <v>1</v>
      </c>
    </row>
    <row r="1837" spans="1:12" x14ac:dyDescent="0.55000000000000004">
      <c r="A1837" t="s">
        <v>2035</v>
      </c>
      <c r="B1837" s="1">
        <v>40627</v>
      </c>
      <c r="C1837" t="s">
        <v>138</v>
      </c>
      <c r="D1837" t="s">
        <v>177</v>
      </c>
      <c r="E1837" t="s">
        <v>178</v>
      </c>
      <c r="F1837">
        <v>1</v>
      </c>
      <c r="G1837" t="str">
        <f t="array" ref="G1837">INDEX(BillToName,MATCH(A1837,'Bill to Data'!$A$2:$A$3040,0))</f>
        <v>DELBERT JOYNER</v>
      </c>
      <c r="H1837" t="str">
        <f t="shared" si="28"/>
        <v>AA17L</v>
      </c>
      <c r="J1837" t="s">
        <v>3661</v>
      </c>
      <c r="K1837">
        <f t="array" ref="K1837">SUM((InvoiceNo=J1837)*1)</f>
        <v>1</v>
      </c>
      <c r="L1837">
        <f t="array" ref="L1837">SUM((InvoiceNo=J1837)*QuantityShipped)</f>
        <v>1</v>
      </c>
    </row>
    <row r="1838" spans="1:12" x14ac:dyDescent="0.55000000000000004">
      <c r="A1838" t="s">
        <v>2036</v>
      </c>
      <c r="B1838" s="1">
        <v>40627</v>
      </c>
      <c r="C1838" t="s">
        <v>138</v>
      </c>
      <c r="D1838" t="s">
        <v>2037</v>
      </c>
      <c r="E1838" t="s">
        <v>2038</v>
      </c>
      <c r="F1838">
        <v>1</v>
      </c>
      <c r="G1838" t="str">
        <f t="array" ref="G1838">INDEX(BillToName,MATCH(A1838,'Bill to Data'!$A$2:$A$3040,0))</f>
        <v>CHARLES BARBIE</v>
      </c>
      <c r="H1838" t="str">
        <f t="shared" si="28"/>
        <v>OC-20</v>
      </c>
      <c r="J1838" t="s">
        <v>3662</v>
      </c>
      <c r="K1838">
        <f t="array" ref="K1838">SUM((InvoiceNo=J1838)*1)</f>
        <v>2</v>
      </c>
      <c r="L1838">
        <f t="array" ref="L1838">SUM((InvoiceNo=J1838)*QuantityShipped)</f>
        <v>4</v>
      </c>
    </row>
    <row r="1839" spans="1:12" x14ac:dyDescent="0.55000000000000004">
      <c r="A1839" t="s">
        <v>2039</v>
      </c>
      <c r="B1839" s="1">
        <v>40627</v>
      </c>
      <c r="C1839" t="s">
        <v>138</v>
      </c>
      <c r="D1839" t="s">
        <v>2040</v>
      </c>
      <c r="E1839" t="s">
        <v>152</v>
      </c>
      <c r="F1839">
        <v>2</v>
      </c>
      <c r="G1839" t="str">
        <f t="array" ref="G1839">INDEX(BillToName,MATCH(A1839,'Bill to Data'!$A$2:$A$3040,0))</f>
        <v>MICHAEL CIESLIK</v>
      </c>
      <c r="H1839" t="str">
        <f t="shared" si="28"/>
        <v>4193A-PP-10-50S</v>
      </c>
      <c r="J1839" t="s">
        <v>3663</v>
      </c>
      <c r="K1839">
        <f t="array" ref="K1839">SUM((InvoiceNo=J1839)*1)</f>
        <v>1</v>
      </c>
      <c r="L1839">
        <f t="array" ref="L1839">SUM((InvoiceNo=J1839)*QuantityShipped)</f>
        <v>1</v>
      </c>
    </row>
    <row r="1840" spans="1:12" x14ac:dyDescent="0.55000000000000004">
      <c r="A1840" t="s">
        <v>2041</v>
      </c>
      <c r="B1840" s="1">
        <v>40627</v>
      </c>
      <c r="C1840" t="s">
        <v>1</v>
      </c>
      <c r="D1840" t="s">
        <v>2042</v>
      </c>
      <c r="E1840" t="s">
        <v>2043</v>
      </c>
      <c r="F1840">
        <v>2</v>
      </c>
      <c r="G1840" t="str">
        <f t="array" ref="G1840">INDEX(BillToName,MATCH(A1840,'Bill to Data'!$A$2:$A$3040,0))</f>
        <v>MICHAEL WILLIAMS</v>
      </c>
      <c r="H1840" t="str">
        <f t="shared" si="28"/>
        <v>EL8039</v>
      </c>
      <c r="J1840" t="s">
        <v>3664</v>
      </c>
      <c r="K1840">
        <f t="array" ref="K1840">SUM((InvoiceNo=J1840)*1)</f>
        <v>1</v>
      </c>
      <c r="L1840">
        <f t="array" ref="L1840">SUM((InvoiceNo=J1840)*QuantityShipped)</f>
        <v>1</v>
      </c>
    </row>
    <row r="1841" spans="1:12" x14ac:dyDescent="0.55000000000000004">
      <c r="A1841" t="s">
        <v>2044</v>
      </c>
      <c r="B1841" s="1">
        <v>40627</v>
      </c>
      <c r="C1841" t="s">
        <v>1</v>
      </c>
      <c r="D1841" t="s">
        <v>141</v>
      </c>
      <c r="E1841" t="s">
        <v>23</v>
      </c>
      <c r="F1841">
        <v>4</v>
      </c>
      <c r="G1841" t="str">
        <f t="array" ref="G1841">INDEX(BillToName,MATCH(A1841,'Bill to Data'!$A$2:$A$3040,0))</f>
        <v>MICHAEL PIERGIORGI</v>
      </c>
      <c r="H1841" t="str">
        <f t="shared" si="28"/>
        <v>TT110015-VP</v>
      </c>
      <c r="J1841" t="s">
        <v>3667</v>
      </c>
      <c r="K1841">
        <f t="array" ref="K1841">SUM((InvoiceNo=J1841)*1)</f>
        <v>7</v>
      </c>
      <c r="L1841">
        <f t="array" ref="L1841">SUM((InvoiceNo=J1841)*QuantityShipped)</f>
        <v>9</v>
      </c>
    </row>
    <row r="1842" spans="1:12" x14ac:dyDescent="0.55000000000000004">
      <c r="A1842" t="s">
        <v>2045</v>
      </c>
      <c r="B1842" s="1">
        <v>40630</v>
      </c>
      <c r="C1842" t="s">
        <v>1</v>
      </c>
      <c r="D1842" t="s">
        <v>2031</v>
      </c>
      <c r="E1842" t="s">
        <v>319</v>
      </c>
      <c r="F1842">
        <v>-8</v>
      </c>
      <c r="G1842" t="str">
        <f t="array" ref="G1842">INDEX(BillToName,MATCH(A1842,'Bill to Data'!$A$2:$A$3040,0))</f>
        <v>Online Orders</v>
      </c>
      <c r="H1842" t="str">
        <f t="shared" si="28"/>
        <v>AA111SQ-1-1/4</v>
      </c>
      <c r="J1842" t="s">
        <v>3674</v>
      </c>
      <c r="K1842">
        <f t="array" ref="K1842">SUM((InvoiceNo=J1842)*1)</f>
        <v>1</v>
      </c>
      <c r="L1842">
        <f t="array" ref="L1842">SUM((InvoiceNo=J1842)*QuantityShipped)</f>
        <v>76</v>
      </c>
    </row>
    <row r="1843" spans="1:12" x14ac:dyDescent="0.55000000000000004">
      <c r="A1843" t="s">
        <v>2045</v>
      </c>
      <c r="B1843" s="1">
        <v>40630</v>
      </c>
      <c r="C1843" t="s">
        <v>1</v>
      </c>
      <c r="D1843" t="s">
        <v>163</v>
      </c>
      <c r="E1843" t="s">
        <v>83</v>
      </c>
      <c r="F1843">
        <v>-4</v>
      </c>
      <c r="G1843" t="str">
        <f t="array" ref="G1843">INDEX(BillToName,MATCH(A1843,'Bill to Data'!$A$2:$A$3040,0))</f>
        <v>Online Orders</v>
      </c>
      <c r="H1843" t="str">
        <f t="shared" si="28"/>
        <v>18635-111-406-N</v>
      </c>
      <c r="J1843" t="s">
        <v>3675</v>
      </c>
      <c r="K1843">
        <f t="array" ref="K1843">SUM((InvoiceNo=J1843)*1)</f>
        <v>1</v>
      </c>
      <c r="L1843">
        <f t="array" ref="L1843">SUM((InvoiceNo=J1843)*QuantityShipped)</f>
        <v>5</v>
      </c>
    </row>
    <row r="1844" spans="1:12" x14ac:dyDescent="0.55000000000000004">
      <c r="A1844" t="s">
        <v>2045</v>
      </c>
      <c r="B1844" s="1">
        <v>40630</v>
      </c>
      <c r="C1844" t="s">
        <v>1</v>
      </c>
      <c r="D1844" t="s">
        <v>164</v>
      </c>
      <c r="E1844" t="s">
        <v>81</v>
      </c>
      <c r="F1844">
        <v>-4</v>
      </c>
      <c r="G1844" t="str">
        <f t="array" ref="G1844">INDEX(BillToName,MATCH(A1844,'Bill to Data'!$A$2:$A$3040,0))</f>
        <v>Online Orders</v>
      </c>
      <c r="H1844" t="str">
        <f t="shared" si="28"/>
        <v>18636-112-406-N</v>
      </c>
      <c r="J1844" t="s">
        <v>3676</v>
      </c>
      <c r="K1844">
        <f t="array" ref="K1844">SUM((InvoiceNo=J1844)*1)</f>
        <v>1</v>
      </c>
      <c r="L1844">
        <f t="array" ref="L1844">SUM((InvoiceNo=J1844)*QuantityShipped)</f>
        <v>1</v>
      </c>
    </row>
    <row r="1845" spans="1:12" x14ac:dyDescent="0.55000000000000004">
      <c r="A1845" t="s">
        <v>2045</v>
      </c>
      <c r="B1845" s="1">
        <v>40630</v>
      </c>
      <c r="C1845" t="s">
        <v>1</v>
      </c>
      <c r="D1845" t="s">
        <v>1537</v>
      </c>
      <c r="E1845" t="s">
        <v>1280</v>
      </c>
      <c r="F1845">
        <v>-12</v>
      </c>
      <c r="G1845" t="str">
        <f t="array" ref="G1845">INDEX(BillToName,MATCH(A1845,'Bill to Data'!$A$2:$A$3040,0))</f>
        <v>Online Orders</v>
      </c>
      <c r="H1845" t="str">
        <f t="shared" si="28"/>
        <v>TTI11003-VP</v>
      </c>
      <c r="J1845" t="s">
        <v>3677</v>
      </c>
      <c r="K1845">
        <f t="array" ref="K1845">SUM((InvoiceNo=J1845)*1)</f>
        <v>1</v>
      </c>
      <c r="L1845">
        <f t="array" ref="L1845">SUM((InvoiceNo=J1845)*QuantityShipped)</f>
        <v>1</v>
      </c>
    </row>
    <row r="1846" spans="1:12" x14ac:dyDescent="0.55000000000000004">
      <c r="A1846" t="s">
        <v>2046</v>
      </c>
      <c r="B1846" s="1">
        <v>40630</v>
      </c>
      <c r="C1846" t="s">
        <v>138</v>
      </c>
      <c r="D1846" t="s">
        <v>1095</v>
      </c>
      <c r="E1846" t="s">
        <v>1096</v>
      </c>
      <c r="F1846">
        <v>1</v>
      </c>
      <c r="G1846" t="str">
        <f t="array" ref="G1846">INDEX(BillToName,MATCH(A1846,'Bill to Data'!$A$2:$A$3040,0))</f>
        <v>DANIEL FOONG</v>
      </c>
      <c r="H1846" t="str">
        <f t="shared" si="28"/>
        <v>IN0015-19</v>
      </c>
      <c r="J1846" t="s">
        <v>3678</v>
      </c>
      <c r="K1846">
        <f t="array" ref="K1846">SUM((InvoiceNo=J1846)*1)</f>
        <v>3</v>
      </c>
      <c r="L1846">
        <f t="array" ref="L1846">SUM((InvoiceNo=J1846)*QuantityShipped)</f>
        <v>18</v>
      </c>
    </row>
    <row r="1847" spans="1:12" x14ac:dyDescent="0.55000000000000004">
      <c r="A1847" t="s">
        <v>2046</v>
      </c>
      <c r="B1847" s="1">
        <v>40630</v>
      </c>
      <c r="C1847" t="s">
        <v>138</v>
      </c>
      <c r="D1847" t="s">
        <v>1097</v>
      </c>
      <c r="E1847" t="s">
        <v>1098</v>
      </c>
      <c r="F1847">
        <v>1</v>
      </c>
      <c r="G1847" t="str">
        <f t="array" ref="G1847">INDEX(BillToName,MATCH(A1847,'Bill to Data'!$A$2:$A$3040,0))</f>
        <v>DANIEL FOONG</v>
      </c>
      <c r="H1847" t="str">
        <f t="shared" si="28"/>
        <v>IN15-ST</v>
      </c>
      <c r="J1847" t="s">
        <v>3679</v>
      </c>
      <c r="K1847">
        <f t="array" ref="K1847">SUM((InvoiceNo=J1847)*1)</f>
        <v>1</v>
      </c>
      <c r="L1847">
        <f t="array" ref="L1847">SUM((InvoiceNo=J1847)*QuantityShipped)</f>
        <v>4</v>
      </c>
    </row>
    <row r="1848" spans="1:12" x14ac:dyDescent="0.55000000000000004">
      <c r="A1848" t="s">
        <v>2047</v>
      </c>
      <c r="B1848" s="1">
        <v>40630</v>
      </c>
      <c r="C1848" t="s">
        <v>1</v>
      </c>
      <c r="D1848" t="s">
        <v>389</v>
      </c>
      <c r="E1848" t="s">
        <v>115</v>
      </c>
      <c r="F1848">
        <v>1</v>
      </c>
      <c r="G1848" t="str">
        <f t="array" ref="G1848">INDEX(BillToName,MATCH(A1848,'Bill to Data'!$A$2:$A$3040,0))</f>
        <v>LAWRENCE VAN VALKENBURGH</v>
      </c>
      <c r="H1848" t="str">
        <f t="shared" si="28"/>
        <v>22670-PP-15-406</v>
      </c>
      <c r="J1848" t="s">
        <v>3680</v>
      </c>
      <c r="K1848">
        <f t="array" ref="K1848">SUM((InvoiceNo=J1848)*1)</f>
        <v>3</v>
      </c>
      <c r="L1848">
        <f t="array" ref="L1848">SUM((InvoiceNo=J1848)*QuantityShipped)</f>
        <v>12</v>
      </c>
    </row>
    <row r="1849" spans="1:12" x14ac:dyDescent="0.55000000000000004">
      <c r="A1849" t="s">
        <v>2048</v>
      </c>
      <c r="B1849" s="1">
        <v>40630</v>
      </c>
      <c r="C1849" t="s">
        <v>138</v>
      </c>
      <c r="D1849" t="s">
        <v>1279</v>
      </c>
      <c r="E1849" t="s">
        <v>1280</v>
      </c>
      <c r="F1849">
        <v>50</v>
      </c>
      <c r="G1849" t="str">
        <f t="array" ref="G1849">INDEX(BillToName,MATCH(A1849,'Bill to Data'!$A$2:$A$3040,0))</f>
        <v>DREW CHEVAUX</v>
      </c>
      <c r="H1849" t="str">
        <f t="shared" si="28"/>
        <v>TTI11004-VP</v>
      </c>
      <c r="J1849" t="s">
        <v>3683</v>
      </c>
      <c r="K1849">
        <f t="array" ref="K1849">SUM((InvoiceNo=J1849)*1)</f>
        <v>1</v>
      </c>
      <c r="L1849">
        <f t="array" ref="L1849">SUM((InvoiceNo=J1849)*QuantityShipped)</f>
        <v>20</v>
      </c>
    </row>
    <row r="1850" spans="1:12" x14ac:dyDescent="0.55000000000000004">
      <c r="A1850" t="s">
        <v>2048</v>
      </c>
      <c r="B1850" s="1">
        <v>40630</v>
      </c>
      <c r="C1850" t="s">
        <v>138</v>
      </c>
      <c r="D1850" t="s">
        <v>1650</v>
      </c>
      <c r="E1850" t="s">
        <v>1280</v>
      </c>
      <c r="F1850">
        <v>92</v>
      </c>
      <c r="G1850" t="str">
        <f t="array" ref="G1850">INDEX(BillToName,MATCH(A1850,'Bill to Data'!$A$2:$A$3040,0))</f>
        <v>DREW CHEVAUX</v>
      </c>
      <c r="H1850" t="str">
        <f t="shared" si="28"/>
        <v>TTI11006-VP</v>
      </c>
      <c r="J1850" t="s">
        <v>3686</v>
      </c>
      <c r="K1850">
        <f t="array" ref="K1850">SUM((InvoiceNo=J1850)*1)</f>
        <v>2</v>
      </c>
      <c r="L1850">
        <f t="array" ref="L1850">SUM((InvoiceNo=J1850)*QuantityShipped)</f>
        <v>112</v>
      </c>
    </row>
    <row r="1851" spans="1:12" x14ac:dyDescent="0.55000000000000004">
      <c r="A1851" t="s">
        <v>2048</v>
      </c>
      <c r="B1851" s="1">
        <v>40630</v>
      </c>
      <c r="C1851" t="s">
        <v>138</v>
      </c>
      <c r="D1851" t="s">
        <v>242</v>
      </c>
      <c r="E1851" t="s">
        <v>243</v>
      </c>
      <c r="F1851">
        <v>142</v>
      </c>
      <c r="G1851" t="str">
        <f t="array" ref="G1851">INDEX(BillToName,MATCH(A1851,'Bill to Data'!$A$2:$A$3040,0))</f>
        <v>DREW CHEVAUX</v>
      </c>
      <c r="H1851" t="str">
        <f t="shared" si="28"/>
        <v>CP19438-EPR</v>
      </c>
      <c r="J1851" t="s">
        <v>3687</v>
      </c>
      <c r="K1851">
        <f t="array" ref="K1851">SUM((InvoiceNo=J1851)*1)</f>
        <v>1</v>
      </c>
      <c r="L1851">
        <f t="array" ref="L1851">SUM((InvoiceNo=J1851)*QuantityShipped)</f>
        <v>1</v>
      </c>
    </row>
    <row r="1852" spans="1:12" x14ac:dyDescent="0.55000000000000004">
      <c r="A1852" t="s">
        <v>2049</v>
      </c>
      <c r="B1852" s="1">
        <v>40630</v>
      </c>
      <c r="C1852" t="s">
        <v>138</v>
      </c>
      <c r="D1852" t="s">
        <v>16</v>
      </c>
      <c r="E1852" t="s">
        <v>17</v>
      </c>
      <c r="F1852">
        <v>1</v>
      </c>
      <c r="G1852" t="str">
        <f t="array" ref="G1852">INDEX(BillToName,MATCH(A1852,'Bill to Data'!$A$2:$A$3040,0))</f>
        <v>MONTY SONNIER</v>
      </c>
      <c r="H1852" t="str">
        <f t="shared" si="28"/>
        <v>8007-543-836</v>
      </c>
      <c r="J1852" t="s">
        <v>3688</v>
      </c>
      <c r="K1852">
        <f t="array" ref="K1852">SUM((InvoiceNo=J1852)*1)</f>
        <v>2</v>
      </c>
      <c r="L1852">
        <f t="array" ref="L1852">SUM((InvoiceNo=J1852)*QuantityShipped)</f>
        <v>140</v>
      </c>
    </row>
    <row r="1853" spans="1:12" x14ac:dyDescent="0.55000000000000004">
      <c r="A1853" t="s">
        <v>2050</v>
      </c>
      <c r="B1853" s="1">
        <v>40630</v>
      </c>
      <c r="C1853" t="s">
        <v>1</v>
      </c>
      <c r="D1853" t="s">
        <v>242</v>
      </c>
      <c r="E1853" t="s">
        <v>243</v>
      </c>
      <c r="F1853">
        <v>12</v>
      </c>
      <c r="G1853" t="str">
        <f t="array" ref="G1853">INDEX(BillToName,MATCH(A1853,'Bill to Data'!$A$2:$A$3040,0))</f>
        <v>JOSEPH LININGER</v>
      </c>
      <c r="H1853" t="str">
        <f t="shared" si="28"/>
        <v>CP19438-EPR</v>
      </c>
      <c r="J1853" t="s">
        <v>3689</v>
      </c>
      <c r="K1853">
        <f t="array" ref="K1853">SUM((InvoiceNo=J1853)*1)</f>
        <v>1</v>
      </c>
      <c r="L1853">
        <f t="array" ref="L1853">SUM((InvoiceNo=J1853)*QuantityShipped)</f>
        <v>1</v>
      </c>
    </row>
    <row r="1854" spans="1:12" x14ac:dyDescent="0.55000000000000004">
      <c r="A1854" t="s">
        <v>2050</v>
      </c>
      <c r="B1854" s="1">
        <v>40630</v>
      </c>
      <c r="C1854" t="s">
        <v>1</v>
      </c>
      <c r="D1854" t="s">
        <v>748</v>
      </c>
      <c r="E1854" t="s">
        <v>293</v>
      </c>
      <c r="F1854">
        <v>12</v>
      </c>
      <c r="G1854" t="str">
        <f t="array" ref="G1854">INDEX(BillToName,MATCH(A1854,'Bill to Data'!$A$2:$A$3040,0))</f>
        <v>JOSEPH LININGER</v>
      </c>
      <c r="H1854" t="str">
        <f t="shared" si="28"/>
        <v>AIXR110025VP</v>
      </c>
      <c r="J1854" t="s">
        <v>3690</v>
      </c>
      <c r="K1854">
        <f t="array" ref="K1854">SUM((InvoiceNo=J1854)*1)</f>
        <v>1</v>
      </c>
      <c r="L1854">
        <f t="array" ref="L1854">SUM((InvoiceNo=J1854)*QuantityShipped)</f>
        <v>1</v>
      </c>
    </row>
    <row r="1855" spans="1:12" x14ac:dyDescent="0.55000000000000004">
      <c r="A1855" t="s">
        <v>2050</v>
      </c>
      <c r="B1855" s="1">
        <v>40630</v>
      </c>
      <c r="C1855" t="s">
        <v>1</v>
      </c>
      <c r="D1855" t="s">
        <v>121</v>
      </c>
      <c r="E1855" t="s">
        <v>30</v>
      </c>
      <c r="F1855">
        <v>3</v>
      </c>
      <c r="G1855" t="str">
        <f t="array" ref="G1855">INDEX(BillToName,MATCH(A1855,'Bill to Data'!$A$2:$A$3040,0))</f>
        <v>JOSEPH LININGER</v>
      </c>
      <c r="H1855" t="str">
        <f t="shared" si="28"/>
        <v>25612-3-NYR</v>
      </c>
      <c r="J1855" t="s">
        <v>3692</v>
      </c>
      <c r="K1855">
        <f t="array" ref="K1855">SUM((InvoiceNo=J1855)*1)</f>
        <v>10</v>
      </c>
      <c r="L1855">
        <f t="array" ref="L1855">SUM((InvoiceNo=J1855)*QuantityShipped)</f>
        <v>69</v>
      </c>
    </row>
    <row r="1856" spans="1:12" x14ac:dyDescent="0.55000000000000004">
      <c r="A1856" t="s">
        <v>2051</v>
      </c>
      <c r="B1856" s="1">
        <v>40630</v>
      </c>
      <c r="C1856" t="s">
        <v>1</v>
      </c>
      <c r="D1856" t="s">
        <v>82</v>
      </c>
      <c r="E1856" t="s">
        <v>83</v>
      </c>
      <c r="F1856">
        <v>2</v>
      </c>
      <c r="G1856" t="str">
        <f t="array" ref="G1856">INDEX(BillToName,MATCH(A1856,'Bill to Data'!$A$2:$A$3040,0))</f>
        <v>G KEITH CHRISTY</v>
      </c>
      <c r="H1856" t="str">
        <f t="shared" si="28"/>
        <v>18638-111-540-N</v>
      </c>
      <c r="J1856" t="s">
        <v>3697</v>
      </c>
      <c r="K1856">
        <f t="array" ref="K1856">SUM((InvoiceNo=J1856)*1)</f>
        <v>6</v>
      </c>
      <c r="L1856">
        <f t="array" ref="L1856">SUM((InvoiceNo=J1856)*QuantityShipped)</f>
        <v>32</v>
      </c>
    </row>
    <row r="1857" spans="1:12" x14ac:dyDescent="0.55000000000000004">
      <c r="A1857" t="s">
        <v>2051</v>
      </c>
      <c r="B1857" s="1">
        <v>40630</v>
      </c>
      <c r="C1857" t="s">
        <v>1</v>
      </c>
      <c r="D1857" t="s">
        <v>80</v>
      </c>
      <c r="E1857" t="s">
        <v>81</v>
      </c>
      <c r="F1857">
        <v>6</v>
      </c>
      <c r="G1857" t="str">
        <f t="array" ref="G1857">INDEX(BillToName,MATCH(A1857,'Bill to Data'!$A$2:$A$3040,0))</f>
        <v>G KEITH CHRISTY</v>
      </c>
      <c r="H1857" t="str">
        <f t="shared" si="28"/>
        <v>18639-112-540-N</v>
      </c>
      <c r="J1857" t="s">
        <v>3699</v>
      </c>
      <c r="K1857">
        <f t="array" ref="K1857">SUM((InvoiceNo=J1857)*1)</f>
        <v>2</v>
      </c>
      <c r="L1857">
        <f t="array" ref="L1857">SUM((InvoiceNo=J1857)*QuantityShipped)</f>
        <v>2</v>
      </c>
    </row>
    <row r="1858" spans="1:12" x14ac:dyDescent="0.55000000000000004">
      <c r="A1858" t="s">
        <v>2052</v>
      </c>
      <c r="B1858" s="1">
        <v>40630</v>
      </c>
      <c r="C1858" t="s">
        <v>1</v>
      </c>
      <c r="D1858" t="s">
        <v>242</v>
      </c>
      <c r="E1858" t="s">
        <v>243</v>
      </c>
      <c r="F1858">
        <v>100</v>
      </c>
      <c r="G1858" t="str">
        <f t="array" ref="G1858">INDEX(BillToName,MATCH(A1858,'Bill to Data'!$A$2:$A$3040,0))</f>
        <v>DIXON HARRISON</v>
      </c>
      <c r="H1858" t="str">
        <f t="shared" ref="H1858:H1921" si="29">LEFT(D1858,LEN(D1858))</f>
        <v>CP19438-EPR</v>
      </c>
      <c r="J1858" t="s">
        <v>3704</v>
      </c>
      <c r="K1858">
        <f t="array" ref="K1858">SUM((InvoiceNo=J1858)*1)</f>
        <v>1</v>
      </c>
      <c r="L1858">
        <f t="array" ref="L1858">SUM((InvoiceNo=J1858)*QuantityShipped)</f>
        <v>2</v>
      </c>
    </row>
    <row r="1859" spans="1:12" x14ac:dyDescent="0.55000000000000004">
      <c r="A1859" t="s">
        <v>2052</v>
      </c>
      <c r="B1859" s="1">
        <v>40630</v>
      </c>
      <c r="C1859" t="s">
        <v>1</v>
      </c>
      <c r="D1859" t="s">
        <v>970</v>
      </c>
      <c r="E1859" t="s">
        <v>971</v>
      </c>
      <c r="F1859">
        <v>64</v>
      </c>
      <c r="G1859" t="str">
        <f t="array" ref="G1859">INDEX(BillToName,MATCH(A1859,'Bill to Data'!$A$2:$A$3040,0))</f>
        <v>DIXON HARRISON</v>
      </c>
      <c r="H1859" t="str">
        <f t="shared" si="29"/>
        <v>AIC11004-VS</v>
      </c>
      <c r="J1859" t="s">
        <v>3707</v>
      </c>
      <c r="K1859">
        <f t="array" ref="K1859">SUM((InvoiceNo=J1859)*1)</f>
        <v>1</v>
      </c>
      <c r="L1859">
        <f t="array" ref="L1859">SUM((InvoiceNo=J1859)*QuantityShipped)</f>
        <v>1</v>
      </c>
    </row>
    <row r="1860" spans="1:12" x14ac:dyDescent="0.55000000000000004">
      <c r="A1860" t="s">
        <v>2052</v>
      </c>
      <c r="B1860" s="1">
        <v>40630</v>
      </c>
      <c r="C1860" t="s">
        <v>1</v>
      </c>
      <c r="D1860" t="s">
        <v>1324</v>
      </c>
      <c r="E1860" t="s">
        <v>1325</v>
      </c>
      <c r="F1860">
        <v>40</v>
      </c>
      <c r="G1860" t="str">
        <f t="array" ref="G1860">INDEX(BillToName,MATCH(A1860,'Bill to Data'!$A$2:$A$3040,0))</f>
        <v>DIXON HARRISON</v>
      </c>
      <c r="H1860" t="str">
        <f t="shared" si="29"/>
        <v>CP25597-2-NY</v>
      </c>
      <c r="J1860" t="s">
        <v>3709</v>
      </c>
      <c r="K1860">
        <f t="array" ref="K1860">SUM((InvoiceNo=J1860)*1)</f>
        <v>2</v>
      </c>
      <c r="L1860">
        <f t="array" ref="L1860">SUM((InvoiceNo=J1860)*QuantityShipped)</f>
        <v>4</v>
      </c>
    </row>
    <row r="1861" spans="1:12" x14ac:dyDescent="0.55000000000000004">
      <c r="A1861" t="s">
        <v>2053</v>
      </c>
      <c r="B1861" s="1">
        <v>40630</v>
      </c>
      <c r="C1861" t="s">
        <v>1</v>
      </c>
      <c r="D1861" t="s">
        <v>362</v>
      </c>
      <c r="E1861" t="s">
        <v>361</v>
      </c>
      <c r="F1861">
        <v>3</v>
      </c>
      <c r="G1861" t="str">
        <f t="array" ref="G1861">INDEX(BillToName,MATCH(A1861,'Bill to Data'!$A$2:$A$3040,0))</f>
        <v>TREVOR OAK</v>
      </c>
      <c r="H1861" t="str">
        <f t="shared" si="29"/>
        <v>38720-PPB-X18</v>
      </c>
      <c r="J1861" t="s">
        <v>3710</v>
      </c>
      <c r="K1861">
        <f t="array" ref="K1861">SUM((InvoiceNo=J1861)*1)</f>
        <v>1</v>
      </c>
      <c r="L1861">
        <f t="array" ref="L1861">SUM((InvoiceNo=J1861)*QuantityShipped)</f>
        <v>2</v>
      </c>
    </row>
    <row r="1862" spans="1:12" x14ac:dyDescent="0.55000000000000004">
      <c r="A1862" t="s">
        <v>2053</v>
      </c>
      <c r="B1862" s="1">
        <v>40630</v>
      </c>
      <c r="C1862" t="s">
        <v>1</v>
      </c>
      <c r="D1862" t="s">
        <v>597</v>
      </c>
      <c r="E1862" t="s">
        <v>361</v>
      </c>
      <c r="F1862">
        <v>3</v>
      </c>
      <c r="G1862" t="str">
        <f t="array" ref="G1862">INDEX(BillToName,MATCH(A1862,'Bill to Data'!$A$2:$A$3040,0))</f>
        <v>TREVOR OAK</v>
      </c>
      <c r="H1862" t="str">
        <f t="shared" si="29"/>
        <v>38720-PPB-X26</v>
      </c>
      <c r="J1862" t="s">
        <v>3711</v>
      </c>
      <c r="K1862">
        <f t="array" ref="K1862">SUM((InvoiceNo=J1862)*1)</f>
        <v>1</v>
      </c>
      <c r="L1862">
        <f t="array" ref="L1862">SUM((InvoiceNo=J1862)*QuantityShipped)</f>
        <v>1</v>
      </c>
    </row>
    <row r="1863" spans="1:12" x14ac:dyDescent="0.55000000000000004">
      <c r="A1863" t="s">
        <v>2054</v>
      </c>
      <c r="B1863" s="1">
        <v>40630</v>
      </c>
      <c r="C1863" t="s">
        <v>1</v>
      </c>
      <c r="D1863" t="s">
        <v>577</v>
      </c>
      <c r="E1863" t="s">
        <v>578</v>
      </c>
      <c r="F1863">
        <v>1</v>
      </c>
      <c r="G1863" t="str">
        <f t="array" ref="G1863">INDEX(BillToName,MATCH(A1863,'Bill to Data'!$A$2:$A$3040,0))</f>
        <v>GERRY ANDERSON</v>
      </c>
      <c r="H1863" t="str">
        <f t="shared" si="29"/>
        <v>AA122-1/2-PP-50</v>
      </c>
      <c r="J1863" t="s">
        <v>3712</v>
      </c>
      <c r="K1863">
        <f t="array" ref="K1863">SUM((InvoiceNo=J1863)*1)</f>
        <v>1</v>
      </c>
      <c r="L1863">
        <f t="array" ref="L1863">SUM((InvoiceNo=J1863)*QuantityShipped)</f>
        <v>4</v>
      </c>
    </row>
    <row r="1864" spans="1:12" x14ac:dyDescent="0.55000000000000004">
      <c r="A1864" t="s">
        <v>2054</v>
      </c>
      <c r="B1864" s="1">
        <v>40630</v>
      </c>
      <c r="C1864" t="s">
        <v>1</v>
      </c>
      <c r="D1864" t="s">
        <v>117</v>
      </c>
      <c r="E1864" t="s">
        <v>12</v>
      </c>
      <c r="F1864">
        <v>1</v>
      </c>
      <c r="G1864" t="str">
        <f t="array" ref="G1864">INDEX(BillToName,MATCH(A1864,'Bill to Data'!$A$2:$A$3040,0))</f>
        <v>GERRY ANDERSON</v>
      </c>
      <c r="H1864" t="str">
        <f t="shared" si="29"/>
        <v>50800-21-AL-406</v>
      </c>
      <c r="J1864" t="s">
        <v>3714</v>
      </c>
      <c r="K1864">
        <f t="array" ref="K1864">SUM((InvoiceNo=J1864)*1)</f>
        <v>4</v>
      </c>
      <c r="L1864">
        <f t="array" ref="L1864">SUM((InvoiceNo=J1864)*QuantityShipped)</f>
        <v>196</v>
      </c>
    </row>
    <row r="1865" spans="1:12" x14ac:dyDescent="0.55000000000000004">
      <c r="A1865" t="s">
        <v>2054</v>
      </c>
      <c r="B1865" s="1">
        <v>40630</v>
      </c>
      <c r="C1865" t="s">
        <v>1</v>
      </c>
      <c r="D1865" t="s">
        <v>2</v>
      </c>
      <c r="E1865" t="s">
        <v>3</v>
      </c>
      <c r="F1865">
        <v>1</v>
      </c>
      <c r="G1865" t="str">
        <f t="array" ref="G1865">INDEX(BillToName,MATCH(A1865,'Bill to Data'!$A$2:$A$3040,0))</f>
        <v>GERRY ANDERSON</v>
      </c>
      <c r="H1865" t="str">
        <f t="shared" si="29"/>
        <v>8000-543-236</v>
      </c>
      <c r="J1865" t="s">
        <v>3715</v>
      </c>
      <c r="K1865">
        <f t="array" ref="K1865">SUM((InvoiceNo=J1865)*1)</f>
        <v>9</v>
      </c>
      <c r="L1865">
        <f t="array" ref="L1865">SUM((InvoiceNo=J1865)*QuantityShipped)</f>
        <v>81</v>
      </c>
    </row>
    <row r="1866" spans="1:12" x14ac:dyDescent="0.55000000000000004">
      <c r="A1866" t="s">
        <v>2055</v>
      </c>
      <c r="B1866" s="1">
        <v>40630</v>
      </c>
      <c r="C1866" t="s">
        <v>1</v>
      </c>
      <c r="D1866" t="s">
        <v>1715</v>
      </c>
      <c r="E1866" t="s">
        <v>1716</v>
      </c>
      <c r="F1866">
        <v>1</v>
      </c>
      <c r="G1866" t="str">
        <f t="array" ref="G1866">INDEX(BillToName,MATCH(A1866,'Bill to Data'!$A$2:$A$3040,0))</f>
        <v>DONALD STAHL</v>
      </c>
      <c r="H1866" t="str">
        <f t="shared" si="29"/>
        <v>IN0060-24</v>
      </c>
      <c r="J1866" t="s">
        <v>3716</v>
      </c>
      <c r="K1866">
        <f t="array" ref="K1866">SUM((InvoiceNo=J1866)*1)</f>
        <v>4</v>
      </c>
      <c r="L1866">
        <f t="array" ref="L1866">SUM((InvoiceNo=J1866)*QuantityShipped)</f>
        <v>150</v>
      </c>
    </row>
    <row r="1867" spans="1:12" x14ac:dyDescent="0.55000000000000004">
      <c r="A1867" t="s">
        <v>2056</v>
      </c>
      <c r="B1867" s="1">
        <v>40630</v>
      </c>
      <c r="C1867" t="s">
        <v>1</v>
      </c>
      <c r="D1867" t="s">
        <v>1537</v>
      </c>
      <c r="E1867" t="s">
        <v>1280</v>
      </c>
      <c r="F1867">
        <v>8</v>
      </c>
      <c r="G1867" t="str">
        <f t="array" ref="G1867">INDEX(BillToName,MATCH(A1867,'Bill to Data'!$A$2:$A$3040,0))</f>
        <v>CHRISTOPHER KAMIENSKI</v>
      </c>
      <c r="H1867" t="str">
        <f t="shared" si="29"/>
        <v>TTI11003-VP</v>
      </c>
      <c r="J1867" t="s">
        <v>3718</v>
      </c>
      <c r="K1867">
        <f t="array" ref="K1867">SUM((InvoiceNo=J1867)*1)</f>
        <v>7</v>
      </c>
      <c r="L1867">
        <f t="array" ref="L1867">SUM((InvoiceNo=J1867)*QuantityShipped)</f>
        <v>91</v>
      </c>
    </row>
    <row r="1868" spans="1:12" x14ac:dyDescent="0.55000000000000004">
      <c r="A1868" t="s">
        <v>2056</v>
      </c>
      <c r="B1868" s="1">
        <v>40630</v>
      </c>
      <c r="C1868" t="s">
        <v>1</v>
      </c>
      <c r="D1868" t="s">
        <v>475</v>
      </c>
      <c r="E1868" t="s">
        <v>476</v>
      </c>
      <c r="F1868">
        <v>4</v>
      </c>
      <c r="G1868" t="str">
        <f t="array" ref="G1868">INDEX(BillToName,MATCH(A1868,'Bill to Data'!$A$2:$A$3040,0))</f>
        <v>CHRISTOPHER KAMIENSKI</v>
      </c>
      <c r="H1868" t="str">
        <f t="shared" si="29"/>
        <v>19350-212-406-N</v>
      </c>
      <c r="J1868" t="s">
        <v>3721</v>
      </c>
      <c r="K1868">
        <f t="array" ref="K1868">SUM((InvoiceNo=J1868)*1)</f>
        <v>2</v>
      </c>
      <c r="L1868">
        <f t="array" ref="L1868">SUM((InvoiceNo=J1868)*QuantityShipped)</f>
        <v>2</v>
      </c>
    </row>
    <row r="1869" spans="1:12" x14ac:dyDescent="0.55000000000000004">
      <c r="A1869" t="s">
        <v>2056</v>
      </c>
      <c r="B1869" s="1">
        <v>40630</v>
      </c>
      <c r="C1869" t="s">
        <v>1</v>
      </c>
      <c r="D1869" t="s">
        <v>473</v>
      </c>
      <c r="E1869" t="s">
        <v>474</v>
      </c>
      <c r="F1869">
        <v>4</v>
      </c>
      <c r="G1869" t="str">
        <f t="array" ref="G1869">INDEX(BillToName,MATCH(A1869,'Bill to Data'!$A$2:$A$3040,0))</f>
        <v>CHRISTOPHER KAMIENSKI</v>
      </c>
      <c r="H1869" t="str">
        <f t="shared" si="29"/>
        <v>19349-211-406-N</v>
      </c>
      <c r="J1869" t="s">
        <v>3724</v>
      </c>
      <c r="K1869">
        <f t="array" ref="K1869">SUM((InvoiceNo=J1869)*1)</f>
        <v>1</v>
      </c>
      <c r="L1869">
        <f t="array" ref="L1869">SUM((InvoiceNo=J1869)*QuantityShipped)</f>
        <v>2</v>
      </c>
    </row>
    <row r="1870" spans="1:12" x14ac:dyDescent="0.55000000000000004">
      <c r="A1870" t="s">
        <v>2056</v>
      </c>
      <c r="B1870" s="1">
        <v>40630</v>
      </c>
      <c r="C1870" t="s">
        <v>1</v>
      </c>
      <c r="D1870" t="s">
        <v>199</v>
      </c>
      <c r="E1870" t="s">
        <v>200</v>
      </c>
      <c r="F1870">
        <v>8</v>
      </c>
      <c r="G1870" t="str">
        <f t="array" ref="G1870">INDEX(BillToName,MATCH(A1870,'Bill to Data'!$A$2:$A$3040,0))</f>
        <v>CHRISTOPHER KAMIENSKI</v>
      </c>
      <c r="H1870" t="str">
        <f t="shared" si="29"/>
        <v>QJ111SQ-1-1/4-3</v>
      </c>
      <c r="J1870" t="s">
        <v>3725</v>
      </c>
      <c r="K1870">
        <f t="array" ref="K1870">SUM((InvoiceNo=J1870)*1)</f>
        <v>1</v>
      </c>
      <c r="L1870">
        <f t="array" ref="L1870">SUM((InvoiceNo=J1870)*QuantityShipped)</f>
        <v>1</v>
      </c>
    </row>
    <row r="1871" spans="1:12" x14ac:dyDescent="0.55000000000000004">
      <c r="A1871" t="s">
        <v>2057</v>
      </c>
      <c r="B1871" s="1">
        <v>40630</v>
      </c>
      <c r="C1871" t="s">
        <v>1</v>
      </c>
      <c r="D1871" t="s">
        <v>1088</v>
      </c>
      <c r="E1871" t="s">
        <v>1089</v>
      </c>
      <c r="F1871">
        <v>1</v>
      </c>
      <c r="G1871" t="str">
        <f t="array" ref="G1871">INDEX(BillToName,MATCH(A1871,'Bill to Data'!$A$2:$A$3040,0))</f>
        <v>ROB LOE</v>
      </c>
      <c r="H1871" t="str">
        <f t="shared" si="29"/>
        <v>90-02399</v>
      </c>
      <c r="J1871" t="s">
        <v>3726</v>
      </c>
      <c r="K1871">
        <f t="array" ref="K1871">SUM((InvoiceNo=J1871)*1)</f>
        <v>1</v>
      </c>
      <c r="L1871">
        <f t="array" ref="L1871">SUM((InvoiceNo=J1871)*QuantityShipped)</f>
        <v>1</v>
      </c>
    </row>
    <row r="1872" spans="1:12" x14ac:dyDescent="0.55000000000000004">
      <c r="A1872" t="s">
        <v>2058</v>
      </c>
      <c r="B1872" s="1">
        <v>40630</v>
      </c>
      <c r="C1872" t="s">
        <v>1</v>
      </c>
      <c r="D1872" t="s">
        <v>1029</v>
      </c>
      <c r="E1872" t="s">
        <v>1030</v>
      </c>
      <c r="F1872">
        <v>20</v>
      </c>
      <c r="G1872" t="str">
        <f t="array" ref="G1872">INDEX(BillToName,MATCH(A1872,'Bill to Data'!$A$2:$A$3040,0))</f>
        <v>DAVID SAFFER</v>
      </c>
      <c r="H1872" t="str">
        <f t="shared" si="29"/>
        <v>75034</v>
      </c>
      <c r="J1872" t="s">
        <v>3727</v>
      </c>
      <c r="K1872">
        <f t="array" ref="K1872">SUM((InvoiceNo=J1872)*1)</f>
        <v>1</v>
      </c>
      <c r="L1872">
        <f t="array" ref="L1872">SUM((InvoiceNo=J1872)*QuantityShipped)</f>
        <v>1</v>
      </c>
    </row>
    <row r="1873" spans="1:12" x14ac:dyDescent="0.55000000000000004">
      <c r="A1873" t="s">
        <v>2058</v>
      </c>
      <c r="B1873" s="1">
        <v>40630</v>
      </c>
      <c r="C1873" t="s">
        <v>1</v>
      </c>
      <c r="D1873" t="s">
        <v>2059</v>
      </c>
      <c r="E1873" t="s">
        <v>2060</v>
      </c>
      <c r="F1873">
        <v>20</v>
      </c>
      <c r="G1873" t="str">
        <f t="array" ref="G1873">INDEX(BillToName,MATCH(A1873,'Bill to Data'!$A$2:$A$3040,0))</f>
        <v>DAVID SAFFER</v>
      </c>
      <c r="H1873" t="str">
        <f t="shared" si="29"/>
        <v>75030</v>
      </c>
      <c r="J1873" t="s">
        <v>3730</v>
      </c>
      <c r="K1873">
        <f t="array" ref="K1873">SUM((InvoiceNo=J1873)*1)</f>
        <v>2</v>
      </c>
      <c r="L1873">
        <f t="array" ref="L1873">SUM((InvoiceNo=J1873)*QuantityShipped)</f>
        <v>100</v>
      </c>
    </row>
    <row r="1874" spans="1:12" x14ac:dyDescent="0.55000000000000004">
      <c r="A1874" t="s">
        <v>2058</v>
      </c>
      <c r="B1874" s="1">
        <v>40630</v>
      </c>
      <c r="C1874" t="s">
        <v>1</v>
      </c>
      <c r="D1874" t="s">
        <v>1027</v>
      </c>
      <c r="E1874" t="s">
        <v>1028</v>
      </c>
      <c r="F1874">
        <v>20</v>
      </c>
      <c r="G1874" t="str">
        <f t="array" ref="G1874">INDEX(BillToName,MATCH(A1874,'Bill to Data'!$A$2:$A$3040,0))</f>
        <v>DAVID SAFFER</v>
      </c>
      <c r="H1874" t="str">
        <f t="shared" si="29"/>
        <v>75004</v>
      </c>
      <c r="J1874" t="s">
        <v>3731</v>
      </c>
      <c r="K1874">
        <f t="array" ref="K1874">SUM((InvoiceNo=J1874)*1)</f>
        <v>4</v>
      </c>
      <c r="L1874">
        <f t="array" ref="L1874">SUM((InvoiceNo=J1874)*QuantityShipped)</f>
        <v>24</v>
      </c>
    </row>
    <row r="1875" spans="1:12" x14ac:dyDescent="0.55000000000000004">
      <c r="A1875" t="s">
        <v>2058</v>
      </c>
      <c r="B1875" s="1">
        <v>40630</v>
      </c>
      <c r="C1875" t="s">
        <v>1</v>
      </c>
      <c r="D1875" t="s">
        <v>2061</v>
      </c>
      <c r="E1875" t="s">
        <v>2062</v>
      </c>
      <c r="F1875">
        <v>20</v>
      </c>
      <c r="G1875" t="str">
        <f t="array" ref="G1875">INDEX(BillToName,MATCH(A1875,'Bill to Data'!$A$2:$A$3040,0))</f>
        <v>DAVID SAFFER</v>
      </c>
      <c r="H1875" t="str">
        <f t="shared" si="29"/>
        <v>75002</v>
      </c>
      <c r="J1875" t="s">
        <v>3732</v>
      </c>
      <c r="K1875">
        <f t="array" ref="K1875">SUM((InvoiceNo=J1875)*1)</f>
        <v>1</v>
      </c>
      <c r="L1875">
        <f t="array" ref="L1875">SUM((InvoiceNo=J1875)*QuantityShipped)</f>
        <v>1</v>
      </c>
    </row>
    <row r="1876" spans="1:12" x14ac:dyDescent="0.55000000000000004">
      <c r="A1876" t="s">
        <v>2058</v>
      </c>
      <c r="B1876" s="1">
        <v>40630</v>
      </c>
      <c r="C1876" t="s">
        <v>1</v>
      </c>
      <c r="D1876" t="s">
        <v>2063</v>
      </c>
      <c r="E1876" t="s">
        <v>2064</v>
      </c>
      <c r="F1876">
        <v>9</v>
      </c>
      <c r="G1876" t="str">
        <f t="array" ref="G1876">INDEX(BillToName,MATCH(A1876,'Bill to Data'!$A$2:$A$3040,0))</f>
        <v>DAVID SAFFER</v>
      </c>
      <c r="H1876" t="str">
        <f t="shared" si="29"/>
        <v>75042</v>
      </c>
      <c r="J1876" t="s">
        <v>3733</v>
      </c>
      <c r="K1876">
        <f t="array" ref="K1876">SUM((InvoiceNo=J1876)*1)</f>
        <v>1</v>
      </c>
      <c r="L1876">
        <f t="array" ref="L1876">SUM((InvoiceNo=J1876)*QuantityShipped)</f>
        <v>1</v>
      </c>
    </row>
    <row r="1877" spans="1:12" x14ac:dyDescent="0.55000000000000004">
      <c r="A1877" t="s">
        <v>2058</v>
      </c>
      <c r="B1877" s="1">
        <v>40630</v>
      </c>
      <c r="C1877" t="s">
        <v>1</v>
      </c>
      <c r="D1877" t="s">
        <v>1982</v>
      </c>
      <c r="E1877" t="s">
        <v>1983</v>
      </c>
      <c r="F1877">
        <v>8</v>
      </c>
      <c r="G1877" t="str">
        <f t="array" ref="G1877">INDEX(BillToName,MATCH(A1877,'Bill to Data'!$A$2:$A$3040,0))</f>
        <v>DAVID SAFFER</v>
      </c>
      <c r="H1877" t="str">
        <f t="shared" si="29"/>
        <v>75020</v>
      </c>
      <c r="J1877" t="s">
        <v>3735</v>
      </c>
      <c r="K1877">
        <f t="array" ref="K1877">SUM((InvoiceNo=J1877)*1)</f>
        <v>1</v>
      </c>
      <c r="L1877">
        <f t="array" ref="L1877">SUM((InvoiceNo=J1877)*QuantityShipped)</f>
        <v>13</v>
      </c>
    </row>
    <row r="1878" spans="1:12" x14ac:dyDescent="0.55000000000000004">
      <c r="A1878" t="s">
        <v>2065</v>
      </c>
      <c r="B1878" s="1">
        <v>40630</v>
      </c>
      <c r="C1878" t="s">
        <v>1</v>
      </c>
      <c r="D1878" t="s">
        <v>827</v>
      </c>
      <c r="E1878" t="s">
        <v>828</v>
      </c>
      <c r="F1878">
        <v>1</v>
      </c>
      <c r="G1878" t="str">
        <f t="array" ref="G1878">INDEX(BillToName,MATCH(A1878,'Bill to Data'!$A$2:$A$3040,0))</f>
        <v>JIM TOBIN</v>
      </c>
      <c r="H1878" t="str">
        <f t="shared" si="29"/>
        <v>3381-0016</v>
      </c>
      <c r="J1878" t="s">
        <v>3736</v>
      </c>
      <c r="K1878">
        <f t="array" ref="K1878">SUM((InvoiceNo=J1878)*1)</f>
        <v>3</v>
      </c>
      <c r="L1878">
        <f t="array" ref="L1878">SUM((InvoiceNo=J1878)*QuantityShipped)</f>
        <v>94</v>
      </c>
    </row>
    <row r="1879" spans="1:12" x14ac:dyDescent="0.55000000000000004">
      <c r="A1879" t="s">
        <v>2065</v>
      </c>
      <c r="B1879" s="1">
        <v>40630</v>
      </c>
      <c r="C1879" t="s">
        <v>1</v>
      </c>
      <c r="D1879" t="s">
        <v>2066</v>
      </c>
      <c r="E1879" t="s">
        <v>2067</v>
      </c>
      <c r="F1879">
        <v>2</v>
      </c>
      <c r="G1879" t="str">
        <f t="array" ref="G1879">INDEX(BillToName,MATCH(A1879,'Bill to Data'!$A$2:$A$3040,0))</f>
        <v>JIM TOBIN</v>
      </c>
      <c r="H1879" t="str">
        <f t="shared" si="29"/>
        <v>3381-0021</v>
      </c>
      <c r="J1879" t="s">
        <v>3739</v>
      </c>
      <c r="K1879">
        <f t="array" ref="K1879">SUM((InvoiceNo=J1879)*1)</f>
        <v>2</v>
      </c>
      <c r="L1879">
        <f t="array" ref="L1879">SUM((InvoiceNo=J1879)*QuantityShipped)</f>
        <v>3</v>
      </c>
    </row>
    <row r="1880" spans="1:12" x14ac:dyDescent="0.55000000000000004">
      <c r="A1880" t="s">
        <v>2068</v>
      </c>
      <c r="B1880" s="1">
        <v>40631</v>
      </c>
      <c r="C1880" t="s">
        <v>138</v>
      </c>
      <c r="D1880" t="s">
        <v>2069</v>
      </c>
      <c r="E1880" t="s">
        <v>2070</v>
      </c>
      <c r="F1880">
        <v>6</v>
      </c>
      <c r="G1880" t="str">
        <f t="array" ref="G1880">INDEX(BillToName,MATCH(A1880,'Bill to Data'!$A$2:$A$3040,0))</f>
        <v>WELDON IDOL</v>
      </c>
      <c r="H1880" t="str">
        <f t="shared" si="29"/>
        <v>QJ17560A-1-NYB</v>
      </c>
      <c r="J1880" t="s">
        <v>3740</v>
      </c>
      <c r="K1880">
        <f t="array" ref="K1880">SUM((InvoiceNo=J1880)*1)</f>
        <v>1</v>
      </c>
      <c r="L1880">
        <f t="array" ref="L1880">SUM((InvoiceNo=J1880)*QuantityShipped)</f>
        <v>4</v>
      </c>
    </row>
    <row r="1881" spans="1:12" x14ac:dyDescent="0.55000000000000004">
      <c r="A1881" t="s">
        <v>2068</v>
      </c>
      <c r="B1881" s="1">
        <v>40631</v>
      </c>
      <c r="C1881" t="s">
        <v>138</v>
      </c>
      <c r="D1881" t="s">
        <v>1291</v>
      </c>
      <c r="E1881" t="s">
        <v>1292</v>
      </c>
      <c r="F1881">
        <v>20</v>
      </c>
      <c r="G1881" t="str">
        <f t="array" ref="G1881">INDEX(BillToName,MATCH(A1881,'Bill to Data'!$A$2:$A$3040,0))</f>
        <v>WELDON IDOL</v>
      </c>
      <c r="H1881" t="str">
        <f t="shared" si="29"/>
        <v>AM11004</v>
      </c>
      <c r="J1881" t="s">
        <v>3743</v>
      </c>
      <c r="K1881">
        <f t="array" ref="K1881">SUM((InvoiceNo=J1881)*1)</f>
        <v>2</v>
      </c>
      <c r="L1881">
        <f t="array" ref="L1881">SUM((InvoiceNo=J1881)*QuantityShipped)</f>
        <v>3</v>
      </c>
    </row>
    <row r="1882" spans="1:12" x14ac:dyDescent="0.55000000000000004">
      <c r="A1882" t="s">
        <v>2068</v>
      </c>
      <c r="B1882" s="1">
        <v>40631</v>
      </c>
      <c r="C1882" t="s">
        <v>138</v>
      </c>
      <c r="D1882" t="s">
        <v>2071</v>
      </c>
      <c r="E1882" t="s">
        <v>2072</v>
      </c>
      <c r="F1882">
        <v>1</v>
      </c>
      <c r="G1882" t="str">
        <f t="array" ref="G1882">INDEX(BillToName,MATCH(A1882,'Bill to Data'!$A$2:$A$3040,0))</f>
        <v>WELDON IDOL</v>
      </c>
      <c r="H1882" t="str">
        <f t="shared" si="29"/>
        <v>FM900Y</v>
      </c>
      <c r="J1882" t="s">
        <v>3744</v>
      </c>
      <c r="K1882">
        <f t="array" ref="K1882">SUM((InvoiceNo=J1882)*1)</f>
        <v>1</v>
      </c>
      <c r="L1882">
        <f t="array" ref="L1882">SUM((InvoiceNo=J1882)*QuantityShipped)</f>
        <v>1</v>
      </c>
    </row>
    <row r="1883" spans="1:12" x14ac:dyDescent="0.55000000000000004">
      <c r="A1883" t="s">
        <v>2068</v>
      </c>
      <c r="B1883" s="1">
        <v>40631</v>
      </c>
      <c r="C1883" t="s">
        <v>138</v>
      </c>
      <c r="D1883" t="s">
        <v>2073</v>
      </c>
      <c r="E1883" t="s">
        <v>2074</v>
      </c>
      <c r="F1883">
        <v>1</v>
      </c>
      <c r="G1883" t="str">
        <f t="array" ref="G1883">INDEX(BillToName,MATCH(A1883,'Bill to Data'!$A$2:$A$3040,0))</f>
        <v>WELDON IDOL</v>
      </c>
      <c r="H1883" t="str">
        <f t="shared" si="29"/>
        <v>FM900S</v>
      </c>
      <c r="J1883" t="s">
        <v>3745</v>
      </c>
      <c r="K1883">
        <f t="array" ref="K1883">SUM((InvoiceNo=J1883)*1)</f>
        <v>1</v>
      </c>
      <c r="L1883">
        <f t="array" ref="L1883">SUM((InvoiceNo=J1883)*QuantityShipped)</f>
        <v>1</v>
      </c>
    </row>
    <row r="1884" spans="1:12" x14ac:dyDescent="0.55000000000000004">
      <c r="A1884" t="s">
        <v>2068</v>
      </c>
      <c r="B1884" s="1">
        <v>40631</v>
      </c>
      <c r="C1884" t="s">
        <v>138</v>
      </c>
      <c r="D1884" t="s">
        <v>2075</v>
      </c>
      <c r="E1884" t="s">
        <v>2076</v>
      </c>
      <c r="F1884">
        <v>1</v>
      </c>
      <c r="G1884" t="str">
        <f t="array" ref="G1884">INDEX(BillToName,MATCH(A1884,'Bill to Data'!$A$2:$A$3040,0))</f>
        <v>WELDON IDOL</v>
      </c>
      <c r="H1884" t="str">
        <f t="shared" si="29"/>
        <v>LM0020</v>
      </c>
      <c r="J1884" t="s">
        <v>3746</v>
      </c>
      <c r="K1884">
        <f t="array" ref="K1884">SUM((InvoiceNo=J1884)*1)</f>
        <v>2</v>
      </c>
      <c r="L1884">
        <f t="array" ref="L1884">SUM((InvoiceNo=J1884)*QuantityShipped)</f>
        <v>110</v>
      </c>
    </row>
    <row r="1885" spans="1:12" x14ac:dyDescent="0.55000000000000004">
      <c r="A1885" t="s">
        <v>2077</v>
      </c>
      <c r="B1885" s="1">
        <v>40631</v>
      </c>
      <c r="C1885" t="s">
        <v>1</v>
      </c>
      <c r="D1885" t="s">
        <v>2078</v>
      </c>
      <c r="E1885" t="s">
        <v>2079</v>
      </c>
      <c r="F1885">
        <v>2</v>
      </c>
      <c r="G1885" t="str">
        <f t="array" ref="G1885">INDEX(BillToName,MATCH(A1885,'Bill to Data'!$A$2:$A$3040,0))</f>
        <v>CLAY MCCOOK</v>
      </c>
      <c r="H1885" t="str">
        <f t="shared" si="29"/>
        <v>LST100-100</v>
      </c>
      <c r="J1885" t="s">
        <v>3747</v>
      </c>
      <c r="K1885">
        <f t="array" ref="K1885">SUM((InvoiceNo=J1885)*1)</f>
        <v>2</v>
      </c>
      <c r="L1885">
        <f t="array" ref="L1885">SUM((InvoiceNo=J1885)*QuantityShipped)</f>
        <v>2</v>
      </c>
    </row>
    <row r="1886" spans="1:12" x14ac:dyDescent="0.55000000000000004">
      <c r="A1886" t="s">
        <v>2080</v>
      </c>
      <c r="B1886" s="1">
        <v>40631</v>
      </c>
      <c r="C1886" t="s">
        <v>1</v>
      </c>
      <c r="D1886" t="s">
        <v>1607</v>
      </c>
      <c r="E1886" t="s">
        <v>1608</v>
      </c>
      <c r="F1886">
        <v>1</v>
      </c>
      <c r="G1886" t="str">
        <f t="array" ref="G1886">INDEX(BillToName,MATCH(A1886,'Bill to Data'!$A$2:$A$3040,0))</f>
        <v>MARK SPENCER</v>
      </c>
      <c r="H1886" t="str">
        <f t="shared" si="29"/>
        <v>9950-0022</v>
      </c>
      <c r="J1886" t="s">
        <v>3748</v>
      </c>
      <c r="K1886">
        <f t="array" ref="K1886">SUM((InvoiceNo=J1886)*1)</f>
        <v>8</v>
      </c>
      <c r="L1886">
        <f t="array" ref="L1886">SUM((InvoiceNo=J1886)*QuantityShipped)</f>
        <v>55</v>
      </c>
    </row>
    <row r="1887" spans="1:12" x14ac:dyDescent="0.55000000000000004">
      <c r="A1887" t="s">
        <v>2080</v>
      </c>
      <c r="B1887" s="1">
        <v>40631</v>
      </c>
      <c r="C1887" t="s">
        <v>1</v>
      </c>
      <c r="D1887" t="s">
        <v>2081</v>
      </c>
      <c r="E1887" t="s">
        <v>319</v>
      </c>
      <c r="F1887">
        <v>2</v>
      </c>
      <c r="G1887" t="str">
        <f t="array" ref="G1887">INDEX(BillToName,MATCH(A1887,'Bill to Data'!$A$2:$A$3040,0))</f>
        <v>MARK SPENCER</v>
      </c>
      <c r="H1887" t="str">
        <f t="shared" si="29"/>
        <v>AA111-1/2</v>
      </c>
      <c r="J1887" t="s">
        <v>3749</v>
      </c>
      <c r="K1887">
        <f t="array" ref="K1887">SUM((InvoiceNo=J1887)*1)</f>
        <v>1</v>
      </c>
      <c r="L1887">
        <f t="array" ref="L1887">SUM((InvoiceNo=J1887)*QuantityShipped)</f>
        <v>2</v>
      </c>
    </row>
    <row r="1888" spans="1:12" x14ac:dyDescent="0.55000000000000004">
      <c r="A1888" t="s">
        <v>2082</v>
      </c>
      <c r="B1888" s="1">
        <v>40631</v>
      </c>
      <c r="C1888" t="s">
        <v>138</v>
      </c>
      <c r="D1888" t="s">
        <v>2083</v>
      </c>
      <c r="E1888" t="s">
        <v>675</v>
      </c>
      <c r="F1888">
        <v>42</v>
      </c>
      <c r="G1888" t="str">
        <f t="array" ref="G1888">INDEX(BillToName,MATCH(A1888,'Bill to Data'!$A$2:$A$3040,0))</f>
        <v>JACK NESSER</v>
      </c>
      <c r="H1888" t="str">
        <f t="shared" si="29"/>
        <v>TJ60-8006VS</v>
      </c>
      <c r="J1888" t="s">
        <v>3750</v>
      </c>
      <c r="K1888">
        <f t="array" ref="K1888">SUM((InvoiceNo=J1888)*1)</f>
        <v>1</v>
      </c>
      <c r="L1888">
        <f t="array" ref="L1888">SUM((InvoiceNo=J1888)*QuantityShipped)</f>
        <v>2</v>
      </c>
    </row>
    <row r="1889" spans="1:12" x14ac:dyDescent="0.55000000000000004">
      <c r="A1889" t="s">
        <v>2082</v>
      </c>
      <c r="B1889" s="1">
        <v>40631</v>
      </c>
      <c r="C1889" t="s">
        <v>138</v>
      </c>
      <c r="D1889" t="s">
        <v>677</v>
      </c>
      <c r="E1889" t="s">
        <v>675</v>
      </c>
      <c r="F1889">
        <v>50</v>
      </c>
      <c r="G1889" t="str">
        <f t="array" ref="G1889">INDEX(BillToName,MATCH(A1889,'Bill to Data'!$A$2:$A$3040,0))</f>
        <v>JACK NESSER</v>
      </c>
      <c r="H1889" t="str">
        <f t="shared" si="29"/>
        <v>TJ60-11006VS</v>
      </c>
      <c r="J1889" t="s">
        <v>3751</v>
      </c>
      <c r="K1889">
        <f t="array" ref="K1889">SUM((InvoiceNo=J1889)*1)</f>
        <v>1</v>
      </c>
      <c r="L1889">
        <f t="array" ref="L1889">SUM((InvoiceNo=J1889)*QuantityShipped)</f>
        <v>1</v>
      </c>
    </row>
    <row r="1890" spans="1:12" x14ac:dyDescent="0.55000000000000004">
      <c r="A1890" t="s">
        <v>2084</v>
      </c>
      <c r="B1890" s="1">
        <v>40633</v>
      </c>
      <c r="C1890" t="s">
        <v>1</v>
      </c>
      <c r="D1890" t="s">
        <v>93</v>
      </c>
      <c r="E1890" t="s">
        <v>94</v>
      </c>
      <c r="F1890">
        <v>1</v>
      </c>
      <c r="G1890" t="str">
        <f t="array" ref="G1890">INDEX(BillToName,MATCH(A1890,'Bill to Data'!$A$2:$A$3040,0))</f>
        <v>JONATHAN CHAMBERLIN</v>
      </c>
      <c r="H1890" t="str">
        <f t="shared" si="29"/>
        <v>MFM220</v>
      </c>
      <c r="J1890" t="s">
        <v>3752</v>
      </c>
      <c r="K1890">
        <f t="array" ref="K1890">SUM((InvoiceNo=J1890)*1)</f>
        <v>1</v>
      </c>
      <c r="L1890">
        <f t="array" ref="L1890">SUM((InvoiceNo=J1890)*QuantityShipped)</f>
        <v>1</v>
      </c>
    </row>
    <row r="1891" spans="1:12" x14ac:dyDescent="0.55000000000000004">
      <c r="A1891" t="s">
        <v>2085</v>
      </c>
      <c r="B1891" s="1">
        <v>40631</v>
      </c>
      <c r="C1891" t="s">
        <v>1</v>
      </c>
      <c r="D1891" t="s">
        <v>73</v>
      </c>
      <c r="E1891" t="s">
        <v>74</v>
      </c>
      <c r="F1891">
        <v>3</v>
      </c>
      <c r="G1891" t="str">
        <f t="array" ref="G1891">INDEX(BillToName,MATCH(A1891,'Bill to Data'!$A$2:$A$3040,0))</f>
        <v>NELSON PARMELEE</v>
      </c>
      <c r="H1891" t="str">
        <f t="shared" si="29"/>
        <v>19843-NYR</v>
      </c>
      <c r="J1891" t="s">
        <v>3755</v>
      </c>
      <c r="K1891">
        <f t="array" ref="K1891">SUM((InvoiceNo=J1891)*1)</f>
        <v>2</v>
      </c>
      <c r="L1891">
        <f t="array" ref="L1891">SUM((InvoiceNo=J1891)*QuantityShipped)</f>
        <v>31</v>
      </c>
    </row>
    <row r="1892" spans="1:12" x14ac:dyDescent="0.55000000000000004">
      <c r="A1892" t="s">
        <v>2085</v>
      </c>
      <c r="B1892" s="1">
        <v>40631</v>
      </c>
      <c r="C1892" t="s">
        <v>1</v>
      </c>
      <c r="D1892" t="s">
        <v>194</v>
      </c>
      <c r="E1892" t="s">
        <v>23</v>
      </c>
      <c r="F1892">
        <v>4</v>
      </c>
      <c r="G1892" t="str">
        <f t="array" ref="G1892">INDEX(BillToName,MATCH(A1892,'Bill to Data'!$A$2:$A$3040,0))</f>
        <v>NELSON PARMELEE</v>
      </c>
      <c r="H1892" t="str">
        <f t="shared" si="29"/>
        <v>TT11001-VP</v>
      </c>
      <c r="J1892" t="s">
        <v>3760</v>
      </c>
      <c r="K1892">
        <f t="array" ref="K1892">SUM((InvoiceNo=J1892)*1)</f>
        <v>2</v>
      </c>
      <c r="L1892">
        <f t="array" ref="L1892">SUM((InvoiceNo=J1892)*QuantityShipped)</f>
        <v>3</v>
      </c>
    </row>
    <row r="1893" spans="1:12" x14ac:dyDescent="0.55000000000000004">
      <c r="A1893" t="s">
        <v>2085</v>
      </c>
      <c r="B1893" s="1">
        <v>40631</v>
      </c>
      <c r="C1893" t="s">
        <v>1</v>
      </c>
      <c r="D1893" t="s">
        <v>141</v>
      </c>
      <c r="E1893" t="s">
        <v>23</v>
      </c>
      <c r="F1893">
        <v>4</v>
      </c>
      <c r="G1893" t="str">
        <f t="array" ref="G1893">INDEX(BillToName,MATCH(A1893,'Bill to Data'!$A$2:$A$3040,0))</f>
        <v>NELSON PARMELEE</v>
      </c>
      <c r="H1893" t="str">
        <f t="shared" si="29"/>
        <v>TT110015-VP</v>
      </c>
      <c r="J1893" t="s">
        <v>3765</v>
      </c>
      <c r="K1893">
        <f t="array" ref="K1893">SUM((InvoiceNo=J1893)*1)</f>
        <v>2</v>
      </c>
      <c r="L1893">
        <f t="array" ref="L1893">SUM((InvoiceNo=J1893)*QuantityShipped)</f>
        <v>20</v>
      </c>
    </row>
    <row r="1894" spans="1:12" x14ac:dyDescent="0.55000000000000004">
      <c r="A1894" t="s">
        <v>2086</v>
      </c>
      <c r="B1894" s="1">
        <v>40631</v>
      </c>
      <c r="C1894" t="s">
        <v>138</v>
      </c>
      <c r="D1894" t="s">
        <v>77</v>
      </c>
      <c r="E1894" t="s">
        <v>30</v>
      </c>
      <c r="F1894">
        <v>13</v>
      </c>
      <c r="G1894" t="str">
        <f t="array" ref="G1894">INDEX(BillToName,MATCH(A1894,'Bill to Data'!$A$2:$A$3040,0))</f>
        <v>DESMOND FISCHER</v>
      </c>
      <c r="H1894" t="str">
        <f t="shared" si="29"/>
        <v>25612-6-NYR</v>
      </c>
      <c r="J1894" t="s">
        <v>3766</v>
      </c>
      <c r="K1894">
        <f t="array" ref="K1894">SUM((InvoiceNo=J1894)*1)</f>
        <v>9</v>
      </c>
      <c r="L1894">
        <f t="array" ref="L1894">SUM((InvoiceNo=J1894)*QuantityShipped)</f>
        <v>51</v>
      </c>
    </row>
    <row r="1895" spans="1:12" x14ac:dyDescent="0.55000000000000004">
      <c r="A1895" t="s">
        <v>2086</v>
      </c>
      <c r="B1895" s="1">
        <v>40631</v>
      </c>
      <c r="C1895" t="s">
        <v>138</v>
      </c>
      <c r="D1895" t="s">
        <v>1234</v>
      </c>
      <c r="E1895" t="s">
        <v>72</v>
      </c>
      <c r="F1895">
        <v>15</v>
      </c>
      <c r="G1895" t="str">
        <f t="array" ref="G1895">INDEX(BillToName,MATCH(A1895,'Bill to Data'!$A$2:$A$3040,0))</f>
        <v>DESMOND FISCHER</v>
      </c>
      <c r="H1895" t="str">
        <f t="shared" si="29"/>
        <v>55215-100-VI</v>
      </c>
      <c r="J1895" t="s">
        <v>3772</v>
      </c>
      <c r="K1895">
        <f t="array" ref="K1895">SUM((InvoiceNo=J1895)*1)</f>
        <v>4</v>
      </c>
      <c r="L1895">
        <f t="array" ref="L1895">SUM((InvoiceNo=J1895)*QuantityShipped)</f>
        <v>16</v>
      </c>
    </row>
    <row r="1896" spans="1:12" x14ac:dyDescent="0.55000000000000004">
      <c r="A1896" t="s">
        <v>2086</v>
      </c>
      <c r="B1896" s="1">
        <v>40631</v>
      </c>
      <c r="C1896" t="s">
        <v>138</v>
      </c>
      <c r="D1896" t="s">
        <v>998</v>
      </c>
      <c r="E1896" t="s">
        <v>72</v>
      </c>
      <c r="F1896">
        <v>40</v>
      </c>
      <c r="G1896" t="str">
        <f t="array" ref="G1896">INDEX(BillToName,MATCH(A1896,'Bill to Data'!$A$2:$A$3040,0))</f>
        <v>DESMOND FISCHER</v>
      </c>
      <c r="H1896" t="str">
        <f t="shared" si="29"/>
        <v>55215-50-VI</v>
      </c>
      <c r="J1896" t="s">
        <v>3773</v>
      </c>
      <c r="K1896">
        <f t="array" ref="K1896">SUM((InvoiceNo=J1896)*1)</f>
        <v>4</v>
      </c>
      <c r="L1896">
        <f t="array" ref="L1896">SUM((InvoiceNo=J1896)*QuantityShipped)</f>
        <v>12</v>
      </c>
    </row>
    <row r="1897" spans="1:12" x14ac:dyDescent="0.55000000000000004">
      <c r="A1897" t="s">
        <v>2086</v>
      </c>
      <c r="B1897" s="1">
        <v>40631</v>
      </c>
      <c r="C1897" t="s">
        <v>138</v>
      </c>
      <c r="D1897" t="s">
        <v>958</v>
      </c>
      <c r="E1897" t="s">
        <v>63</v>
      </c>
      <c r="F1897">
        <v>13</v>
      </c>
      <c r="G1897" t="str">
        <f t="array" ref="G1897">INDEX(BillToName,MATCH(A1897,'Bill to Data'!$A$2:$A$3040,0))</f>
        <v>DESMOND FISCHER</v>
      </c>
      <c r="H1897" t="str">
        <f t="shared" si="29"/>
        <v>XR110025-VK</v>
      </c>
      <c r="J1897" t="s">
        <v>3774</v>
      </c>
      <c r="K1897">
        <f t="array" ref="K1897">SUM((InvoiceNo=J1897)*1)</f>
        <v>4</v>
      </c>
      <c r="L1897">
        <f t="array" ref="L1897">SUM((InvoiceNo=J1897)*QuantityShipped)</f>
        <v>121</v>
      </c>
    </row>
    <row r="1898" spans="1:12" x14ac:dyDescent="0.55000000000000004">
      <c r="A1898" t="s">
        <v>2086</v>
      </c>
      <c r="B1898" s="1">
        <v>40631</v>
      </c>
      <c r="C1898" t="s">
        <v>138</v>
      </c>
      <c r="D1898" t="s">
        <v>2087</v>
      </c>
      <c r="E1898" t="s">
        <v>166</v>
      </c>
      <c r="F1898">
        <v>13</v>
      </c>
      <c r="G1898" t="str">
        <f t="array" ref="G1898">INDEX(BillToName,MATCH(A1898,'Bill to Data'!$A$2:$A$3040,0))</f>
        <v>DESMOND FISCHER</v>
      </c>
      <c r="H1898" t="str">
        <f t="shared" si="29"/>
        <v>1/4TTJ08-VP</v>
      </c>
      <c r="J1898" t="s">
        <v>3775</v>
      </c>
      <c r="K1898">
        <f t="array" ref="K1898">SUM((InvoiceNo=J1898)*1)</f>
        <v>7</v>
      </c>
      <c r="L1898">
        <f t="array" ref="L1898">SUM((InvoiceNo=J1898)*QuantityShipped)</f>
        <v>224</v>
      </c>
    </row>
    <row r="1899" spans="1:12" x14ac:dyDescent="0.55000000000000004">
      <c r="A1899" t="s">
        <v>2086</v>
      </c>
      <c r="B1899" s="1">
        <v>40631</v>
      </c>
      <c r="C1899" t="s">
        <v>138</v>
      </c>
      <c r="D1899" t="s">
        <v>384</v>
      </c>
      <c r="E1899" t="s">
        <v>385</v>
      </c>
      <c r="F1899">
        <v>13</v>
      </c>
      <c r="G1899" t="str">
        <f t="array" ref="G1899">INDEX(BillToName,MATCH(A1899,'Bill to Data'!$A$2:$A$3040,0))</f>
        <v>DESMOND FISCHER</v>
      </c>
      <c r="H1899" t="str">
        <f t="shared" si="29"/>
        <v>QJ4676-1/4-NYR</v>
      </c>
      <c r="J1899" t="s">
        <v>3776</v>
      </c>
      <c r="K1899">
        <f t="array" ref="K1899">SUM((InvoiceNo=J1899)*1)</f>
        <v>1</v>
      </c>
      <c r="L1899">
        <f t="array" ref="L1899">SUM((InvoiceNo=J1899)*QuantityShipped)</f>
        <v>20</v>
      </c>
    </row>
    <row r="1900" spans="1:12" x14ac:dyDescent="0.55000000000000004">
      <c r="A1900" t="s">
        <v>2086</v>
      </c>
      <c r="B1900" s="1">
        <v>40631</v>
      </c>
      <c r="C1900" t="s">
        <v>138</v>
      </c>
      <c r="D1900" t="s">
        <v>946</v>
      </c>
      <c r="E1900" t="s">
        <v>947</v>
      </c>
      <c r="F1900">
        <v>13</v>
      </c>
      <c r="G1900" t="str">
        <f t="array" ref="G1900">INDEX(BillToName,MATCH(A1900,'Bill to Data'!$A$2:$A$3040,0))</f>
        <v>DESMOND FISCHER</v>
      </c>
      <c r="H1900" t="str">
        <f t="shared" si="29"/>
        <v>CP25599-1-NY</v>
      </c>
      <c r="J1900" t="s">
        <v>3777</v>
      </c>
      <c r="K1900">
        <f t="array" ref="K1900">SUM((InvoiceNo=J1900)*1)</f>
        <v>1</v>
      </c>
      <c r="L1900">
        <f t="array" ref="L1900">SUM((InvoiceNo=J1900)*QuantityShipped)</f>
        <v>2</v>
      </c>
    </row>
    <row r="1901" spans="1:12" x14ac:dyDescent="0.55000000000000004">
      <c r="A1901" t="s">
        <v>2086</v>
      </c>
      <c r="B1901" s="1">
        <v>40631</v>
      </c>
      <c r="C1901" t="s">
        <v>138</v>
      </c>
      <c r="D1901" t="s">
        <v>414</v>
      </c>
      <c r="E1901" t="s">
        <v>63</v>
      </c>
      <c r="F1901">
        <v>13</v>
      </c>
      <c r="G1901" t="str">
        <f t="array" ref="G1901">INDEX(BillToName,MATCH(A1901,'Bill to Data'!$A$2:$A$3040,0))</f>
        <v>DESMOND FISCHER</v>
      </c>
      <c r="H1901" t="str">
        <f t="shared" si="29"/>
        <v>TP11004-VS</v>
      </c>
      <c r="J1901" t="s">
        <v>3778</v>
      </c>
      <c r="K1901">
        <f t="array" ref="K1901">SUM((InvoiceNo=J1901)*1)</f>
        <v>1</v>
      </c>
      <c r="L1901">
        <f t="array" ref="L1901">SUM((InvoiceNo=J1901)*QuantityShipped)</f>
        <v>75</v>
      </c>
    </row>
    <row r="1902" spans="1:12" x14ac:dyDescent="0.55000000000000004">
      <c r="A1902" t="s">
        <v>2086</v>
      </c>
      <c r="B1902" s="1">
        <v>40631</v>
      </c>
      <c r="C1902" t="s">
        <v>138</v>
      </c>
      <c r="D1902" t="s">
        <v>1288</v>
      </c>
      <c r="E1902" t="s">
        <v>1289</v>
      </c>
      <c r="F1902">
        <v>1</v>
      </c>
      <c r="G1902" t="str">
        <f t="array" ref="G1902">INDEX(BillToName,MATCH(A1902,'Bill to Data'!$A$2:$A$3040,0))</f>
        <v>DESMOND FISCHER</v>
      </c>
      <c r="H1902" t="str">
        <f t="shared" si="29"/>
        <v>21773-244C-3/4</v>
      </c>
      <c r="J1902" t="s">
        <v>3779</v>
      </c>
      <c r="K1902">
        <f t="array" ref="K1902">SUM((InvoiceNo=J1902)*1)</f>
        <v>9</v>
      </c>
      <c r="L1902">
        <f t="array" ref="L1902">SUM((InvoiceNo=J1902)*QuantityShipped)</f>
        <v>93</v>
      </c>
    </row>
    <row r="1903" spans="1:12" x14ac:dyDescent="0.55000000000000004">
      <c r="A1903" t="s">
        <v>2086</v>
      </c>
      <c r="B1903" s="1">
        <v>40631</v>
      </c>
      <c r="C1903" t="s">
        <v>138</v>
      </c>
      <c r="D1903" t="s">
        <v>2088</v>
      </c>
      <c r="E1903" t="s">
        <v>2089</v>
      </c>
      <c r="F1903">
        <v>1</v>
      </c>
      <c r="G1903" t="str">
        <f t="array" ref="G1903">INDEX(BillToName,MATCH(A1903,'Bill to Data'!$A$2:$A$3040,0))</f>
        <v>DESMOND FISCHER</v>
      </c>
      <c r="H1903" t="str">
        <f t="shared" si="29"/>
        <v>AA144A-1-3</v>
      </c>
      <c r="J1903" t="s">
        <v>3782</v>
      </c>
      <c r="K1903">
        <f t="array" ref="K1903">SUM((InvoiceNo=J1903)*1)</f>
        <v>3</v>
      </c>
      <c r="L1903">
        <f t="array" ref="L1903">SUM((InvoiceNo=J1903)*QuantityShipped)</f>
        <v>13</v>
      </c>
    </row>
    <row r="1904" spans="1:12" x14ac:dyDescent="0.55000000000000004">
      <c r="A1904" t="s">
        <v>2086</v>
      </c>
      <c r="B1904" s="1">
        <v>40631</v>
      </c>
      <c r="C1904" t="s">
        <v>138</v>
      </c>
      <c r="D1904" t="s">
        <v>634</v>
      </c>
      <c r="E1904" t="s">
        <v>635</v>
      </c>
      <c r="F1904">
        <v>1</v>
      </c>
      <c r="G1904" t="str">
        <f t="array" ref="G1904">INDEX(BillToName,MATCH(A1904,'Bill to Data'!$A$2:$A$3040,0))</f>
        <v>DESMOND FISCHER</v>
      </c>
      <c r="H1904" t="str">
        <f t="shared" si="29"/>
        <v>AA144F-1-3</v>
      </c>
      <c r="J1904" t="s">
        <v>3784</v>
      </c>
      <c r="K1904">
        <f t="array" ref="K1904">SUM((InvoiceNo=J1904)*1)</f>
        <v>3</v>
      </c>
      <c r="L1904">
        <f t="array" ref="L1904">SUM((InvoiceNo=J1904)*QuantityShipped)</f>
        <v>24</v>
      </c>
    </row>
    <row r="1905" spans="1:12" x14ac:dyDescent="0.55000000000000004">
      <c r="A1905" t="s">
        <v>2086</v>
      </c>
      <c r="B1905" s="1">
        <v>40631</v>
      </c>
      <c r="C1905" t="s">
        <v>138</v>
      </c>
      <c r="D1905" t="s">
        <v>528</v>
      </c>
      <c r="E1905" t="s">
        <v>529</v>
      </c>
      <c r="F1905">
        <v>2</v>
      </c>
      <c r="G1905" t="str">
        <f t="array" ref="G1905">INDEX(BillToName,MATCH(A1905,'Bill to Data'!$A$2:$A$3040,0))</f>
        <v>DESMOND FISCHER</v>
      </c>
      <c r="H1905" t="str">
        <f t="shared" si="29"/>
        <v>23120-3/4-PP</v>
      </c>
      <c r="J1905" t="s">
        <v>3786</v>
      </c>
      <c r="K1905">
        <f t="array" ref="K1905">SUM((InvoiceNo=J1905)*1)</f>
        <v>2</v>
      </c>
      <c r="L1905">
        <f t="array" ref="L1905">SUM((InvoiceNo=J1905)*QuantityShipped)</f>
        <v>7</v>
      </c>
    </row>
    <row r="1906" spans="1:12" x14ac:dyDescent="0.55000000000000004">
      <c r="A1906" t="s">
        <v>2086</v>
      </c>
      <c r="B1906" s="1">
        <v>40631</v>
      </c>
      <c r="C1906" t="s">
        <v>138</v>
      </c>
      <c r="D1906" t="s">
        <v>65</v>
      </c>
      <c r="E1906" t="s">
        <v>66</v>
      </c>
      <c r="F1906">
        <v>1</v>
      </c>
      <c r="G1906" t="str">
        <f t="array" ref="G1906">INDEX(BillToName,MATCH(A1906,'Bill to Data'!$A$2:$A$3040,0))</f>
        <v>DESMOND FISCHER</v>
      </c>
      <c r="H1906" t="str">
        <f t="shared" si="29"/>
        <v>344BE-24-C</v>
      </c>
      <c r="J1906" t="s">
        <v>3787</v>
      </c>
      <c r="K1906">
        <f t="array" ref="K1906">SUM((InvoiceNo=J1906)*1)</f>
        <v>7</v>
      </c>
      <c r="L1906">
        <f t="array" ref="L1906">SUM((InvoiceNo=J1906)*QuantityShipped)</f>
        <v>606</v>
      </c>
    </row>
    <row r="1907" spans="1:12" x14ac:dyDescent="0.55000000000000004">
      <c r="A1907" t="s">
        <v>2086</v>
      </c>
      <c r="B1907" s="1">
        <v>40631</v>
      </c>
      <c r="C1907" t="s">
        <v>138</v>
      </c>
      <c r="D1907" t="s">
        <v>1488</v>
      </c>
      <c r="E1907" t="s">
        <v>1489</v>
      </c>
      <c r="F1907">
        <v>1</v>
      </c>
      <c r="G1907" t="str">
        <f t="array" ref="G1907">INDEX(BillToName,MATCH(A1907,'Bill to Data'!$A$2:$A$3040,0))</f>
        <v>DESMOND FISCHER</v>
      </c>
      <c r="H1907" t="str">
        <f t="shared" si="29"/>
        <v>LST100-50</v>
      </c>
      <c r="J1907" t="s">
        <v>3790</v>
      </c>
      <c r="K1907">
        <f t="array" ref="K1907">SUM((InvoiceNo=J1907)*1)</f>
        <v>1</v>
      </c>
      <c r="L1907">
        <f t="array" ref="L1907">SUM((InvoiceNo=J1907)*QuantityShipped)</f>
        <v>1</v>
      </c>
    </row>
    <row r="1908" spans="1:12" x14ac:dyDescent="0.55000000000000004">
      <c r="A1908" t="s">
        <v>2086</v>
      </c>
      <c r="B1908" s="1">
        <v>40631</v>
      </c>
      <c r="C1908" t="s">
        <v>138</v>
      </c>
      <c r="D1908" t="s">
        <v>1751</v>
      </c>
      <c r="E1908" t="s">
        <v>1752</v>
      </c>
      <c r="F1908">
        <v>13</v>
      </c>
      <c r="G1908" t="str">
        <f t="array" ref="G1908">INDEX(BillToName,MATCH(A1908,'Bill to Data'!$A$2:$A$3040,0))</f>
        <v>DESMOND FISCHER</v>
      </c>
      <c r="H1908" t="str">
        <f t="shared" si="29"/>
        <v>QJ363C-1-NYB</v>
      </c>
      <c r="J1908" t="s">
        <v>3791</v>
      </c>
      <c r="K1908">
        <f t="array" ref="K1908">SUM((InvoiceNo=J1908)*1)</f>
        <v>2</v>
      </c>
      <c r="L1908">
        <f t="array" ref="L1908">SUM((InvoiceNo=J1908)*QuantityShipped)</f>
        <v>28</v>
      </c>
    </row>
    <row r="1909" spans="1:12" x14ac:dyDescent="0.55000000000000004">
      <c r="A1909" t="s">
        <v>2090</v>
      </c>
      <c r="B1909" s="1">
        <v>40632</v>
      </c>
      <c r="C1909" t="s">
        <v>138</v>
      </c>
      <c r="D1909" t="s">
        <v>2091</v>
      </c>
      <c r="E1909" t="s">
        <v>2092</v>
      </c>
      <c r="F1909">
        <v>1</v>
      </c>
      <c r="G1909" t="str">
        <f t="array" ref="G1909">INDEX(BillToName,MATCH(A1909,'Bill to Data'!$A$2:$A$3040,0))</f>
        <v>Volusia County</v>
      </c>
      <c r="H1909" t="str">
        <f t="shared" si="29"/>
        <v>000-55-Y</v>
      </c>
      <c r="J1909" t="s">
        <v>3792</v>
      </c>
      <c r="K1909">
        <f t="array" ref="K1909">SUM((InvoiceNo=J1909)*1)</f>
        <v>1</v>
      </c>
      <c r="L1909">
        <f t="array" ref="L1909">SUM((InvoiceNo=J1909)*QuantityShipped)</f>
        <v>110</v>
      </c>
    </row>
    <row r="1910" spans="1:12" x14ac:dyDescent="0.55000000000000004">
      <c r="A1910" t="s">
        <v>2093</v>
      </c>
      <c r="B1910" s="1">
        <v>40632</v>
      </c>
      <c r="C1910" t="s">
        <v>138</v>
      </c>
      <c r="D1910" t="s">
        <v>2094</v>
      </c>
      <c r="E1910" t="s">
        <v>2095</v>
      </c>
      <c r="F1910">
        <v>12</v>
      </c>
      <c r="G1910" t="str">
        <f t="array" ref="G1910">INDEX(BillToName,MATCH(A1910,'Bill to Data'!$A$2:$A$3040,0))</f>
        <v>Midland Cooperative</v>
      </c>
      <c r="H1910" t="str">
        <f t="shared" si="29"/>
        <v>610000151</v>
      </c>
      <c r="J1910" t="s">
        <v>3793</v>
      </c>
      <c r="K1910">
        <f t="array" ref="K1910">SUM((InvoiceNo=J1910)*1)</f>
        <v>2</v>
      </c>
      <c r="L1910">
        <f t="array" ref="L1910">SUM((InvoiceNo=J1910)*QuantityShipped)</f>
        <v>6</v>
      </c>
    </row>
    <row r="1911" spans="1:12" x14ac:dyDescent="0.55000000000000004">
      <c r="A1911" t="s">
        <v>2093</v>
      </c>
      <c r="B1911" s="1">
        <v>40632</v>
      </c>
      <c r="C1911" t="s">
        <v>138</v>
      </c>
      <c r="D1911" t="s">
        <v>2096</v>
      </c>
      <c r="E1911" t="s">
        <v>2070</v>
      </c>
      <c r="F1911">
        <v>6</v>
      </c>
      <c r="G1911" t="str">
        <f t="array" ref="G1911">INDEX(BillToName,MATCH(A1911,'Bill to Data'!$A$2:$A$3040,0))</f>
        <v>Midland Cooperative</v>
      </c>
      <c r="H1911" t="str">
        <f t="shared" si="29"/>
        <v>QJ17560A-3/4-NY</v>
      </c>
      <c r="J1911" t="s">
        <v>3796</v>
      </c>
      <c r="K1911">
        <f t="array" ref="K1911">SUM((InvoiceNo=J1911)*1)</f>
        <v>2</v>
      </c>
      <c r="L1911">
        <f t="array" ref="L1911">SUM((InvoiceNo=J1911)*QuantityShipped)</f>
        <v>8</v>
      </c>
    </row>
    <row r="1912" spans="1:12" x14ac:dyDescent="0.55000000000000004">
      <c r="A1912" t="s">
        <v>2093</v>
      </c>
      <c r="B1912" s="1">
        <v>40632</v>
      </c>
      <c r="C1912" t="s">
        <v>138</v>
      </c>
      <c r="D1912" t="s">
        <v>2069</v>
      </c>
      <c r="E1912" t="s">
        <v>2070</v>
      </c>
      <c r="F1912">
        <v>4</v>
      </c>
      <c r="G1912" t="str">
        <f t="array" ref="G1912">INDEX(BillToName,MATCH(A1912,'Bill to Data'!$A$2:$A$3040,0))</f>
        <v>Midland Cooperative</v>
      </c>
      <c r="H1912" t="str">
        <f t="shared" si="29"/>
        <v>QJ17560A-1-NYB</v>
      </c>
      <c r="J1912" t="s">
        <v>3799</v>
      </c>
      <c r="K1912">
        <f t="array" ref="K1912">SUM((InvoiceNo=J1912)*1)</f>
        <v>1</v>
      </c>
      <c r="L1912">
        <f t="array" ref="L1912">SUM((InvoiceNo=J1912)*QuantityShipped)</f>
        <v>1</v>
      </c>
    </row>
    <row r="1913" spans="1:12" x14ac:dyDescent="0.55000000000000004">
      <c r="A1913" t="s">
        <v>2093</v>
      </c>
      <c r="B1913" s="1">
        <v>40632</v>
      </c>
      <c r="C1913" t="s">
        <v>138</v>
      </c>
      <c r="D1913" t="s">
        <v>1130</v>
      </c>
      <c r="E1913" t="s">
        <v>1131</v>
      </c>
      <c r="F1913">
        <v>1</v>
      </c>
      <c r="G1913" t="str">
        <f t="array" ref="G1913">INDEX(BillToName,MATCH(A1913,'Bill to Data'!$A$2:$A$3040,0))</f>
        <v>Midland Cooperative</v>
      </c>
      <c r="H1913" t="str">
        <f t="shared" si="29"/>
        <v>660000150</v>
      </c>
      <c r="J1913" t="s">
        <v>3802</v>
      </c>
      <c r="K1913">
        <f t="array" ref="K1913">SUM((InvoiceNo=J1913)*1)</f>
        <v>1</v>
      </c>
      <c r="L1913">
        <f t="array" ref="L1913">SUM((InvoiceNo=J1913)*QuantityShipped)</f>
        <v>-50</v>
      </c>
    </row>
    <row r="1914" spans="1:12" x14ac:dyDescent="0.55000000000000004">
      <c r="A1914" t="s">
        <v>2097</v>
      </c>
      <c r="B1914" s="1">
        <v>40632</v>
      </c>
      <c r="C1914" t="s">
        <v>138</v>
      </c>
      <c r="D1914" t="s">
        <v>1937</v>
      </c>
      <c r="E1914" t="s">
        <v>76</v>
      </c>
      <c r="F1914">
        <v>-12</v>
      </c>
      <c r="G1914" t="str">
        <f t="array" ref="G1914">INDEX(BillToName,MATCH(A1914,'Bill to Data'!$A$2:$A$3040,0))</f>
        <v>JOHN PIERCE</v>
      </c>
      <c r="H1914" t="str">
        <f t="shared" si="29"/>
        <v>QJ111SQ-1-1/2</v>
      </c>
      <c r="J1914" t="s">
        <v>3803</v>
      </c>
      <c r="K1914">
        <f t="array" ref="K1914">SUM((InvoiceNo=J1914)*1)</f>
        <v>5</v>
      </c>
      <c r="L1914">
        <f t="array" ref="L1914">SUM((InvoiceNo=J1914)*QuantityShipped)</f>
        <v>150</v>
      </c>
    </row>
    <row r="1915" spans="1:12" x14ac:dyDescent="0.55000000000000004">
      <c r="A1915" t="s">
        <v>2097</v>
      </c>
      <c r="B1915" s="1">
        <v>40632</v>
      </c>
      <c r="C1915" t="s">
        <v>138</v>
      </c>
      <c r="D1915" t="s">
        <v>242</v>
      </c>
      <c r="E1915" t="s">
        <v>243</v>
      </c>
      <c r="F1915">
        <v>-26</v>
      </c>
      <c r="G1915" t="str">
        <f t="array" ref="G1915">INDEX(BillToName,MATCH(A1915,'Bill to Data'!$A$2:$A$3040,0))</f>
        <v>JOHN PIERCE</v>
      </c>
      <c r="H1915" t="str">
        <f t="shared" si="29"/>
        <v>CP19438-EPR</v>
      </c>
      <c r="J1915" t="s">
        <v>3805</v>
      </c>
      <c r="K1915">
        <f t="array" ref="K1915">SUM((InvoiceNo=J1915)*1)</f>
        <v>5</v>
      </c>
      <c r="L1915">
        <f t="array" ref="L1915">SUM((InvoiceNo=J1915)*QuantityShipped)</f>
        <v>201</v>
      </c>
    </row>
    <row r="1916" spans="1:12" x14ac:dyDescent="0.55000000000000004">
      <c r="A1916" t="s">
        <v>2098</v>
      </c>
      <c r="B1916" s="1">
        <v>40632</v>
      </c>
      <c r="C1916" t="s">
        <v>138</v>
      </c>
      <c r="D1916" t="s">
        <v>1937</v>
      </c>
      <c r="E1916" t="s">
        <v>76</v>
      </c>
      <c r="F1916">
        <v>12</v>
      </c>
      <c r="G1916" t="str">
        <f t="array" ref="G1916">INDEX(BillToName,MATCH(A1916,'Bill to Data'!$A$2:$A$3040,0))</f>
        <v>John Kinch</v>
      </c>
      <c r="H1916" t="str">
        <f t="shared" si="29"/>
        <v>QJ111SQ-1-1/2</v>
      </c>
      <c r="J1916" t="s">
        <v>3808</v>
      </c>
      <c r="K1916">
        <f t="array" ref="K1916">SUM((InvoiceNo=J1916)*1)</f>
        <v>3</v>
      </c>
      <c r="L1916">
        <f t="array" ref="L1916">SUM((InvoiceNo=J1916)*QuantityShipped)</f>
        <v>3</v>
      </c>
    </row>
    <row r="1917" spans="1:12" x14ac:dyDescent="0.55000000000000004">
      <c r="A1917" t="s">
        <v>2098</v>
      </c>
      <c r="B1917" s="1">
        <v>40632</v>
      </c>
      <c r="C1917" t="s">
        <v>138</v>
      </c>
      <c r="D1917" t="s">
        <v>242</v>
      </c>
      <c r="E1917" t="s">
        <v>243</v>
      </c>
      <c r="F1917">
        <v>26</v>
      </c>
      <c r="G1917" t="str">
        <f t="array" ref="G1917">INDEX(BillToName,MATCH(A1917,'Bill to Data'!$A$2:$A$3040,0))</f>
        <v>John Kinch</v>
      </c>
      <c r="H1917" t="str">
        <f t="shared" si="29"/>
        <v>CP19438-EPR</v>
      </c>
      <c r="J1917" t="s">
        <v>3815</v>
      </c>
      <c r="K1917">
        <f t="array" ref="K1917">SUM((InvoiceNo=J1917)*1)</f>
        <v>1</v>
      </c>
      <c r="L1917">
        <f t="array" ref="L1917">SUM((InvoiceNo=J1917)*QuantityShipped)</f>
        <v>2</v>
      </c>
    </row>
    <row r="1918" spans="1:12" x14ac:dyDescent="0.55000000000000004">
      <c r="A1918" t="s">
        <v>2099</v>
      </c>
      <c r="B1918" s="1">
        <v>40632</v>
      </c>
      <c r="C1918" t="s">
        <v>1</v>
      </c>
      <c r="D1918" t="s">
        <v>2022</v>
      </c>
      <c r="E1918" t="s">
        <v>2023</v>
      </c>
      <c r="F1918">
        <v>1</v>
      </c>
      <c r="G1918" t="str">
        <f t="array" ref="G1918">INDEX(BillToName,MATCH(A1918,'Bill to Data'!$A$2:$A$3040,0))</f>
        <v>JEREMY MOYER</v>
      </c>
      <c r="H1918" t="str">
        <f t="shared" si="29"/>
        <v>LS150-50</v>
      </c>
      <c r="J1918" t="s">
        <v>3816</v>
      </c>
      <c r="K1918">
        <f t="array" ref="K1918">SUM((InvoiceNo=J1918)*1)</f>
        <v>1</v>
      </c>
      <c r="L1918">
        <f t="array" ref="L1918">SUM((InvoiceNo=J1918)*QuantityShipped)</f>
        <v>1</v>
      </c>
    </row>
    <row r="1919" spans="1:12" x14ac:dyDescent="0.55000000000000004">
      <c r="A1919" t="s">
        <v>2100</v>
      </c>
      <c r="B1919" s="1">
        <v>40632</v>
      </c>
      <c r="C1919" t="s">
        <v>138</v>
      </c>
      <c r="D1919" t="s">
        <v>2101</v>
      </c>
      <c r="E1919" t="s">
        <v>66</v>
      </c>
      <c r="F1919">
        <v>3</v>
      </c>
      <c r="G1919" t="str">
        <f t="array" ref="G1919">INDEX(BillToName,MATCH(A1919,'Bill to Data'!$A$2:$A$3040,0))</f>
        <v>JEREMY KERSENBROCK</v>
      </c>
      <c r="H1919" t="str">
        <f t="shared" si="29"/>
        <v>344BEC-24-C</v>
      </c>
      <c r="J1919" t="s">
        <v>3817</v>
      </c>
      <c r="K1919">
        <f t="array" ref="K1919">SUM((InvoiceNo=J1919)*1)</f>
        <v>1</v>
      </c>
      <c r="L1919">
        <f t="array" ref="L1919">SUM((InvoiceNo=J1919)*QuantityShipped)</f>
        <v>-1</v>
      </c>
    </row>
    <row r="1920" spans="1:12" x14ac:dyDescent="0.55000000000000004">
      <c r="A1920" t="s">
        <v>2102</v>
      </c>
      <c r="B1920" s="1">
        <v>40632</v>
      </c>
      <c r="C1920" t="s">
        <v>1</v>
      </c>
      <c r="D1920" t="s">
        <v>117</v>
      </c>
      <c r="E1920" t="s">
        <v>12</v>
      </c>
      <c r="F1920">
        <v>1</v>
      </c>
      <c r="G1920" t="str">
        <f t="array" ref="G1920">INDEX(BillToName,MATCH(A1920,'Bill to Data'!$A$2:$A$3040,0))</f>
        <v>RONALD COX</v>
      </c>
      <c r="H1920" t="str">
        <f t="shared" si="29"/>
        <v>50800-21-AL-406</v>
      </c>
      <c r="J1920" t="s">
        <v>3818</v>
      </c>
      <c r="K1920">
        <f t="array" ref="K1920">SUM((InvoiceNo=J1920)*1)</f>
        <v>4</v>
      </c>
      <c r="L1920">
        <f t="array" ref="L1920">SUM((InvoiceNo=J1920)*QuantityShipped)</f>
        <v>7</v>
      </c>
    </row>
    <row r="1921" spans="1:12" x14ac:dyDescent="0.55000000000000004">
      <c r="A1921" t="s">
        <v>2103</v>
      </c>
      <c r="B1921" s="1">
        <v>40632</v>
      </c>
      <c r="C1921" t="s">
        <v>138</v>
      </c>
      <c r="D1921" t="s">
        <v>2104</v>
      </c>
      <c r="E1921" t="s">
        <v>893</v>
      </c>
      <c r="F1921">
        <v>30</v>
      </c>
      <c r="G1921" t="str">
        <f t="array" ref="G1921">INDEX(BillToName,MATCH(A1921,'Bill to Data'!$A$2:$A$3040,0))</f>
        <v>BRAD FOX</v>
      </c>
      <c r="H1921" t="str">
        <f t="shared" si="29"/>
        <v>TDXL11006</v>
      </c>
      <c r="J1921" t="s">
        <v>3823</v>
      </c>
      <c r="K1921">
        <f t="array" ref="K1921">SUM((InvoiceNo=J1921)*1)</f>
        <v>2</v>
      </c>
      <c r="L1921">
        <f t="array" ref="L1921">SUM((InvoiceNo=J1921)*QuantityShipped)</f>
        <v>2</v>
      </c>
    </row>
    <row r="1922" spans="1:12" x14ac:dyDescent="0.55000000000000004">
      <c r="A1922" t="s">
        <v>2103</v>
      </c>
      <c r="B1922" s="1">
        <v>40632</v>
      </c>
      <c r="C1922" t="s">
        <v>138</v>
      </c>
      <c r="D1922" t="s">
        <v>22</v>
      </c>
      <c r="E1922" t="s">
        <v>23</v>
      </c>
      <c r="F1922">
        <v>15</v>
      </c>
      <c r="G1922" t="str">
        <f t="array" ref="G1922">INDEX(BillToName,MATCH(A1922,'Bill to Data'!$A$2:$A$3040,0))</f>
        <v>BRAD FOX</v>
      </c>
      <c r="H1922" t="str">
        <f t="shared" ref="H1922:H1985" si="30">LEFT(D1922,LEN(D1922))</f>
        <v>TT11003-VP</v>
      </c>
      <c r="J1922" t="s">
        <v>3824</v>
      </c>
      <c r="K1922">
        <f t="array" ref="K1922">SUM((InvoiceNo=J1922)*1)</f>
        <v>8</v>
      </c>
      <c r="L1922">
        <f t="array" ref="L1922">SUM((InvoiceNo=J1922)*QuantityShipped)</f>
        <v>207</v>
      </c>
    </row>
    <row r="1923" spans="1:12" x14ac:dyDescent="0.55000000000000004">
      <c r="A1923" t="s">
        <v>2103</v>
      </c>
      <c r="B1923" s="1">
        <v>40632</v>
      </c>
      <c r="C1923" t="s">
        <v>138</v>
      </c>
      <c r="D1923" t="s">
        <v>29</v>
      </c>
      <c r="E1923" t="s">
        <v>30</v>
      </c>
      <c r="F1923">
        <v>15</v>
      </c>
      <c r="G1923" t="str">
        <f t="array" ref="G1923">INDEX(BillToName,MATCH(A1923,'Bill to Data'!$A$2:$A$3040,0))</f>
        <v>BRAD FOX</v>
      </c>
      <c r="H1923" t="str">
        <f t="shared" si="30"/>
        <v>25612-4-NYR</v>
      </c>
      <c r="J1923" t="s">
        <v>3835</v>
      </c>
      <c r="K1923">
        <f t="array" ref="K1923">SUM((InvoiceNo=J1923)*1)</f>
        <v>6</v>
      </c>
      <c r="L1923">
        <f t="array" ref="L1923">SUM((InvoiceNo=J1923)*QuantityShipped)</f>
        <v>6</v>
      </c>
    </row>
    <row r="1924" spans="1:12" x14ac:dyDescent="0.55000000000000004">
      <c r="A1924" t="s">
        <v>2105</v>
      </c>
      <c r="B1924" s="1">
        <v>40632</v>
      </c>
      <c r="C1924" t="s">
        <v>1</v>
      </c>
      <c r="D1924" t="s">
        <v>1103</v>
      </c>
      <c r="E1924" t="s">
        <v>1104</v>
      </c>
      <c r="F1924">
        <v>3</v>
      </c>
      <c r="G1924" t="str">
        <f t="array" ref="G1924">INDEX(BillToName,MATCH(A1924,'Bill to Data'!$A$2:$A$3040,0))</f>
        <v>CHRIS JOHNSON</v>
      </c>
      <c r="H1924" t="str">
        <f t="shared" si="30"/>
        <v>20460-00</v>
      </c>
      <c r="J1924" t="s">
        <v>3836</v>
      </c>
      <c r="K1924">
        <f t="array" ref="K1924">SUM((InvoiceNo=J1924)*1)</f>
        <v>2</v>
      </c>
      <c r="L1924">
        <f t="array" ref="L1924">SUM((InvoiceNo=J1924)*QuantityShipped)</f>
        <v>4</v>
      </c>
    </row>
    <row r="1925" spans="1:12" x14ac:dyDescent="0.55000000000000004">
      <c r="A1925" t="s">
        <v>2106</v>
      </c>
      <c r="B1925" s="1">
        <v>40632</v>
      </c>
      <c r="C1925" t="s">
        <v>1</v>
      </c>
      <c r="D1925" t="s">
        <v>1154</v>
      </c>
      <c r="E1925" t="s">
        <v>1155</v>
      </c>
      <c r="F1925">
        <v>1</v>
      </c>
      <c r="G1925" t="str">
        <f t="array" ref="G1925">INDEX(BillToName,MATCH(A1925,'Bill to Data'!$A$2:$A$3040,0))</f>
        <v>ROBIN ELLIOTT</v>
      </c>
      <c r="H1925" t="str">
        <f t="shared" si="30"/>
        <v>IN30/60-ST</v>
      </c>
      <c r="J1925" t="s">
        <v>3837</v>
      </c>
      <c r="K1925">
        <f t="array" ref="K1925">SUM((InvoiceNo=J1925)*1)</f>
        <v>1</v>
      </c>
      <c r="L1925">
        <f t="array" ref="L1925">SUM((InvoiceNo=J1925)*QuantityShipped)</f>
        <v>1</v>
      </c>
    </row>
    <row r="1926" spans="1:12" x14ac:dyDescent="0.55000000000000004">
      <c r="A1926" t="s">
        <v>2106</v>
      </c>
      <c r="B1926" s="1">
        <v>40632</v>
      </c>
      <c r="C1926" t="s">
        <v>1</v>
      </c>
      <c r="D1926" t="s">
        <v>1097</v>
      </c>
      <c r="E1926" t="s">
        <v>1098</v>
      </c>
      <c r="F1926">
        <v>1</v>
      </c>
      <c r="G1926" t="str">
        <f t="array" ref="G1926">INDEX(BillToName,MATCH(A1926,'Bill to Data'!$A$2:$A$3040,0))</f>
        <v>ROBIN ELLIOTT</v>
      </c>
      <c r="H1926" t="str">
        <f t="shared" si="30"/>
        <v>IN15-ST</v>
      </c>
      <c r="J1926" t="s">
        <v>3840</v>
      </c>
      <c r="K1926">
        <f t="array" ref="K1926">SUM((InvoiceNo=J1926)*1)</f>
        <v>1</v>
      </c>
      <c r="L1926">
        <f t="array" ref="L1926">SUM((InvoiceNo=J1926)*QuantityShipped)</f>
        <v>1</v>
      </c>
    </row>
    <row r="1927" spans="1:12" x14ac:dyDescent="0.55000000000000004">
      <c r="A1927" t="s">
        <v>2106</v>
      </c>
      <c r="B1927" s="1">
        <v>40632</v>
      </c>
      <c r="C1927" t="s">
        <v>1</v>
      </c>
      <c r="D1927" t="s">
        <v>1152</v>
      </c>
      <c r="E1927" t="s">
        <v>1153</v>
      </c>
      <c r="F1927">
        <v>1</v>
      </c>
      <c r="G1927" t="str">
        <f t="array" ref="G1927">INDEX(BillToName,MATCH(A1927,'Bill to Data'!$A$2:$A$3040,0))</f>
        <v>ROBIN ELLIOTT</v>
      </c>
      <c r="H1927" t="str">
        <f t="shared" si="30"/>
        <v>IN0030-24</v>
      </c>
      <c r="J1927" t="s">
        <v>3841</v>
      </c>
      <c r="K1927">
        <f t="array" ref="K1927">SUM((InvoiceNo=J1927)*1)</f>
        <v>3</v>
      </c>
      <c r="L1927">
        <f t="array" ref="L1927">SUM((InvoiceNo=J1927)*QuantityShipped)</f>
        <v>4</v>
      </c>
    </row>
    <row r="1928" spans="1:12" x14ac:dyDescent="0.55000000000000004">
      <c r="A1928" t="s">
        <v>2106</v>
      </c>
      <c r="B1928" s="1">
        <v>40632</v>
      </c>
      <c r="C1928" t="s">
        <v>1</v>
      </c>
      <c r="D1928" t="s">
        <v>1095</v>
      </c>
      <c r="E1928" t="s">
        <v>1096</v>
      </c>
      <c r="F1928">
        <v>1</v>
      </c>
      <c r="G1928" t="str">
        <f t="array" ref="G1928">INDEX(BillToName,MATCH(A1928,'Bill to Data'!$A$2:$A$3040,0))</f>
        <v>ROBIN ELLIOTT</v>
      </c>
      <c r="H1928" t="str">
        <f t="shared" si="30"/>
        <v>IN0015-19</v>
      </c>
      <c r="J1928" t="s">
        <v>3844</v>
      </c>
      <c r="K1928">
        <f t="array" ref="K1928">SUM((InvoiceNo=J1928)*1)</f>
        <v>4</v>
      </c>
      <c r="L1928">
        <f t="array" ref="L1928">SUM((InvoiceNo=J1928)*QuantityShipped)</f>
        <v>52</v>
      </c>
    </row>
    <row r="1929" spans="1:12" x14ac:dyDescent="0.55000000000000004">
      <c r="A1929" t="s">
        <v>2107</v>
      </c>
      <c r="B1929" s="1">
        <v>40632</v>
      </c>
      <c r="C1929" t="s">
        <v>138</v>
      </c>
      <c r="D1929" t="s">
        <v>2108</v>
      </c>
      <c r="E1929" t="s">
        <v>893</v>
      </c>
      <c r="F1929">
        <v>47</v>
      </c>
      <c r="G1929" t="str">
        <f t="array" ref="G1929">INDEX(BillToName,MATCH(A1929,'Bill to Data'!$A$2:$A$3040,0))</f>
        <v>SCOTT MARSMAN</v>
      </c>
      <c r="H1929" t="str">
        <f t="shared" si="30"/>
        <v>TDXL11005</v>
      </c>
      <c r="J1929" t="s">
        <v>3847</v>
      </c>
      <c r="K1929">
        <f t="array" ref="K1929">SUM((InvoiceNo=J1929)*1)</f>
        <v>1</v>
      </c>
      <c r="L1929">
        <f t="array" ref="L1929">SUM((InvoiceNo=J1929)*QuantityShipped)</f>
        <v>1</v>
      </c>
    </row>
    <row r="1930" spans="1:12" x14ac:dyDescent="0.55000000000000004">
      <c r="A1930" t="s">
        <v>2107</v>
      </c>
      <c r="B1930" s="1">
        <v>40632</v>
      </c>
      <c r="C1930" t="s">
        <v>138</v>
      </c>
      <c r="D1930" t="s">
        <v>2104</v>
      </c>
      <c r="E1930" t="s">
        <v>893</v>
      </c>
      <c r="F1930">
        <v>2</v>
      </c>
      <c r="G1930" t="str">
        <f t="array" ref="G1930">INDEX(BillToName,MATCH(A1930,'Bill to Data'!$A$2:$A$3040,0))</f>
        <v>SCOTT MARSMAN</v>
      </c>
      <c r="H1930" t="str">
        <f t="shared" si="30"/>
        <v>TDXL11006</v>
      </c>
      <c r="J1930" t="s">
        <v>3848</v>
      </c>
      <c r="K1930">
        <f t="array" ref="K1930">SUM((InvoiceNo=J1930)*1)</f>
        <v>1</v>
      </c>
      <c r="L1930">
        <f t="array" ref="L1930">SUM((InvoiceNo=J1930)*QuantityShipped)</f>
        <v>42</v>
      </c>
    </row>
    <row r="1931" spans="1:12" x14ac:dyDescent="0.55000000000000004">
      <c r="A1931" t="s">
        <v>2109</v>
      </c>
      <c r="B1931" s="1">
        <v>40632</v>
      </c>
      <c r="C1931" t="s">
        <v>138</v>
      </c>
      <c r="D1931" t="s">
        <v>22</v>
      </c>
      <c r="E1931" t="s">
        <v>23</v>
      </c>
      <c r="F1931">
        <v>40</v>
      </c>
      <c r="G1931" t="str">
        <f t="array" ref="G1931">INDEX(BillToName,MATCH(A1931,'Bill to Data'!$A$2:$A$3040,0))</f>
        <v>JAMES CLARK</v>
      </c>
      <c r="H1931" t="str">
        <f t="shared" si="30"/>
        <v>TT11003-VP</v>
      </c>
      <c r="J1931" t="s">
        <v>3849</v>
      </c>
      <c r="K1931">
        <f t="array" ref="K1931">SUM((InvoiceNo=J1931)*1)</f>
        <v>1</v>
      </c>
      <c r="L1931">
        <f t="array" ref="L1931">SUM((InvoiceNo=J1931)*QuantityShipped)</f>
        <v>1</v>
      </c>
    </row>
    <row r="1932" spans="1:12" x14ac:dyDescent="0.55000000000000004">
      <c r="A1932" t="s">
        <v>2109</v>
      </c>
      <c r="B1932" s="1">
        <v>40632</v>
      </c>
      <c r="C1932" t="s">
        <v>138</v>
      </c>
      <c r="D1932" t="s">
        <v>141</v>
      </c>
      <c r="E1932" t="s">
        <v>23</v>
      </c>
      <c r="F1932">
        <v>4</v>
      </c>
      <c r="G1932" t="str">
        <f t="array" ref="G1932">INDEX(BillToName,MATCH(A1932,'Bill to Data'!$A$2:$A$3040,0))</f>
        <v>JAMES CLARK</v>
      </c>
      <c r="H1932" t="str">
        <f t="shared" si="30"/>
        <v>TT110015-VP</v>
      </c>
      <c r="J1932" t="s">
        <v>3850</v>
      </c>
      <c r="K1932">
        <f t="array" ref="K1932">SUM((InvoiceNo=J1932)*1)</f>
        <v>8</v>
      </c>
      <c r="L1932">
        <f t="array" ref="L1932">SUM((InvoiceNo=J1932)*QuantityShipped)</f>
        <v>75</v>
      </c>
    </row>
    <row r="1933" spans="1:12" x14ac:dyDescent="0.55000000000000004">
      <c r="A1933" t="s">
        <v>2110</v>
      </c>
      <c r="B1933" s="1">
        <v>40632</v>
      </c>
      <c r="C1933" t="s">
        <v>1</v>
      </c>
      <c r="D1933" t="s">
        <v>75</v>
      </c>
      <c r="E1933" t="s">
        <v>76</v>
      </c>
      <c r="F1933">
        <v>15</v>
      </c>
      <c r="G1933" t="str">
        <f t="array" ref="G1933">INDEX(BillToName,MATCH(A1933,'Bill to Data'!$A$2:$A$3040,0))</f>
        <v>NELSON MAST</v>
      </c>
      <c r="H1933" t="str">
        <f t="shared" si="30"/>
        <v>QJ111-1</v>
      </c>
      <c r="J1933" t="s">
        <v>3852</v>
      </c>
      <c r="K1933">
        <f t="array" ref="K1933">SUM((InvoiceNo=J1933)*1)</f>
        <v>3</v>
      </c>
      <c r="L1933">
        <f t="array" ref="L1933">SUM((InvoiceNo=J1933)*QuantityShipped)</f>
        <v>9</v>
      </c>
    </row>
    <row r="1934" spans="1:12" x14ac:dyDescent="0.55000000000000004">
      <c r="A1934" t="s">
        <v>2110</v>
      </c>
      <c r="B1934" s="1">
        <v>40632</v>
      </c>
      <c r="C1934" t="s">
        <v>1</v>
      </c>
      <c r="D1934" t="s">
        <v>129</v>
      </c>
      <c r="E1934" t="s">
        <v>72</v>
      </c>
      <c r="F1934">
        <v>10</v>
      </c>
      <c r="G1934" t="str">
        <f t="array" ref="G1934">INDEX(BillToName,MATCH(A1934,'Bill to Data'!$A$2:$A$3040,0))</f>
        <v>NELSON MAST</v>
      </c>
      <c r="H1934" t="str">
        <f t="shared" si="30"/>
        <v>55215-100-EPR</v>
      </c>
      <c r="J1934" t="s">
        <v>3855</v>
      </c>
      <c r="K1934">
        <f t="array" ref="K1934">SUM((InvoiceNo=J1934)*1)</f>
        <v>2</v>
      </c>
      <c r="L1934">
        <f t="array" ref="L1934">SUM((InvoiceNo=J1934)*QuantityShipped)</f>
        <v>2</v>
      </c>
    </row>
    <row r="1935" spans="1:12" x14ac:dyDescent="0.55000000000000004">
      <c r="A1935" t="s">
        <v>2110</v>
      </c>
      <c r="B1935" s="1">
        <v>40632</v>
      </c>
      <c r="C1935" t="s">
        <v>1</v>
      </c>
      <c r="D1935" t="s">
        <v>77</v>
      </c>
      <c r="E1935" t="s">
        <v>30</v>
      </c>
      <c r="F1935">
        <v>10</v>
      </c>
      <c r="G1935" t="str">
        <f t="array" ref="G1935">INDEX(BillToName,MATCH(A1935,'Bill to Data'!$A$2:$A$3040,0))</f>
        <v>NELSON MAST</v>
      </c>
      <c r="H1935" t="str">
        <f t="shared" si="30"/>
        <v>25612-6-NYR</v>
      </c>
      <c r="J1935" t="s">
        <v>3858</v>
      </c>
      <c r="K1935">
        <f t="array" ref="K1935">SUM((InvoiceNo=J1935)*1)</f>
        <v>3</v>
      </c>
      <c r="L1935">
        <f t="array" ref="L1935">SUM((InvoiceNo=J1935)*QuantityShipped)</f>
        <v>101</v>
      </c>
    </row>
    <row r="1936" spans="1:12" x14ac:dyDescent="0.55000000000000004">
      <c r="A1936" t="s">
        <v>2110</v>
      </c>
      <c r="B1936" s="1">
        <v>40632</v>
      </c>
      <c r="C1936" t="s">
        <v>1</v>
      </c>
      <c r="D1936" t="s">
        <v>312</v>
      </c>
      <c r="E1936" t="s">
        <v>198</v>
      </c>
      <c r="F1936">
        <v>2</v>
      </c>
      <c r="G1936" t="str">
        <f t="array" ref="G1936">INDEX(BillToName,MATCH(A1936,'Bill to Data'!$A$2:$A$3040,0))</f>
        <v>NELSON MAST</v>
      </c>
      <c r="H1936" t="str">
        <f t="shared" si="30"/>
        <v>22251-311-750-N</v>
      </c>
      <c r="J1936" t="s">
        <v>3863</v>
      </c>
      <c r="K1936">
        <f t="array" ref="K1936">SUM((InvoiceNo=J1936)*1)</f>
        <v>2</v>
      </c>
      <c r="L1936">
        <f t="array" ref="L1936">SUM((InvoiceNo=J1936)*QuantityShipped)</f>
        <v>80</v>
      </c>
    </row>
    <row r="1937" spans="1:12" x14ac:dyDescent="0.55000000000000004">
      <c r="A1937" t="s">
        <v>2110</v>
      </c>
      <c r="B1937" s="1">
        <v>40632</v>
      </c>
      <c r="C1937" t="s">
        <v>1</v>
      </c>
      <c r="D1937" t="s">
        <v>197</v>
      </c>
      <c r="E1937" t="s">
        <v>198</v>
      </c>
      <c r="F1937">
        <v>46</v>
      </c>
      <c r="G1937" t="str">
        <f t="array" ref="G1937">INDEX(BillToName,MATCH(A1937,'Bill to Data'!$A$2:$A$3040,0))</f>
        <v>NELSON MAST</v>
      </c>
      <c r="H1937" t="str">
        <f t="shared" si="30"/>
        <v>22252-312-750-N</v>
      </c>
      <c r="J1937" t="s">
        <v>3864</v>
      </c>
      <c r="K1937">
        <f t="array" ref="K1937">SUM((InvoiceNo=J1937)*1)</f>
        <v>7</v>
      </c>
      <c r="L1937">
        <f t="array" ref="L1937">SUM((InvoiceNo=J1937)*QuantityShipped)</f>
        <v>59</v>
      </c>
    </row>
    <row r="1938" spans="1:12" x14ac:dyDescent="0.55000000000000004">
      <c r="A1938" t="s">
        <v>2111</v>
      </c>
      <c r="B1938" s="1">
        <v>40632</v>
      </c>
      <c r="C1938" t="s">
        <v>1</v>
      </c>
      <c r="D1938" t="s">
        <v>860</v>
      </c>
      <c r="E1938" t="s">
        <v>120</v>
      </c>
      <c r="F1938">
        <v>55</v>
      </c>
      <c r="G1938" t="str">
        <f t="array" ref="G1938">INDEX(BillToName,MATCH(A1938,'Bill to Data'!$A$2:$A$3040,0))</f>
        <v>PHILIP RENSINK</v>
      </c>
      <c r="H1938" t="str">
        <f t="shared" si="30"/>
        <v>XR8002VS</v>
      </c>
      <c r="J1938" t="s">
        <v>3865</v>
      </c>
      <c r="K1938">
        <f t="array" ref="K1938">SUM((InvoiceNo=J1938)*1)</f>
        <v>1</v>
      </c>
      <c r="L1938">
        <f t="array" ref="L1938">SUM((InvoiceNo=J1938)*QuantityShipped)</f>
        <v>2</v>
      </c>
    </row>
    <row r="1939" spans="1:12" x14ac:dyDescent="0.55000000000000004">
      <c r="A1939" t="s">
        <v>2112</v>
      </c>
      <c r="B1939" s="1">
        <v>40632</v>
      </c>
      <c r="C1939" t="s">
        <v>1</v>
      </c>
      <c r="D1939" t="s">
        <v>274</v>
      </c>
      <c r="E1939" t="s">
        <v>275</v>
      </c>
      <c r="F1939">
        <v>1</v>
      </c>
      <c r="G1939" t="str">
        <f t="array" ref="G1939">INDEX(BillToName,MATCH(A1939,'Bill to Data'!$A$2:$A$3040,0))</f>
        <v>DALE HANNA</v>
      </c>
      <c r="H1939" t="str">
        <f t="shared" si="30"/>
        <v>22650-PP-406</v>
      </c>
      <c r="J1939" t="s">
        <v>3866</v>
      </c>
      <c r="K1939">
        <f t="array" ref="K1939">SUM((InvoiceNo=J1939)*1)</f>
        <v>5</v>
      </c>
      <c r="L1939">
        <f t="array" ref="L1939">SUM((InvoiceNo=J1939)*QuantityShipped)</f>
        <v>7</v>
      </c>
    </row>
    <row r="1940" spans="1:12" x14ac:dyDescent="0.55000000000000004">
      <c r="A1940" t="s">
        <v>2113</v>
      </c>
      <c r="B1940" s="1">
        <v>40633</v>
      </c>
      <c r="C1940" t="s">
        <v>138</v>
      </c>
      <c r="D1940" t="s">
        <v>2114</v>
      </c>
      <c r="E1940" t="s">
        <v>2115</v>
      </c>
      <c r="F1940">
        <v>1</v>
      </c>
      <c r="G1940" t="str">
        <f t="array" ref="G1940">INDEX(BillToName,MATCH(A1940,'Bill to Data'!$A$2:$A$3040,0))</f>
        <v>Jack Berry</v>
      </c>
      <c r="H1940" t="str">
        <f t="shared" si="30"/>
        <v>117-9001-031</v>
      </c>
      <c r="J1940" t="s">
        <v>3873</v>
      </c>
      <c r="K1940">
        <f t="array" ref="K1940">SUM((InvoiceNo=J1940)*1)</f>
        <v>2</v>
      </c>
      <c r="L1940">
        <f t="array" ref="L1940">SUM((InvoiceNo=J1940)*QuantityShipped)</f>
        <v>6</v>
      </c>
    </row>
    <row r="1941" spans="1:12" x14ac:dyDescent="0.55000000000000004">
      <c r="A1941" t="s">
        <v>2113</v>
      </c>
      <c r="B1941" s="1">
        <v>40633</v>
      </c>
      <c r="C1941" t="s">
        <v>138</v>
      </c>
      <c r="D1941" t="s">
        <v>1186</v>
      </c>
      <c r="E1941" t="s">
        <v>1187</v>
      </c>
      <c r="F1941">
        <v>1</v>
      </c>
      <c r="G1941" t="str">
        <f t="array" ref="G1941">INDEX(BillToName,MATCH(A1941,'Bill to Data'!$A$2:$A$3040,0))</f>
        <v>Jack Berry</v>
      </c>
      <c r="H1941" t="str">
        <f t="shared" si="30"/>
        <v>117-9001-032</v>
      </c>
      <c r="J1941" t="s">
        <v>3874</v>
      </c>
      <c r="K1941">
        <f t="array" ref="K1941">SUM((InvoiceNo=J1941)*1)</f>
        <v>1</v>
      </c>
      <c r="L1941">
        <f t="array" ref="L1941">SUM((InvoiceNo=J1941)*QuantityShipped)</f>
        <v>50</v>
      </c>
    </row>
    <row r="1942" spans="1:12" x14ac:dyDescent="0.55000000000000004">
      <c r="A1942" t="s">
        <v>2116</v>
      </c>
      <c r="B1942" s="1">
        <v>40633</v>
      </c>
      <c r="C1942" t="s">
        <v>138</v>
      </c>
      <c r="D1942" t="s">
        <v>1402</v>
      </c>
      <c r="E1942" t="s">
        <v>1403</v>
      </c>
      <c r="F1942">
        <v>-1</v>
      </c>
      <c r="G1942" t="str">
        <f t="array" ref="G1942">INDEX(BillToName,MATCH(A1942,'Bill to Data'!$A$2:$A$3040,0))</f>
        <v>Bob Kirzinger</v>
      </c>
      <c r="H1942" t="str">
        <f t="shared" si="30"/>
        <v>EVR3102</v>
      </c>
      <c r="J1942" t="s">
        <v>3875</v>
      </c>
      <c r="K1942">
        <f t="array" ref="K1942">SUM((InvoiceNo=J1942)*1)</f>
        <v>1</v>
      </c>
      <c r="L1942">
        <f t="array" ref="L1942">SUM((InvoiceNo=J1942)*QuantityShipped)</f>
        <v>9</v>
      </c>
    </row>
    <row r="1943" spans="1:12" x14ac:dyDescent="0.55000000000000004">
      <c r="A1943" t="s">
        <v>2117</v>
      </c>
      <c r="B1943" s="1">
        <v>40633</v>
      </c>
      <c r="C1943" t="s">
        <v>138</v>
      </c>
      <c r="D1943" t="s">
        <v>91</v>
      </c>
      <c r="E1943" t="s">
        <v>90</v>
      </c>
      <c r="F1943">
        <v>50</v>
      </c>
      <c r="G1943" t="str">
        <f t="array" ref="G1943">INDEX(BillToName,MATCH(A1943,'Bill to Data'!$A$2:$A$3040,0))</f>
        <v>MIKE ALLEN</v>
      </c>
      <c r="H1943" t="str">
        <f t="shared" si="30"/>
        <v>XRC11004-VS</v>
      </c>
      <c r="J1943" t="s">
        <v>3876</v>
      </c>
      <c r="K1943">
        <f t="array" ref="K1943">SUM((InvoiceNo=J1943)*1)</f>
        <v>4</v>
      </c>
      <c r="L1943">
        <f t="array" ref="L1943">SUM((InvoiceNo=J1943)*QuantityShipped)</f>
        <v>12</v>
      </c>
    </row>
    <row r="1944" spans="1:12" x14ac:dyDescent="0.55000000000000004">
      <c r="A1944" t="s">
        <v>2118</v>
      </c>
      <c r="B1944" s="1">
        <v>40633</v>
      </c>
      <c r="C1944" t="s">
        <v>138</v>
      </c>
      <c r="D1944" t="s">
        <v>1895</v>
      </c>
      <c r="E1944" t="s">
        <v>1896</v>
      </c>
      <c r="F1944">
        <v>1</v>
      </c>
      <c r="G1944" t="str">
        <f t="array" ref="G1944">INDEX(BillToName,MATCH(A1944,'Bill to Data'!$A$2:$A$3040,0))</f>
        <v>BILL JANSEN</v>
      </c>
      <c r="H1944" t="str">
        <f t="shared" si="30"/>
        <v>300B</v>
      </c>
      <c r="J1944" t="s">
        <v>3878</v>
      </c>
      <c r="K1944">
        <f t="array" ref="K1944">SUM((InvoiceNo=J1944)*1)</f>
        <v>2</v>
      </c>
      <c r="L1944">
        <f t="array" ref="L1944">SUM((InvoiceNo=J1944)*QuantityShipped)</f>
        <v>3</v>
      </c>
    </row>
    <row r="1945" spans="1:12" x14ac:dyDescent="0.55000000000000004">
      <c r="A1945" t="s">
        <v>2118</v>
      </c>
      <c r="B1945" s="1">
        <v>40633</v>
      </c>
      <c r="C1945" t="s">
        <v>138</v>
      </c>
      <c r="D1945" t="s">
        <v>1897</v>
      </c>
      <c r="E1945" t="s">
        <v>1898</v>
      </c>
      <c r="F1945">
        <v>1</v>
      </c>
      <c r="G1945" t="str">
        <f t="array" ref="G1945">INDEX(BillToName,MATCH(A1945,'Bill to Data'!$A$2:$A$3040,0))</f>
        <v>BILL JANSEN</v>
      </c>
      <c r="H1945" t="str">
        <f t="shared" si="30"/>
        <v>300A</v>
      </c>
      <c r="J1945" t="s">
        <v>3882</v>
      </c>
      <c r="K1945">
        <f t="array" ref="K1945">SUM((InvoiceNo=J1945)*1)</f>
        <v>2</v>
      </c>
      <c r="L1945">
        <f t="array" ref="L1945">SUM((InvoiceNo=J1945)*QuantityShipped)</f>
        <v>2</v>
      </c>
    </row>
    <row r="1946" spans="1:12" x14ac:dyDescent="0.55000000000000004">
      <c r="A1946" t="s">
        <v>2118</v>
      </c>
      <c r="B1946" s="1">
        <v>40633</v>
      </c>
      <c r="C1946" t="s">
        <v>138</v>
      </c>
      <c r="D1946" t="s">
        <v>1899</v>
      </c>
      <c r="E1946" t="s">
        <v>1900</v>
      </c>
      <c r="F1946">
        <v>3</v>
      </c>
      <c r="G1946" t="str">
        <f t="array" ref="G1946">INDEX(BillToName,MATCH(A1946,'Bill to Data'!$A$2:$A$3040,0))</f>
        <v>BILL JANSEN</v>
      </c>
      <c r="H1946" t="str">
        <f t="shared" si="30"/>
        <v>300F</v>
      </c>
      <c r="J1946" t="s">
        <v>3884</v>
      </c>
      <c r="K1946">
        <f t="array" ref="K1946">SUM((InvoiceNo=J1946)*1)</f>
        <v>1</v>
      </c>
      <c r="L1946">
        <f t="array" ref="L1946">SUM((InvoiceNo=J1946)*QuantityShipped)</f>
        <v>2</v>
      </c>
    </row>
    <row r="1947" spans="1:12" x14ac:dyDescent="0.55000000000000004">
      <c r="A1947" t="s">
        <v>2118</v>
      </c>
      <c r="B1947" s="1">
        <v>40633</v>
      </c>
      <c r="C1947" t="s">
        <v>138</v>
      </c>
      <c r="D1947" t="s">
        <v>1901</v>
      </c>
      <c r="E1947" t="s">
        <v>1902</v>
      </c>
      <c r="F1947">
        <v>3</v>
      </c>
      <c r="G1947" t="str">
        <f t="array" ref="G1947">INDEX(BillToName,MATCH(A1947,'Bill to Data'!$A$2:$A$3040,0))</f>
        <v>BILL JANSEN</v>
      </c>
      <c r="H1947" t="str">
        <f t="shared" si="30"/>
        <v>300C</v>
      </c>
      <c r="J1947" t="s">
        <v>3885</v>
      </c>
      <c r="K1947">
        <f t="array" ref="K1947">SUM((InvoiceNo=J1947)*1)</f>
        <v>1</v>
      </c>
      <c r="L1947">
        <f t="array" ref="L1947">SUM((InvoiceNo=J1947)*QuantityShipped)</f>
        <v>1</v>
      </c>
    </row>
    <row r="1948" spans="1:12" x14ac:dyDescent="0.55000000000000004">
      <c r="A1948" t="s">
        <v>2118</v>
      </c>
      <c r="B1948" s="1">
        <v>40633</v>
      </c>
      <c r="C1948" t="s">
        <v>138</v>
      </c>
      <c r="D1948" t="s">
        <v>1903</v>
      </c>
      <c r="E1948" t="s">
        <v>1904</v>
      </c>
      <c r="F1948">
        <v>2</v>
      </c>
      <c r="G1948" t="str">
        <f t="array" ref="G1948">INDEX(BillToName,MATCH(A1948,'Bill to Data'!$A$2:$A$3040,0))</f>
        <v>BILL JANSEN</v>
      </c>
      <c r="H1948" t="str">
        <f t="shared" si="30"/>
        <v>V300FP</v>
      </c>
      <c r="J1948" t="s">
        <v>3887</v>
      </c>
      <c r="K1948">
        <f t="array" ref="K1948">SUM((InvoiceNo=J1948)*1)</f>
        <v>7</v>
      </c>
      <c r="L1948">
        <f t="array" ref="L1948">SUM((InvoiceNo=J1948)*QuantityShipped)</f>
        <v>24</v>
      </c>
    </row>
    <row r="1949" spans="1:12" x14ac:dyDescent="0.55000000000000004">
      <c r="A1949" t="s">
        <v>2118</v>
      </c>
      <c r="B1949" s="1">
        <v>40633</v>
      </c>
      <c r="C1949" t="s">
        <v>138</v>
      </c>
      <c r="D1949" t="s">
        <v>1905</v>
      </c>
      <c r="E1949" t="s">
        <v>1906</v>
      </c>
      <c r="F1949">
        <v>1</v>
      </c>
      <c r="G1949" t="str">
        <f t="array" ref="G1949">INDEX(BillToName,MATCH(A1949,'Bill to Data'!$A$2:$A$3040,0))</f>
        <v>BILL JANSEN</v>
      </c>
      <c r="H1949" t="str">
        <f t="shared" si="30"/>
        <v>HB300</v>
      </c>
      <c r="J1949" t="s">
        <v>3888</v>
      </c>
      <c r="K1949">
        <f t="array" ref="K1949">SUM((InvoiceNo=J1949)*1)</f>
        <v>1</v>
      </c>
      <c r="L1949">
        <f t="array" ref="L1949">SUM((InvoiceNo=J1949)*QuantityShipped)</f>
        <v>3</v>
      </c>
    </row>
    <row r="1950" spans="1:12" x14ac:dyDescent="0.55000000000000004">
      <c r="A1950" t="s">
        <v>2118</v>
      </c>
      <c r="B1950" s="1">
        <v>40633</v>
      </c>
      <c r="C1950" t="s">
        <v>138</v>
      </c>
      <c r="D1950" t="s">
        <v>1895</v>
      </c>
      <c r="E1950" t="s">
        <v>1896</v>
      </c>
      <c r="F1950">
        <v>1</v>
      </c>
      <c r="G1950" t="str">
        <f t="array" ref="G1950">INDEX(BillToName,MATCH(A1950,'Bill to Data'!$A$2:$A$3040,0))</f>
        <v>BILL JANSEN</v>
      </c>
      <c r="H1950" t="str">
        <f t="shared" si="30"/>
        <v>300B</v>
      </c>
      <c r="J1950" t="s">
        <v>3889</v>
      </c>
      <c r="K1950">
        <f t="array" ref="K1950">SUM((InvoiceNo=J1950)*1)</f>
        <v>1</v>
      </c>
      <c r="L1950">
        <f t="array" ref="L1950">SUM((InvoiceNo=J1950)*QuantityShipped)</f>
        <v>2</v>
      </c>
    </row>
    <row r="1951" spans="1:12" x14ac:dyDescent="0.55000000000000004">
      <c r="A1951" t="s">
        <v>2118</v>
      </c>
      <c r="B1951" s="1">
        <v>40633</v>
      </c>
      <c r="C1951" t="s">
        <v>138</v>
      </c>
      <c r="D1951" t="s">
        <v>1893</v>
      </c>
      <c r="E1951" t="s">
        <v>1894</v>
      </c>
      <c r="F1951">
        <v>1</v>
      </c>
      <c r="G1951" t="str">
        <f t="array" ref="G1951">INDEX(BillToName,MATCH(A1951,'Bill to Data'!$A$2:$A$3040,0))</f>
        <v>BILL JANSEN</v>
      </c>
      <c r="H1951" t="str">
        <f t="shared" si="30"/>
        <v>300G</v>
      </c>
      <c r="J1951" t="s">
        <v>3891</v>
      </c>
      <c r="K1951">
        <f t="array" ref="K1951">SUM((InvoiceNo=J1951)*1)</f>
        <v>8</v>
      </c>
      <c r="L1951">
        <f t="array" ref="L1951">SUM((InvoiceNo=J1951)*QuantityShipped)</f>
        <v>8</v>
      </c>
    </row>
    <row r="1952" spans="1:12" x14ac:dyDescent="0.55000000000000004">
      <c r="A1952" t="s">
        <v>2118</v>
      </c>
      <c r="B1952" s="1">
        <v>40633</v>
      </c>
      <c r="C1952" t="s">
        <v>138</v>
      </c>
      <c r="D1952" t="s">
        <v>1907</v>
      </c>
      <c r="E1952" t="s">
        <v>1908</v>
      </c>
      <c r="F1952">
        <v>1</v>
      </c>
      <c r="G1952" t="str">
        <f t="array" ref="G1952">INDEX(BillToName,MATCH(A1952,'Bill to Data'!$A$2:$A$3040,0))</f>
        <v>BILL JANSEN</v>
      </c>
      <c r="H1952" t="str">
        <f t="shared" si="30"/>
        <v>300F200F</v>
      </c>
      <c r="J1952" t="s">
        <v>3892</v>
      </c>
      <c r="K1952">
        <f t="array" ref="K1952">SUM((InvoiceNo=J1952)*1)</f>
        <v>1</v>
      </c>
      <c r="L1952">
        <f t="array" ref="L1952">SUM((InvoiceNo=J1952)*QuantityShipped)</f>
        <v>1</v>
      </c>
    </row>
    <row r="1953" spans="1:12" x14ac:dyDescent="0.55000000000000004">
      <c r="A1953" t="s">
        <v>2118</v>
      </c>
      <c r="B1953" s="1">
        <v>40633</v>
      </c>
      <c r="C1953" t="s">
        <v>138</v>
      </c>
      <c r="D1953" t="s">
        <v>1909</v>
      </c>
      <c r="E1953" t="s">
        <v>1910</v>
      </c>
      <c r="F1953">
        <v>1</v>
      </c>
      <c r="G1953" t="str">
        <f t="array" ref="G1953">INDEX(BillToName,MATCH(A1953,'Bill to Data'!$A$2:$A$3040,0))</f>
        <v>BILL JANSEN</v>
      </c>
      <c r="H1953" t="str">
        <f t="shared" si="30"/>
        <v>SL300-90</v>
      </c>
      <c r="J1953" t="s">
        <v>3893</v>
      </c>
      <c r="K1953">
        <f t="array" ref="K1953">SUM((InvoiceNo=J1953)*1)</f>
        <v>2</v>
      </c>
      <c r="L1953">
        <f t="array" ref="L1953">SUM((InvoiceNo=J1953)*QuantityShipped)</f>
        <v>2</v>
      </c>
    </row>
    <row r="1954" spans="1:12" x14ac:dyDescent="0.55000000000000004">
      <c r="A1954" t="s">
        <v>2118</v>
      </c>
      <c r="B1954" s="1">
        <v>40633</v>
      </c>
      <c r="C1954" t="s">
        <v>138</v>
      </c>
      <c r="D1954" t="s">
        <v>1911</v>
      </c>
      <c r="E1954" t="s">
        <v>1912</v>
      </c>
      <c r="F1954">
        <v>4</v>
      </c>
      <c r="G1954" t="str">
        <f t="array" ref="G1954">INDEX(BillToName,MATCH(A1954,'Bill to Data'!$A$2:$A$3040,0))</f>
        <v>BILL JANSEN</v>
      </c>
      <c r="H1954" t="str">
        <f t="shared" si="30"/>
        <v>TC343</v>
      </c>
      <c r="J1954" t="s">
        <v>3896</v>
      </c>
      <c r="K1954">
        <f t="array" ref="K1954">SUM((InvoiceNo=J1954)*1)</f>
        <v>1</v>
      </c>
      <c r="L1954">
        <f t="array" ref="L1954">SUM((InvoiceNo=J1954)*QuantityShipped)</f>
        <v>1</v>
      </c>
    </row>
    <row r="1955" spans="1:12" x14ac:dyDescent="0.55000000000000004">
      <c r="A1955" t="s">
        <v>2118</v>
      </c>
      <c r="B1955" s="1">
        <v>40633</v>
      </c>
      <c r="C1955" t="s">
        <v>138</v>
      </c>
      <c r="D1955" t="s">
        <v>1913</v>
      </c>
      <c r="E1955" t="s">
        <v>1914</v>
      </c>
      <c r="F1955">
        <v>27</v>
      </c>
      <c r="G1955" t="str">
        <f t="array" ref="G1955">INDEX(BillToName,MATCH(A1955,'Bill to Data'!$A$2:$A$3040,0))</f>
        <v>BILL JANSEN</v>
      </c>
      <c r="H1955" t="str">
        <f t="shared" si="30"/>
        <v>300EPDM-300</v>
      </c>
      <c r="J1955" t="s">
        <v>3897</v>
      </c>
      <c r="K1955">
        <f t="array" ref="K1955">SUM((InvoiceNo=J1955)*1)</f>
        <v>2</v>
      </c>
      <c r="L1955">
        <f t="array" ref="L1955">SUM((InvoiceNo=J1955)*QuantityShipped)</f>
        <v>110</v>
      </c>
    </row>
    <row r="1956" spans="1:12" x14ac:dyDescent="0.55000000000000004">
      <c r="A1956" t="s">
        <v>2118</v>
      </c>
      <c r="B1956" s="1">
        <v>40633</v>
      </c>
      <c r="C1956" t="s">
        <v>138</v>
      </c>
      <c r="D1956" t="s">
        <v>1915</v>
      </c>
      <c r="E1956" t="s">
        <v>1916</v>
      </c>
      <c r="F1956">
        <v>1</v>
      </c>
      <c r="G1956" t="str">
        <f t="array" ref="G1956">INDEX(BillToName,MATCH(A1956,'Bill to Data'!$A$2:$A$3040,0))</f>
        <v>BILL JANSEN</v>
      </c>
      <c r="H1956" t="str">
        <f t="shared" si="30"/>
        <v>1543P-130ESP</v>
      </c>
      <c r="J1956" t="s">
        <v>3898</v>
      </c>
      <c r="K1956">
        <f t="array" ref="K1956">SUM((InvoiceNo=J1956)*1)</f>
        <v>1</v>
      </c>
      <c r="L1956">
        <f t="array" ref="L1956">SUM((InvoiceNo=J1956)*QuantityShipped)</f>
        <v>3</v>
      </c>
    </row>
    <row r="1957" spans="1:12" x14ac:dyDescent="0.55000000000000004">
      <c r="A1957" t="s">
        <v>2119</v>
      </c>
      <c r="B1957" s="1">
        <v>40633</v>
      </c>
      <c r="C1957" t="s">
        <v>138</v>
      </c>
      <c r="D1957" t="s">
        <v>31</v>
      </c>
      <c r="E1957" t="s">
        <v>30</v>
      </c>
      <c r="F1957">
        <v>400</v>
      </c>
      <c r="G1957" t="str">
        <f t="array" ref="G1957">INDEX(BillToName,MATCH(A1957,'Bill to Data'!$A$2:$A$3040,0))</f>
        <v>WEAKLEY FARMERS COOP</v>
      </c>
      <c r="H1957" t="str">
        <f t="shared" si="30"/>
        <v>25612-1-NYR</v>
      </c>
      <c r="J1957" t="s">
        <v>3899</v>
      </c>
      <c r="K1957">
        <f t="array" ref="K1957">SUM((InvoiceNo=J1957)*1)</f>
        <v>1</v>
      </c>
      <c r="L1957">
        <f t="array" ref="L1957">SUM((InvoiceNo=J1957)*QuantityShipped)</f>
        <v>2</v>
      </c>
    </row>
    <row r="1958" spans="1:12" x14ac:dyDescent="0.55000000000000004">
      <c r="A1958" t="s">
        <v>2120</v>
      </c>
      <c r="B1958" s="1">
        <v>40633</v>
      </c>
      <c r="C1958" t="s">
        <v>138</v>
      </c>
      <c r="D1958" t="s">
        <v>141</v>
      </c>
      <c r="E1958" t="s">
        <v>23</v>
      </c>
      <c r="F1958">
        <v>63</v>
      </c>
      <c r="G1958" t="str">
        <f t="array" ref="G1958">INDEX(BillToName,MATCH(A1958,'Bill to Data'!$A$2:$A$3040,0))</f>
        <v>Phone Orders</v>
      </c>
      <c r="H1958" t="str">
        <f t="shared" si="30"/>
        <v>TT110015-VP</v>
      </c>
      <c r="J1958" t="s">
        <v>3900</v>
      </c>
      <c r="K1958">
        <f t="array" ref="K1958">SUM((InvoiceNo=J1958)*1)</f>
        <v>2</v>
      </c>
      <c r="L1958">
        <f t="array" ref="L1958">SUM((InvoiceNo=J1958)*QuantityShipped)</f>
        <v>3</v>
      </c>
    </row>
    <row r="1959" spans="1:12" x14ac:dyDescent="0.55000000000000004">
      <c r="A1959" t="s">
        <v>2120</v>
      </c>
      <c r="B1959" s="1">
        <v>40633</v>
      </c>
      <c r="C1959" t="s">
        <v>138</v>
      </c>
      <c r="D1959" t="s">
        <v>1235</v>
      </c>
      <c r="E1959" t="s">
        <v>30</v>
      </c>
      <c r="F1959">
        <v>0</v>
      </c>
      <c r="G1959" t="str">
        <f t="array" ref="G1959">INDEX(BillToName,MATCH(A1959,'Bill to Data'!$A$2:$A$3040,0))</f>
        <v>Phone Orders</v>
      </c>
      <c r="H1959" t="str">
        <f t="shared" si="30"/>
        <v>25612-5-NYR</v>
      </c>
      <c r="J1959" t="s">
        <v>3905</v>
      </c>
      <c r="K1959">
        <f t="array" ref="K1959">SUM((InvoiceNo=J1959)*1)</f>
        <v>1</v>
      </c>
      <c r="L1959">
        <f t="array" ref="L1959">SUM((InvoiceNo=J1959)*QuantityShipped)</f>
        <v>1</v>
      </c>
    </row>
    <row r="1960" spans="1:12" x14ac:dyDescent="0.55000000000000004">
      <c r="A1960" t="s">
        <v>2120</v>
      </c>
      <c r="B1960" s="1">
        <v>40633</v>
      </c>
      <c r="C1960" t="s">
        <v>138</v>
      </c>
      <c r="D1960" t="s">
        <v>129</v>
      </c>
      <c r="E1960" t="s">
        <v>72</v>
      </c>
      <c r="F1960">
        <v>63</v>
      </c>
      <c r="G1960" t="str">
        <f t="array" ref="G1960">INDEX(BillToName,MATCH(A1960,'Bill to Data'!$A$2:$A$3040,0))</f>
        <v>Phone Orders</v>
      </c>
      <c r="H1960" t="str">
        <f t="shared" si="30"/>
        <v>55215-100-EPR</v>
      </c>
      <c r="J1960" t="s">
        <v>3906</v>
      </c>
      <c r="K1960">
        <f t="array" ref="K1960">SUM((InvoiceNo=J1960)*1)</f>
        <v>1</v>
      </c>
      <c r="L1960">
        <f t="array" ref="L1960">SUM((InvoiceNo=J1960)*QuantityShipped)</f>
        <v>2</v>
      </c>
    </row>
    <row r="1961" spans="1:12" x14ac:dyDescent="0.55000000000000004">
      <c r="A1961" t="s">
        <v>2120</v>
      </c>
      <c r="B1961" s="1">
        <v>40633</v>
      </c>
      <c r="C1961" t="s">
        <v>138</v>
      </c>
      <c r="D1961" t="s">
        <v>1866</v>
      </c>
      <c r="E1961" t="s">
        <v>23</v>
      </c>
      <c r="F1961">
        <v>63</v>
      </c>
      <c r="G1961" t="str">
        <f t="array" ref="G1961">INDEX(BillToName,MATCH(A1961,'Bill to Data'!$A$2:$A$3040,0))</f>
        <v>Phone Orders</v>
      </c>
      <c r="H1961" t="str">
        <f t="shared" si="30"/>
        <v>TT110025-VP</v>
      </c>
      <c r="J1961" t="s">
        <v>3907</v>
      </c>
      <c r="K1961">
        <f t="array" ref="K1961">SUM((InvoiceNo=J1961)*1)</f>
        <v>1</v>
      </c>
      <c r="L1961">
        <f t="array" ref="L1961">SUM((InvoiceNo=J1961)*QuantityShipped)</f>
        <v>2</v>
      </c>
    </row>
    <row r="1962" spans="1:12" x14ac:dyDescent="0.55000000000000004">
      <c r="A1962" t="s">
        <v>2120</v>
      </c>
      <c r="B1962" s="1">
        <v>40633</v>
      </c>
      <c r="C1962" t="s">
        <v>138</v>
      </c>
      <c r="D1962" t="s">
        <v>2121</v>
      </c>
      <c r="E1962" t="s">
        <v>2122</v>
      </c>
      <c r="F1962">
        <v>63</v>
      </c>
      <c r="G1962" t="str">
        <f t="array" ref="G1962">INDEX(BillToName,MATCH(A1962,'Bill to Data'!$A$2:$A$3040,0))</f>
        <v>Phone Orders</v>
      </c>
      <c r="H1962" t="str">
        <f t="shared" si="30"/>
        <v>25612-10-NYR</v>
      </c>
      <c r="J1962" t="s">
        <v>3908</v>
      </c>
      <c r="K1962">
        <f t="array" ref="K1962">SUM((InvoiceNo=J1962)*1)</f>
        <v>1</v>
      </c>
      <c r="L1962">
        <f t="array" ref="L1962">SUM((InvoiceNo=J1962)*QuantityShipped)</f>
        <v>1</v>
      </c>
    </row>
    <row r="1963" spans="1:12" x14ac:dyDescent="0.55000000000000004">
      <c r="A1963" t="s">
        <v>2120</v>
      </c>
      <c r="B1963" s="1">
        <v>40633</v>
      </c>
      <c r="C1963" t="s">
        <v>138</v>
      </c>
      <c r="D1963" t="s">
        <v>71</v>
      </c>
      <c r="E1963" t="s">
        <v>72</v>
      </c>
      <c r="F1963">
        <v>63</v>
      </c>
      <c r="G1963" t="str">
        <f t="array" ref="G1963">INDEX(BillToName,MATCH(A1963,'Bill to Data'!$A$2:$A$3040,0))</f>
        <v>Phone Orders</v>
      </c>
      <c r="H1963" t="str">
        <f t="shared" si="30"/>
        <v>55215-50-EPR</v>
      </c>
      <c r="J1963" t="s">
        <v>3909</v>
      </c>
      <c r="K1963">
        <f t="array" ref="K1963">SUM((InvoiceNo=J1963)*1)</f>
        <v>1</v>
      </c>
      <c r="L1963">
        <f t="array" ref="L1963">SUM((InvoiceNo=J1963)*QuantityShipped)</f>
        <v>1</v>
      </c>
    </row>
    <row r="1964" spans="1:12" x14ac:dyDescent="0.55000000000000004">
      <c r="A1964" t="s">
        <v>2120</v>
      </c>
      <c r="B1964" s="1">
        <v>40633</v>
      </c>
      <c r="C1964" t="s">
        <v>138</v>
      </c>
      <c r="D1964" t="s">
        <v>1177</v>
      </c>
      <c r="E1964" t="s">
        <v>47</v>
      </c>
      <c r="F1964">
        <v>63</v>
      </c>
      <c r="G1964" t="str">
        <f t="array" ref="G1964">INDEX(BillToName,MATCH(A1964,'Bill to Data'!$A$2:$A$3040,0))</f>
        <v>Phone Orders</v>
      </c>
      <c r="H1964" t="str">
        <f t="shared" si="30"/>
        <v>TTJ60-11005VP</v>
      </c>
      <c r="J1964" t="s">
        <v>3912</v>
      </c>
      <c r="K1964">
        <f t="array" ref="K1964">SUM((InvoiceNo=J1964)*1)</f>
        <v>1</v>
      </c>
      <c r="L1964">
        <f t="array" ref="L1964">SUM((InvoiceNo=J1964)*QuantityShipped)</f>
        <v>1</v>
      </c>
    </row>
    <row r="1965" spans="1:12" x14ac:dyDescent="0.55000000000000004">
      <c r="A1965" t="s">
        <v>2120</v>
      </c>
      <c r="B1965" s="1">
        <v>40633</v>
      </c>
      <c r="C1965" t="s">
        <v>138</v>
      </c>
      <c r="D1965" t="s">
        <v>1178</v>
      </c>
      <c r="E1965" t="s">
        <v>30</v>
      </c>
      <c r="F1965">
        <v>63</v>
      </c>
      <c r="G1965" t="str">
        <f t="array" ref="G1965">INDEX(BillToName,MATCH(A1965,'Bill to Data'!$A$2:$A$3040,0))</f>
        <v>Phone Orders</v>
      </c>
      <c r="H1965" t="str">
        <f t="shared" si="30"/>
        <v>25612-7-NYR</v>
      </c>
      <c r="J1965" t="s">
        <v>3913</v>
      </c>
      <c r="K1965">
        <f t="array" ref="K1965">SUM((InvoiceNo=J1965)*1)</f>
        <v>1</v>
      </c>
      <c r="L1965">
        <f t="array" ref="L1965">SUM((InvoiceNo=J1965)*QuantityShipped)</f>
        <v>1</v>
      </c>
    </row>
    <row r="1966" spans="1:12" x14ac:dyDescent="0.55000000000000004">
      <c r="A1966" t="s">
        <v>2120</v>
      </c>
      <c r="B1966" s="1">
        <v>40633</v>
      </c>
      <c r="C1966" t="s">
        <v>138</v>
      </c>
      <c r="D1966" t="s">
        <v>71</v>
      </c>
      <c r="E1966" t="s">
        <v>72</v>
      </c>
      <c r="F1966">
        <v>0</v>
      </c>
      <c r="G1966" t="str">
        <f t="array" ref="G1966">INDEX(BillToName,MATCH(A1966,'Bill to Data'!$A$2:$A$3040,0))</f>
        <v>Phone Orders</v>
      </c>
      <c r="H1966" t="str">
        <f t="shared" si="30"/>
        <v>55215-50-EPR</v>
      </c>
      <c r="J1966" t="s">
        <v>3914</v>
      </c>
      <c r="K1966">
        <f t="array" ref="K1966">SUM((InvoiceNo=J1966)*1)</f>
        <v>1</v>
      </c>
      <c r="L1966">
        <f t="array" ref="L1966">SUM((InvoiceNo=J1966)*QuantityShipped)</f>
        <v>1</v>
      </c>
    </row>
    <row r="1967" spans="1:12" x14ac:dyDescent="0.55000000000000004">
      <c r="A1967" t="s">
        <v>2123</v>
      </c>
      <c r="B1967" s="1">
        <v>40633</v>
      </c>
      <c r="C1967" t="s">
        <v>1</v>
      </c>
      <c r="D1967" t="s">
        <v>1825</v>
      </c>
      <c r="E1967" t="s">
        <v>1585</v>
      </c>
      <c r="F1967">
        <v>50</v>
      </c>
      <c r="G1967" t="str">
        <f t="array" ref="G1967">INDEX(BillToName,MATCH(A1967,'Bill to Data'!$A$2:$A$3040,0))</f>
        <v>KEVIN STEPHENS</v>
      </c>
      <c r="H1967" t="str">
        <f t="shared" si="30"/>
        <v>TDTF025</v>
      </c>
      <c r="J1967" t="s">
        <v>3915</v>
      </c>
      <c r="K1967">
        <f t="array" ref="K1967">SUM((InvoiceNo=J1967)*1)</f>
        <v>1</v>
      </c>
      <c r="L1967">
        <f t="array" ref="L1967">SUM((InvoiceNo=J1967)*QuantityShipped)</f>
        <v>10</v>
      </c>
    </row>
    <row r="1968" spans="1:12" x14ac:dyDescent="0.55000000000000004">
      <c r="A1968" t="s">
        <v>2124</v>
      </c>
      <c r="B1968" s="1">
        <v>40633</v>
      </c>
      <c r="C1968" t="s">
        <v>1</v>
      </c>
      <c r="D1968" t="s">
        <v>1301</v>
      </c>
      <c r="E1968" t="s">
        <v>1302</v>
      </c>
      <c r="F1968">
        <v>30</v>
      </c>
      <c r="G1968" t="str">
        <f t="array" ref="G1968">INDEX(BillToName,MATCH(A1968,'Bill to Data'!$A$2:$A$3040,0))</f>
        <v>CHRIS KAMIENSKI</v>
      </c>
      <c r="H1968" t="str">
        <f t="shared" si="30"/>
        <v>CP25597-4-NY</v>
      </c>
      <c r="J1968" t="s">
        <v>3916</v>
      </c>
      <c r="K1968">
        <f t="array" ref="K1968">SUM((InvoiceNo=J1968)*1)</f>
        <v>1</v>
      </c>
      <c r="L1968">
        <f t="array" ref="L1968">SUM((InvoiceNo=J1968)*QuantityShipped)</f>
        <v>1</v>
      </c>
    </row>
    <row r="1969" spans="1:12" x14ac:dyDescent="0.55000000000000004">
      <c r="A1969" t="s">
        <v>2124</v>
      </c>
      <c r="B1969" s="1">
        <v>40633</v>
      </c>
      <c r="C1969" t="s">
        <v>1</v>
      </c>
      <c r="D1969" t="s">
        <v>1537</v>
      </c>
      <c r="E1969" t="s">
        <v>1280</v>
      </c>
      <c r="F1969">
        <v>24</v>
      </c>
      <c r="G1969" t="str">
        <f t="array" ref="G1969">INDEX(BillToName,MATCH(A1969,'Bill to Data'!$A$2:$A$3040,0))</f>
        <v>CHRIS KAMIENSKI</v>
      </c>
      <c r="H1969" t="str">
        <f t="shared" si="30"/>
        <v>TTI11003-VP</v>
      </c>
      <c r="J1969" t="s">
        <v>3917</v>
      </c>
      <c r="K1969">
        <f t="array" ref="K1969">SUM((InvoiceNo=J1969)*1)</f>
        <v>2</v>
      </c>
      <c r="L1969">
        <f t="array" ref="L1969">SUM((InvoiceNo=J1969)*QuantityShipped)</f>
        <v>8</v>
      </c>
    </row>
    <row r="1970" spans="1:12" x14ac:dyDescent="0.55000000000000004">
      <c r="A1970" t="s">
        <v>2125</v>
      </c>
      <c r="B1970" s="1">
        <v>40633</v>
      </c>
      <c r="C1970" t="s">
        <v>1</v>
      </c>
      <c r="D1970" t="s">
        <v>1515</v>
      </c>
      <c r="E1970" t="s">
        <v>638</v>
      </c>
      <c r="F1970">
        <v>3</v>
      </c>
      <c r="G1970" t="str">
        <f t="array" ref="G1970">INDEX(BillToName,MATCH(A1970,'Bill to Data'!$A$2:$A$3040,0))</f>
        <v>FRANK COLAO</v>
      </c>
      <c r="H1970" t="str">
        <f t="shared" si="30"/>
        <v>5500-PPB-X3</v>
      </c>
      <c r="J1970" t="s">
        <v>3919</v>
      </c>
      <c r="K1970">
        <f t="array" ref="K1970">SUM((InvoiceNo=J1970)*1)</f>
        <v>2</v>
      </c>
      <c r="L1970">
        <f t="array" ref="L1970">SUM((InvoiceNo=J1970)*QuantityShipped)</f>
        <v>100</v>
      </c>
    </row>
    <row r="1971" spans="1:12" x14ac:dyDescent="0.55000000000000004">
      <c r="A1971" t="s">
        <v>2126</v>
      </c>
      <c r="B1971" s="1">
        <v>40633</v>
      </c>
      <c r="C1971" t="s">
        <v>1</v>
      </c>
      <c r="D1971" t="s">
        <v>1857</v>
      </c>
      <c r="E1971" t="s">
        <v>106</v>
      </c>
      <c r="F1971">
        <v>26</v>
      </c>
      <c r="G1971" t="str">
        <f t="array" ref="G1971">INDEX(BillToName,MATCH(A1971,'Bill to Data'!$A$2:$A$3040,0))</f>
        <v>BRENT WOJTYNIAK</v>
      </c>
      <c r="H1971" t="str">
        <f t="shared" si="30"/>
        <v>AIC11008-VS</v>
      </c>
      <c r="J1971" t="s">
        <v>3920</v>
      </c>
      <c r="K1971">
        <f t="array" ref="K1971">SUM((InvoiceNo=J1971)*1)</f>
        <v>1</v>
      </c>
      <c r="L1971">
        <f t="array" ref="L1971">SUM((InvoiceNo=J1971)*QuantityShipped)</f>
        <v>1</v>
      </c>
    </row>
    <row r="1972" spans="1:12" x14ac:dyDescent="0.55000000000000004">
      <c r="A1972" t="s">
        <v>2126</v>
      </c>
      <c r="B1972" s="1">
        <v>40633</v>
      </c>
      <c r="C1972" t="s">
        <v>1</v>
      </c>
      <c r="D1972" t="s">
        <v>1336</v>
      </c>
      <c r="E1972" t="s">
        <v>971</v>
      </c>
      <c r="F1972">
        <v>15</v>
      </c>
      <c r="G1972" t="str">
        <f t="array" ref="G1972">INDEX(BillToName,MATCH(A1972,'Bill to Data'!$A$2:$A$3040,0))</f>
        <v>BRENT WOJTYNIAK</v>
      </c>
      <c r="H1972" t="str">
        <f t="shared" si="30"/>
        <v>AIC11005-VS</v>
      </c>
      <c r="J1972" t="s">
        <v>3921</v>
      </c>
      <c r="K1972">
        <f t="array" ref="K1972">SUM((InvoiceNo=J1972)*1)</f>
        <v>3</v>
      </c>
      <c r="L1972">
        <f t="array" ref="L1972">SUM((InvoiceNo=J1972)*QuantityShipped)</f>
        <v>15</v>
      </c>
    </row>
    <row r="1973" spans="1:12" x14ac:dyDescent="0.55000000000000004">
      <c r="A1973" t="s">
        <v>2126</v>
      </c>
      <c r="B1973" s="1">
        <v>40633</v>
      </c>
      <c r="C1973" t="s">
        <v>1</v>
      </c>
      <c r="D1973" t="s">
        <v>471</v>
      </c>
      <c r="E1973" t="s">
        <v>106</v>
      </c>
      <c r="F1973">
        <v>13</v>
      </c>
      <c r="G1973" t="str">
        <f t="array" ref="G1973">INDEX(BillToName,MATCH(A1973,'Bill to Data'!$A$2:$A$3040,0))</f>
        <v>BRENT WOJTYNIAK</v>
      </c>
      <c r="H1973" t="str">
        <f t="shared" si="30"/>
        <v>AIC11010-VS</v>
      </c>
      <c r="J1973" t="s">
        <v>3922</v>
      </c>
      <c r="K1973">
        <f t="array" ref="K1973">SUM((InvoiceNo=J1973)*1)</f>
        <v>1</v>
      </c>
      <c r="L1973">
        <f t="array" ref="L1973">SUM((InvoiceNo=J1973)*QuantityShipped)</f>
        <v>1</v>
      </c>
    </row>
    <row r="1974" spans="1:12" x14ac:dyDescent="0.55000000000000004">
      <c r="A1974" t="s">
        <v>2127</v>
      </c>
      <c r="B1974" s="1">
        <v>40633</v>
      </c>
      <c r="C1974" t="s">
        <v>138</v>
      </c>
      <c r="D1974" t="s">
        <v>2083</v>
      </c>
      <c r="E1974" t="s">
        <v>675</v>
      </c>
      <c r="F1974">
        <v>8</v>
      </c>
      <c r="G1974" t="str">
        <f t="array" ref="G1974">INDEX(BillToName,MATCH(A1974,'Bill to Data'!$A$2:$A$3040,0))</f>
        <v>JACK NESSER</v>
      </c>
      <c r="H1974" t="str">
        <f t="shared" si="30"/>
        <v>TJ60-8006VS</v>
      </c>
      <c r="J1974" t="s">
        <v>3923</v>
      </c>
      <c r="K1974">
        <f t="array" ref="K1974">SUM((InvoiceNo=J1974)*1)</f>
        <v>1</v>
      </c>
      <c r="L1974">
        <f t="array" ref="L1974">SUM((InvoiceNo=J1974)*QuantityShipped)</f>
        <v>20</v>
      </c>
    </row>
    <row r="1975" spans="1:12" x14ac:dyDescent="0.55000000000000004">
      <c r="A1975" t="s">
        <v>2128</v>
      </c>
      <c r="B1975" s="1">
        <v>40633</v>
      </c>
      <c r="C1975" t="s">
        <v>1</v>
      </c>
      <c r="D1975" t="s">
        <v>1097</v>
      </c>
      <c r="E1975" t="s">
        <v>1098</v>
      </c>
      <c r="F1975">
        <v>1</v>
      </c>
      <c r="G1975" t="str">
        <f t="array" ref="G1975">INDEX(BillToName,MATCH(A1975,'Bill to Data'!$A$2:$A$3040,0))</f>
        <v>MARC SCHEURING</v>
      </c>
      <c r="H1975" t="str">
        <f t="shared" si="30"/>
        <v>IN15-ST</v>
      </c>
      <c r="J1975" t="s">
        <v>3926</v>
      </c>
      <c r="K1975">
        <f t="array" ref="K1975">SUM((InvoiceNo=J1975)*1)</f>
        <v>4</v>
      </c>
      <c r="L1975">
        <f t="array" ref="L1975">SUM((InvoiceNo=J1975)*QuantityShipped)</f>
        <v>6</v>
      </c>
    </row>
    <row r="1976" spans="1:12" x14ac:dyDescent="0.55000000000000004">
      <c r="A1976" t="s">
        <v>2128</v>
      </c>
      <c r="B1976" s="1">
        <v>40633</v>
      </c>
      <c r="C1976" t="s">
        <v>1</v>
      </c>
      <c r="D1976" t="s">
        <v>1298</v>
      </c>
      <c r="E1976" t="s">
        <v>1299</v>
      </c>
      <c r="F1976">
        <v>1</v>
      </c>
      <c r="G1976" t="str">
        <f t="array" ref="G1976">INDEX(BillToName,MATCH(A1976,'Bill to Data'!$A$2:$A$3040,0))</f>
        <v>MARC SCHEURING</v>
      </c>
      <c r="H1976" t="str">
        <f t="shared" si="30"/>
        <v>INFD0015-19</v>
      </c>
      <c r="J1976" t="s">
        <v>3932</v>
      </c>
      <c r="K1976">
        <f t="array" ref="K1976">SUM((InvoiceNo=J1976)*1)</f>
        <v>1</v>
      </c>
      <c r="L1976">
        <f t="array" ref="L1976">SUM((InvoiceNo=J1976)*QuantityShipped)</f>
        <v>3</v>
      </c>
    </row>
    <row r="1977" spans="1:12" x14ac:dyDescent="0.55000000000000004">
      <c r="A1977" t="s">
        <v>2129</v>
      </c>
      <c r="B1977" s="1">
        <v>40633</v>
      </c>
      <c r="C1977" t="s">
        <v>138</v>
      </c>
      <c r="D1977" t="s">
        <v>2130</v>
      </c>
      <c r="E1977" t="s">
        <v>2131</v>
      </c>
      <c r="F1977">
        <v>3</v>
      </c>
      <c r="G1977" t="str">
        <f t="array" ref="G1977">INDEX(BillToName,MATCH(A1977,'Bill to Data'!$A$2:$A$3040,0))</f>
        <v>RIDENOUR FARMS INC</v>
      </c>
      <c r="H1977" t="str">
        <f t="shared" si="30"/>
        <v>117-0159-575</v>
      </c>
      <c r="J1977" t="s">
        <v>3935</v>
      </c>
      <c r="K1977">
        <f t="array" ref="K1977">SUM((InvoiceNo=J1977)*1)</f>
        <v>1</v>
      </c>
      <c r="L1977">
        <f t="array" ref="L1977">SUM((InvoiceNo=J1977)*QuantityShipped)</f>
        <v>1</v>
      </c>
    </row>
    <row r="1978" spans="1:12" x14ac:dyDescent="0.55000000000000004">
      <c r="A1978" t="s">
        <v>2132</v>
      </c>
      <c r="B1978" s="1">
        <v>40633</v>
      </c>
      <c r="C1978" t="s">
        <v>138</v>
      </c>
      <c r="D1978" t="s">
        <v>2133</v>
      </c>
      <c r="E1978" t="s">
        <v>2134</v>
      </c>
      <c r="F1978">
        <v>1</v>
      </c>
      <c r="G1978" t="str">
        <f t="array" ref="G1978">INDEX(BillToName,MATCH(A1978,'Bill to Data'!$A$2:$A$3040,0))</f>
        <v>WEILBAKER FARMS</v>
      </c>
      <c r="H1978" t="str">
        <f t="shared" si="30"/>
        <v>117-0171-245</v>
      </c>
      <c r="J1978" t="s">
        <v>3936</v>
      </c>
      <c r="K1978">
        <f t="array" ref="K1978">SUM((InvoiceNo=J1978)*1)</f>
        <v>3</v>
      </c>
      <c r="L1978">
        <f t="array" ref="L1978">SUM((InvoiceNo=J1978)*QuantityShipped)</f>
        <v>24</v>
      </c>
    </row>
    <row r="1979" spans="1:12" x14ac:dyDescent="0.55000000000000004">
      <c r="A1979" t="s">
        <v>2135</v>
      </c>
      <c r="B1979" s="1">
        <v>40633</v>
      </c>
      <c r="C1979" t="s">
        <v>138</v>
      </c>
      <c r="D1979" t="s">
        <v>805</v>
      </c>
      <c r="E1979" t="s">
        <v>806</v>
      </c>
      <c r="F1979">
        <v>-2</v>
      </c>
      <c r="G1979" t="str">
        <f t="array" ref="G1979">INDEX(BillToName,MATCH(A1979,'Bill to Data'!$A$2:$A$3040,0))</f>
        <v>Brad Williams</v>
      </c>
      <c r="H1979" t="str">
        <f t="shared" si="30"/>
        <v>117-0171-249</v>
      </c>
      <c r="J1979" t="s">
        <v>3937</v>
      </c>
      <c r="K1979">
        <f t="array" ref="K1979">SUM((InvoiceNo=J1979)*1)</f>
        <v>2</v>
      </c>
      <c r="L1979">
        <f t="array" ref="L1979">SUM((InvoiceNo=J1979)*QuantityShipped)</f>
        <v>2</v>
      </c>
    </row>
    <row r="1980" spans="1:12" x14ac:dyDescent="0.55000000000000004">
      <c r="A1980" t="s">
        <v>2135</v>
      </c>
      <c r="B1980" s="1">
        <v>40633</v>
      </c>
      <c r="C1980" t="s">
        <v>138</v>
      </c>
      <c r="D1980" t="s">
        <v>1184</v>
      </c>
      <c r="E1980" t="s">
        <v>1185</v>
      </c>
      <c r="F1980">
        <v>-2</v>
      </c>
      <c r="G1980" t="str">
        <f t="array" ref="G1980">INDEX(BillToName,MATCH(A1980,'Bill to Data'!$A$2:$A$3040,0))</f>
        <v>Brad Williams</v>
      </c>
      <c r="H1980" t="str">
        <f t="shared" si="30"/>
        <v>117-5030-001</v>
      </c>
      <c r="J1980" t="s">
        <v>3938</v>
      </c>
      <c r="K1980">
        <f t="array" ref="K1980">SUM((InvoiceNo=J1980)*1)</f>
        <v>1</v>
      </c>
      <c r="L1980">
        <f t="array" ref="L1980">SUM((InvoiceNo=J1980)*QuantityShipped)</f>
        <v>2</v>
      </c>
    </row>
    <row r="1981" spans="1:12" x14ac:dyDescent="0.55000000000000004">
      <c r="A1981" t="s">
        <v>2135</v>
      </c>
      <c r="B1981" s="1">
        <v>40633</v>
      </c>
      <c r="C1981" t="s">
        <v>138</v>
      </c>
      <c r="D1981" t="s">
        <v>1186</v>
      </c>
      <c r="E1981" t="s">
        <v>1187</v>
      </c>
      <c r="F1981">
        <v>-1</v>
      </c>
      <c r="G1981" t="str">
        <f t="array" ref="G1981">INDEX(BillToName,MATCH(A1981,'Bill to Data'!$A$2:$A$3040,0))</f>
        <v>Brad Williams</v>
      </c>
      <c r="H1981" t="str">
        <f t="shared" si="30"/>
        <v>117-9001-032</v>
      </c>
      <c r="J1981" t="s">
        <v>3941</v>
      </c>
      <c r="K1981">
        <f t="array" ref="K1981">SUM((InvoiceNo=J1981)*1)</f>
        <v>2</v>
      </c>
      <c r="L1981">
        <f t="array" ref="L1981">SUM((InvoiceNo=J1981)*QuantityShipped)</f>
        <v>-3</v>
      </c>
    </row>
    <row r="1982" spans="1:12" x14ac:dyDescent="0.55000000000000004">
      <c r="A1982" t="s">
        <v>2135</v>
      </c>
      <c r="B1982" s="1">
        <v>40633</v>
      </c>
      <c r="C1982" t="s">
        <v>138</v>
      </c>
      <c r="D1982" t="s">
        <v>1188</v>
      </c>
      <c r="E1982" t="s">
        <v>1189</v>
      </c>
      <c r="F1982">
        <v>-1</v>
      </c>
      <c r="G1982" t="str">
        <f t="array" ref="G1982">INDEX(BillToName,MATCH(A1982,'Bill to Data'!$A$2:$A$3040,0))</f>
        <v>Brad Williams</v>
      </c>
      <c r="H1982" t="str">
        <f t="shared" si="30"/>
        <v>115-4001-066</v>
      </c>
      <c r="J1982" t="s">
        <v>3942</v>
      </c>
      <c r="K1982">
        <f t="array" ref="K1982">SUM((InvoiceNo=J1982)*1)</f>
        <v>2</v>
      </c>
      <c r="L1982">
        <f t="array" ref="L1982">SUM((InvoiceNo=J1982)*QuantityShipped)</f>
        <v>4</v>
      </c>
    </row>
    <row r="1983" spans="1:12" x14ac:dyDescent="0.55000000000000004">
      <c r="A1983" t="s">
        <v>2136</v>
      </c>
      <c r="B1983" s="1">
        <v>40633</v>
      </c>
      <c r="C1983" t="s">
        <v>138</v>
      </c>
      <c r="D1983" t="s">
        <v>927</v>
      </c>
      <c r="E1983" t="s">
        <v>928</v>
      </c>
      <c r="F1983">
        <v>20</v>
      </c>
      <c r="G1983" t="str">
        <f t="array" ref="G1983">INDEX(BillToName,MATCH(A1983,'Bill to Data'!$A$2:$A$3040,0))</f>
        <v>CO/ALLIANCE</v>
      </c>
      <c r="H1983" t="str">
        <f t="shared" si="30"/>
        <v>FC100</v>
      </c>
      <c r="J1983" t="s">
        <v>3943</v>
      </c>
      <c r="K1983">
        <f t="array" ref="K1983">SUM((InvoiceNo=J1983)*1)</f>
        <v>6</v>
      </c>
      <c r="L1983">
        <f t="array" ref="L1983">SUM((InvoiceNo=J1983)*QuantityShipped)</f>
        <v>111</v>
      </c>
    </row>
    <row r="1984" spans="1:12" x14ac:dyDescent="0.55000000000000004">
      <c r="A1984" t="s">
        <v>2136</v>
      </c>
      <c r="B1984" s="1">
        <v>40633</v>
      </c>
      <c r="C1984" t="s">
        <v>138</v>
      </c>
      <c r="D1984" t="s">
        <v>925</v>
      </c>
      <c r="E1984" t="s">
        <v>926</v>
      </c>
      <c r="F1984">
        <v>20</v>
      </c>
      <c r="G1984" t="str">
        <f t="array" ref="G1984">INDEX(BillToName,MATCH(A1984,'Bill to Data'!$A$2:$A$3040,0))</f>
        <v>CO/ALLIANCE</v>
      </c>
      <c r="H1984" t="str">
        <f t="shared" si="30"/>
        <v>100G</v>
      </c>
      <c r="J1984" t="s">
        <v>3944</v>
      </c>
      <c r="K1984">
        <f t="array" ref="K1984">SUM((InvoiceNo=J1984)*1)</f>
        <v>1</v>
      </c>
      <c r="L1984">
        <f t="array" ref="L1984">SUM((InvoiceNo=J1984)*QuantityShipped)</f>
        <v>1</v>
      </c>
    </row>
    <row r="1985" spans="1:12" x14ac:dyDescent="0.55000000000000004">
      <c r="A1985" t="s">
        <v>2136</v>
      </c>
      <c r="B1985" s="1">
        <v>40633</v>
      </c>
      <c r="C1985" t="s">
        <v>138</v>
      </c>
      <c r="D1985" t="s">
        <v>2137</v>
      </c>
      <c r="E1985" t="s">
        <v>2138</v>
      </c>
      <c r="F1985">
        <v>5</v>
      </c>
      <c r="G1985" t="str">
        <f t="array" ref="G1985">INDEX(BillToName,MATCH(A1985,'Bill to Data'!$A$2:$A$3040,0))</f>
        <v>CO/ALLIANCE</v>
      </c>
      <c r="H1985" t="str">
        <f t="shared" si="30"/>
        <v>TEE100</v>
      </c>
      <c r="J1985" t="s">
        <v>3945</v>
      </c>
      <c r="K1985">
        <f t="array" ref="K1985">SUM((InvoiceNo=J1985)*1)</f>
        <v>6</v>
      </c>
      <c r="L1985">
        <f t="array" ref="L1985">SUM((InvoiceNo=J1985)*QuantityShipped)</f>
        <v>6</v>
      </c>
    </row>
    <row r="1986" spans="1:12" x14ac:dyDescent="0.55000000000000004">
      <c r="A1986" t="s">
        <v>2139</v>
      </c>
      <c r="B1986" s="1">
        <v>40634</v>
      </c>
      <c r="C1986" t="s">
        <v>138</v>
      </c>
      <c r="D1986" t="s">
        <v>108</v>
      </c>
      <c r="E1986" t="s">
        <v>109</v>
      </c>
      <c r="F1986">
        <v>1</v>
      </c>
      <c r="G1986" t="str">
        <f t="array" ref="G1986">INDEX(BillToName,MATCH(A1986,'Bill to Data'!$A$2:$A$3040,0))</f>
        <v>JIM LARSH</v>
      </c>
      <c r="H1986" t="str">
        <f t="shared" ref="H1986:H2049" si="31">LEFT(D1986,LEN(D1986))</f>
        <v>IBFD60-SET</v>
      </c>
      <c r="J1986" t="s">
        <v>3950</v>
      </c>
      <c r="K1986">
        <f t="array" ref="K1986">SUM((InvoiceNo=J1986)*1)</f>
        <v>1</v>
      </c>
      <c r="L1986">
        <f t="array" ref="L1986">SUM((InvoiceNo=J1986)*QuantityShipped)</f>
        <v>2</v>
      </c>
    </row>
    <row r="1987" spans="1:12" x14ac:dyDescent="0.55000000000000004">
      <c r="A1987" t="s">
        <v>2140</v>
      </c>
      <c r="B1987" s="1">
        <v>40634</v>
      </c>
      <c r="C1987" t="s">
        <v>1</v>
      </c>
      <c r="D1987" t="s">
        <v>2141</v>
      </c>
      <c r="E1987" t="s">
        <v>307</v>
      </c>
      <c r="F1987">
        <v>54</v>
      </c>
      <c r="G1987" t="str">
        <f t="array" ref="G1987">INDEX(BillToName,MATCH(A1987,'Bill to Data'!$A$2:$A$3040,0))</f>
        <v>SK REPAIRS</v>
      </c>
      <c r="H1987" t="str">
        <f t="shared" si="31"/>
        <v>AI11005-VS</v>
      </c>
      <c r="J1987" t="s">
        <v>3951</v>
      </c>
      <c r="K1987">
        <f t="array" ref="K1987">SUM((InvoiceNo=J1987)*1)</f>
        <v>1</v>
      </c>
      <c r="L1987">
        <f t="array" ref="L1987">SUM((InvoiceNo=J1987)*QuantityShipped)</f>
        <v>1</v>
      </c>
    </row>
    <row r="1988" spans="1:12" x14ac:dyDescent="0.55000000000000004">
      <c r="A1988" t="s">
        <v>2140</v>
      </c>
      <c r="B1988" s="1">
        <v>40634</v>
      </c>
      <c r="C1988" t="s">
        <v>1</v>
      </c>
      <c r="D1988" t="s">
        <v>1801</v>
      </c>
      <c r="E1988" t="s">
        <v>30</v>
      </c>
      <c r="F1988">
        <v>0</v>
      </c>
      <c r="G1988" t="str">
        <f t="array" ref="G1988">INDEX(BillToName,MATCH(A1988,'Bill to Data'!$A$2:$A$3040,0))</f>
        <v>SK REPAIRS</v>
      </c>
      <c r="H1988" t="str">
        <f t="shared" si="31"/>
        <v>25598-7-NYR</v>
      </c>
      <c r="J1988" t="s">
        <v>3952</v>
      </c>
      <c r="K1988">
        <f t="array" ref="K1988">SUM((InvoiceNo=J1988)*1)</f>
        <v>1</v>
      </c>
      <c r="L1988">
        <f t="array" ref="L1988">SUM((InvoiceNo=J1988)*QuantityShipped)</f>
        <v>2</v>
      </c>
    </row>
    <row r="1989" spans="1:12" x14ac:dyDescent="0.55000000000000004">
      <c r="A1989" t="s">
        <v>2140</v>
      </c>
      <c r="B1989" s="1">
        <v>40634</v>
      </c>
      <c r="C1989" t="s">
        <v>1</v>
      </c>
      <c r="D1989" t="s">
        <v>350</v>
      </c>
      <c r="E1989" t="s">
        <v>351</v>
      </c>
      <c r="F1989">
        <v>1</v>
      </c>
      <c r="G1989" t="str">
        <f t="array" ref="G1989">INDEX(BillToName,MATCH(A1989,'Bill to Data'!$A$2:$A$3040,0))</f>
        <v>SK REPAIRS</v>
      </c>
      <c r="H1989" t="str">
        <f t="shared" si="31"/>
        <v>AA144A-1</v>
      </c>
      <c r="J1989" t="s">
        <v>3954</v>
      </c>
      <c r="K1989">
        <f t="array" ref="K1989">SUM((InvoiceNo=J1989)*1)</f>
        <v>1</v>
      </c>
      <c r="L1989">
        <f t="array" ref="L1989">SUM((InvoiceNo=J1989)*QuantityShipped)</f>
        <v>6</v>
      </c>
    </row>
    <row r="1990" spans="1:12" x14ac:dyDescent="0.55000000000000004">
      <c r="A1990" t="s">
        <v>2142</v>
      </c>
      <c r="B1990" s="1">
        <v>40634</v>
      </c>
      <c r="C1990" t="s">
        <v>1</v>
      </c>
      <c r="D1990" t="s">
        <v>1857</v>
      </c>
      <c r="E1990" t="s">
        <v>106</v>
      </c>
      <c r="F1990">
        <v>11</v>
      </c>
      <c r="G1990" t="str">
        <f t="array" ref="G1990">INDEX(BillToName,MATCH(A1990,'Bill to Data'!$A$2:$A$3040,0))</f>
        <v>collin romanick</v>
      </c>
      <c r="H1990" t="str">
        <f t="shared" si="31"/>
        <v>AIC11008-VS</v>
      </c>
      <c r="J1990" t="s">
        <v>3955</v>
      </c>
      <c r="K1990">
        <f t="array" ref="K1990">SUM((InvoiceNo=J1990)*1)</f>
        <v>1</v>
      </c>
      <c r="L1990">
        <f t="array" ref="L1990">SUM((InvoiceNo=J1990)*QuantityShipped)</f>
        <v>-1</v>
      </c>
    </row>
    <row r="1991" spans="1:12" x14ac:dyDescent="0.55000000000000004">
      <c r="A1991" t="s">
        <v>2142</v>
      </c>
      <c r="B1991" s="1">
        <v>40634</v>
      </c>
      <c r="C1991" t="s">
        <v>1</v>
      </c>
      <c r="D1991" t="s">
        <v>1336</v>
      </c>
      <c r="E1991" t="s">
        <v>971</v>
      </c>
      <c r="F1991">
        <v>14</v>
      </c>
      <c r="G1991" t="str">
        <f t="array" ref="G1991">INDEX(BillToName,MATCH(A1991,'Bill to Data'!$A$2:$A$3040,0))</f>
        <v>collin romanick</v>
      </c>
      <c r="H1991" t="str">
        <f t="shared" si="31"/>
        <v>AIC11005-VS</v>
      </c>
      <c r="J1991" t="s">
        <v>3956</v>
      </c>
      <c r="K1991">
        <f t="array" ref="K1991">SUM((InvoiceNo=J1991)*1)</f>
        <v>2</v>
      </c>
      <c r="L1991">
        <f t="array" ref="L1991">SUM((InvoiceNo=J1991)*QuantityShipped)</f>
        <v>12</v>
      </c>
    </row>
    <row r="1992" spans="1:12" x14ac:dyDescent="0.55000000000000004">
      <c r="A1992" t="s">
        <v>2143</v>
      </c>
      <c r="B1992" s="1">
        <v>40634</v>
      </c>
      <c r="C1992" t="s">
        <v>1</v>
      </c>
      <c r="D1992" t="s">
        <v>1431</v>
      </c>
      <c r="E1992" t="s">
        <v>1432</v>
      </c>
      <c r="F1992">
        <v>1</v>
      </c>
      <c r="G1992" t="str">
        <f t="array" ref="G1992">INDEX(BillToName,MATCH(A1992,'Bill to Data'!$A$2:$A$3040,0))</f>
        <v>CHRIS NELSON</v>
      </c>
      <c r="H1992" t="str">
        <f t="shared" si="31"/>
        <v>XT010</v>
      </c>
      <c r="J1992" t="s">
        <v>3957</v>
      </c>
      <c r="K1992">
        <f t="array" ref="K1992">SUM((InvoiceNo=J1992)*1)</f>
        <v>3</v>
      </c>
      <c r="L1992">
        <f t="array" ref="L1992">SUM((InvoiceNo=J1992)*QuantityShipped)</f>
        <v>54</v>
      </c>
    </row>
    <row r="1993" spans="1:12" x14ac:dyDescent="0.55000000000000004">
      <c r="A1993" t="s">
        <v>2144</v>
      </c>
      <c r="B1993" s="1">
        <v>40634</v>
      </c>
      <c r="C1993" t="s">
        <v>1</v>
      </c>
      <c r="D1993" t="s">
        <v>1298</v>
      </c>
      <c r="E1993" t="s">
        <v>1299</v>
      </c>
      <c r="F1993">
        <v>1</v>
      </c>
      <c r="G1993" t="str">
        <f t="array" ref="G1993">INDEX(BillToName,MATCH(A1993,'Bill to Data'!$A$2:$A$3040,0))</f>
        <v>ADAM LAYTON</v>
      </c>
      <c r="H1993" t="str">
        <f t="shared" si="31"/>
        <v>INFD0015-19</v>
      </c>
      <c r="J1993" t="s">
        <v>3959</v>
      </c>
      <c r="K1993">
        <f t="array" ref="K1993">SUM((InvoiceNo=J1993)*1)</f>
        <v>2</v>
      </c>
      <c r="L1993">
        <f t="array" ref="L1993">SUM((InvoiceNo=J1993)*QuantityShipped)</f>
        <v>22</v>
      </c>
    </row>
    <row r="1994" spans="1:12" x14ac:dyDescent="0.55000000000000004">
      <c r="A1994" t="s">
        <v>2145</v>
      </c>
      <c r="B1994" s="1">
        <v>40634</v>
      </c>
      <c r="C1994" t="s">
        <v>1</v>
      </c>
      <c r="D1994" t="s">
        <v>533</v>
      </c>
      <c r="E1994" t="s">
        <v>534</v>
      </c>
      <c r="F1994">
        <v>3</v>
      </c>
      <c r="G1994" t="str">
        <f t="array" ref="G1994">INDEX(BillToName,MATCH(A1994,'Bill to Data'!$A$2:$A$3040,0))</f>
        <v>brandon koch</v>
      </c>
      <c r="H1994" t="str">
        <f t="shared" si="31"/>
        <v>23890</v>
      </c>
      <c r="J1994" t="s">
        <v>3960</v>
      </c>
      <c r="K1994">
        <f t="array" ref="K1994">SUM((InvoiceNo=J1994)*1)</f>
        <v>1</v>
      </c>
      <c r="L1994">
        <f t="array" ref="L1994">SUM((InvoiceNo=J1994)*QuantityShipped)</f>
        <v>75</v>
      </c>
    </row>
    <row r="1995" spans="1:12" x14ac:dyDescent="0.55000000000000004">
      <c r="A1995" t="s">
        <v>2146</v>
      </c>
      <c r="B1995" s="1">
        <v>40634</v>
      </c>
      <c r="C1995" t="s">
        <v>138</v>
      </c>
      <c r="D1995" t="s">
        <v>805</v>
      </c>
      <c r="E1995" t="s">
        <v>806</v>
      </c>
      <c r="F1995">
        <v>1</v>
      </c>
      <c r="G1995" t="str">
        <f t="array" ref="G1995">INDEX(BillToName,MATCH(A1995,'Bill to Data'!$A$2:$A$3040,0))</f>
        <v>WILLIAM MCDONALD</v>
      </c>
      <c r="H1995" t="str">
        <f t="shared" si="31"/>
        <v>117-0171-249</v>
      </c>
      <c r="J1995" t="s">
        <v>3961</v>
      </c>
      <c r="K1995">
        <f t="array" ref="K1995">SUM((InvoiceNo=J1995)*1)</f>
        <v>2</v>
      </c>
      <c r="L1995">
        <f t="array" ref="L1995">SUM((InvoiceNo=J1995)*QuantityShipped)</f>
        <v>0</v>
      </c>
    </row>
    <row r="1996" spans="1:12" x14ac:dyDescent="0.55000000000000004">
      <c r="A1996" t="s">
        <v>2147</v>
      </c>
      <c r="B1996" s="1">
        <v>40634</v>
      </c>
      <c r="C1996" t="s">
        <v>1</v>
      </c>
      <c r="D1996" t="s">
        <v>2148</v>
      </c>
      <c r="E1996" t="s">
        <v>2149</v>
      </c>
      <c r="F1996">
        <v>1</v>
      </c>
      <c r="G1996" t="str">
        <f t="array" ref="G1996">INDEX(BillToName,MATCH(A1996,'Bill to Data'!$A$2:$A$3040,0))</f>
        <v>MATT BEISCHLAG</v>
      </c>
      <c r="H1996" t="str">
        <f t="shared" si="31"/>
        <v>SF-1100-PTS</v>
      </c>
      <c r="J1996" t="s">
        <v>3962</v>
      </c>
      <c r="K1996">
        <f t="array" ref="K1996">SUM((InvoiceNo=J1996)*1)</f>
        <v>1</v>
      </c>
      <c r="L1996">
        <f t="array" ref="L1996">SUM((InvoiceNo=J1996)*QuantityShipped)</f>
        <v>2</v>
      </c>
    </row>
    <row r="1997" spans="1:12" x14ac:dyDescent="0.55000000000000004">
      <c r="A1997" t="s">
        <v>2150</v>
      </c>
      <c r="B1997" s="1">
        <v>40637</v>
      </c>
      <c r="C1997" t="s">
        <v>1</v>
      </c>
      <c r="D1997" t="s">
        <v>1801</v>
      </c>
      <c r="E1997" t="s">
        <v>30</v>
      </c>
      <c r="F1997">
        <v>10</v>
      </c>
      <c r="G1997" t="str">
        <f t="array" ref="G1997">INDEX(BillToName,MATCH(A1997,'Bill to Data'!$A$2:$A$3040,0))</f>
        <v>SK REPAIRS</v>
      </c>
      <c r="H1997" t="str">
        <f t="shared" si="31"/>
        <v>25598-7-NYR</v>
      </c>
      <c r="J1997" t="s">
        <v>3963</v>
      </c>
      <c r="K1997">
        <f t="array" ref="K1997">SUM((InvoiceNo=J1997)*1)</f>
        <v>2</v>
      </c>
      <c r="L1997">
        <f t="array" ref="L1997">SUM((InvoiceNo=J1997)*QuantityShipped)</f>
        <v>2</v>
      </c>
    </row>
    <row r="1998" spans="1:12" x14ac:dyDescent="0.55000000000000004">
      <c r="A1998" t="s">
        <v>2151</v>
      </c>
      <c r="B1998" s="1">
        <v>40637</v>
      </c>
      <c r="C1998" t="s">
        <v>138</v>
      </c>
      <c r="D1998" t="s">
        <v>967</v>
      </c>
      <c r="E1998" t="s">
        <v>968</v>
      </c>
      <c r="F1998">
        <v>2</v>
      </c>
      <c r="G1998" t="str">
        <f t="array" ref="G1998">INDEX(BillToName,MATCH(A1998,'Bill to Data'!$A$2:$A$3040,0))</f>
        <v>MARK LITWILER</v>
      </c>
      <c r="H1998" t="str">
        <f t="shared" si="31"/>
        <v>SRS-600</v>
      </c>
      <c r="J1998" t="s">
        <v>3964</v>
      </c>
      <c r="K1998">
        <f t="array" ref="K1998">SUM((InvoiceNo=J1998)*1)</f>
        <v>1</v>
      </c>
      <c r="L1998">
        <f t="array" ref="L1998">SUM((InvoiceNo=J1998)*QuantityShipped)</f>
        <v>1</v>
      </c>
    </row>
    <row r="1999" spans="1:12" x14ac:dyDescent="0.55000000000000004">
      <c r="A1999" t="s">
        <v>2152</v>
      </c>
      <c r="B1999" s="1">
        <v>40637</v>
      </c>
      <c r="C1999" t="s">
        <v>1</v>
      </c>
      <c r="D1999" t="s">
        <v>389</v>
      </c>
      <c r="E1999" t="s">
        <v>115</v>
      </c>
      <c r="F1999">
        <v>-1</v>
      </c>
      <c r="G1999" t="str">
        <f t="array" ref="G1999">INDEX(BillToName,MATCH(A1999,'Bill to Data'!$A$2:$A$3040,0))</f>
        <v>LAWRENCE VAN VALKENBURGH</v>
      </c>
      <c r="H1999" t="str">
        <f t="shared" si="31"/>
        <v>22670-PP-15-406</v>
      </c>
      <c r="J1999" t="s">
        <v>3965</v>
      </c>
      <c r="K1999">
        <f t="array" ref="K1999">SUM((InvoiceNo=J1999)*1)</f>
        <v>1</v>
      </c>
      <c r="L1999">
        <f t="array" ref="L1999">SUM((InvoiceNo=J1999)*QuantityShipped)</f>
        <v>1</v>
      </c>
    </row>
    <row r="2000" spans="1:12" x14ac:dyDescent="0.55000000000000004">
      <c r="A2000" t="s">
        <v>2153</v>
      </c>
      <c r="B2000" s="1">
        <v>40637</v>
      </c>
      <c r="C2000" t="s">
        <v>1</v>
      </c>
      <c r="D2000" t="s">
        <v>114</v>
      </c>
      <c r="E2000" t="s">
        <v>115</v>
      </c>
      <c r="F2000">
        <v>1</v>
      </c>
      <c r="G2000" t="str">
        <f t="array" ref="G2000">INDEX(BillToName,MATCH(A2000,'Bill to Data'!$A$2:$A$3040,0))</f>
        <v>LAWRENCE VAN VALKENBURGH</v>
      </c>
      <c r="H2000" t="str">
        <f t="shared" si="31"/>
        <v>22670-PP-15-1/4</v>
      </c>
      <c r="J2000" t="s">
        <v>3967</v>
      </c>
      <c r="K2000">
        <f t="array" ref="K2000">SUM((InvoiceNo=J2000)*1)</f>
        <v>1</v>
      </c>
      <c r="L2000">
        <f t="array" ref="L2000">SUM((InvoiceNo=J2000)*QuantityShipped)</f>
        <v>2</v>
      </c>
    </row>
    <row r="2001" spans="1:12" x14ac:dyDescent="0.55000000000000004">
      <c r="A2001" t="s">
        <v>2154</v>
      </c>
      <c r="B2001" s="1">
        <v>40637</v>
      </c>
      <c r="C2001" t="s">
        <v>1</v>
      </c>
      <c r="D2001" t="s">
        <v>1825</v>
      </c>
      <c r="E2001" t="s">
        <v>1585</v>
      </c>
      <c r="F2001">
        <v>57</v>
      </c>
      <c r="G2001" t="str">
        <f t="array" ref="G2001">INDEX(BillToName,MATCH(A2001,'Bill to Data'!$A$2:$A$3040,0))</f>
        <v>JORDAN REIMNITZ</v>
      </c>
      <c r="H2001" t="str">
        <f t="shared" si="31"/>
        <v>TDTF025</v>
      </c>
      <c r="J2001" t="s">
        <v>3968</v>
      </c>
      <c r="K2001">
        <f t="array" ref="K2001">SUM((InvoiceNo=J2001)*1)</f>
        <v>3</v>
      </c>
      <c r="L2001">
        <f t="array" ref="L2001">SUM((InvoiceNo=J2001)*QuantityShipped)</f>
        <v>3</v>
      </c>
    </row>
    <row r="2002" spans="1:12" x14ac:dyDescent="0.55000000000000004">
      <c r="A2002" t="s">
        <v>2155</v>
      </c>
      <c r="B2002" s="1">
        <v>40637</v>
      </c>
      <c r="C2002" t="s">
        <v>1</v>
      </c>
      <c r="D2002" t="s">
        <v>2156</v>
      </c>
      <c r="E2002" t="s">
        <v>106</v>
      </c>
      <c r="F2002">
        <v>13</v>
      </c>
      <c r="G2002" t="str">
        <f t="array" ref="G2002">INDEX(BillToName,MATCH(A2002,'Bill to Data'!$A$2:$A$3040,0))</f>
        <v>MIKE QUIGNEY</v>
      </c>
      <c r="H2002" t="str">
        <f t="shared" si="31"/>
        <v>AIC11006-VS</v>
      </c>
      <c r="J2002" t="s">
        <v>3971</v>
      </c>
      <c r="K2002">
        <f t="array" ref="K2002">SUM((InvoiceNo=J2002)*1)</f>
        <v>1</v>
      </c>
      <c r="L2002">
        <f t="array" ref="L2002">SUM((InvoiceNo=J2002)*QuantityShipped)</f>
        <v>2</v>
      </c>
    </row>
    <row r="2003" spans="1:12" x14ac:dyDescent="0.55000000000000004">
      <c r="A2003" t="s">
        <v>2155</v>
      </c>
      <c r="B2003" s="1">
        <v>40637</v>
      </c>
      <c r="C2003" t="s">
        <v>1</v>
      </c>
      <c r="D2003" t="s">
        <v>1336</v>
      </c>
      <c r="E2003" t="s">
        <v>971</v>
      </c>
      <c r="F2003">
        <v>13</v>
      </c>
      <c r="G2003" t="str">
        <f t="array" ref="G2003">INDEX(BillToName,MATCH(A2003,'Bill to Data'!$A$2:$A$3040,0))</f>
        <v>MIKE QUIGNEY</v>
      </c>
      <c r="H2003" t="str">
        <f t="shared" si="31"/>
        <v>AIC11005-VS</v>
      </c>
      <c r="J2003" t="s">
        <v>3972</v>
      </c>
      <c r="K2003">
        <f t="array" ref="K2003">SUM((InvoiceNo=J2003)*1)</f>
        <v>1</v>
      </c>
      <c r="L2003">
        <f t="array" ref="L2003">SUM((InvoiceNo=J2003)*QuantityShipped)</f>
        <v>3</v>
      </c>
    </row>
    <row r="2004" spans="1:12" x14ac:dyDescent="0.55000000000000004">
      <c r="A2004" t="s">
        <v>2155</v>
      </c>
      <c r="B2004" s="1">
        <v>40637</v>
      </c>
      <c r="C2004" t="s">
        <v>1</v>
      </c>
      <c r="D2004" t="s">
        <v>471</v>
      </c>
      <c r="E2004" t="s">
        <v>106</v>
      </c>
      <c r="F2004">
        <v>13</v>
      </c>
      <c r="G2004" t="str">
        <f t="array" ref="G2004">INDEX(BillToName,MATCH(A2004,'Bill to Data'!$A$2:$A$3040,0))</f>
        <v>MIKE QUIGNEY</v>
      </c>
      <c r="H2004" t="str">
        <f t="shared" si="31"/>
        <v>AIC11010-VS</v>
      </c>
      <c r="J2004" t="s">
        <v>3973</v>
      </c>
      <c r="K2004">
        <f t="array" ref="K2004">SUM((InvoiceNo=J2004)*1)</f>
        <v>1</v>
      </c>
      <c r="L2004">
        <f t="array" ref="L2004">SUM((InvoiceNo=J2004)*QuantityShipped)</f>
        <v>4</v>
      </c>
    </row>
    <row r="2005" spans="1:12" x14ac:dyDescent="0.55000000000000004">
      <c r="A2005" t="s">
        <v>2155</v>
      </c>
      <c r="B2005" s="1">
        <v>40637</v>
      </c>
      <c r="C2005" t="s">
        <v>1</v>
      </c>
      <c r="D2005" t="s">
        <v>44</v>
      </c>
      <c r="E2005" t="s">
        <v>45</v>
      </c>
      <c r="F2005">
        <v>12</v>
      </c>
      <c r="G2005" t="str">
        <f t="array" ref="G2005">INDEX(BillToName,MATCH(A2005,'Bill to Data'!$A$2:$A$3040,0))</f>
        <v>MIKE QUIGNEY</v>
      </c>
      <c r="H2005" t="str">
        <f t="shared" si="31"/>
        <v>19845-25-PP</v>
      </c>
      <c r="J2005" t="s">
        <v>3974</v>
      </c>
      <c r="K2005">
        <f t="array" ref="K2005">SUM((InvoiceNo=J2005)*1)</f>
        <v>1</v>
      </c>
      <c r="L2005">
        <f t="array" ref="L2005">SUM((InvoiceNo=J2005)*QuantityShipped)</f>
        <v>1</v>
      </c>
    </row>
    <row r="2006" spans="1:12" x14ac:dyDescent="0.55000000000000004">
      <c r="A2006" t="s">
        <v>2155</v>
      </c>
      <c r="B2006" s="1">
        <v>40637</v>
      </c>
      <c r="C2006" t="s">
        <v>1</v>
      </c>
      <c r="D2006" t="s">
        <v>254</v>
      </c>
      <c r="E2006" t="s">
        <v>255</v>
      </c>
      <c r="F2006">
        <v>12</v>
      </c>
      <c r="G2006" t="str">
        <f t="array" ref="G2006">INDEX(BillToName,MATCH(A2006,'Bill to Data'!$A$2:$A$3040,0))</f>
        <v>MIKE QUIGNEY</v>
      </c>
      <c r="H2006" t="str">
        <f t="shared" si="31"/>
        <v>CP21953-EPR</v>
      </c>
      <c r="J2006" t="s">
        <v>3975</v>
      </c>
      <c r="K2006">
        <f t="array" ref="K2006">SUM((InvoiceNo=J2006)*1)</f>
        <v>1</v>
      </c>
      <c r="L2006">
        <f t="array" ref="L2006">SUM((InvoiceNo=J2006)*QuantityShipped)</f>
        <v>1</v>
      </c>
    </row>
    <row r="2007" spans="1:12" x14ac:dyDescent="0.55000000000000004">
      <c r="A2007" t="s">
        <v>2157</v>
      </c>
      <c r="B2007" s="1">
        <v>40637</v>
      </c>
      <c r="C2007" t="s">
        <v>1</v>
      </c>
      <c r="D2007" t="s">
        <v>436</v>
      </c>
      <c r="E2007" t="s">
        <v>47</v>
      </c>
      <c r="F2007">
        <v>8</v>
      </c>
      <c r="G2007" t="str">
        <f t="array" ref="G2007">INDEX(BillToName,MATCH(A2007,'Bill to Data'!$A$2:$A$3040,0))</f>
        <v>HANK MAGER</v>
      </c>
      <c r="H2007" t="str">
        <f t="shared" si="31"/>
        <v>TTJ60-11002VP</v>
      </c>
      <c r="J2007" t="s">
        <v>3976</v>
      </c>
      <c r="K2007">
        <f t="array" ref="K2007">SUM((InvoiceNo=J2007)*1)</f>
        <v>1</v>
      </c>
      <c r="L2007">
        <f t="array" ref="L2007">SUM((InvoiceNo=J2007)*QuantityShipped)</f>
        <v>3</v>
      </c>
    </row>
    <row r="2008" spans="1:12" x14ac:dyDescent="0.55000000000000004">
      <c r="A2008" t="s">
        <v>2157</v>
      </c>
      <c r="B2008" s="1">
        <v>40637</v>
      </c>
      <c r="C2008" t="s">
        <v>1</v>
      </c>
      <c r="D2008" t="s">
        <v>878</v>
      </c>
      <c r="E2008" t="s">
        <v>879</v>
      </c>
      <c r="F2008">
        <v>8</v>
      </c>
      <c r="G2008" t="str">
        <f t="array" ref="G2008">INDEX(BillToName,MATCH(A2008,'Bill to Data'!$A$2:$A$3040,0))</f>
        <v>HANK MAGER</v>
      </c>
      <c r="H2008" t="str">
        <f t="shared" si="31"/>
        <v>CP25597-3-NY</v>
      </c>
      <c r="J2008" t="s">
        <v>3977</v>
      </c>
      <c r="K2008">
        <f t="array" ref="K2008">SUM((InvoiceNo=J2008)*1)</f>
        <v>4</v>
      </c>
      <c r="L2008">
        <f t="array" ref="L2008">SUM((InvoiceNo=J2008)*QuantityShipped)</f>
        <v>4</v>
      </c>
    </row>
    <row r="2009" spans="1:12" x14ac:dyDescent="0.55000000000000004">
      <c r="A2009" t="s">
        <v>2157</v>
      </c>
      <c r="B2009" s="1">
        <v>40637</v>
      </c>
      <c r="C2009" t="s">
        <v>1</v>
      </c>
      <c r="D2009" t="s">
        <v>2158</v>
      </c>
      <c r="E2009" t="s">
        <v>675</v>
      </c>
      <c r="F2009">
        <v>8</v>
      </c>
      <c r="G2009" t="str">
        <f t="array" ref="G2009">INDEX(BillToName,MATCH(A2009,'Bill to Data'!$A$2:$A$3040,0))</f>
        <v>HANK MAGER</v>
      </c>
      <c r="H2009" t="str">
        <f t="shared" si="31"/>
        <v>TJ60-11002VS</v>
      </c>
      <c r="J2009" t="s">
        <v>3984</v>
      </c>
      <c r="K2009">
        <f t="array" ref="K2009">SUM((InvoiceNo=J2009)*1)</f>
        <v>2</v>
      </c>
      <c r="L2009">
        <f t="array" ref="L2009">SUM((InvoiceNo=J2009)*QuantityShipped)</f>
        <v>2</v>
      </c>
    </row>
    <row r="2010" spans="1:12" x14ac:dyDescent="0.55000000000000004">
      <c r="A2010" t="s">
        <v>2157</v>
      </c>
      <c r="B2010" s="1">
        <v>40637</v>
      </c>
      <c r="C2010" t="s">
        <v>1</v>
      </c>
      <c r="D2010" t="s">
        <v>2159</v>
      </c>
      <c r="E2010" t="s">
        <v>1585</v>
      </c>
      <c r="F2010">
        <v>8</v>
      </c>
      <c r="G2010" t="str">
        <f t="array" ref="G2010">INDEX(BillToName,MATCH(A2010,'Bill to Data'!$A$2:$A$3040,0))</f>
        <v>HANK MAGER</v>
      </c>
      <c r="H2010" t="str">
        <f t="shared" si="31"/>
        <v>TDTF02</v>
      </c>
      <c r="J2010" t="s">
        <v>3986</v>
      </c>
      <c r="K2010">
        <f t="array" ref="K2010">SUM((InvoiceNo=J2010)*1)</f>
        <v>4</v>
      </c>
      <c r="L2010">
        <f t="array" ref="L2010">SUM((InvoiceNo=J2010)*QuantityShipped)</f>
        <v>6</v>
      </c>
    </row>
    <row r="2011" spans="1:12" x14ac:dyDescent="0.55000000000000004">
      <c r="A2011" t="s">
        <v>2160</v>
      </c>
      <c r="B2011" s="1">
        <v>40637</v>
      </c>
      <c r="C2011" t="s">
        <v>1</v>
      </c>
      <c r="D2011" t="s">
        <v>2161</v>
      </c>
      <c r="E2011" t="s">
        <v>1267</v>
      </c>
      <c r="F2011">
        <v>0</v>
      </c>
      <c r="G2011" t="str">
        <f t="array" ref="G2011">INDEX(BillToName,MATCH(A2011,'Bill to Data'!$A$2:$A$3040,0))</f>
        <v>MATT WAIDELICH</v>
      </c>
      <c r="H2011" t="str">
        <f t="shared" si="31"/>
        <v>CP4916-98</v>
      </c>
      <c r="J2011" t="s">
        <v>3987</v>
      </c>
      <c r="K2011">
        <f t="array" ref="K2011">SUM((InvoiceNo=J2011)*1)</f>
        <v>1</v>
      </c>
      <c r="L2011">
        <f t="array" ref="L2011">SUM((InvoiceNo=J2011)*QuantityShipped)</f>
        <v>60</v>
      </c>
    </row>
    <row r="2012" spans="1:12" x14ac:dyDescent="0.55000000000000004">
      <c r="A2012" t="s">
        <v>2160</v>
      </c>
      <c r="B2012" s="1">
        <v>40637</v>
      </c>
      <c r="C2012" t="s">
        <v>1</v>
      </c>
      <c r="D2012" t="s">
        <v>1537</v>
      </c>
      <c r="E2012" t="s">
        <v>1280</v>
      </c>
      <c r="F2012">
        <v>50</v>
      </c>
      <c r="G2012" t="str">
        <f t="array" ref="G2012">INDEX(BillToName,MATCH(A2012,'Bill to Data'!$A$2:$A$3040,0))</f>
        <v>MATT WAIDELICH</v>
      </c>
      <c r="H2012" t="str">
        <f t="shared" si="31"/>
        <v>TTI11003-VP</v>
      </c>
      <c r="J2012" t="s">
        <v>3988</v>
      </c>
      <c r="K2012">
        <f t="array" ref="K2012">SUM((InvoiceNo=J2012)*1)</f>
        <v>1</v>
      </c>
      <c r="L2012">
        <f t="array" ref="L2012">SUM((InvoiceNo=J2012)*QuantityShipped)</f>
        <v>1</v>
      </c>
    </row>
    <row r="2013" spans="1:12" x14ac:dyDescent="0.55000000000000004">
      <c r="A2013" t="s">
        <v>2162</v>
      </c>
      <c r="B2013" s="1">
        <v>40637</v>
      </c>
      <c r="C2013" t="s">
        <v>1</v>
      </c>
      <c r="D2013" t="s">
        <v>1740</v>
      </c>
      <c r="E2013" t="s">
        <v>1741</v>
      </c>
      <c r="F2013">
        <v>1</v>
      </c>
      <c r="G2013" t="str">
        <f t="array" ref="G2013">INDEX(BillToName,MATCH(A2013,'Bill to Data'!$A$2:$A$3040,0))</f>
        <v>JEFF LEONARD</v>
      </c>
      <c r="H2013" t="str">
        <f t="shared" si="31"/>
        <v>VT200SL</v>
      </c>
      <c r="J2013" t="s">
        <v>3990</v>
      </c>
      <c r="K2013">
        <f t="array" ref="K2013">SUM((InvoiceNo=J2013)*1)</f>
        <v>9</v>
      </c>
      <c r="L2013">
        <f t="array" ref="L2013">SUM((InvoiceNo=J2013)*QuantityShipped)</f>
        <v>152</v>
      </c>
    </row>
    <row r="2014" spans="1:12" x14ac:dyDescent="0.55000000000000004">
      <c r="A2014" t="s">
        <v>2162</v>
      </c>
      <c r="B2014" s="1">
        <v>40637</v>
      </c>
      <c r="C2014" t="s">
        <v>1</v>
      </c>
      <c r="D2014" t="s">
        <v>2163</v>
      </c>
      <c r="E2014" t="s">
        <v>2164</v>
      </c>
      <c r="F2014">
        <v>0</v>
      </c>
      <c r="G2014" t="str">
        <f t="array" ref="G2014">INDEX(BillToName,MATCH(A2014,'Bill to Data'!$A$2:$A$3040,0))</f>
        <v>JEFF LEONARD</v>
      </c>
      <c r="H2014" t="str">
        <f t="shared" si="31"/>
        <v>V200BL</v>
      </c>
      <c r="J2014" t="s">
        <v>3993</v>
      </c>
      <c r="K2014">
        <f t="array" ref="K2014">SUM((InvoiceNo=J2014)*1)</f>
        <v>2</v>
      </c>
      <c r="L2014">
        <f t="array" ref="L2014">SUM((InvoiceNo=J2014)*QuantityShipped)</f>
        <v>8</v>
      </c>
    </row>
    <row r="2015" spans="1:12" x14ac:dyDescent="0.55000000000000004">
      <c r="A2015" t="s">
        <v>2165</v>
      </c>
      <c r="B2015" s="1">
        <v>40637</v>
      </c>
      <c r="C2015" t="s">
        <v>1</v>
      </c>
      <c r="D2015" t="s">
        <v>71</v>
      </c>
      <c r="E2015" t="s">
        <v>72</v>
      </c>
      <c r="F2015">
        <v>8</v>
      </c>
      <c r="G2015" t="str">
        <f t="array" ref="G2015">INDEX(BillToName,MATCH(A2015,'Bill to Data'!$A$2:$A$3040,0))</f>
        <v>SHANNON HORST</v>
      </c>
      <c r="H2015" t="str">
        <f t="shared" si="31"/>
        <v>55215-50-EPR</v>
      </c>
      <c r="J2015" t="s">
        <v>3996</v>
      </c>
      <c r="K2015">
        <f t="array" ref="K2015">SUM((InvoiceNo=J2015)*1)</f>
        <v>2</v>
      </c>
      <c r="L2015">
        <f t="array" ref="L2015">SUM((InvoiceNo=J2015)*QuantityShipped)</f>
        <v>4</v>
      </c>
    </row>
    <row r="2016" spans="1:12" x14ac:dyDescent="0.55000000000000004">
      <c r="A2016" t="s">
        <v>2165</v>
      </c>
      <c r="B2016" s="1">
        <v>40637</v>
      </c>
      <c r="C2016" t="s">
        <v>1</v>
      </c>
      <c r="D2016" t="s">
        <v>1067</v>
      </c>
      <c r="E2016" t="s">
        <v>1068</v>
      </c>
      <c r="F2016">
        <v>55</v>
      </c>
      <c r="G2016" t="str">
        <f t="array" ref="G2016">INDEX(BillToName,MATCH(A2016,'Bill to Data'!$A$2:$A$3040,0))</f>
        <v>SHANNON HORST</v>
      </c>
      <c r="H2016" t="str">
        <f t="shared" si="31"/>
        <v>CP25597-5-NY</v>
      </c>
      <c r="J2016" t="s">
        <v>4001</v>
      </c>
      <c r="K2016">
        <f t="array" ref="K2016">SUM((InvoiceNo=J2016)*1)</f>
        <v>2</v>
      </c>
      <c r="L2016">
        <f t="array" ref="L2016">SUM((InvoiceNo=J2016)*QuantityShipped)</f>
        <v>3</v>
      </c>
    </row>
    <row r="2017" spans="1:12" x14ac:dyDescent="0.55000000000000004">
      <c r="A2017" t="s">
        <v>2165</v>
      </c>
      <c r="B2017" s="1">
        <v>40637</v>
      </c>
      <c r="C2017" t="s">
        <v>1</v>
      </c>
      <c r="D2017" t="s">
        <v>29</v>
      </c>
      <c r="E2017" t="s">
        <v>30</v>
      </c>
      <c r="F2017">
        <v>40</v>
      </c>
      <c r="G2017" t="str">
        <f t="array" ref="G2017">INDEX(BillToName,MATCH(A2017,'Bill to Data'!$A$2:$A$3040,0))</f>
        <v>SHANNON HORST</v>
      </c>
      <c r="H2017" t="str">
        <f t="shared" si="31"/>
        <v>25612-4-NYR</v>
      </c>
      <c r="J2017" t="s">
        <v>4002</v>
      </c>
      <c r="K2017">
        <f t="array" ref="K2017">SUM((InvoiceNo=J2017)*1)</f>
        <v>1</v>
      </c>
      <c r="L2017">
        <f t="array" ref="L2017">SUM((InvoiceNo=J2017)*QuantityShipped)</f>
        <v>10</v>
      </c>
    </row>
    <row r="2018" spans="1:12" x14ac:dyDescent="0.55000000000000004">
      <c r="A2018" t="s">
        <v>2165</v>
      </c>
      <c r="B2018" s="1">
        <v>40637</v>
      </c>
      <c r="C2018" t="s">
        <v>1</v>
      </c>
      <c r="D2018" t="s">
        <v>77</v>
      </c>
      <c r="E2018" t="s">
        <v>30</v>
      </c>
      <c r="F2018">
        <v>100</v>
      </c>
      <c r="G2018" t="str">
        <f t="array" ref="G2018">INDEX(BillToName,MATCH(A2018,'Bill to Data'!$A$2:$A$3040,0))</f>
        <v>SHANNON HORST</v>
      </c>
      <c r="H2018" t="str">
        <f t="shared" si="31"/>
        <v>25612-6-NYR</v>
      </c>
      <c r="J2018" t="s">
        <v>4003</v>
      </c>
      <c r="K2018">
        <f t="array" ref="K2018">SUM((InvoiceNo=J2018)*1)</f>
        <v>1</v>
      </c>
      <c r="L2018">
        <f t="array" ref="L2018">SUM((InvoiceNo=J2018)*QuantityShipped)</f>
        <v>1</v>
      </c>
    </row>
    <row r="2019" spans="1:12" x14ac:dyDescent="0.55000000000000004">
      <c r="A2019" t="s">
        <v>2165</v>
      </c>
      <c r="B2019" s="1">
        <v>40637</v>
      </c>
      <c r="C2019" t="s">
        <v>1</v>
      </c>
      <c r="D2019" t="s">
        <v>1781</v>
      </c>
      <c r="E2019" t="s">
        <v>1280</v>
      </c>
      <c r="F2019">
        <v>45</v>
      </c>
      <c r="G2019" t="str">
        <f t="array" ref="G2019">INDEX(BillToName,MATCH(A2019,'Bill to Data'!$A$2:$A$3040,0))</f>
        <v>SHANNON HORST</v>
      </c>
      <c r="H2019" t="str">
        <f t="shared" si="31"/>
        <v>TTI110015-VP</v>
      </c>
      <c r="J2019" t="s">
        <v>4006</v>
      </c>
      <c r="K2019">
        <f t="array" ref="K2019">SUM((InvoiceNo=J2019)*1)</f>
        <v>1</v>
      </c>
      <c r="L2019">
        <f t="array" ref="L2019">SUM((InvoiceNo=J2019)*QuantityShipped)</f>
        <v>2</v>
      </c>
    </row>
    <row r="2020" spans="1:12" x14ac:dyDescent="0.55000000000000004">
      <c r="A2020" t="s">
        <v>2165</v>
      </c>
      <c r="B2020" s="1">
        <v>40637</v>
      </c>
      <c r="C2020" t="s">
        <v>1</v>
      </c>
      <c r="D2020" t="s">
        <v>1804</v>
      </c>
      <c r="E2020" t="s">
        <v>1805</v>
      </c>
      <c r="F2020">
        <v>50</v>
      </c>
      <c r="G2020" t="str">
        <f t="array" ref="G2020">INDEX(BillToName,MATCH(A2020,'Bill to Data'!$A$2:$A$3040,0))</f>
        <v>SHANNON HORST</v>
      </c>
      <c r="H2020" t="str">
        <f t="shared" si="31"/>
        <v>TT11006-VP</v>
      </c>
      <c r="J2020" t="s">
        <v>4009</v>
      </c>
      <c r="K2020">
        <f t="array" ref="K2020">SUM((InvoiceNo=J2020)*1)</f>
        <v>1</v>
      </c>
      <c r="L2020">
        <f t="array" ref="L2020">SUM((InvoiceNo=J2020)*QuantityShipped)</f>
        <v>1</v>
      </c>
    </row>
    <row r="2021" spans="1:12" x14ac:dyDescent="0.55000000000000004">
      <c r="A2021" t="s">
        <v>2165</v>
      </c>
      <c r="B2021" s="1">
        <v>40637</v>
      </c>
      <c r="C2021" t="s">
        <v>1</v>
      </c>
      <c r="D2021" t="s">
        <v>141</v>
      </c>
      <c r="E2021" t="s">
        <v>23</v>
      </c>
      <c r="F2021">
        <v>50</v>
      </c>
      <c r="G2021" t="str">
        <f t="array" ref="G2021">INDEX(BillToName,MATCH(A2021,'Bill to Data'!$A$2:$A$3040,0))</f>
        <v>SHANNON HORST</v>
      </c>
      <c r="H2021" t="str">
        <f t="shared" si="31"/>
        <v>TT110015-VP</v>
      </c>
      <c r="J2021" t="s">
        <v>4010</v>
      </c>
      <c r="K2021">
        <f t="array" ref="K2021">SUM((InvoiceNo=J2021)*1)</f>
        <v>1</v>
      </c>
      <c r="L2021">
        <f t="array" ref="L2021">SUM((InvoiceNo=J2021)*QuantityShipped)</f>
        <v>1</v>
      </c>
    </row>
    <row r="2022" spans="1:12" x14ac:dyDescent="0.55000000000000004">
      <c r="A2022" t="s">
        <v>2165</v>
      </c>
      <c r="B2022" s="1">
        <v>40637</v>
      </c>
      <c r="C2022" t="s">
        <v>1</v>
      </c>
      <c r="D2022" t="s">
        <v>22</v>
      </c>
      <c r="E2022" t="s">
        <v>23</v>
      </c>
      <c r="F2022">
        <v>50</v>
      </c>
      <c r="G2022" t="str">
        <f t="array" ref="G2022">INDEX(BillToName,MATCH(A2022,'Bill to Data'!$A$2:$A$3040,0))</f>
        <v>SHANNON HORST</v>
      </c>
      <c r="H2022" t="str">
        <f t="shared" si="31"/>
        <v>TT11003-VP</v>
      </c>
      <c r="J2022" t="s">
        <v>4011</v>
      </c>
      <c r="K2022">
        <f t="array" ref="K2022">SUM((InvoiceNo=J2022)*1)</f>
        <v>1</v>
      </c>
      <c r="L2022">
        <f t="array" ref="L2022">SUM((InvoiceNo=J2022)*QuantityShipped)</f>
        <v>2</v>
      </c>
    </row>
    <row r="2023" spans="1:12" x14ac:dyDescent="0.55000000000000004">
      <c r="A2023" t="s">
        <v>2166</v>
      </c>
      <c r="B2023" s="1">
        <v>40637</v>
      </c>
      <c r="C2023" t="s">
        <v>1</v>
      </c>
      <c r="D2023" t="s">
        <v>147</v>
      </c>
      <c r="E2023" t="s">
        <v>148</v>
      </c>
      <c r="F2023">
        <v>3</v>
      </c>
      <c r="G2023" t="str">
        <f t="array" ref="G2023">INDEX(BillToName,MATCH(A2023,'Bill to Data'!$A$2:$A$3040,0))</f>
        <v>CASEY DUFOUR</v>
      </c>
      <c r="H2023" t="str">
        <f t="shared" si="31"/>
        <v>QJ7421-1/2-NYB</v>
      </c>
      <c r="J2023" t="s">
        <v>4013</v>
      </c>
      <c r="K2023">
        <f t="array" ref="K2023">SUM((InvoiceNo=J2023)*1)</f>
        <v>6</v>
      </c>
      <c r="L2023">
        <f t="array" ref="L2023">SUM((InvoiceNo=J2023)*QuantityShipped)</f>
        <v>20</v>
      </c>
    </row>
    <row r="2024" spans="1:12" x14ac:dyDescent="0.55000000000000004">
      <c r="A2024" t="s">
        <v>2167</v>
      </c>
      <c r="B2024" s="1">
        <v>40637</v>
      </c>
      <c r="C2024" t="s">
        <v>1</v>
      </c>
      <c r="D2024" t="s">
        <v>2</v>
      </c>
      <c r="E2024" t="s">
        <v>3</v>
      </c>
      <c r="F2024">
        <v>1</v>
      </c>
      <c r="G2024" t="str">
        <f t="array" ref="G2024">INDEX(BillToName,MATCH(A2024,'Bill to Data'!$A$2:$A$3040,0))</f>
        <v>EVERETT LONGANECKER</v>
      </c>
      <c r="H2024" t="str">
        <f t="shared" si="31"/>
        <v>8000-543-236</v>
      </c>
      <c r="J2024" t="s">
        <v>4025</v>
      </c>
      <c r="K2024">
        <f t="array" ref="K2024">SUM((InvoiceNo=J2024)*1)</f>
        <v>1</v>
      </c>
      <c r="L2024">
        <f t="array" ref="L2024">SUM((InvoiceNo=J2024)*QuantityShipped)</f>
        <v>1</v>
      </c>
    </row>
    <row r="2025" spans="1:12" x14ac:dyDescent="0.55000000000000004">
      <c r="A2025" t="s">
        <v>2168</v>
      </c>
      <c r="B2025" s="1">
        <v>40637</v>
      </c>
      <c r="C2025" t="s">
        <v>1</v>
      </c>
      <c r="D2025" t="s">
        <v>2169</v>
      </c>
      <c r="E2025" t="s">
        <v>2170</v>
      </c>
      <c r="F2025">
        <v>1</v>
      </c>
      <c r="G2025" t="str">
        <f t="array" ref="G2025">INDEX(BillToName,MATCH(A2025,'Bill to Data'!$A$2:$A$3040,0))</f>
        <v>LESLIE BAXTER</v>
      </c>
      <c r="H2025" t="str">
        <f t="shared" si="31"/>
        <v>LS125-80</v>
      </c>
      <c r="J2025" t="s">
        <v>4026</v>
      </c>
      <c r="K2025">
        <f t="array" ref="K2025">SUM((InvoiceNo=J2025)*1)</f>
        <v>4</v>
      </c>
      <c r="L2025">
        <f t="array" ref="L2025">SUM((InvoiceNo=J2025)*QuantityShipped)</f>
        <v>264</v>
      </c>
    </row>
    <row r="2026" spans="1:12" x14ac:dyDescent="0.55000000000000004">
      <c r="A2026" t="s">
        <v>2168</v>
      </c>
      <c r="B2026" s="1">
        <v>40637</v>
      </c>
      <c r="C2026" t="s">
        <v>1</v>
      </c>
      <c r="D2026" t="s">
        <v>528</v>
      </c>
      <c r="E2026" t="s">
        <v>529</v>
      </c>
      <c r="F2026">
        <v>1</v>
      </c>
      <c r="G2026" t="str">
        <f t="array" ref="G2026">INDEX(BillToName,MATCH(A2026,'Bill to Data'!$A$2:$A$3040,0))</f>
        <v>LESLIE BAXTER</v>
      </c>
      <c r="H2026" t="str">
        <f t="shared" si="31"/>
        <v>23120-3/4-PP</v>
      </c>
      <c r="J2026" t="s">
        <v>4027</v>
      </c>
      <c r="K2026">
        <f t="array" ref="K2026">SUM((InvoiceNo=J2026)*1)</f>
        <v>3</v>
      </c>
      <c r="L2026">
        <f t="array" ref="L2026">SUM((InvoiceNo=J2026)*QuantityShipped)</f>
        <v>330</v>
      </c>
    </row>
    <row r="2027" spans="1:12" x14ac:dyDescent="0.55000000000000004">
      <c r="A2027" t="s">
        <v>2168</v>
      </c>
      <c r="B2027" s="1">
        <v>40637</v>
      </c>
      <c r="C2027" t="s">
        <v>1</v>
      </c>
      <c r="D2027" t="s">
        <v>33</v>
      </c>
      <c r="E2027" t="s">
        <v>34</v>
      </c>
      <c r="F2027">
        <v>1</v>
      </c>
      <c r="G2027" t="str">
        <f t="array" ref="G2027">INDEX(BillToName,MATCH(A2027,'Bill to Data'!$A$2:$A$3040,0))</f>
        <v>LESLIE BAXTER</v>
      </c>
      <c r="H2027" t="str">
        <f t="shared" si="31"/>
        <v>AA6B</v>
      </c>
      <c r="J2027" t="s">
        <v>4028</v>
      </c>
      <c r="K2027">
        <f t="array" ref="K2027">SUM((InvoiceNo=J2027)*1)</f>
        <v>1</v>
      </c>
      <c r="L2027">
        <f t="array" ref="L2027">SUM((InvoiceNo=J2027)*QuantityShipped)</f>
        <v>1</v>
      </c>
    </row>
    <row r="2028" spans="1:12" x14ac:dyDescent="0.55000000000000004">
      <c r="A2028" t="s">
        <v>2171</v>
      </c>
      <c r="B2028" s="1">
        <v>40637</v>
      </c>
      <c r="C2028" t="s">
        <v>1</v>
      </c>
      <c r="D2028" t="s">
        <v>274</v>
      </c>
      <c r="E2028" t="s">
        <v>275</v>
      </c>
      <c r="F2028">
        <v>2</v>
      </c>
      <c r="G2028" t="str">
        <f t="array" ref="G2028">INDEX(BillToName,MATCH(A2028,'Bill to Data'!$A$2:$A$3040,0))</f>
        <v>shawn robinson</v>
      </c>
      <c r="H2028" t="str">
        <f t="shared" si="31"/>
        <v>22650-PP-406</v>
      </c>
      <c r="J2028" t="s">
        <v>4029</v>
      </c>
      <c r="K2028">
        <f t="array" ref="K2028">SUM((InvoiceNo=J2028)*1)</f>
        <v>1</v>
      </c>
      <c r="L2028">
        <f t="array" ref="L2028">SUM((InvoiceNo=J2028)*QuantityShipped)</f>
        <v>5</v>
      </c>
    </row>
    <row r="2029" spans="1:12" x14ac:dyDescent="0.55000000000000004">
      <c r="A2029" t="s">
        <v>2172</v>
      </c>
      <c r="B2029" s="1">
        <v>40637</v>
      </c>
      <c r="C2029" t="s">
        <v>1</v>
      </c>
      <c r="D2029" t="s">
        <v>2</v>
      </c>
      <c r="E2029" t="s">
        <v>3</v>
      </c>
      <c r="F2029">
        <v>2</v>
      </c>
      <c r="G2029" t="str">
        <f t="array" ref="G2029">INDEX(BillToName,MATCH(A2029,'Bill to Data'!$A$2:$A$3040,0))</f>
        <v>PETER SAMPOGNA</v>
      </c>
      <c r="H2029" t="str">
        <f t="shared" si="31"/>
        <v>8000-543-236</v>
      </c>
      <c r="J2029" t="s">
        <v>4030</v>
      </c>
      <c r="K2029">
        <f t="array" ref="K2029">SUM((InvoiceNo=J2029)*1)</f>
        <v>1</v>
      </c>
      <c r="L2029">
        <f t="array" ref="L2029">SUM((InvoiceNo=J2029)*QuantityShipped)</f>
        <v>14</v>
      </c>
    </row>
    <row r="2030" spans="1:12" x14ac:dyDescent="0.55000000000000004">
      <c r="A2030" t="s">
        <v>2173</v>
      </c>
      <c r="B2030" s="1">
        <v>40637</v>
      </c>
      <c r="C2030" t="s">
        <v>1</v>
      </c>
      <c r="D2030" t="s">
        <v>33</v>
      </c>
      <c r="E2030" t="s">
        <v>34</v>
      </c>
      <c r="F2030">
        <v>1</v>
      </c>
      <c r="G2030" t="str">
        <f t="array" ref="G2030">INDEX(BillToName,MATCH(A2030,'Bill to Data'!$A$2:$A$3040,0))</f>
        <v>MICHAEL EVERSOLE</v>
      </c>
      <c r="H2030" t="str">
        <f t="shared" si="31"/>
        <v>AA6B</v>
      </c>
      <c r="J2030" t="s">
        <v>4031</v>
      </c>
      <c r="K2030">
        <f t="array" ref="K2030">SUM((InvoiceNo=J2030)*1)</f>
        <v>1</v>
      </c>
      <c r="L2030">
        <f t="array" ref="L2030">SUM((InvoiceNo=J2030)*QuantityShipped)</f>
        <v>1</v>
      </c>
    </row>
    <row r="2031" spans="1:12" x14ac:dyDescent="0.55000000000000004">
      <c r="A2031" t="s">
        <v>2174</v>
      </c>
      <c r="B2031" s="1">
        <v>40637</v>
      </c>
      <c r="C2031" t="s">
        <v>1</v>
      </c>
      <c r="D2031" t="s">
        <v>11</v>
      </c>
      <c r="E2031" t="s">
        <v>12</v>
      </c>
      <c r="F2031">
        <v>1</v>
      </c>
      <c r="G2031" t="str">
        <f t="array" ref="G2031">INDEX(BillToName,MATCH(A2031,'Bill to Data'!$A$2:$A$3040,0))</f>
        <v>CANDIDO FERNANDEZ</v>
      </c>
      <c r="H2031" t="str">
        <f t="shared" si="31"/>
        <v>50800-PP-406</v>
      </c>
      <c r="J2031" t="s">
        <v>4033</v>
      </c>
      <c r="K2031">
        <f t="array" ref="K2031">SUM((InvoiceNo=J2031)*1)</f>
        <v>2</v>
      </c>
      <c r="L2031">
        <f t="array" ref="L2031">SUM((InvoiceNo=J2031)*QuantityShipped)</f>
        <v>60</v>
      </c>
    </row>
    <row r="2032" spans="1:12" x14ac:dyDescent="0.55000000000000004">
      <c r="A2032" t="s">
        <v>2174</v>
      </c>
      <c r="B2032" s="1">
        <v>40637</v>
      </c>
      <c r="C2032" t="s">
        <v>1</v>
      </c>
      <c r="D2032" t="s">
        <v>362</v>
      </c>
      <c r="E2032" t="s">
        <v>361</v>
      </c>
      <c r="F2032">
        <v>3</v>
      </c>
      <c r="G2032" t="str">
        <f t="array" ref="G2032">INDEX(BillToName,MATCH(A2032,'Bill to Data'!$A$2:$A$3040,0))</f>
        <v>CANDIDO FERNANDEZ</v>
      </c>
      <c r="H2032" t="str">
        <f t="shared" si="31"/>
        <v>38720-PPB-X18</v>
      </c>
      <c r="J2032" t="s">
        <v>4034</v>
      </c>
      <c r="K2032">
        <f t="array" ref="K2032">SUM((InvoiceNo=J2032)*1)</f>
        <v>1</v>
      </c>
      <c r="L2032">
        <f t="array" ref="L2032">SUM((InvoiceNo=J2032)*QuantityShipped)</f>
        <v>4</v>
      </c>
    </row>
    <row r="2033" spans="1:12" x14ac:dyDescent="0.55000000000000004">
      <c r="A2033" t="s">
        <v>2175</v>
      </c>
      <c r="B2033" s="1">
        <v>40637</v>
      </c>
      <c r="C2033" t="s">
        <v>138</v>
      </c>
      <c r="D2033" t="s">
        <v>1867</v>
      </c>
      <c r="E2033" t="s">
        <v>945</v>
      </c>
      <c r="F2033">
        <v>58</v>
      </c>
      <c r="G2033" t="str">
        <f t="array" ref="G2033">INDEX(BillToName,MATCH(A2033,'Bill to Data'!$A$2:$A$3040,0))</f>
        <v>Reid Farms - Steve Reid</v>
      </c>
      <c r="H2033" t="str">
        <f t="shared" si="31"/>
        <v>TK-VS3</v>
      </c>
      <c r="J2033" t="s">
        <v>4037</v>
      </c>
      <c r="K2033">
        <f t="array" ref="K2033">SUM((InvoiceNo=J2033)*1)</f>
        <v>1</v>
      </c>
      <c r="L2033">
        <f t="array" ref="L2033">SUM((InvoiceNo=J2033)*QuantityShipped)</f>
        <v>4</v>
      </c>
    </row>
    <row r="2034" spans="1:12" x14ac:dyDescent="0.55000000000000004">
      <c r="A2034" t="s">
        <v>2175</v>
      </c>
      <c r="B2034" s="1">
        <v>40637</v>
      </c>
      <c r="C2034" t="s">
        <v>138</v>
      </c>
      <c r="D2034" t="s">
        <v>2176</v>
      </c>
      <c r="E2034" t="s">
        <v>1334</v>
      </c>
      <c r="F2034">
        <v>16</v>
      </c>
      <c r="G2034" t="str">
        <f t="array" ref="G2034">INDEX(BillToName,MATCH(A2034,'Bill to Data'!$A$2:$A$3040,0))</f>
        <v>Reid Farms - Steve Reid</v>
      </c>
      <c r="H2034" t="str">
        <f t="shared" si="31"/>
        <v>TK-SS1.5</v>
      </c>
      <c r="J2034" t="s">
        <v>4038</v>
      </c>
      <c r="K2034">
        <f t="array" ref="K2034">SUM((InvoiceNo=J2034)*1)</f>
        <v>1</v>
      </c>
      <c r="L2034">
        <f t="array" ref="L2034">SUM((InvoiceNo=J2034)*QuantityShipped)</f>
        <v>1</v>
      </c>
    </row>
    <row r="2035" spans="1:12" x14ac:dyDescent="0.55000000000000004">
      <c r="A2035" t="s">
        <v>2175</v>
      </c>
      <c r="B2035" s="1">
        <v>40637</v>
      </c>
      <c r="C2035" t="s">
        <v>138</v>
      </c>
      <c r="D2035" t="s">
        <v>1517</v>
      </c>
      <c r="E2035" t="s">
        <v>1325</v>
      </c>
      <c r="F2035">
        <v>70</v>
      </c>
      <c r="G2035" t="str">
        <f t="array" ref="G2035">INDEX(BillToName,MATCH(A2035,'Bill to Data'!$A$2:$A$3040,0))</f>
        <v>Reid Farms - Steve Reid</v>
      </c>
      <c r="H2035" t="str">
        <f t="shared" si="31"/>
        <v>CP25599-2-NY</v>
      </c>
      <c r="J2035" t="s">
        <v>4039</v>
      </c>
      <c r="K2035">
        <f t="array" ref="K2035">SUM((InvoiceNo=J2035)*1)</f>
        <v>1</v>
      </c>
      <c r="L2035">
        <f t="array" ref="L2035">SUM((InvoiceNo=J2035)*QuantityShipped)</f>
        <v>1</v>
      </c>
    </row>
    <row r="2036" spans="1:12" x14ac:dyDescent="0.55000000000000004">
      <c r="A2036" t="s">
        <v>2175</v>
      </c>
      <c r="B2036" s="1">
        <v>40637</v>
      </c>
      <c r="C2036" t="s">
        <v>138</v>
      </c>
      <c r="D2036" t="s">
        <v>242</v>
      </c>
      <c r="E2036" t="s">
        <v>243</v>
      </c>
      <c r="F2036">
        <v>70</v>
      </c>
      <c r="G2036" t="str">
        <f t="array" ref="G2036">INDEX(BillToName,MATCH(A2036,'Bill to Data'!$A$2:$A$3040,0))</f>
        <v>Reid Farms - Steve Reid</v>
      </c>
      <c r="H2036" t="str">
        <f t="shared" si="31"/>
        <v>CP19438-EPR</v>
      </c>
      <c r="J2036" t="s">
        <v>4042</v>
      </c>
      <c r="K2036">
        <f t="array" ref="K2036">SUM((InvoiceNo=J2036)*1)</f>
        <v>9</v>
      </c>
      <c r="L2036">
        <f t="array" ref="L2036">SUM((InvoiceNo=J2036)*QuantityShipped)</f>
        <v>653</v>
      </c>
    </row>
    <row r="2037" spans="1:12" x14ac:dyDescent="0.55000000000000004">
      <c r="A2037" t="s">
        <v>2177</v>
      </c>
      <c r="B2037" s="1">
        <v>40637</v>
      </c>
      <c r="C2037" t="s">
        <v>138</v>
      </c>
      <c r="D2037" t="s">
        <v>308</v>
      </c>
      <c r="E2037" t="s">
        <v>293</v>
      </c>
      <c r="F2037">
        <v>55</v>
      </c>
      <c r="G2037" t="str">
        <f t="array" ref="G2037">INDEX(BillToName,MATCH(A2037,'Bill to Data'!$A$2:$A$3040,0))</f>
        <v>KENNITH SLIVA</v>
      </c>
      <c r="H2037" t="str">
        <f t="shared" si="31"/>
        <v>AIXR11003VP</v>
      </c>
      <c r="J2037" t="s">
        <v>4045</v>
      </c>
      <c r="K2037">
        <f t="array" ref="K2037">SUM((InvoiceNo=J2037)*1)</f>
        <v>1</v>
      </c>
      <c r="L2037">
        <f t="array" ref="L2037">SUM((InvoiceNo=J2037)*QuantityShipped)</f>
        <v>-1</v>
      </c>
    </row>
    <row r="2038" spans="1:12" x14ac:dyDescent="0.55000000000000004">
      <c r="A2038" t="s">
        <v>2177</v>
      </c>
      <c r="B2038" s="1">
        <v>40637</v>
      </c>
      <c r="C2038" t="s">
        <v>138</v>
      </c>
      <c r="D2038" t="s">
        <v>437</v>
      </c>
      <c r="E2038" t="s">
        <v>438</v>
      </c>
      <c r="F2038">
        <v>8</v>
      </c>
      <c r="G2038" t="str">
        <f t="array" ref="G2038">INDEX(BillToName,MATCH(A2038,'Bill to Data'!$A$2:$A$3040,0))</f>
        <v>KENNITH SLIVA</v>
      </c>
      <c r="H2038" t="str">
        <f t="shared" si="31"/>
        <v>TX-VK8</v>
      </c>
      <c r="J2038" t="s">
        <v>4046</v>
      </c>
      <c r="K2038">
        <f t="array" ref="K2038">SUM((InvoiceNo=J2038)*1)</f>
        <v>2</v>
      </c>
      <c r="L2038">
        <f t="array" ref="L2038">SUM((InvoiceNo=J2038)*QuantityShipped)</f>
        <v>47</v>
      </c>
    </row>
    <row r="2039" spans="1:12" x14ac:dyDescent="0.55000000000000004">
      <c r="A2039" t="s">
        <v>2177</v>
      </c>
      <c r="B2039" s="1">
        <v>40637</v>
      </c>
      <c r="C2039" t="s">
        <v>138</v>
      </c>
      <c r="D2039" t="s">
        <v>440</v>
      </c>
      <c r="E2039" t="s">
        <v>438</v>
      </c>
      <c r="F2039">
        <v>10</v>
      </c>
      <c r="G2039" t="str">
        <f t="array" ref="G2039">INDEX(BillToName,MATCH(A2039,'Bill to Data'!$A$2:$A$3040,0))</f>
        <v>KENNITH SLIVA</v>
      </c>
      <c r="H2039" t="str">
        <f t="shared" si="31"/>
        <v>TX-VK18</v>
      </c>
      <c r="J2039" t="s">
        <v>4049</v>
      </c>
      <c r="K2039">
        <f t="array" ref="K2039">SUM((InvoiceNo=J2039)*1)</f>
        <v>5</v>
      </c>
      <c r="L2039">
        <f t="array" ref="L2039">SUM((InvoiceNo=J2039)*QuantityShipped)</f>
        <v>20</v>
      </c>
    </row>
    <row r="2040" spans="1:12" x14ac:dyDescent="0.55000000000000004">
      <c r="A2040" t="s">
        <v>2177</v>
      </c>
      <c r="B2040" s="1">
        <v>40637</v>
      </c>
      <c r="C2040" t="s">
        <v>138</v>
      </c>
      <c r="D2040" t="s">
        <v>77</v>
      </c>
      <c r="E2040" t="s">
        <v>30</v>
      </c>
      <c r="F2040">
        <v>6</v>
      </c>
      <c r="G2040" t="str">
        <f t="array" ref="G2040">INDEX(BillToName,MATCH(A2040,'Bill to Data'!$A$2:$A$3040,0))</f>
        <v>KENNITH SLIVA</v>
      </c>
      <c r="H2040" t="str">
        <f t="shared" si="31"/>
        <v>25612-6-NYR</v>
      </c>
      <c r="J2040" t="s">
        <v>4051</v>
      </c>
      <c r="K2040">
        <f t="array" ref="K2040">SUM((InvoiceNo=J2040)*1)</f>
        <v>2</v>
      </c>
      <c r="L2040">
        <f t="array" ref="L2040">SUM((InvoiceNo=J2040)*QuantityShipped)</f>
        <v>10</v>
      </c>
    </row>
    <row r="2041" spans="1:12" x14ac:dyDescent="0.55000000000000004">
      <c r="A2041" t="s">
        <v>2177</v>
      </c>
      <c r="B2041" s="1">
        <v>40637</v>
      </c>
      <c r="C2041" t="s">
        <v>138</v>
      </c>
      <c r="D2041" t="s">
        <v>126</v>
      </c>
      <c r="E2041" t="s">
        <v>30</v>
      </c>
      <c r="F2041">
        <v>15</v>
      </c>
      <c r="G2041" t="str">
        <f t="array" ref="G2041">INDEX(BillToName,MATCH(A2041,'Bill to Data'!$A$2:$A$3040,0))</f>
        <v>KENNITH SLIVA</v>
      </c>
      <c r="H2041" t="str">
        <f t="shared" si="31"/>
        <v>25608-1-NYR</v>
      </c>
      <c r="J2041" t="s">
        <v>4055</v>
      </c>
      <c r="K2041">
        <f t="array" ref="K2041">SUM((InvoiceNo=J2041)*1)</f>
        <v>1</v>
      </c>
      <c r="L2041">
        <f t="array" ref="L2041">SUM((InvoiceNo=J2041)*QuantityShipped)</f>
        <v>50</v>
      </c>
    </row>
    <row r="2042" spans="1:12" x14ac:dyDescent="0.55000000000000004">
      <c r="A2042" t="s">
        <v>2177</v>
      </c>
      <c r="B2042" s="1">
        <v>40637</v>
      </c>
      <c r="C2042" t="s">
        <v>138</v>
      </c>
      <c r="D2042" t="s">
        <v>2178</v>
      </c>
      <c r="E2042" t="s">
        <v>86</v>
      </c>
      <c r="F2042">
        <v>99</v>
      </c>
      <c r="G2042" t="str">
        <f t="array" ref="G2042">INDEX(BillToName,MATCH(A2042,'Bill to Data'!$A$2:$A$3040,0))</f>
        <v>KENNITH SLIVA</v>
      </c>
      <c r="H2042" t="str">
        <f t="shared" si="31"/>
        <v>8079-PP-50</v>
      </c>
      <c r="J2042" t="s">
        <v>4056</v>
      </c>
      <c r="K2042">
        <f t="array" ref="K2042">SUM((InvoiceNo=J2042)*1)</f>
        <v>1</v>
      </c>
      <c r="L2042">
        <f t="array" ref="L2042">SUM((InvoiceNo=J2042)*QuantityShipped)</f>
        <v>1</v>
      </c>
    </row>
    <row r="2043" spans="1:12" x14ac:dyDescent="0.55000000000000004">
      <c r="A2043" t="s">
        <v>2177</v>
      </c>
      <c r="B2043" s="1">
        <v>40637</v>
      </c>
      <c r="C2043" t="s">
        <v>138</v>
      </c>
      <c r="D2043" t="s">
        <v>242</v>
      </c>
      <c r="E2043" t="s">
        <v>243</v>
      </c>
      <c r="F2043">
        <v>20</v>
      </c>
      <c r="G2043" t="str">
        <f t="array" ref="G2043">INDEX(BillToName,MATCH(A2043,'Bill to Data'!$A$2:$A$3040,0))</f>
        <v>KENNITH SLIVA</v>
      </c>
      <c r="H2043" t="str">
        <f t="shared" si="31"/>
        <v>CP19438-EPR</v>
      </c>
      <c r="J2043" t="s">
        <v>4057</v>
      </c>
      <c r="K2043">
        <f t="array" ref="K2043">SUM((InvoiceNo=J2043)*1)</f>
        <v>5</v>
      </c>
      <c r="L2043">
        <f t="array" ref="L2043">SUM((InvoiceNo=J2043)*QuantityShipped)</f>
        <v>532</v>
      </c>
    </row>
    <row r="2044" spans="1:12" x14ac:dyDescent="0.55000000000000004">
      <c r="A2044" t="s">
        <v>2179</v>
      </c>
      <c r="B2044" s="1">
        <v>40637</v>
      </c>
      <c r="C2044" t="s">
        <v>1</v>
      </c>
      <c r="D2044" t="s">
        <v>31</v>
      </c>
      <c r="E2044" t="s">
        <v>30</v>
      </c>
      <c r="F2044">
        <v>12</v>
      </c>
      <c r="G2044" t="str">
        <f t="array" ref="G2044">INDEX(BillToName,MATCH(A2044,'Bill to Data'!$A$2:$A$3040,0))</f>
        <v>DAVID PATTISON</v>
      </c>
      <c r="H2044" t="str">
        <f t="shared" si="31"/>
        <v>25612-1-NYR</v>
      </c>
      <c r="J2044" t="s">
        <v>4059</v>
      </c>
      <c r="K2044">
        <f t="array" ref="K2044">SUM((InvoiceNo=J2044)*1)</f>
        <v>1</v>
      </c>
      <c r="L2044">
        <f t="array" ref="L2044">SUM((InvoiceNo=J2044)*QuantityShipped)</f>
        <v>1</v>
      </c>
    </row>
    <row r="2045" spans="1:12" x14ac:dyDescent="0.55000000000000004">
      <c r="A2045" t="s">
        <v>2179</v>
      </c>
      <c r="B2045" s="1">
        <v>40637</v>
      </c>
      <c r="C2045" t="s">
        <v>1</v>
      </c>
      <c r="D2045" t="s">
        <v>2180</v>
      </c>
      <c r="E2045" t="s">
        <v>81</v>
      </c>
      <c r="F2045">
        <v>0</v>
      </c>
      <c r="G2045" t="str">
        <f t="array" ref="G2045">INDEX(BillToName,MATCH(A2045,'Bill to Data'!$A$2:$A$3040,0))</f>
        <v>DAVID PATTISON</v>
      </c>
      <c r="H2045" t="str">
        <f t="shared" si="31"/>
        <v>18720-112-785-N</v>
      </c>
      <c r="J2045" t="s">
        <v>4060</v>
      </c>
      <c r="K2045">
        <f t="array" ref="K2045">SUM((InvoiceNo=J2045)*1)</f>
        <v>1</v>
      </c>
      <c r="L2045">
        <f t="array" ref="L2045">SUM((InvoiceNo=J2045)*QuantityShipped)</f>
        <v>1</v>
      </c>
    </row>
    <row r="2046" spans="1:12" x14ac:dyDescent="0.55000000000000004">
      <c r="A2046" t="s">
        <v>2179</v>
      </c>
      <c r="B2046" s="1">
        <v>40637</v>
      </c>
      <c r="C2046" t="s">
        <v>1</v>
      </c>
      <c r="D2046" t="s">
        <v>248</v>
      </c>
      <c r="E2046" t="s">
        <v>249</v>
      </c>
      <c r="F2046">
        <v>1</v>
      </c>
      <c r="G2046" t="str">
        <f t="array" ref="G2046">INDEX(BillToName,MATCH(A2046,'Bill to Data'!$A$2:$A$3040,0))</f>
        <v>DAVID PATTISON</v>
      </c>
      <c r="H2046" t="str">
        <f t="shared" si="31"/>
        <v>SG100</v>
      </c>
      <c r="J2046" t="s">
        <v>4062</v>
      </c>
      <c r="K2046">
        <f t="array" ref="K2046">SUM((InvoiceNo=J2046)*1)</f>
        <v>1</v>
      </c>
      <c r="L2046">
        <f t="array" ref="L2046">SUM((InvoiceNo=J2046)*QuantityShipped)</f>
        <v>1</v>
      </c>
    </row>
    <row r="2047" spans="1:12" x14ac:dyDescent="0.55000000000000004">
      <c r="A2047" t="s">
        <v>2179</v>
      </c>
      <c r="B2047" s="1">
        <v>40637</v>
      </c>
      <c r="C2047" t="s">
        <v>1</v>
      </c>
      <c r="D2047" t="s">
        <v>242</v>
      </c>
      <c r="E2047" t="s">
        <v>243</v>
      </c>
      <c r="F2047">
        <v>12</v>
      </c>
      <c r="G2047" t="str">
        <f t="array" ref="G2047">INDEX(BillToName,MATCH(A2047,'Bill to Data'!$A$2:$A$3040,0))</f>
        <v>DAVID PATTISON</v>
      </c>
      <c r="H2047" t="str">
        <f t="shared" si="31"/>
        <v>CP19438-EPR</v>
      </c>
      <c r="J2047" t="s">
        <v>4063</v>
      </c>
      <c r="K2047">
        <f t="array" ref="K2047">SUM((InvoiceNo=J2047)*1)</f>
        <v>1</v>
      </c>
      <c r="L2047">
        <f t="array" ref="L2047">SUM((InvoiceNo=J2047)*QuantityShipped)</f>
        <v>4</v>
      </c>
    </row>
    <row r="2048" spans="1:12" x14ac:dyDescent="0.55000000000000004">
      <c r="A2048" t="s">
        <v>2179</v>
      </c>
      <c r="B2048" s="1">
        <v>40637</v>
      </c>
      <c r="C2048" t="s">
        <v>1</v>
      </c>
      <c r="D2048" t="s">
        <v>44</v>
      </c>
      <c r="E2048" t="s">
        <v>45</v>
      </c>
      <c r="F2048">
        <v>12</v>
      </c>
      <c r="G2048" t="str">
        <f t="array" ref="G2048">INDEX(BillToName,MATCH(A2048,'Bill to Data'!$A$2:$A$3040,0))</f>
        <v>DAVID PATTISON</v>
      </c>
      <c r="H2048" t="str">
        <f t="shared" si="31"/>
        <v>19845-25-PP</v>
      </c>
      <c r="J2048" t="s">
        <v>4064</v>
      </c>
      <c r="K2048">
        <f t="array" ref="K2048">SUM((InvoiceNo=J2048)*1)</f>
        <v>1</v>
      </c>
      <c r="L2048">
        <f t="array" ref="L2048">SUM((InvoiceNo=J2048)*QuantityShipped)</f>
        <v>6</v>
      </c>
    </row>
    <row r="2049" spans="1:12" x14ac:dyDescent="0.55000000000000004">
      <c r="A2049" t="s">
        <v>2179</v>
      </c>
      <c r="B2049" s="1">
        <v>40637</v>
      </c>
      <c r="C2049" t="s">
        <v>1</v>
      </c>
      <c r="D2049" t="s">
        <v>136</v>
      </c>
      <c r="E2049" t="s">
        <v>120</v>
      </c>
      <c r="F2049">
        <v>12</v>
      </c>
      <c r="G2049" t="str">
        <f t="array" ref="G2049">INDEX(BillToName,MATCH(A2049,'Bill to Data'!$A$2:$A$3040,0))</f>
        <v>DAVID PATTISON</v>
      </c>
      <c r="H2049" t="str">
        <f t="shared" si="31"/>
        <v>XR8008VS</v>
      </c>
      <c r="J2049" t="s">
        <v>4065</v>
      </c>
      <c r="K2049">
        <f t="array" ref="K2049">SUM((InvoiceNo=J2049)*1)</f>
        <v>1</v>
      </c>
      <c r="L2049">
        <f t="array" ref="L2049">SUM((InvoiceNo=J2049)*QuantityShipped)</f>
        <v>100</v>
      </c>
    </row>
    <row r="2050" spans="1:12" x14ac:dyDescent="0.55000000000000004">
      <c r="A2050" t="s">
        <v>2181</v>
      </c>
      <c r="B2050" s="1">
        <v>40637</v>
      </c>
      <c r="C2050" t="s">
        <v>138</v>
      </c>
      <c r="D2050" t="s">
        <v>2148</v>
      </c>
      <c r="E2050" t="s">
        <v>2149</v>
      </c>
      <c r="F2050">
        <v>1</v>
      </c>
      <c r="G2050" t="str">
        <f t="array" ref="G2050">INDEX(BillToName,MATCH(A2050,'Bill to Data'!$A$2:$A$3040,0))</f>
        <v>ALLEN COLE</v>
      </c>
      <c r="H2050" t="str">
        <f t="shared" ref="H2050:H2113" si="32">LEFT(D2050,LEN(D2050))</f>
        <v>SF-1100-PTS</v>
      </c>
      <c r="J2050" t="s">
        <v>4066</v>
      </c>
      <c r="K2050">
        <f t="array" ref="K2050">SUM((InvoiceNo=J2050)*1)</f>
        <v>8</v>
      </c>
      <c r="L2050">
        <f t="array" ref="L2050">SUM((InvoiceNo=J2050)*QuantityShipped)</f>
        <v>56</v>
      </c>
    </row>
    <row r="2051" spans="1:12" x14ac:dyDescent="0.55000000000000004">
      <c r="A2051" t="s">
        <v>2182</v>
      </c>
      <c r="B2051" s="1">
        <v>40637</v>
      </c>
      <c r="C2051" t="s">
        <v>138</v>
      </c>
      <c r="D2051" t="s">
        <v>2183</v>
      </c>
      <c r="E2051" t="s">
        <v>134</v>
      </c>
      <c r="F2051">
        <v>1</v>
      </c>
      <c r="G2051" t="str">
        <f t="array" ref="G2051">INDEX(BillToName,MATCH(A2051,'Bill to Data'!$A$2:$A$3040,0))</f>
        <v>GERALD STRAATMAN</v>
      </c>
      <c r="H2051" t="str">
        <f t="shared" si="32"/>
        <v>1700C</v>
      </c>
      <c r="J2051" t="s">
        <v>4067</v>
      </c>
      <c r="K2051">
        <f t="array" ref="K2051">SUM((InvoiceNo=J2051)*1)</f>
        <v>1</v>
      </c>
      <c r="L2051">
        <f t="array" ref="L2051">SUM((InvoiceNo=J2051)*QuantityShipped)</f>
        <v>4</v>
      </c>
    </row>
    <row r="2052" spans="1:12" x14ac:dyDescent="0.55000000000000004">
      <c r="A2052" t="s">
        <v>2184</v>
      </c>
      <c r="B2052" s="1">
        <v>40637</v>
      </c>
      <c r="C2052" t="s">
        <v>138</v>
      </c>
      <c r="D2052" t="s">
        <v>1968</v>
      </c>
      <c r="E2052" t="s">
        <v>120</v>
      </c>
      <c r="F2052">
        <v>80</v>
      </c>
      <c r="G2052" t="str">
        <f t="array" ref="G2052">INDEX(BillToName,MATCH(A2052,'Bill to Data'!$A$2:$A$3040,0))</f>
        <v>Richard Randall</v>
      </c>
      <c r="H2052" t="str">
        <f t="shared" si="32"/>
        <v>XR8005VS</v>
      </c>
      <c r="J2052" t="s">
        <v>4068</v>
      </c>
      <c r="K2052">
        <f t="array" ref="K2052">SUM((InvoiceNo=J2052)*1)</f>
        <v>1</v>
      </c>
      <c r="L2052">
        <f t="array" ref="L2052">SUM((InvoiceNo=J2052)*QuantityShipped)</f>
        <v>5</v>
      </c>
    </row>
    <row r="2053" spans="1:12" x14ac:dyDescent="0.55000000000000004">
      <c r="A2053" t="s">
        <v>2184</v>
      </c>
      <c r="B2053" s="1">
        <v>40637</v>
      </c>
      <c r="C2053" t="s">
        <v>138</v>
      </c>
      <c r="D2053" t="s">
        <v>2185</v>
      </c>
      <c r="E2053" t="s">
        <v>293</v>
      </c>
      <c r="F2053">
        <v>80</v>
      </c>
      <c r="G2053" t="str">
        <f t="array" ref="G2053">INDEX(BillToName,MATCH(A2053,'Bill to Data'!$A$2:$A$3040,0))</f>
        <v>Richard Randall</v>
      </c>
      <c r="H2053" t="str">
        <f t="shared" si="32"/>
        <v>AIXR11005VP</v>
      </c>
      <c r="J2053" t="s">
        <v>4069</v>
      </c>
      <c r="K2053">
        <f t="array" ref="K2053">SUM((InvoiceNo=J2053)*1)</f>
        <v>1</v>
      </c>
      <c r="L2053">
        <f t="array" ref="L2053">SUM((InvoiceNo=J2053)*QuantityShipped)</f>
        <v>1</v>
      </c>
    </row>
    <row r="2054" spans="1:12" x14ac:dyDescent="0.55000000000000004">
      <c r="A2054" t="s">
        <v>2184</v>
      </c>
      <c r="B2054" s="1">
        <v>40637</v>
      </c>
      <c r="C2054" t="s">
        <v>138</v>
      </c>
      <c r="D2054" t="s">
        <v>2186</v>
      </c>
      <c r="E2054" t="s">
        <v>1772</v>
      </c>
      <c r="F2054">
        <v>160</v>
      </c>
      <c r="G2054" t="str">
        <f t="array" ref="G2054">INDEX(BillToName,MATCH(A2054,'Bill to Data'!$A$2:$A$3040,0))</f>
        <v>Richard Randall</v>
      </c>
      <c r="H2054" t="str">
        <f t="shared" si="32"/>
        <v>CP25611-7-NY</v>
      </c>
      <c r="J2054" t="s">
        <v>4070</v>
      </c>
      <c r="K2054">
        <f t="array" ref="K2054">SUM((InvoiceNo=J2054)*1)</f>
        <v>1</v>
      </c>
      <c r="L2054">
        <f t="array" ref="L2054">SUM((InvoiceNo=J2054)*QuantityShipped)</f>
        <v>1</v>
      </c>
    </row>
    <row r="2055" spans="1:12" x14ac:dyDescent="0.55000000000000004">
      <c r="A2055" t="s">
        <v>2187</v>
      </c>
      <c r="B2055" s="1">
        <v>40638</v>
      </c>
      <c r="C2055" t="s">
        <v>138</v>
      </c>
      <c r="D2055" t="s">
        <v>970</v>
      </c>
      <c r="E2055" t="s">
        <v>971</v>
      </c>
      <c r="F2055">
        <v>60</v>
      </c>
      <c r="G2055" t="str">
        <f t="array" ref="G2055">INDEX(BillToName,MATCH(A2055,'Bill to Data'!$A$2:$A$3040,0))</f>
        <v>JOHN PIERCE</v>
      </c>
      <c r="H2055" t="str">
        <f t="shared" si="32"/>
        <v>AIC11004-VS</v>
      </c>
      <c r="J2055" t="s">
        <v>4071</v>
      </c>
      <c r="K2055">
        <f t="array" ref="K2055">SUM((InvoiceNo=J2055)*1)</f>
        <v>1</v>
      </c>
      <c r="L2055">
        <f t="array" ref="L2055">SUM((InvoiceNo=J2055)*QuantityShipped)</f>
        <v>1</v>
      </c>
    </row>
    <row r="2056" spans="1:12" x14ac:dyDescent="0.55000000000000004">
      <c r="A2056" t="s">
        <v>2188</v>
      </c>
      <c r="B2056" s="1">
        <v>40638</v>
      </c>
      <c r="C2056" t="s">
        <v>138</v>
      </c>
      <c r="D2056" t="s">
        <v>1394</v>
      </c>
      <c r="E2056" t="s">
        <v>1395</v>
      </c>
      <c r="F2056">
        <v>1</v>
      </c>
      <c r="G2056" t="str">
        <f t="array" ref="G2056">INDEX(BillToName,MATCH(A2056,'Bill to Data'!$A$2:$A$3040,0))</f>
        <v>WILLIAM CARTWRIGHT</v>
      </c>
      <c r="H2056" t="str">
        <f t="shared" si="32"/>
        <v>12328-1/2-NYB</v>
      </c>
      <c r="J2056" t="s">
        <v>4072</v>
      </c>
      <c r="K2056">
        <f t="array" ref="K2056">SUM((InvoiceNo=J2056)*1)</f>
        <v>1</v>
      </c>
      <c r="L2056">
        <f t="array" ref="L2056">SUM((InvoiceNo=J2056)*QuantityShipped)</f>
        <v>1</v>
      </c>
    </row>
    <row r="2057" spans="1:12" x14ac:dyDescent="0.55000000000000004">
      <c r="A2057" t="s">
        <v>2189</v>
      </c>
      <c r="B2057" s="1">
        <v>40638</v>
      </c>
      <c r="C2057" t="s">
        <v>138</v>
      </c>
      <c r="D2057" t="s">
        <v>2026</v>
      </c>
      <c r="E2057" t="s">
        <v>293</v>
      </c>
      <c r="F2057">
        <v>50</v>
      </c>
      <c r="G2057" t="str">
        <f t="array" ref="G2057">INDEX(BillToName,MATCH(A2057,'Bill to Data'!$A$2:$A$3040,0))</f>
        <v>CINDY BUNTING</v>
      </c>
      <c r="H2057" t="str">
        <f t="shared" si="32"/>
        <v>AIXR11004VP</v>
      </c>
      <c r="J2057" t="s">
        <v>4075</v>
      </c>
      <c r="K2057">
        <f t="array" ref="K2057">SUM((InvoiceNo=J2057)*1)</f>
        <v>1</v>
      </c>
      <c r="L2057">
        <f t="array" ref="L2057">SUM((InvoiceNo=J2057)*QuantityShipped)</f>
        <v>4</v>
      </c>
    </row>
    <row r="2058" spans="1:12" x14ac:dyDescent="0.55000000000000004">
      <c r="A2058" t="s">
        <v>2189</v>
      </c>
      <c r="B2058" s="1">
        <v>40638</v>
      </c>
      <c r="C2058" t="s">
        <v>138</v>
      </c>
      <c r="D2058" t="s">
        <v>2190</v>
      </c>
      <c r="E2058" t="s">
        <v>293</v>
      </c>
      <c r="F2058">
        <v>50</v>
      </c>
      <c r="G2058" t="str">
        <f t="array" ref="G2058">INDEX(BillToName,MATCH(A2058,'Bill to Data'!$A$2:$A$3040,0))</f>
        <v>CINDY BUNTING</v>
      </c>
      <c r="H2058" t="str">
        <f t="shared" si="32"/>
        <v>AIXR11006VP</v>
      </c>
      <c r="J2058" t="s">
        <v>4076</v>
      </c>
      <c r="K2058">
        <f t="array" ref="K2058">SUM((InvoiceNo=J2058)*1)</f>
        <v>1</v>
      </c>
      <c r="L2058">
        <f t="array" ref="L2058">SUM((InvoiceNo=J2058)*QuantityShipped)</f>
        <v>3</v>
      </c>
    </row>
    <row r="2059" spans="1:12" x14ac:dyDescent="0.55000000000000004">
      <c r="A2059" t="s">
        <v>2189</v>
      </c>
      <c r="B2059" s="1">
        <v>40638</v>
      </c>
      <c r="C2059" t="s">
        <v>138</v>
      </c>
      <c r="D2059" t="s">
        <v>1085</v>
      </c>
      <c r="E2059" t="s">
        <v>438</v>
      </c>
      <c r="F2059">
        <v>50</v>
      </c>
      <c r="G2059" t="str">
        <f t="array" ref="G2059">INDEX(BillToName,MATCH(A2059,'Bill to Data'!$A$2:$A$3040,0))</f>
        <v>CINDY BUNTING</v>
      </c>
      <c r="H2059" t="str">
        <f t="shared" si="32"/>
        <v>TX-VK26</v>
      </c>
      <c r="J2059" t="s">
        <v>4079</v>
      </c>
      <c r="K2059">
        <f t="array" ref="K2059">SUM((InvoiceNo=J2059)*1)</f>
        <v>1</v>
      </c>
      <c r="L2059">
        <f t="array" ref="L2059">SUM((InvoiceNo=J2059)*QuantityShipped)</f>
        <v>1</v>
      </c>
    </row>
    <row r="2060" spans="1:12" x14ac:dyDescent="0.55000000000000004">
      <c r="A2060" t="s">
        <v>2189</v>
      </c>
      <c r="B2060" s="1">
        <v>40638</v>
      </c>
      <c r="C2060" t="s">
        <v>138</v>
      </c>
      <c r="D2060" t="s">
        <v>121</v>
      </c>
      <c r="E2060" t="s">
        <v>30</v>
      </c>
      <c r="F2060">
        <v>50</v>
      </c>
      <c r="G2060" t="str">
        <f t="array" ref="G2060">INDEX(BillToName,MATCH(A2060,'Bill to Data'!$A$2:$A$3040,0))</f>
        <v>CINDY BUNTING</v>
      </c>
      <c r="H2060" t="str">
        <f t="shared" si="32"/>
        <v>25612-3-NYR</v>
      </c>
      <c r="J2060" t="s">
        <v>4080</v>
      </c>
      <c r="K2060">
        <f t="array" ref="K2060">SUM((InvoiceNo=J2060)*1)</f>
        <v>1</v>
      </c>
      <c r="L2060">
        <f t="array" ref="L2060">SUM((InvoiceNo=J2060)*QuantityShipped)</f>
        <v>1</v>
      </c>
    </row>
    <row r="2061" spans="1:12" x14ac:dyDescent="0.55000000000000004">
      <c r="A2061" t="s">
        <v>2189</v>
      </c>
      <c r="B2061" s="1">
        <v>40638</v>
      </c>
      <c r="C2061" t="s">
        <v>138</v>
      </c>
      <c r="D2061" t="s">
        <v>453</v>
      </c>
      <c r="E2061" t="s">
        <v>30</v>
      </c>
      <c r="F2061">
        <v>50</v>
      </c>
      <c r="G2061" t="str">
        <f t="array" ref="G2061">INDEX(BillToName,MATCH(A2061,'Bill to Data'!$A$2:$A$3040,0))</f>
        <v>CINDY BUNTING</v>
      </c>
      <c r="H2061" t="str">
        <f t="shared" si="32"/>
        <v>25612-2-NYR</v>
      </c>
      <c r="J2061" t="s">
        <v>4081</v>
      </c>
      <c r="K2061">
        <f t="array" ref="K2061">SUM((InvoiceNo=J2061)*1)</f>
        <v>1</v>
      </c>
      <c r="L2061">
        <f t="array" ref="L2061">SUM((InvoiceNo=J2061)*QuantityShipped)</f>
        <v>1</v>
      </c>
    </row>
    <row r="2062" spans="1:12" x14ac:dyDescent="0.55000000000000004">
      <c r="A2062" t="s">
        <v>2189</v>
      </c>
      <c r="B2062" s="1">
        <v>40638</v>
      </c>
      <c r="C2062" t="s">
        <v>138</v>
      </c>
      <c r="D2062" t="s">
        <v>126</v>
      </c>
      <c r="E2062" t="s">
        <v>30</v>
      </c>
      <c r="F2062">
        <v>50</v>
      </c>
      <c r="G2062" t="str">
        <f t="array" ref="G2062">INDEX(BillToName,MATCH(A2062,'Bill to Data'!$A$2:$A$3040,0))</f>
        <v>CINDY BUNTING</v>
      </c>
      <c r="H2062" t="str">
        <f t="shared" si="32"/>
        <v>25608-1-NYR</v>
      </c>
      <c r="J2062" t="s">
        <v>4082</v>
      </c>
      <c r="K2062">
        <f t="array" ref="K2062">SUM((InvoiceNo=J2062)*1)</f>
        <v>1</v>
      </c>
      <c r="L2062">
        <f t="array" ref="L2062">SUM((InvoiceNo=J2062)*QuantityShipped)</f>
        <v>1</v>
      </c>
    </row>
    <row r="2063" spans="1:12" x14ac:dyDescent="0.55000000000000004">
      <c r="A2063" t="s">
        <v>2191</v>
      </c>
      <c r="B2063" s="1">
        <v>40638</v>
      </c>
      <c r="C2063" t="s">
        <v>138</v>
      </c>
      <c r="D2063" t="s">
        <v>2192</v>
      </c>
      <c r="E2063" t="s">
        <v>2193</v>
      </c>
      <c r="F2063">
        <v>1</v>
      </c>
      <c r="G2063" t="str">
        <f t="array" ref="G2063">INDEX(BillToName,MATCH(A2063,'Bill to Data'!$A$2:$A$3040,0))</f>
        <v>KEITH RYAN</v>
      </c>
      <c r="H2063" t="str">
        <f t="shared" si="32"/>
        <v>LM5010</v>
      </c>
      <c r="J2063" t="s">
        <v>4083</v>
      </c>
      <c r="K2063">
        <f t="array" ref="K2063">SUM((InvoiceNo=J2063)*1)</f>
        <v>1</v>
      </c>
      <c r="L2063">
        <f t="array" ref="L2063">SUM((InvoiceNo=J2063)*QuantityShipped)</f>
        <v>1</v>
      </c>
    </row>
    <row r="2064" spans="1:12" x14ac:dyDescent="0.55000000000000004">
      <c r="A2064" t="s">
        <v>2194</v>
      </c>
      <c r="B2064" s="1">
        <v>40638</v>
      </c>
      <c r="C2064" t="s">
        <v>1</v>
      </c>
      <c r="D2064" t="s">
        <v>726</v>
      </c>
      <c r="E2064" t="s">
        <v>727</v>
      </c>
      <c r="F2064">
        <v>1</v>
      </c>
      <c r="G2064" t="str">
        <f t="array" ref="G2064">INDEX(BillToName,MATCH(A2064,'Bill to Data'!$A$2:$A$3040,0))</f>
        <v>STEVE NELSON</v>
      </c>
      <c r="H2064" t="str">
        <f t="shared" si="32"/>
        <v>8000-533-236</v>
      </c>
      <c r="J2064" t="s">
        <v>4084</v>
      </c>
      <c r="K2064">
        <f t="array" ref="K2064">SUM((InvoiceNo=J2064)*1)</f>
        <v>1</v>
      </c>
      <c r="L2064">
        <f t="array" ref="L2064">SUM((InvoiceNo=J2064)*QuantityShipped)</f>
        <v>1</v>
      </c>
    </row>
    <row r="2065" spans="1:12" x14ac:dyDescent="0.55000000000000004">
      <c r="A2065" t="s">
        <v>2195</v>
      </c>
      <c r="B2065" s="1">
        <v>40638</v>
      </c>
      <c r="C2065" t="s">
        <v>138</v>
      </c>
      <c r="D2065" t="s">
        <v>71</v>
      </c>
      <c r="E2065" t="s">
        <v>72</v>
      </c>
      <c r="F2065">
        <v>0</v>
      </c>
      <c r="G2065" t="str">
        <f t="array" ref="G2065">INDEX(BillToName,MATCH(A2065,'Bill to Data'!$A$2:$A$3040,0))</f>
        <v>CHAD WILLARD</v>
      </c>
      <c r="H2065" t="str">
        <f t="shared" si="32"/>
        <v>55215-50-EPR</v>
      </c>
      <c r="J2065" t="s">
        <v>4085</v>
      </c>
      <c r="K2065">
        <f t="array" ref="K2065">SUM((InvoiceNo=J2065)*1)</f>
        <v>7</v>
      </c>
      <c r="L2065">
        <f t="array" ref="L2065">SUM((InvoiceNo=J2065)*QuantityShipped)</f>
        <v>410</v>
      </c>
    </row>
    <row r="2066" spans="1:12" x14ac:dyDescent="0.55000000000000004">
      <c r="A2066" t="s">
        <v>2195</v>
      </c>
      <c r="B2066" s="1">
        <v>40638</v>
      </c>
      <c r="C2066" t="s">
        <v>138</v>
      </c>
      <c r="D2066" t="s">
        <v>242</v>
      </c>
      <c r="E2066" t="s">
        <v>243</v>
      </c>
      <c r="F2066">
        <v>3</v>
      </c>
      <c r="G2066" t="str">
        <f t="array" ref="G2066">INDEX(BillToName,MATCH(A2066,'Bill to Data'!$A$2:$A$3040,0))</f>
        <v>CHAD WILLARD</v>
      </c>
      <c r="H2066" t="str">
        <f t="shared" si="32"/>
        <v>CP19438-EPR</v>
      </c>
      <c r="J2066" t="s">
        <v>4087</v>
      </c>
      <c r="K2066">
        <f t="array" ref="K2066">SUM((InvoiceNo=J2066)*1)</f>
        <v>1</v>
      </c>
      <c r="L2066">
        <f t="array" ref="L2066">SUM((InvoiceNo=J2066)*QuantityShipped)</f>
        <v>1</v>
      </c>
    </row>
    <row r="2067" spans="1:12" x14ac:dyDescent="0.55000000000000004">
      <c r="A2067" t="s">
        <v>2195</v>
      </c>
      <c r="B2067" s="1">
        <v>40638</v>
      </c>
      <c r="C2067" t="s">
        <v>138</v>
      </c>
      <c r="D2067" t="s">
        <v>453</v>
      </c>
      <c r="E2067" t="s">
        <v>30</v>
      </c>
      <c r="F2067">
        <v>3</v>
      </c>
      <c r="G2067" t="str">
        <f t="array" ref="G2067">INDEX(BillToName,MATCH(A2067,'Bill to Data'!$A$2:$A$3040,0))</f>
        <v>CHAD WILLARD</v>
      </c>
      <c r="H2067" t="str">
        <f t="shared" si="32"/>
        <v>25612-2-NYR</v>
      </c>
      <c r="J2067" t="s">
        <v>4088</v>
      </c>
      <c r="K2067">
        <f t="array" ref="K2067">SUM((InvoiceNo=J2067)*1)</f>
        <v>1</v>
      </c>
      <c r="L2067">
        <f t="array" ref="L2067">SUM((InvoiceNo=J2067)*QuantityShipped)</f>
        <v>1</v>
      </c>
    </row>
    <row r="2068" spans="1:12" x14ac:dyDescent="0.55000000000000004">
      <c r="A2068" t="s">
        <v>2195</v>
      </c>
      <c r="B2068" s="1">
        <v>40638</v>
      </c>
      <c r="C2068" t="s">
        <v>138</v>
      </c>
      <c r="D2068" t="s">
        <v>82</v>
      </c>
      <c r="E2068" t="s">
        <v>83</v>
      </c>
      <c r="F2068">
        <v>1</v>
      </c>
      <c r="G2068" t="str">
        <f t="array" ref="G2068">INDEX(BillToName,MATCH(A2068,'Bill to Data'!$A$2:$A$3040,0))</f>
        <v>CHAD WILLARD</v>
      </c>
      <c r="H2068" t="str">
        <f t="shared" si="32"/>
        <v>18638-111-540-N</v>
      </c>
      <c r="J2068" t="s">
        <v>4089</v>
      </c>
      <c r="K2068">
        <f t="array" ref="K2068">SUM((InvoiceNo=J2068)*1)</f>
        <v>1</v>
      </c>
      <c r="L2068">
        <f t="array" ref="L2068">SUM((InvoiceNo=J2068)*QuantityShipped)</f>
        <v>1</v>
      </c>
    </row>
    <row r="2069" spans="1:12" x14ac:dyDescent="0.55000000000000004">
      <c r="A2069" t="s">
        <v>2195</v>
      </c>
      <c r="B2069" s="1">
        <v>40638</v>
      </c>
      <c r="C2069" t="s">
        <v>138</v>
      </c>
      <c r="D2069" t="s">
        <v>80</v>
      </c>
      <c r="E2069" t="s">
        <v>81</v>
      </c>
      <c r="F2069">
        <v>2</v>
      </c>
      <c r="G2069" t="str">
        <f t="array" ref="G2069">INDEX(BillToName,MATCH(A2069,'Bill to Data'!$A$2:$A$3040,0))</f>
        <v>CHAD WILLARD</v>
      </c>
      <c r="H2069" t="str">
        <f t="shared" si="32"/>
        <v>18639-112-540-N</v>
      </c>
      <c r="J2069" t="s">
        <v>4090</v>
      </c>
      <c r="K2069">
        <f t="array" ref="K2069">SUM((InvoiceNo=J2069)*1)</f>
        <v>1</v>
      </c>
      <c r="L2069">
        <f t="array" ref="L2069">SUM((InvoiceNo=J2069)*QuantityShipped)</f>
        <v>1</v>
      </c>
    </row>
    <row r="2070" spans="1:12" x14ac:dyDescent="0.55000000000000004">
      <c r="A2070" t="s">
        <v>2195</v>
      </c>
      <c r="B2070" s="1">
        <v>40638</v>
      </c>
      <c r="C2070" t="s">
        <v>138</v>
      </c>
      <c r="D2070" t="s">
        <v>136</v>
      </c>
      <c r="E2070" t="s">
        <v>120</v>
      </c>
      <c r="F2070">
        <v>3</v>
      </c>
      <c r="G2070" t="str">
        <f t="array" ref="G2070">INDEX(BillToName,MATCH(A2070,'Bill to Data'!$A$2:$A$3040,0))</f>
        <v>CHAD WILLARD</v>
      </c>
      <c r="H2070" t="str">
        <f t="shared" si="32"/>
        <v>XR8008VS</v>
      </c>
      <c r="J2070" t="s">
        <v>4091</v>
      </c>
      <c r="K2070">
        <f t="array" ref="K2070">SUM((InvoiceNo=J2070)*1)</f>
        <v>1</v>
      </c>
      <c r="L2070">
        <f t="array" ref="L2070">SUM((InvoiceNo=J2070)*QuantityShipped)</f>
        <v>50</v>
      </c>
    </row>
    <row r="2071" spans="1:12" x14ac:dyDescent="0.55000000000000004">
      <c r="A2071" t="s">
        <v>2196</v>
      </c>
      <c r="B2071" s="1">
        <v>40638</v>
      </c>
      <c r="C2071" t="s">
        <v>138</v>
      </c>
      <c r="D2071" t="s">
        <v>2197</v>
      </c>
      <c r="E2071" t="s">
        <v>63</v>
      </c>
      <c r="F2071">
        <v>4</v>
      </c>
      <c r="G2071" t="str">
        <f t="array" ref="G2071">INDEX(BillToName,MATCH(A2071,'Bill to Data'!$A$2:$A$3040,0))</f>
        <v>MIKE MASON</v>
      </c>
      <c r="H2071" t="str">
        <f t="shared" si="32"/>
        <v>TP11005-VS</v>
      </c>
      <c r="J2071" t="s">
        <v>4094</v>
      </c>
      <c r="K2071">
        <f t="array" ref="K2071">SUM((InvoiceNo=J2071)*1)</f>
        <v>1</v>
      </c>
      <c r="L2071">
        <f t="array" ref="L2071">SUM((InvoiceNo=J2071)*QuantityShipped)</f>
        <v>3</v>
      </c>
    </row>
    <row r="2072" spans="1:12" x14ac:dyDescent="0.55000000000000004">
      <c r="A2072" t="s">
        <v>2198</v>
      </c>
      <c r="B2072" s="1">
        <v>40638</v>
      </c>
      <c r="C2072" t="s">
        <v>138</v>
      </c>
      <c r="D2072" t="s">
        <v>2199</v>
      </c>
      <c r="E2072" t="s">
        <v>2200</v>
      </c>
      <c r="F2072">
        <v>15</v>
      </c>
      <c r="G2072" t="str">
        <f t="array" ref="G2072">INDEX(BillToName,MATCH(A2072,'Bill to Data'!$A$2:$A$3040,0))</f>
        <v>LONNA MCCOURT</v>
      </c>
      <c r="H2072" t="str">
        <f t="shared" si="32"/>
        <v>76411</v>
      </c>
      <c r="J2072" t="s">
        <v>4095</v>
      </c>
      <c r="K2072">
        <f t="array" ref="K2072">SUM((InvoiceNo=J2072)*1)</f>
        <v>19</v>
      </c>
      <c r="L2072">
        <f t="array" ref="L2072">SUM((InvoiceNo=J2072)*QuantityShipped)</f>
        <v>257</v>
      </c>
    </row>
    <row r="2073" spans="1:12" x14ac:dyDescent="0.55000000000000004">
      <c r="A2073" t="s">
        <v>2201</v>
      </c>
      <c r="B2073" s="1">
        <v>40638</v>
      </c>
      <c r="C2073" t="s">
        <v>138</v>
      </c>
      <c r="D2073" t="s">
        <v>2202</v>
      </c>
      <c r="E2073" t="s">
        <v>893</v>
      </c>
      <c r="F2073">
        <v>30</v>
      </c>
      <c r="G2073" t="str">
        <f t="array" ref="G2073">INDEX(BillToName,MATCH(A2073,'Bill to Data'!$A$2:$A$3040,0))</f>
        <v>BRAD FOX</v>
      </c>
      <c r="H2073" t="str">
        <f t="shared" si="32"/>
        <v>TDXL11008</v>
      </c>
      <c r="J2073" t="s">
        <v>4099</v>
      </c>
      <c r="K2073">
        <f t="array" ref="K2073">SUM((InvoiceNo=J2073)*1)</f>
        <v>5</v>
      </c>
      <c r="L2073">
        <f t="array" ref="L2073">SUM((InvoiceNo=J2073)*QuantityShipped)</f>
        <v>90</v>
      </c>
    </row>
    <row r="2074" spans="1:12" x14ac:dyDescent="0.55000000000000004">
      <c r="A2074" t="s">
        <v>2201</v>
      </c>
      <c r="B2074" s="1">
        <v>40638</v>
      </c>
      <c r="C2074" t="s">
        <v>138</v>
      </c>
      <c r="D2074" t="s">
        <v>399</v>
      </c>
      <c r="E2074" t="s">
        <v>23</v>
      </c>
      <c r="F2074">
        <v>15</v>
      </c>
      <c r="G2074" t="str">
        <f t="array" ref="G2074">INDEX(BillToName,MATCH(A2074,'Bill to Data'!$A$2:$A$3040,0))</f>
        <v>BRAD FOX</v>
      </c>
      <c r="H2074" t="str">
        <f t="shared" si="32"/>
        <v>TT11005-VP</v>
      </c>
      <c r="J2074" t="s">
        <v>4100</v>
      </c>
      <c r="K2074">
        <f t="array" ref="K2074">SUM((InvoiceNo=J2074)*1)</f>
        <v>2</v>
      </c>
      <c r="L2074">
        <f t="array" ref="L2074">SUM((InvoiceNo=J2074)*QuantityShipped)</f>
        <v>3</v>
      </c>
    </row>
    <row r="2075" spans="1:12" x14ac:dyDescent="0.55000000000000004">
      <c r="A2075" t="s">
        <v>2203</v>
      </c>
      <c r="B2075" s="1">
        <v>40638</v>
      </c>
      <c r="C2075" t="s">
        <v>138</v>
      </c>
      <c r="D2075" t="s">
        <v>22</v>
      </c>
      <c r="E2075" t="s">
        <v>23</v>
      </c>
      <c r="F2075">
        <v>-15</v>
      </c>
      <c r="G2075" t="str">
        <f t="array" ref="G2075">INDEX(BillToName,MATCH(A2075,'Bill to Data'!$A$2:$A$3040,0))</f>
        <v>BRAD FOX</v>
      </c>
      <c r="H2075" t="str">
        <f t="shared" si="32"/>
        <v>TT11003-VP</v>
      </c>
      <c r="J2075" t="s">
        <v>4102</v>
      </c>
      <c r="K2075">
        <f t="array" ref="K2075">SUM((InvoiceNo=J2075)*1)</f>
        <v>2</v>
      </c>
      <c r="L2075">
        <f t="array" ref="L2075">SUM((InvoiceNo=J2075)*QuantityShipped)</f>
        <v>8</v>
      </c>
    </row>
    <row r="2076" spans="1:12" x14ac:dyDescent="0.55000000000000004">
      <c r="A2076" t="s">
        <v>2203</v>
      </c>
      <c r="B2076" s="1">
        <v>40638</v>
      </c>
      <c r="C2076" t="s">
        <v>138</v>
      </c>
      <c r="D2076" t="s">
        <v>2104</v>
      </c>
      <c r="E2076" t="s">
        <v>893</v>
      </c>
      <c r="F2076">
        <v>-30</v>
      </c>
      <c r="G2076" t="str">
        <f t="array" ref="G2076">INDEX(BillToName,MATCH(A2076,'Bill to Data'!$A$2:$A$3040,0))</f>
        <v>BRAD FOX</v>
      </c>
      <c r="H2076" t="str">
        <f t="shared" si="32"/>
        <v>TDXL11006</v>
      </c>
      <c r="J2076" t="s">
        <v>4103</v>
      </c>
      <c r="K2076">
        <f t="array" ref="K2076">SUM((InvoiceNo=J2076)*1)</f>
        <v>1</v>
      </c>
      <c r="L2076">
        <f t="array" ref="L2076">SUM((InvoiceNo=J2076)*QuantityShipped)</f>
        <v>1</v>
      </c>
    </row>
    <row r="2077" spans="1:12" x14ac:dyDescent="0.55000000000000004">
      <c r="A2077" t="s">
        <v>2204</v>
      </c>
      <c r="B2077" s="1">
        <v>40639</v>
      </c>
      <c r="C2077" t="s">
        <v>1</v>
      </c>
      <c r="D2077" t="s">
        <v>402</v>
      </c>
      <c r="E2077" t="s">
        <v>403</v>
      </c>
      <c r="F2077">
        <v>1</v>
      </c>
      <c r="G2077" t="str">
        <f t="array" ref="G2077">INDEX(BillToName,MATCH(A2077,'Bill to Data'!$A$2:$A$3040,0))</f>
        <v>JONATHAN SCHNEIDER</v>
      </c>
      <c r="H2077" t="str">
        <f t="shared" si="32"/>
        <v>3350-0079</v>
      </c>
      <c r="J2077" t="s">
        <v>4104</v>
      </c>
      <c r="K2077">
        <f t="array" ref="K2077">SUM((InvoiceNo=J2077)*1)</f>
        <v>1</v>
      </c>
      <c r="L2077">
        <f t="array" ref="L2077">SUM((InvoiceNo=J2077)*QuantityShipped)</f>
        <v>3</v>
      </c>
    </row>
    <row r="2078" spans="1:12" x14ac:dyDescent="0.55000000000000004">
      <c r="A2078" t="s">
        <v>2205</v>
      </c>
      <c r="B2078" s="1">
        <v>40639</v>
      </c>
      <c r="C2078" t="s">
        <v>138</v>
      </c>
      <c r="D2078" t="s">
        <v>1123</v>
      </c>
      <c r="E2078" t="s">
        <v>1124</v>
      </c>
      <c r="F2078">
        <v>2</v>
      </c>
      <c r="G2078" t="str">
        <f t="array" ref="G2078">INDEX(BillToName,MATCH(A2078,'Bill to Data'!$A$2:$A$3040,0))</f>
        <v>MICHAEL SUMMERALL</v>
      </c>
      <c r="H2078" t="str">
        <f t="shared" si="32"/>
        <v>23770-SS</v>
      </c>
      <c r="J2078" t="s">
        <v>4105</v>
      </c>
      <c r="K2078">
        <f t="array" ref="K2078">SUM((InvoiceNo=J2078)*1)</f>
        <v>1</v>
      </c>
      <c r="L2078">
        <f t="array" ref="L2078">SUM((InvoiceNo=J2078)*QuantityShipped)</f>
        <v>1</v>
      </c>
    </row>
    <row r="2079" spans="1:12" x14ac:dyDescent="0.55000000000000004">
      <c r="A2079" t="s">
        <v>2205</v>
      </c>
      <c r="B2079" s="1">
        <v>40639</v>
      </c>
      <c r="C2079" t="s">
        <v>138</v>
      </c>
      <c r="D2079" t="s">
        <v>196</v>
      </c>
      <c r="E2079" t="s">
        <v>63</v>
      </c>
      <c r="F2079">
        <v>6</v>
      </c>
      <c r="G2079" t="str">
        <f t="array" ref="G2079">INDEX(BillToName,MATCH(A2079,'Bill to Data'!$A$2:$A$3040,0))</f>
        <v>MICHAEL SUMMERALL</v>
      </c>
      <c r="H2079" t="str">
        <f t="shared" si="32"/>
        <v>TP110015VS</v>
      </c>
      <c r="J2079" t="s">
        <v>4108</v>
      </c>
      <c r="K2079">
        <f t="array" ref="K2079">SUM((InvoiceNo=J2079)*1)</f>
        <v>2</v>
      </c>
      <c r="L2079">
        <f t="array" ref="L2079">SUM((InvoiceNo=J2079)*QuantityShipped)</f>
        <v>2</v>
      </c>
    </row>
    <row r="2080" spans="1:12" x14ac:dyDescent="0.55000000000000004">
      <c r="A2080" t="s">
        <v>2206</v>
      </c>
      <c r="B2080" s="1">
        <v>40639</v>
      </c>
      <c r="C2080" t="s">
        <v>1</v>
      </c>
      <c r="D2080" t="s">
        <v>117</v>
      </c>
      <c r="E2080" t="s">
        <v>12</v>
      </c>
      <c r="F2080">
        <v>1</v>
      </c>
      <c r="G2080" t="str">
        <f t="array" ref="G2080">INDEX(BillToName,MATCH(A2080,'Bill to Data'!$A$2:$A$3040,0))</f>
        <v>GREG CASTAGNOLI</v>
      </c>
      <c r="H2080" t="str">
        <f t="shared" si="32"/>
        <v>50800-21-AL-406</v>
      </c>
      <c r="J2080" t="s">
        <v>4109</v>
      </c>
      <c r="K2080">
        <f t="array" ref="K2080">SUM((InvoiceNo=J2080)*1)</f>
        <v>2</v>
      </c>
      <c r="L2080">
        <f t="array" ref="L2080">SUM((InvoiceNo=J2080)*QuantityShipped)</f>
        <v>2</v>
      </c>
    </row>
    <row r="2081" spans="1:12" x14ac:dyDescent="0.55000000000000004">
      <c r="A2081" t="s">
        <v>2207</v>
      </c>
      <c r="B2081" s="1">
        <v>40639</v>
      </c>
      <c r="C2081" t="s">
        <v>138</v>
      </c>
      <c r="D2081" t="s">
        <v>399</v>
      </c>
      <c r="E2081" t="s">
        <v>23</v>
      </c>
      <c r="F2081">
        <v>73</v>
      </c>
      <c r="G2081" t="str">
        <f t="array" ref="G2081">INDEX(BillToName,MATCH(A2081,'Bill to Data'!$A$2:$A$3040,0))</f>
        <v>BILL R. GERDEMAN</v>
      </c>
      <c r="H2081" t="str">
        <f t="shared" si="32"/>
        <v>TT11005-VP</v>
      </c>
      <c r="J2081" t="s">
        <v>4113</v>
      </c>
      <c r="K2081">
        <f t="array" ref="K2081">SUM((InvoiceNo=J2081)*1)</f>
        <v>1</v>
      </c>
      <c r="L2081">
        <f t="array" ref="L2081">SUM((InvoiceNo=J2081)*QuantityShipped)</f>
        <v>1</v>
      </c>
    </row>
    <row r="2082" spans="1:12" x14ac:dyDescent="0.55000000000000004">
      <c r="A2082" t="s">
        <v>2207</v>
      </c>
      <c r="B2082" s="1">
        <v>40639</v>
      </c>
      <c r="C2082" t="s">
        <v>138</v>
      </c>
      <c r="D2082" t="s">
        <v>1178</v>
      </c>
      <c r="E2082" t="s">
        <v>30</v>
      </c>
      <c r="F2082">
        <v>73</v>
      </c>
      <c r="G2082" t="str">
        <f t="array" ref="G2082">INDEX(BillToName,MATCH(A2082,'Bill to Data'!$A$2:$A$3040,0))</f>
        <v>BILL R. GERDEMAN</v>
      </c>
      <c r="H2082" t="str">
        <f t="shared" si="32"/>
        <v>25612-7-NYR</v>
      </c>
      <c r="J2082" t="s">
        <v>4114</v>
      </c>
      <c r="K2082">
        <f t="array" ref="K2082">SUM((InvoiceNo=J2082)*1)</f>
        <v>1</v>
      </c>
      <c r="L2082">
        <f t="array" ref="L2082">SUM((InvoiceNo=J2082)*QuantityShipped)</f>
        <v>2</v>
      </c>
    </row>
    <row r="2083" spans="1:12" x14ac:dyDescent="0.55000000000000004">
      <c r="A2083" t="s">
        <v>2208</v>
      </c>
      <c r="B2083" s="1">
        <v>40639</v>
      </c>
      <c r="C2083" t="s">
        <v>1</v>
      </c>
      <c r="D2083" t="s">
        <v>1138</v>
      </c>
      <c r="E2083" t="s">
        <v>1139</v>
      </c>
      <c r="F2083">
        <v>1</v>
      </c>
      <c r="G2083" t="str">
        <f t="array" ref="G2083">INDEX(BillToName,MATCH(A2083,'Bill to Data'!$A$2:$A$3040,0))</f>
        <v>CHRISTOPHER HENKE</v>
      </c>
      <c r="H2083" t="str">
        <f t="shared" si="32"/>
        <v>IBFD35-SET</v>
      </c>
      <c r="J2083" t="s">
        <v>4116</v>
      </c>
      <c r="K2083">
        <f t="array" ref="K2083">SUM((InvoiceNo=J2083)*1)</f>
        <v>6</v>
      </c>
      <c r="L2083">
        <f t="array" ref="L2083">SUM((InvoiceNo=J2083)*QuantityShipped)</f>
        <v>85</v>
      </c>
    </row>
    <row r="2084" spans="1:12" x14ac:dyDescent="0.55000000000000004">
      <c r="A2084" t="s">
        <v>2209</v>
      </c>
      <c r="B2084" s="1">
        <v>40639</v>
      </c>
      <c r="C2084" t="s">
        <v>1</v>
      </c>
      <c r="D2084" t="s">
        <v>1138</v>
      </c>
      <c r="E2084" t="s">
        <v>1139</v>
      </c>
      <c r="F2084">
        <v>1</v>
      </c>
      <c r="G2084" t="str">
        <f t="array" ref="G2084">INDEX(BillToName,MATCH(A2084,'Bill to Data'!$A$2:$A$3040,0))</f>
        <v>COREY SPELLMAN</v>
      </c>
      <c r="H2084" t="str">
        <f t="shared" si="32"/>
        <v>IBFD35-SET</v>
      </c>
      <c r="J2084" t="s">
        <v>4129</v>
      </c>
      <c r="K2084">
        <f t="array" ref="K2084">SUM((InvoiceNo=J2084)*1)</f>
        <v>1</v>
      </c>
      <c r="L2084">
        <f t="array" ref="L2084">SUM((InvoiceNo=J2084)*QuantityShipped)</f>
        <v>54</v>
      </c>
    </row>
    <row r="2085" spans="1:12" x14ac:dyDescent="0.55000000000000004">
      <c r="A2085" t="s">
        <v>2210</v>
      </c>
      <c r="B2085" s="1">
        <v>40639</v>
      </c>
      <c r="C2085" t="s">
        <v>138</v>
      </c>
      <c r="D2085" t="s">
        <v>330</v>
      </c>
      <c r="E2085" t="s">
        <v>12</v>
      </c>
      <c r="F2085">
        <v>1</v>
      </c>
      <c r="G2085" t="str">
        <f t="array" ref="G2085">INDEX(BillToName,MATCH(A2085,'Bill to Data'!$A$2:$A$3040,0))</f>
        <v>KAYE SANDFORD</v>
      </c>
      <c r="H2085" t="str">
        <f t="shared" si="32"/>
        <v>50800-15-PP-406</v>
      </c>
      <c r="J2085" t="s">
        <v>4132</v>
      </c>
      <c r="K2085">
        <f t="array" ref="K2085">SUM((InvoiceNo=J2085)*1)</f>
        <v>5</v>
      </c>
      <c r="L2085">
        <f t="array" ref="L2085">SUM((InvoiceNo=J2085)*QuantityShipped)</f>
        <v>4</v>
      </c>
    </row>
    <row r="2086" spans="1:12" x14ac:dyDescent="0.55000000000000004">
      <c r="A2086" t="s">
        <v>2210</v>
      </c>
      <c r="B2086" s="1">
        <v>40639</v>
      </c>
      <c r="C2086" t="s">
        <v>138</v>
      </c>
      <c r="D2086" t="s">
        <v>597</v>
      </c>
      <c r="E2086" t="s">
        <v>361</v>
      </c>
      <c r="F2086">
        <v>1</v>
      </c>
      <c r="G2086" t="str">
        <f t="array" ref="G2086">INDEX(BillToName,MATCH(A2086,'Bill to Data'!$A$2:$A$3040,0))</f>
        <v>KAYE SANDFORD</v>
      </c>
      <c r="H2086" t="str">
        <f t="shared" si="32"/>
        <v>38720-PPB-X26</v>
      </c>
      <c r="J2086" t="s">
        <v>4139</v>
      </c>
      <c r="K2086">
        <f t="array" ref="K2086">SUM((InvoiceNo=J2086)*1)</f>
        <v>1</v>
      </c>
      <c r="L2086">
        <f t="array" ref="L2086">SUM((InvoiceNo=J2086)*QuantityShipped)</f>
        <v>24</v>
      </c>
    </row>
    <row r="2087" spans="1:12" x14ac:dyDescent="0.55000000000000004">
      <c r="A2087" t="s">
        <v>2210</v>
      </c>
      <c r="B2087" s="1">
        <v>40639</v>
      </c>
      <c r="C2087" t="s">
        <v>138</v>
      </c>
      <c r="D2087" t="s">
        <v>303</v>
      </c>
      <c r="E2087" t="s">
        <v>304</v>
      </c>
      <c r="F2087">
        <v>1</v>
      </c>
      <c r="G2087" t="str">
        <f t="array" ref="G2087">INDEX(BillToName,MATCH(A2087,'Bill to Data'!$A$2:$A$3040,0))</f>
        <v>KAYE SANDFORD</v>
      </c>
      <c r="H2087" t="str">
        <f t="shared" si="32"/>
        <v>2088-343-135</v>
      </c>
      <c r="J2087" t="s">
        <v>4142</v>
      </c>
      <c r="K2087">
        <f t="array" ref="K2087">SUM((InvoiceNo=J2087)*1)</f>
        <v>1</v>
      </c>
      <c r="L2087">
        <f t="array" ref="L2087">SUM((InvoiceNo=J2087)*QuantityShipped)</f>
        <v>1</v>
      </c>
    </row>
    <row r="2088" spans="1:12" x14ac:dyDescent="0.55000000000000004">
      <c r="A2088" t="s">
        <v>2211</v>
      </c>
      <c r="B2088" s="1">
        <v>40639</v>
      </c>
      <c r="C2088" t="s">
        <v>138</v>
      </c>
      <c r="D2088" t="s">
        <v>667</v>
      </c>
      <c r="E2088" t="s">
        <v>30</v>
      </c>
      <c r="F2088">
        <v>5</v>
      </c>
      <c r="G2088" t="str">
        <f t="array" ref="G2088">INDEX(BillToName,MATCH(A2088,'Bill to Data'!$A$2:$A$3040,0))</f>
        <v>MIKE MARSH</v>
      </c>
      <c r="H2088" t="str">
        <f t="shared" si="32"/>
        <v>25598-3-NYR</v>
      </c>
      <c r="J2088" t="s">
        <v>4143</v>
      </c>
      <c r="K2088">
        <f t="array" ref="K2088">SUM((InvoiceNo=J2088)*1)</f>
        <v>1</v>
      </c>
      <c r="L2088">
        <f t="array" ref="L2088">SUM((InvoiceNo=J2088)*QuantityShipped)</f>
        <v>63</v>
      </c>
    </row>
    <row r="2089" spans="1:12" x14ac:dyDescent="0.55000000000000004">
      <c r="A2089" t="s">
        <v>2211</v>
      </c>
      <c r="B2089" s="1">
        <v>40639</v>
      </c>
      <c r="C2089" t="s">
        <v>138</v>
      </c>
      <c r="D2089" t="s">
        <v>374</v>
      </c>
      <c r="E2089" t="s">
        <v>307</v>
      </c>
      <c r="F2089">
        <v>5</v>
      </c>
      <c r="G2089" t="str">
        <f t="array" ref="G2089">INDEX(BillToName,MATCH(A2089,'Bill to Data'!$A$2:$A$3040,0))</f>
        <v>MIKE MARSH</v>
      </c>
      <c r="H2089" t="str">
        <f t="shared" si="32"/>
        <v>AI110025-VS</v>
      </c>
      <c r="J2089" t="s">
        <v>4144</v>
      </c>
      <c r="K2089">
        <f t="array" ref="K2089">SUM((InvoiceNo=J2089)*1)</f>
        <v>3</v>
      </c>
      <c r="L2089">
        <f t="array" ref="L2089">SUM((InvoiceNo=J2089)*QuantityShipped)</f>
        <v>42</v>
      </c>
    </row>
    <row r="2090" spans="1:12" x14ac:dyDescent="0.55000000000000004">
      <c r="A2090" t="s">
        <v>2212</v>
      </c>
      <c r="B2090" s="1">
        <v>40639</v>
      </c>
      <c r="C2090" t="s">
        <v>1</v>
      </c>
      <c r="D2090" t="s">
        <v>533</v>
      </c>
      <c r="E2090" t="s">
        <v>534</v>
      </c>
      <c r="F2090">
        <v>1</v>
      </c>
      <c r="G2090" t="str">
        <f t="array" ref="G2090">INDEX(BillToName,MATCH(A2090,'Bill to Data'!$A$2:$A$3040,0))</f>
        <v>CHARLES DURDAN</v>
      </c>
      <c r="H2090" t="str">
        <f t="shared" si="32"/>
        <v>23890</v>
      </c>
      <c r="J2090" t="s">
        <v>4145</v>
      </c>
      <c r="K2090">
        <f t="array" ref="K2090">SUM((InvoiceNo=J2090)*1)</f>
        <v>2</v>
      </c>
      <c r="L2090">
        <f t="array" ref="L2090">SUM((InvoiceNo=J2090)*QuantityShipped)</f>
        <v>10</v>
      </c>
    </row>
    <row r="2091" spans="1:12" x14ac:dyDescent="0.55000000000000004">
      <c r="A2091" t="s">
        <v>2213</v>
      </c>
      <c r="B2091" s="1">
        <v>40639</v>
      </c>
      <c r="C2091" t="s">
        <v>138</v>
      </c>
      <c r="D2091" t="s">
        <v>2078</v>
      </c>
      <c r="E2091" t="s">
        <v>2079</v>
      </c>
      <c r="F2091">
        <v>1</v>
      </c>
      <c r="G2091" t="str">
        <f t="array" ref="G2091">INDEX(BillToName,MATCH(A2091,'Bill to Data'!$A$2:$A$3040,0))</f>
        <v>WANDA J. STOGSDILL</v>
      </c>
      <c r="H2091" t="str">
        <f t="shared" si="32"/>
        <v>LST100-100</v>
      </c>
      <c r="J2091" t="s">
        <v>4146</v>
      </c>
      <c r="K2091">
        <f t="array" ref="K2091">SUM((InvoiceNo=J2091)*1)</f>
        <v>1</v>
      </c>
      <c r="L2091">
        <f t="array" ref="L2091">SUM((InvoiceNo=J2091)*QuantityShipped)</f>
        <v>2</v>
      </c>
    </row>
    <row r="2092" spans="1:12" x14ac:dyDescent="0.55000000000000004">
      <c r="A2092" t="s">
        <v>2214</v>
      </c>
      <c r="B2092" s="1">
        <v>40640</v>
      </c>
      <c r="C2092" t="s">
        <v>1</v>
      </c>
      <c r="D2092" t="s">
        <v>1298</v>
      </c>
      <c r="E2092" t="s">
        <v>1299</v>
      </c>
      <c r="F2092">
        <v>1</v>
      </c>
      <c r="G2092" t="str">
        <f t="array" ref="G2092">INDEX(BillToName,MATCH(A2092,'Bill to Data'!$A$2:$A$3040,0))</f>
        <v>MICHAEL DWYER</v>
      </c>
      <c r="H2092" t="str">
        <f t="shared" si="32"/>
        <v>INFD0015-19</v>
      </c>
      <c r="J2092" t="s">
        <v>4149</v>
      </c>
      <c r="K2092">
        <f t="array" ref="K2092">SUM((InvoiceNo=J2092)*1)</f>
        <v>1</v>
      </c>
      <c r="L2092">
        <f t="array" ref="L2092">SUM((InvoiceNo=J2092)*QuantityShipped)</f>
        <v>20</v>
      </c>
    </row>
    <row r="2093" spans="1:12" x14ac:dyDescent="0.55000000000000004">
      <c r="A2093" t="s">
        <v>2215</v>
      </c>
      <c r="B2093" s="1">
        <v>40640</v>
      </c>
      <c r="C2093" t="s">
        <v>138</v>
      </c>
      <c r="D2093" t="s">
        <v>1668</v>
      </c>
      <c r="E2093" t="s">
        <v>1669</v>
      </c>
      <c r="F2093">
        <v>1</v>
      </c>
      <c r="G2093" t="str">
        <f t="array" ref="G2093">INDEX(BillToName,MATCH(A2093,'Bill to Data'!$A$2:$A$3040,0))</f>
        <v>DAVID HOFER</v>
      </c>
      <c r="H2093" t="str">
        <f t="shared" si="32"/>
        <v>063-0171-793</v>
      </c>
      <c r="J2093" t="s">
        <v>4150</v>
      </c>
      <c r="K2093">
        <f t="array" ref="K2093">SUM((InvoiceNo=J2093)*1)</f>
        <v>5</v>
      </c>
      <c r="L2093">
        <f t="array" ref="L2093">SUM((InvoiceNo=J2093)*QuantityShipped)</f>
        <v>5</v>
      </c>
    </row>
    <row r="2094" spans="1:12" x14ac:dyDescent="0.55000000000000004">
      <c r="A2094" t="s">
        <v>2215</v>
      </c>
      <c r="B2094" s="1">
        <v>40640</v>
      </c>
      <c r="C2094" t="s">
        <v>138</v>
      </c>
      <c r="D2094" t="s">
        <v>1505</v>
      </c>
      <c r="E2094" t="s">
        <v>1506</v>
      </c>
      <c r="F2094">
        <v>1</v>
      </c>
      <c r="G2094" t="str">
        <f t="array" ref="G2094">INDEX(BillToName,MATCH(A2094,'Bill to Data'!$A$2:$A$3040,0))</f>
        <v>DAVID HOFER</v>
      </c>
      <c r="H2094" t="str">
        <f t="shared" si="32"/>
        <v>063-0171-894</v>
      </c>
      <c r="J2094" t="s">
        <v>4159</v>
      </c>
      <c r="K2094">
        <f t="array" ref="K2094">SUM((InvoiceNo=J2094)*1)</f>
        <v>1</v>
      </c>
      <c r="L2094">
        <f t="array" ref="L2094">SUM((InvoiceNo=J2094)*QuantityShipped)</f>
        <v>1</v>
      </c>
    </row>
    <row r="2095" spans="1:12" x14ac:dyDescent="0.55000000000000004">
      <c r="A2095" t="s">
        <v>2215</v>
      </c>
      <c r="B2095" s="1">
        <v>40640</v>
      </c>
      <c r="C2095" t="s">
        <v>138</v>
      </c>
      <c r="D2095" t="s">
        <v>2216</v>
      </c>
      <c r="E2095" t="s">
        <v>2217</v>
      </c>
      <c r="F2095">
        <v>12</v>
      </c>
      <c r="G2095" t="str">
        <f t="array" ref="G2095">INDEX(BillToName,MATCH(A2095,'Bill to Data'!$A$2:$A$3040,0))</f>
        <v>DAVID HOFER</v>
      </c>
      <c r="H2095" t="str">
        <f t="shared" si="32"/>
        <v>CP50494-EPR</v>
      </c>
      <c r="J2095" t="s">
        <v>4162</v>
      </c>
      <c r="K2095">
        <f t="array" ref="K2095">SUM((InvoiceNo=J2095)*1)</f>
        <v>1</v>
      </c>
      <c r="L2095">
        <f t="array" ref="L2095">SUM((InvoiceNo=J2095)*QuantityShipped)</f>
        <v>3</v>
      </c>
    </row>
    <row r="2096" spans="1:12" x14ac:dyDescent="0.55000000000000004">
      <c r="A2096" t="s">
        <v>2215</v>
      </c>
      <c r="B2096" s="1">
        <v>40640</v>
      </c>
      <c r="C2096" t="s">
        <v>138</v>
      </c>
      <c r="D2096" t="s">
        <v>2218</v>
      </c>
      <c r="E2096" t="s">
        <v>2219</v>
      </c>
      <c r="F2096">
        <v>12</v>
      </c>
      <c r="G2096" t="str">
        <f t="array" ref="G2096">INDEX(BillToName,MATCH(A2096,'Bill to Data'!$A$2:$A$3040,0))</f>
        <v>DAVID HOFER</v>
      </c>
      <c r="H2096" t="str">
        <f t="shared" si="32"/>
        <v>55245-50</v>
      </c>
      <c r="J2096" t="s">
        <v>4163</v>
      </c>
      <c r="K2096">
        <f t="array" ref="K2096">SUM((InvoiceNo=J2096)*1)</f>
        <v>3</v>
      </c>
      <c r="L2096">
        <f t="array" ref="L2096">SUM((InvoiceNo=J2096)*QuantityShipped)</f>
        <v>141</v>
      </c>
    </row>
    <row r="2097" spans="1:12" x14ac:dyDescent="0.55000000000000004">
      <c r="A2097" t="s">
        <v>2215</v>
      </c>
      <c r="B2097" s="1">
        <v>40640</v>
      </c>
      <c r="C2097" t="s">
        <v>138</v>
      </c>
      <c r="D2097" t="s">
        <v>2220</v>
      </c>
      <c r="E2097" t="s">
        <v>2221</v>
      </c>
      <c r="F2097">
        <v>6</v>
      </c>
      <c r="G2097" t="str">
        <f t="array" ref="G2097">INDEX(BillToName,MATCH(A2097,'Bill to Data'!$A$2:$A$3040,0))</f>
        <v>DAVID HOFER</v>
      </c>
      <c r="H2097" t="str">
        <f t="shared" si="32"/>
        <v>344BEC-2F-C</v>
      </c>
      <c r="J2097" t="s">
        <v>4167</v>
      </c>
      <c r="K2097">
        <f t="array" ref="K2097">SUM((InvoiceNo=J2097)*1)</f>
        <v>6</v>
      </c>
      <c r="L2097">
        <f t="array" ref="L2097">SUM((InvoiceNo=J2097)*QuantityShipped)</f>
        <v>306</v>
      </c>
    </row>
    <row r="2098" spans="1:12" x14ac:dyDescent="0.55000000000000004">
      <c r="A2098" t="s">
        <v>2215</v>
      </c>
      <c r="B2098" s="1">
        <v>40640</v>
      </c>
      <c r="C2098" t="s">
        <v>138</v>
      </c>
      <c r="D2098" t="s">
        <v>2222</v>
      </c>
      <c r="E2098" t="s">
        <v>2223</v>
      </c>
      <c r="F2098">
        <v>1</v>
      </c>
      <c r="G2098" t="str">
        <f t="array" ref="G2098">INDEX(BillToName,MATCH(A2098,'Bill to Data'!$A$2:$A$3040,0))</f>
        <v>DAVID HOFER</v>
      </c>
      <c r="H2098" t="str">
        <f t="shared" si="32"/>
        <v>CP48154-PP</v>
      </c>
      <c r="J2098" t="s">
        <v>4173</v>
      </c>
      <c r="K2098">
        <f t="array" ref="K2098">SUM((InvoiceNo=J2098)*1)</f>
        <v>1</v>
      </c>
      <c r="L2098">
        <f t="array" ref="L2098">SUM((InvoiceNo=J2098)*QuantityShipped)</f>
        <v>1</v>
      </c>
    </row>
    <row r="2099" spans="1:12" x14ac:dyDescent="0.55000000000000004">
      <c r="A2099" t="s">
        <v>2224</v>
      </c>
      <c r="B2099" s="1">
        <v>40640</v>
      </c>
      <c r="C2099" t="s">
        <v>138</v>
      </c>
      <c r="D2099" t="s">
        <v>216</v>
      </c>
      <c r="E2099" t="s">
        <v>63</v>
      </c>
      <c r="F2099">
        <v>50</v>
      </c>
      <c r="G2099" t="str">
        <f t="array" ref="G2099">INDEX(BillToName,MATCH(A2099,'Bill to Data'!$A$2:$A$3040,0))</f>
        <v>MICHAEL CIESLIK</v>
      </c>
      <c r="H2099" t="str">
        <f t="shared" si="32"/>
        <v>TP11001VS</v>
      </c>
      <c r="J2099" t="s">
        <v>4174</v>
      </c>
      <c r="K2099">
        <f t="array" ref="K2099">SUM((InvoiceNo=J2099)*1)</f>
        <v>2</v>
      </c>
      <c r="L2099">
        <f t="array" ref="L2099">SUM((InvoiceNo=J2099)*QuantityShipped)</f>
        <v>2</v>
      </c>
    </row>
    <row r="2100" spans="1:12" x14ac:dyDescent="0.55000000000000004">
      <c r="A2100" t="s">
        <v>2224</v>
      </c>
      <c r="B2100" s="1">
        <v>40640</v>
      </c>
      <c r="C2100" t="s">
        <v>138</v>
      </c>
      <c r="D2100" t="s">
        <v>2040</v>
      </c>
      <c r="E2100" t="s">
        <v>152</v>
      </c>
      <c r="F2100">
        <v>18</v>
      </c>
      <c r="G2100" t="str">
        <f t="array" ref="G2100">INDEX(BillToName,MATCH(A2100,'Bill to Data'!$A$2:$A$3040,0))</f>
        <v>MICHAEL CIESLIK</v>
      </c>
      <c r="H2100" t="str">
        <f t="shared" si="32"/>
        <v>4193A-PP-10-50S</v>
      </c>
      <c r="J2100" t="s">
        <v>4175</v>
      </c>
      <c r="K2100">
        <f t="array" ref="K2100">SUM((InvoiceNo=J2100)*1)</f>
        <v>2</v>
      </c>
      <c r="L2100">
        <f t="array" ref="L2100">SUM((InvoiceNo=J2100)*QuantityShipped)</f>
        <v>16</v>
      </c>
    </row>
    <row r="2101" spans="1:12" x14ac:dyDescent="0.55000000000000004">
      <c r="A2101" t="s">
        <v>2225</v>
      </c>
      <c r="B2101" s="1">
        <v>40640</v>
      </c>
      <c r="C2101" t="s">
        <v>1</v>
      </c>
      <c r="D2101" t="s">
        <v>2180</v>
      </c>
      <c r="E2101" t="s">
        <v>81</v>
      </c>
      <c r="F2101">
        <v>12</v>
      </c>
      <c r="G2101" t="str">
        <f t="array" ref="G2101">INDEX(BillToName,MATCH(A2101,'Bill to Data'!$A$2:$A$3040,0))</f>
        <v>DAVID PATTISON</v>
      </c>
      <c r="H2101" t="str">
        <f t="shared" si="32"/>
        <v>18720-112-785-N</v>
      </c>
      <c r="J2101" t="s">
        <v>4176</v>
      </c>
      <c r="K2101">
        <f t="array" ref="K2101">SUM((InvoiceNo=J2101)*1)</f>
        <v>1</v>
      </c>
      <c r="L2101">
        <f t="array" ref="L2101">SUM((InvoiceNo=J2101)*QuantityShipped)</f>
        <v>1</v>
      </c>
    </row>
    <row r="2102" spans="1:12" x14ac:dyDescent="0.55000000000000004">
      <c r="A2102" t="s">
        <v>2226</v>
      </c>
      <c r="B2102" s="1">
        <v>40640</v>
      </c>
      <c r="C2102" t="s">
        <v>138</v>
      </c>
      <c r="D2102" t="s">
        <v>292</v>
      </c>
      <c r="E2102" t="s">
        <v>293</v>
      </c>
      <c r="F2102">
        <v>120</v>
      </c>
      <c r="G2102" t="str">
        <f t="array" ref="G2102">INDEX(BillToName,MATCH(A2102,'Bill to Data'!$A$2:$A$3040,0))</f>
        <v>KEVIN THOMAS</v>
      </c>
      <c r="H2102" t="str">
        <f t="shared" si="32"/>
        <v>AIXR11002VP</v>
      </c>
      <c r="J2102" t="s">
        <v>4177</v>
      </c>
      <c r="K2102">
        <f t="array" ref="K2102">SUM((InvoiceNo=J2102)*1)</f>
        <v>1</v>
      </c>
      <c r="L2102">
        <f t="array" ref="L2102">SUM((InvoiceNo=J2102)*QuantityShipped)</f>
        <v>1</v>
      </c>
    </row>
    <row r="2103" spans="1:12" x14ac:dyDescent="0.55000000000000004">
      <c r="A2103" t="s">
        <v>2226</v>
      </c>
      <c r="B2103" s="1">
        <v>40640</v>
      </c>
      <c r="C2103" t="s">
        <v>138</v>
      </c>
      <c r="D2103" t="s">
        <v>735</v>
      </c>
      <c r="E2103" t="s">
        <v>23</v>
      </c>
      <c r="F2103">
        <v>120</v>
      </c>
      <c r="G2103" t="str">
        <f t="array" ref="G2103">INDEX(BillToName,MATCH(A2103,'Bill to Data'!$A$2:$A$3040,0))</f>
        <v>KEVIN THOMAS</v>
      </c>
      <c r="H2103" t="str">
        <f t="shared" si="32"/>
        <v>TT11004-VP</v>
      </c>
      <c r="J2103" t="s">
        <v>4178</v>
      </c>
      <c r="K2103">
        <f t="array" ref="K2103">SUM((InvoiceNo=J2103)*1)</f>
        <v>2</v>
      </c>
      <c r="L2103">
        <f t="array" ref="L2103">SUM((InvoiceNo=J2103)*QuantityShipped)</f>
        <v>55</v>
      </c>
    </row>
    <row r="2104" spans="1:12" x14ac:dyDescent="0.55000000000000004">
      <c r="A2104" t="s">
        <v>2226</v>
      </c>
      <c r="B2104" s="1">
        <v>40640</v>
      </c>
      <c r="C2104" t="s">
        <v>138</v>
      </c>
      <c r="D2104" t="s">
        <v>77</v>
      </c>
      <c r="E2104" t="s">
        <v>30</v>
      </c>
      <c r="F2104">
        <v>114</v>
      </c>
      <c r="G2104" t="str">
        <f t="array" ref="G2104">INDEX(BillToName,MATCH(A2104,'Bill to Data'!$A$2:$A$3040,0))</f>
        <v>KEVIN THOMAS</v>
      </c>
      <c r="H2104" t="str">
        <f t="shared" si="32"/>
        <v>25612-6-NYR</v>
      </c>
      <c r="J2104" t="s">
        <v>4179</v>
      </c>
      <c r="K2104">
        <f t="array" ref="K2104">SUM((InvoiceNo=J2104)*1)</f>
        <v>1</v>
      </c>
      <c r="L2104">
        <f t="array" ref="L2104">SUM((InvoiceNo=J2104)*QuantityShipped)</f>
        <v>20</v>
      </c>
    </row>
    <row r="2105" spans="1:12" x14ac:dyDescent="0.55000000000000004">
      <c r="A2105" t="s">
        <v>2226</v>
      </c>
      <c r="B2105" s="1">
        <v>40640</v>
      </c>
      <c r="C2105" t="s">
        <v>138</v>
      </c>
      <c r="D2105" t="s">
        <v>121</v>
      </c>
      <c r="E2105" t="s">
        <v>30</v>
      </c>
      <c r="F2105">
        <v>114</v>
      </c>
      <c r="G2105" t="str">
        <f t="array" ref="G2105">INDEX(BillToName,MATCH(A2105,'Bill to Data'!$A$2:$A$3040,0))</f>
        <v>KEVIN THOMAS</v>
      </c>
      <c r="H2105" t="str">
        <f t="shared" si="32"/>
        <v>25612-3-NYR</v>
      </c>
      <c r="J2105" t="s">
        <v>4180</v>
      </c>
      <c r="K2105">
        <f t="array" ref="K2105">SUM((InvoiceNo=J2105)*1)</f>
        <v>1</v>
      </c>
      <c r="L2105">
        <f t="array" ref="L2105">SUM((InvoiceNo=J2105)*QuantityShipped)</f>
        <v>2</v>
      </c>
    </row>
    <row r="2106" spans="1:12" x14ac:dyDescent="0.55000000000000004">
      <c r="A2106" t="s">
        <v>2226</v>
      </c>
      <c r="B2106" s="1">
        <v>40640</v>
      </c>
      <c r="C2106" t="s">
        <v>138</v>
      </c>
      <c r="D2106" t="s">
        <v>814</v>
      </c>
      <c r="E2106" t="s">
        <v>815</v>
      </c>
      <c r="F2106">
        <v>120</v>
      </c>
      <c r="G2106" t="str">
        <f t="array" ref="G2106">INDEX(BillToName,MATCH(A2106,'Bill to Data'!$A$2:$A$3040,0))</f>
        <v>KEVIN THOMAS</v>
      </c>
      <c r="H2106" t="str">
        <f t="shared" si="32"/>
        <v>SJ3-04-VP</v>
      </c>
      <c r="J2106" t="s">
        <v>4181</v>
      </c>
      <c r="K2106">
        <f t="array" ref="K2106">SUM((InvoiceNo=J2106)*1)</f>
        <v>1</v>
      </c>
      <c r="L2106">
        <f t="array" ref="L2106">SUM((InvoiceNo=J2106)*QuantityShipped)</f>
        <v>2</v>
      </c>
    </row>
    <row r="2107" spans="1:12" x14ac:dyDescent="0.55000000000000004">
      <c r="A2107" t="s">
        <v>2226</v>
      </c>
      <c r="B2107" s="1">
        <v>40640</v>
      </c>
      <c r="C2107" t="s">
        <v>138</v>
      </c>
      <c r="D2107" t="s">
        <v>667</v>
      </c>
      <c r="E2107" t="s">
        <v>30</v>
      </c>
      <c r="F2107">
        <v>114</v>
      </c>
      <c r="G2107" t="str">
        <f t="array" ref="G2107">INDEX(BillToName,MATCH(A2107,'Bill to Data'!$A$2:$A$3040,0))</f>
        <v>KEVIN THOMAS</v>
      </c>
      <c r="H2107" t="str">
        <f t="shared" si="32"/>
        <v>25598-3-NYR</v>
      </c>
      <c r="J2107" t="s">
        <v>4182</v>
      </c>
      <c r="K2107">
        <f t="array" ref="K2107">SUM((InvoiceNo=J2107)*1)</f>
        <v>1</v>
      </c>
      <c r="L2107">
        <f t="array" ref="L2107">SUM((InvoiceNo=J2107)*QuantityShipped)</f>
        <v>1</v>
      </c>
    </row>
    <row r="2108" spans="1:12" x14ac:dyDescent="0.55000000000000004">
      <c r="A2108" t="s">
        <v>2226</v>
      </c>
      <c r="B2108" s="1">
        <v>40640</v>
      </c>
      <c r="C2108" t="s">
        <v>138</v>
      </c>
      <c r="D2108" t="s">
        <v>1152</v>
      </c>
      <c r="E2108" t="s">
        <v>1153</v>
      </c>
      <c r="F2108">
        <v>1</v>
      </c>
      <c r="G2108" t="str">
        <f t="array" ref="G2108">INDEX(BillToName,MATCH(A2108,'Bill to Data'!$A$2:$A$3040,0))</f>
        <v>KEVIN THOMAS</v>
      </c>
      <c r="H2108" t="str">
        <f t="shared" si="32"/>
        <v>IN0030-24</v>
      </c>
      <c r="J2108" t="s">
        <v>4184</v>
      </c>
      <c r="K2108">
        <f t="array" ref="K2108">SUM((InvoiceNo=J2108)*1)</f>
        <v>1</v>
      </c>
      <c r="L2108">
        <f t="array" ref="L2108">SUM((InvoiceNo=J2108)*QuantityShipped)</f>
        <v>1</v>
      </c>
    </row>
    <row r="2109" spans="1:12" x14ac:dyDescent="0.55000000000000004">
      <c r="A2109" t="s">
        <v>2226</v>
      </c>
      <c r="B2109" s="1">
        <v>40640</v>
      </c>
      <c r="C2109" t="s">
        <v>138</v>
      </c>
      <c r="D2109" t="s">
        <v>1154</v>
      </c>
      <c r="E2109" t="s">
        <v>1155</v>
      </c>
      <c r="F2109">
        <v>1</v>
      </c>
      <c r="G2109" t="str">
        <f t="array" ref="G2109">INDEX(BillToName,MATCH(A2109,'Bill to Data'!$A$2:$A$3040,0))</f>
        <v>KEVIN THOMAS</v>
      </c>
      <c r="H2109" t="str">
        <f t="shared" si="32"/>
        <v>IN30/60-ST</v>
      </c>
      <c r="J2109" t="s">
        <v>4186</v>
      </c>
      <c r="K2109">
        <f t="array" ref="K2109">SUM((InvoiceNo=J2109)*1)</f>
        <v>1</v>
      </c>
      <c r="L2109">
        <f t="array" ref="L2109">SUM((InvoiceNo=J2109)*QuantityShipped)</f>
        <v>100</v>
      </c>
    </row>
    <row r="2110" spans="1:12" x14ac:dyDescent="0.55000000000000004">
      <c r="A2110" t="s">
        <v>2227</v>
      </c>
      <c r="B2110" s="1">
        <v>40640</v>
      </c>
      <c r="C2110" t="s">
        <v>138</v>
      </c>
      <c r="D2110" t="s">
        <v>2073</v>
      </c>
      <c r="E2110" t="s">
        <v>2074</v>
      </c>
      <c r="F2110">
        <v>1</v>
      </c>
      <c r="G2110" t="str">
        <f t="array" ref="G2110">INDEX(BillToName,MATCH(A2110,'Bill to Data'!$A$2:$A$3040,0))</f>
        <v>PERRY LILLEY</v>
      </c>
      <c r="H2110" t="str">
        <f t="shared" si="32"/>
        <v>FM900S</v>
      </c>
      <c r="J2110" t="s">
        <v>4187</v>
      </c>
      <c r="K2110">
        <f t="array" ref="K2110">SUM((InvoiceNo=J2110)*1)</f>
        <v>1</v>
      </c>
      <c r="L2110">
        <f t="array" ref="L2110">SUM((InvoiceNo=J2110)*QuantityShipped)</f>
        <v>-24</v>
      </c>
    </row>
    <row r="2111" spans="1:12" x14ac:dyDescent="0.55000000000000004">
      <c r="A2111" t="s">
        <v>2227</v>
      </c>
      <c r="B2111" s="1">
        <v>40640</v>
      </c>
      <c r="C2111" t="s">
        <v>138</v>
      </c>
      <c r="D2111" t="s">
        <v>1970</v>
      </c>
      <c r="E2111" t="s">
        <v>1844</v>
      </c>
      <c r="F2111">
        <v>20</v>
      </c>
      <c r="G2111" t="str">
        <f t="array" ref="G2111">INDEX(BillToName,MATCH(A2111,'Bill to Data'!$A$2:$A$3040,0))</f>
        <v>PERRY LILLEY</v>
      </c>
      <c r="H2111" t="str">
        <f t="shared" si="32"/>
        <v>VL0140</v>
      </c>
      <c r="J2111" t="s">
        <v>4188</v>
      </c>
      <c r="K2111">
        <f t="array" ref="K2111">SUM((InvoiceNo=J2111)*1)</f>
        <v>1</v>
      </c>
      <c r="L2111">
        <f t="array" ref="L2111">SUM((InvoiceNo=J2111)*QuantityShipped)</f>
        <v>1</v>
      </c>
    </row>
    <row r="2112" spans="1:12" x14ac:dyDescent="0.55000000000000004">
      <c r="A2112" t="s">
        <v>2227</v>
      </c>
      <c r="B2112" s="1">
        <v>40640</v>
      </c>
      <c r="C2112" t="s">
        <v>138</v>
      </c>
      <c r="D2112" t="s">
        <v>48</v>
      </c>
      <c r="E2112" t="s">
        <v>47</v>
      </c>
      <c r="F2112">
        <v>40</v>
      </c>
      <c r="G2112" t="str">
        <f t="array" ref="G2112">INDEX(BillToName,MATCH(A2112,'Bill to Data'!$A$2:$A$3040,0))</f>
        <v>PERRY LILLEY</v>
      </c>
      <c r="H2112" t="str">
        <f t="shared" si="32"/>
        <v>TTJ60-11004VP</v>
      </c>
      <c r="J2112" t="s">
        <v>4189</v>
      </c>
      <c r="K2112">
        <f t="array" ref="K2112">SUM((InvoiceNo=J2112)*1)</f>
        <v>2</v>
      </c>
      <c r="L2112">
        <f t="array" ref="L2112">SUM((InvoiceNo=J2112)*QuantityShipped)</f>
        <v>2</v>
      </c>
    </row>
    <row r="2113" spans="1:12" x14ac:dyDescent="0.55000000000000004">
      <c r="A2113" t="s">
        <v>2227</v>
      </c>
      <c r="B2113" s="1">
        <v>40640</v>
      </c>
      <c r="C2113" t="s">
        <v>138</v>
      </c>
      <c r="D2113" t="s">
        <v>1177</v>
      </c>
      <c r="E2113" t="s">
        <v>47</v>
      </c>
      <c r="F2113">
        <v>40</v>
      </c>
      <c r="G2113" t="str">
        <f t="array" ref="G2113">INDEX(BillToName,MATCH(A2113,'Bill to Data'!$A$2:$A$3040,0))</f>
        <v>PERRY LILLEY</v>
      </c>
      <c r="H2113" t="str">
        <f t="shared" si="32"/>
        <v>TTJ60-11005VP</v>
      </c>
      <c r="J2113" t="s">
        <v>4190</v>
      </c>
      <c r="K2113">
        <f t="array" ref="K2113">SUM((InvoiceNo=J2113)*1)</f>
        <v>1</v>
      </c>
      <c r="L2113">
        <f t="array" ref="L2113">SUM((InvoiceNo=J2113)*QuantityShipped)</f>
        <v>1</v>
      </c>
    </row>
    <row r="2114" spans="1:12" x14ac:dyDescent="0.55000000000000004">
      <c r="A2114" t="s">
        <v>2227</v>
      </c>
      <c r="B2114" s="1">
        <v>40640</v>
      </c>
      <c r="C2114" t="s">
        <v>138</v>
      </c>
      <c r="D2114" t="s">
        <v>121</v>
      </c>
      <c r="E2114" t="s">
        <v>30</v>
      </c>
      <c r="F2114">
        <v>40</v>
      </c>
      <c r="G2114" t="str">
        <f t="array" ref="G2114">INDEX(BillToName,MATCH(A2114,'Bill to Data'!$A$2:$A$3040,0))</f>
        <v>PERRY LILLEY</v>
      </c>
      <c r="H2114" t="str">
        <f t="shared" ref="H2114:H2177" si="33">LEFT(D2114,LEN(D2114))</f>
        <v>25612-3-NYR</v>
      </c>
      <c r="J2114" t="s">
        <v>4191</v>
      </c>
      <c r="K2114">
        <f t="array" ref="K2114">SUM((InvoiceNo=J2114)*1)</f>
        <v>2</v>
      </c>
      <c r="L2114">
        <f t="array" ref="L2114">SUM((InvoiceNo=J2114)*QuantityShipped)</f>
        <v>2</v>
      </c>
    </row>
    <row r="2115" spans="1:12" x14ac:dyDescent="0.55000000000000004">
      <c r="A2115" t="s">
        <v>2227</v>
      </c>
      <c r="B2115" s="1">
        <v>40640</v>
      </c>
      <c r="C2115" t="s">
        <v>138</v>
      </c>
      <c r="D2115" t="s">
        <v>1178</v>
      </c>
      <c r="E2115" t="s">
        <v>30</v>
      </c>
      <c r="F2115">
        <v>40</v>
      </c>
      <c r="G2115" t="str">
        <f t="array" ref="G2115">INDEX(BillToName,MATCH(A2115,'Bill to Data'!$A$2:$A$3040,0))</f>
        <v>PERRY LILLEY</v>
      </c>
      <c r="H2115" t="str">
        <f t="shared" si="33"/>
        <v>25612-7-NYR</v>
      </c>
      <c r="J2115" t="s">
        <v>4192</v>
      </c>
      <c r="K2115">
        <f t="array" ref="K2115">SUM((InvoiceNo=J2115)*1)</f>
        <v>1</v>
      </c>
      <c r="L2115">
        <f t="array" ref="L2115">SUM((InvoiceNo=J2115)*QuantityShipped)</f>
        <v>1</v>
      </c>
    </row>
    <row r="2116" spans="1:12" x14ac:dyDescent="0.55000000000000004">
      <c r="A2116" t="s">
        <v>2227</v>
      </c>
      <c r="B2116" s="1">
        <v>40640</v>
      </c>
      <c r="C2116" t="s">
        <v>138</v>
      </c>
      <c r="D2116" t="s">
        <v>71</v>
      </c>
      <c r="E2116" t="s">
        <v>72</v>
      </c>
      <c r="F2116">
        <v>0</v>
      </c>
      <c r="G2116" t="str">
        <f t="array" ref="G2116">INDEX(BillToName,MATCH(A2116,'Bill to Data'!$A$2:$A$3040,0))</f>
        <v>PERRY LILLEY</v>
      </c>
      <c r="H2116" t="str">
        <f t="shared" si="33"/>
        <v>55215-50-EPR</v>
      </c>
      <c r="J2116" t="s">
        <v>4193</v>
      </c>
      <c r="K2116">
        <f t="array" ref="K2116">SUM((InvoiceNo=J2116)*1)</f>
        <v>2</v>
      </c>
      <c r="L2116">
        <f t="array" ref="L2116">SUM((InvoiceNo=J2116)*QuantityShipped)</f>
        <v>160</v>
      </c>
    </row>
    <row r="2117" spans="1:12" x14ac:dyDescent="0.55000000000000004">
      <c r="A2117" t="s">
        <v>2228</v>
      </c>
      <c r="B2117" s="1">
        <v>40640</v>
      </c>
      <c r="C2117" t="s">
        <v>138</v>
      </c>
      <c r="D2117" t="s">
        <v>892</v>
      </c>
      <c r="E2117" t="s">
        <v>893</v>
      </c>
      <c r="F2117">
        <v>60</v>
      </c>
      <c r="G2117" t="str">
        <f t="array" ref="G2117">INDEX(BillToName,MATCH(A2117,'Bill to Data'!$A$2:$A$3040,0))</f>
        <v>SAMUEL SPARKS</v>
      </c>
      <c r="H2117" t="str">
        <f t="shared" si="33"/>
        <v>TDXL11004</v>
      </c>
      <c r="J2117" t="s">
        <v>4194</v>
      </c>
      <c r="K2117">
        <f t="array" ref="K2117">SUM((InvoiceNo=J2117)*1)</f>
        <v>1</v>
      </c>
      <c r="L2117">
        <f t="array" ref="L2117">SUM((InvoiceNo=J2117)*QuantityShipped)</f>
        <v>1</v>
      </c>
    </row>
    <row r="2118" spans="1:12" x14ac:dyDescent="0.55000000000000004">
      <c r="A2118" t="s">
        <v>2229</v>
      </c>
      <c r="B2118" s="1">
        <v>40640</v>
      </c>
      <c r="C2118" t="s">
        <v>1</v>
      </c>
      <c r="D2118" t="s">
        <v>362</v>
      </c>
      <c r="E2118" t="s">
        <v>361</v>
      </c>
      <c r="F2118">
        <v>20</v>
      </c>
      <c r="G2118" t="str">
        <f t="array" ref="G2118">INDEX(BillToName,MATCH(A2118,'Bill to Data'!$A$2:$A$3040,0))</f>
        <v>STEVE HERR</v>
      </c>
      <c r="H2118" t="str">
        <f t="shared" si="33"/>
        <v>38720-PPB-X18</v>
      </c>
      <c r="J2118" t="s">
        <v>4195</v>
      </c>
      <c r="K2118">
        <f t="array" ref="K2118">SUM((InvoiceNo=J2118)*1)</f>
        <v>3</v>
      </c>
      <c r="L2118">
        <f t="array" ref="L2118">SUM((InvoiceNo=J2118)*QuantityShipped)</f>
        <v>66</v>
      </c>
    </row>
    <row r="2119" spans="1:12" x14ac:dyDescent="0.55000000000000004">
      <c r="A2119" t="s">
        <v>2229</v>
      </c>
      <c r="B2119" s="1">
        <v>40640</v>
      </c>
      <c r="C2119" t="s">
        <v>1</v>
      </c>
      <c r="D2119" t="s">
        <v>363</v>
      </c>
      <c r="E2119" t="s">
        <v>12</v>
      </c>
      <c r="F2119">
        <v>1</v>
      </c>
      <c r="G2119" t="str">
        <f t="array" ref="G2119">INDEX(BillToName,MATCH(A2119,'Bill to Data'!$A$2:$A$3040,0))</f>
        <v>STEVE HERR</v>
      </c>
      <c r="H2119" t="str">
        <f t="shared" si="33"/>
        <v>50800-15-PP-300</v>
      </c>
      <c r="J2119" t="s">
        <v>4198</v>
      </c>
      <c r="K2119">
        <f t="array" ref="K2119">SUM((InvoiceNo=J2119)*1)</f>
        <v>5</v>
      </c>
      <c r="L2119">
        <f t="array" ref="L2119">SUM((InvoiceNo=J2119)*QuantityShipped)</f>
        <v>47</v>
      </c>
    </row>
    <row r="2120" spans="1:12" x14ac:dyDescent="0.55000000000000004">
      <c r="A2120" t="s">
        <v>2229</v>
      </c>
      <c r="B2120" s="1">
        <v>40640</v>
      </c>
      <c r="C2120" t="s">
        <v>1</v>
      </c>
      <c r="D2120" t="s">
        <v>114</v>
      </c>
      <c r="E2120" t="s">
        <v>115</v>
      </c>
      <c r="F2120">
        <v>2</v>
      </c>
      <c r="G2120" t="str">
        <f t="array" ref="G2120">INDEX(BillToName,MATCH(A2120,'Bill to Data'!$A$2:$A$3040,0))</f>
        <v>STEVE HERR</v>
      </c>
      <c r="H2120" t="str">
        <f t="shared" si="33"/>
        <v>22670-PP-15-1/4</v>
      </c>
      <c r="J2120" t="s">
        <v>4201</v>
      </c>
      <c r="K2120">
        <f t="array" ref="K2120">SUM((InvoiceNo=J2120)*1)</f>
        <v>7</v>
      </c>
      <c r="L2120">
        <f t="array" ref="L2120">SUM((InvoiceNo=J2120)*QuantityShipped)</f>
        <v>196</v>
      </c>
    </row>
    <row r="2121" spans="1:12" x14ac:dyDescent="0.55000000000000004">
      <c r="A2121" t="s">
        <v>2230</v>
      </c>
      <c r="B2121" s="1">
        <v>40640</v>
      </c>
      <c r="C2121" t="s">
        <v>1</v>
      </c>
      <c r="D2121" t="s">
        <v>1413</v>
      </c>
      <c r="E2121" t="s">
        <v>1414</v>
      </c>
      <c r="F2121">
        <v>30</v>
      </c>
      <c r="G2121" t="str">
        <f t="array" ref="G2121">INDEX(BillToName,MATCH(A2121,'Bill to Data'!$A$2:$A$3040,0))</f>
        <v>KEVIN BUCKSTEAD</v>
      </c>
      <c r="H2121" t="str">
        <f t="shared" si="33"/>
        <v>SJ7-04-VP</v>
      </c>
      <c r="J2121" t="s">
        <v>4203</v>
      </c>
      <c r="K2121">
        <f t="array" ref="K2121">SUM((InvoiceNo=J2121)*1)</f>
        <v>2</v>
      </c>
      <c r="L2121">
        <f t="array" ref="L2121">SUM((InvoiceNo=J2121)*QuantityShipped)</f>
        <v>16</v>
      </c>
    </row>
    <row r="2122" spans="1:12" x14ac:dyDescent="0.55000000000000004">
      <c r="A2122" t="s">
        <v>2230</v>
      </c>
      <c r="B2122" s="1">
        <v>40640</v>
      </c>
      <c r="C2122" t="s">
        <v>1</v>
      </c>
      <c r="D2122" t="s">
        <v>155</v>
      </c>
      <c r="E2122" t="s">
        <v>156</v>
      </c>
      <c r="F2122">
        <v>5</v>
      </c>
      <c r="G2122" t="str">
        <f t="array" ref="G2122">INDEX(BillToName,MATCH(A2122,'Bill to Data'!$A$2:$A$3040,0))</f>
        <v>KEVIN BUCKSTEAD</v>
      </c>
      <c r="H2122" t="str">
        <f t="shared" si="33"/>
        <v>QJ1/4T-NYB</v>
      </c>
      <c r="J2122" t="s">
        <v>4206</v>
      </c>
      <c r="K2122">
        <f t="array" ref="K2122">SUM((InvoiceNo=J2122)*1)</f>
        <v>1</v>
      </c>
      <c r="L2122">
        <f t="array" ref="L2122">SUM((InvoiceNo=J2122)*QuantityShipped)</f>
        <v>1</v>
      </c>
    </row>
    <row r="2123" spans="1:12" x14ac:dyDescent="0.55000000000000004">
      <c r="A2123" t="s">
        <v>2230</v>
      </c>
      <c r="B2123" s="1">
        <v>40640</v>
      </c>
      <c r="C2123" t="s">
        <v>1</v>
      </c>
      <c r="D2123" t="s">
        <v>1443</v>
      </c>
      <c r="E2123" t="s">
        <v>1444</v>
      </c>
      <c r="F2123">
        <v>5</v>
      </c>
      <c r="G2123" t="str">
        <f t="array" ref="G2123">INDEX(BillToName,MATCH(A2123,'Bill to Data'!$A$2:$A$3040,0))</f>
        <v>KEVIN BUCKSTEAD</v>
      </c>
      <c r="H2123" t="str">
        <f t="shared" si="33"/>
        <v>21353-6-15-NYB</v>
      </c>
      <c r="J2123" t="s">
        <v>4209</v>
      </c>
      <c r="K2123">
        <f t="array" ref="K2123">SUM((InvoiceNo=J2123)*1)</f>
        <v>1</v>
      </c>
      <c r="L2123">
        <f t="array" ref="L2123">SUM((InvoiceNo=J2123)*QuantityShipped)</f>
        <v>10</v>
      </c>
    </row>
    <row r="2124" spans="1:12" x14ac:dyDescent="0.55000000000000004">
      <c r="A2124" t="s">
        <v>2230</v>
      </c>
      <c r="B2124" s="1">
        <v>40640</v>
      </c>
      <c r="C2124" t="s">
        <v>1</v>
      </c>
      <c r="D2124" t="s">
        <v>77</v>
      </c>
      <c r="E2124" t="s">
        <v>30</v>
      </c>
      <c r="F2124">
        <v>20</v>
      </c>
      <c r="G2124" t="str">
        <f t="array" ref="G2124">INDEX(BillToName,MATCH(A2124,'Bill to Data'!$A$2:$A$3040,0))</f>
        <v>KEVIN BUCKSTEAD</v>
      </c>
      <c r="H2124" t="str">
        <f t="shared" si="33"/>
        <v>25612-6-NYR</v>
      </c>
      <c r="J2124" t="s">
        <v>4210</v>
      </c>
      <c r="K2124">
        <f t="array" ref="K2124">SUM((InvoiceNo=J2124)*1)</f>
        <v>1</v>
      </c>
      <c r="L2124">
        <f t="array" ref="L2124">SUM((InvoiceNo=J2124)*QuantityShipped)</f>
        <v>1</v>
      </c>
    </row>
    <row r="2125" spans="1:12" x14ac:dyDescent="0.55000000000000004">
      <c r="A2125" t="s">
        <v>2230</v>
      </c>
      <c r="B2125" s="1">
        <v>40640</v>
      </c>
      <c r="C2125" t="s">
        <v>1</v>
      </c>
      <c r="D2125" t="s">
        <v>886</v>
      </c>
      <c r="E2125" t="s">
        <v>301</v>
      </c>
      <c r="F2125">
        <v>10</v>
      </c>
      <c r="G2125" t="str">
        <f t="array" ref="G2125">INDEX(BillToName,MATCH(A2125,'Bill to Data'!$A$2:$A$3040,0))</f>
        <v>KEVIN BUCKSTEAD</v>
      </c>
      <c r="H2125" t="str">
        <f t="shared" si="33"/>
        <v>XR110015VS</v>
      </c>
      <c r="J2125" t="s">
        <v>4211</v>
      </c>
      <c r="K2125">
        <f t="array" ref="K2125">SUM((InvoiceNo=J2125)*1)</f>
        <v>1</v>
      </c>
      <c r="L2125">
        <f t="array" ref="L2125">SUM((InvoiceNo=J2125)*QuantityShipped)</f>
        <v>5</v>
      </c>
    </row>
    <row r="2126" spans="1:12" x14ac:dyDescent="0.55000000000000004">
      <c r="A2126" t="s">
        <v>2230</v>
      </c>
      <c r="B2126" s="1">
        <v>40640</v>
      </c>
      <c r="C2126" t="s">
        <v>1</v>
      </c>
      <c r="D2126" t="s">
        <v>1876</v>
      </c>
      <c r="E2126" t="s">
        <v>307</v>
      </c>
      <c r="F2126">
        <v>10</v>
      </c>
      <c r="G2126" t="str">
        <f t="array" ref="G2126">INDEX(BillToName,MATCH(A2126,'Bill to Data'!$A$2:$A$3040,0))</f>
        <v>KEVIN BUCKSTEAD</v>
      </c>
      <c r="H2126" t="str">
        <f t="shared" si="33"/>
        <v>AI110015-VS</v>
      </c>
      <c r="J2126" t="s">
        <v>4214</v>
      </c>
      <c r="K2126">
        <f t="array" ref="K2126">SUM((InvoiceNo=J2126)*1)</f>
        <v>1</v>
      </c>
      <c r="L2126">
        <f t="array" ref="L2126">SUM((InvoiceNo=J2126)*QuantityShipped)</f>
        <v>22</v>
      </c>
    </row>
    <row r="2127" spans="1:12" x14ac:dyDescent="0.55000000000000004">
      <c r="A2127" t="s">
        <v>2230</v>
      </c>
      <c r="B2127" s="1">
        <v>40640</v>
      </c>
      <c r="C2127" t="s">
        <v>1</v>
      </c>
      <c r="D2127" t="s">
        <v>73</v>
      </c>
      <c r="E2127" t="s">
        <v>74</v>
      </c>
      <c r="F2127">
        <v>5</v>
      </c>
      <c r="G2127" t="str">
        <f t="array" ref="G2127">INDEX(BillToName,MATCH(A2127,'Bill to Data'!$A$2:$A$3040,0))</f>
        <v>KEVIN BUCKSTEAD</v>
      </c>
      <c r="H2127" t="str">
        <f t="shared" si="33"/>
        <v>19843-NYR</v>
      </c>
      <c r="J2127" t="s">
        <v>4215</v>
      </c>
      <c r="K2127">
        <f t="array" ref="K2127">SUM((InvoiceNo=J2127)*1)</f>
        <v>1</v>
      </c>
      <c r="L2127">
        <f t="array" ref="L2127">SUM((InvoiceNo=J2127)*QuantityShipped)</f>
        <v>2</v>
      </c>
    </row>
    <row r="2128" spans="1:12" x14ac:dyDescent="0.55000000000000004">
      <c r="A2128" t="s">
        <v>2231</v>
      </c>
      <c r="B2128" s="1">
        <v>40640</v>
      </c>
      <c r="C2128" t="s">
        <v>1</v>
      </c>
      <c r="D2128" t="s">
        <v>1391</v>
      </c>
      <c r="E2128" t="s">
        <v>1392</v>
      </c>
      <c r="F2128">
        <v>24</v>
      </c>
      <c r="G2128" t="str">
        <f t="array" ref="G2128">INDEX(BillToName,MATCH(A2128,'Bill to Data'!$A$2:$A$3040,0))</f>
        <v>GARY POWELL</v>
      </c>
      <c r="H2128" t="str">
        <f t="shared" si="33"/>
        <v>AM11003</v>
      </c>
      <c r="J2128" t="s">
        <v>4216</v>
      </c>
      <c r="K2128">
        <f t="array" ref="K2128">SUM((InvoiceNo=J2128)*1)</f>
        <v>1</v>
      </c>
      <c r="L2128">
        <f t="array" ref="L2128">SUM((InvoiceNo=J2128)*QuantityShipped)</f>
        <v>88</v>
      </c>
    </row>
    <row r="2129" spans="1:12" x14ac:dyDescent="0.55000000000000004">
      <c r="A2129" t="s">
        <v>2232</v>
      </c>
      <c r="B2129" s="1">
        <v>40640</v>
      </c>
      <c r="C2129" t="s">
        <v>1</v>
      </c>
      <c r="D2129" t="s">
        <v>330</v>
      </c>
      <c r="E2129" t="s">
        <v>12</v>
      </c>
      <c r="F2129">
        <v>4</v>
      </c>
      <c r="G2129" t="str">
        <f t="array" ref="G2129">INDEX(BillToName,MATCH(A2129,'Bill to Data'!$A$2:$A$3040,0))</f>
        <v>scott leblanc</v>
      </c>
      <c r="H2129" t="str">
        <f t="shared" si="33"/>
        <v>50800-15-PP-406</v>
      </c>
      <c r="J2129" t="s">
        <v>4217</v>
      </c>
      <c r="K2129">
        <f t="array" ref="K2129">SUM((InvoiceNo=J2129)*1)</f>
        <v>2</v>
      </c>
      <c r="L2129">
        <f t="array" ref="L2129">SUM((InvoiceNo=J2129)*QuantityShipped)</f>
        <v>4</v>
      </c>
    </row>
    <row r="2130" spans="1:12" x14ac:dyDescent="0.55000000000000004">
      <c r="A2130" t="s">
        <v>2232</v>
      </c>
      <c r="B2130" s="1">
        <v>40640</v>
      </c>
      <c r="C2130" t="s">
        <v>1</v>
      </c>
      <c r="D2130" t="s">
        <v>117</v>
      </c>
      <c r="E2130" t="s">
        <v>12</v>
      </c>
      <c r="F2130">
        <v>4</v>
      </c>
      <c r="G2130" t="str">
        <f t="array" ref="G2130">INDEX(BillToName,MATCH(A2130,'Bill to Data'!$A$2:$A$3040,0))</f>
        <v>scott leblanc</v>
      </c>
      <c r="H2130" t="str">
        <f t="shared" si="33"/>
        <v>50800-21-AL-406</v>
      </c>
      <c r="J2130" t="s">
        <v>4222</v>
      </c>
      <c r="K2130">
        <f t="array" ref="K2130">SUM((InvoiceNo=J2130)*1)</f>
        <v>5</v>
      </c>
      <c r="L2130">
        <f t="array" ref="L2130">SUM((InvoiceNo=J2130)*QuantityShipped)</f>
        <v>240</v>
      </c>
    </row>
    <row r="2131" spans="1:12" x14ac:dyDescent="0.55000000000000004">
      <c r="A2131" t="s">
        <v>2233</v>
      </c>
      <c r="B2131" s="1">
        <v>40640</v>
      </c>
      <c r="C2131" t="s">
        <v>1</v>
      </c>
      <c r="D2131" t="s">
        <v>2234</v>
      </c>
      <c r="E2131" t="s">
        <v>2235</v>
      </c>
      <c r="F2131">
        <v>2</v>
      </c>
      <c r="G2131" t="str">
        <f t="array" ref="G2131">INDEX(BillToName,MATCH(A2131,'Bill to Data'!$A$2:$A$3040,0))</f>
        <v>TIMOTHY SHEALY</v>
      </c>
      <c r="H2131" t="str">
        <f t="shared" si="33"/>
        <v>HY1414</v>
      </c>
      <c r="J2131" t="s">
        <v>4225</v>
      </c>
      <c r="K2131">
        <f t="array" ref="K2131">SUM((InvoiceNo=J2131)*1)</f>
        <v>2</v>
      </c>
      <c r="L2131">
        <f t="array" ref="L2131">SUM((InvoiceNo=J2131)*QuantityShipped)</f>
        <v>62</v>
      </c>
    </row>
    <row r="2132" spans="1:12" x14ac:dyDescent="0.55000000000000004">
      <c r="A2132" t="s">
        <v>2233</v>
      </c>
      <c r="B2132" s="1">
        <v>40640</v>
      </c>
      <c r="C2132" t="s">
        <v>1</v>
      </c>
      <c r="D2132" t="s">
        <v>2073</v>
      </c>
      <c r="E2132" t="s">
        <v>2074</v>
      </c>
      <c r="F2132">
        <v>2</v>
      </c>
      <c r="G2132" t="str">
        <f t="array" ref="G2132">INDEX(BillToName,MATCH(A2132,'Bill to Data'!$A$2:$A$3040,0))</f>
        <v>TIMOTHY SHEALY</v>
      </c>
      <c r="H2132" t="str">
        <f t="shared" si="33"/>
        <v>FM900S</v>
      </c>
      <c r="J2132" t="s">
        <v>4226</v>
      </c>
      <c r="K2132">
        <f t="array" ref="K2132">SUM((InvoiceNo=J2132)*1)</f>
        <v>1</v>
      </c>
      <c r="L2132">
        <f t="array" ref="L2132">SUM((InvoiceNo=J2132)*QuantityShipped)</f>
        <v>1</v>
      </c>
    </row>
    <row r="2133" spans="1:12" x14ac:dyDescent="0.55000000000000004">
      <c r="A2133" t="s">
        <v>2233</v>
      </c>
      <c r="B2133" s="1">
        <v>40640</v>
      </c>
      <c r="C2133" t="s">
        <v>1</v>
      </c>
      <c r="D2133" t="s">
        <v>2071</v>
      </c>
      <c r="E2133" t="s">
        <v>2072</v>
      </c>
      <c r="F2133">
        <v>2</v>
      </c>
      <c r="G2133" t="str">
        <f t="array" ref="G2133">INDEX(BillToName,MATCH(A2133,'Bill to Data'!$A$2:$A$3040,0))</f>
        <v>TIMOTHY SHEALY</v>
      </c>
      <c r="H2133" t="str">
        <f t="shared" si="33"/>
        <v>FM900Y</v>
      </c>
      <c r="J2133" t="s">
        <v>4229</v>
      </c>
      <c r="K2133">
        <f t="array" ref="K2133">SUM((InvoiceNo=J2133)*1)</f>
        <v>1</v>
      </c>
      <c r="L2133">
        <f t="array" ref="L2133">SUM((InvoiceNo=J2133)*QuantityShipped)</f>
        <v>1</v>
      </c>
    </row>
    <row r="2134" spans="1:12" x14ac:dyDescent="0.55000000000000004">
      <c r="A2134" t="s">
        <v>2233</v>
      </c>
      <c r="B2134" s="1">
        <v>40640</v>
      </c>
      <c r="C2134" t="s">
        <v>1</v>
      </c>
      <c r="D2134" t="s">
        <v>453</v>
      </c>
      <c r="E2134" t="s">
        <v>30</v>
      </c>
      <c r="F2134">
        <v>37</v>
      </c>
      <c r="G2134" t="str">
        <f t="array" ref="G2134">INDEX(BillToName,MATCH(A2134,'Bill to Data'!$A$2:$A$3040,0))</f>
        <v>TIMOTHY SHEALY</v>
      </c>
      <c r="H2134" t="str">
        <f t="shared" si="33"/>
        <v>25612-2-NYR</v>
      </c>
      <c r="J2134" t="s">
        <v>4230</v>
      </c>
      <c r="K2134">
        <f t="array" ref="K2134">SUM((InvoiceNo=J2134)*1)</f>
        <v>4</v>
      </c>
      <c r="L2134">
        <f t="array" ref="L2134">SUM((InvoiceNo=J2134)*QuantityShipped)</f>
        <v>20</v>
      </c>
    </row>
    <row r="2135" spans="1:12" x14ac:dyDescent="0.55000000000000004">
      <c r="A2135" t="s">
        <v>2233</v>
      </c>
      <c r="B2135" s="1">
        <v>40640</v>
      </c>
      <c r="C2135" t="s">
        <v>1</v>
      </c>
      <c r="D2135" t="s">
        <v>24</v>
      </c>
      <c r="E2135" t="s">
        <v>23</v>
      </c>
      <c r="F2135">
        <v>37</v>
      </c>
      <c r="G2135" t="str">
        <f t="array" ref="G2135">INDEX(BillToName,MATCH(A2135,'Bill to Data'!$A$2:$A$3040,0))</f>
        <v>TIMOTHY SHEALY</v>
      </c>
      <c r="H2135" t="str">
        <f t="shared" si="33"/>
        <v>TT11008-VP</v>
      </c>
      <c r="J2135" t="s">
        <v>4231</v>
      </c>
      <c r="K2135">
        <f t="array" ref="K2135">SUM((InvoiceNo=J2135)*1)</f>
        <v>1</v>
      </c>
      <c r="L2135">
        <f t="array" ref="L2135">SUM((InvoiceNo=J2135)*QuantityShipped)</f>
        <v>3</v>
      </c>
    </row>
    <row r="2136" spans="1:12" x14ac:dyDescent="0.55000000000000004">
      <c r="A2136" t="s">
        <v>2233</v>
      </c>
      <c r="B2136" s="1">
        <v>40640</v>
      </c>
      <c r="C2136" t="s">
        <v>1</v>
      </c>
      <c r="D2136" t="s">
        <v>312</v>
      </c>
      <c r="E2136" t="s">
        <v>198</v>
      </c>
      <c r="F2136">
        <v>1</v>
      </c>
      <c r="G2136" t="str">
        <f t="array" ref="G2136">INDEX(BillToName,MATCH(A2136,'Bill to Data'!$A$2:$A$3040,0))</f>
        <v>TIMOTHY SHEALY</v>
      </c>
      <c r="H2136" t="str">
        <f t="shared" si="33"/>
        <v>22251-311-750-N</v>
      </c>
      <c r="J2136" t="s">
        <v>4232</v>
      </c>
      <c r="K2136">
        <f t="array" ref="K2136">SUM((InvoiceNo=J2136)*1)</f>
        <v>1</v>
      </c>
      <c r="L2136">
        <f t="array" ref="L2136">SUM((InvoiceNo=J2136)*QuantityShipped)</f>
        <v>-50</v>
      </c>
    </row>
    <row r="2137" spans="1:12" x14ac:dyDescent="0.55000000000000004">
      <c r="A2137" t="s">
        <v>2233</v>
      </c>
      <c r="B2137" s="1">
        <v>40640</v>
      </c>
      <c r="C2137" t="s">
        <v>1</v>
      </c>
      <c r="D2137" t="s">
        <v>197</v>
      </c>
      <c r="E2137" t="s">
        <v>198</v>
      </c>
      <c r="F2137">
        <v>2</v>
      </c>
      <c r="G2137" t="str">
        <f t="array" ref="G2137">INDEX(BillToName,MATCH(A2137,'Bill to Data'!$A$2:$A$3040,0))</f>
        <v>TIMOTHY SHEALY</v>
      </c>
      <c r="H2137" t="str">
        <f t="shared" si="33"/>
        <v>22252-312-750-N</v>
      </c>
      <c r="J2137" t="s">
        <v>4233</v>
      </c>
      <c r="K2137">
        <f t="array" ref="K2137">SUM((InvoiceNo=J2137)*1)</f>
        <v>1</v>
      </c>
      <c r="L2137">
        <f t="array" ref="L2137">SUM((InvoiceNo=J2137)*QuantityShipped)</f>
        <v>4</v>
      </c>
    </row>
    <row r="2138" spans="1:12" x14ac:dyDescent="0.55000000000000004">
      <c r="A2138" t="s">
        <v>2236</v>
      </c>
      <c r="B2138" s="1">
        <v>40640</v>
      </c>
      <c r="C2138" t="s">
        <v>1</v>
      </c>
      <c r="D2138" t="s">
        <v>1740</v>
      </c>
      <c r="E2138" t="s">
        <v>1741</v>
      </c>
      <c r="F2138">
        <v>1</v>
      </c>
      <c r="G2138" t="str">
        <f t="array" ref="G2138">INDEX(BillToName,MATCH(A2138,'Bill to Data'!$A$2:$A$3040,0))</f>
        <v>JEFF LEONARD</v>
      </c>
      <c r="H2138" t="str">
        <f t="shared" si="33"/>
        <v>VT200SL</v>
      </c>
      <c r="J2138" t="s">
        <v>4236</v>
      </c>
      <c r="K2138">
        <f t="array" ref="K2138">SUM((InvoiceNo=J2138)*1)</f>
        <v>1</v>
      </c>
      <c r="L2138">
        <f t="array" ref="L2138">SUM((InvoiceNo=J2138)*QuantityShipped)</f>
        <v>2</v>
      </c>
    </row>
    <row r="2139" spans="1:12" x14ac:dyDescent="0.55000000000000004">
      <c r="A2139" t="s">
        <v>2237</v>
      </c>
      <c r="B2139" s="1">
        <v>40640</v>
      </c>
      <c r="C2139" t="s">
        <v>1</v>
      </c>
      <c r="D2139" t="s">
        <v>242</v>
      </c>
      <c r="E2139" t="s">
        <v>243</v>
      </c>
      <c r="F2139">
        <v>5</v>
      </c>
      <c r="G2139" t="str">
        <f t="array" ref="G2139">INDEX(BillToName,MATCH(A2139,'Bill to Data'!$A$2:$A$3040,0))</f>
        <v>DANIEL SMITH</v>
      </c>
      <c r="H2139" t="str">
        <f t="shared" si="33"/>
        <v>CP19438-EPR</v>
      </c>
      <c r="J2139" t="s">
        <v>4239</v>
      </c>
      <c r="K2139">
        <f t="array" ref="K2139">SUM((InvoiceNo=J2139)*1)</f>
        <v>1</v>
      </c>
      <c r="L2139">
        <f t="array" ref="L2139">SUM((InvoiceNo=J2139)*QuantityShipped)</f>
        <v>1</v>
      </c>
    </row>
    <row r="2140" spans="1:12" x14ac:dyDescent="0.55000000000000004">
      <c r="A2140" t="s">
        <v>2237</v>
      </c>
      <c r="B2140" s="1">
        <v>40640</v>
      </c>
      <c r="C2140" t="s">
        <v>1</v>
      </c>
      <c r="D2140" t="s">
        <v>769</v>
      </c>
      <c r="E2140" t="s">
        <v>770</v>
      </c>
      <c r="F2140">
        <v>1</v>
      </c>
      <c r="G2140" t="str">
        <f t="array" ref="G2140">INDEX(BillToName,MATCH(A2140,'Bill to Data'!$A$2:$A$3040,0))</f>
        <v>DANIEL SMITH</v>
      </c>
      <c r="H2140" t="str">
        <f t="shared" si="33"/>
        <v>6051-SS-100</v>
      </c>
      <c r="J2140" t="s">
        <v>4240</v>
      </c>
      <c r="K2140">
        <f t="array" ref="K2140">SUM((InvoiceNo=J2140)*1)</f>
        <v>1</v>
      </c>
      <c r="L2140">
        <f t="array" ref="L2140">SUM((InvoiceNo=J2140)*QuantityShipped)</f>
        <v>3</v>
      </c>
    </row>
    <row r="2141" spans="1:12" x14ac:dyDescent="0.55000000000000004">
      <c r="A2141" t="s">
        <v>2237</v>
      </c>
      <c r="B2141" s="1">
        <v>40640</v>
      </c>
      <c r="C2141" t="s">
        <v>1</v>
      </c>
      <c r="D2141" t="s">
        <v>981</v>
      </c>
      <c r="E2141" t="s">
        <v>982</v>
      </c>
      <c r="F2141">
        <v>1</v>
      </c>
      <c r="G2141" t="str">
        <f t="array" ref="G2141">INDEX(BillToName,MATCH(A2141,'Bill to Data'!$A$2:$A$3040,0))</f>
        <v>DANIEL SMITH</v>
      </c>
      <c r="H2141" t="str">
        <f t="shared" si="33"/>
        <v>4193A-SS-10-100</v>
      </c>
      <c r="J2141" t="s">
        <v>4241</v>
      </c>
      <c r="K2141">
        <f t="array" ref="K2141">SUM((InvoiceNo=J2141)*1)</f>
        <v>1</v>
      </c>
      <c r="L2141">
        <f t="array" ref="L2141">SUM((InvoiceNo=J2141)*QuantityShipped)</f>
        <v>1</v>
      </c>
    </row>
    <row r="2142" spans="1:12" x14ac:dyDescent="0.55000000000000004">
      <c r="A2142" t="s">
        <v>2237</v>
      </c>
      <c r="B2142" s="1">
        <v>40640</v>
      </c>
      <c r="C2142" t="s">
        <v>1</v>
      </c>
      <c r="D2142" t="s">
        <v>121</v>
      </c>
      <c r="E2142" t="s">
        <v>30</v>
      </c>
      <c r="F2142">
        <v>1</v>
      </c>
      <c r="G2142" t="str">
        <f t="array" ref="G2142">INDEX(BillToName,MATCH(A2142,'Bill to Data'!$A$2:$A$3040,0))</f>
        <v>DANIEL SMITH</v>
      </c>
      <c r="H2142" t="str">
        <f t="shared" si="33"/>
        <v>25612-3-NYR</v>
      </c>
      <c r="J2142" t="s">
        <v>4244</v>
      </c>
      <c r="K2142">
        <f t="array" ref="K2142">SUM((InvoiceNo=J2142)*1)</f>
        <v>1</v>
      </c>
      <c r="L2142">
        <f t="array" ref="L2142">SUM((InvoiceNo=J2142)*QuantityShipped)</f>
        <v>30</v>
      </c>
    </row>
    <row r="2143" spans="1:12" x14ac:dyDescent="0.55000000000000004">
      <c r="A2143" t="s">
        <v>2237</v>
      </c>
      <c r="B2143" s="1">
        <v>40640</v>
      </c>
      <c r="C2143" t="s">
        <v>1</v>
      </c>
      <c r="D2143" t="s">
        <v>136</v>
      </c>
      <c r="E2143" t="s">
        <v>120</v>
      </c>
      <c r="F2143">
        <v>1</v>
      </c>
      <c r="G2143" t="str">
        <f t="array" ref="G2143">INDEX(BillToName,MATCH(A2143,'Bill to Data'!$A$2:$A$3040,0))</f>
        <v>DANIEL SMITH</v>
      </c>
      <c r="H2143" t="str">
        <f t="shared" si="33"/>
        <v>XR8008VS</v>
      </c>
      <c r="J2143" t="s">
        <v>4245</v>
      </c>
      <c r="K2143">
        <f t="array" ref="K2143">SUM((InvoiceNo=J2143)*1)</f>
        <v>4</v>
      </c>
      <c r="L2143">
        <f t="array" ref="L2143">SUM((InvoiceNo=J2143)*QuantityShipped)</f>
        <v>43</v>
      </c>
    </row>
    <row r="2144" spans="1:12" x14ac:dyDescent="0.55000000000000004">
      <c r="A2144" t="s">
        <v>2237</v>
      </c>
      <c r="B2144" s="1">
        <v>40640</v>
      </c>
      <c r="C2144" t="s">
        <v>1</v>
      </c>
      <c r="D2144" t="s">
        <v>886</v>
      </c>
      <c r="E2144" t="s">
        <v>301</v>
      </c>
      <c r="F2144">
        <v>1</v>
      </c>
      <c r="G2144" t="str">
        <f t="array" ref="G2144">INDEX(BillToName,MATCH(A2144,'Bill to Data'!$A$2:$A$3040,0))</f>
        <v>DANIEL SMITH</v>
      </c>
      <c r="H2144" t="str">
        <f t="shared" si="33"/>
        <v>XR110015VS</v>
      </c>
      <c r="J2144" t="s">
        <v>4250</v>
      </c>
      <c r="K2144">
        <f t="array" ref="K2144">SUM((InvoiceNo=J2144)*1)</f>
        <v>3</v>
      </c>
      <c r="L2144">
        <f t="array" ref="L2144">SUM((InvoiceNo=J2144)*QuantityShipped)</f>
        <v>20</v>
      </c>
    </row>
    <row r="2145" spans="1:12" x14ac:dyDescent="0.55000000000000004">
      <c r="A2145" t="s">
        <v>2238</v>
      </c>
      <c r="B2145" s="1">
        <v>40640</v>
      </c>
      <c r="C2145" t="s">
        <v>138</v>
      </c>
      <c r="D2145" t="s">
        <v>1103</v>
      </c>
      <c r="E2145" t="s">
        <v>1104</v>
      </c>
      <c r="F2145">
        <v>6</v>
      </c>
      <c r="G2145" t="str">
        <f t="array" ref="G2145">INDEX(BillToName,MATCH(A2145,'Bill to Data'!$A$2:$A$3040,0))</f>
        <v>GINGER PECKHART</v>
      </c>
      <c r="H2145" t="str">
        <f t="shared" si="33"/>
        <v>20460-00</v>
      </c>
      <c r="J2145" t="s">
        <v>4253</v>
      </c>
      <c r="K2145">
        <f t="array" ref="K2145">SUM((InvoiceNo=J2145)*1)</f>
        <v>3</v>
      </c>
      <c r="L2145">
        <f t="array" ref="L2145">SUM((InvoiceNo=J2145)*QuantityShipped)</f>
        <v>5</v>
      </c>
    </row>
    <row r="2146" spans="1:12" x14ac:dyDescent="0.55000000000000004">
      <c r="A2146" t="s">
        <v>2238</v>
      </c>
      <c r="B2146" s="1">
        <v>40640</v>
      </c>
      <c r="C2146" t="s">
        <v>138</v>
      </c>
      <c r="D2146" t="s">
        <v>2239</v>
      </c>
      <c r="E2146" t="s">
        <v>2240</v>
      </c>
      <c r="F2146">
        <v>6</v>
      </c>
      <c r="G2146" t="str">
        <f t="array" ref="G2146">INDEX(BillToName,MATCH(A2146,'Bill to Data'!$A$2:$A$3040,0))</f>
        <v>GINGER PECKHART</v>
      </c>
      <c r="H2146" t="str">
        <f t="shared" si="33"/>
        <v>20501-00</v>
      </c>
      <c r="J2146" t="s">
        <v>4255</v>
      </c>
      <c r="K2146">
        <f t="array" ref="K2146">SUM((InvoiceNo=J2146)*1)</f>
        <v>8</v>
      </c>
      <c r="L2146">
        <f t="array" ref="L2146">SUM((InvoiceNo=J2146)*QuantityShipped)</f>
        <v>40</v>
      </c>
    </row>
    <row r="2147" spans="1:12" x14ac:dyDescent="0.55000000000000004">
      <c r="A2147" t="s">
        <v>2238</v>
      </c>
      <c r="B2147" s="1">
        <v>40640</v>
      </c>
      <c r="C2147" t="s">
        <v>138</v>
      </c>
      <c r="D2147" t="s">
        <v>1881</v>
      </c>
      <c r="E2147" t="s">
        <v>1882</v>
      </c>
      <c r="F2147">
        <v>6</v>
      </c>
      <c r="G2147" t="str">
        <f t="array" ref="G2147">INDEX(BillToName,MATCH(A2147,'Bill to Data'!$A$2:$A$3040,0))</f>
        <v>GINGER PECKHART</v>
      </c>
      <c r="H2147" t="str">
        <f t="shared" si="33"/>
        <v>20511-00</v>
      </c>
      <c r="J2147" t="s">
        <v>4256</v>
      </c>
      <c r="K2147">
        <f t="array" ref="K2147">SUM((InvoiceNo=J2147)*1)</f>
        <v>3</v>
      </c>
      <c r="L2147">
        <f t="array" ref="L2147">SUM((InvoiceNo=J2147)*QuantityShipped)</f>
        <v>200</v>
      </c>
    </row>
    <row r="2148" spans="1:12" x14ac:dyDescent="0.55000000000000004">
      <c r="A2148" t="s">
        <v>2241</v>
      </c>
      <c r="B2148" s="1">
        <v>40640</v>
      </c>
      <c r="C2148" t="s">
        <v>138</v>
      </c>
      <c r="D2148" t="s">
        <v>68</v>
      </c>
      <c r="E2148" t="s">
        <v>69</v>
      </c>
      <c r="F2148">
        <v>1</v>
      </c>
      <c r="G2148" t="str">
        <f t="array" ref="G2148">INDEX(BillToName,MATCH(A2148,'Bill to Data'!$A$2:$A$3040,0))</f>
        <v>SCOTT RIBA</v>
      </c>
      <c r="H2148" t="str">
        <f t="shared" si="33"/>
        <v>2087-593-135</v>
      </c>
      <c r="J2148" t="s">
        <v>4257</v>
      </c>
      <c r="K2148">
        <f t="array" ref="K2148">SUM((InvoiceNo=J2148)*1)</f>
        <v>1</v>
      </c>
      <c r="L2148">
        <f t="array" ref="L2148">SUM((InvoiceNo=J2148)*QuantityShipped)</f>
        <v>2</v>
      </c>
    </row>
    <row r="2149" spans="1:12" x14ac:dyDescent="0.55000000000000004">
      <c r="A2149" t="s">
        <v>2241</v>
      </c>
      <c r="B2149" s="1">
        <v>40640</v>
      </c>
      <c r="C2149" t="s">
        <v>138</v>
      </c>
      <c r="D2149" t="s">
        <v>46</v>
      </c>
      <c r="E2149" t="s">
        <v>47</v>
      </c>
      <c r="F2149">
        <v>18</v>
      </c>
      <c r="G2149" t="str">
        <f t="array" ref="G2149">INDEX(BillToName,MATCH(A2149,'Bill to Data'!$A$2:$A$3040,0))</f>
        <v>SCOTT RIBA</v>
      </c>
      <c r="H2149" t="str">
        <f t="shared" si="33"/>
        <v>TTJ60-11003VP</v>
      </c>
      <c r="J2149" t="s">
        <v>4260</v>
      </c>
      <c r="K2149">
        <f t="array" ref="K2149">SUM((InvoiceNo=J2149)*1)</f>
        <v>1</v>
      </c>
      <c r="L2149">
        <f t="array" ref="L2149">SUM((InvoiceNo=J2149)*QuantityShipped)</f>
        <v>1</v>
      </c>
    </row>
    <row r="2150" spans="1:12" x14ac:dyDescent="0.55000000000000004">
      <c r="A2150" t="s">
        <v>2242</v>
      </c>
      <c r="B2150" s="1">
        <v>40640</v>
      </c>
      <c r="C2150" t="s">
        <v>138</v>
      </c>
      <c r="D2150" t="s">
        <v>437</v>
      </c>
      <c r="E2150" t="s">
        <v>438</v>
      </c>
      <c r="F2150">
        <v>47</v>
      </c>
      <c r="G2150" t="str">
        <f t="array" ref="G2150">INDEX(BillToName,MATCH(A2150,'Bill to Data'!$A$2:$A$3040,0))</f>
        <v>KENNITH SLIVA</v>
      </c>
      <c r="H2150" t="str">
        <f t="shared" si="33"/>
        <v>TX-VK8</v>
      </c>
      <c r="J2150" t="s">
        <v>4261</v>
      </c>
      <c r="K2150">
        <f t="array" ref="K2150">SUM((InvoiceNo=J2150)*1)</f>
        <v>1</v>
      </c>
      <c r="L2150">
        <f t="array" ref="L2150">SUM((InvoiceNo=J2150)*QuantityShipped)</f>
        <v>1</v>
      </c>
    </row>
    <row r="2151" spans="1:12" x14ac:dyDescent="0.55000000000000004">
      <c r="A2151" t="s">
        <v>2242</v>
      </c>
      <c r="B2151" s="1">
        <v>40640</v>
      </c>
      <c r="C2151" t="s">
        <v>138</v>
      </c>
      <c r="D2151" t="s">
        <v>126</v>
      </c>
      <c r="E2151" t="s">
        <v>30</v>
      </c>
      <c r="F2151">
        <v>5</v>
      </c>
      <c r="G2151" t="str">
        <f t="array" ref="G2151">INDEX(BillToName,MATCH(A2151,'Bill to Data'!$A$2:$A$3040,0))</f>
        <v>KENNITH SLIVA</v>
      </c>
      <c r="H2151" t="str">
        <f t="shared" si="33"/>
        <v>25608-1-NYR</v>
      </c>
      <c r="J2151" t="s">
        <v>4262</v>
      </c>
      <c r="K2151">
        <f t="array" ref="K2151">SUM((InvoiceNo=J2151)*1)</f>
        <v>1</v>
      </c>
      <c r="L2151">
        <f t="array" ref="L2151">SUM((InvoiceNo=J2151)*QuantityShipped)</f>
        <v>1</v>
      </c>
    </row>
    <row r="2152" spans="1:12" x14ac:dyDescent="0.55000000000000004">
      <c r="A2152" t="s">
        <v>2242</v>
      </c>
      <c r="B2152" s="1">
        <v>40640</v>
      </c>
      <c r="C2152" t="s">
        <v>138</v>
      </c>
      <c r="D2152" t="s">
        <v>2178</v>
      </c>
      <c r="E2152" t="s">
        <v>86</v>
      </c>
      <c r="F2152">
        <v>0</v>
      </c>
      <c r="G2152" t="str">
        <f t="array" ref="G2152">INDEX(BillToName,MATCH(A2152,'Bill to Data'!$A$2:$A$3040,0))</f>
        <v>KENNITH SLIVA</v>
      </c>
      <c r="H2152" t="str">
        <f t="shared" si="33"/>
        <v>8079-PP-50</v>
      </c>
      <c r="J2152" t="s">
        <v>4263</v>
      </c>
      <c r="K2152">
        <f t="array" ref="K2152">SUM((InvoiceNo=J2152)*1)</f>
        <v>1</v>
      </c>
      <c r="L2152">
        <f t="array" ref="L2152">SUM((InvoiceNo=J2152)*QuantityShipped)</f>
        <v>2</v>
      </c>
    </row>
    <row r="2153" spans="1:12" x14ac:dyDescent="0.55000000000000004">
      <c r="A2153" t="s">
        <v>2243</v>
      </c>
      <c r="B2153" s="1">
        <v>40640</v>
      </c>
      <c r="C2153" t="s">
        <v>1</v>
      </c>
      <c r="D2153" t="s">
        <v>821</v>
      </c>
      <c r="E2153" t="s">
        <v>90</v>
      </c>
      <c r="F2153">
        <v>28</v>
      </c>
      <c r="G2153" t="str">
        <f t="array" ref="G2153">INDEX(BillToName,MATCH(A2153,'Bill to Data'!$A$2:$A$3040,0))</f>
        <v>BRAD ALLEN</v>
      </c>
      <c r="H2153" t="str">
        <f t="shared" si="33"/>
        <v>XRC8004-VK</v>
      </c>
      <c r="J2153" t="s">
        <v>4264</v>
      </c>
      <c r="K2153">
        <f t="array" ref="K2153">SUM((InvoiceNo=J2153)*1)</f>
        <v>2</v>
      </c>
      <c r="L2153">
        <f t="array" ref="L2153">SUM((InvoiceNo=J2153)*QuantityShipped)</f>
        <v>500</v>
      </c>
    </row>
    <row r="2154" spans="1:12" x14ac:dyDescent="0.55000000000000004">
      <c r="A2154" t="s">
        <v>2244</v>
      </c>
      <c r="B2154" s="1">
        <v>40641</v>
      </c>
      <c r="C2154" t="s">
        <v>138</v>
      </c>
      <c r="D2154" t="s">
        <v>2</v>
      </c>
      <c r="E2154" t="s">
        <v>3</v>
      </c>
      <c r="F2154">
        <v>1</v>
      </c>
      <c r="G2154" t="str">
        <f t="array" ref="G2154">INDEX(BillToName,MATCH(A2154,'Bill to Data'!$A$2:$A$3040,0))</f>
        <v>David Osterhage</v>
      </c>
      <c r="H2154" t="str">
        <f t="shared" si="33"/>
        <v>8000-543-236</v>
      </c>
      <c r="J2154" t="s">
        <v>4265</v>
      </c>
      <c r="K2154">
        <f t="array" ref="K2154">SUM((InvoiceNo=J2154)*1)</f>
        <v>1</v>
      </c>
      <c r="L2154">
        <f t="array" ref="L2154">SUM((InvoiceNo=J2154)*QuantityShipped)</f>
        <v>10</v>
      </c>
    </row>
    <row r="2155" spans="1:12" x14ac:dyDescent="0.55000000000000004">
      <c r="A2155" t="s">
        <v>2245</v>
      </c>
      <c r="B2155" s="1">
        <v>40641</v>
      </c>
      <c r="C2155" t="s">
        <v>1</v>
      </c>
      <c r="D2155" t="s">
        <v>89</v>
      </c>
      <c r="E2155" t="s">
        <v>90</v>
      </c>
      <c r="F2155">
        <v>4</v>
      </c>
      <c r="G2155" t="str">
        <f t="array" ref="G2155">INDEX(BillToName,MATCH(A2155,'Bill to Data'!$A$2:$A$3040,0))</f>
        <v>KEN FRASE</v>
      </c>
      <c r="H2155" t="str">
        <f t="shared" si="33"/>
        <v>XRC11002-VK</v>
      </c>
      <c r="J2155" t="s">
        <v>4266</v>
      </c>
      <c r="K2155">
        <f t="array" ref="K2155">SUM((InvoiceNo=J2155)*1)</f>
        <v>1</v>
      </c>
      <c r="L2155">
        <f t="array" ref="L2155">SUM((InvoiceNo=J2155)*QuantityShipped)</f>
        <v>1</v>
      </c>
    </row>
    <row r="2156" spans="1:12" x14ac:dyDescent="0.55000000000000004">
      <c r="A2156" t="s">
        <v>2245</v>
      </c>
      <c r="B2156" s="1">
        <v>40641</v>
      </c>
      <c r="C2156" t="s">
        <v>1</v>
      </c>
      <c r="D2156" t="s">
        <v>2246</v>
      </c>
      <c r="E2156" t="s">
        <v>90</v>
      </c>
      <c r="F2156">
        <v>52</v>
      </c>
      <c r="G2156" t="str">
        <f t="array" ref="G2156">INDEX(BillToName,MATCH(A2156,'Bill to Data'!$A$2:$A$3040,0))</f>
        <v>KEN FRASE</v>
      </c>
      <c r="H2156" t="str">
        <f t="shared" si="33"/>
        <v>XRC11004-VK</v>
      </c>
      <c r="J2156" t="s">
        <v>4267</v>
      </c>
      <c r="K2156">
        <f t="array" ref="K2156">SUM((InvoiceNo=J2156)*1)</f>
        <v>2</v>
      </c>
      <c r="L2156">
        <f t="array" ref="L2156">SUM((InvoiceNo=J2156)*QuantityShipped)</f>
        <v>2</v>
      </c>
    </row>
    <row r="2157" spans="1:12" x14ac:dyDescent="0.55000000000000004">
      <c r="A2157" t="s">
        <v>2247</v>
      </c>
      <c r="B2157" s="1">
        <v>40641</v>
      </c>
      <c r="C2157" t="s">
        <v>138</v>
      </c>
      <c r="D2157" t="s">
        <v>2040</v>
      </c>
      <c r="E2157" t="s">
        <v>152</v>
      </c>
      <c r="F2157">
        <v>42</v>
      </c>
      <c r="G2157" t="str">
        <f t="array" ref="G2157">INDEX(BillToName,MATCH(A2157,'Bill to Data'!$A$2:$A$3040,0))</f>
        <v>MICHAEL CIESLIK</v>
      </c>
      <c r="H2157" t="str">
        <f t="shared" si="33"/>
        <v>4193A-PP-10-50S</v>
      </c>
      <c r="J2157" t="s">
        <v>4269</v>
      </c>
      <c r="K2157">
        <f t="array" ref="K2157">SUM((InvoiceNo=J2157)*1)</f>
        <v>1</v>
      </c>
      <c r="L2157">
        <f t="array" ref="L2157">SUM((InvoiceNo=J2157)*QuantityShipped)</f>
        <v>1</v>
      </c>
    </row>
    <row r="2158" spans="1:12" x14ac:dyDescent="0.55000000000000004">
      <c r="A2158" t="s">
        <v>2248</v>
      </c>
      <c r="B2158" s="1">
        <v>40641</v>
      </c>
      <c r="C2158" t="s">
        <v>1</v>
      </c>
      <c r="D2158" t="s">
        <v>1021</v>
      </c>
      <c r="E2158" t="s">
        <v>1022</v>
      </c>
      <c r="F2158">
        <v>1</v>
      </c>
      <c r="G2158" t="str">
        <f t="array" ref="G2158">INDEX(BillToName,MATCH(A2158,'Bill to Data'!$A$2:$A$3040,0))</f>
        <v>TOM FLANAGAN</v>
      </c>
      <c r="H2158" t="str">
        <f t="shared" si="33"/>
        <v>3430-0332</v>
      </c>
      <c r="J2158" t="s">
        <v>4270</v>
      </c>
      <c r="K2158">
        <f t="array" ref="K2158">SUM((InvoiceNo=J2158)*1)</f>
        <v>2</v>
      </c>
      <c r="L2158">
        <f t="array" ref="L2158">SUM((InvoiceNo=J2158)*QuantityShipped)</f>
        <v>4</v>
      </c>
    </row>
    <row r="2159" spans="1:12" x14ac:dyDescent="0.55000000000000004">
      <c r="A2159" t="s">
        <v>2249</v>
      </c>
      <c r="B2159" s="1">
        <v>40641</v>
      </c>
      <c r="C2159" t="s">
        <v>138</v>
      </c>
      <c r="D2159" t="s">
        <v>2250</v>
      </c>
      <c r="E2159" t="s">
        <v>63</v>
      </c>
      <c r="F2159">
        <v>28</v>
      </c>
      <c r="G2159" t="str">
        <f t="array" ref="G2159">INDEX(BillToName,MATCH(A2159,'Bill to Data'!$A$2:$A$3040,0))</f>
        <v>TROY MCCOWN</v>
      </c>
      <c r="H2159" t="str">
        <f t="shared" si="33"/>
        <v>XR11006-VK</v>
      </c>
      <c r="J2159" t="s">
        <v>4271</v>
      </c>
      <c r="K2159">
        <f t="array" ref="K2159">SUM((InvoiceNo=J2159)*1)</f>
        <v>1</v>
      </c>
      <c r="L2159">
        <f t="array" ref="L2159">SUM((InvoiceNo=J2159)*QuantityShipped)</f>
        <v>58</v>
      </c>
    </row>
    <row r="2160" spans="1:12" x14ac:dyDescent="0.55000000000000004">
      <c r="A2160" t="s">
        <v>2249</v>
      </c>
      <c r="B2160" s="1">
        <v>40641</v>
      </c>
      <c r="C2160" t="s">
        <v>138</v>
      </c>
      <c r="D2160" t="s">
        <v>155</v>
      </c>
      <c r="E2160" t="s">
        <v>156</v>
      </c>
      <c r="F2160">
        <v>26</v>
      </c>
      <c r="G2160" t="str">
        <f t="array" ref="G2160">INDEX(BillToName,MATCH(A2160,'Bill to Data'!$A$2:$A$3040,0))</f>
        <v>TROY MCCOWN</v>
      </c>
      <c r="H2160" t="str">
        <f t="shared" si="33"/>
        <v>QJ1/4T-NYB</v>
      </c>
      <c r="J2160" t="s">
        <v>4272</v>
      </c>
      <c r="K2160">
        <f t="array" ref="K2160">SUM((InvoiceNo=J2160)*1)</f>
        <v>6</v>
      </c>
      <c r="L2160">
        <f t="array" ref="L2160">SUM((InvoiceNo=J2160)*QuantityShipped)</f>
        <v>21</v>
      </c>
    </row>
    <row r="2161" spans="1:12" x14ac:dyDescent="0.55000000000000004">
      <c r="A2161" t="s">
        <v>2249</v>
      </c>
      <c r="B2161" s="1">
        <v>40641</v>
      </c>
      <c r="C2161" t="s">
        <v>138</v>
      </c>
      <c r="D2161" t="s">
        <v>31</v>
      </c>
      <c r="E2161" t="s">
        <v>30</v>
      </c>
      <c r="F2161">
        <v>26</v>
      </c>
      <c r="G2161" t="str">
        <f t="array" ref="G2161">INDEX(BillToName,MATCH(A2161,'Bill to Data'!$A$2:$A$3040,0))</f>
        <v>TROY MCCOWN</v>
      </c>
      <c r="H2161" t="str">
        <f t="shared" si="33"/>
        <v>25612-1-NYR</v>
      </c>
      <c r="J2161" t="s">
        <v>4277</v>
      </c>
      <c r="K2161">
        <f t="array" ref="K2161">SUM((InvoiceNo=J2161)*1)</f>
        <v>1</v>
      </c>
      <c r="L2161">
        <f t="array" ref="L2161">SUM((InvoiceNo=J2161)*QuantityShipped)</f>
        <v>1</v>
      </c>
    </row>
    <row r="2162" spans="1:12" x14ac:dyDescent="0.55000000000000004">
      <c r="A2162" t="s">
        <v>2249</v>
      </c>
      <c r="B2162" s="1">
        <v>40641</v>
      </c>
      <c r="C2162" t="s">
        <v>138</v>
      </c>
      <c r="D2162" t="s">
        <v>2251</v>
      </c>
      <c r="E2162" t="s">
        <v>2252</v>
      </c>
      <c r="F2162">
        <v>0</v>
      </c>
      <c r="G2162" t="str">
        <f t="array" ref="G2162">INDEX(BillToName,MATCH(A2162,'Bill to Data'!$A$2:$A$3040,0))</f>
        <v>TROY MCCOWN</v>
      </c>
      <c r="H2162" t="str">
        <f t="shared" si="33"/>
        <v>75A1/4/SA</v>
      </c>
      <c r="J2162" t="s">
        <v>4278</v>
      </c>
      <c r="K2162">
        <f t="array" ref="K2162">SUM((InvoiceNo=J2162)*1)</f>
        <v>1</v>
      </c>
      <c r="L2162">
        <f t="array" ref="L2162">SUM((InvoiceNo=J2162)*QuantityShipped)</f>
        <v>2</v>
      </c>
    </row>
    <row r="2163" spans="1:12" x14ac:dyDescent="0.55000000000000004">
      <c r="A2163" t="s">
        <v>2249</v>
      </c>
      <c r="B2163" s="1">
        <v>40641</v>
      </c>
      <c r="C2163" t="s">
        <v>138</v>
      </c>
      <c r="D2163" t="s">
        <v>1235</v>
      </c>
      <c r="E2163" t="s">
        <v>30</v>
      </c>
      <c r="F2163">
        <v>24</v>
      </c>
      <c r="G2163" t="str">
        <f t="array" ref="G2163">INDEX(BillToName,MATCH(A2163,'Bill to Data'!$A$2:$A$3040,0))</f>
        <v>TROY MCCOWN</v>
      </c>
      <c r="H2163" t="str">
        <f t="shared" si="33"/>
        <v>25612-5-NYR</v>
      </c>
      <c r="J2163" t="s">
        <v>4279</v>
      </c>
      <c r="K2163">
        <f t="array" ref="K2163">SUM((InvoiceNo=J2163)*1)</f>
        <v>1</v>
      </c>
      <c r="L2163">
        <f t="array" ref="L2163">SUM((InvoiceNo=J2163)*QuantityShipped)</f>
        <v>1</v>
      </c>
    </row>
    <row r="2164" spans="1:12" x14ac:dyDescent="0.55000000000000004">
      <c r="A2164" t="s">
        <v>2249</v>
      </c>
      <c r="B2164" s="1">
        <v>40641</v>
      </c>
      <c r="C2164" t="s">
        <v>138</v>
      </c>
      <c r="D2164" t="s">
        <v>2253</v>
      </c>
      <c r="E2164" t="s">
        <v>2254</v>
      </c>
      <c r="F2164">
        <v>6</v>
      </c>
      <c r="G2164" t="str">
        <f t="array" ref="G2164">INDEX(BillToName,MATCH(A2164,'Bill to Data'!$A$2:$A$3040,0))</f>
        <v>TROY MCCOWN</v>
      </c>
      <c r="H2164" t="str">
        <f t="shared" si="33"/>
        <v>QJT-NYB</v>
      </c>
      <c r="J2164" t="s">
        <v>4280</v>
      </c>
      <c r="K2164">
        <f t="array" ref="K2164">SUM((InvoiceNo=J2164)*1)</f>
        <v>1</v>
      </c>
      <c r="L2164">
        <f t="array" ref="L2164">SUM((InvoiceNo=J2164)*QuantityShipped)</f>
        <v>1</v>
      </c>
    </row>
    <row r="2165" spans="1:12" x14ac:dyDescent="0.55000000000000004">
      <c r="A2165" t="s">
        <v>2249</v>
      </c>
      <c r="B2165" s="1">
        <v>40641</v>
      </c>
      <c r="C2165" t="s">
        <v>138</v>
      </c>
      <c r="D2165" t="s">
        <v>242</v>
      </c>
      <c r="E2165" t="s">
        <v>243</v>
      </c>
      <c r="F2165">
        <v>20</v>
      </c>
      <c r="G2165" t="str">
        <f t="array" ref="G2165">INDEX(BillToName,MATCH(A2165,'Bill to Data'!$A$2:$A$3040,0))</f>
        <v>TROY MCCOWN</v>
      </c>
      <c r="H2165" t="str">
        <f t="shared" si="33"/>
        <v>CP19438-EPR</v>
      </c>
      <c r="J2165" t="s">
        <v>4281</v>
      </c>
      <c r="K2165">
        <f t="array" ref="K2165">SUM((InvoiceNo=J2165)*1)</f>
        <v>1</v>
      </c>
      <c r="L2165">
        <f t="array" ref="L2165">SUM((InvoiceNo=J2165)*QuantityShipped)</f>
        <v>1</v>
      </c>
    </row>
    <row r="2166" spans="1:12" x14ac:dyDescent="0.55000000000000004">
      <c r="A2166" t="s">
        <v>2255</v>
      </c>
      <c r="B2166" s="1">
        <v>40641</v>
      </c>
      <c r="C2166" t="s">
        <v>138</v>
      </c>
      <c r="D2166" t="s">
        <v>2256</v>
      </c>
      <c r="E2166" t="s">
        <v>2257</v>
      </c>
      <c r="F2166">
        <v>1</v>
      </c>
      <c r="G2166" t="str">
        <f t="array" ref="G2166">INDEX(BillToName,MATCH(A2166,'Bill to Data'!$A$2:$A$3040,0))</f>
        <v>TROY MCCOWN</v>
      </c>
      <c r="H2166" t="str">
        <f t="shared" si="33"/>
        <v>RB400-300</v>
      </c>
      <c r="J2166" t="s">
        <v>4282</v>
      </c>
      <c r="K2166">
        <f t="array" ref="K2166">SUM((InvoiceNo=J2166)*1)</f>
        <v>1</v>
      </c>
      <c r="L2166">
        <f t="array" ref="L2166">SUM((InvoiceNo=J2166)*QuantityShipped)</f>
        <v>1</v>
      </c>
    </row>
    <row r="2167" spans="1:12" x14ac:dyDescent="0.55000000000000004">
      <c r="A2167" t="s">
        <v>2255</v>
      </c>
      <c r="B2167" s="1">
        <v>40641</v>
      </c>
      <c r="C2167" t="s">
        <v>138</v>
      </c>
      <c r="D2167" t="s">
        <v>2258</v>
      </c>
      <c r="E2167" t="s">
        <v>2259</v>
      </c>
      <c r="F2167">
        <v>1</v>
      </c>
      <c r="G2167" t="str">
        <f t="array" ref="G2167">INDEX(BillToName,MATCH(A2167,'Bill to Data'!$A$2:$A$3040,0))</f>
        <v>TROY MCCOWN</v>
      </c>
      <c r="H2167" t="str">
        <f t="shared" si="33"/>
        <v>RN300-200</v>
      </c>
      <c r="J2167" t="s">
        <v>4284</v>
      </c>
      <c r="K2167">
        <f t="array" ref="K2167">SUM((InvoiceNo=J2167)*1)</f>
        <v>6</v>
      </c>
      <c r="L2167">
        <f t="array" ref="L2167">SUM((InvoiceNo=J2167)*QuantityShipped)</f>
        <v>306</v>
      </c>
    </row>
    <row r="2168" spans="1:12" x14ac:dyDescent="0.55000000000000004">
      <c r="A2168" t="s">
        <v>2255</v>
      </c>
      <c r="B2168" s="1">
        <v>40641</v>
      </c>
      <c r="C2168" t="s">
        <v>138</v>
      </c>
      <c r="D2168" t="s">
        <v>2260</v>
      </c>
      <c r="E2168" t="s">
        <v>2261</v>
      </c>
      <c r="F2168">
        <v>1</v>
      </c>
      <c r="G2168" t="str">
        <f t="array" ref="G2168">INDEX(BillToName,MATCH(A2168,'Bill to Data'!$A$2:$A$3040,0))</f>
        <v>TROY MCCOWN</v>
      </c>
      <c r="H2168" t="str">
        <f t="shared" si="33"/>
        <v>200A</v>
      </c>
      <c r="J2168" t="s">
        <v>4285</v>
      </c>
      <c r="K2168">
        <f t="array" ref="K2168">SUM((InvoiceNo=J2168)*1)</f>
        <v>1</v>
      </c>
      <c r="L2168">
        <f t="array" ref="L2168">SUM((InvoiceNo=J2168)*QuantityShipped)</f>
        <v>1</v>
      </c>
    </row>
    <row r="2169" spans="1:12" x14ac:dyDescent="0.55000000000000004">
      <c r="A2169" t="s">
        <v>2262</v>
      </c>
      <c r="B2169" s="1">
        <v>40644</v>
      </c>
      <c r="C2169" t="s">
        <v>1</v>
      </c>
      <c r="D2169" t="s">
        <v>665</v>
      </c>
      <c r="E2169" t="s">
        <v>666</v>
      </c>
      <c r="F2169">
        <v>36</v>
      </c>
      <c r="G2169" t="str">
        <f t="array" ref="G2169">INDEX(BillToName,MATCH(A2169,'Bill to Data'!$A$2:$A$3040,0))</f>
        <v>KRIS ABBOTT</v>
      </c>
      <c r="H2169" t="str">
        <f t="shared" si="33"/>
        <v>AI11004-VS</v>
      </c>
      <c r="J2169" t="s">
        <v>4286</v>
      </c>
      <c r="K2169">
        <f t="array" ref="K2169">SUM((InvoiceNo=J2169)*1)</f>
        <v>4</v>
      </c>
      <c r="L2169">
        <f t="array" ref="L2169">SUM((InvoiceNo=J2169)*QuantityShipped)</f>
        <v>4</v>
      </c>
    </row>
    <row r="2170" spans="1:12" x14ac:dyDescent="0.55000000000000004">
      <c r="A2170" t="s">
        <v>2263</v>
      </c>
      <c r="B2170" s="1">
        <v>40644</v>
      </c>
      <c r="C2170" t="s">
        <v>138</v>
      </c>
      <c r="D2170" t="s">
        <v>533</v>
      </c>
      <c r="E2170" t="s">
        <v>534</v>
      </c>
      <c r="F2170">
        <v>1</v>
      </c>
      <c r="G2170" t="str">
        <f t="array" ref="G2170">INDEX(BillToName,MATCH(A2170,'Bill to Data'!$A$2:$A$3040,0))</f>
        <v>MATT PAULSON</v>
      </c>
      <c r="H2170" t="str">
        <f t="shared" si="33"/>
        <v>23890</v>
      </c>
      <c r="J2170" t="s">
        <v>4291</v>
      </c>
      <c r="K2170">
        <f t="array" ref="K2170">SUM((InvoiceNo=J2170)*1)</f>
        <v>1</v>
      </c>
      <c r="L2170">
        <f t="array" ref="L2170">SUM((InvoiceNo=J2170)*QuantityShipped)</f>
        <v>1</v>
      </c>
    </row>
    <row r="2171" spans="1:12" x14ac:dyDescent="0.55000000000000004">
      <c r="A2171" t="s">
        <v>2264</v>
      </c>
      <c r="B2171" s="1">
        <v>40644</v>
      </c>
      <c r="C2171" t="s">
        <v>138</v>
      </c>
      <c r="D2171" t="s">
        <v>535</v>
      </c>
      <c r="E2171" t="s">
        <v>257</v>
      </c>
      <c r="F2171">
        <v>25</v>
      </c>
      <c r="G2171" t="str">
        <f t="array" ref="G2171">INDEX(BillToName,MATCH(A2171,'Bill to Data'!$A$2:$A$3040,0))</f>
        <v>TERRY BAKER</v>
      </c>
      <c r="H2171" t="str">
        <f t="shared" si="33"/>
        <v>L85-075</v>
      </c>
      <c r="J2171" t="s">
        <v>4292</v>
      </c>
      <c r="K2171">
        <f t="array" ref="K2171">SUM((InvoiceNo=J2171)*1)</f>
        <v>2</v>
      </c>
      <c r="L2171">
        <f t="array" ref="L2171">SUM((InvoiceNo=J2171)*QuantityShipped)</f>
        <v>8</v>
      </c>
    </row>
    <row r="2172" spans="1:12" x14ac:dyDescent="0.55000000000000004">
      <c r="A2172" t="s">
        <v>2265</v>
      </c>
      <c r="B2172" s="1">
        <v>40644</v>
      </c>
      <c r="C2172" t="s">
        <v>1</v>
      </c>
      <c r="D2172" t="s">
        <v>93</v>
      </c>
      <c r="E2172" t="s">
        <v>94</v>
      </c>
      <c r="F2172">
        <v>1</v>
      </c>
      <c r="G2172" t="str">
        <f t="array" ref="G2172">INDEX(BillToName,MATCH(A2172,'Bill to Data'!$A$2:$A$3040,0))</f>
        <v>CURTIS SWANSON</v>
      </c>
      <c r="H2172" t="str">
        <f t="shared" si="33"/>
        <v>MFM220</v>
      </c>
      <c r="J2172" t="s">
        <v>4293</v>
      </c>
      <c r="K2172">
        <f t="array" ref="K2172">SUM((InvoiceNo=J2172)*1)</f>
        <v>7</v>
      </c>
      <c r="L2172">
        <f t="array" ref="L2172">SUM((InvoiceNo=J2172)*QuantityShipped)</f>
        <v>9</v>
      </c>
    </row>
    <row r="2173" spans="1:12" x14ac:dyDescent="0.55000000000000004">
      <c r="A2173" t="s">
        <v>2266</v>
      </c>
      <c r="B2173" s="1">
        <v>40644</v>
      </c>
      <c r="C2173" t="s">
        <v>138</v>
      </c>
      <c r="D2173" t="s">
        <v>82</v>
      </c>
      <c r="E2173" t="s">
        <v>83</v>
      </c>
      <c r="F2173">
        <v>2</v>
      </c>
      <c r="G2173" t="str">
        <f t="array" ref="G2173">INDEX(BillToName,MATCH(A2173,'Bill to Data'!$A$2:$A$3040,0))</f>
        <v>BOB ALBERT</v>
      </c>
      <c r="H2173" t="str">
        <f t="shared" si="33"/>
        <v>18638-111-540-N</v>
      </c>
      <c r="J2173" t="s">
        <v>4296</v>
      </c>
      <c r="K2173">
        <f t="array" ref="K2173">SUM((InvoiceNo=J2173)*1)</f>
        <v>2</v>
      </c>
      <c r="L2173">
        <f t="array" ref="L2173">SUM((InvoiceNo=J2173)*QuantityShipped)</f>
        <v>4</v>
      </c>
    </row>
    <row r="2174" spans="1:12" x14ac:dyDescent="0.55000000000000004">
      <c r="A2174" t="s">
        <v>2266</v>
      </c>
      <c r="B2174" s="1">
        <v>40644</v>
      </c>
      <c r="C2174" t="s">
        <v>138</v>
      </c>
      <c r="D2174" t="s">
        <v>80</v>
      </c>
      <c r="E2174" t="s">
        <v>81</v>
      </c>
      <c r="F2174">
        <v>2</v>
      </c>
      <c r="G2174" t="str">
        <f t="array" ref="G2174">INDEX(BillToName,MATCH(A2174,'Bill to Data'!$A$2:$A$3040,0))</f>
        <v>BOB ALBERT</v>
      </c>
      <c r="H2174" t="str">
        <f t="shared" si="33"/>
        <v>18639-112-540-N</v>
      </c>
      <c r="J2174" t="s">
        <v>4297</v>
      </c>
      <c r="K2174">
        <f t="array" ref="K2174">SUM((InvoiceNo=J2174)*1)</f>
        <v>1</v>
      </c>
      <c r="L2174">
        <f t="array" ref="L2174">SUM((InvoiceNo=J2174)*QuantityShipped)</f>
        <v>1</v>
      </c>
    </row>
    <row r="2175" spans="1:12" x14ac:dyDescent="0.55000000000000004">
      <c r="A2175" t="s">
        <v>2266</v>
      </c>
      <c r="B2175" s="1">
        <v>40644</v>
      </c>
      <c r="C2175" t="s">
        <v>138</v>
      </c>
      <c r="D2175" t="s">
        <v>1290</v>
      </c>
      <c r="E2175" t="s">
        <v>200</v>
      </c>
      <c r="F2175">
        <v>3</v>
      </c>
      <c r="G2175" t="str">
        <f t="array" ref="G2175">INDEX(BillToName,MATCH(A2175,'Bill to Data'!$A$2:$A$3040,0))</f>
        <v>BOB ALBERT</v>
      </c>
      <c r="H2175" t="str">
        <f t="shared" si="33"/>
        <v>QJ111SQ-1-304SS</v>
      </c>
      <c r="J2175" t="s">
        <v>4298</v>
      </c>
      <c r="K2175">
        <f t="array" ref="K2175">SUM((InvoiceNo=J2175)*1)</f>
        <v>2</v>
      </c>
      <c r="L2175">
        <f t="array" ref="L2175">SUM((InvoiceNo=J2175)*QuantityShipped)</f>
        <v>160</v>
      </c>
    </row>
    <row r="2176" spans="1:12" x14ac:dyDescent="0.55000000000000004">
      <c r="A2176" t="s">
        <v>2266</v>
      </c>
      <c r="B2176" s="1">
        <v>40644</v>
      </c>
      <c r="C2176" t="s">
        <v>138</v>
      </c>
      <c r="D2176" t="s">
        <v>690</v>
      </c>
      <c r="E2176" t="s">
        <v>120</v>
      </c>
      <c r="F2176">
        <v>3</v>
      </c>
      <c r="G2176" t="str">
        <f t="array" ref="G2176">INDEX(BillToName,MATCH(A2176,'Bill to Data'!$A$2:$A$3040,0))</f>
        <v>BOB ALBERT</v>
      </c>
      <c r="H2176" t="str">
        <f t="shared" si="33"/>
        <v>XR8003VS</v>
      </c>
      <c r="J2176" t="s">
        <v>4299</v>
      </c>
      <c r="K2176">
        <f t="array" ref="K2176">SUM((InvoiceNo=J2176)*1)</f>
        <v>1</v>
      </c>
      <c r="L2176">
        <f t="array" ref="L2176">SUM((InvoiceNo=J2176)*QuantityShipped)</f>
        <v>2</v>
      </c>
    </row>
    <row r="2177" spans="1:12" x14ac:dyDescent="0.55000000000000004">
      <c r="A2177" t="s">
        <v>2266</v>
      </c>
      <c r="B2177" s="1">
        <v>40644</v>
      </c>
      <c r="C2177" t="s">
        <v>138</v>
      </c>
      <c r="D2177" t="s">
        <v>29</v>
      </c>
      <c r="E2177" t="s">
        <v>30</v>
      </c>
      <c r="F2177">
        <v>3</v>
      </c>
      <c r="G2177" t="str">
        <f t="array" ref="G2177">INDEX(BillToName,MATCH(A2177,'Bill to Data'!$A$2:$A$3040,0))</f>
        <v>BOB ALBERT</v>
      </c>
      <c r="H2177" t="str">
        <f t="shared" si="33"/>
        <v>25612-4-NYR</v>
      </c>
      <c r="J2177" t="s">
        <v>4300</v>
      </c>
      <c r="K2177">
        <f t="array" ref="K2177">SUM((InvoiceNo=J2177)*1)</f>
        <v>1</v>
      </c>
      <c r="L2177">
        <f t="array" ref="L2177">SUM((InvoiceNo=J2177)*QuantityShipped)</f>
        <v>1</v>
      </c>
    </row>
    <row r="2178" spans="1:12" x14ac:dyDescent="0.55000000000000004">
      <c r="A2178" t="s">
        <v>2267</v>
      </c>
      <c r="B2178" s="1">
        <v>40644</v>
      </c>
      <c r="C2178" t="s">
        <v>1</v>
      </c>
      <c r="D2178" t="s">
        <v>1570</v>
      </c>
      <c r="E2178" t="s">
        <v>1571</v>
      </c>
      <c r="F2178">
        <v>2</v>
      </c>
      <c r="G2178" t="str">
        <f t="array" ref="G2178">INDEX(BillToName,MATCH(A2178,'Bill to Data'!$A$2:$A$3040,0))</f>
        <v>JOHN BOWEN</v>
      </c>
      <c r="H2178" t="str">
        <f t="shared" ref="H2178:H2241" si="34">LEFT(D2178,LEN(D2178))</f>
        <v>QJ364C-1-NYB</v>
      </c>
      <c r="J2178" t="s">
        <v>4303</v>
      </c>
      <c r="K2178">
        <f t="array" ref="K2178">SUM((InvoiceNo=J2178)*1)</f>
        <v>2</v>
      </c>
      <c r="L2178">
        <f t="array" ref="L2178">SUM((InvoiceNo=J2178)*QuantityShipped)</f>
        <v>2</v>
      </c>
    </row>
    <row r="2179" spans="1:12" x14ac:dyDescent="0.55000000000000004">
      <c r="A2179" t="s">
        <v>2267</v>
      </c>
      <c r="B2179" s="1">
        <v>40644</v>
      </c>
      <c r="C2179" t="s">
        <v>1</v>
      </c>
      <c r="D2179" t="s">
        <v>1751</v>
      </c>
      <c r="E2179" t="s">
        <v>1752</v>
      </c>
      <c r="F2179">
        <v>2</v>
      </c>
      <c r="G2179" t="str">
        <f t="array" ref="G2179">INDEX(BillToName,MATCH(A2179,'Bill to Data'!$A$2:$A$3040,0))</f>
        <v>JOHN BOWEN</v>
      </c>
      <c r="H2179" t="str">
        <f t="shared" si="34"/>
        <v>QJ363C-1-NYB</v>
      </c>
      <c r="J2179" t="s">
        <v>4304</v>
      </c>
      <c r="K2179">
        <f t="array" ref="K2179">SUM((InvoiceNo=J2179)*1)</f>
        <v>6</v>
      </c>
      <c r="L2179">
        <f t="array" ref="L2179">SUM((InvoiceNo=J2179)*QuantityShipped)</f>
        <v>60</v>
      </c>
    </row>
    <row r="2180" spans="1:12" x14ac:dyDescent="0.55000000000000004">
      <c r="A2180" t="s">
        <v>2268</v>
      </c>
      <c r="B2180" s="1">
        <v>40644</v>
      </c>
      <c r="C2180" t="s">
        <v>1</v>
      </c>
      <c r="D2180" t="s">
        <v>242</v>
      </c>
      <c r="E2180" t="s">
        <v>243</v>
      </c>
      <c r="F2180">
        <v>5</v>
      </c>
      <c r="G2180" t="str">
        <f t="array" ref="G2180">INDEX(BillToName,MATCH(A2180,'Bill to Data'!$A$2:$A$3040,0))</f>
        <v>KYLE DURDEN</v>
      </c>
      <c r="H2180" t="str">
        <f t="shared" si="34"/>
        <v>CP19438-EPR</v>
      </c>
      <c r="J2180" t="s">
        <v>4309</v>
      </c>
      <c r="K2180">
        <f t="array" ref="K2180">SUM((InvoiceNo=J2180)*1)</f>
        <v>2</v>
      </c>
      <c r="L2180">
        <f t="array" ref="L2180">SUM((InvoiceNo=J2180)*QuantityShipped)</f>
        <v>105</v>
      </c>
    </row>
    <row r="2181" spans="1:12" x14ac:dyDescent="0.55000000000000004">
      <c r="A2181" t="s">
        <v>2268</v>
      </c>
      <c r="B2181" s="1">
        <v>40644</v>
      </c>
      <c r="C2181" t="s">
        <v>1</v>
      </c>
      <c r="D2181" t="s">
        <v>111</v>
      </c>
      <c r="E2181" t="s">
        <v>76</v>
      </c>
      <c r="F2181">
        <v>4</v>
      </c>
      <c r="G2181" t="str">
        <f t="array" ref="G2181">INDEX(BillToName,MATCH(A2181,'Bill to Data'!$A$2:$A$3040,0))</f>
        <v>KYLE DURDEN</v>
      </c>
      <c r="H2181" t="str">
        <f t="shared" si="34"/>
        <v>QJ111SQ-1</v>
      </c>
      <c r="J2181" t="s">
        <v>4310</v>
      </c>
      <c r="K2181">
        <f t="array" ref="K2181">SUM((InvoiceNo=J2181)*1)</f>
        <v>1</v>
      </c>
      <c r="L2181">
        <f t="array" ref="L2181">SUM((InvoiceNo=J2181)*QuantityShipped)</f>
        <v>1</v>
      </c>
    </row>
    <row r="2182" spans="1:12" x14ac:dyDescent="0.55000000000000004">
      <c r="A2182" t="s">
        <v>2268</v>
      </c>
      <c r="B2182" s="1">
        <v>40644</v>
      </c>
      <c r="C2182" t="s">
        <v>1</v>
      </c>
      <c r="D2182" t="s">
        <v>312</v>
      </c>
      <c r="E2182" t="s">
        <v>198</v>
      </c>
      <c r="F2182">
        <v>2</v>
      </c>
      <c r="G2182" t="str">
        <f t="array" ref="G2182">INDEX(BillToName,MATCH(A2182,'Bill to Data'!$A$2:$A$3040,0))</f>
        <v>KYLE DURDEN</v>
      </c>
      <c r="H2182" t="str">
        <f t="shared" si="34"/>
        <v>22251-311-750-N</v>
      </c>
      <c r="J2182" t="s">
        <v>4311</v>
      </c>
      <c r="K2182">
        <f t="array" ref="K2182">SUM((InvoiceNo=J2182)*1)</f>
        <v>2</v>
      </c>
      <c r="L2182">
        <f t="array" ref="L2182">SUM((InvoiceNo=J2182)*QuantityShipped)</f>
        <v>6</v>
      </c>
    </row>
    <row r="2183" spans="1:12" x14ac:dyDescent="0.55000000000000004">
      <c r="A2183" t="s">
        <v>2269</v>
      </c>
      <c r="B2183" s="1">
        <v>40644</v>
      </c>
      <c r="C2183" t="s">
        <v>138</v>
      </c>
      <c r="D2183" t="s">
        <v>1079</v>
      </c>
      <c r="E2183" t="s">
        <v>1080</v>
      </c>
      <c r="F2183">
        <v>1</v>
      </c>
      <c r="G2183" t="str">
        <f t="array" ref="G2183">INDEX(BillToName,MATCH(A2183,'Bill to Data'!$A$2:$A$3040,0))</f>
        <v>Mark Johnson</v>
      </c>
      <c r="H2183" t="str">
        <f t="shared" si="34"/>
        <v>2088-514-144</v>
      </c>
      <c r="J2183" t="s">
        <v>4312</v>
      </c>
      <c r="K2183">
        <f t="array" ref="K2183">SUM((InvoiceNo=J2183)*1)</f>
        <v>4</v>
      </c>
      <c r="L2183">
        <f t="array" ref="L2183">SUM((InvoiceNo=J2183)*QuantityShipped)</f>
        <v>185</v>
      </c>
    </row>
    <row r="2184" spans="1:12" x14ac:dyDescent="0.55000000000000004">
      <c r="A2184" t="s">
        <v>2270</v>
      </c>
      <c r="B2184" s="1">
        <v>40644</v>
      </c>
      <c r="C2184" t="s">
        <v>138</v>
      </c>
      <c r="D2184" t="s">
        <v>2271</v>
      </c>
      <c r="E2184" t="s">
        <v>2272</v>
      </c>
      <c r="F2184">
        <v>1</v>
      </c>
      <c r="G2184" t="str">
        <f t="array" ref="G2184">INDEX(BillToName,MATCH(A2184,'Bill to Data'!$A$2:$A$3040,0))</f>
        <v>MIKE HAGMANN</v>
      </c>
      <c r="H2184" t="str">
        <f t="shared" si="34"/>
        <v>MLS200-50</v>
      </c>
      <c r="J2184" t="s">
        <v>4316</v>
      </c>
      <c r="K2184">
        <f t="array" ref="K2184">SUM((InvoiceNo=J2184)*1)</f>
        <v>1</v>
      </c>
      <c r="L2184">
        <f t="array" ref="L2184">SUM((InvoiceNo=J2184)*QuantityShipped)</f>
        <v>2</v>
      </c>
    </row>
    <row r="2185" spans="1:12" x14ac:dyDescent="0.55000000000000004">
      <c r="A2185" t="s">
        <v>2273</v>
      </c>
      <c r="B2185" s="1">
        <v>40644</v>
      </c>
      <c r="C2185" t="s">
        <v>138</v>
      </c>
      <c r="D2185" t="s">
        <v>2274</v>
      </c>
      <c r="E2185" t="s">
        <v>2275</v>
      </c>
      <c r="F2185">
        <v>1</v>
      </c>
      <c r="G2185" t="str">
        <f t="array" ref="G2185">INDEX(BillToName,MATCH(A2185,'Bill to Data'!$A$2:$A$3040,0))</f>
        <v>BRIAN BELL</v>
      </c>
      <c r="H2185" t="str">
        <f t="shared" si="34"/>
        <v>FM1010</v>
      </c>
      <c r="J2185" t="s">
        <v>4318</v>
      </c>
      <c r="K2185">
        <f t="array" ref="K2185">SUM((InvoiceNo=J2185)*1)</f>
        <v>4</v>
      </c>
      <c r="L2185">
        <f t="array" ref="L2185">SUM((InvoiceNo=J2185)*QuantityShipped)</f>
        <v>-5</v>
      </c>
    </row>
    <row r="2186" spans="1:12" x14ac:dyDescent="0.55000000000000004">
      <c r="A2186" t="s">
        <v>2276</v>
      </c>
      <c r="B2186" s="1">
        <v>40644</v>
      </c>
      <c r="C2186" t="s">
        <v>138</v>
      </c>
      <c r="D2186" t="s">
        <v>2277</v>
      </c>
      <c r="E2186" t="s">
        <v>2278</v>
      </c>
      <c r="F2186">
        <v>6</v>
      </c>
      <c r="G2186" t="str">
        <f t="array" ref="G2186">INDEX(BillToName,MATCH(A2186,'Bill to Data'!$A$2:$A$3040,0))</f>
        <v>Tom Vahling</v>
      </c>
      <c r="H2186" t="str">
        <f t="shared" si="34"/>
        <v>S0420666</v>
      </c>
      <c r="J2186" t="s">
        <v>4319</v>
      </c>
      <c r="K2186">
        <f t="array" ref="K2186">SUM((InvoiceNo=J2186)*1)</f>
        <v>1</v>
      </c>
      <c r="L2186">
        <f t="array" ref="L2186">SUM((InvoiceNo=J2186)*QuantityShipped)</f>
        <v>1</v>
      </c>
    </row>
    <row r="2187" spans="1:12" x14ac:dyDescent="0.55000000000000004">
      <c r="A2187" t="s">
        <v>2276</v>
      </c>
      <c r="B2187" s="1">
        <v>40644</v>
      </c>
      <c r="C2187" t="s">
        <v>138</v>
      </c>
      <c r="D2187" t="s">
        <v>2279</v>
      </c>
      <c r="E2187" t="s">
        <v>2280</v>
      </c>
      <c r="F2187">
        <v>6</v>
      </c>
      <c r="G2187" t="str">
        <f t="array" ref="G2187">INDEX(BillToName,MATCH(A2187,'Bill to Data'!$A$2:$A$3040,0))</f>
        <v>Tom Vahling</v>
      </c>
      <c r="H2187" t="str">
        <f t="shared" si="34"/>
        <v>V0420006</v>
      </c>
      <c r="J2187" t="s">
        <v>4321</v>
      </c>
      <c r="K2187">
        <f t="array" ref="K2187">SUM((InvoiceNo=J2187)*1)</f>
        <v>1</v>
      </c>
      <c r="L2187">
        <f t="array" ref="L2187">SUM((InvoiceNo=J2187)*QuantityShipped)</f>
        <v>1</v>
      </c>
    </row>
    <row r="2188" spans="1:12" x14ac:dyDescent="0.55000000000000004">
      <c r="A2188" t="s">
        <v>2281</v>
      </c>
      <c r="B2188" s="1">
        <v>40644</v>
      </c>
      <c r="C2188" t="s">
        <v>1</v>
      </c>
      <c r="D2188" t="s">
        <v>1575</v>
      </c>
      <c r="E2188" t="s">
        <v>1576</v>
      </c>
      <c r="F2188">
        <v>9</v>
      </c>
      <c r="G2188" t="str">
        <f t="array" ref="G2188">INDEX(BillToName,MATCH(A2188,'Bill to Data'!$A$2:$A$3040,0))</f>
        <v>ROBERT GISH</v>
      </c>
      <c r="H2188" t="str">
        <f t="shared" si="34"/>
        <v>SJ7-03-VP</v>
      </c>
      <c r="J2188" t="s">
        <v>4322</v>
      </c>
      <c r="K2188">
        <f t="array" ref="K2188">SUM((InvoiceNo=J2188)*1)</f>
        <v>1</v>
      </c>
      <c r="L2188">
        <f t="array" ref="L2188">SUM((InvoiceNo=J2188)*QuantityShipped)</f>
        <v>1</v>
      </c>
    </row>
    <row r="2189" spans="1:12" x14ac:dyDescent="0.55000000000000004">
      <c r="A2189" t="s">
        <v>2282</v>
      </c>
      <c r="B2189" s="1">
        <v>40644</v>
      </c>
      <c r="C2189" t="s">
        <v>1</v>
      </c>
      <c r="D2189" t="s">
        <v>350</v>
      </c>
      <c r="E2189" t="s">
        <v>351</v>
      </c>
      <c r="F2189">
        <v>2</v>
      </c>
      <c r="G2189" t="str">
        <f t="array" ref="G2189">INDEX(BillToName,MATCH(A2189,'Bill to Data'!$A$2:$A$3040,0))</f>
        <v>LISA OLSON</v>
      </c>
      <c r="H2189" t="str">
        <f t="shared" si="34"/>
        <v>AA144A-1</v>
      </c>
      <c r="J2189" t="s">
        <v>4323</v>
      </c>
      <c r="K2189">
        <f t="array" ref="K2189">SUM((InvoiceNo=J2189)*1)</f>
        <v>3</v>
      </c>
      <c r="L2189">
        <f t="array" ref="L2189">SUM((InvoiceNo=J2189)*QuantityShipped)</f>
        <v>3</v>
      </c>
    </row>
    <row r="2190" spans="1:12" x14ac:dyDescent="0.55000000000000004">
      <c r="A2190" t="s">
        <v>2283</v>
      </c>
      <c r="B2190" s="1">
        <v>40644</v>
      </c>
      <c r="C2190" t="s">
        <v>1</v>
      </c>
      <c r="D2190" t="s">
        <v>2284</v>
      </c>
      <c r="E2190" t="s">
        <v>2285</v>
      </c>
      <c r="F2190">
        <v>1</v>
      </c>
      <c r="G2190" t="str">
        <f t="array" ref="G2190">INDEX(BillToName,MATCH(A2190,'Bill to Data'!$A$2:$A$3040,0))</f>
        <v>TIMOTHY SHEALY</v>
      </c>
      <c r="H2190" t="str">
        <f t="shared" si="34"/>
        <v>V300</v>
      </c>
      <c r="J2190" t="s">
        <v>4324</v>
      </c>
      <c r="K2190">
        <f t="array" ref="K2190">SUM((InvoiceNo=J2190)*1)</f>
        <v>1</v>
      </c>
      <c r="L2190">
        <f t="array" ref="L2190">SUM((InvoiceNo=J2190)*QuantityShipped)</f>
        <v>1</v>
      </c>
    </row>
    <row r="2191" spans="1:12" x14ac:dyDescent="0.55000000000000004">
      <c r="A2191" t="s">
        <v>2283</v>
      </c>
      <c r="B2191" s="1">
        <v>40644</v>
      </c>
      <c r="C2191" t="s">
        <v>1</v>
      </c>
      <c r="D2191" t="s">
        <v>2286</v>
      </c>
      <c r="E2191" t="s">
        <v>2287</v>
      </c>
      <c r="F2191">
        <v>1</v>
      </c>
      <c r="G2191" t="str">
        <f t="array" ref="G2191">INDEX(BillToName,MATCH(A2191,'Bill to Data'!$A$2:$A$3040,0))</f>
        <v>TIMOTHY SHEALY</v>
      </c>
      <c r="H2191" t="str">
        <f t="shared" si="34"/>
        <v>V10153A</v>
      </c>
      <c r="J2191" t="s">
        <v>4325</v>
      </c>
      <c r="K2191">
        <f t="array" ref="K2191">SUM((InvoiceNo=J2191)*1)</f>
        <v>1</v>
      </c>
      <c r="L2191">
        <f t="array" ref="L2191">SUM((InvoiceNo=J2191)*QuantityShipped)</f>
        <v>5</v>
      </c>
    </row>
    <row r="2192" spans="1:12" x14ac:dyDescent="0.55000000000000004">
      <c r="A2192" t="s">
        <v>2283</v>
      </c>
      <c r="B2192" s="1">
        <v>40644</v>
      </c>
      <c r="C2192" t="s">
        <v>1</v>
      </c>
      <c r="D2192" t="s">
        <v>2288</v>
      </c>
      <c r="E2192" t="s">
        <v>2289</v>
      </c>
      <c r="F2192">
        <v>1</v>
      </c>
      <c r="G2192" t="str">
        <f t="array" ref="G2192">INDEX(BillToName,MATCH(A2192,'Bill to Data'!$A$2:$A$3040,0))</f>
        <v>TIMOTHY SHEALY</v>
      </c>
      <c r="H2192" t="str">
        <f t="shared" si="34"/>
        <v>UV150FP</v>
      </c>
      <c r="J2192" t="s">
        <v>4326</v>
      </c>
      <c r="K2192">
        <f t="array" ref="K2192">SUM((InvoiceNo=J2192)*1)</f>
        <v>1</v>
      </c>
      <c r="L2192">
        <f t="array" ref="L2192">SUM((InvoiceNo=J2192)*QuantityShipped)</f>
        <v>1</v>
      </c>
    </row>
    <row r="2193" spans="1:12" x14ac:dyDescent="0.55000000000000004">
      <c r="A2193" t="s">
        <v>2290</v>
      </c>
      <c r="B2193" s="1">
        <v>40645</v>
      </c>
      <c r="C2193" t="s">
        <v>138</v>
      </c>
      <c r="D2193" t="s">
        <v>2178</v>
      </c>
      <c r="E2193" t="s">
        <v>86</v>
      </c>
      <c r="F2193">
        <v>11</v>
      </c>
      <c r="G2193" t="str">
        <f t="array" ref="G2193">INDEX(BillToName,MATCH(A2193,'Bill to Data'!$A$2:$A$3040,0))</f>
        <v>KENNITH SLIVA</v>
      </c>
      <c r="H2193" t="str">
        <f t="shared" si="34"/>
        <v>8079-PP-50</v>
      </c>
      <c r="J2193" t="s">
        <v>4327</v>
      </c>
      <c r="K2193">
        <f t="array" ref="K2193">SUM((InvoiceNo=J2193)*1)</f>
        <v>1</v>
      </c>
      <c r="L2193">
        <f t="array" ref="L2193">SUM((InvoiceNo=J2193)*QuantityShipped)</f>
        <v>2</v>
      </c>
    </row>
    <row r="2194" spans="1:12" x14ac:dyDescent="0.55000000000000004">
      <c r="A2194" t="s">
        <v>2291</v>
      </c>
      <c r="B2194" s="1">
        <v>40645</v>
      </c>
      <c r="C2194" t="s">
        <v>138</v>
      </c>
      <c r="D2194" t="s">
        <v>2292</v>
      </c>
      <c r="E2194" t="s">
        <v>2293</v>
      </c>
      <c r="F2194">
        <v>1</v>
      </c>
      <c r="G2194" t="str">
        <f t="array" ref="G2194">INDEX(BillToName,MATCH(A2194,'Bill to Data'!$A$2:$A$3040,0))</f>
        <v>WELDON IDOL</v>
      </c>
      <c r="H2194" t="str">
        <f t="shared" si="34"/>
        <v>67-20004</v>
      </c>
      <c r="J2194" t="s">
        <v>4328</v>
      </c>
      <c r="K2194">
        <f t="array" ref="K2194">SUM((InvoiceNo=J2194)*1)</f>
        <v>13</v>
      </c>
      <c r="L2194">
        <f t="array" ref="L2194">SUM((InvoiceNo=J2194)*QuantityShipped)</f>
        <v>714</v>
      </c>
    </row>
    <row r="2195" spans="1:12" x14ac:dyDescent="0.55000000000000004">
      <c r="A2195" t="s">
        <v>2291</v>
      </c>
      <c r="B2195" s="1">
        <v>40645</v>
      </c>
      <c r="C2195" t="s">
        <v>138</v>
      </c>
      <c r="D2195" t="s">
        <v>2294</v>
      </c>
      <c r="E2195" t="s">
        <v>2295</v>
      </c>
      <c r="F2195">
        <v>2</v>
      </c>
      <c r="G2195" t="str">
        <f t="array" ref="G2195">INDEX(BillToName,MATCH(A2195,'Bill to Data'!$A$2:$A$3040,0))</f>
        <v>WELDON IDOL</v>
      </c>
      <c r="H2195" t="str">
        <f t="shared" si="34"/>
        <v>PK-AB144-1-VI-K</v>
      </c>
      <c r="J2195" t="s">
        <v>4338</v>
      </c>
      <c r="K2195">
        <f t="array" ref="K2195">SUM((InvoiceNo=J2195)*1)</f>
        <v>2</v>
      </c>
      <c r="L2195">
        <f t="array" ref="L2195">SUM((InvoiceNo=J2195)*QuantityShipped)</f>
        <v>2</v>
      </c>
    </row>
    <row r="2196" spans="1:12" x14ac:dyDescent="0.55000000000000004">
      <c r="A2196" t="s">
        <v>2291</v>
      </c>
      <c r="B2196" s="1">
        <v>40645</v>
      </c>
      <c r="C2196" t="s">
        <v>138</v>
      </c>
      <c r="D2196" t="s">
        <v>2296</v>
      </c>
      <c r="E2196" t="s">
        <v>2297</v>
      </c>
      <c r="F2196">
        <v>1</v>
      </c>
      <c r="G2196" t="str">
        <f t="array" ref="G2196">INDEX(BillToName,MATCH(A2196,'Bill to Data'!$A$2:$A$3040,0))</f>
        <v>WELDON IDOL</v>
      </c>
      <c r="H2196" t="str">
        <f t="shared" si="34"/>
        <v>64-50031</v>
      </c>
      <c r="J2196" t="s">
        <v>4339</v>
      </c>
      <c r="K2196">
        <f t="array" ref="K2196">SUM((InvoiceNo=J2196)*1)</f>
        <v>7</v>
      </c>
      <c r="L2196">
        <f t="array" ref="L2196">SUM((InvoiceNo=J2196)*QuantityShipped)</f>
        <v>129</v>
      </c>
    </row>
    <row r="2197" spans="1:12" x14ac:dyDescent="0.55000000000000004">
      <c r="A2197" t="s">
        <v>2291</v>
      </c>
      <c r="B2197" s="1">
        <v>40645</v>
      </c>
      <c r="C2197" t="s">
        <v>138</v>
      </c>
      <c r="D2197" t="s">
        <v>2298</v>
      </c>
      <c r="E2197" t="s">
        <v>2299</v>
      </c>
      <c r="F2197">
        <v>1</v>
      </c>
      <c r="G2197" t="str">
        <f t="array" ref="G2197">INDEX(BillToName,MATCH(A2197,'Bill to Data'!$A$2:$A$3040,0))</f>
        <v>WELDON IDOL</v>
      </c>
      <c r="H2197" t="str">
        <f t="shared" si="34"/>
        <v>GG100</v>
      </c>
      <c r="J2197" t="s">
        <v>4350</v>
      </c>
      <c r="K2197">
        <f t="array" ref="K2197">SUM((InvoiceNo=J2197)*1)</f>
        <v>1</v>
      </c>
      <c r="L2197">
        <f t="array" ref="L2197">SUM((InvoiceNo=J2197)*QuantityShipped)</f>
        <v>1</v>
      </c>
    </row>
    <row r="2198" spans="1:12" x14ac:dyDescent="0.55000000000000004">
      <c r="A2198" t="s">
        <v>2291</v>
      </c>
      <c r="B2198" s="1">
        <v>40645</v>
      </c>
      <c r="C2198" t="s">
        <v>138</v>
      </c>
      <c r="D2198" t="s">
        <v>2300</v>
      </c>
      <c r="E2198" t="s">
        <v>2301</v>
      </c>
      <c r="F2198">
        <v>6</v>
      </c>
      <c r="G2198" t="str">
        <f t="array" ref="G2198">INDEX(BillToName,MATCH(A2198,'Bill to Data'!$A$2:$A$3040,0))</f>
        <v>WELDON IDOL</v>
      </c>
      <c r="H2198" t="str">
        <f t="shared" si="34"/>
        <v>EL1234</v>
      </c>
      <c r="J2198" t="s">
        <v>4351</v>
      </c>
      <c r="K2198">
        <f t="array" ref="K2198">SUM((InvoiceNo=J2198)*1)</f>
        <v>1</v>
      </c>
      <c r="L2198">
        <f t="array" ref="L2198">SUM((InvoiceNo=J2198)*QuantityShipped)</f>
        <v>50</v>
      </c>
    </row>
    <row r="2199" spans="1:12" x14ac:dyDescent="0.55000000000000004">
      <c r="A2199" t="s">
        <v>2291</v>
      </c>
      <c r="B2199" s="1">
        <v>40645</v>
      </c>
      <c r="C2199" t="s">
        <v>138</v>
      </c>
      <c r="D2199" t="s">
        <v>2302</v>
      </c>
      <c r="E2199" t="s">
        <v>2303</v>
      </c>
      <c r="F2199">
        <v>3</v>
      </c>
      <c r="G2199" t="str">
        <f t="array" ref="G2199">INDEX(BillToName,MATCH(A2199,'Bill to Data'!$A$2:$A$3040,0))</f>
        <v>WELDON IDOL</v>
      </c>
      <c r="H2199" t="str">
        <f t="shared" si="34"/>
        <v>M34</v>
      </c>
      <c r="J2199" t="s">
        <v>4352</v>
      </c>
      <c r="K2199">
        <f t="array" ref="K2199">SUM((InvoiceNo=J2199)*1)</f>
        <v>1</v>
      </c>
      <c r="L2199">
        <f t="array" ref="L2199">SUM((InvoiceNo=J2199)*QuantityShipped)</f>
        <v>5</v>
      </c>
    </row>
    <row r="2200" spans="1:12" x14ac:dyDescent="0.55000000000000004">
      <c r="A2200" t="s">
        <v>2291</v>
      </c>
      <c r="B2200" s="1">
        <v>40645</v>
      </c>
      <c r="C2200" t="s">
        <v>138</v>
      </c>
      <c r="D2200" t="s">
        <v>204</v>
      </c>
      <c r="E2200" t="s">
        <v>205</v>
      </c>
      <c r="F2200">
        <v>3</v>
      </c>
      <c r="G2200" t="str">
        <f t="array" ref="G2200">INDEX(BillToName,MATCH(A2200,'Bill to Data'!$A$2:$A$3040,0))</f>
        <v>WELDON IDOL</v>
      </c>
      <c r="H2200" t="str">
        <f t="shared" si="34"/>
        <v>HB075</v>
      </c>
      <c r="J2200" t="s">
        <v>4354</v>
      </c>
      <c r="K2200">
        <f t="array" ref="K2200">SUM((InvoiceNo=J2200)*1)</f>
        <v>1</v>
      </c>
      <c r="L2200">
        <f t="array" ref="L2200">SUM((InvoiceNo=J2200)*QuantityShipped)</f>
        <v>4</v>
      </c>
    </row>
    <row r="2201" spans="1:12" x14ac:dyDescent="0.55000000000000004">
      <c r="A2201" t="s">
        <v>2291</v>
      </c>
      <c r="B2201" s="1">
        <v>40645</v>
      </c>
      <c r="C2201" t="s">
        <v>138</v>
      </c>
      <c r="D2201" t="s">
        <v>2096</v>
      </c>
      <c r="E2201" t="s">
        <v>2070</v>
      </c>
      <c r="F2201">
        <v>6</v>
      </c>
      <c r="G2201" t="str">
        <f t="array" ref="G2201">INDEX(BillToName,MATCH(A2201,'Bill to Data'!$A$2:$A$3040,0))</f>
        <v>WELDON IDOL</v>
      </c>
      <c r="H2201" t="str">
        <f t="shared" si="34"/>
        <v>QJ17560A-3/4-NY</v>
      </c>
      <c r="J2201" t="s">
        <v>4357</v>
      </c>
      <c r="K2201">
        <f t="array" ref="K2201">SUM((InvoiceNo=J2201)*1)</f>
        <v>4</v>
      </c>
      <c r="L2201">
        <f t="array" ref="L2201">SUM((InvoiceNo=J2201)*QuantityShipped)</f>
        <v>4</v>
      </c>
    </row>
    <row r="2202" spans="1:12" x14ac:dyDescent="0.55000000000000004">
      <c r="A2202" t="s">
        <v>2304</v>
      </c>
      <c r="B2202" s="1">
        <v>40645</v>
      </c>
      <c r="C2202" t="s">
        <v>1</v>
      </c>
      <c r="D2202" t="s">
        <v>2026</v>
      </c>
      <c r="E2202" t="s">
        <v>293</v>
      </c>
      <c r="F2202">
        <v>27</v>
      </c>
      <c r="G2202" t="str">
        <f t="array" ref="G2202">INDEX(BillToName,MATCH(A2202,'Bill to Data'!$A$2:$A$3040,0))</f>
        <v>JOE EDICK</v>
      </c>
      <c r="H2202" t="str">
        <f t="shared" si="34"/>
        <v>AIXR11004VP</v>
      </c>
      <c r="J2202" t="s">
        <v>4359</v>
      </c>
      <c r="K2202">
        <f t="array" ref="K2202">SUM((InvoiceNo=J2202)*1)</f>
        <v>1</v>
      </c>
      <c r="L2202">
        <f t="array" ref="L2202">SUM((InvoiceNo=J2202)*QuantityShipped)</f>
        <v>2</v>
      </c>
    </row>
    <row r="2203" spans="1:12" x14ac:dyDescent="0.55000000000000004">
      <c r="A2203" t="s">
        <v>2305</v>
      </c>
      <c r="B2203" s="1">
        <v>40645</v>
      </c>
      <c r="C2203" t="s">
        <v>138</v>
      </c>
      <c r="D2203" t="s">
        <v>2306</v>
      </c>
      <c r="E2203" t="s">
        <v>1334</v>
      </c>
      <c r="F2203">
        <v>10</v>
      </c>
      <c r="G2203" t="str">
        <f t="array" ref="G2203">INDEX(BillToName,MATCH(A2203,'Bill to Data'!$A$2:$A$3040,0))</f>
        <v>JAMES BRADEN</v>
      </c>
      <c r="H2203" t="str">
        <f t="shared" si="34"/>
        <v>TK-SS2.5</v>
      </c>
      <c r="J2203" t="s">
        <v>4362</v>
      </c>
      <c r="K2203">
        <f t="array" ref="K2203">SUM((InvoiceNo=J2203)*1)</f>
        <v>1</v>
      </c>
      <c r="L2203">
        <f t="array" ref="L2203">SUM((InvoiceNo=J2203)*QuantityShipped)</f>
        <v>1</v>
      </c>
    </row>
    <row r="2204" spans="1:12" x14ac:dyDescent="0.55000000000000004">
      <c r="A2204" t="s">
        <v>2307</v>
      </c>
      <c r="B2204" s="1">
        <v>40645</v>
      </c>
      <c r="C2204" t="s">
        <v>1</v>
      </c>
      <c r="D2204" t="s">
        <v>2163</v>
      </c>
      <c r="E2204" t="s">
        <v>2164</v>
      </c>
      <c r="F2204">
        <v>1</v>
      </c>
      <c r="G2204" t="str">
        <f t="array" ref="G2204">INDEX(BillToName,MATCH(A2204,'Bill to Data'!$A$2:$A$3040,0))</f>
        <v>JEFF LEONARD</v>
      </c>
      <c r="H2204" t="str">
        <f t="shared" si="34"/>
        <v>V200BL</v>
      </c>
      <c r="J2204" t="s">
        <v>4363</v>
      </c>
      <c r="K2204">
        <f t="array" ref="K2204">SUM((InvoiceNo=J2204)*1)</f>
        <v>2</v>
      </c>
      <c r="L2204">
        <f t="array" ref="L2204">SUM((InvoiceNo=J2204)*QuantityShipped)</f>
        <v>4</v>
      </c>
    </row>
    <row r="2205" spans="1:12" x14ac:dyDescent="0.55000000000000004">
      <c r="A2205" t="s">
        <v>2308</v>
      </c>
      <c r="B2205" s="1">
        <v>40645</v>
      </c>
      <c r="C2205" t="s">
        <v>1</v>
      </c>
      <c r="D2205" t="s">
        <v>530</v>
      </c>
      <c r="E2205" t="s">
        <v>120</v>
      </c>
      <c r="F2205">
        <v>20</v>
      </c>
      <c r="G2205" t="str">
        <f t="array" ref="G2205">INDEX(BillToName,MATCH(A2205,'Bill to Data'!$A$2:$A$3040,0))</f>
        <v>MARK HBARWOOD</v>
      </c>
      <c r="H2205" t="str">
        <f t="shared" si="34"/>
        <v>XR11004-VS</v>
      </c>
      <c r="J2205" t="s">
        <v>4365</v>
      </c>
      <c r="K2205">
        <f t="array" ref="K2205">SUM((InvoiceNo=J2205)*1)</f>
        <v>1</v>
      </c>
      <c r="L2205">
        <f t="array" ref="L2205">SUM((InvoiceNo=J2205)*QuantityShipped)</f>
        <v>1</v>
      </c>
    </row>
    <row r="2206" spans="1:12" x14ac:dyDescent="0.55000000000000004">
      <c r="A2206" t="s">
        <v>2309</v>
      </c>
      <c r="B2206" s="1">
        <v>40645</v>
      </c>
      <c r="C2206" t="s">
        <v>138</v>
      </c>
      <c r="D2206" t="s">
        <v>1776</v>
      </c>
      <c r="E2206" t="s">
        <v>1777</v>
      </c>
      <c r="F2206">
        <v>2</v>
      </c>
      <c r="G2206" t="str">
        <f t="array" ref="G2206">INDEX(BillToName,MATCH(A2206,'Bill to Data'!$A$2:$A$3040,0))</f>
        <v>INTEGRA PLASTIC PRODUCTS</v>
      </c>
      <c r="H2206" t="str">
        <f t="shared" si="34"/>
        <v>3522000</v>
      </c>
      <c r="J2206" t="s">
        <v>4366</v>
      </c>
      <c r="K2206">
        <f t="array" ref="K2206">SUM((InvoiceNo=J2206)*1)</f>
        <v>1</v>
      </c>
      <c r="L2206">
        <f t="array" ref="L2206">SUM((InvoiceNo=J2206)*QuantityShipped)</f>
        <v>10</v>
      </c>
    </row>
    <row r="2207" spans="1:12" x14ac:dyDescent="0.55000000000000004">
      <c r="A2207" t="s">
        <v>2309</v>
      </c>
      <c r="B2207" s="1">
        <v>40645</v>
      </c>
      <c r="C2207" t="s">
        <v>138</v>
      </c>
      <c r="D2207" t="s">
        <v>1778</v>
      </c>
      <c r="E2207" t="s">
        <v>1779</v>
      </c>
      <c r="F2207">
        <v>2</v>
      </c>
      <c r="G2207" t="str">
        <f t="array" ref="G2207">INDEX(BillToName,MATCH(A2207,'Bill to Data'!$A$2:$A$3040,0))</f>
        <v>INTEGRA PLASTIC PRODUCTS</v>
      </c>
      <c r="H2207" t="str">
        <f t="shared" si="34"/>
        <v>350401</v>
      </c>
      <c r="J2207" t="s">
        <v>4367</v>
      </c>
      <c r="K2207">
        <f t="array" ref="K2207">SUM((InvoiceNo=J2207)*1)</f>
        <v>2</v>
      </c>
      <c r="L2207">
        <f t="array" ref="L2207">SUM((InvoiceNo=J2207)*QuantityShipped)</f>
        <v>10</v>
      </c>
    </row>
    <row r="2208" spans="1:12" x14ac:dyDescent="0.55000000000000004">
      <c r="A2208" t="s">
        <v>2310</v>
      </c>
      <c r="B2208" s="1">
        <v>40645</v>
      </c>
      <c r="C2208" t="s">
        <v>1</v>
      </c>
      <c r="D2208" t="s">
        <v>906</v>
      </c>
      <c r="E2208" t="s">
        <v>907</v>
      </c>
      <c r="F2208">
        <v>36</v>
      </c>
      <c r="G2208" t="str">
        <f t="array" ref="G2208">INDEX(BillToName,MATCH(A2208,'Bill to Data'!$A$2:$A$3040,0))</f>
        <v>JOSH TREECE</v>
      </c>
      <c r="H2208" t="str">
        <f t="shared" si="34"/>
        <v>CP25597-6-NY</v>
      </c>
      <c r="J2208" t="s">
        <v>4368</v>
      </c>
      <c r="K2208">
        <f t="array" ref="K2208">SUM((InvoiceNo=J2208)*1)</f>
        <v>3</v>
      </c>
      <c r="L2208">
        <f t="array" ref="L2208">SUM((InvoiceNo=J2208)*QuantityShipped)</f>
        <v>150</v>
      </c>
    </row>
    <row r="2209" spans="1:12" x14ac:dyDescent="0.55000000000000004">
      <c r="A2209" t="s">
        <v>2310</v>
      </c>
      <c r="B2209" s="1">
        <v>40645</v>
      </c>
      <c r="C2209" t="s">
        <v>1</v>
      </c>
      <c r="D2209" t="s">
        <v>306</v>
      </c>
      <c r="E2209" t="s">
        <v>307</v>
      </c>
      <c r="F2209">
        <v>36</v>
      </c>
      <c r="G2209" t="str">
        <f t="array" ref="G2209">INDEX(BillToName,MATCH(A2209,'Bill to Data'!$A$2:$A$3040,0))</f>
        <v>JOSH TREECE</v>
      </c>
      <c r="H2209" t="str">
        <f t="shared" si="34"/>
        <v>AI11002-VS</v>
      </c>
      <c r="J2209" t="s">
        <v>4369</v>
      </c>
      <c r="K2209">
        <f t="array" ref="K2209">SUM((InvoiceNo=J2209)*1)</f>
        <v>2</v>
      </c>
      <c r="L2209">
        <f t="array" ref="L2209">SUM((InvoiceNo=J2209)*QuantityShipped)</f>
        <v>2</v>
      </c>
    </row>
    <row r="2210" spans="1:12" x14ac:dyDescent="0.55000000000000004">
      <c r="A2210" t="s">
        <v>2311</v>
      </c>
      <c r="B2210" s="1">
        <v>40645</v>
      </c>
      <c r="C2210" t="s">
        <v>138</v>
      </c>
      <c r="D2210" t="s">
        <v>690</v>
      </c>
      <c r="E2210" t="s">
        <v>120</v>
      </c>
      <c r="F2210">
        <v>20</v>
      </c>
      <c r="G2210" t="str">
        <f t="array" ref="G2210">INDEX(BillToName,MATCH(A2210,'Bill to Data'!$A$2:$A$3040,0))</f>
        <v>TERRY LYNN</v>
      </c>
      <c r="H2210" t="str">
        <f t="shared" si="34"/>
        <v>XR8003VS</v>
      </c>
      <c r="J2210" t="s">
        <v>4370</v>
      </c>
      <c r="K2210">
        <f t="array" ref="K2210">SUM((InvoiceNo=J2210)*1)</f>
        <v>1</v>
      </c>
      <c r="L2210">
        <f t="array" ref="L2210">SUM((InvoiceNo=J2210)*QuantityShipped)</f>
        <v>1</v>
      </c>
    </row>
    <row r="2211" spans="1:12" x14ac:dyDescent="0.55000000000000004">
      <c r="A2211" t="s">
        <v>2311</v>
      </c>
      <c r="B2211" s="1">
        <v>40645</v>
      </c>
      <c r="C2211" t="s">
        <v>138</v>
      </c>
      <c r="D2211" t="s">
        <v>300</v>
      </c>
      <c r="E2211" t="s">
        <v>301</v>
      </c>
      <c r="F2211">
        <v>2</v>
      </c>
      <c r="G2211" t="str">
        <f t="array" ref="G2211">INDEX(BillToName,MATCH(A2211,'Bill to Data'!$A$2:$A$3040,0))</f>
        <v>TERRY LYNN</v>
      </c>
      <c r="H2211" t="str">
        <f t="shared" si="34"/>
        <v>XR80015VS</v>
      </c>
      <c r="J2211" t="s">
        <v>4373</v>
      </c>
      <c r="K2211">
        <f t="array" ref="K2211">SUM((InvoiceNo=J2211)*1)</f>
        <v>3</v>
      </c>
      <c r="L2211">
        <f t="array" ref="L2211">SUM((InvoiceNo=J2211)*QuantityShipped)</f>
        <v>301</v>
      </c>
    </row>
    <row r="2212" spans="1:12" x14ac:dyDescent="0.55000000000000004">
      <c r="A2212" t="s">
        <v>2311</v>
      </c>
      <c r="B2212" s="1">
        <v>40645</v>
      </c>
      <c r="C2212" t="s">
        <v>138</v>
      </c>
      <c r="D2212" t="s">
        <v>1288</v>
      </c>
      <c r="E2212" t="s">
        <v>1289</v>
      </c>
      <c r="F2212">
        <v>1</v>
      </c>
      <c r="G2212" t="str">
        <f t="array" ref="G2212">INDEX(BillToName,MATCH(A2212,'Bill to Data'!$A$2:$A$3040,0))</f>
        <v>TERRY LYNN</v>
      </c>
      <c r="H2212" t="str">
        <f t="shared" si="34"/>
        <v>21773-244C-3/4</v>
      </c>
      <c r="J2212" t="s">
        <v>4374</v>
      </c>
      <c r="K2212">
        <f t="array" ref="K2212">SUM((InvoiceNo=J2212)*1)</f>
        <v>1</v>
      </c>
      <c r="L2212">
        <f t="array" ref="L2212">SUM((InvoiceNo=J2212)*QuantityShipped)</f>
        <v>55</v>
      </c>
    </row>
    <row r="2213" spans="1:12" x14ac:dyDescent="0.55000000000000004">
      <c r="A2213" t="s">
        <v>2311</v>
      </c>
      <c r="B2213" s="1">
        <v>40645</v>
      </c>
      <c r="C2213" t="s">
        <v>138</v>
      </c>
      <c r="D2213" t="s">
        <v>2312</v>
      </c>
      <c r="E2213" t="s">
        <v>2313</v>
      </c>
      <c r="F2213">
        <v>1</v>
      </c>
      <c r="G2213" t="str">
        <f t="array" ref="G2213">INDEX(BillToName,MATCH(A2213,'Bill to Data'!$A$2:$A$3040,0))</f>
        <v>TERRY LYNN</v>
      </c>
      <c r="H2213" t="str">
        <f t="shared" si="34"/>
        <v>HM075</v>
      </c>
      <c r="J2213" t="s">
        <v>4375</v>
      </c>
      <c r="K2213">
        <f t="array" ref="K2213">SUM((InvoiceNo=J2213)*1)</f>
        <v>1</v>
      </c>
      <c r="L2213">
        <f t="array" ref="L2213">SUM((InvoiceNo=J2213)*QuantityShipped)</f>
        <v>1</v>
      </c>
    </row>
    <row r="2214" spans="1:12" x14ac:dyDescent="0.55000000000000004">
      <c r="A2214" t="s">
        <v>2314</v>
      </c>
      <c r="B2214" s="1">
        <v>40646</v>
      </c>
      <c r="C2214" t="s">
        <v>138</v>
      </c>
      <c r="D2214" t="s">
        <v>2315</v>
      </c>
      <c r="E2214" t="s">
        <v>2316</v>
      </c>
      <c r="F2214">
        <v>74</v>
      </c>
      <c r="G2214" t="str">
        <f t="array" ref="G2214">INDEX(BillToName,MATCH(A2214,'Bill to Data'!$A$2:$A$3040,0))</f>
        <v>SAMANTHA LEDINGHAM</v>
      </c>
      <c r="H2214" t="str">
        <f t="shared" si="34"/>
        <v>TDCFFC110015</v>
      </c>
      <c r="J2214" t="s">
        <v>4376</v>
      </c>
      <c r="K2214">
        <f t="array" ref="K2214">SUM((InvoiceNo=J2214)*1)</f>
        <v>1</v>
      </c>
      <c r="L2214">
        <f t="array" ref="L2214">SUM((InvoiceNo=J2214)*QuantityShipped)</f>
        <v>14</v>
      </c>
    </row>
    <row r="2215" spans="1:12" x14ac:dyDescent="0.55000000000000004">
      <c r="A2215" t="s">
        <v>2314</v>
      </c>
      <c r="B2215" s="1">
        <v>40646</v>
      </c>
      <c r="C2215" t="s">
        <v>138</v>
      </c>
      <c r="D2215" t="s">
        <v>2026</v>
      </c>
      <c r="E2215" t="s">
        <v>293</v>
      </c>
      <c r="F2215">
        <v>26</v>
      </c>
      <c r="G2215" t="str">
        <f t="array" ref="G2215">INDEX(BillToName,MATCH(A2215,'Bill to Data'!$A$2:$A$3040,0))</f>
        <v>SAMANTHA LEDINGHAM</v>
      </c>
      <c r="H2215" t="str">
        <f t="shared" si="34"/>
        <v>AIXR11004VP</v>
      </c>
      <c r="J2215" t="s">
        <v>4377</v>
      </c>
      <c r="K2215">
        <f t="array" ref="K2215">SUM((InvoiceNo=J2215)*1)</f>
        <v>1</v>
      </c>
      <c r="L2215">
        <f t="array" ref="L2215">SUM((InvoiceNo=J2215)*QuantityShipped)</f>
        <v>8</v>
      </c>
    </row>
    <row r="2216" spans="1:12" x14ac:dyDescent="0.55000000000000004">
      <c r="A2216" t="s">
        <v>2314</v>
      </c>
      <c r="B2216" s="1">
        <v>40646</v>
      </c>
      <c r="C2216" t="s">
        <v>138</v>
      </c>
      <c r="D2216" t="s">
        <v>958</v>
      </c>
      <c r="E2216" t="s">
        <v>63</v>
      </c>
      <c r="F2216">
        <v>74</v>
      </c>
      <c r="G2216" t="str">
        <f t="array" ref="G2216">INDEX(BillToName,MATCH(A2216,'Bill to Data'!$A$2:$A$3040,0))</f>
        <v>SAMANTHA LEDINGHAM</v>
      </c>
      <c r="H2216" t="str">
        <f t="shared" si="34"/>
        <v>XR110025-VK</v>
      </c>
      <c r="J2216" t="s">
        <v>4378</v>
      </c>
      <c r="K2216">
        <f t="array" ref="K2216">SUM((InvoiceNo=J2216)*1)</f>
        <v>1</v>
      </c>
      <c r="L2216">
        <f t="array" ref="L2216">SUM((InvoiceNo=J2216)*QuantityShipped)</f>
        <v>1</v>
      </c>
    </row>
    <row r="2217" spans="1:12" x14ac:dyDescent="0.55000000000000004">
      <c r="A2217" t="s">
        <v>2317</v>
      </c>
      <c r="B2217" s="1">
        <v>40646</v>
      </c>
      <c r="C2217" t="s">
        <v>1</v>
      </c>
      <c r="D2217" t="s">
        <v>2073</v>
      </c>
      <c r="E2217" t="s">
        <v>2074</v>
      </c>
      <c r="F2217">
        <v>2</v>
      </c>
      <c r="G2217" t="str">
        <f t="array" ref="G2217">INDEX(BillToName,MATCH(A2217,'Bill to Data'!$A$2:$A$3040,0))</f>
        <v>TIMOTHY SHEALY</v>
      </c>
      <c r="H2217" t="str">
        <f t="shared" si="34"/>
        <v>FM900S</v>
      </c>
      <c r="J2217" t="s">
        <v>4379</v>
      </c>
      <c r="K2217">
        <f t="array" ref="K2217">SUM((InvoiceNo=J2217)*1)</f>
        <v>2</v>
      </c>
      <c r="L2217">
        <f t="array" ref="L2217">SUM((InvoiceNo=J2217)*QuantityShipped)</f>
        <v>2</v>
      </c>
    </row>
    <row r="2218" spans="1:12" x14ac:dyDescent="0.55000000000000004">
      <c r="A2218" t="s">
        <v>2317</v>
      </c>
      <c r="B2218" s="1">
        <v>40646</v>
      </c>
      <c r="C2218" t="s">
        <v>1</v>
      </c>
      <c r="D2218" t="s">
        <v>2071</v>
      </c>
      <c r="E2218" t="s">
        <v>2072</v>
      </c>
      <c r="F2218">
        <v>2</v>
      </c>
      <c r="G2218" t="str">
        <f t="array" ref="G2218">INDEX(BillToName,MATCH(A2218,'Bill to Data'!$A$2:$A$3040,0))</f>
        <v>TIMOTHY SHEALY</v>
      </c>
      <c r="H2218" t="str">
        <f t="shared" si="34"/>
        <v>FM900Y</v>
      </c>
      <c r="J2218" t="s">
        <v>4384</v>
      </c>
      <c r="K2218">
        <f t="array" ref="K2218">SUM((InvoiceNo=J2218)*1)</f>
        <v>1</v>
      </c>
      <c r="L2218">
        <f t="array" ref="L2218">SUM((InvoiceNo=J2218)*QuantityShipped)</f>
        <v>1</v>
      </c>
    </row>
    <row r="2219" spans="1:12" x14ac:dyDescent="0.55000000000000004">
      <c r="A2219" t="s">
        <v>2317</v>
      </c>
      <c r="B2219" s="1">
        <v>40646</v>
      </c>
      <c r="C2219" t="s">
        <v>1</v>
      </c>
      <c r="D2219" t="s">
        <v>453</v>
      </c>
      <c r="E2219" t="s">
        <v>30</v>
      </c>
      <c r="F2219">
        <v>37</v>
      </c>
      <c r="G2219" t="str">
        <f t="array" ref="G2219">INDEX(BillToName,MATCH(A2219,'Bill to Data'!$A$2:$A$3040,0))</f>
        <v>TIMOTHY SHEALY</v>
      </c>
      <c r="H2219" t="str">
        <f t="shared" si="34"/>
        <v>25612-2-NYR</v>
      </c>
      <c r="J2219" t="s">
        <v>4385</v>
      </c>
      <c r="K2219">
        <f t="array" ref="K2219">SUM((InvoiceNo=J2219)*1)</f>
        <v>1</v>
      </c>
      <c r="L2219">
        <f t="array" ref="L2219">SUM((InvoiceNo=J2219)*QuantityShipped)</f>
        <v>40</v>
      </c>
    </row>
    <row r="2220" spans="1:12" x14ac:dyDescent="0.55000000000000004">
      <c r="A2220" t="s">
        <v>2317</v>
      </c>
      <c r="B2220" s="1">
        <v>40646</v>
      </c>
      <c r="C2220" t="s">
        <v>1</v>
      </c>
      <c r="D2220" t="s">
        <v>24</v>
      </c>
      <c r="E2220" t="s">
        <v>23</v>
      </c>
      <c r="F2220">
        <v>37</v>
      </c>
      <c r="G2220" t="str">
        <f t="array" ref="G2220">INDEX(BillToName,MATCH(A2220,'Bill to Data'!$A$2:$A$3040,0))</f>
        <v>TIMOTHY SHEALY</v>
      </c>
      <c r="H2220" t="str">
        <f t="shared" si="34"/>
        <v>TT11008-VP</v>
      </c>
      <c r="J2220" t="s">
        <v>4386</v>
      </c>
      <c r="K2220">
        <f t="array" ref="K2220">SUM((InvoiceNo=J2220)*1)</f>
        <v>10</v>
      </c>
      <c r="L2220">
        <f t="array" ref="L2220">SUM((InvoiceNo=J2220)*QuantityShipped)</f>
        <v>377</v>
      </c>
    </row>
    <row r="2221" spans="1:12" x14ac:dyDescent="0.55000000000000004">
      <c r="A2221" t="s">
        <v>2317</v>
      </c>
      <c r="B2221" s="1">
        <v>40646</v>
      </c>
      <c r="C2221" t="s">
        <v>1</v>
      </c>
      <c r="D2221" t="s">
        <v>312</v>
      </c>
      <c r="E2221" t="s">
        <v>198</v>
      </c>
      <c r="F2221">
        <v>1</v>
      </c>
      <c r="G2221" t="str">
        <f t="array" ref="G2221">INDEX(BillToName,MATCH(A2221,'Bill to Data'!$A$2:$A$3040,0))</f>
        <v>TIMOTHY SHEALY</v>
      </c>
      <c r="H2221" t="str">
        <f t="shared" si="34"/>
        <v>22251-311-750-N</v>
      </c>
      <c r="J2221" t="s">
        <v>4391</v>
      </c>
      <c r="K2221">
        <f t="array" ref="K2221">SUM((InvoiceNo=J2221)*1)</f>
        <v>2</v>
      </c>
      <c r="L2221">
        <f t="array" ref="L2221">SUM((InvoiceNo=J2221)*QuantityShipped)</f>
        <v>2</v>
      </c>
    </row>
    <row r="2222" spans="1:12" x14ac:dyDescent="0.55000000000000004">
      <c r="A2222" t="s">
        <v>2317</v>
      </c>
      <c r="B2222" s="1">
        <v>40646</v>
      </c>
      <c r="C2222" t="s">
        <v>1</v>
      </c>
      <c r="D2222" t="s">
        <v>197</v>
      </c>
      <c r="E2222" t="s">
        <v>198</v>
      </c>
      <c r="F2222">
        <v>2</v>
      </c>
      <c r="G2222" t="str">
        <f t="array" ref="G2222">INDEX(BillToName,MATCH(A2222,'Bill to Data'!$A$2:$A$3040,0))</f>
        <v>TIMOTHY SHEALY</v>
      </c>
      <c r="H2222" t="str">
        <f t="shared" si="34"/>
        <v>22252-312-750-N</v>
      </c>
      <c r="J2222" t="s">
        <v>4394</v>
      </c>
      <c r="K2222">
        <f t="array" ref="K2222">SUM((InvoiceNo=J2222)*1)</f>
        <v>15</v>
      </c>
      <c r="L2222">
        <f t="array" ref="L2222">SUM((InvoiceNo=J2222)*QuantityShipped)</f>
        <v>557</v>
      </c>
    </row>
    <row r="2223" spans="1:12" x14ac:dyDescent="0.55000000000000004">
      <c r="A2223" t="s">
        <v>2318</v>
      </c>
      <c r="B2223" s="1">
        <v>40646</v>
      </c>
      <c r="C2223" t="s">
        <v>1</v>
      </c>
      <c r="D2223" t="s">
        <v>384</v>
      </c>
      <c r="E2223" t="s">
        <v>385</v>
      </c>
      <c r="F2223">
        <v>2</v>
      </c>
      <c r="G2223" t="str">
        <f t="array" ref="G2223">INDEX(BillToName,MATCH(A2223,'Bill to Data'!$A$2:$A$3040,0))</f>
        <v>CRAIG INMAN</v>
      </c>
      <c r="H2223" t="str">
        <f t="shared" si="34"/>
        <v>QJ4676-1/4-NYR</v>
      </c>
      <c r="J2223" t="s">
        <v>4400</v>
      </c>
      <c r="K2223">
        <f t="array" ref="K2223">SUM((InvoiceNo=J2223)*1)</f>
        <v>1</v>
      </c>
      <c r="L2223">
        <f t="array" ref="L2223">SUM((InvoiceNo=J2223)*QuantityShipped)</f>
        <v>1</v>
      </c>
    </row>
    <row r="2224" spans="1:12" x14ac:dyDescent="0.55000000000000004">
      <c r="A2224" t="s">
        <v>2318</v>
      </c>
      <c r="B2224" s="1">
        <v>40646</v>
      </c>
      <c r="C2224" t="s">
        <v>1</v>
      </c>
      <c r="D2224" t="s">
        <v>2319</v>
      </c>
      <c r="E2224" t="s">
        <v>387</v>
      </c>
      <c r="F2224">
        <v>0</v>
      </c>
      <c r="G2224" t="str">
        <f t="array" ref="G2224">INDEX(BillToName,MATCH(A2224,'Bill to Data'!$A$2:$A$3040,0))</f>
        <v>CRAIG INMAN</v>
      </c>
      <c r="H2224" t="str">
        <f t="shared" si="34"/>
        <v>TP0010-SS</v>
      </c>
      <c r="J2224" t="s">
        <v>4402</v>
      </c>
      <c r="K2224">
        <f t="array" ref="K2224">SUM((InvoiceNo=J2224)*1)</f>
        <v>2</v>
      </c>
      <c r="L2224">
        <f t="array" ref="L2224">SUM((InvoiceNo=J2224)*QuantityShipped)</f>
        <v>3</v>
      </c>
    </row>
    <row r="2225" spans="1:12" x14ac:dyDescent="0.55000000000000004">
      <c r="A2225" t="s">
        <v>2318</v>
      </c>
      <c r="B2225" s="1">
        <v>40646</v>
      </c>
      <c r="C2225" t="s">
        <v>1</v>
      </c>
      <c r="D2225" t="s">
        <v>236</v>
      </c>
      <c r="E2225" t="s">
        <v>148</v>
      </c>
      <c r="F2225">
        <v>2</v>
      </c>
      <c r="G2225" t="str">
        <f t="array" ref="G2225">INDEX(BillToName,MATCH(A2225,'Bill to Data'!$A$2:$A$3040,0))</f>
        <v>CRAIG INMAN</v>
      </c>
      <c r="H2225" t="str">
        <f t="shared" si="34"/>
        <v>QJ7421-1-NYB</v>
      </c>
      <c r="J2225" t="s">
        <v>4403</v>
      </c>
      <c r="K2225">
        <f t="array" ref="K2225">SUM((InvoiceNo=J2225)*1)</f>
        <v>1</v>
      </c>
      <c r="L2225">
        <f t="array" ref="L2225">SUM((InvoiceNo=J2225)*QuantityShipped)</f>
        <v>1</v>
      </c>
    </row>
    <row r="2226" spans="1:12" x14ac:dyDescent="0.55000000000000004">
      <c r="A2226" t="s">
        <v>2318</v>
      </c>
      <c r="B2226" s="1">
        <v>40646</v>
      </c>
      <c r="C2226" t="s">
        <v>1</v>
      </c>
      <c r="D2226" t="s">
        <v>73</v>
      </c>
      <c r="E2226" t="s">
        <v>74</v>
      </c>
      <c r="F2226">
        <v>72</v>
      </c>
      <c r="G2226" t="str">
        <f t="array" ref="G2226">INDEX(BillToName,MATCH(A2226,'Bill to Data'!$A$2:$A$3040,0))</f>
        <v>CRAIG INMAN</v>
      </c>
      <c r="H2226" t="str">
        <f t="shared" si="34"/>
        <v>19843-NYR</v>
      </c>
      <c r="J2226" t="s">
        <v>4404</v>
      </c>
      <c r="K2226">
        <f t="array" ref="K2226">SUM((InvoiceNo=J2226)*1)</f>
        <v>5</v>
      </c>
      <c r="L2226">
        <f t="array" ref="L2226">SUM((InvoiceNo=J2226)*QuantityShipped)</f>
        <v>575</v>
      </c>
    </row>
    <row r="2227" spans="1:12" x14ac:dyDescent="0.55000000000000004">
      <c r="A2227" t="s">
        <v>2318</v>
      </c>
      <c r="B2227" s="1">
        <v>40646</v>
      </c>
      <c r="C2227" t="s">
        <v>1</v>
      </c>
      <c r="D2227" t="s">
        <v>1177</v>
      </c>
      <c r="E2227" t="s">
        <v>47</v>
      </c>
      <c r="F2227">
        <v>8</v>
      </c>
      <c r="G2227" t="str">
        <f t="array" ref="G2227">INDEX(BillToName,MATCH(A2227,'Bill to Data'!$A$2:$A$3040,0))</f>
        <v>CRAIG INMAN</v>
      </c>
      <c r="H2227" t="str">
        <f t="shared" si="34"/>
        <v>TTJ60-11005VP</v>
      </c>
      <c r="J2227" t="s">
        <v>4405</v>
      </c>
      <c r="K2227">
        <f t="array" ref="K2227">SUM((InvoiceNo=J2227)*1)</f>
        <v>6</v>
      </c>
      <c r="L2227">
        <f t="array" ref="L2227">SUM((InvoiceNo=J2227)*QuantityShipped)</f>
        <v>9</v>
      </c>
    </row>
    <row r="2228" spans="1:12" x14ac:dyDescent="0.55000000000000004">
      <c r="A2228" t="s">
        <v>2318</v>
      </c>
      <c r="B2228" s="1">
        <v>40646</v>
      </c>
      <c r="C2228" t="s">
        <v>1</v>
      </c>
      <c r="D2228" t="s">
        <v>71</v>
      </c>
      <c r="E2228" t="s">
        <v>72</v>
      </c>
      <c r="F2228">
        <v>0</v>
      </c>
      <c r="G2228" t="str">
        <f t="array" ref="G2228">INDEX(BillToName,MATCH(A2228,'Bill to Data'!$A$2:$A$3040,0))</f>
        <v>CRAIG INMAN</v>
      </c>
      <c r="H2228" t="str">
        <f t="shared" si="34"/>
        <v>55215-50-EPR</v>
      </c>
      <c r="J2228" t="s">
        <v>4406</v>
      </c>
      <c r="K2228">
        <f t="array" ref="K2228">SUM((InvoiceNo=J2228)*1)</f>
        <v>1</v>
      </c>
      <c r="L2228">
        <f t="array" ref="L2228">SUM((InvoiceNo=J2228)*QuantityShipped)</f>
        <v>1</v>
      </c>
    </row>
    <row r="2229" spans="1:12" x14ac:dyDescent="0.55000000000000004">
      <c r="A2229" t="s">
        <v>2318</v>
      </c>
      <c r="B2229" s="1">
        <v>40646</v>
      </c>
      <c r="C2229" t="s">
        <v>1</v>
      </c>
      <c r="D2229" t="s">
        <v>1179</v>
      </c>
      <c r="E2229" t="s">
        <v>1180</v>
      </c>
      <c r="F2229">
        <v>2</v>
      </c>
      <c r="G2229" t="str">
        <f t="array" ref="G2229">INDEX(BillToName,MATCH(A2229,'Bill to Data'!$A$2:$A$3040,0))</f>
        <v>CRAIG INMAN</v>
      </c>
      <c r="H2229" t="str">
        <f t="shared" si="34"/>
        <v>QJ90-2-NYR</v>
      </c>
      <c r="J2229" t="s">
        <v>4407</v>
      </c>
      <c r="K2229">
        <f t="array" ref="K2229">SUM((InvoiceNo=J2229)*1)</f>
        <v>3</v>
      </c>
      <c r="L2229">
        <f t="array" ref="L2229">SUM((InvoiceNo=J2229)*QuantityShipped)</f>
        <v>3</v>
      </c>
    </row>
    <row r="2230" spans="1:12" x14ac:dyDescent="0.55000000000000004">
      <c r="A2230" t="s">
        <v>2318</v>
      </c>
      <c r="B2230" s="1">
        <v>40646</v>
      </c>
      <c r="C2230" t="s">
        <v>1</v>
      </c>
      <c r="D2230" t="s">
        <v>533</v>
      </c>
      <c r="E2230" t="s">
        <v>534</v>
      </c>
      <c r="F2230">
        <v>1</v>
      </c>
      <c r="G2230" t="str">
        <f t="array" ref="G2230">INDEX(BillToName,MATCH(A2230,'Bill to Data'!$A$2:$A$3040,0))</f>
        <v>CRAIG INMAN</v>
      </c>
      <c r="H2230" t="str">
        <f t="shared" si="34"/>
        <v>23890</v>
      </c>
      <c r="J2230" t="s">
        <v>4412</v>
      </c>
      <c r="K2230">
        <f t="array" ref="K2230">SUM((InvoiceNo=J2230)*1)</f>
        <v>4</v>
      </c>
      <c r="L2230">
        <f t="array" ref="L2230">SUM((InvoiceNo=J2230)*QuantityShipped)</f>
        <v>240</v>
      </c>
    </row>
    <row r="2231" spans="1:12" x14ac:dyDescent="0.55000000000000004">
      <c r="A2231" t="s">
        <v>2320</v>
      </c>
      <c r="B2231" s="1">
        <v>40646</v>
      </c>
      <c r="C2231" t="s">
        <v>138</v>
      </c>
      <c r="D2231" t="s">
        <v>2251</v>
      </c>
      <c r="E2231" t="s">
        <v>2252</v>
      </c>
      <c r="F2231">
        <v>6</v>
      </c>
      <c r="G2231" t="str">
        <f t="array" ref="G2231">INDEX(BillToName,MATCH(A2231,'Bill to Data'!$A$2:$A$3040,0))</f>
        <v>TROY MCCOWN</v>
      </c>
      <c r="H2231" t="str">
        <f t="shared" si="34"/>
        <v>75A1/4/SA</v>
      </c>
      <c r="J2231" t="s">
        <v>4413</v>
      </c>
      <c r="K2231">
        <f t="array" ref="K2231">SUM((InvoiceNo=J2231)*1)</f>
        <v>2</v>
      </c>
      <c r="L2231">
        <f t="array" ref="L2231">SUM((InvoiceNo=J2231)*QuantityShipped)</f>
        <v>5</v>
      </c>
    </row>
    <row r="2232" spans="1:12" x14ac:dyDescent="0.55000000000000004">
      <c r="A2232" t="s">
        <v>2321</v>
      </c>
      <c r="B2232" s="1">
        <v>40646</v>
      </c>
      <c r="C2232" t="s">
        <v>138</v>
      </c>
      <c r="D2232" t="s">
        <v>1097</v>
      </c>
      <c r="E2232" t="s">
        <v>1098</v>
      </c>
      <c r="F2232">
        <v>1</v>
      </c>
      <c r="G2232" t="str">
        <f t="array" ref="G2232">INDEX(BillToName,MATCH(A2232,'Bill to Data'!$A$2:$A$3040,0))</f>
        <v>JAMES SCHUELLER</v>
      </c>
      <c r="H2232" t="str">
        <f t="shared" si="34"/>
        <v>IN15-ST</v>
      </c>
      <c r="J2232" t="s">
        <v>4418</v>
      </c>
      <c r="K2232">
        <f t="array" ref="K2232">SUM((InvoiceNo=J2232)*1)</f>
        <v>2</v>
      </c>
      <c r="L2232">
        <f t="array" ref="L2232">SUM((InvoiceNo=J2232)*QuantityShipped)</f>
        <v>2</v>
      </c>
    </row>
    <row r="2233" spans="1:12" x14ac:dyDescent="0.55000000000000004">
      <c r="A2233" t="s">
        <v>2321</v>
      </c>
      <c r="B2233" s="1">
        <v>40646</v>
      </c>
      <c r="C2233" t="s">
        <v>138</v>
      </c>
      <c r="D2233" t="s">
        <v>1095</v>
      </c>
      <c r="E2233" t="s">
        <v>1096</v>
      </c>
      <c r="F2233">
        <v>1</v>
      </c>
      <c r="G2233" t="str">
        <f t="array" ref="G2233">INDEX(BillToName,MATCH(A2233,'Bill to Data'!$A$2:$A$3040,0))</f>
        <v>JAMES SCHUELLER</v>
      </c>
      <c r="H2233" t="str">
        <f t="shared" si="34"/>
        <v>IN0015-19</v>
      </c>
      <c r="J2233" t="s">
        <v>4419</v>
      </c>
      <c r="K2233">
        <f t="array" ref="K2233">SUM((InvoiceNo=J2233)*1)</f>
        <v>1</v>
      </c>
      <c r="L2233">
        <f t="array" ref="L2233">SUM((InvoiceNo=J2233)*QuantityShipped)</f>
        <v>2</v>
      </c>
    </row>
    <row r="2234" spans="1:12" x14ac:dyDescent="0.55000000000000004">
      <c r="A2234" t="s">
        <v>2322</v>
      </c>
      <c r="B2234" s="1">
        <v>40647</v>
      </c>
      <c r="C2234" t="s">
        <v>1</v>
      </c>
      <c r="D2234" t="s">
        <v>1505</v>
      </c>
      <c r="E2234" t="s">
        <v>1506</v>
      </c>
      <c r="F2234">
        <v>1</v>
      </c>
      <c r="G2234" t="str">
        <f t="array" ref="G2234">INDEX(BillToName,MATCH(A2234,'Bill to Data'!$A$2:$A$3040,0))</f>
        <v>JOHN HOHENBERY</v>
      </c>
      <c r="H2234" t="str">
        <f t="shared" si="34"/>
        <v>063-0171-894</v>
      </c>
      <c r="J2234" t="s">
        <v>4420</v>
      </c>
      <c r="K2234">
        <f t="array" ref="K2234">SUM((InvoiceNo=J2234)*1)</f>
        <v>1</v>
      </c>
      <c r="L2234">
        <f t="array" ref="L2234">SUM((InvoiceNo=J2234)*QuantityShipped)</f>
        <v>1</v>
      </c>
    </row>
    <row r="2235" spans="1:12" x14ac:dyDescent="0.55000000000000004">
      <c r="A2235" t="s">
        <v>2323</v>
      </c>
      <c r="B2235" s="1">
        <v>40647</v>
      </c>
      <c r="C2235" t="s">
        <v>1</v>
      </c>
      <c r="D2235" t="s">
        <v>2324</v>
      </c>
      <c r="E2235" t="s">
        <v>2325</v>
      </c>
      <c r="F2235">
        <v>1</v>
      </c>
      <c r="G2235" t="str">
        <f t="array" ref="G2235">INDEX(BillToName,MATCH(A2235,'Bill to Data'!$A$2:$A$3040,0))</f>
        <v>AMBER COLEMAN</v>
      </c>
      <c r="H2235" t="str">
        <f t="shared" si="34"/>
        <v>LS200-80</v>
      </c>
      <c r="J2235" t="s">
        <v>4423</v>
      </c>
      <c r="K2235">
        <f t="array" ref="K2235">SUM((InvoiceNo=J2235)*1)</f>
        <v>2</v>
      </c>
      <c r="L2235">
        <f t="array" ref="L2235">SUM((InvoiceNo=J2235)*QuantityShipped)</f>
        <v>2</v>
      </c>
    </row>
    <row r="2236" spans="1:12" x14ac:dyDescent="0.55000000000000004">
      <c r="A2236" t="s">
        <v>2326</v>
      </c>
      <c r="B2236" s="1">
        <v>40647</v>
      </c>
      <c r="C2236" t="s">
        <v>1</v>
      </c>
      <c r="D2236" t="s">
        <v>1144</v>
      </c>
      <c r="E2236" t="s">
        <v>1145</v>
      </c>
      <c r="F2236">
        <v>1</v>
      </c>
      <c r="G2236" t="str">
        <f t="array" ref="G2236">INDEX(BillToName,MATCH(A2236,'Bill to Data'!$A$2:$A$3040,0))</f>
        <v>BEN ROBISON</v>
      </c>
      <c r="H2236" t="str">
        <f t="shared" si="34"/>
        <v>V200</v>
      </c>
      <c r="J2236" t="s">
        <v>4424</v>
      </c>
      <c r="K2236">
        <f t="array" ref="K2236">SUM((InvoiceNo=J2236)*1)</f>
        <v>1</v>
      </c>
      <c r="L2236">
        <f t="array" ref="L2236">SUM((InvoiceNo=J2236)*QuantityShipped)</f>
        <v>2</v>
      </c>
    </row>
    <row r="2237" spans="1:12" x14ac:dyDescent="0.55000000000000004">
      <c r="A2237" t="s">
        <v>2326</v>
      </c>
      <c r="B2237" s="1">
        <v>40647</v>
      </c>
      <c r="C2237" t="s">
        <v>1</v>
      </c>
      <c r="D2237" t="s">
        <v>197</v>
      </c>
      <c r="E2237" t="s">
        <v>198</v>
      </c>
      <c r="F2237">
        <v>8</v>
      </c>
      <c r="G2237" t="str">
        <f t="array" ref="G2237">INDEX(BillToName,MATCH(A2237,'Bill to Data'!$A$2:$A$3040,0))</f>
        <v>BEN ROBISON</v>
      </c>
      <c r="H2237" t="str">
        <f t="shared" si="34"/>
        <v>22252-312-750-N</v>
      </c>
      <c r="J2237" t="s">
        <v>4425</v>
      </c>
      <c r="K2237">
        <f t="array" ref="K2237">SUM((InvoiceNo=J2237)*1)</f>
        <v>1</v>
      </c>
      <c r="L2237">
        <f t="array" ref="L2237">SUM((InvoiceNo=J2237)*QuantityShipped)</f>
        <v>1</v>
      </c>
    </row>
    <row r="2238" spans="1:12" x14ac:dyDescent="0.55000000000000004">
      <c r="A2238" t="s">
        <v>2326</v>
      </c>
      <c r="B2238" s="1">
        <v>40647</v>
      </c>
      <c r="C2238" t="s">
        <v>1</v>
      </c>
      <c r="D2238" t="s">
        <v>312</v>
      </c>
      <c r="E2238" t="s">
        <v>198</v>
      </c>
      <c r="F2238">
        <v>2</v>
      </c>
      <c r="G2238" t="str">
        <f t="array" ref="G2238">INDEX(BillToName,MATCH(A2238,'Bill to Data'!$A$2:$A$3040,0))</f>
        <v>BEN ROBISON</v>
      </c>
      <c r="H2238" t="str">
        <f t="shared" si="34"/>
        <v>22251-311-750-N</v>
      </c>
      <c r="J2238" t="s">
        <v>4426</v>
      </c>
      <c r="K2238">
        <f t="array" ref="K2238">SUM((InvoiceNo=J2238)*1)</f>
        <v>1</v>
      </c>
      <c r="L2238">
        <f t="array" ref="L2238">SUM((InvoiceNo=J2238)*QuantityShipped)</f>
        <v>1</v>
      </c>
    </row>
    <row r="2239" spans="1:12" x14ac:dyDescent="0.55000000000000004">
      <c r="A2239" t="s">
        <v>2326</v>
      </c>
      <c r="B2239" s="1">
        <v>40647</v>
      </c>
      <c r="C2239" t="s">
        <v>1</v>
      </c>
      <c r="D2239" t="s">
        <v>2327</v>
      </c>
      <c r="E2239" t="s">
        <v>2328</v>
      </c>
      <c r="F2239">
        <v>1</v>
      </c>
      <c r="G2239" t="str">
        <f t="array" ref="G2239">INDEX(BillToName,MATCH(A2239,'Bill to Data'!$A$2:$A$3040,0))</f>
        <v>BEN ROBISON</v>
      </c>
      <c r="H2239" t="str">
        <f t="shared" si="34"/>
        <v>MIS220AAK</v>
      </c>
      <c r="J2239" t="s">
        <v>4427</v>
      </c>
      <c r="K2239">
        <f t="array" ref="K2239">SUM((InvoiceNo=J2239)*1)</f>
        <v>8</v>
      </c>
      <c r="L2239">
        <f t="array" ref="L2239">SUM((InvoiceNo=J2239)*QuantityShipped)</f>
        <v>212</v>
      </c>
    </row>
    <row r="2240" spans="1:12" x14ac:dyDescent="0.55000000000000004">
      <c r="A2240" t="s">
        <v>2326</v>
      </c>
      <c r="B2240" s="1">
        <v>40647</v>
      </c>
      <c r="C2240" t="s">
        <v>1</v>
      </c>
      <c r="D2240" t="s">
        <v>122</v>
      </c>
      <c r="E2240" t="s">
        <v>76</v>
      </c>
      <c r="F2240">
        <v>20</v>
      </c>
      <c r="G2240" t="str">
        <f t="array" ref="G2240">INDEX(BillToName,MATCH(A2240,'Bill to Data'!$A$2:$A$3040,0))</f>
        <v>BEN ROBISON</v>
      </c>
      <c r="H2240" t="str">
        <f t="shared" si="34"/>
        <v>QJ111SQ-1-1/4</v>
      </c>
      <c r="J2240" t="s">
        <v>4431</v>
      </c>
      <c r="K2240">
        <f t="array" ref="K2240">SUM((InvoiceNo=J2240)*1)</f>
        <v>1</v>
      </c>
      <c r="L2240">
        <f t="array" ref="L2240">SUM((InvoiceNo=J2240)*QuantityShipped)</f>
        <v>1</v>
      </c>
    </row>
    <row r="2241" spans="1:12" x14ac:dyDescent="0.55000000000000004">
      <c r="A2241" t="s">
        <v>2326</v>
      </c>
      <c r="B2241" s="1">
        <v>40647</v>
      </c>
      <c r="C2241" t="s">
        <v>1</v>
      </c>
      <c r="D2241" t="s">
        <v>2329</v>
      </c>
      <c r="E2241" t="s">
        <v>2330</v>
      </c>
      <c r="F2241">
        <v>0</v>
      </c>
      <c r="G2241" t="str">
        <f t="array" ref="G2241">INDEX(BillToName,MATCH(A2241,'Bill to Data'!$A$2:$A$3040,0))</f>
        <v>BEN ROBISON</v>
      </c>
      <c r="H2241" t="str">
        <f t="shared" si="34"/>
        <v>LS075-40</v>
      </c>
      <c r="J2241" t="s">
        <v>4432</v>
      </c>
      <c r="K2241">
        <f t="array" ref="K2241">SUM((InvoiceNo=J2241)*1)</f>
        <v>2</v>
      </c>
      <c r="L2241">
        <f t="array" ref="L2241">SUM((InvoiceNo=J2241)*QuantityShipped)</f>
        <v>50</v>
      </c>
    </row>
    <row r="2242" spans="1:12" x14ac:dyDescent="0.55000000000000004">
      <c r="A2242" t="s">
        <v>2326</v>
      </c>
      <c r="B2242" s="1">
        <v>40647</v>
      </c>
      <c r="C2242" t="s">
        <v>1</v>
      </c>
      <c r="D2242" t="s">
        <v>1067</v>
      </c>
      <c r="E2242" t="s">
        <v>1068</v>
      </c>
      <c r="F2242">
        <v>30</v>
      </c>
      <c r="G2242" t="str">
        <f t="array" ref="G2242">INDEX(BillToName,MATCH(A2242,'Bill to Data'!$A$2:$A$3040,0))</f>
        <v>BEN ROBISON</v>
      </c>
      <c r="H2242" t="str">
        <f t="shared" ref="H2242:H2305" si="35">LEFT(D2242,LEN(D2242))</f>
        <v>CP25597-5-NY</v>
      </c>
      <c r="J2242" t="s">
        <v>4433</v>
      </c>
      <c r="K2242">
        <f t="array" ref="K2242">SUM((InvoiceNo=J2242)*1)</f>
        <v>4</v>
      </c>
      <c r="L2242">
        <f t="array" ref="L2242">SUM((InvoiceNo=J2242)*QuantityShipped)</f>
        <v>78</v>
      </c>
    </row>
    <row r="2243" spans="1:12" x14ac:dyDescent="0.55000000000000004">
      <c r="A2243" t="s">
        <v>2326</v>
      </c>
      <c r="B2243" s="1">
        <v>40647</v>
      </c>
      <c r="C2243" t="s">
        <v>1</v>
      </c>
      <c r="D2243" t="s">
        <v>306</v>
      </c>
      <c r="E2243" t="s">
        <v>307</v>
      </c>
      <c r="F2243">
        <v>28</v>
      </c>
      <c r="G2243" t="str">
        <f t="array" ref="G2243">INDEX(BillToName,MATCH(A2243,'Bill to Data'!$A$2:$A$3040,0))</f>
        <v>BEN ROBISON</v>
      </c>
      <c r="H2243" t="str">
        <f t="shared" si="35"/>
        <v>AI11002-VS</v>
      </c>
      <c r="J2243" t="s">
        <v>4434</v>
      </c>
      <c r="K2243">
        <f t="array" ref="K2243">SUM((InvoiceNo=J2243)*1)</f>
        <v>1</v>
      </c>
      <c r="L2243">
        <f t="array" ref="L2243">SUM((InvoiceNo=J2243)*QuantityShipped)</f>
        <v>1</v>
      </c>
    </row>
    <row r="2244" spans="1:12" x14ac:dyDescent="0.55000000000000004">
      <c r="A2244" t="s">
        <v>2326</v>
      </c>
      <c r="B2244" s="1">
        <v>40647</v>
      </c>
      <c r="C2244" t="s">
        <v>1</v>
      </c>
      <c r="D2244" t="s">
        <v>242</v>
      </c>
      <c r="E2244" t="s">
        <v>243</v>
      </c>
      <c r="F2244">
        <v>30</v>
      </c>
      <c r="G2244" t="str">
        <f t="array" ref="G2244">INDEX(BillToName,MATCH(A2244,'Bill to Data'!$A$2:$A$3040,0))</f>
        <v>BEN ROBISON</v>
      </c>
      <c r="H2244" t="str">
        <f t="shared" si="35"/>
        <v>CP19438-EPR</v>
      </c>
      <c r="J2244" t="s">
        <v>4435</v>
      </c>
      <c r="K2244">
        <f t="array" ref="K2244">SUM((InvoiceNo=J2244)*1)</f>
        <v>3</v>
      </c>
      <c r="L2244">
        <f t="array" ref="L2244">SUM((InvoiceNo=J2244)*QuantityShipped)</f>
        <v>12</v>
      </c>
    </row>
    <row r="2245" spans="1:12" x14ac:dyDescent="0.55000000000000004">
      <c r="A2245" t="s">
        <v>2331</v>
      </c>
      <c r="B2245" s="1">
        <v>40647</v>
      </c>
      <c r="C2245" t="s">
        <v>1</v>
      </c>
      <c r="D2245" t="s">
        <v>961</v>
      </c>
      <c r="E2245" t="s">
        <v>962</v>
      </c>
      <c r="F2245">
        <v>56</v>
      </c>
      <c r="G2245" t="str">
        <f t="array" ref="G2245">INDEX(BillToName,MATCH(A2245,'Bill to Data'!$A$2:$A$3040,0))</f>
        <v>MARTIN LYDERS</v>
      </c>
      <c r="H2245" t="str">
        <f t="shared" si="35"/>
        <v>AM110015</v>
      </c>
      <c r="J2245" t="s">
        <v>4436</v>
      </c>
      <c r="K2245">
        <f t="array" ref="K2245">SUM((InvoiceNo=J2245)*1)</f>
        <v>6</v>
      </c>
      <c r="L2245">
        <f t="array" ref="L2245">SUM((InvoiceNo=J2245)*QuantityShipped)</f>
        <v>154</v>
      </c>
    </row>
    <row r="2246" spans="1:12" x14ac:dyDescent="0.55000000000000004">
      <c r="A2246" t="s">
        <v>2332</v>
      </c>
      <c r="B2246" s="1">
        <v>40647</v>
      </c>
      <c r="C2246" t="s">
        <v>1</v>
      </c>
      <c r="D2246" t="s">
        <v>1847</v>
      </c>
      <c r="E2246" t="s">
        <v>1848</v>
      </c>
      <c r="F2246">
        <v>1</v>
      </c>
      <c r="G2246" t="str">
        <f t="array" ref="G2246">INDEX(BillToName,MATCH(A2246,'Bill to Data'!$A$2:$A$3040,0))</f>
        <v>PHILLIP BINGHAM</v>
      </c>
      <c r="H2246" t="str">
        <f t="shared" si="35"/>
        <v>063-0172-040</v>
      </c>
      <c r="J2246" t="s">
        <v>4447</v>
      </c>
      <c r="K2246">
        <f t="array" ref="K2246">SUM((InvoiceNo=J2246)*1)</f>
        <v>3</v>
      </c>
      <c r="L2246">
        <f t="array" ref="L2246">SUM((InvoiceNo=J2246)*QuantityShipped)</f>
        <v>84</v>
      </c>
    </row>
    <row r="2247" spans="1:12" x14ac:dyDescent="0.55000000000000004">
      <c r="A2247" t="s">
        <v>2333</v>
      </c>
      <c r="B2247" s="1">
        <v>40647</v>
      </c>
      <c r="C2247" t="s">
        <v>1</v>
      </c>
      <c r="D2247" t="s">
        <v>308</v>
      </c>
      <c r="E2247" t="s">
        <v>293</v>
      </c>
      <c r="F2247">
        <v>10</v>
      </c>
      <c r="G2247" t="str">
        <f t="array" ref="G2247">INDEX(BillToName,MATCH(A2247,'Bill to Data'!$A$2:$A$3040,0))</f>
        <v>john cochran</v>
      </c>
      <c r="H2247" t="str">
        <f t="shared" si="35"/>
        <v>AIXR11003VP</v>
      </c>
      <c r="J2247" t="s">
        <v>4448</v>
      </c>
      <c r="K2247">
        <f t="array" ref="K2247">SUM((InvoiceNo=J2247)*1)</f>
        <v>1</v>
      </c>
      <c r="L2247">
        <f t="array" ref="L2247">SUM((InvoiceNo=J2247)*QuantityShipped)</f>
        <v>3</v>
      </c>
    </row>
    <row r="2248" spans="1:12" x14ac:dyDescent="0.55000000000000004">
      <c r="A2248" t="s">
        <v>2334</v>
      </c>
      <c r="B2248" s="1">
        <v>40647</v>
      </c>
      <c r="C2248" t="s">
        <v>1</v>
      </c>
      <c r="D2248" t="s">
        <v>350</v>
      </c>
      <c r="E2248" t="s">
        <v>351</v>
      </c>
      <c r="F2248">
        <v>1</v>
      </c>
      <c r="G2248" t="str">
        <f t="array" ref="G2248">INDEX(BillToName,MATCH(A2248,'Bill to Data'!$A$2:$A$3040,0))</f>
        <v>LISA OLSON</v>
      </c>
      <c r="H2248" t="str">
        <f t="shared" si="35"/>
        <v>AA144A-1</v>
      </c>
      <c r="J2248" t="s">
        <v>4449</v>
      </c>
      <c r="K2248">
        <f t="array" ref="K2248">SUM((InvoiceNo=J2248)*1)</f>
        <v>1</v>
      </c>
      <c r="L2248">
        <f t="array" ref="L2248">SUM((InvoiceNo=J2248)*QuantityShipped)</f>
        <v>6</v>
      </c>
    </row>
    <row r="2249" spans="1:12" x14ac:dyDescent="0.55000000000000004">
      <c r="A2249" t="s">
        <v>2335</v>
      </c>
      <c r="B2249" s="1">
        <v>40647</v>
      </c>
      <c r="C2249" t="s">
        <v>1</v>
      </c>
      <c r="D2249" t="s">
        <v>2336</v>
      </c>
      <c r="E2249" t="s">
        <v>2337</v>
      </c>
      <c r="F2249">
        <v>0</v>
      </c>
      <c r="G2249" t="str">
        <f t="array" ref="G2249">INDEX(BillToName,MATCH(A2249,'Bill to Data'!$A$2:$A$3040,0))</f>
        <v>DOUGLAS LEMMERBROCK</v>
      </c>
      <c r="H2249" t="str">
        <f t="shared" si="35"/>
        <v>V10161</v>
      </c>
      <c r="J2249" t="s">
        <v>4450</v>
      </c>
      <c r="K2249">
        <f t="array" ref="K2249">SUM((InvoiceNo=J2249)*1)</f>
        <v>3</v>
      </c>
      <c r="L2249">
        <f t="array" ref="L2249">SUM((InvoiceNo=J2249)*QuantityShipped)</f>
        <v>6</v>
      </c>
    </row>
    <row r="2250" spans="1:12" x14ac:dyDescent="0.55000000000000004">
      <c r="A2250" t="s">
        <v>2335</v>
      </c>
      <c r="B2250" s="1">
        <v>40647</v>
      </c>
      <c r="C2250" t="s">
        <v>1</v>
      </c>
      <c r="D2250" t="s">
        <v>2338</v>
      </c>
      <c r="E2250" t="s">
        <v>2339</v>
      </c>
      <c r="F2250">
        <v>1</v>
      </c>
      <c r="G2250" t="str">
        <f t="array" ref="G2250">INDEX(BillToName,MATCH(A2250,'Bill to Data'!$A$2:$A$3040,0))</f>
        <v>DOUGLAS LEMMERBROCK</v>
      </c>
      <c r="H2250" t="str">
        <f t="shared" si="35"/>
        <v>300-FT-023A</v>
      </c>
      <c r="J2250" t="s">
        <v>4451</v>
      </c>
      <c r="K2250">
        <f t="array" ref="K2250">SUM((InvoiceNo=J2250)*1)</f>
        <v>9</v>
      </c>
      <c r="L2250">
        <f t="array" ref="L2250">SUM((InvoiceNo=J2250)*QuantityShipped)</f>
        <v>60</v>
      </c>
    </row>
    <row r="2251" spans="1:12" x14ac:dyDescent="0.55000000000000004">
      <c r="A2251" t="s">
        <v>2335</v>
      </c>
      <c r="B2251" s="1">
        <v>40647</v>
      </c>
      <c r="C2251" t="s">
        <v>1</v>
      </c>
      <c r="D2251" t="s">
        <v>436</v>
      </c>
      <c r="E2251" t="s">
        <v>47</v>
      </c>
      <c r="F2251">
        <v>30</v>
      </c>
      <c r="G2251" t="str">
        <f t="array" ref="G2251">INDEX(BillToName,MATCH(A2251,'Bill to Data'!$A$2:$A$3040,0))</f>
        <v>DOUGLAS LEMMERBROCK</v>
      </c>
      <c r="H2251" t="str">
        <f t="shared" si="35"/>
        <v>TTJ60-11002VP</v>
      </c>
      <c r="J2251" t="s">
        <v>4456</v>
      </c>
      <c r="K2251">
        <f t="array" ref="K2251">SUM((InvoiceNo=J2251)*1)</f>
        <v>2</v>
      </c>
      <c r="L2251">
        <f t="array" ref="L2251">SUM((InvoiceNo=J2251)*QuantityShipped)</f>
        <v>2</v>
      </c>
    </row>
    <row r="2252" spans="1:12" x14ac:dyDescent="0.55000000000000004">
      <c r="A2252" t="s">
        <v>2335</v>
      </c>
      <c r="B2252" s="1">
        <v>40647</v>
      </c>
      <c r="C2252" t="s">
        <v>1</v>
      </c>
      <c r="D2252" t="s">
        <v>129</v>
      </c>
      <c r="E2252" t="s">
        <v>72</v>
      </c>
      <c r="F2252">
        <v>20</v>
      </c>
      <c r="G2252" t="str">
        <f t="array" ref="G2252">INDEX(BillToName,MATCH(A2252,'Bill to Data'!$A$2:$A$3040,0))</f>
        <v>DOUGLAS LEMMERBROCK</v>
      </c>
      <c r="H2252" t="str">
        <f t="shared" si="35"/>
        <v>55215-100-EPR</v>
      </c>
      <c r="J2252" t="s">
        <v>4457</v>
      </c>
      <c r="K2252">
        <f t="array" ref="K2252">SUM((InvoiceNo=J2252)*1)</f>
        <v>4</v>
      </c>
      <c r="L2252">
        <f t="array" ref="L2252">SUM((InvoiceNo=J2252)*QuantityShipped)</f>
        <v>4</v>
      </c>
    </row>
    <row r="2253" spans="1:12" x14ac:dyDescent="0.55000000000000004">
      <c r="A2253" t="s">
        <v>2335</v>
      </c>
      <c r="B2253" s="1">
        <v>40647</v>
      </c>
      <c r="C2253" t="s">
        <v>1</v>
      </c>
      <c r="D2253" t="s">
        <v>2340</v>
      </c>
      <c r="E2253" t="s">
        <v>433</v>
      </c>
      <c r="F2253">
        <v>0</v>
      </c>
      <c r="G2253" t="str">
        <f t="array" ref="G2253">INDEX(BillToName,MATCH(A2253,'Bill to Data'!$A$2:$A$3040,0))</f>
        <v>DOUGLAS LEMMERBROCK</v>
      </c>
      <c r="H2253" t="str">
        <f t="shared" si="35"/>
        <v>DGTJ60-11002VS</v>
      </c>
      <c r="J2253" t="s">
        <v>4458</v>
      </c>
      <c r="K2253">
        <f t="array" ref="K2253">SUM((InvoiceNo=J2253)*1)</f>
        <v>1</v>
      </c>
      <c r="L2253">
        <f t="array" ref="L2253">SUM((InvoiceNo=J2253)*QuantityShipped)</f>
        <v>60</v>
      </c>
    </row>
    <row r="2254" spans="1:12" x14ac:dyDescent="0.55000000000000004">
      <c r="A2254" t="s">
        <v>2335</v>
      </c>
      <c r="B2254" s="1">
        <v>40647</v>
      </c>
      <c r="C2254" t="s">
        <v>1</v>
      </c>
      <c r="D2254" t="s">
        <v>906</v>
      </c>
      <c r="E2254" t="s">
        <v>907</v>
      </c>
      <c r="F2254">
        <v>20</v>
      </c>
      <c r="G2254" t="str">
        <f t="array" ref="G2254">INDEX(BillToName,MATCH(A2254,'Bill to Data'!$A$2:$A$3040,0))</f>
        <v>DOUGLAS LEMMERBROCK</v>
      </c>
      <c r="H2254" t="str">
        <f t="shared" si="35"/>
        <v>CP25597-6-NY</v>
      </c>
      <c r="J2254" t="s">
        <v>4459</v>
      </c>
      <c r="K2254">
        <f t="array" ref="K2254">SUM((InvoiceNo=J2254)*1)</f>
        <v>11</v>
      </c>
      <c r="L2254">
        <f t="array" ref="L2254">SUM((InvoiceNo=J2254)*QuantityShipped)</f>
        <v>191</v>
      </c>
    </row>
    <row r="2255" spans="1:12" x14ac:dyDescent="0.55000000000000004">
      <c r="A2255" t="s">
        <v>2341</v>
      </c>
      <c r="B2255" s="1">
        <v>40647</v>
      </c>
      <c r="C2255" t="s">
        <v>1</v>
      </c>
      <c r="D2255" t="s">
        <v>2324</v>
      </c>
      <c r="E2255" t="s">
        <v>2325</v>
      </c>
      <c r="F2255">
        <v>1</v>
      </c>
      <c r="G2255" t="str">
        <f t="array" ref="G2255">INDEX(BillToName,MATCH(A2255,'Bill to Data'!$A$2:$A$3040,0))</f>
        <v>ADAM HOTALING</v>
      </c>
      <c r="H2255" t="str">
        <f t="shared" si="35"/>
        <v>LS200-80</v>
      </c>
      <c r="J2255" t="s">
        <v>4462</v>
      </c>
      <c r="K2255">
        <f t="array" ref="K2255">SUM((InvoiceNo=J2255)*1)</f>
        <v>1</v>
      </c>
      <c r="L2255">
        <f t="array" ref="L2255">SUM((InvoiceNo=J2255)*QuantityShipped)</f>
        <v>1</v>
      </c>
    </row>
    <row r="2256" spans="1:12" x14ac:dyDescent="0.55000000000000004">
      <c r="A2256" t="s">
        <v>2342</v>
      </c>
      <c r="B2256" s="1">
        <v>40647</v>
      </c>
      <c r="C2256" t="s">
        <v>1</v>
      </c>
      <c r="D2256" t="s">
        <v>1584</v>
      </c>
      <c r="E2256" t="s">
        <v>1585</v>
      </c>
      <c r="F2256">
        <v>56</v>
      </c>
      <c r="G2256" t="str">
        <f t="array" ref="G2256">INDEX(BillToName,MATCH(A2256,'Bill to Data'!$A$2:$A$3040,0))</f>
        <v>RAY McCORMICK</v>
      </c>
      <c r="H2256" t="str">
        <f t="shared" si="35"/>
        <v>TDTF03</v>
      </c>
      <c r="J2256" t="s">
        <v>4463</v>
      </c>
      <c r="K2256">
        <f t="array" ref="K2256">SUM((InvoiceNo=J2256)*1)</f>
        <v>1</v>
      </c>
      <c r="L2256">
        <f t="array" ref="L2256">SUM((InvoiceNo=J2256)*QuantityShipped)</f>
        <v>1</v>
      </c>
    </row>
    <row r="2257" spans="1:12" x14ac:dyDescent="0.55000000000000004">
      <c r="A2257" t="s">
        <v>2343</v>
      </c>
      <c r="B2257" s="1">
        <v>40647</v>
      </c>
      <c r="C2257" t="s">
        <v>1</v>
      </c>
      <c r="D2257" t="s">
        <v>533</v>
      </c>
      <c r="E2257" t="s">
        <v>534</v>
      </c>
      <c r="F2257">
        <v>1</v>
      </c>
      <c r="G2257" t="str">
        <f t="array" ref="G2257">INDEX(BillToName,MATCH(A2257,'Bill to Data'!$A$2:$A$3040,0))</f>
        <v>DOUG COOK</v>
      </c>
      <c r="H2257" t="str">
        <f t="shared" si="35"/>
        <v>23890</v>
      </c>
      <c r="J2257" t="s">
        <v>4464</v>
      </c>
      <c r="K2257">
        <f t="array" ref="K2257">SUM((InvoiceNo=J2257)*1)</f>
        <v>1</v>
      </c>
      <c r="L2257">
        <f t="array" ref="L2257">SUM((InvoiceNo=J2257)*QuantityShipped)</f>
        <v>1</v>
      </c>
    </row>
    <row r="2258" spans="1:12" x14ac:dyDescent="0.55000000000000004">
      <c r="A2258" t="s">
        <v>2343</v>
      </c>
      <c r="B2258" s="1">
        <v>40647</v>
      </c>
      <c r="C2258" t="s">
        <v>1</v>
      </c>
      <c r="D2258" t="s">
        <v>242</v>
      </c>
      <c r="E2258" t="s">
        <v>243</v>
      </c>
      <c r="F2258">
        <v>75</v>
      </c>
      <c r="G2258" t="str">
        <f t="array" ref="G2258">INDEX(BillToName,MATCH(A2258,'Bill to Data'!$A$2:$A$3040,0))</f>
        <v>DOUG COOK</v>
      </c>
      <c r="H2258" t="str">
        <f t="shared" si="35"/>
        <v>CP19438-EPR</v>
      </c>
      <c r="J2258" t="s">
        <v>4466</v>
      </c>
      <c r="K2258">
        <f t="array" ref="K2258">SUM((InvoiceNo=J2258)*1)</f>
        <v>4</v>
      </c>
      <c r="L2258">
        <f t="array" ref="L2258">SUM((InvoiceNo=J2258)*QuantityShipped)</f>
        <v>10</v>
      </c>
    </row>
    <row r="2259" spans="1:12" x14ac:dyDescent="0.55000000000000004">
      <c r="A2259" t="s">
        <v>2343</v>
      </c>
      <c r="B2259" s="1">
        <v>40647</v>
      </c>
      <c r="C2259" t="s">
        <v>1</v>
      </c>
      <c r="D2259" t="s">
        <v>1537</v>
      </c>
      <c r="E2259" t="s">
        <v>1280</v>
      </c>
      <c r="F2259">
        <v>75</v>
      </c>
      <c r="G2259" t="str">
        <f t="array" ref="G2259">INDEX(BillToName,MATCH(A2259,'Bill to Data'!$A$2:$A$3040,0))</f>
        <v>DOUG COOK</v>
      </c>
      <c r="H2259" t="str">
        <f t="shared" si="35"/>
        <v>TTI11003-VP</v>
      </c>
      <c r="J2259" t="s">
        <v>4470</v>
      </c>
      <c r="K2259">
        <f t="array" ref="K2259">SUM((InvoiceNo=J2259)*1)</f>
        <v>2</v>
      </c>
      <c r="L2259">
        <f t="array" ref="L2259">SUM((InvoiceNo=J2259)*QuantityShipped)</f>
        <v>2</v>
      </c>
    </row>
    <row r="2260" spans="1:12" x14ac:dyDescent="0.55000000000000004">
      <c r="A2260" t="s">
        <v>2343</v>
      </c>
      <c r="B2260" s="1">
        <v>40647</v>
      </c>
      <c r="C2260" t="s">
        <v>1</v>
      </c>
      <c r="D2260" t="s">
        <v>29</v>
      </c>
      <c r="E2260" t="s">
        <v>30</v>
      </c>
      <c r="F2260">
        <v>75</v>
      </c>
      <c r="G2260" t="str">
        <f t="array" ref="G2260">INDEX(BillToName,MATCH(A2260,'Bill to Data'!$A$2:$A$3040,0))</f>
        <v>DOUG COOK</v>
      </c>
      <c r="H2260" t="str">
        <f t="shared" si="35"/>
        <v>25612-4-NYR</v>
      </c>
      <c r="J2260" t="s">
        <v>4471</v>
      </c>
      <c r="K2260">
        <f t="array" ref="K2260">SUM((InvoiceNo=J2260)*1)</f>
        <v>4</v>
      </c>
      <c r="L2260">
        <f t="array" ref="L2260">SUM((InvoiceNo=J2260)*QuantityShipped)</f>
        <v>220</v>
      </c>
    </row>
    <row r="2261" spans="1:12" x14ac:dyDescent="0.55000000000000004">
      <c r="A2261" t="s">
        <v>2343</v>
      </c>
      <c r="B2261" s="1">
        <v>40647</v>
      </c>
      <c r="C2261" t="s">
        <v>1</v>
      </c>
      <c r="D2261" t="s">
        <v>22</v>
      </c>
      <c r="E2261" t="s">
        <v>23</v>
      </c>
      <c r="F2261">
        <v>75</v>
      </c>
      <c r="G2261" t="str">
        <f t="array" ref="G2261">INDEX(BillToName,MATCH(A2261,'Bill to Data'!$A$2:$A$3040,0))</f>
        <v>DOUG COOK</v>
      </c>
      <c r="H2261" t="str">
        <f t="shared" si="35"/>
        <v>TT11003-VP</v>
      </c>
      <c r="J2261" t="s">
        <v>4474</v>
      </c>
      <c r="K2261">
        <f t="array" ref="K2261">SUM((InvoiceNo=J2261)*1)</f>
        <v>1</v>
      </c>
      <c r="L2261">
        <f t="array" ref="L2261">SUM((InvoiceNo=J2261)*QuantityShipped)</f>
        <v>1</v>
      </c>
    </row>
    <row r="2262" spans="1:12" x14ac:dyDescent="0.55000000000000004">
      <c r="A2262" t="s">
        <v>2344</v>
      </c>
      <c r="B2262" s="1">
        <v>40647</v>
      </c>
      <c r="C2262" t="s">
        <v>1</v>
      </c>
      <c r="D2262" t="s">
        <v>71</v>
      </c>
      <c r="E2262" t="s">
        <v>72</v>
      </c>
      <c r="F2262">
        <v>192</v>
      </c>
      <c r="G2262" t="str">
        <f t="array" ref="G2262">INDEX(BillToName,MATCH(A2262,'Bill to Data'!$A$2:$A$3040,0))</f>
        <v>SHANNON HORST</v>
      </c>
      <c r="H2262" t="str">
        <f t="shared" si="35"/>
        <v>55215-50-EPR</v>
      </c>
      <c r="J2262" t="s">
        <v>4475</v>
      </c>
      <c r="K2262">
        <f t="array" ref="K2262">SUM((InvoiceNo=J2262)*1)</f>
        <v>2</v>
      </c>
      <c r="L2262">
        <f t="array" ref="L2262">SUM((InvoiceNo=J2262)*QuantityShipped)</f>
        <v>74</v>
      </c>
    </row>
    <row r="2263" spans="1:12" x14ac:dyDescent="0.55000000000000004">
      <c r="A2263" t="s">
        <v>2345</v>
      </c>
      <c r="B2263" s="1">
        <v>40647</v>
      </c>
      <c r="C2263" t="s">
        <v>138</v>
      </c>
      <c r="D2263" t="s">
        <v>71</v>
      </c>
      <c r="E2263" t="s">
        <v>72</v>
      </c>
      <c r="F2263">
        <v>3</v>
      </c>
      <c r="G2263" t="str">
        <f t="array" ref="G2263">INDEX(BillToName,MATCH(A2263,'Bill to Data'!$A$2:$A$3040,0))</f>
        <v>CHAD WILLARD</v>
      </c>
      <c r="H2263" t="str">
        <f t="shared" si="35"/>
        <v>55215-50-EPR</v>
      </c>
      <c r="J2263" t="s">
        <v>4476</v>
      </c>
      <c r="K2263">
        <f t="array" ref="K2263">SUM((InvoiceNo=J2263)*1)</f>
        <v>1</v>
      </c>
      <c r="L2263">
        <f t="array" ref="L2263">SUM((InvoiceNo=J2263)*QuantityShipped)</f>
        <v>1</v>
      </c>
    </row>
    <row r="2264" spans="1:12" x14ac:dyDescent="0.55000000000000004">
      <c r="A2264" t="s">
        <v>2346</v>
      </c>
      <c r="B2264" s="1">
        <v>40647</v>
      </c>
      <c r="C2264" t="s">
        <v>138</v>
      </c>
      <c r="D2264" t="s">
        <v>1138</v>
      </c>
      <c r="E2264" t="s">
        <v>1139</v>
      </c>
      <c r="F2264">
        <v>1</v>
      </c>
      <c r="G2264" t="str">
        <f t="array" ref="G2264">INDEX(BillToName,MATCH(A2264,'Bill to Data'!$A$2:$A$3040,0))</f>
        <v>BILL TWEETEN</v>
      </c>
      <c r="H2264" t="str">
        <f t="shared" si="35"/>
        <v>IBFD35-SET</v>
      </c>
      <c r="J2264" t="s">
        <v>4479</v>
      </c>
      <c r="K2264">
        <f t="array" ref="K2264">SUM((InvoiceNo=J2264)*1)</f>
        <v>1</v>
      </c>
      <c r="L2264">
        <f t="array" ref="L2264">SUM((InvoiceNo=J2264)*QuantityShipped)</f>
        <v>2</v>
      </c>
    </row>
    <row r="2265" spans="1:12" x14ac:dyDescent="0.55000000000000004">
      <c r="A2265" t="s">
        <v>2347</v>
      </c>
      <c r="B2265" s="1">
        <v>40647</v>
      </c>
      <c r="C2265" t="s">
        <v>138</v>
      </c>
      <c r="D2265" t="s">
        <v>2348</v>
      </c>
      <c r="E2265" t="s">
        <v>63</v>
      </c>
      <c r="F2265">
        <v>12</v>
      </c>
      <c r="G2265" t="str">
        <f t="array" ref="G2265">INDEX(BillToName,MATCH(A2265,'Bill to Data'!$A$2:$A$3040,0))</f>
        <v>JIM RAY</v>
      </c>
      <c r="H2265" t="str">
        <f t="shared" si="35"/>
        <v>XR11004-VP</v>
      </c>
      <c r="J2265" t="s">
        <v>4480</v>
      </c>
      <c r="K2265">
        <f t="array" ref="K2265">SUM((InvoiceNo=J2265)*1)</f>
        <v>1</v>
      </c>
      <c r="L2265">
        <f t="array" ref="L2265">SUM((InvoiceNo=J2265)*QuantityShipped)</f>
        <v>1</v>
      </c>
    </row>
    <row r="2266" spans="1:12" x14ac:dyDescent="0.55000000000000004">
      <c r="A2266" t="s">
        <v>2347</v>
      </c>
      <c r="B2266" s="1">
        <v>40647</v>
      </c>
      <c r="C2266" t="s">
        <v>138</v>
      </c>
      <c r="D2266" t="s">
        <v>242</v>
      </c>
      <c r="E2266" t="s">
        <v>243</v>
      </c>
      <c r="F2266">
        <v>12</v>
      </c>
      <c r="G2266" t="str">
        <f t="array" ref="G2266">INDEX(BillToName,MATCH(A2266,'Bill to Data'!$A$2:$A$3040,0))</f>
        <v>JIM RAY</v>
      </c>
      <c r="H2266" t="str">
        <f t="shared" si="35"/>
        <v>CP19438-EPR</v>
      </c>
      <c r="J2266" t="s">
        <v>4481</v>
      </c>
      <c r="K2266">
        <f t="array" ref="K2266">SUM((InvoiceNo=J2266)*1)</f>
        <v>1</v>
      </c>
      <c r="L2266">
        <f t="array" ref="L2266">SUM((InvoiceNo=J2266)*QuantityShipped)</f>
        <v>2</v>
      </c>
    </row>
    <row r="2267" spans="1:12" x14ac:dyDescent="0.55000000000000004">
      <c r="A2267" t="s">
        <v>2347</v>
      </c>
      <c r="B2267" s="1">
        <v>40647</v>
      </c>
      <c r="C2267" t="s">
        <v>138</v>
      </c>
      <c r="D2267" t="s">
        <v>2349</v>
      </c>
      <c r="E2267" t="s">
        <v>2350</v>
      </c>
      <c r="F2267">
        <v>12</v>
      </c>
      <c r="G2267" t="str">
        <f t="array" ref="G2267">INDEX(BillToName,MATCH(A2267,'Bill to Data'!$A$2:$A$3040,0))</f>
        <v>JIM RAY</v>
      </c>
      <c r="H2267" t="str">
        <f t="shared" si="35"/>
        <v>CP19438-VI</v>
      </c>
      <c r="J2267" t="s">
        <v>4483</v>
      </c>
      <c r="K2267">
        <f t="array" ref="K2267">SUM((InvoiceNo=J2267)*1)</f>
        <v>4</v>
      </c>
      <c r="L2267">
        <f t="array" ref="L2267">SUM((InvoiceNo=J2267)*QuantityShipped)</f>
        <v>78</v>
      </c>
    </row>
    <row r="2268" spans="1:12" x14ac:dyDescent="0.55000000000000004">
      <c r="A2268" t="s">
        <v>2347</v>
      </c>
      <c r="B2268" s="1">
        <v>40647</v>
      </c>
      <c r="C2268" t="s">
        <v>138</v>
      </c>
      <c r="D2268" t="s">
        <v>2351</v>
      </c>
      <c r="E2268" t="s">
        <v>45</v>
      </c>
      <c r="F2268">
        <v>12</v>
      </c>
      <c r="G2268" t="str">
        <f t="array" ref="G2268">INDEX(BillToName,MATCH(A2268,'Bill to Data'!$A$2:$A$3040,0))</f>
        <v>JIM RAY</v>
      </c>
      <c r="H2268" t="str">
        <f t="shared" si="35"/>
        <v>19845-50-PP</v>
      </c>
      <c r="J2268" t="s">
        <v>4484</v>
      </c>
      <c r="K2268">
        <f t="array" ref="K2268">SUM((InvoiceNo=J2268)*1)</f>
        <v>2</v>
      </c>
      <c r="L2268">
        <f t="array" ref="L2268">SUM((InvoiceNo=J2268)*QuantityShipped)</f>
        <v>56</v>
      </c>
    </row>
    <row r="2269" spans="1:12" x14ac:dyDescent="0.55000000000000004">
      <c r="A2269" t="s">
        <v>2352</v>
      </c>
      <c r="B2269" s="1">
        <v>40647</v>
      </c>
      <c r="C2269" t="s">
        <v>138</v>
      </c>
      <c r="D2269" t="s">
        <v>71</v>
      </c>
      <c r="E2269" t="s">
        <v>72</v>
      </c>
      <c r="F2269">
        <v>80</v>
      </c>
      <c r="G2269" t="str">
        <f t="array" ref="G2269">INDEX(BillToName,MATCH(A2269,'Bill to Data'!$A$2:$A$3040,0))</f>
        <v>PERRY LILLEY</v>
      </c>
      <c r="H2269" t="str">
        <f t="shared" si="35"/>
        <v>55215-50-EPR</v>
      </c>
      <c r="J2269" t="s">
        <v>4487</v>
      </c>
      <c r="K2269">
        <f t="array" ref="K2269">SUM((InvoiceNo=J2269)*1)</f>
        <v>1</v>
      </c>
      <c r="L2269">
        <f t="array" ref="L2269">SUM((InvoiceNo=J2269)*QuantityShipped)</f>
        <v>5</v>
      </c>
    </row>
    <row r="2270" spans="1:12" x14ac:dyDescent="0.55000000000000004">
      <c r="A2270" t="s">
        <v>2353</v>
      </c>
      <c r="B2270" s="1">
        <v>40647</v>
      </c>
      <c r="C2270" t="s">
        <v>138</v>
      </c>
      <c r="D2270" t="s">
        <v>1235</v>
      </c>
      <c r="E2270" t="s">
        <v>30</v>
      </c>
      <c r="F2270">
        <v>63</v>
      </c>
      <c r="G2270" t="str">
        <f t="array" ref="G2270">INDEX(BillToName,MATCH(A2270,'Bill to Data'!$A$2:$A$3040,0))</f>
        <v>BYRON REDLICK</v>
      </c>
      <c r="H2270" t="str">
        <f t="shared" si="35"/>
        <v>25612-5-NYR</v>
      </c>
      <c r="J2270" t="s">
        <v>4489</v>
      </c>
      <c r="K2270">
        <f t="array" ref="K2270">SUM((InvoiceNo=J2270)*1)</f>
        <v>1</v>
      </c>
      <c r="L2270">
        <f t="array" ref="L2270">SUM((InvoiceNo=J2270)*QuantityShipped)</f>
        <v>1</v>
      </c>
    </row>
    <row r="2271" spans="1:12" x14ac:dyDescent="0.55000000000000004">
      <c r="A2271" t="s">
        <v>2353</v>
      </c>
      <c r="B2271" s="1">
        <v>40647</v>
      </c>
      <c r="C2271" t="s">
        <v>138</v>
      </c>
      <c r="D2271" t="s">
        <v>71</v>
      </c>
      <c r="E2271" t="s">
        <v>72</v>
      </c>
      <c r="F2271">
        <v>63</v>
      </c>
      <c r="G2271" t="str">
        <f t="array" ref="G2271">INDEX(BillToName,MATCH(A2271,'Bill to Data'!$A$2:$A$3040,0))</f>
        <v>BYRON REDLICK</v>
      </c>
      <c r="H2271" t="str">
        <f t="shared" si="35"/>
        <v>55215-50-EPR</v>
      </c>
      <c r="J2271" t="s">
        <v>4492</v>
      </c>
      <c r="K2271">
        <f t="array" ref="K2271">SUM((InvoiceNo=J2271)*1)</f>
        <v>1</v>
      </c>
      <c r="L2271">
        <f t="array" ref="L2271">SUM((InvoiceNo=J2271)*QuantityShipped)</f>
        <v>2</v>
      </c>
    </row>
    <row r="2272" spans="1:12" x14ac:dyDescent="0.55000000000000004">
      <c r="A2272" t="s">
        <v>2354</v>
      </c>
      <c r="B2272" s="1">
        <v>40647</v>
      </c>
      <c r="C2272" t="s">
        <v>138</v>
      </c>
      <c r="D2272" t="s">
        <v>2355</v>
      </c>
      <c r="E2272" t="s">
        <v>2356</v>
      </c>
      <c r="F2272">
        <v>1</v>
      </c>
      <c r="G2272" t="str">
        <f t="array" ref="G2272">INDEX(BillToName,MATCH(A2272,'Bill to Data'!$A$2:$A$3040,0))</f>
        <v>NORBERT ZITZELSDERGER</v>
      </c>
      <c r="H2272" t="str">
        <f t="shared" si="35"/>
        <v>344BPR-34-03C</v>
      </c>
      <c r="J2272" t="s">
        <v>4495</v>
      </c>
      <c r="K2272">
        <f t="array" ref="K2272">SUM((InvoiceNo=J2272)*1)</f>
        <v>1</v>
      </c>
      <c r="L2272">
        <f t="array" ref="L2272">SUM((InvoiceNo=J2272)*QuantityShipped)</f>
        <v>1</v>
      </c>
    </row>
    <row r="2273" spans="1:12" x14ac:dyDescent="0.55000000000000004">
      <c r="A2273" t="s">
        <v>2357</v>
      </c>
      <c r="B2273" s="1">
        <v>40647</v>
      </c>
      <c r="C2273" t="s">
        <v>138</v>
      </c>
      <c r="D2273" t="s">
        <v>2358</v>
      </c>
      <c r="E2273" t="s">
        <v>2359</v>
      </c>
      <c r="F2273">
        <v>1</v>
      </c>
      <c r="G2273" t="str">
        <f t="array" ref="G2273">INDEX(BillToName,MATCH(A2273,'Bill to Data'!$A$2:$A$3040,0))</f>
        <v>MIKE HAGEMANN</v>
      </c>
      <c r="H2273" t="str">
        <f t="shared" si="35"/>
        <v>TF220</v>
      </c>
      <c r="J2273" t="s">
        <v>4496</v>
      </c>
      <c r="K2273">
        <f t="array" ref="K2273">SUM((InvoiceNo=J2273)*1)</f>
        <v>1</v>
      </c>
      <c r="L2273">
        <f t="array" ref="L2273">SUM((InvoiceNo=J2273)*QuantityShipped)</f>
        <v>-80</v>
      </c>
    </row>
    <row r="2274" spans="1:12" x14ac:dyDescent="0.55000000000000004">
      <c r="A2274" t="s">
        <v>2360</v>
      </c>
      <c r="B2274" s="1">
        <v>40648</v>
      </c>
      <c r="C2274" t="s">
        <v>138</v>
      </c>
      <c r="D2274" t="s">
        <v>1328</v>
      </c>
      <c r="E2274" t="s">
        <v>1280</v>
      </c>
      <c r="F2274">
        <v>60</v>
      </c>
      <c r="G2274" t="str">
        <f t="array" ref="G2274">INDEX(BillToName,MATCH(A2274,'Bill to Data'!$A$2:$A$3040,0))</f>
        <v>ERROL D BROWN</v>
      </c>
      <c r="H2274" t="str">
        <f t="shared" si="35"/>
        <v>TTI11002-VP</v>
      </c>
      <c r="J2274" t="s">
        <v>4497</v>
      </c>
      <c r="K2274">
        <f t="array" ref="K2274">SUM((InvoiceNo=J2274)*1)</f>
        <v>1</v>
      </c>
      <c r="L2274">
        <f t="array" ref="L2274">SUM((InvoiceNo=J2274)*QuantityShipped)</f>
        <v>1</v>
      </c>
    </row>
    <row r="2275" spans="1:12" x14ac:dyDescent="0.55000000000000004">
      <c r="A2275" t="s">
        <v>2360</v>
      </c>
      <c r="B2275" s="1">
        <v>40648</v>
      </c>
      <c r="C2275" t="s">
        <v>138</v>
      </c>
      <c r="D2275" t="s">
        <v>1047</v>
      </c>
      <c r="E2275" t="s">
        <v>30</v>
      </c>
      <c r="F2275">
        <v>60</v>
      </c>
      <c r="G2275" t="str">
        <f t="array" ref="G2275">INDEX(BillToName,MATCH(A2275,'Bill to Data'!$A$2:$A$3040,0))</f>
        <v>ERROL D BROWN</v>
      </c>
      <c r="H2275" t="str">
        <f t="shared" si="35"/>
        <v>25598-6-NYR</v>
      </c>
      <c r="J2275" t="s">
        <v>4498</v>
      </c>
      <c r="K2275">
        <f t="array" ref="K2275">SUM((InvoiceNo=J2275)*1)</f>
        <v>1</v>
      </c>
      <c r="L2275">
        <f t="array" ref="L2275">SUM((InvoiceNo=J2275)*QuantityShipped)</f>
        <v>1</v>
      </c>
    </row>
    <row r="2276" spans="1:12" x14ac:dyDescent="0.55000000000000004">
      <c r="A2276" t="s">
        <v>2361</v>
      </c>
      <c r="B2276" s="1">
        <v>40648</v>
      </c>
      <c r="C2276" t="s">
        <v>1</v>
      </c>
      <c r="D2276" t="s">
        <v>2073</v>
      </c>
      <c r="E2276" t="s">
        <v>2074</v>
      </c>
      <c r="F2276">
        <v>-2</v>
      </c>
      <c r="G2276" t="str">
        <f t="array" ref="G2276">INDEX(BillToName,MATCH(A2276,'Bill to Data'!$A$2:$A$3040,0))</f>
        <v>TIMOTHY SHEALY</v>
      </c>
      <c r="H2276" t="str">
        <f t="shared" si="35"/>
        <v>FM900S</v>
      </c>
      <c r="J2276" t="s">
        <v>4499</v>
      </c>
      <c r="K2276">
        <f t="array" ref="K2276">SUM((InvoiceNo=J2276)*1)</f>
        <v>2</v>
      </c>
      <c r="L2276">
        <f t="array" ref="L2276">SUM((InvoiceNo=J2276)*QuantityShipped)</f>
        <v>2</v>
      </c>
    </row>
    <row r="2277" spans="1:12" x14ac:dyDescent="0.55000000000000004">
      <c r="A2277" t="s">
        <v>2361</v>
      </c>
      <c r="B2277" s="1">
        <v>40648</v>
      </c>
      <c r="C2277" t="s">
        <v>1</v>
      </c>
      <c r="D2277" t="s">
        <v>2071</v>
      </c>
      <c r="E2277" t="s">
        <v>2072</v>
      </c>
      <c r="F2277">
        <v>-2</v>
      </c>
      <c r="G2277" t="str">
        <f t="array" ref="G2277">INDEX(BillToName,MATCH(A2277,'Bill to Data'!$A$2:$A$3040,0))</f>
        <v>TIMOTHY SHEALY</v>
      </c>
      <c r="H2277" t="str">
        <f t="shared" si="35"/>
        <v>FM900Y</v>
      </c>
      <c r="J2277" t="s">
        <v>4500</v>
      </c>
      <c r="K2277">
        <f t="array" ref="K2277">SUM((InvoiceNo=J2277)*1)</f>
        <v>2</v>
      </c>
      <c r="L2277">
        <f t="array" ref="L2277">SUM((InvoiceNo=J2277)*QuantityShipped)</f>
        <v>4</v>
      </c>
    </row>
    <row r="2278" spans="1:12" x14ac:dyDescent="0.55000000000000004">
      <c r="A2278" t="s">
        <v>2361</v>
      </c>
      <c r="B2278" s="1">
        <v>40648</v>
      </c>
      <c r="C2278" t="s">
        <v>1</v>
      </c>
      <c r="D2278" t="s">
        <v>453</v>
      </c>
      <c r="E2278" t="s">
        <v>30</v>
      </c>
      <c r="F2278">
        <v>-37</v>
      </c>
      <c r="G2278" t="str">
        <f t="array" ref="G2278">INDEX(BillToName,MATCH(A2278,'Bill to Data'!$A$2:$A$3040,0))</f>
        <v>TIMOTHY SHEALY</v>
      </c>
      <c r="H2278" t="str">
        <f t="shared" si="35"/>
        <v>25612-2-NYR</v>
      </c>
      <c r="J2278" t="s">
        <v>4501</v>
      </c>
      <c r="K2278">
        <f t="array" ref="K2278">SUM((InvoiceNo=J2278)*1)</f>
        <v>4</v>
      </c>
      <c r="L2278">
        <f t="array" ref="L2278">SUM((InvoiceNo=J2278)*QuantityShipped)</f>
        <v>9</v>
      </c>
    </row>
    <row r="2279" spans="1:12" x14ac:dyDescent="0.55000000000000004">
      <c r="A2279" t="s">
        <v>2361</v>
      </c>
      <c r="B2279" s="1">
        <v>40648</v>
      </c>
      <c r="C2279" t="s">
        <v>1</v>
      </c>
      <c r="D2279" t="s">
        <v>24</v>
      </c>
      <c r="E2279" t="s">
        <v>23</v>
      </c>
      <c r="F2279">
        <v>-37</v>
      </c>
      <c r="G2279" t="str">
        <f t="array" ref="G2279">INDEX(BillToName,MATCH(A2279,'Bill to Data'!$A$2:$A$3040,0))</f>
        <v>TIMOTHY SHEALY</v>
      </c>
      <c r="H2279" t="str">
        <f t="shared" si="35"/>
        <v>TT11008-VP</v>
      </c>
      <c r="J2279" t="s">
        <v>4504</v>
      </c>
      <c r="K2279">
        <f t="array" ref="K2279">SUM((InvoiceNo=J2279)*1)</f>
        <v>1</v>
      </c>
      <c r="L2279">
        <f t="array" ref="L2279">SUM((InvoiceNo=J2279)*QuantityShipped)</f>
        <v>1</v>
      </c>
    </row>
    <row r="2280" spans="1:12" x14ac:dyDescent="0.55000000000000004">
      <c r="A2280" t="s">
        <v>2361</v>
      </c>
      <c r="B2280" s="1">
        <v>40648</v>
      </c>
      <c r="C2280" t="s">
        <v>1</v>
      </c>
      <c r="D2280" t="s">
        <v>312</v>
      </c>
      <c r="E2280" t="s">
        <v>198</v>
      </c>
      <c r="F2280">
        <v>-1</v>
      </c>
      <c r="G2280" t="str">
        <f t="array" ref="G2280">INDEX(BillToName,MATCH(A2280,'Bill to Data'!$A$2:$A$3040,0))</f>
        <v>TIMOTHY SHEALY</v>
      </c>
      <c r="H2280" t="str">
        <f t="shared" si="35"/>
        <v>22251-311-750-N</v>
      </c>
      <c r="J2280" t="s">
        <v>4505</v>
      </c>
      <c r="K2280">
        <f t="array" ref="K2280">SUM((InvoiceNo=J2280)*1)</f>
        <v>1</v>
      </c>
      <c r="L2280">
        <f t="array" ref="L2280">SUM((InvoiceNo=J2280)*QuantityShipped)</f>
        <v>8</v>
      </c>
    </row>
    <row r="2281" spans="1:12" x14ac:dyDescent="0.55000000000000004">
      <c r="A2281" t="s">
        <v>2361</v>
      </c>
      <c r="B2281" s="1">
        <v>40648</v>
      </c>
      <c r="C2281" t="s">
        <v>1</v>
      </c>
      <c r="D2281" t="s">
        <v>197</v>
      </c>
      <c r="E2281" t="s">
        <v>198</v>
      </c>
      <c r="F2281">
        <v>-2</v>
      </c>
      <c r="G2281" t="str">
        <f t="array" ref="G2281">INDEX(BillToName,MATCH(A2281,'Bill to Data'!$A$2:$A$3040,0))</f>
        <v>TIMOTHY SHEALY</v>
      </c>
      <c r="H2281" t="str">
        <f t="shared" si="35"/>
        <v>22252-312-750-N</v>
      </c>
      <c r="J2281" t="s">
        <v>4506</v>
      </c>
      <c r="K2281">
        <f t="array" ref="K2281">SUM((InvoiceNo=J2281)*1)</f>
        <v>1</v>
      </c>
      <c r="L2281">
        <f t="array" ref="L2281">SUM((InvoiceNo=J2281)*QuantityShipped)</f>
        <v>80</v>
      </c>
    </row>
    <row r="2282" spans="1:12" x14ac:dyDescent="0.55000000000000004">
      <c r="A2282" t="s">
        <v>2362</v>
      </c>
      <c r="B2282" s="1">
        <v>40648</v>
      </c>
      <c r="C2282" t="s">
        <v>138</v>
      </c>
      <c r="D2282" t="s">
        <v>1106</v>
      </c>
      <c r="E2282" t="s">
        <v>1107</v>
      </c>
      <c r="F2282">
        <v>0</v>
      </c>
      <c r="G2282" t="str">
        <f t="array" ref="G2282">INDEX(BillToName,MATCH(A2282,'Bill to Data'!$A$2:$A$3040,0))</f>
        <v>ERVIN DRIER</v>
      </c>
      <c r="H2282" t="str">
        <f t="shared" si="35"/>
        <v>V200FP</v>
      </c>
      <c r="J2282" t="s">
        <v>4507</v>
      </c>
      <c r="K2282">
        <f t="array" ref="K2282">SUM((InvoiceNo=J2282)*1)</f>
        <v>2</v>
      </c>
      <c r="L2282">
        <f t="array" ref="L2282">SUM((InvoiceNo=J2282)*QuantityShipped)</f>
        <v>66</v>
      </c>
    </row>
    <row r="2283" spans="1:12" x14ac:dyDescent="0.55000000000000004">
      <c r="A2283" t="s">
        <v>2362</v>
      </c>
      <c r="B2283" s="1">
        <v>40648</v>
      </c>
      <c r="C2283" t="s">
        <v>138</v>
      </c>
      <c r="D2283" t="s">
        <v>2363</v>
      </c>
      <c r="E2283" t="s">
        <v>2364</v>
      </c>
      <c r="F2283">
        <v>0</v>
      </c>
      <c r="G2283" t="str">
        <f t="array" ref="G2283">INDEX(BillToName,MATCH(A2283,'Bill to Data'!$A$2:$A$3040,0))</f>
        <v>ERVIN DRIER</v>
      </c>
      <c r="H2283" t="str">
        <f t="shared" si="35"/>
        <v>ASG604</v>
      </c>
      <c r="J2283" t="s">
        <v>4508</v>
      </c>
      <c r="K2283">
        <f t="array" ref="K2283">SUM((InvoiceNo=J2283)*1)</f>
        <v>3</v>
      </c>
      <c r="L2283">
        <f t="array" ref="L2283">SUM((InvoiceNo=J2283)*QuantityShipped)</f>
        <v>6</v>
      </c>
    </row>
    <row r="2284" spans="1:12" x14ac:dyDescent="0.55000000000000004">
      <c r="A2284" t="s">
        <v>2362</v>
      </c>
      <c r="B2284" s="1">
        <v>40648</v>
      </c>
      <c r="C2284" t="s">
        <v>138</v>
      </c>
      <c r="D2284" t="s">
        <v>1103</v>
      </c>
      <c r="E2284" t="s">
        <v>1104</v>
      </c>
      <c r="F2284">
        <v>12</v>
      </c>
      <c r="G2284" t="str">
        <f t="array" ref="G2284">INDEX(BillToName,MATCH(A2284,'Bill to Data'!$A$2:$A$3040,0))</f>
        <v>ERVIN DRIER</v>
      </c>
      <c r="H2284" t="str">
        <f t="shared" si="35"/>
        <v>20460-00</v>
      </c>
      <c r="J2284" t="s">
        <v>4509</v>
      </c>
      <c r="K2284">
        <f t="array" ref="K2284">SUM((InvoiceNo=J2284)*1)</f>
        <v>5</v>
      </c>
      <c r="L2284">
        <f t="array" ref="L2284">SUM((InvoiceNo=J2284)*QuantityShipped)</f>
        <v>175</v>
      </c>
    </row>
    <row r="2285" spans="1:12" x14ac:dyDescent="0.55000000000000004">
      <c r="A2285" t="s">
        <v>2362</v>
      </c>
      <c r="B2285" s="1">
        <v>40648</v>
      </c>
      <c r="C2285" t="s">
        <v>138</v>
      </c>
      <c r="D2285" t="s">
        <v>1881</v>
      </c>
      <c r="E2285" t="s">
        <v>1882</v>
      </c>
      <c r="F2285">
        <v>12</v>
      </c>
      <c r="G2285" t="str">
        <f t="array" ref="G2285">INDEX(BillToName,MATCH(A2285,'Bill to Data'!$A$2:$A$3040,0))</f>
        <v>ERVIN DRIER</v>
      </c>
      <c r="H2285" t="str">
        <f t="shared" si="35"/>
        <v>20511-00</v>
      </c>
      <c r="J2285" t="s">
        <v>4510</v>
      </c>
      <c r="K2285">
        <f t="array" ref="K2285">SUM((InvoiceNo=J2285)*1)</f>
        <v>1</v>
      </c>
      <c r="L2285">
        <f t="array" ref="L2285">SUM((InvoiceNo=J2285)*QuantityShipped)</f>
        <v>25</v>
      </c>
    </row>
    <row r="2286" spans="1:12" x14ac:dyDescent="0.55000000000000004">
      <c r="A2286" t="s">
        <v>2362</v>
      </c>
      <c r="B2286" s="1">
        <v>40648</v>
      </c>
      <c r="C2286" t="s">
        <v>138</v>
      </c>
      <c r="D2286" t="s">
        <v>1626</v>
      </c>
      <c r="E2286" t="s">
        <v>1627</v>
      </c>
      <c r="F2286">
        <v>2</v>
      </c>
      <c r="G2286" t="str">
        <f t="array" ref="G2286">INDEX(BillToName,MATCH(A2286,'Bill to Data'!$A$2:$A$3040,0))</f>
        <v>ERVIN DRIER</v>
      </c>
      <c r="H2286" t="str">
        <f t="shared" si="35"/>
        <v>20503-00</v>
      </c>
      <c r="J2286" t="s">
        <v>4511</v>
      </c>
      <c r="K2286">
        <f t="array" ref="K2286">SUM((InvoiceNo=J2286)*1)</f>
        <v>1</v>
      </c>
      <c r="L2286">
        <f t="array" ref="L2286">SUM((InvoiceNo=J2286)*QuantityShipped)</f>
        <v>1</v>
      </c>
    </row>
    <row r="2287" spans="1:12" x14ac:dyDescent="0.55000000000000004">
      <c r="A2287" t="s">
        <v>2362</v>
      </c>
      <c r="B2287" s="1">
        <v>40648</v>
      </c>
      <c r="C2287" t="s">
        <v>138</v>
      </c>
      <c r="D2287" t="s">
        <v>1619</v>
      </c>
      <c r="E2287" t="s">
        <v>1620</v>
      </c>
      <c r="F2287">
        <v>2</v>
      </c>
      <c r="G2287" t="str">
        <f t="array" ref="G2287">INDEX(BillToName,MATCH(A2287,'Bill to Data'!$A$2:$A$3040,0))</f>
        <v>ERVIN DRIER</v>
      </c>
      <c r="H2287" t="str">
        <f t="shared" si="35"/>
        <v>20521-00</v>
      </c>
      <c r="J2287" t="s">
        <v>4514</v>
      </c>
      <c r="K2287">
        <f t="array" ref="K2287">SUM((InvoiceNo=J2287)*1)</f>
        <v>3</v>
      </c>
      <c r="L2287">
        <f t="array" ref="L2287">SUM((InvoiceNo=J2287)*QuantityShipped)</f>
        <v>3</v>
      </c>
    </row>
    <row r="2288" spans="1:12" x14ac:dyDescent="0.55000000000000004">
      <c r="A2288" t="s">
        <v>2365</v>
      </c>
      <c r="B2288" s="1">
        <v>40648</v>
      </c>
      <c r="C2288" t="s">
        <v>1</v>
      </c>
      <c r="D2288" t="s">
        <v>350</v>
      </c>
      <c r="E2288" t="s">
        <v>351</v>
      </c>
      <c r="F2288">
        <v>1</v>
      </c>
      <c r="G2288" t="str">
        <f t="array" ref="G2288">INDEX(BillToName,MATCH(A2288,'Bill to Data'!$A$2:$A$3040,0))</f>
        <v>JOEL THORSON</v>
      </c>
      <c r="H2288" t="str">
        <f t="shared" si="35"/>
        <v>AA144A-1</v>
      </c>
      <c r="J2288" t="s">
        <v>4517</v>
      </c>
      <c r="K2288">
        <f t="array" ref="K2288">SUM((InvoiceNo=J2288)*1)</f>
        <v>26</v>
      </c>
      <c r="L2288">
        <f t="array" ref="L2288">SUM((InvoiceNo=J2288)*QuantityShipped)</f>
        <v>104</v>
      </c>
    </row>
    <row r="2289" spans="1:12" x14ac:dyDescent="0.55000000000000004">
      <c r="A2289" t="s">
        <v>2366</v>
      </c>
      <c r="B2289" s="1">
        <v>40648</v>
      </c>
      <c r="C2289" t="s">
        <v>1</v>
      </c>
      <c r="D2289" t="s">
        <v>2367</v>
      </c>
      <c r="E2289" t="s">
        <v>2368</v>
      </c>
      <c r="F2289">
        <v>1</v>
      </c>
      <c r="G2289" t="str">
        <f t="array" ref="G2289">INDEX(BillToName,MATCH(A2289,'Bill to Data'!$A$2:$A$3040,0))</f>
        <v>PHIL HENRY</v>
      </c>
      <c r="H2289" t="str">
        <f t="shared" si="35"/>
        <v>3522140-1</v>
      </c>
      <c r="J2289" t="s">
        <v>4543</v>
      </c>
      <c r="K2289">
        <f t="array" ref="K2289">SUM((InvoiceNo=J2289)*1)</f>
        <v>1</v>
      </c>
      <c r="L2289">
        <f t="array" ref="L2289">SUM((InvoiceNo=J2289)*QuantityShipped)</f>
        <v>1</v>
      </c>
    </row>
    <row r="2290" spans="1:12" x14ac:dyDescent="0.55000000000000004">
      <c r="A2290" t="s">
        <v>2369</v>
      </c>
      <c r="B2290" s="1">
        <v>40648</v>
      </c>
      <c r="C2290" t="s">
        <v>138</v>
      </c>
      <c r="D2290" t="s">
        <v>1288</v>
      </c>
      <c r="E2290" t="s">
        <v>1289</v>
      </c>
      <c r="F2290">
        <v>1</v>
      </c>
      <c r="G2290" t="str">
        <f t="array" ref="G2290">INDEX(BillToName,MATCH(A2290,'Bill to Data'!$A$2:$A$3040,0))</f>
        <v>TERRY BAKER</v>
      </c>
      <c r="H2290" t="str">
        <f t="shared" si="35"/>
        <v>21773-244C-3/4</v>
      </c>
      <c r="J2290" t="s">
        <v>4546</v>
      </c>
      <c r="K2290">
        <f t="array" ref="K2290">SUM((InvoiceNo=J2290)*1)</f>
        <v>1</v>
      </c>
      <c r="L2290">
        <f t="array" ref="L2290">SUM((InvoiceNo=J2290)*QuantityShipped)</f>
        <v>2</v>
      </c>
    </row>
    <row r="2291" spans="1:12" x14ac:dyDescent="0.55000000000000004">
      <c r="A2291" t="s">
        <v>2369</v>
      </c>
      <c r="B2291" s="1">
        <v>40648</v>
      </c>
      <c r="C2291" t="s">
        <v>138</v>
      </c>
      <c r="D2291" t="s">
        <v>2088</v>
      </c>
      <c r="E2291" t="s">
        <v>2089</v>
      </c>
      <c r="F2291">
        <v>2</v>
      </c>
      <c r="G2291" t="str">
        <f t="array" ref="G2291">INDEX(BillToName,MATCH(A2291,'Bill to Data'!$A$2:$A$3040,0))</f>
        <v>TERRY BAKER</v>
      </c>
      <c r="H2291" t="str">
        <f t="shared" si="35"/>
        <v>AA144A-1-3</v>
      </c>
      <c r="J2291" t="s">
        <v>4547</v>
      </c>
      <c r="K2291">
        <f t="array" ref="K2291">SUM((InvoiceNo=J2291)*1)</f>
        <v>1</v>
      </c>
      <c r="L2291">
        <f t="array" ref="L2291">SUM((InvoiceNo=J2291)*QuantityShipped)</f>
        <v>-190</v>
      </c>
    </row>
    <row r="2292" spans="1:12" x14ac:dyDescent="0.55000000000000004">
      <c r="A2292" t="s">
        <v>2369</v>
      </c>
      <c r="B2292" s="1">
        <v>40648</v>
      </c>
      <c r="C2292" t="s">
        <v>138</v>
      </c>
      <c r="D2292" t="s">
        <v>1488</v>
      </c>
      <c r="E2292" t="s">
        <v>1489</v>
      </c>
      <c r="F2292">
        <v>1</v>
      </c>
      <c r="G2292" t="str">
        <f t="array" ref="G2292">INDEX(BillToName,MATCH(A2292,'Bill to Data'!$A$2:$A$3040,0))</f>
        <v>TERRY BAKER</v>
      </c>
      <c r="H2292" t="str">
        <f t="shared" si="35"/>
        <v>LST100-50</v>
      </c>
      <c r="J2292" t="s">
        <v>4548</v>
      </c>
      <c r="K2292">
        <f t="array" ref="K2292">SUM((InvoiceNo=J2292)*1)</f>
        <v>6</v>
      </c>
      <c r="L2292">
        <f t="array" ref="L2292">SUM((InvoiceNo=J2292)*QuantityShipped)</f>
        <v>-306</v>
      </c>
    </row>
    <row r="2293" spans="1:12" x14ac:dyDescent="0.55000000000000004">
      <c r="A2293" t="s">
        <v>2369</v>
      </c>
      <c r="B2293" s="1">
        <v>40648</v>
      </c>
      <c r="C2293" t="s">
        <v>138</v>
      </c>
      <c r="D2293" t="s">
        <v>2370</v>
      </c>
      <c r="E2293" t="s">
        <v>2371</v>
      </c>
      <c r="F2293">
        <v>0</v>
      </c>
      <c r="G2293" t="str">
        <f t="array" ref="G2293">INDEX(BillToName,MATCH(A2293,'Bill to Data'!$A$2:$A$3040,0))</f>
        <v>TERRY BAKER</v>
      </c>
      <c r="H2293" t="str">
        <f t="shared" si="35"/>
        <v>LST180</v>
      </c>
      <c r="J2293" t="s">
        <v>4549</v>
      </c>
      <c r="K2293">
        <f t="array" ref="K2293">SUM((InvoiceNo=J2293)*1)</f>
        <v>1</v>
      </c>
      <c r="L2293">
        <f t="array" ref="L2293">SUM((InvoiceNo=J2293)*QuantityShipped)</f>
        <v>8</v>
      </c>
    </row>
    <row r="2294" spans="1:12" x14ac:dyDescent="0.55000000000000004">
      <c r="A2294" t="s">
        <v>2372</v>
      </c>
      <c r="B2294" s="1">
        <v>40648</v>
      </c>
      <c r="C2294" t="s">
        <v>138</v>
      </c>
      <c r="D2294" t="s">
        <v>155</v>
      </c>
      <c r="E2294" t="s">
        <v>156</v>
      </c>
      <c r="F2294">
        <v>-26</v>
      </c>
      <c r="G2294" t="str">
        <f t="array" ref="G2294">INDEX(BillToName,MATCH(A2294,'Bill to Data'!$A$2:$A$3040,0))</f>
        <v>TROY MCCOWN</v>
      </c>
      <c r="H2294" t="str">
        <f t="shared" si="35"/>
        <v>QJ1/4T-NYB</v>
      </c>
      <c r="J2294" t="s">
        <v>4550</v>
      </c>
      <c r="K2294">
        <f t="array" ref="K2294">SUM((InvoiceNo=J2294)*1)</f>
        <v>1</v>
      </c>
      <c r="L2294">
        <f t="array" ref="L2294">SUM((InvoiceNo=J2294)*QuantityShipped)</f>
        <v>50</v>
      </c>
    </row>
    <row r="2295" spans="1:12" x14ac:dyDescent="0.55000000000000004">
      <c r="A2295" t="s">
        <v>2373</v>
      </c>
      <c r="B2295" s="1">
        <v>40648</v>
      </c>
      <c r="C2295" t="s">
        <v>1</v>
      </c>
      <c r="D2295" t="s">
        <v>1138</v>
      </c>
      <c r="E2295" t="s">
        <v>1139</v>
      </c>
      <c r="F2295">
        <v>1</v>
      </c>
      <c r="G2295" t="str">
        <f t="array" ref="G2295">INDEX(BillToName,MATCH(A2295,'Bill to Data'!$A$2:$A$3040,0))</f>
        <v>MARK BAILLIE</v>
      </c>
      <c r="H2295" t="str">
        <f t="shared" si="35"/>
        <v>IBFD35-SET</v>
      </c>
      <c r="J2295" t="s">
        <v>4551</v>
      </c>
      <c r="K2295">
        <f t="array" ref="K2295">SUM((InvoiceNo=J2295)*1)</f>
        <v>4</v>
      </c>
      <c r="L2295">
        <f t="array" ref="L2295">SUM((InvoiceNo=J2295)*QuantityShipped)</f>
        <v>29</v>
      </c>
    </row>
    <row r="2296" spans="1:12" x14ac:dyDescent="0.55000000000000004">
      <c r="A2296" t="s">
        <v>2374</v>
      </c>
      <c r="B2296" s="1">
        <v>40648</v>
      </c>
      <c r="C2296" t="s">
        <v>1</v>
      </c>
      <c r="D2296" t="s">
        <v>22</v>
      </c>
      <c r="E2296" t="s">
        <v>23</v>
      </c>
      <c r="F2296">
        <v>38</v>
      </c>
      <c r="G2296" t="str">
        <f t="array" ref="G2296">INDEX(BillToName,MATCH(A2296,'Bill to Data'!$A$2:$A$3040,0))</f>
        <v>CECIL CALDWELL</v>
      </c>
      <c r="H2296" t="str">
        <f t="shared" si="35"/>
        <v>TT11003-VP</v>
      </c>
      <c r="J2296" t="s">
        <v>4555</v>
      </c>
      <c r="K2296">
        <f t="array" ref="K2296">SUM((InvoiceNo=J2296)*1)</f>
        <v>2</v>
      </c>
      <c r="L2296">
        <f t="array" ref="L2296">SUM((InvoiceNo=J2296)*QuantityShipped)</f>
        <v>9</v>
      </c>
    </row>
    <row r="2297" spans="1:12" x14ac:dyDescent="0.55000000000000004">
      <c r="A2297" t="s">
        <v>2375</v>
      </c>
      <c r="B2297" s="1">
        <v>40648</v>
      </c>
      <c r="C2297" t="s">
        <v>1</v>
      </c>
      <c r="D2297" t="s">
        <v>244</v>
      </c>
      <c r="E2297" t="s">
        <v>23</v>
      </c>
      <c r="F2297">
        <v>12</v>
      </c>
      <c r="G2297" t="str">
        <f t="array" ref="G2297">INDEX(BillToName,MATCH(A2297,'Bill to Data'!$A$2:$A$3040,0))</f>
        <v>CHRIS KAMIENSKI</v>
      </c>
      <c r="H2297" t="str">
        <f t="shared" si="35"/>
        <v>TT11002-VP</v>
      </c>
      <c r="J2297" t="s">
        <v>4556</v>
      </c>
      <c r="K2297">
        <f t="array" ref="K2297">SUM((InvoiceNo=J2297)*1)</f>
        <v>1</v>
      </c>
      <c r="L2297">
        <f t="array" ref="L2297">SUM((InvoiceNo=J2297)*QuantityShipped)</f>
        <v>40</v>
      </c>
    </row>
    <row r="2298" spans="1:12" x14ac:dyDescent="0.55000000000000004">
      <c r="A2298" t="s">
        <v>2375</v>
      </c>
      <c r="B2298" s="1">
        <v>40648</v>
      </c>
      <c r="C2298" t="s">
        <v>1</v>
      </c>
      <c r="D2298" t="s">
        <v>1328</v>
      </c>
      <c r="E2298" t="s">
        <v>1280</v>
      </c>
      <c r="F2298">
        <v>15</v>
      </c>
      <c r="G2298" t="str">
        <f t="array" ref="G2298">INDEX(BillToName,MATCH(A2298,'Bill to Data'!$A$2:$A$3040,0))</f>
        <v>CHRIS KAMIENSKI</v>
      </c>
      <c r="H2298" t="str">
        <f t="shared" si="35"/>
        <v>TTI11002-VP</v>
      </c>
      <c r="J2298" t="s">
        <v>4557</v>
      </c>
      <c r="K2298">
        <f t="array" ref="K2298">SUM((InvoiceNo=J2298)*1)</f>
        <v>1</v>
      </c>
      <c r="L2298">
        <f t="array" ref="L2298">SUM((InvoiceNo=J2298)*QuantityShipped)</f>
        <v>5</v>
      </c>
    </row>
    <row r="2299" spans="1:12" x14ac:dyDescent="0.55000000000000004">
      <c r="A2299" t="s">
        <v>2376</v>
      </c>
      <c r="B2299" s="1">
        <v>40648</v>
      </c>
      <c r="C2299" t="s">
        <v>1</v>
      </c>
      <c r="D2299" t="s">
        <v>1889</v>
      </c>
      <c r="E2299" t="s">
        <v>1890</v>
      </c>
      <c r="F2299">
        <v>1</v>
      </c>
      <c r="G2299" t="str">
        <f t="array" ref="G2299">INDEX(BillToName,MATCH(A2299,'Bill to Data'!$A$2:$A$3040,0))</f>
        <v>BRIAN RUBLE</v>
      </c>
      <c r="H2299" t="str">
        <f t="shared" si="35"/>
        <v>115-0171-151</v>
      </c>
      <c r="J2299" t="s">
        <v>4559</v>
      </c>
      <c r="K2299">
        <f t="array" ref="K2299">SUM((InvoiceNo=J2299)*1)</f>
        <v>18</v>
      </c>
      <c r="L2299">
        <f t="array" ref="L2299">SUM((InvoiceNo=J2299)*QuantityShipped)</f>
        <v>87</v>
      </c>
    </row>
    <row r="2300" spans="1:12" x14ac:dyDescent="0.55000000000000004">
      <c r="A2300" t="s">
        <v>2376</v>
      </c>
      <c r="B2300" s="1">
        <v>40648</v>
      </c>
      <c r="C2300" t="s">
        <v>1</v>
      </c>
      <c r="D2300" t="s">
        <v>2377</v>
      </c>
      <c r="E2300" t="s">
        <v>2378</v>
      </c>
      <c r="F2300">
        <v>1</v>
      </c>
      <c r="G2300" t="str">
        <f t="array" ref="G2300">INDEX(BillToName,MATCH(A2300,'Bill to Data'!$A$2:$A$3040,0))</f>
        <v>BRIAN RUBLE</v>
      </c>
      <c r="H2300" t="str">
        <f t="shared" si="35"/>
        <v>115-0171-152</v>
      </c>
      <c r="J2300" t="s">
        <v>4583</v>
      </c>
      <c r="K2300">
        <f t="array" ref="K2300">SUM((InvoiceNo=J2300)*1)</f>
        <v>4</v>
      </c>
      <c r="L2300">
        <f t="array" ref="L2300">SUM((InvoiceNo=J2300)*QuantityShipped)</f>
        <v>24</v>
      </c>
    </row>
    <row r="2301" spans="1:12" x14ac:dyDescent="0.55000000000000004">
      <c r="A2301" t="s">
        <v>2376</v>
      </c>
      <c r="B2301" s="1">
        <v>40648</v>
      </c>
      <c r="C2301" t="s">
        <v>1</v>
      </c>
      <c r="D2301" t="s">
        <v>1687</v>
      </c>
      <c r="E2301" t="s">
        <v>1688</v>
      </c>
      <c r="F2301">
        <v>2</v>
      </c>
      <c r="G2301" t="str">
        <f t="array" ref="G2301">INDEX(BillToName,MATCH(A2301,'Bill to Data'!$A$2:$A$3040,0))</f>
        <v>BRIAN RUBLE</v>
      </c>
      <c r="H2301" t="str">
        <f t="shared" si="35"/>
        <v>422-0000-090</v>
      </c>
      <c r="J2301" t="s">
        <v>4587</v>
      </c>
      <c r="K2301">
        <f t="array" ref="K2301">SUM((InvoiceNo=J2301)*1)</f>
        <v>1</v>
      </c>
      <c r="L2301">
        <f t="array" ref="L2301">SUM((InvoiceNo=J2301)*QuantityShipped)</f>
        <v>70</v>
      </c>
    </row>
    <row r="2302" spans="1:12" x14ac:dyDescent="0.55000000000000004">
      <c r="A2302" t="s">
        <v>2379</v>
      </c>
      <c r="B2302" s="1">
        <v>40648</v>
      </c>
      <c r="C2302" t="s">
        <v>1</v>
      </c>
      <c r="D2302" t="s">
        <v>390</v>
      </c>
      <c r="E2302" t="s">
        <v>361</v>
      </c>
      <c r="F2302">
        <v>2</v>
      </c>
      <c r="G2302" t="str">
        <f t="array" ref="G2302">INDEX(BillToName,MATCH(A2302,'Bill to Data'!$A$2:$A$3040,0))</f>
        <v>RANDALL STRUBE</v>
      </c>
      <c r="H2302" t="str">
        <f t="shared" si="35"/>
        <v>38720-PPB-X8</v>
      </c>
      <c r="J2302" t="s">
        <v>4589</v>
      </c>
      <c r="K2302">
        <f t="array" ref="K2302">SUM((InvoiceNo=J2302)*1)</f>
        <v>1</v>
      </c>
      <c r="L2302">
        <f t="array" ref="L2302">SUM((InvoiceNo=J2302)*QuantityShipped)</f>
        <v>1</v>
      </c>
    </row>
    <row r="2303" spans="1:12" x14ac:dyDescent="0.55000000000000004">
      <c r="A2303" t="s">
        <v>2380</v>
      </c>
      <c r="B2303" s="1">
        <v>40648</v>
      </c>
      <c r="C2303" t="s">
        <v>1</v>
      </c>
      <c r="D2303" t="s">
        <v>2381</v>
      </c>
      <c r="E2303" t="s">
        <v>638</v>
      </c>
      <c r="F2303">
        <v>1</v>
      </c>
      <c r="G2303" t="str">
        <f t="array" ref="G2303">INDEX(BillToName,MATCH(A2303,'Bill to Data'!$A$2:$A$3040,0))</f>
        <v>THOMAS CARNEY</v>
      </c>
      <c r="H2303" t="str">
        <f t="shared" si="35"/>
        <v>5500-PPB-X18</v>
      </c>
      <c r="J2303" t="s">
        <v>4590</v>
      </c>
      <c r="K2303">
        <f t="array" ref="K2303">SUM((InvoiceNo=J2303)*1)</f>
        <v>1</v>
      </c>
      <c r="L2303">
        <f t="array" ref="L2303">SUM((InvoiceNo=J2303)*QuantityShipped)</f>
        <v>1</v>
      </c>
    </row>
    <row r="2304" spans="1:12" x14ac:dyDescent="0.55000000000000004">
      <c r="A2304" t="s">
        <v>2380</v>
      </c>
      <c r="B2304" s="1">
        <v>40648</v>
      </c>
      <c r="C2304" t="s">
        <v>1</v>
      </c>
      <c r="D2304" t="s">
        <v>637</v>
      </c>
      <c r="E2304" t="s">
        <v>638</v>
      </c>
      <c r="F2304">
        <v>1</v>
      </c>
      <c r="G2304" t="str">
        <f t="array" ref="G2304">INDEX(BillToName,MATCH(A2304,'Bill to Data'!$A$2:$A$3040,0))</f>
        <v>THOMAS CARNEY</v>
      </c>
      <c r="H2304" t="str">
        <f t="shared" si="35"/>
        <v>5500-PPB-X12</v>
      </c>
      <c r="J2304" t="s">
        <v>4591</v>
      </c>
      <c r="K2304">
        <f t="array" ref="K2304">SUM((InvoiceNo=J2304)*1)</f>
        <v>1</v>
      </c>
      <c r="L2304">
        <f t="array" ref="L2304">SUM((InvoiceNo=J2304)*QuantityShipped)</f>
        <v>2</v>
      </c>
    </row>
    <row r="2305" spans="1:12" x14ac:dyDescent="0.55000000000000004">
      <c r="A2305" t="s">
        <v>2382</v>
      </c>
      <c r="B2305" s="1">
        <v>40648</v>
      </c>
      <c r="C2305" t="s">
        <v>1</v>
      </c>
      <c r="D2305" t="s">
        <v>2383</v>
      </c>
      <c r="E2305" t="s">
        <v>638</v>
      </c>
      <c r="F2305">
        <v>20</v>
      </c>
      <c r="G2305" t="str">
        <f t="array" ref="G2305">INDEX(BillToName,MATCH(A2305,'Bill to Data'!$A$2:$A$3040,0))</f>
        <v>CHRIS PESTANA</v>
      </c>
      <c r="H2305" t="str">
        <f t="shared" si="35"/>
        <v>5500-PPB-X5</v>
      </c>
      <c r="J2305" t="s">
        <v>4592</v>
      </c>
      <c r="K2305">
        <f t="array" ref="K2305">SUM((InvoiceNo=J2305)*1)</f>
        <v>1</v>
      </c>
      <c r="L2305">
        <f t="array" ref="L2305">SUM((InvoiceNo=J2305)*QuantityShipped)</f>
        <v>2</v>
      </c>
    </row>
    <row r="2306" spans="1:12" x14ac:dyDescent="0.55000000000000004">
      <c r="A2306" t="s">
        <v>2384</v>
      </c>
      <c r="B2306" s="1">
        <v>40648</v>
      </c>
      <c r="C2306" t="s">
        <v>1</v>
      </c>
      <c r="D2306" t="s">
        <v>130</v>
      </c>
      <c r="E2306" t="s">
        <v>120</v>
      </c>
      <c r="F2306">
        <v>45</v>
      </c>
      <c r="G2306" t="str">
        <f t="array" ref="G2306">INDEX(BillToName,MATCH(A2306,'Bill to Data'!$A$2:$A$3040,0))</f>
        <v>ANDY TEICHROEB</v>
      </c>
      <c r="H2306" t="str">
        <f t="shared" ref="H2306:H2369" si="36">LEFT(D2306,LEN(D2306))</f>
        <v>XR8004VS</v>
      </c>
      <c r="J2306" t="s">
        <v>4593</v>
      </c>
      <c r="K2306">
        <f t="array" ref="K2306">SUM((InvoiceNo=J2306)*1)</f>
        <v>3</v>
      </c>
      <c r="L2306">
        <f t="array" ref="L2306">SUM((InvoiceNo=J2306)*QuantityShipped)</f>
        <v>3</v>
      </c>
    </row>
    <row r="2307" spans="1:12" x14ac:dyDescent="0.55000000000000004">
      <c r="A2307" t="s">
        <v>2384</v>
      </c>
      <c r="B2307" s="1">
        <v>40648</v>
      </c>
      <c r="C2307" t="s">
        <v>1</v>
      </c>
      <c r="D2307" t="s">
        <v>71</v>
      </c>
      <c r="E2307" t="s">
        <v>72</v>
      </c>
      <c r="F2307">
        <v>45</v>
      </c>
      <c r="G2307" t="str">
        <f t="array" ref="G2307">INDEX(BillToName,MATCH(A2307,'Bill to Data'!$A$2:$A$3040,0))</f>
        <v>ANDY TEICHROEB</v>
      </c>
      <c r="H2307" t="str">
        <f t="shared" si="36"/>
        <v>55215-50-EPR</v>
      </c>
      <c r="J2307" t="s">
        <v>4594</v>
      </c>
      <c r="K2307">
        <f t="array" ref="K2307">SUM((InvoiceNo=J2307)*1)</f>
        <v>1</v>
      </c>
      <c r="L2307">
        <f t="array" ref="L2307">SUM((InvoiceNo=J2307)*QuantityShipped)</f>
        <v>1</v>
      </c>
    </row>
    <row r="2308" spans="1:12" x14ac:dyDescent="0.55000000000000004">
      <c r="A2308" t="s">
        <v>2385</v>
      </c>
      <c r="B2308" s="1">
        <v>40648</v>
      </c>
      <c r="C2308" t="s">
        <v>138</v>
      </c>
      <c r="D2308" t="s">
        <v>1584</v>
      </c>
      <c r="E2308" t="s">
        <v>1585</v>
      </c>
      <c r="F2308">
        <v>70</v>
      </c>
      <c r="G2308" t="str">
        <f t="array" ref="G2308">INDEX(BillToName,MATCH(A2308,'Bill to Data'!$A$2:$A$3040,0))</f>
        <v>ROBERT MISKO</v>
      </c>
      <c r="H2308" t="str">
        <f t="shared" si="36"/>
        <v>TDTF03</v>
      </c>
      <c r="J2308" t="s">
        <v>4595</v>
      </c>
      <c r="K2308">
        <f t="array" ref="K2308">SUM((InvoiceNo=J2308)*1)</f>
        <v>5</v>
      </c>
      <c r="L2308">
        <f t="array" ref="L2308">SUM((InvoiceNo=J2308)*QuantityShipped)</f>
        <v>5</v>
      </c>
    </row>
    <row r="2309" spans="1:12" x14ac:dyDescent="0.55000000000000004">
      <c r="A2309" t="s">
        <v>2385</v>
      </c>
      <c r="B2309" s="1">
        <v>40648</v>
      </c>
      <c r="C2309" t="s">
        <v>138</v>
      </c>
      <c r="D2309" t="s">
        <v>1923</v>
      </c>
      <c r="E2309" t="s">
        <v>1585</v>
      </c>
      <c r="F2309">
        <v>75</v>
      </c>
      <c r="G2309" t="str">
        <f t="array" ref="G2309">INDEX(BillToName,MATCH(A2309,'Bill to Data'!$A$2:$A$3040,0))</f>
        <v>ROBERT MISKO</v>
      </c>
      <c r="H2309" t="str">
        <f t="shared" si="36"/>
        <v>TDTF04</v>
      </c>
      <c r="J2309" t="s">
        <v>4604</v>
      </c>
      <c r="K2309">
        <f t="array" ref="K2309">SUM((InvoiceNo=J2309)*1)</f>
        <v>1</v>
      </c>
      <c r="L2309">
        <f t="array" ref="L2309">SUM((InvoiceNo=J2309)*QuantityShipped)</f>
        <v>1</v>
      </c>
    </row>
    <row r="2310" spans="1:12" x14ac:dyDescent="0.55000000000000004">
      <c r="A2310" t="s">
        <v>2385</v>
      </c>
      <c r="B2310" s="1">
        <v>40648</v>
      </c>
      <c r="C2310" t="s">
        <v>138</v>
      </c>
      <c r="D2310" t="s">
        <v>1549</v>
      </c>
      <c r="E2310" t="s">
        <v>1550</v>
      </c>
      <c r="F2310">
        <v>145</v>
      </c>
      <c r="G2310" t="str">
        <f t="array" ref="G2310">INDEX(BillToName,MATCH(A2310,'Bill to Data'!$A$2:$A$3040,0))</f>
        <v>ROBERT MISKO</v>
      </c>
      <c r="H2310" t="str">
        <f t="shared" si="36"/>
        <v>GA110-025</v>
      </c>
      <c r="J2310" t="s">
        <v>4606</v>
      </c>
      <c r="K2310">
        <f t="array" ref="K2310">SUM((InvoiceNo=J2310)*1)</f>
        <v>1</v>
      </c>
      <c r="L2310">
        <f t="array" ref="L2310">SUM((InvoiceNo=J2310)*QuantityShipped)</f>
        <v>2</v>
      </c>
    </row>
    <row r="2311" spans="1:12" x14ac:dyDescent="0.55000000000000004">
      <c r="A2311" t="s">
        <v>2385</v>
      </c>
      <c r="B2311" s="1">
        <v>40648</v>
      </c>
      <c r="C2311" t="s">
        <v>138</v>
      </c>
      <c r="D2311" t="s">
        <v>2386</v>
      </c>
      <c r="E2311" t="s">
        <v>2387</v>
      </c>
      <c r="F2311">
        <v>70</v>
      </c>
      <c r="G2311" t="str">
        <f t="array" ref="G2311">INDEX(BillToName,MATCH(A2311,'Bill to Data'!$A$2:$A$3040,0))</f>
        <v>ROBERT MISKO</v>
      </c>
      <c r="H2311" t="str">
        <f t="shared" si="36"/>
        <v>GA110-05</v>
      </c>
      <c r="J2311" t="s">
        <v>4607</v>
      </c>
      <c r="K2311">
        <f t="array" ref="K2311">SUM((InvoiceNo=J2311)*1)</f>
        <v>1</v>
      </c>
      <c r="L2311">
        <f t="array" ref="L2311">SUM((InvoiceNo=J2311)*QuantityShipped)</f>
        <v>1</v>
      </c>
    </row>
    <row r="2312" spans="1:12" x14ac:dyDescent="0.55000000000000004">
      <c r="A2312" t="s">
        <v>2385</v>
      </c>
      <c r="B2312" s="1">
        <v>40648</v>
      </c>
      <c r="C2312" t="s">
        <v>138</v>
      </c>
      <c r="D2312" t="s">
        <v>1279</v>
      </c>
      <c r="E2312" t="s">
        <v>1280</v>
      </c>
      <c r="F2312">
        <v>41</v>
      </c>
      <c r="G2312" t="str">
        <f t="array" ref="G2312">INDEX(BillToName,MATCH(A2312,'Bill to Data'!$A$2:$A$3040,0))</f>
        <v>ROBERT MISKO</v>
      </c>
      <c r="H2312" t="str">
        <f t="shared" si="36"/>
        <v>TTI11004-VP</v>
      </c>
      <c r="J2312" t="s">
        <v>4608</v>
      </c>
      <c r="K2312">
        <f t="array" ref="K2312">SUM((InvoiceNo=J2312)*1)</f>
        <v>6</v>
      </c>
      <c r="L2312">
        <f t="array" ref="L2312">SUM((InvoiceNo=J2312)*QuantityShipped)</f>
        <v>30</v>
      </c>
    </row>
    <row r="2313" spans="1:12" x14ac:dyDescent="0.55000000000000004">
      <c r="A2313" t="s">
        <v>2385</v>
      </c>
      <c r="B2313" s="1">
        <v>40648</v>
      </c>
      <c r="C2313" t="s">
        <v>138</v>
      </c>
      <c r="D2313" t="s">
        <v>2388</v>
      </c>
      <c r="E2313" t="s">
        <v>2389</v>
      </c>
      <c r="F2313">
        <v>75</v>
      </c>
      <c r="G2313" t="str">
        <f t="array" ref="G2313">INDEX(BillToName,MATCH(A2313,'Bill to Data'!$A$2:$A$3040,0))</f>
        <v>ROBERT MISKO</v>
      </c>
      <c r="H2313" t="str">
        <f t="shared" si="36"/>
        <v>GA110-035</v>
      </c>
      <c r="J2313" t="s">
        <v>4616</v>
      </c>
      <c r="K2313">
        <f t="array" ref="K2313">SUM((InvoiceNo=J2313)*1)</f>
        <v>13</v>
      </c>
      <c r="L2313">
        <f t="array" ref="L2313">SUM((InvoiceNo=J2313)*QuantityShipped)</f>
        <v>300</v>
      </c>
    </row>
    <row r="2314" spans="1:12" x14ac:dyDescent="0.55000000000000004">
      <c r="A2314" t="s">
        <v>2385</v>
      </c>
      <c r="B2314" s="1">
        <v>40648</v>
      </c>
      <c r="C2314" t="s">
        <v>138</v>
      </c>
      <c r="D2314" t="s">
        <v>2390</v>
      </c>
      <c r="E2314" t="s">
        <v>2391</v>
      </c>
      <c r="F2314">
        <v>10</v>
      </c>
      <c r="G2314" t="str">
        <f t="array" ref="G2314">INDEX(BillToName,MATCH(A2314,'Bill to Data'!$A$2:$A$3040,0))</f>
        <v>ROBERT MISKO</v>
      </c>
      <c r="H2314" t="str">
        <f t="shared" si="36"/>
        <v>QJ365C-1-NYB</v>
      </c>
      <c r="J2314" t="s">
        <v>4625</v>
      </c>
      <c r="K2314">
        <f t="array" ref="K2314">SUM((InvoiceNo=J2314)*1)</f>
        <v>2</v>
      </c>
      <c r="L2314">
        <f t="array" ref="L2314">SUM((InvoiceNo=J2314)*QuantityShipped)</f>
        <v>6</v>
      </c>
    </row>
    <row r="2315" spans="1:12" x14ac:dyDescent="0.55000000000000004">
      <c r="A2315" t="s">
        <v>2385</v>
      </c>
      <c r="B2315" s="1">
        <v>40648</v>
      </c>
      <c r="C2315" t="s">
        <v>138</v>
      </c>
      <c r="D2315" t="s">
        <v>2392</v>
      </c>
      <c r="E2315" t="s">
        <v>2393</v>
      </c>
      <c r="F2315">
        <v>5</v>
      </c>
      <c r="G2315" t="str">
        <f t="array" ref="G2315">INDEX(BillToName,MATCH(A2315,'Bill to Data'!$A$2:$A$3040,0))</f>
        <v>ROBERT MISKO</v>
      </c>
      <c r="H2315" t="str">
        <f t="shared" si="36"/>
        <v>100125PL</v>
      </c>
      <c r="J2315" t="s">
        <v>4626</v>
      </c>
      <c r="K2315">
        <f t="array" ref="K2315">SUM((InvoiceNo=J2315)*1)</f>
        <v>1</v>
      </c>
      <c r="L2315">
        <f t="array" ref="L2315">SUM((InvoiceNo=J2315)*QuantityShipped)</f>
        <v>13</v>
      </c>
    </row>
    <row r="2316" spans="1:12" x14ac:dyDescent="0.55000000000000004">
      <c r="A2316" t="s">
        <v>2385</v>
      </c>
      <c r="B2316" s="1">
        <v>40648</v>
      </c>
      <c r="C2316" t="s">
        <v>138</v>
      </c>
      <c r="D2316" t="s">
        <v>2394</v>
      </c>
      <c r="E2316" t="s">
        <v>2395</v>
      </c>
      <c r="F2316">
        <v>5</v>
      </c>
      <c r="G2316" t="str">
        <f t="array" ref="G2316">INDEX(BillToName,MATCH(A2316,'Bill to Data'!$A$2:$A$3040,0))</f>
        <v>ROBERT MISKO</v>
      </c>
      <c r="H2316" t="str">
        <f t="shared" si="36"/>
        <v>SL100-90</v>
      </c>
      <c r="J2316" t="s">
        <v>4627</v>
      </c>
      <c r="K2316">
        <f t="array" ref="K2316">SUM((InvoiceNo=J2316)*1)</f>
        <v>1</v>
      </c>
      <c r="L2316">
        <f t="array" ref="L2316">SUM((InvoiceNo=J2316)*QuantityShipped)</f>
        <v>1</v>
      </c>
    </row>
    <row r="2317" spans="1:12" x14ac:dyDescent="0.55000000000000004">
      <c r="A2317" t="s">
        <v>2385</v>
      </c>
      <c r="B2317" s="1">
        <v>40648</v>
      </c>
      <c r="C2317" t="s">
        <v>138</v>
      </c>
      <c r="D2317" t="s">
        <v>2396</v>
      </c>
      <c r="E2317" t="s">
        <v>2397</v>
      </c>
      <c r="F2317">
        <v>5</v>
      </c>
      <c r="G2317" t="str">
        <f t="array" ref="G2317">INDEX(BillToName,MATCH(A2317,'Bill to Data'!$A$2:$A$3040,0))</f>
        <v>ROBERT MISKO</v>
      </c>
      <c r="H2317" t="str">
        <f t="shared" si="36"/>
        <v>100D</v>
      </c>
      <c r="J2317" t="s">
        <v>4628</v>
      </c>
      <c r="K2317">
        <f t="array" ref="K2317">SUM((InvoiceNo=J2317)*1)</f>
        <v>1</v>
      </c>
      <c r="L2317">
        <f t="array" ref="L2317">SUM((InvoiceNo=J2317)*QuantityShipped)</f>
        <v>1</v>
      </c>
    </row>
    <row r="2318" spans="1:12" x14ac:dyDescent="0.55000000000000004">
      <c r="A2318" t="s">
        <v>2385</v>
      </c>
      <c r="B2318" s="1">
        <v>40648</v>
      </c>
      <c r="C2318" t="s">
        <v>138</v>
      </c>
      <c r="D2318" t="s">
        <v>1547</v>
      </c>
      <c r="E2318" t="s">
        <v>1548</v>
      </c>
      <c r="F2318">
        <v>145</v>
      </c>
      <c r="G2318" t="str">
        <f t="array" ref="G2318">INDEX(BillToName,MATCH(A2318,'Bill to Data'!$A$2:$A$3040,0))</f>
        <v>ROBERT MISKO</v>
      </c>
      <c r="H2318" t="str">
        <f t="shared" si="36"/>
        <v>CAP00-025</v>
      </c>
      <c r="J2318" t="s">
        <v>4629</v>
      </c>
      <c r="K2318">
        <f t="array" ref="K2318">SUM((InvoiceNo=J2318)*1)</f>
        <v>2</v>
      </c>
      <c r="L2318">
        <f t="array" ref="L2318">SUM((InvoiceNo=J2318)*QuantityShipped)</f>
        <v>26</v>
      </c>
    </row>
    <row r="2319" spans="1:12" x14ac:dyDescent="0.55000000000000004">
      <c r="A2319" t="s">
        <v>2385</v>
      </c>
      <c r="B2319" s="1">
        <v>40648</v>
      </c>
      <c r="C2319" t="s">
        <v>138</v>
      </c>
      <c r="D2319" t="s">
        <v>2398</v>
      </c>
      <c r="E2319" t="s">
        <v>2399</v>
      </c>
      <c r="F2319">
        <v>70</v>
      </c>
      <c r="G2319" t="str">
        <f t="array" ref="G2319">INDEX(BillToName,MATCH(A2319,'Bill to Data'!$A$2:$A$3040,0))</f>
        <v>ROBERT MISKO</v>
      </c>
      <c r="H2319" t="str">
        <f t="shared" si="36"/>
        <v>CAP00-05</v>
      </c>
      <c r="J2319" t="s">
        <v>4630</v>
      </c>
      <c r="K2319">
        <f t="array" ref="K2319">SUM((InvoiceNo=J2319)*1)</f>
        <v>1</v>
      </c>
      <c r="L2319">
        <f t="array" ref="L2319">SUM((InvoiceNo=J2319)*QuantityShipped)</f>
        <v>75</v>
      </c>
    </row>
    <row r="2320" spans="1:12" x14ac:dyDescent="0.55000000000000004">
      <c r="A2320" t="s">
        <v>2385</v>
      </c>
      <c r="B2320" s="1">
        <v>40648</v>
      </c>
      <c r="C2320" t="s">
        <v>138</v>
      </c>
      <c r="D2320" t="s">
        <v>2400</v>
      </c>
      <c r="E2320" t="s">
        <v>2401</v>
      </c>
      <c r="F2320">
        <v>75</v>
      </c>
      <c r="G2320" t="str">
        <f t="array" ref="G2320">INDEX(BillToName,MATCH(A2320,'Bill to Data'!$A$2:$A$3040,0))</f>
        <v>ROBERT MISKO</v>
      </c>
      <c r="H2320" t="str">
        <f t="shared" si="36"/>
        <v>CAP00-035</v>
      </c>
      <c r="J2320" t="s">
        <v>4631</v>
      </c>
      <c r="K2320">
        <f t="array" ref="K2320">SUM((InvoiceNo=J2320)*1)</f>
        <v>1</v>
      </c>
      <c r="L2320">
        <f t="array" ref="L2320">SUM((InvoiceNo=J2320)*QuantityShipped)</f>
        <v>3</v>
      </c>
    </row>
    <row r="2321" spans="1:12" x14ac:dyDescent="0.55000000000000004">
      <c r="A2321" t="s">
        <v>2402</v>
      </c>
      <c r="B2321" s="1">
        <v>40651</v>
      </c>
      <c r="C2321" t="s">
        <v>138</v>
      </c>
      <c r="D2321" t="s">
        <v>2403</v>
      </c>
      <c r="E2321" t="s">
        <v>2404</v>
      </c>
      <c r="F2321">
        <v>150</v>
      </c>
      <c r="G2321" t="str">
        <f t="array" ref="G2321">INDEX(BillToName,MATCH(A2321,'Bill to Data'!$A$2:$A$3040,0))</f>
        <v>ERIC ROLSTON</v>
      </c>
      <c r="H2321" t="str">
        <f t="shared" si="36"/>
        <v>V1180-038</v>
      </c>
      <c r="J2321" t="s">
        <v>4632</v>
      </c>
      <c r="K2321">
        <f t="array" ref="K2321">SUM((InvoiceNo=J2321)*1)</f>
        <v>1</v>
      </c>
      <c r="L2321">
        <f t="array" ref="L2321">SUM((InvoiceNo=J2321)*QuantityShipped)</f>
        <v>1</v>
      </c>
    </row>
    <row r="2322" spans="1:12" x14ac:dyDescent="0.55000000000000004">
      <c r="A2322" t="s">
        <v>2405</v>
      </c>
      <c r="B2322" s="1">
        <v>40651</v>
      </c>
      <c r="C2322" t="s">
        <v>138</v>
      </c>
      <c r="D2322" t="s">
        <v>308</v>
      </c>
      <c r="E2322" t="s">
        <v>293</v>
      </c>
      <c r="F2322">
        <v>48</v>
      </c>
      <c r="G2322" t="str">
        <f t="array" ref="G2322">INDEX(BillToName,MATCH(A2322,'Bill to Data'!$A$2:$A$3040,0))</f>
        <v>GARRY JUNK</v>
      </c>
      <c r="H2322" t="str">
        <f t="shared" si="36"/>
        <v>AIXR11003VP</v>
      </c>
      <c r="J2322" t="s">
        <v>4635</v>
      </c>
      <c r="K2322">
        <f t="array" ref="K2322">SUM((InvoiceNo=J2322)*1)</f>
        <v>3</v>
      </c>
      <c r="L2322">
        <f t="array" ref="L2322">SUM((InvoiceNo=J2322)*QuantityShipped)</f>
        <v>3</v>
      </c>
    </row>
    <row r="2323" spans="1:12" x14ac:dyDescent="0.55000000000000004">
      <c r="A2323" t="s">
        <v>2405</v>
      </c>
      <c r="B2323" s="1">
        <v>40651</v>
      </c>
      <c r="C2323" t="s">
        <v>138</v>
      </c>
      <c r="D2323" t="s">
        <v>2026</v>
      </c>
      <c r="E2323" t="s">
        <v>293</v>
      </c>
      <c r="F2323">
        <v>60</v>
      </c>
      <c r="G2323" t="str">
        <f t="array" ref="G2323">INDEX(BillToName,MATCH(A2323,'Bill to Data'!$A$2:$A$3040,0))</f>
        <v>GARRY JUNK</v>
      </c>
      <c r="H2323" t="str">
        <f t="shared" si="36"/>
        <v>AIXR11004VP</v>
      </c>
      <c r="J2323" t="s">
        <v>4636</v>
      </c>
      <c r="K2323">
        <f t="array" ref="K2323">SUM((InvoiceNo=J2323)*1)</f>
        <v>4</v>
      </c>
      <c r="L2323">
        <f t="array" ref="L2323">SUM((InvoiceNo=J2323)*QuantityShipped)</f>
        <v>125</v>
      </c>
    </row>
    <row r="2324" spans="1:12" x14ac:dyDescent="0.55000000000000004">
      <c r="A2324" t="s">
        <v>2405</v>
      </c>
      <c r="B2324" s="1">
        <v>40651</v>
      </c>
      <c r="C2324" t="s">
        <v>138</v>
      </c>
      <c r="D2324" t="s">
        <v>292</v>
      </c>
      <c r="E2324" t="s">
        <v>293</v>
      </c>
      <c r="F2324">
        <v>60</v>
      </c>
      <c r="G2324" t="str">
        <f t="array" ref="G2324">INDEX(BillToName,MATCH(A2324,'Bill to Data'!$A$2:$A$3040,0))</f>
        <v>GARRY JUNK</v>
      </c>
      <c r="H2324" t="str">
        <f t="shared" si="36"/>
        <v>AIXR11002VP</v>
      </c>
      <c r="J2324" t="s">
        <v>4639</v>
      </c>
      <c r="K2324">
        <f t="array" ref="K2324">SUM((InvoiceNo=J2324)*1)</f>
        <v>1</v>
      </c>
      <c r="L2324">
        <f t="array" ref="L2324">SUM((InvoiceNo=J2324)*QuantityShipped)</f>
        <v>11</v>
      </c>
    </row>
    <row r="2325" spans="1:12" x14ac:dyDescent="0.55000000000000004">
      <c r="A2325" t="s">
        <v>2405</v>
      </c>
      <c r="B2325" s="1">
        <v>40651</v>
      </c>
      <c r="C2325" t="s">
        <v>138</v>
      </c>
      <c r="D2325" t="s">
        <v>308</v>
      </c>
      <c r="E2325" t="s">
        <v>293</v>
      </c>
      <c r="F2325">
        <v>60</v>
      </c>
      <c r="G2325" t="str">
        <f t="array" ref="G2325">INDEX(BillToName,MATCH(A2325,'Bill to Data'!$A$2:$A$3040,0))</f>
        <v>GARRY JUNK</v>
      </c>
      <c r="H2325" t="str">
        <f t="shared" si="36"/>
        <v>AIXR11003VP</v>
      </c>
      <c r="J2325" t="s">
        <v>4640</v>
      </c>
      <c r="K2325">
        <f t="array" ref="K2325">SUM((InvoiceNo=J2325)*1)</f>
        <v>1</v>
      </c>
      <c r="L2325">
        <f t="array" ref="L2325">SUM((InvoiceNo=J2325)*QuantityShipped)</f>
        <v>1</v>
      </c>
    </row>
    <row r="2326" spans="1:12" x14ac:dyDescent="0.55000000000000004">
      <c r="A2326" t="s">
        <v>2405</v>
      </c>
      <c r="B2326" s="1">
        <v>40651</v>
      </c>
      <c r="C2326" t="s">
        <v>138</v>
      </c>
      <c r="D2326" t="s">
        <v>2026</v>
      </c>
      <c r="E2326" t="s">
        <v>293</v>
      </c>
      <c r="F2326">
        <v>60</v>
      </c>
      <c r="G2326" t="str">
        <f t="array" ref="G2326">INDEX(BillToName,MATCH(A2326,'Bill to Data'!$A$2:$A$3040,0))</f>
        <v>GARRY JUNK</v>
      </c>
      <c r="H2326" t="str">
        <f t="shared" si="36"/>
        <v>AIXR11004VP</v>
      </c>
      <c r="J2326" t="s">
        <v>4641</v>
      </c>
      <c r="K2326">
        <f t="array" ref="K2326">SUM((InvoiceNo=J2326)*1)</f>
        <v>2</v>
      </c>
      <c r="L2326">
        <f t="array" ref="L2326">SUM((InvoiceNo=J2326)*QuantityShipped)</f>
        <v>2</v>
      </c>
    </row>
    <row r="2327" spans="1:12" x14ac:dyDescent="0.55000000000000004">
      <c r="A2327" t="s">
        <v>2405</v>
      </c>
      <c r="B2327" s="1">
        <v>40651</v>
      </c>
      <c r="C2327" t="s">
        <v>138</v>
      </c>
      <c r="D2327" t="s">
        <v>77</v>
      </c>
      <c r="E2327" t="s">
        <v>30</v>
      </c>
      <c r="F2327">
        <v>60</v>
      </c>
      <c r="G2327" t="str">
        <f t="array" ref="G2327">INDEX(BillToName,MATCH(A2327,'Bill to Data'!$A$2:$A$3040,0))</f>
        <v>GARRY JUNK</v>
      </c>
      <c r="H2327" t="str">
        <f t="shared" si="36"/>
        <v>25612-6-NYR</v>
      </c>
      <c r="J2327" t="s">
        <v>4643</v>
      </c>
      <c r="K2327">
        <f t="array" ref="K2327">SUM((InvoiceNo=J2327)*1)</f>
        <v>7</v>
      </c>
      <c r="L2327">
        <f t="array" ref="L2327">SUM((InvoiceNo=J2327)*QuantityShipped)</f>
        <v>121</v>
      </c>
    </row>
    <row r="2328" spans="1:12" x14ac:dyDescent="0.55000000000000004">
      <c r="A2328" t="s">
        <v>2405</v>
      </c>
      <c r="B2328" s="1">
        <v>40651</v>
      </c>
      <c r="C2328" t="s">
        <v>138</v>
      </c>
      <c r="D2328" t="s">
        <v>29</v>
      </c>
      <c r="E2328" t="s">
        <v>30</v>
      </c>
      <c r="F2328">
        <v>60</v>
      </c>
      <c r="G2328" t="str">
        <f t="array" ref="G2328">INDEX(BillToName,MATCH(A2328,'Bill to Data'!$A$2:$A$3040,0))</f>
        <v>GARRY JUNK</v>
      </c>
      <c r="H2328" t="str">
        <f t="shared" si="36"/>
        <v>25612-4-NYR</v>
      </c>
      <c r="J2328" t="s">
        <v>4645</v>
      </c>
      <c r="K2328">
        <f t="array" ref="K2328">SUM((InvoiceNo=J2328)*1)</f>
        <v>2</v>
      </c>
      <c r="L2328">
        <f t="array" ref="L2328">SUM((InvoiceNo=J2328)*QuantityShipped)</f>
        <v>2</v>
      </c>
    </row>
    <row r="2329" spans="1:12" x14ac:dyDescent="0.55000000000000004">
      <c r="A2329" t="s">
        <v>2405</v>
      </c>
      <c r="B2329" s="1">
        <v>40651</v>
      </c>
      <c r="C2329" t="s">
        <v>138</v>
      </c>
      <c r="D2329" t="s">
        <v>121</v>
      </c>
      <c r="E2329" t="s">
        <v>30</v>
      </c>
      <c r="F2329">
        <v>60</v>
      </c>
      <c r="G2329" t="str">
        <f t="array" ref="G2329">INDEX(BillToName,MATCH(A2329,'Bill to Data'!$A$2:$A$3040,0))</f>
        <v>GARRY JUNK</v>
      </c>
      <c r="H2329" t="str">
        <f t="shared" si="36"/>
        <v>25612-3-NYR</v>
      </c>
      <c r="J2329" t="s">
        <v>4646</v>
      </c>
      <c r="K2329">
        <f t="array" ref="K2329">SUM((InvoiceNo=J2329)*1)</f>
        <v>2</v>
      </c>
      <c r="L2329">
        <f t="array" ref="L2329">SUM((InvoiceNo=J2329)*QuantityShipped)</f>
        <v>120</v>
      </c>
    </row>
    <row r="2330" spans="1:12" x14ac:dyDescent="0.55000000000000004">
      <c r="A2330" t="s">
        <v>2405</v>
      </c>
      <c r="B2330" s="1">
        <v>40651</v>
      </c>
      <c r="C2330" t="s">
        <v>138</v>
      </c>
      <c r="D2330" t="s">
        <v>308</v>
      </c>
      <c r="E2330" t="s">
        <v>293</v>
      </c>
      <c r="F2330">
        <v>60</v>
      </c>
      <c r="G2330" t="str">
        <f t="array" ref="G2330">INDEX(BillToName,MATCH(A2330,'Bill to Data'!$A$2:$A$3040,0))</f>
        <v>GARRY JUNK</v>
      </c>
      <c r="H2330" t="str">
        <f t="shared" si="36"/>
        <v>AIXR11003VP</v>
      </c>
      <c r="J2330" t="s">
        <v>4647</v>
      </c>
      <c r="K2330">
        <f t="array" ref="K2330">SUM((InvoiceNo=J2330)*1)</f>
        <v>4</v>
      </c>
      <c r="L2330">
        <f t="array" ref="L2330">SUM((InvoiceNo=J2330)*QuantityShipped)</f>
        <v>302</v>
      </c>
    </row>
    <row r="2331" spans="1:12" x14ac:dyDescent="0.55000000000000004">
      <c r="A2331" t="s">
        <v>2405</v>
      </c>
      <c r="B2331" s="1">
        <v>40651</v>
      </c>
      <c r="C2331" t="s">
        <v>138</v>
      </c>
      <c r="D2331" t="s">
        <v>950</v>
      </c>
      <c r="E2331" t="s">
        <v>951</v>
      </c>
      <c r="F2331">
        <v>4</v>
      </c>
      <c r="G2331" t="str">
        <f t="array" ref="G2331">INDEX(BillToName,MATCH(A2331,'Bill to Data'!$A$2:$A$3040,0))</f>
        <v>GARRY JUNK</v>
      </c>
      <c r="H2331" t="str">
        <f t="shared" si="36"/>
        <v>QJ8600-1/4-NYB</v>
      </c>
      <c r="J2331" t="s">
        <v>4648</v>
      </c>
      <c r="K2331">
        <f t="array" ref="K2331">SUM((InvoiceNo=J2331)*1)</f>
        <v>7</v>
      </c>
      <c r="L2331">
        <f t="array" ref="L2331">SUM((InvoiceNo=J2331)*QuantityShipped)</f>
        <v>84</v>
      </c>
    </row>
    <row r="2332" spans="1:12" x14ac:dyDescent="0.55000000000000004">
      <c r="A2332" t="s">
        <v>2406</v>
      </c>
      <c r="B2332" s="1">
        <v>40651</v>
      </c>
      <c r="C2332" t="s">
        <v>138</v>
      </c>
      <c r="D2332" t="s">
        <v>93</v>
      </c>
      <c r="E2332" t="s">
        <v>94</v>
      </c>
      <c r="F2332">
        <v>1</v>
      </c>
      <c r="G2332" t="str">
        <f t="array" ref="G2332">INDEX(BillToName,MATCH(A2332,'Bill to Data'!$A$2:$A$3040,0))</f>
        <v>BOB COOK</v>
      </c>
      <c r="H2332" t="str">
        <f t="shared" si="36"/>
        <v>MFM220</v>
      </c>
      <c r="J2332" t="s">
        <v>4651</v>
      </c>
      <c r="K2332">
        <f t="array" ref="K2332">SUM((InvoiceNo=J2332)*1)</f>
        <v>1</v>
      </c>
      <c r="L2332">
        <f t="array" ref="L2332">SUM((InvoiceNo=J2332)*QuantityShipped)</f>
        <v>1</v>
      </c>
    </row>
    <row r="2333" spans="1:12" x14ac:dyDescent="0.55000000000000004">
      <c r="A2333" t="s">
        <v>2407</v>
      </c>
      <c r="B2333" s="1">
        <v>40651</v>
      </c>
      <c r="C2333" t="s">
        <v>138</v>
      </c>
      <c r="D2333" t="s">
        <v>1415</v>
      </c>
      <c r="E2333" t="s">
        <v>1416</v>
      </c>
      <c r="F2333">
        <v>52</v>
      </c>
      <c r="G2333" t="str">
        <f t="array" ref="G2333">INDEX(BillToName,MATCH(A2333,'Bill to Data'!$A$2:$A$3040,0))</f>
        <v>STEVE BARR</v>
      </c>
      <c r="H2333" t="str">
        <f t="shared" si="36"/>
        <v>SJ7-08-VP</v>
      </c>
      <c r="J2333" t="s">
        <v>4652</v>
      </c>
      <c r="K2333">
        <f t="array" ref="K2333">SUM((InvoiceNo=J2333)*1)</f>
        <v>1</v>
      </c>
      <c r="L2333">
        <f t="array" ref="L2333">SUM((InvoiceNo=J2333)*QuantityShipped)</f>
        <v>1</v>
      </c>
    </row>
    <row r="2334" spans="1:12" x14ac:dyDescent="0.55000000000000004">
      <c r="A2334" t="s">
        <v>2407</v>
      </c>
      <c r="B2334" s="1">
        <v>40651</v>
      </c>
      <c r="C2334" t="s">
        <v>138</v>
      </c>
      <c r="D2334" t="s">
        <v>735</v>
      </c>
      <c r="E2334" t="s">
        <v>23</v>
      </c>
      <c r="F2334">
        <v>52</v>
      </c>
      <c r="G2334" t="str">
        <f t="array" ref="G2334">INDEX(BillToName,MATCH(A2334,'Bill to Data'!$A$2:$A$3040,0))</f>
        <v>STEVE BARR</v>
      </c>
      <c r="H2334" t="str">
        <f t="shared" si="36"/>
        <v>TT11004-VP</v>
      </c>
      <c r="J2334" t="s">
        <v>4653</v>
      </c>
      <c r="K2334">
        <f t="array" ref="K2334">SUM((InvoiceNo=J2334)*1)</f>
        <v>2</v>
      </c>
      <c r="L2334">
        <f t="array" ref="L2334">SUM((InvoiceNo=J2334)*QuantityShipped)</f>
        <v>6</v>
      </c>
    </row>
    <row r="2335" spans="1:12" x14ac:dyDescent="0.55000000000000004">
      <c r="A2335" t="s">
        <v>2408</v>
      </c>
      <c r="B2335" s="1">
        <v>40651</v>
      </c>
      <c r="C2335" t="s">
        <v>138</v>
      </c>
      <c r="D2335" t="s">
        <v>2409</v>
      </c>
      <c r="E2335" t="s">
        <v>2410</v>
      </c>
      <c r="F2335">
        <v>56</v>
      </c>
      <c r="G2335" t="str">
        <f t="array" ref="G2335">INDEX(BillToName,MATCH(A2335,'Bill to Data'!$A$2:$A$3040,0))</f>
        <v>AJC FERGUSSON FARMS LTD</v>
      </c>
      <c r="H2335" t="str">
        <f t="shared" si="36"/>
        <v>TADF025</v>
      </c>
      <c r="J2335" t="s">
        <v>4656</v>
      </c>
      <c r="K2335">
        <f t="array" ref="K2335">SUM((InvoiceNo=J2335)*1)</f>
        <v>1</v>
      </c>
      <c r="L2335">
        <f t="array" ref="L2335">SUM((InvoiceNo=J2335)*QuantityShipped)</f>
        <v>55</v>
      </c>
    </row>
    <row r="2336" spans="1:12" x14ac:dyDescent="0.55000000000000004">
      <c r="A2336" t="s">
        <v>2408</v>
      </c>
      <c r="B2336" s="1">
        <v>40651</v>
      </c>
      <c r="C2336" t="s">
        <v>138</v>
      </c>
      <c r="D2336" t="s">
        <v>1580</v>
      </c>
      <c r="E2336" t="s">
        <v>893</v>
      </c>
      <c r="F2336">
        <v>56</v>
      </c>
      <c r="G2336" t="str">
        <f t="array" ref="G2336">INDEX(BillToName,MATCH(A2336,'Bill to Data'!$A$2:$A$3040,0))</f>
        <v>AJC FERGUSSON FARMS LTD</v>
      </c>
      <c r="H2336" t="str">
        <f t="shared" si="36"/>
        <v>TDXL11002</v>
      </c>
      <c r="J2336" t="s">
        <v>4657</v>
      </c>
      <c r="K2336">
        <f t="array" ref="K2336">SUM((InvoiceNo=J2336)*1)</f>
        <v>4</v>
      </c>
      <c r="L2336">
        <f t="array" ref="L2336">SUM((InvoiceNo=J2336)*QuantityShipped)</f>
        <v>3</v>
      </c>
    </row>
    <row r="2337" spans="1:12" x14ac:dyDescent="0.55000000000000004">
      <c r="A2337" t="s">
        <v>2411</v>
      </c>
      <c r="B2337" s="1">
        <v>40651</v>
      </c>
      <c r="C2337" t="s">
        <v>138</v>
      </c>
      <c r="D2337" t="s">
        <v>1285</v>
      </c>
      <c r="E2337" t="s">
        <v>1286</v>
      </c>
      <c r="F2337">
        <v>1</v>
      </c>
      <c r="G2337" t="str">
        <f t="array" ref="G2337">INDEX(BillToName,MATCH(A2337,'Bill to Data'!$A$2:$A$3040,0))</f>
        <v>CODY HOFFMAN</v>
      </c>
      <c r="H2337" t="str">
        <f t="shared" si="36"/>
        <v>9950-0023</v>
      </c>
      <c r="J2337" t="s">
        <v>4664</v>
      </c>
      <c r="K2337">
        <f t="array" ref="K2337">SUM((InvoiceNo=J2337)*1)</f>
        <v>1</v>
      </c>
      <c r="L2337">
        <f t="array" ref="L2337">SUM((InvoiceNo=J2337)*QuantityShipped)</f>
        <v>1</v>
      </c>
    </row>
    <row r="2338" spans="1:12" x14ac:dyDescent="0.55000000000000004">
      <c r="A2338" t="s">
        <v>2411</v>
      </c>
      <c r="B2338" s="1">
        <v>40651</v>
      </c>
      <c r="C2338" t="s">
        <v>138</v>
      </c>
      <c r="D2338" t="s">
        <v>1607</v>
      </c>
      <c r="E2338" t="s">
        <v>1608</v>
      </c>
      <c r="F2338">
        <v>2</v>
      </c>
      <c r="G2338" t="str">
        <f t="array" ref="G2338">INDEX(BillToName,MATCH(A2338,'Bill to Data'!$A$2:$A$3040,0))</f>
        <v>CODY HOFFMAN</v>
      </c>
      <c r="H2338" t="str">
        <f t="shared" si="36"/>
        <v>9950-0022</v>
      </c>
      <c r="J2338" t="s">
        <v>4665</v>
      </c>
      <c r="K2338">
        <f t="array" ref="K2338">SUM((InvoiceNo=J2338)*1)</f>
        <v>2</v>
      </c>
      <c r="L2338">
        <f t="array" ref="L2338">SUM((InvoiceNo=J2338)*QuantityShipped)</f>
        <v>2</v>
      </c>
    </row>
    <row r="2339" spans="1:12" x14ac:dyDescent="0.55000000000000004">
      <c r="A2339" t="s">
        <v>2411</v>
      </c>
      <c r="B2339" s="1">
        <v>40651</v>
      </c>
      <c r="C2339" t="s">
        <v>138</v>
      </c>
      <c r="D2339" t="s">
        <v>533</v>
      </c>
      <c r="E2339" t="s">
        <v>534</v>
      </c>
      <c r="F2339">
        <v>1</v>
      </c>
      <c r="G2339" t="str">
        <f t="array" ref="G2339">INDEX(BillToName,MATCH(A2339,'Bill to Data'!$A$2:$A$3040,0))</f>
        <v>CODY HOFFMAN</v>
      </c>
      <c r="H2339" t="str">
        <f t="shared" si="36"/>
        <v>23890</v>
      </c>
      <c r="J2339" t="s">
        <v>4666</v>
      </c>
      <c r="K2339">
        <f t="array" ref="K2339">SUM((InvoiceNo=J2339)*1)</f>
        <v>1</v>
      </c>
      <c r="L2339">
        <f t="array" ref="L2339">SUM((InvoiceNo=J2339)*QuantityShipped)</f>
        <v>1</v>
      </c>
    </row>
    <row r="2340" spans="1:12" x14ac:dyDescent="0.55000000000000004">
      <c r="A2340" t="s">
        <v>2412</v>
      </c>
      <c r="B2340" s="1">
        <v>40651</v>
      </c>
      <c r="C2340" t="s">
        <v>138</v>
      </c>
      <c r="D2340" t="s">
        <v>2413</v>
      </c>
      <c r="E2340" t="s">
        <v>743</v>
      </c>
      <c r="F2340">
        <v>4</v>
      </c>
      <c r="G2340" t="str">
        <f t="array" ref="G2340">INDEX(BillToName,MATCH(A2340,'Bill to Data'!$A$2:$A$3040,0))</f>
        <v>DOUG DUNCAN</v>
      </c>
      <c r="H2340" t="str">
        <f t="shared" si="36"/>
        <v>QJ8360-NYB</v>
      </c>
      <c r="J2340" t="s">
        <v>4667</v>
      </c>
      <c r="K2340">
        <f t="array" ref="K2340">SUM((InvoiceNo=J2340)*1)</f>
        <v>2</v>
      </c>
      <c r="L2340">
        <f t="array" ref="L2340">SUM((InvoiceNo=J2340)*QuantityShipped)</f>
        <v>10</v>
      </c>
    </row>
    <row r="2341" spans="1:12" x14ac:dyDescent="0.55000000000000004">
      <c r="A2341" t="s">
        <v>2412</v>
      </c>
      <c r="B2341" s="1">
        <v>40651</v>
      </c>
      <c r="C2341" t="s">
        <v>138</v>
      </c>
      <c r="D2341" t="s">
        <v>29</v>
      </c>
      <c r="E2341" t="s">
        <v>30</v>
      </c>
      <c r="F2341">
        <v>4</v>
      </c>
      <c r="G2341" t="str">
        <f t="array" ref="G2341">INDEX(BillToName,MATCH(A2341,'Bill to Data'!$A$2:$A$3040,0))</f>
        <v>DOUG DUNCAN</v>
      </c>
      <c r="H2341" t="str">
        <f t="shared" si="36"/>
        <v>25612-4-NYR</v>
      </c>
      <c r="J2341" t="s">
        <v>4668</v>
      </c>
      <c r="K2341">
        <f t="array" ref="K2341">SUM((InvoiceNo=J2341)*1)</f>
        <v>5</v>
      </c>
      <c r="L2341">
        <f t="array" ref="L2341">SUM((InvoiceNo=J2341)*QuantityShipped)</f>
        <v>26</v>
      </c>
    </row>
    <row r="2342" spans="1:12" x14ac:dyDescent="0.55000000000000004">
      <c r="A2342" t="s">
        <v>2414</v>
      </c>
      <c r="B2342" s="1">
        <v>40651</v>
      </c>
      <c r="C2342" t="s">
        <v>1</v>
      </c>
      <c r="D2342" t="s">
        <v>1847</v>
      </c>
      <c r="E2342" t="s">
        <v>1848</v>
      </c>
      <c r="F2342">
        <v>1</v>
      </c>
      <c r="G2342" t="str">
        <f t="array" ref="G2342">INDEX(BillToName,MATCH(A2342,'Bill to Data'!$A$2:$A$3040,0))</f>
        <v>ROBERT BUSH</v>
      </c>
      <c r="H2342" t="str">
        <f t="shared" si="36"/>
        <v>063-0172-040</v>
      </c>
      <c r="J2342" t="s">
        <v>4670</v>
      </c>
      <c r="K2342">
        <f t="array" ref="K2342">SUM((InvoiceNo=J2342)*1)</f>
        <v>1</v>
      </c>
      <c r="L2342">
        <f t="array" ref="L2342">SUM((InvoiceNo=J2342)*QuantityShipped)</f>
        <v>8</v>
      </c>
    </row>
    <row r="2343" spans="1:12" x14ac:dyDescent="0.55000000000000004">
      <c r="A2343" t="s">
        <v>2415</v>
      </c>
      <c r="B2343" s="1">
        <v>40651</v>
      </c>
      <c r="C2343" t="s">
        <v>1</v>
      </c>
      <c r="D2343" t="s">
        <v>1584</v>
      </c>
      <c r="E2343" t="s">
        <v>1585</v>
      </c>
      <c r="F2343">
        <v>17</v>
      </c>
      <c r="G2343" t="str">
        <f t="array" ref="G2343">INDEX(BillToName,MATCH(A2343,'Bill to Data'!$A$2:$A$3040,0))</f>
        <v>RAY McCORMICK</v>
      </c>
      <c r="H2343" t="str">
        <f t="shared" si="36"/>
        <v>TDTF03</v>
      </c>
      <c r="J2343" t="s">
        <v>4671</v>
      </c>
      <c r="K2343">
        <f t="array" ref="K2343">SUM((InvoiceNo=J2343)*1)</f>
        <v>9</v>
      </c>
      <c r="L2343">
        <f t="array" ref="L2343">SUM((InvoiceNo=J2343)*QuantityShipped)</f>
        <v>47</v>
      </c>
    </row>
    <row r="2344" spans="1:12" x14ac:dyDescent="0.55000000000000004">
      <c r="A2344" t="s">
        <v>2416</v>
      </c>
      <c r="B2344" s="1">
        <v>40651</v>
      </c>
      <c r="C2344" t="s">
        <v>1</v>
      </c>
      <c r="D2344" t="s">
        <v>805</v>
      </c>
      <c r="E2344" t="s">
        <v>806</v>
      </c>
      <c r="F2344">
        <v>1</v>
      </c>
      <c r="G2344" t="str">
        <f t="array" ref="G2344">INDEX(BillToName,MATCH(A2344,'Bill to Data'!$A$2:$A$3040,0))</f>
        <v>LUCAS BRUSAMARELLO</v>
      </c>
      <c r="H2344" t="str">
        <f t="shared" si="36"/>
        <v>117-0171-249</v>
      </c>
      <c r="J2344" t="s">
        <v>4673</v>
      </c>
      <c r="K2344">
        <f t="array" ref="K2344">SUM((InvoiceNo=J2344)*1)</f>
        <v>7</v>
      </c>
      <c r="L2344">
        <f t="array" ref="L2344">SUM((InvoiceNo=J2344)*QuantityShipped)</f>
        <v>242</v>
      </c>
    </row>
    <row r="2345" spans="1:12" x14ac:dyDescent="0.55000000000000004">
      <c r="A2345" t="s">
        <v>2417</v>
      </c>
      <c r="B2345" s="1">
        <v>40651</v>
      </c>
      <c r="C2345" t="s">
        <v>1</v>
      </c>
      <c r="D2345" t="s">
        <v>197</v>
      </c>
      <c r="E2345" t="s">
        <v>198</v>
      </c>
      <c r="F2345">
        <v>4</v>
      </c>
      <c r="G2345" t="str">
        <f t="array" ref="G2345">INDEX(BillToName,MATCH(A2345,'Bill to Data'!$A$2:$A$3040,0))</f>
        <v>MATTHEW WENGER</v>
      </c>
      <c r="H2345" t="str">
        <f t="shared" si="36"/>
        <v>22252-312-750-N</v>
      </c>
      <c r="J2345" t="s">
        <v>4674</v>
      </c>
      <c r="K2345">
        <f t="array" ref="K2345">SUM((InvoiceNo=J2345)*1)</f>
        <v>1</v>
      </c>
      <c r="L2345">
        <f t="array" ref="L2345">SUM((InvoiceNo=J2345)*QuantityShipped)</f>
        <v>56</v>
      </c>
    </row>
    <row r="2346" spans="1:12" x14ac:dyDescent="0.55000000000000004">
      <c r="A2346" t="s">
        <v>2417</v>
      </c>
      <c r="B2346" s="1">
        <v>40651</v>
      </c>
      <c r="C2346" t="s">
        <v>1</v>
      </c>
      <c r="D2346" t="s">
        <v>312</v>
      </c>
      <c r="E2346" t="s">
        <v>198</v>
      </c>
      <c r="F2346">
        <v>0</v>
      </c>
      <c r="G2346" t="str">
        <f t="array" ref="G2346">INDEX(BillToName,MATCH(A2346,'Bill to Data'!$A$2:$A$3040,0))</f>
        <v>MATTHEW WENGER</v>
      </c>
      <c r="H2346" t="str">
        <f t="shared" si="36"/>
        <v>22251-311-750-N</v>
      </c>
      <c r="J2346" t="s">
        <v>4675</v>
      </c>
      <c r="K2346">
        <f t="array" ref="K2346">SUM((InvoiceNo=J2346)*1)</f>
        <v>1</v>
      </c>
      <c r="L2346">
        <f t="array" ref="L2346">SUM((InvoiceNo=J2346)*QuantityShipped)</f>
        <v>2</v>
      </c>
    </row>
    <row r="2347" spans="1:12" x14ac:dyDescent="0.55000000000000004">
      <c r="A2347" t="s">
        <v>2417</v>
      </c>
      <c r="B2347" s="1">
        <v>40651</v>
      </c>
      <c r="C2347" t="s">
        <v>1</v>
      </c>
      <c r="D2347" t="s">
        <v>453</v>
      </c>
      <c r="E2347" t="s">
        <v>30</v>
      </c>
      <c r="F2347">
        <v>45</v>
      </c>
      <c r="G2347" t="str">
        <f t="array" ref="G2347">INDEX(BillToName,MATCH(A2347,'Bill to Data'!$A$2:$A$3040,0))</f>
        <v>MATTHEW WENGER</v>
      </c>
      <c r="H2347" t="str">
        <f t="shared" si="36"/>
        <v>25612-2-NYR</v>
      </c>
      <c r="J2347" t="s">
        <v>4676</v>
      </c>
      <c r="K2347">
        <f t="array" ref="K2347">SUM((InvoiceNo=J2347)*1)</f>
        <v>1</v>
      </c>
      <c r="L2347">
        <f t="array" ref="L2347">SUM((InvoiceNo=J2347)*QuantityShipped)</f>
        <v>1</v>
      </c>
    </row>
    <row r="2348" spans="1:12" x14ac:dyDescent="0.55000000000000004">
      <c r="A2348" t="s">
        <v>2417</v>
      </c>
      <c r="B2348" s="1">
        <v>40651</v>
      </c>
      <c r="C2348" t="s">
        <v>1</v>
      </c>
      <c r="D2348" t="s">
        <v>130</v>
      </c>
      <c r="E2348" t="s">
        <v>120</v>
      </c>
      <c r="F2348">
        <v>45</v>
      </c>
      <c r="G2348" t="str">
        <f t="array" ref="G2348">INDEX(BillToName,MATCH(A2348,'Bill to Data'!$A$2:$A$3040,0))</f>
        <v>MATTHEW WENGER</v>
      </c>
      <c r="H2348" t="str">
        <f t="shared" si="36"/>
        <v>XR8004VS</v>
      </c>
      <c r="J2348" t="s">
        <v>4677</v>
      </c>
      <c r="K2348">
        <f t="array" ref="K2348">SUM((InvoiceNo=J2348)*1)</f>
        <v>1</v>
      </c>
      <c r="L2348">
        <f t="array" ref="L2348">SUM((InvoiceNo=J2348)*QuantityShipped)</f>
        <v>4</v>
      </c>
    </row>
    <row r="2349" spans="1:12" x14ac:dyDescent="0.55000000000000004">
      <c r="A2349" t="s">
        <v>2418</v>
      </c>
      <c r="B2349" s="1">
        <v>40651</v>
      </c>
      <c r="C2349" t="s">
        <v>1</v>
      </c>
      <c r="D2349" t="s">
        <v>2</v>
      </c>
      <c r="E2349" t="s">
        <v>3</v>
      </c>
      <c r="F2349">
        <v>1</v>
      </c>
      <c r="G2349" t="str">
        <f t="array" ref="G2349">INDEX(BillToName,MATCH(A2349,'Bill to Data'!$A$2:$A$3040,0))</f>
        <v>DAVID WALKER</v>
      </c>
      <c r="H2349" t="str">
        <f t="shared" si="36"/>
        <v>8000-543-236</v>
      </c>
      <c r="J2349" t="s">
        <v>4678</v>
      </c>
      <c r="K2349">
        <f t="array" ref="K2349">SUM((InvoiceNo=J2349)*1)</f>
        <v>2</v>
      </c>
      <c r="L2349">
        <f t="array" ref="L2349">SUM((InvoiceNo=J2349)*QuantityShipped)</f>
        <v>5</v>
      </c>
    </row>
    <row r="2350" spans="1:12" x14ac:dyDescent="0.55000000000000004">
      <c r="A2350" t="s">
        <v>2419</v>
      </c>
      <c r="B2350" s="1">
        <v>40651</v>
      </c>
      <c r="C2350" t="s">
        <v>1</v>
      </c>
      <c r="D2350" t="s">
        <v>33</v>
      </c>
      <c r="E2350" t="s">
        <v>34</v>
      </c>
      <c r="F2350">
        <v>1</v>
      </c>
      <c r="G2350" t="str">
        <f t="array" ref="G2350">INDEX(BillToName,MATCH(A2350,'Bill to Data'!$A$2:$A$3040,0))</f>
        <v>WILLIAM EDWARDS</v>
      </c>
      <c r="H2350" t="str">
        <f t="shared" si="36"/>
        <v>AA6B</v>
      </c>
      <c r="J2350" t="s">
        <v>4681</v>
      </c>
      <c r="K2350">
        <f t="array" ref="K2350">SUM((InvoiceNo=J2350)*1)</f>
        <v>1</v>
      </c>
      <c r="L2350">
        <f t="array" ref="L2350">SUM((InvoiceNo=J2350)*QuantityShipped)</f>
        <v>2</v>
      </c>
    </row>
    <row r="2351" spans="1:12" x14ac:dyDescent="0.55000000000000004">
      <c r="A2351" t="s">
        <v>2420</v>
      </c>
      <c r="B2351" s="1">
        <v>40651</v>
      </c>
      <c r="C2351" t="s">
        <v>1</v>
      </c>
      <c r="D2351" t="s">
        <v>1011</v>
      </c>
      <c r="E2351" t="s">
        <v>20</v>
      </c>
      <c r="F2351">
        <v>1</v>
      </c>
      <c r="G2351" t="str">
        <f t="array" ref="G2351">INDEX(BillToName,MATCH(A2351,'Bill to Data'!$A$2:$A$3040,0))</f>
        <v>JON RUHE</v>
      </c>
      <c r="H2351" t="str">
        <f t="shared" si="36"/>
        <v>AA30-1/4</v>
      </c>
      <c r="J2351" t="s">
        <v>4682</v>
      </c>
      <c r="K2351">
        <f t="array" ref="K2351">SUM((InvoiceNo=J2351)*1)</f>
        <v>5</v>
      </c>
      <c r="L2351">
        <f t="array" ref="L2351">SUM((InvoiceNo=J2351)*QuantityShipped)</f>
        <v>18</v>
      </c>
    </row>
    <row r="2352" spans="1:12" x14ac:dyDescent="0.55000000000000004">
      <c r="A2352" t="s">
        <v>2421</v>
      </c>
      <c r="B2352" s="1">
        <v>40651</v>
      </c>
      <c r="C2352" t="s">
        <v>138</v>
      </c>
      <c r="D2352" t="s">
        <v>1002</v>
      </c>
      <c r="E2352" t="s">
        <v>1003</v>
      </c>
      <c r="F2352">
        <v>2</v>
      </c>
      <c r="G2352" t="str">
        <f t="array" ref="G2352">INDEX(BillToName,MATCH(A2352,'Bill to Data'!$A$2:$A$3040,0))</f>
        <v>KENT MCQUIRE</v>
      </c>
      <c r="H2352" t="str">
        <f t="shared" si="36"/>
        <v>22650-PP-1/4</v>
      </c>
      <c r="J2352" t="s">
        <v>4683</v>
      </c>
      <c r="K2352">
        <f t="array" ref="K2352">SUM((InvoiceNo=J2352)*1)</f>
        <v>1</v>
      </c>
      <c r="L2352">
        <f t="array" ref="L2352">SUM((InvoiceNo=J2352)*QuantityShipped)</f>
        <v>1</v>
      </c>
    </row>
    <row r="2353" spans="1:12" x14ac:dyDescent="0.55000000000000004">
      <c r="A2353" t="s">
        <v>2421</v>
      </c>
      <c r="B2353" s="1">
        <v>40651</v>
      </c>
      <c r="C2353" t="s">
        <v>138</v>
      </c>
      <c r="D2353" t="s">
        <v>2422</v>
      </c>
      <c r="E2353" t="s">
        <v>2423</v>
      </c>
      <c r="F2353">
        <v>1</v>
      </c>
      <c r="G2353" t="str">
        <f t="array" ref="G2353">INDEX(BillToName,MATCH(A2353,'Bill to Data'!$A$2:$A$3040,0))</f>
        <v>KENT MCQUIRE</v>
      </c>
      <c r="H2353" t="str">
        <f t="shared" si="36"/>
        <v>AA30L-PP</v>
      </c>
      <c r="J2353" t="s">
        <v>4684</v>
      </c>
      <c r="K2353">
        <f t="array" ref="K2353">SUM((InvoiceNo=J2353)*1)</f>
        <v>2</v>
      </c>
      <c r="L2353">
        <f t="array" ref="L2353">SUM((InvoiceNo=J2353)*QuantityShipped)</f>
        <v>200</v>
      </c>
    </row>
    <row r="2354" spans="1:12" x14ac:dyDescent="0.55000000000000004">
      <c r="A2354" t="s">
        <v>2421</v>
      </c>
      <c r="B2354" s="1">
        <v>40651</v>
      </c>
      <c r="C2354" t="s">
        <v>138</v>
      </c>
      <c r="D2354" t="s">
        <v>2424</v>
      </c>
      <c r="E2354" t="s">
        <v>2425</v>
      </c>
      <c r="F2354">
        <v>6</v>
      </c>
      <c r="G2354" t="str">
        <f t="array" ref="G2354">INDEX(BillToName,MATCH(A2354,'Bill to Data'!$A$2:$A$3040,0))</f>
        <v>KENT MCQUIRE</v>
      </c>
      <c r="H2354" t="str">
        <f t="shared" si="36"/>
        <v>TY-1</v>
      </c>
      <c r="J2354" t="s">
        <v>4685</v>
      </c>
      <c r="K2354">
        <f t="array" ref="K2354">SUM((InvoiceNo=J2354)*1)</f>
        <v>3</v>
      </c>
      <c r="L2354">
        <f t="array" ref="L2354">SUM((InvoiceNo=J2354)*QuantityShipped)</f>
        <v>14</v>
      </c>
    </row>
    <row r="2355" spans="1:12" x14ac:dyDescent="0.55000000000000004">
      <c r="A2355" t="s">
        <v>2421</v>
      </c>
      <c r="B2355" s="1">
        <v>40651</v>
      </c>
      <c r="C2355" t="s">
        <v>138</v>
      </c>
      <c r="D2355" t="s">
        <v>2426</v>
      </c>
      <c r="E2355" t="s">
        <v>2425</v>
      </c>
      <c r="F2355">
        <v>6</v>
      </c>
      <c r="G2355" t="str">
        <f t="array" ref="G2355">INDEX(BillToName,MATCH(A2355,'Bill to Data'!$A$2:$A$3040,0))</f>
        <v>KENT MCQUIRE</v>
      </c>
      <c r="H2355" t="str">
        <f t="shared" si="36"/>
        <v>TY-2</v>
      </c>
      <c r="J2355" t="s">
        <v>4686</v>
      </c>
      <c r="K2355">
        <f t="array" ref="K2355">SUM((InvoiceNo=J2355)*1)</f>
        <v>1</v>
      </c>
      <c r="L2355">
        <f t="array" ref="L2355">SUM((InvoiceNo=J2355)*QuantityShipped)</f>
        <v>65</v>
      </c>
    </row>
    <row r="2356" spans="1:12" x14ac:dyDescent="0.55000000000000004">
      <c r="A2356" t="s">
        <v>2421</v>
      </c>
      <c r="B2356" s="1">
        <v>40651</v>
      </c>
      <c r="C2356" t="s">
        <v>138</v>
      </c>
      <c r="D2356" t="s">
        <v>2427</v>
      </c>
      <c r="E2356" t="s">
        <v>2425</v>
      </c>
      <c r="F2356">
        <v>6</v>
      </c>
      <c r="G2356" t="str">
        <f t="array" ref="G2356">INDEX(BillToName,MATCH(A2356,'Bill to Data'!$A$2:$A$3040,0))</f>
        <v>KENT MCQUIRE</v>
      </c>
      <c r="H2356" t="str">
        <f t="shared" si="36"/>
        <v>TY-3</v>
      </c>
      <c r="J2356" t="s">
        <v>4687</v>
      </c>
      <c r="K2356">
        <f t="array" ref="K2356">SUM((InvoiceNo=J2356)*1)</f>
        <v>2</v>
      </c>
      <c r="L2356">
        <f t="array" ref="L2356">SUM((InvoiceNo=J2356)*QuantityShipped)</f>
        <v>1</v>
      </c>
    </row>
    <row r="2357" spans="1:12" x14ac:dyDescent="0.55000000000000004">
      <c r="A2357" t="s">
        <v>2421</v>
      </c>
      <c r="B2357" s="1">
        <v>40651</v>
      </c>
      <c r="C2357" t="s">
        <v>138</v>
      </c>
      <c r="D2357" t="s">
        <v>2428</v>
      </c>
      <c r="E2357" t="s">
        <v>2429</v>
      </c>
      <c r="F2357">
        <v>0</v>
      </c>
      <c r="G2357" t="str">
        <f t="array" ref="G2357">INDEX(BillToName,MATCH(A2357,'Bill to Data'!$A$2:$A$3040,0))</f>
        <v>KENT MCQUIRE</v>
      </c>
      <c r="H2357" t="str">
        <f t="shared" si="36"/>
        <v>TG-SS0.2</v>
      </c>
      <c r="J2357" t="s">
        <v>4689</v>
      </c>
      <c r="K2357">
        <f t="array" ref="K2357">SUM((InvoiceNo=J2357)*1)</f>
        <v>1</v>
      </c>
      <c r="L2357">
        <f t="array" ref="L2357">SUM((InvoiceNo=J2357)*QuantityShipped)</f>
        <v>1</v>
      </c>
    </row>
    <row r="2358" spans="1:12" x14ac:dyDescent="0.55000000000000004">
      <c r="A2358" t="s">
        <v>2421</v>
      </c>
      <c r="B2358" s="1">
        <v>40651</v>
      </c>
      <c r="C2358" t="s">
        <v>138</v>
      </c>
      <c r="D2358" t="s">
        <v>2430</v>
      </c>
      <c r="E2358" t="s">
        <v>982</v>
      </c>
      <c r="F2358">
        <v>4</v>
      </c>
      <c r="G2358" t="str">
        <f t="array" ref="G2358">INDEX(BillToName,MATCH(A2358,'Bill to Data'!$A$2:$A$3040,0))</f>
        <v>KENT MCQUIRE</v>
      </c>
      <c r="H2358" t="str">
        <f t="shared" si="36"/>
        <v>4193A-SS-5-50SS</v>
      </c>
      <c r="J2358" t="s">
        <v>4690</v>
      </c>
      <c r="K2358">
        <f t="array" ref="K2358">SUM((InvoiceNo=J2358)*1)</f>
        <v>2</v>
      </c>
      <c r="L2358">
        <f t="array" ref="L2358">SUM((InvoiceNo=J2358)*QuantityShipped)</f>
        <v>22</v>
      </c>
    </row>
    <row r="2359" spans="1:12" x14ac:dyDescent="0.55000000000000004">
      <c r="A2359" t="s">
        <v>2421</v>
      </c>
      <c r="B2359" s="1">
        <v>40651</v>
      </c>
      <c r="C2359" t="s">
        <v>138</v>
      </c>
      <c r="D2359" t="s">
        <v>2431</v>
      </c>
      <c r="E2359" t="s">
        <v>2432</v>
      </c>
      <c r="F2359">
        <v>12</v>
      </c>
      <c r="G2359" t="str">
        <f t="array" ref="G2359">INDEX(BillToName,MATCH(A2359,'Bill to Data'!$A$2:$A$3040,0))</f>
        <v>KENT MCQUIRE</v>
      </c>
      <c r="H2359" t="str">
        <f t="shared" si="36"/>
        <v>4193A-40-24SS</v>
      </c>
      <c r="J2359" t="s">
        <v>4691</v>
      </c>
      <c r="K2359">
        <f t="array" ref="K2359">SUM((InvoiceNo=J2359)*1)</f>
        <v>2</v>
      </c>
      <c r="L2359">
        <f t="array" ref="L2359">SUM((InvoiceNo=J2359)*QuantityShipped)</f>
        <v>78</v>
      </c>
    </row>
    <row r="2360" spans="1:12" x14ac:dyDescent="0.55000000000000004">
      <c r="A2360" t="s">
        <v>2421</v>
      </c>
      <c r="B2360" s="1">
        <v>40651</v>
      </c>
      <c r="C2360" t="s">
        <v>138</v>
      </c>
      <c r="D2360" t="s">
        <v>2433</v>
      </c>
      <c r="E2360" t="s">
        <v>344</v>
      </c>
      <c r="F2360">
        <v>12</v>
      </c>
      <c r="G2360" t="str">
        <f t="array" ref="G2360">INDEX(BillToName,MATCH(A2360,'Bill to Data'!$A$2:$A$3040,0))</f>
        <v>KENT MCQUIRE</v>
      </c>
      <c r="H2360" t="str">
        <f t="shared" si="36"/>
        <v>8121-NYB-406TD</v>
      </c>
      <c r="J2360" t="s">
        <v>4692</v>
      </c>
      <c r="K2360">
        <f t="array" ref="K2360">SUM((InvoiceNo=J2360)*1)</f>
        <v>1</v>
      </c>
      <c r="L2360">
        <f t="array" ref="L2360">SUM((InvoiceNo=J2360)*QuantityShipped)</f>
        <v>4</v>
      </c>
    </row>
    <row r="2361" spans="1:12" x14ac:dyDescent="0.55000000000000004">
      <c r="A2361" t="s">
        <v>2421</v>
      </c>
      <c r="B2361" s="1">
        <v>40651</v>
      </c>
      <c r="C2361" t="s">
        <v>138</v>
      </c>
      <c r="D2361" t="s">
        <v>2434</v>
      </c>
      <c r="E2361" t="s">
        <v>344</v>
      </c>
      <c r="F2361">
        <v>12</v>
      </c>
      <c r="G2361" t="str">
        <f t="array" ref="G2361">INDEX(BillToName,MATCH(A2361,'Bill to Data'!$A$2:$A$3040,0))</f>
        <v>KENT MCQUIRE</v>
      </c>
      <c r="H2361" t="str">
        <f t="shared" si="36"/>
        <v>8120-NYB-406TD</v>
      </c>
      <c r="J2361" t="s">
        <v>4693</v>
      </c>
      <c r="K2361">
        <f t="array" ref="K2361">SUM((InvoiceNo=J2361)*1)</f>
        <v>1</v>
      </c>
      <c r="L2361">
        <f t="array" ref="L2361">SUM((InvoiceNo=J2361)*QuantityShipped)</f>
        <v>18</v>
      </c>
    </row>
    <row r="2362" spans="1:12" x14ac:dyDescent="0.55000000000000004">
      <c r="A2362" t="s">
        <v>2421</v>
      </c>
      <c r="B2362" s="1">
        <v>40651</v>
      </c>
      <c r="C2362" t="s">
        <v>138</v>
      </c>
      <c r="D2362" t="s">
        <v>139</v>
      </c>
      <c r="E2362" t="s">
        <v>140</v>
      </c>
      <c r="F2362">
        <v>24</v>
      </c>
      <c r="G2362" t="str">
        <f t="array" ref="G2362">INDEX(BillToName,MATCH(A2362,'Bill to Data'!$A$2:$A$3040,0))</f>
        <v>KENT MCQUIRE</v>
      </c>
      <c r="H2362" t="str">
        <f t="shared" si="36"/>
        <v>CP8027-NYB</v>
      </c>
      <c r="J2362" t="s">
        <v>4694</v>
      </c>
      <c r="K2362">
        <f t="array" ref="K2362">SUM((InvoiceNo=J2362)*1)</f>
        <v>1</v>
      </c>
      <c r="L2362">
        <f t="array" ref="L2362">SUM((InvoiceNo=J2362)*QuantityShipped)</f>
        <v>40</v>
      </c>
    </row>
    <row r="2363" spans="1:12" x14ac:dyDescent="0.55000000000000004">
      <c r="A2363" t="s">
        <v>2421</v>
      </c>
      <c r="B2363" s="1">
        <v>40651</v>
      </c>
      <c r="C2363" t="s">
        <v>138</v>
      </c>
      <c r="D2363" t="s">
        <v>2435</v>
      </c>
      <c r="E2363" t="s">
        <v>2436</v>
      </c>
      <c r="F2363">
        <v>2</v>
      </c>
      <c r="G2363" t="str">
        <f t="array" ref="G2363">INDEX(BillToName,MATCH(A2363,'Bill to Data'!$A$2:$A$3040,0))</f>
        <v>KENT MCQUIRE</v>
      </c>
      <c r="H2363" t="str">
        <f t="shared" si="36"/>
        <v>FL-5VS</v>
      </c>
      <c r="J2363" t="s">
        <v>4695</v>
      </c>
      <c r="K2363">
        <f t="array" ref="K2363">SUM((InvoiceNo=J2363)*1)</f>
        <v>1</v>
      </c>
      <c r="L2363">
        <f t="array" ref="L2363">SUM((InvoiceNo=J2363)*QuantityShipped)</f>
        <v>1</v>
      </c>
    </row>
    <row r="2364" spans="1:12" x14ac:dyDescent="0.55000000000000004">
      <c r="A2364" t="s">
        <v>2437</v>
      </c>
      <c r="B2364" s="1">
        <v>40651</v>
      </c>
      <c r="C2364" t="s">
        <v>1</v>
      </c>
      <c r="D2364" t="s">
        <v>1152</v>
      </c>
      <c r="E2364" t="s">
        <v>1153</v>
      </c>
      <c r="F2364">
        <v>1</v>
      </c>
      <c r="G2364" t="str">
        <f t="array" ref="G2364">INDEX(BillToName,MATCH(A2364,'Bill to Data'!$A$2:$A$3040,0))</f>
        <v>JOHN CASON</v>
      </c>
      <c r="H2364" t="str">
        <f t="shared" si="36"/>
        <v>IN0030-24</v>
      </c>
      <c r="J2364" t="s">
        <v>4696</v>
      </c>
      <c r="K2364">
        <f t="array" ref="K2364">SUM((InvoiceNo=J2364)*1)</f>
        <v>38</v>
      </c>
      <c r="L2364">
        <f t="array" ref="L2364">SUM((InvoiceNo=J2364)*QuantityShipped)</f>
        <v>117</v>
      </c>
    </row>
    <row r="2365" spans="1:12" x14ac:dyDescent="0.55000000000000004">
      <c r="A2365" t="s">
        <v>2438</v>
      </c>
      <c r="B2365" s="1">
        <v>40651</v>
      </c>
      <c r="C2365" t="s">
        <v>1</v>
      </c>
      <c r="D2365" t="s">
        <v>71</v>
      </c>
      <c r="E2365" t="s">
        <v>72</v>
      </c>
      <c r="F2365">
        <v>36</v>
      </c>
      <c r="G2365" t="str">
        <f t="array" ref="G2365">INDEX(BillToName,MATCH(A2365,'Bill to Data'!$A$2:$A$3040,0))</f>
        <v>KRIS ABBOTT</v>
      </c>
      <c r="H2365" t="str">
        <f t="shared" si="36"/>
        <v>55215-50-EPR</v>
      </c>
      <c r="J2365" t="s">
        <v>4747</v>
      </c>
      <c r="K2365">
        <f t="array" ref="K2365">SUM((InvoiceNo=J2365)*1)</f>
        <v>1</v>
      </c>
      <c r="L2365">
        <f t="array" ref="L2365">SUM((InvoiceNo=J2365)*QuantityShipped)</f>
        <v>1</v>
      </c>
    </row>
    <row r="2366" spans="1:12" x14ac:dyDescent="0.55000000000000004">
      <c r="A2366" t="s">
        <v>2438</v>
      </c>
      <c r="B2366" s="1">
        <v>40651</v>
      </c>
      <c r="C2366" t="s">
        <v>1</v>
      </c>
      <c r="D2366" t="s">
        <v>878</v>
      </c>
      <c r="E2366" t="s">
        <v>879</v>
      </c>
      <c r="F2366">
        <v>36</v>
      </c>
      <c r="G2366" t="str">
        <f t="array" ref="G2366">INDEX(BillToName,MATCH(A2366,'Bill to Data'!$A$2:$A$3040,0))</f>
        <v>KRIS ABBOTT</v>
      </c>
      <c r="H2366" t="str">
        <f t="shared" si="36"/>
        <v>CP25597-3-NY</v>
      </c>
      <c r="J2366" t="s">
        <v>4748</v>
      </c>
      <c r="K2366">
        <f t="array" ref="K2366">SUM((InvoiceNo=J2366)*1)</f>
        <v>1</v>
      </c>
      <c r="L2366">
        <f t="array" ref="L2366">SUM((InvoiceNo=J2366)*QuantityShipped)</f>
        <v>1</v>
      </c>
    </row>
    <row r="2367" spans="1:12" x14ac:dyDescent="0.55000000000000004">
      <c r="A2367" t="s">
        <v>2439</v>
      </c>
      <c r="B2367" s="1">
        <v>40651</v>
      </c>
      <c r="C2367" t="s">
        <v>1</v>
      </c>
      <c r="D2367" t="s">
        <v>2336</v>
      </c>
      <c r="E2367" t="s">
        <v>2337</v>
      </c>
      <c r="F2367">
        <v>1</v>
      </c>
      <c r="G2367" t="str">
        <f t="array" ref="G2367">INDEX(BillToName,MATCH(A2367,'Bill to Data'!$A$2:$A$3040,0))</f>
        <v>DOUGLAS LEMMERBROCK</v>
      </c>
      <c r="H2367" t="str">
        <f t="shared" si="36"/>
        <v>V10161</v>
      </c>
      <c r="J2367" t="s">
        <v>4749</v>
      </c>
      <c r="K2367">
        <f t="array" ref="K2367">SUM((InvoiceNo=J2367)*1)</f>
        <v>2</v>
      </c>
      <c r="L2367">
        <f t="array" ref="L2367">SUM((InvoiceNo=J2367)*QuantityShipped)</f>
        <v>2</v>
      </c>
    </row>
    <row r="2368" spans="1:12" x14ac:dyDescent="0.55000000000000004">
      <c r="A2368" t="s">
        <v>2439</v>
      </c>
      <c r="B2368" s="1">
        <v>40651</v>
      </c>
      <c r="C2368" t="s">
        <v>1</v>
      </c>
      <c r="D2368" t="s">
        <v>2340</v>
      </c>
      <c r="E2368" t="s">
        <v>433</v>
      </c>
      <c r="F2368">
        <v>20</v>
      </c>
      <c r="G2368" t="str">
        <f t="array" ref="G2368">INDEX(BillToName,MATCH(A2368,'Bill to Data'!$A$2:$A$3040,0))</f>
        <v>DOUGLAS LEMMERBROCK</v>
      </c>
      <c r="H2368" t="str">
        <f t="shared" si="36"/>
        <v>DGTJ60-11002VS</v>
      </c>
      <c r="J2368" t="s">
        <v>4750</v>
      </c>
      <c r="K2368">
        <f t="array" ref="K2368">SUM((InvoiceNo=J2368)*1)</f>
        <v>1</v>
      </c>
      <c r="L2368">
        <f t="array" ref="L2368">SUM((InvoiceNo=J2368)*QuantityShipped)</f>
        <v>1</v>
      </c>
    </row>
    <row r="2369" spans="1:12" x14ac:dyDescent="0.55000000000000004">
      <c r="A2369" t="s">
        <v>2440</v>
      </c>
      <c r="B2369" s="1">
        <v>40652</v>
      </c>
      <c r="C2369" t="s">
        <v>138</v>
      </c>
      <c r="D2369" t="s">
        <v>2441</v>
      </c>
      <c r="E2369" t="s">
        <v>2442</v>
      </c>
      <c r="F2369">
        <v>1</v>
      </c>
      <c r="G2369" t="str">
        <f t="array" ref="G2369">INDEX(BillToName,MATCH(A2369,'Bill to Data'!$A$2:$A$3040,0))</f>
        <v>Jack Berry</v>
      </c>
      <c r="H2369" t="str">
        <f t="shared" si="36"/>
        <v>115-4001-085</v>
      </c>
      <c r="J2369" t="s">
        <v>4751</v>
      </c>
      <c r="K2369">
        <f t="array" ref="K2369">SUM((InvoiceNo=J2369)*1)</f>
        <v>1</v>
      </c>
      <c r="L2369">
        <f t="array" ref="L2369">SUM((InvoiceNo=J2369)*QuantityShipped)</f>
        <v>260</v>
      </c>
    </row>
    <row r="2370" spans="1:12" x14ac:dyDescent="0.55000000000000004">
      <c r="A2370" t="s">
        <v>2440</v>
      </c>
      <c r="B2370" s="1">
        <v>40652</v>
      </c>
      <c r="C2370" t="s">
        <v>138</v>
      </c>
      <c r="D2370" t="s">
        <v>1188</v>
      </c>
      <c r="E2370" t="s">
        <v>1189</v>
      </c>
      <c r="F2370">
        <v>1</v>
      </c>
      <c r="G2370" t="str">
        <f t="array" ref="G2370">INDEX(BillToName,MATCH(A2370,'Bill to Data'!$A$2:$A$3040,0))</f>
        <v>Jack Berry</v>
      </c>
      <c r="H2370" t="str">
        <f t="shared" ref="H2370:H2433" si="37">LEFT(D2370,LEN(D2370))</f>
        <v>115-4001-066</v>
      </c>
      <c r="J2370" t="s">
        <v>4752</v>
      </c>
      <c r="K2370">
        <f t="array" ref="K2370">SUM((InvoiceNo=J2370)*1)</f>
        <v>2</v>
      </c>
      <c r="L2370">
        <f t="array" ref="L2370">SUM((InvoiceNo=J2370)*QuantityShipped)</f>
        <v>132</v>
      </c>
    </row>
    <row r="2371" spans="1:12" x14ac:dyDescent="0.55000000000000004">
      <c r="A2371" t="s">
        <v>2440</v>
      </c>
      <c r="B2371" s="1">
        <v>40652</v>
      </c>
      <c r="C2371" t="s">
        <v>138</v>
      </c>
      <c r="D2371" t="s">
        <v>805</v>
      </c>
      <c r="E2371" t="s">
        <v>806</v>
      </c>
      <c r="F2371">
        <v>1</v>
      </c>
      <c r="G2371" t="str">
        <f t="array" ref="G2371">INDEX(BillToName,MATCH(A2371,'Bill to Data'!$A$2:$A$3040,0))</f>
        <v>Jack Berry</v>
      </c>
      <c r="H2371" t="str">
        <f t="shared" si="37"/>
        <v>117-0171-249</v>
      </c>
      <c r="J2371" t="s">
        <v>4754</v>
      </c>
      <c r="K2371">
        <f t="array" ref="K2371">SUM((InvoiceNo=J2371)*1)</f>
        <v>5</v>
      </c>
      <c r="L2371">
        <f t="array" ref="L2371">SUM((InvoiceNo=J2371)*QuantityShipped)</f>
        <v>14</v>
      </c>
    </row>
    <row r="2372" spans="1:12" x14ac:dyDescent="0.55000000000000004">
      <c r="A2372" t="s">
        <v>2443</v>
      </c>
      <c r="B2372" s="1">
        <v>40652</v>
      </c>
      <c r="C2372" t="s">
        <v>138</v>
      </c>
      <c r="D2372" t="s">
        <v>2114</v>
      </c>
      <c r="E2372" t="s">
        <v>2115</v>
      </c>
      <c r="F2372">
        <v>-1</v>
      </c>
      <c r="G2372" t="str">
        <f t="array" ref="G2372">INDEX(BillToName,MATCH(A2372,'Bill to Data'!$A$2:$A$3040,0))</f>
        <v>Jack Berry</v>
      </c>
      <c r="H2372" t="str">
        <f t="shared" si="37"/>
        <v>117-9001-031</v>
      </c>
      <c r="J2372" t="s">
        <v>4762</v>
      </c>
      <c r="K2372">
        <f t="array" ref="K2372">SUM((InvoiceNo=J2372)*1)</f>
        <v>6</v>
      </c>
      <c r="L2372">
        <f t="array" ref="L2372">SUM((InvoiceNo=J2372)*QuantityShipped)</f>
        <v>285</v>
      </c>
    </row>
    <row r="2373" spans="1:12" x14ac:dyDescent="0.55000000000000004">
      <c r="A2373" t="s">
        <v>2443</v>
      </c>
      <c r="B2373" s="1">
        <v>40652</v>
      </c>
      <c r="C2373" t="s">
        <v>138</v>
      </c>
      <c r="D2373" t="s">
        <v>1184</v>
      </c>
      <c r="E2373" t="s">
        <v>1185</v>
      </c>
      <c r="F2373">
        <v>1</v>
      </c>
      <c r="G2373" t="str">
        <f t="array" ref="G2373">INDEX(BillToName,MATCH(A2373,'Bill to Data'!$A$2:$A$3040,0))</f>
        <v>Jack Berry</v>
      </c>
      <c r="H2373" t="str">
        <f t="shared" si="37"/>
        <v>117-5030-001</v>
      </c>
      <c r="J2373" t="s">
        <v>4764</v>
      </c>
      <c r="K2373">
        <f t="array" ref="K2373">SUM((InvoiceNo=J2373)*1)</f>
        <v>3</v>
      </c>
      <c r="L2373">
        <f t="array" ref="L2373">SUM((InvoiceNo=J2373)*QuantityShipped)</f>
        <v>90</v>
      </c>
    </row>
    <row r="2374" spans="1:12" x14ac:dyDescent="0.55000000000000004">
      <c r="A2374" t="s">
        <v>2444</v>
      </c>
      <c r="B2374" s="1">
        <v>40652</v>
      </c>
      <c r="C2374" t="s">
        <v>1</v>
      </c>
      <c r="D2374" t="s">
        <v>2087</v>
      </c>
      <c r="E2374" t="s">
        <v>166</v>
      </c>
      <c r="F2374">
        <v>1</v>
      </c>
      <c r="G2374" t="str">
        <f t="array" ref="G2374">INDEX(BillToName,MATCH(A2374,'Bill to Data'!$A$2:$A$3040,0))</f>
        <v>LESLIE MCCOOL</v>
      </c>
      <c r="H2374" t="str">
        <f t="shared" si="37"/>
        <v>1/4TTJ08-VP</v>
      </c>
      <c r="J2374" t="s">
        <v>4765</v>
      </c>
      <c r="K2374">
        <f t="array" ref="K2374">SUM((InvoiceNo=J2374)*1)</f>
        <v>4</v>
      </c>
      <c r="L2374">
        <f t="array" ref="L2374">SUM((InvoiceNo=J2374)*QuantityShipped)</f>
        <v>9</v>
      </c>
    </row>
    <row r="2375" spans="1:12" x14ac:dyDescent="0.55000000000000004">
      <c r="A2375" t="s">
        <v>2444</v>
      </c>
      <c r="B2375" s="1">
        <v>40652</v>
      </c>
      <c r="C2375" t="s">
        <v>1</v>
      </c>
      <c r="D2375" t="s">
        <v>380</v>
      </c>
      <c r="E2375" t="s">
        <v>381</v>
      </c>
      <c r="F2375">
        <v>1</v>
      </c>
      <c r="G2375" t="str">
        <f t="array" ref="G2375">INDEX(BillToName,MATCH(A2375,'Bill to Data'!$A$2:$A$3040,0))</f>
        <v>LESLIE MCCOOL</v>
      </c>
      <c r="H2375" t="str">
        <f t="shared" si="37"/>
        <v>1/4XP10L-VP</v>
      </c>
      <c r="J2375" t="s">
        <v>4767</v>
      </c>
      <c r="K2375">
        <f t="array" ref="K2375">SUM((InvoiceNo=J2375)*1)</f>
        <v>7</v>
      </c>
      <c r="L2375">
        <f t="array" ref="L2375">SUM((InvoiceNo=J2375)*QuantityShipped)</f>
        <v>133</v>
      </c>
    </row>
    <row r="2376" spans="1:12" x14ac:dyDescent="0.55000000000000004">
      <c r="A2376" t="s">
        <v>2444</v>
      </c>
      <c r="B2376" s="1">
        <v>40652</v>
      </c>
      <c r="C2376" t="s">
        <v>1</v>
      </c>
      <c r="D2376" t="s">
        <v>382</v>
      </c>
      <c r="E2376" t="s">
        <v>381</v>
      </c>
      <c r="F2376">
        <v>1</v>
      </c>
      <c r="G2376" t="str">
        <f t="array" ref="G2376">INDEX(BillToName,MATCH(A2376,'Bill to Data'!$A$2:$A$3040,0))</f>
        <v>LESLIE MCCOOL</v>
      </c>
      <c r="H2376" t="str">
        <f t="shared" si="37"/>
        <v>1/4XP10R-VP</v>
      </c>
      <c r="J2376" t="s">
        <v>4773</v>
      </c>
      <c r="K2376">
        <f t="array" ref="K2376">SUM((InvoiceNo=J2376)*1)</f>
        <v>2</v>
      </c>
      <c r="L2376">
        <f t="array" ref="L2376">SUM((InvoiceNo=J2376)*QuantityShipped)</f>
        <v>3</v>
      </c>
    </row>
    <row r="2377" spans="1:12" x14ac:dyDescent="0.55000000000000004">
      <c r="A2377" t="s">
        <v>2445</v>
      </c>
      <c r="B2377" s="1">
        <v>40652</v>
      </c>
      <c r="C2377" t="s">
        <v>1</v>
      </c>
      <c r="D2377" t="s">
        <v>942</v>
      </c>
      <c r="E2377" t="s">
        <v>90</v>
      </c>
      <c r="F2377">
        <v>4</v>
      </c>
      <c r="G2377" t="str">
        <f t="array" ref="G2377">INDEX(BillToName,MATCH(A2377,'Bill to Data'!$A$2:$A$3040,0))</f>
        <v>SHAWN WARD</v>
      </c>
      <c r="H2377" t="str">
        <f t="shared" si="37"/>
        <v>XRC11003-VK</v>
      </c>
      <c r="J2377" t="s">
        <v>4774</v>
      </c>
      <c r="K2377">
        <f t="array" ref="K2377">SUM((InvoiceNo=J2377)*1)</f>
        <v>5</v>
      </c>
      <c r="L2377">
        <f t="array" ref="L2377">SUM((InvoiceNo=J2377)*QuantityShipped)</f>
        <v>15</v>
      </c>
    </row>
    <row r="2378" spans="1:12" x14ac:dyDescent="0.55000000000000004">
      <c r="A2378" t="s">
        <v>2445</v>
      </c>
      <c r="B2378" s="1">
        <v>40652</v>
      </c>
      <c r="C2378" t="s">
        <v>1</v>
      </c>
      <c r="D2378" t="s">
        <v>2446</v>
      </c>
      <c r="E2378" t="s">
        <v>605</v>
      </c>
      <c r="F2378">
        <v>4</v>
      </c>
      <c r="G2378" t="str">
        <f t="array" ref="G2378">INDEX(BillToName,MATCH(A2378,'Bill to Data'!$A$2:$A$3040,0))</f>
        <v>SHAWN WARD</v>
      </c>
      <c r="H2378" t="str">
        <f t="shared" si="37"/>
        <v>QJ353-1/2-NYB</v>
      </c>
      <c r="J2378" t="s">
        <v>4777</v>
      </c>
      <c r="K2378">
        <f t="array" ref="K2378">SUM((InvoiceNo=J2378)*1)</f>
        <v>2</v>
      </c>
      <c r="L2378">
        <f t="array" ref="L2378">SUM((InvoiceNo=J2378)*QuantityShipped)</f>
        <v>2</v>
      </c>
    </row>
    <row r="2379" spans="1:12" x14ac:dyDescent="0.55000000000000004">
      <c r="A2379" t="s">
        <v>2447</v>
      </c>
      <c r="B2379" s="1">
        <v>40652</v>
      </c>
      <c r="C2379" t="s">
        <v>1</v>
      </c>
      <c r="D2379" t="s">
        <v>1957</v>
      </c>
      <c r="E2379" t="s">
        <v>1958</v>
      </c>
      <c r="F2379">
        <v>26</v>
      </c>
      <c r="G2379" t="str">
        <f t="array" ref="G2379">INDEX(BillToName,MATCH(A2379,'Bill to Data'!$A$2:$A$3040,0))</f>
        <v>AARON CROOKS</v>
      </c>
      <c r="H2379" t="str">
        <f t="shared" si="37"/>
        <v>O0420616</v>
      </c>
      <c r="J2379" t="s">
        <v>4780</v>
      </c>
      <c r="K2379">
        <f t="array" ref="K2379">SUM((InvoiceNo=J2379)*1)</f>
        <v>7</v>
      </c>
      <c r="L2379">
        <f t="array" ref="L2379">SUM((InvoiceNo=J2379)*QuantityShipped)</f>
        <v>371</v>
      </c>
    </row>
    <row r="2380" spans="1:12" x14ac:dyDescent="0.55000000000000004">
      <c r="A2380" t="s">
        <v>2448</v>
      </c>
      <c r="B2380" s="1">
        <v>40652</v>
      </c>
      <c r="C2380" t="s">
        <v>1</v>
      </c>
      <c r="D2380" t="s">
        <v>2449</v>
      </c>
      <c r="E2380" t="s">
        <v>2450</v>
      </c>
      <c r="F2380">
        <v>1</v>
      </c>
      <c r="G2380" t="str">
        <f t="array" ref="G2380">INDEX(BillToName,MATCH(A2380,'Bill to Data'!$A$2:$A$3040,0))</f>
        <v>ANDREW CHOMAS</v>
      </c>
      <c r="H2380" t="str">
        <f t="shared" si="37"/>
        <v>4111-035</v>
      </c>
      <c r="J2380" t="s">
        <v>4783</v>
      </c>
      <c r="K2380">
        <f t="array" ref="K2380">SUM((InvoiceNo=J2380)*1)</f>
        <v>1</v>
      </c>
      <c r="L2380">
        <f t="array" ref="L2380">SUM((InvoiceNo=J2380)*QuantityShipped)</f>
        <v>1</v>
      </c>
    </row>
    <row r="2381" spans="1:12" x14ac:dyDescent="0.55000000000000004">
      <c r="A2381" t="s">
        <v>2448</v>
      </c>
      <c r="B2381" s="1">
        <v>40652</v>
      </c>
      <c r="C2381" t="s">
        <v>1</v>
      </c>
      <c r="D2381" t="s">
        <v>27</v>
      </c>
      <c r="E2381" t="s">
        <v>28</v>
      </c>
      <c r="F2381">
        <v>12</v>
      </c>
      <c r="G2381" t="str">
        <f t="array" ref="G2381">INDEX(BillToName,MATCH(A2381,'Bill to Data'!$A$2:$A$3040,0))</f>
        <v>ANDREW CHOMAS</v>
      </c>
      <c r="H2381" t="str">
        <f t="shared" si="37"/>
        <v>U0420406</v>
      </c>
      <c r="J2381" t="s">
        <v>4784</v>
      </c>
      <c r="K2381">
        <f t="array" ref="K2381">SUM((InvoiceNo=J2381)*1)</f>
        <v>9</v>
      </c>
      <c r="L2381">
        <f t="array" ref="L2381">SUM((InvoiceNo=J2381)*QuantityShipped)</f>
        <v>105</v>
      </c>
    </row>
    <row r="2382" spans="1:12" x14ac:dyDescent="0.55000000000000004">
      <c r="A2382" t="s">
        <v>2448</v>
      </c>
      <c r="B2382" s="1">
        <v>40652</v>
      </c>
      <c r="C2382" t="s">
        <v>1</v>
      </c>
      <c r="D2382" t="s">
        <v>1955</v>
      </c>
      <c r="E2382" t="s">
        <v>725</v>
      </c>
      <c r="F2382">
        <v>12</v>
      </c>
      <c r="G2382" t="str">
        <f t="array" ref="G2382">INDEX(BillToName,MATCH(A2382,'Bill to Data'!$A$2:$A$3040,0))</f>
        <v>ANDREW CHOMAS</v>
      </c>
      <c r="H2382" t="str">
        <f t="shared" si="37"/>
        <v>O0420416</v>
      </c>
      <c r="J2382" t="s">
        <v>4789</v>
      </c>
      <c r="K2382">
        <f t="array" ref="K2382">SUM((InvoiceNo=J2382)*1)</f>
        <v>1</v>
      </c>
      <c r="L2382">
        <f t="array" ref="L2382">SUM((InvoiceNo=J2382)*QuantityShipped)</f>
        <v>60</v>
      </c>
    </row>
    <row r="2383" spans="1:12" x14ac:dyDescent="0.55000000000000004">
      <c r="A2383" t="s">
        <v>2451</v>
      </c>
      <c r="B2383" s="1">
        <v>40652</v>
      </c>
      <c r="C2383" t="s">
        <v>1</v>
      </c>
      <c r="D2383" t="s">
        <v>777</v>
      </c>
      <c r="E2383" t="s">
        <v>778</v>
      </c>
      <c r="F2383">
        <v>14</v>
      </c>
      <c r="G2383" t="str">
        <f t="array" ref="G2383">INDEX(BillToName,MATCH(A2383,'Bill to Data'!$A$2:$A$3040,0))</f>
        <v>JOHN RAFFAGHELLO</v>
      </c>
      <c r="H2383" t="str">
        <f t="shared" si="37"/>
        <v>V3020-038</v>
      </c>
      <c r="J2383" t="s">
        <v>4790</v>
      </c>
      <c r="K2383">
        <f t="array" ref="K2383">SUM((InvoiceNo=J2383)*1)</f>
        <v>1</v>
      </c>
      <c r="L2383">
        <f t="array" ref="L2383">SUM((InvoiceNo=J2383)*QuantityShipped)</f>
        <v>6</v>
      </c>
    </row>
    <row r="2384" spans="1:12" x14ac:dyDescent="0.55000000000000004">
      <c r="A2384" t="s">
        <v>2451</v>
      </c>
      <c r="B2384" s="1">
        <v>40652</v>
      </c>
      <c r="C2384" t="s">
        <v>1</v>
      </c>
      <c r="D2384" t="s">
        <v>886</v>
      </c>
      <c r="E2384" t="s">
        <v>301</v>
      </c>
      <c r="F2384">
        <v>2</v>
      </c>
      <c r="G2384" t="str">
        <f t="array" ref="G2384">INDEX(BillToName,MATCH(A2384,'Bill to Data'!$A$2:$A$3040,0))</f>
        <v>JOHN RAFFAGHELLO</v>
      </c>
      <c r="H2384" t="str">
        <f t="shared" si="37"/>
        <v>XR110015VS</v>
      </c>
      <c r="J2384" t="s">
        <v>4791</v>
      </c>
      <c r="K2384">
        <f t="array" ref="K2384">SUM((InvoiceNo=J2384)*1)</f>
        <v>6</v>
      </c>
      <c r="L2384">
        <f t="array" ref="L2384">SUM((InvoiceNo=J2384)*QuantityShipped)</f>
        <v>190</v>
      </c>
    </row>
    <row r="2385" spans="1:12" x14ac:dyDescent="0.55000000000000004">
      <c r="A2385" t="s">
        <v>2451</v>
      </c>
      <c r="B2385" s="1">
        <v>40652</v>
      </c>
      <c r="C2385" t="s">
        <v>1</v>
      </c>
      <c r="D2385" t="s">
        <v>2452</v>
      </c>
      <c r="E2385" t="s">
        <v>997</v>
      </c>
      <c r="F2385">
        <v>4</v>
      </c>
      <c r="G2385" t="str">
        <f t="array" ref="G2385">INDEX(BillToName,MATCH(A2385,'Bill to Data'!$A$2:$A$3040,0))</f>
        <v>JOHN RAFFAGHELLO</v>
      </c>
      <c r="H2385" t="str">
        <f t="shared" si="37"/>
        <v>XR11001VS</v>
      </c>
      <c r="J2385" t="s">
        <v>4792</v>
      </c>
      <c r="K2385">
        <f t="array" ref="K2385">SUM((InvoiceNo=J2385)*1)</f>
        <v>1</v>
      </c>
      <c r="L2385">
        <f t="array" ref="L2385">SUM((InvoiceNo=J2385)*QuantityShipped)</f>
        <v>1</v>
      </c>
    </row>
    <row r="2386" spans="1:12" x14ac:dyDescent="0.55000000000000004">
      <c r="A2386" t="s">
        <v>2451</v>
      </c>
      <c r="B2386" s="1">
        <v>40652</v>
      </c>
      <c r="C2386" t="s">
        <v>1</v>
      </c>
      <c r="D2386" t="s">
        <v>1803</v>
      </c>
      <c r="E2386" t="s">
        <v>120</v>
      </c>
      <c r="F2386">
        <v>18</v>
      </c>
      <c r="G2386" t="str">
        <f t="array" ref="G2386">INDEX(BillToName,MATCH(A2386,'Bill to Data'!$A$2:$A$3040,0))</f>
        <v>JOHN RAFFAGHELLO</v>
      </c>
      <c r="H2386" t="str">
        <f t="shared" si="37"/>
        <v>XR11005-VS</v>
      </c>
      <c r="J2386" t="s">
        <v>4793</v>
      </c>
      <c r="K2386">
        <f t="array" ref="K2386">SUM((InvoiceNo=J2386)*1)</f>
        <v>3</v>
      </c>
      <c r="L2386">
        <f t="array" ref="L2386">SUM((InvoiceNo=J2386)*QuantityShipped)</f>
        <v>120</v>
      </c>
    </row>
    <row r="2387" spans="1:12" x14ac:dyDescent="0.55000000000000004">
      <c r="A2387" t="s">
        <v>2453</v>
      </c>
      <c r="B2387" s="1">
        <v>40652</v>
      </c>
      <c r="C2387" t="s">
        <v>1</v>
      </c>
      <c r="D2387" t="s">
        <v>1301</v>
      </c>
      <c r="E2387" t="s">
        <v>1302</v>
      </c>
      <c r="F2387">
        <v>75</v>
      </c>
      <c r="G2387" t="str">
        <f t="array" ref="G2387">INDEX(BillToName,MATCH(A2387,'Bill to Data'!$A$2:$A$3040,0))</f>
        <v>DOUG COOK</v>
      </c>
      <c r="H2387" t="str">
        <f t="shared" si="37"/>
        <v>CP25597-4-NY</v>
      </c>
      <c r="J2387" t="s">
        <v>4794</v>
      </c>
      <c r="K2387">
        <f t="array" ref="K2387">SUM((InvoiceNo=J2387)*1)</f>
        <v>1</v>
      </c>
      <c r="L2387">
        <f t="array" ref="L2387">SUM((InvoiceNo=J2387)*QuantityShipped)</f>
        <v>1</v>
      </c>
    </row>
    <row r="2388" spans="1:12" x14ac:dyDescent="0.55000000000000004">
      <c r="A2388" t="s">
        <v>2454</v>
      </c>
      <c r="B2388" s="1">
        <v>40652</v>
      </c>
      <c r="C2388" t="s">
        <v>138</v>
      </c>
      <c r="D2388" t="s">
        <v>1091</v>
      </c>
      <c r="E2388" t="s">
        <v>1092</v>
      </c>
      <c r="F2388">
        <v>2</v>
      </c>
      <c r="G2388" t="str">
        <f t="array" ref="G2388">INDEX(BillToName,MATCH(A2388,'Bill to Data'!$A$2:$A$3040,0))</f>
        <v>DON OWENS</v>
      </c>
      <c r="H2388" t="str">
        <f t="shared" si="37"/>
        <v>IN0110-30</v>
      </c>
      <c r="J2388" t="s">
        <v>4795</v>
      </c>
      <c r="K2388">
        <f t="array" ref="K2388">SUM((InvoiceNo=J2388)*1)</f>
        <v>1</v>
      </c>
      <c r="L2388">
        <f t="array" ref="L2388">SUM((InvoiceNo=J2388)*QuantityShipped)</f>
        <v>1</v>
      </c>
    </row>
    <row r="2389" spans="1:12" x14ac:dyDescent="0.55000000000000004">
      <c r="A2389" t="s">
        <v>2454</v>
      </c>
      <c r="B2389" s="1">
        <v>40652</v>
      </c>
      <c r="C2389" t="s">
        <v>138</v>
      </c>
      <c r="D2389" t="s">
        <v>1093</v>
      </c>
      <c r="E2389" t="s">
        <v>1094</v>
      </c>
      <c r="F2389">
        <v>2</v>
      </c>
      <c r="G2389" t="str">
        <f t="array" ref="G2389">INDEX(BillToName,MATCH(A2389,'Bill to Data'!$A$2:$A$3040,0))</f>
        <v>DON OWENS</v>
      </c>
      <c r="H2389" t="str">
        <f t="shared" si="37"/>
        <v>IN40/85-ST</v>
      </c>
      <c r="J2389" t="s">
        <v>4796</v>
      </c>
      <c r="K2389">
        <f t="array" ref="K2389">SUM((InvoiceNo=J2389)*1)</f>
        <v>1</v>
      </c>
      <c r="L2389">
        <f t="array" ref="L2389">SUM((InvoiceNo=J2389)*QuantityShipped)</f>
        <v>55</v>
      </c>
    </row>
    <row r="2390" spans="1:12" x14ac:dyDescent="0.55000000000000004">
      <c r="A2390" t="s">
        <v>2454</v>
      </c>
      <c r="B2390" s="1">
        <v>40652</v>
      </c>
      <c r="C2390" t="s">
        <v>138</v>
      </c>
      <c r="D2390" t="s">
        <v>1095</v>
      </c>
      <c r="E2390" t="s">
        <v>1096</v>
      </c>
      <c r="F2390">
        <v>3</v>
      </c>
      <c r="G2390" t="str">
        <f t="array" ref="G2390">INDEX(BillToName,MATCH(A2390,'Bill to Data'!$A$2:$A$3040,0))</f>
        <v>DON OWENS</v>
      </c>
      <c r="H2390" t="str">
        <f t="shared" si="37"/>
        <v>IN0015-19</v>
      </c>
      <c r="J2390" t="s">
        <v>4797</v>
      </c>
      <c r="K2390">
        <f t="array" ref="K2390">SUM((InvoiceNo=J2390)*1)</f>
        <v>1</v>
      </c>
      <c r="L2390">
        <f t="array" ref="L2390">SUM((InvoiceNo=J2390)*QuantityShipped)</f>
        <v>1</v>
      </c>
    </row>
    <row r="2391" spans="1:12" x14ac:dyDescent="0.55000000000000004">
      <c r="A2391" t="s">
        <v>2454</v>
      </c>
      <c r="B2391" s="1">
        <v>40652</v>
      </c>
      <c r="C2391" t="s">
        <v>138</v>
      </c>
      <c r="D2391" t="s">
        <v>1097</v>
      </c>
      <c r="E2391" t="s">
        <v>1098</v>
      </c>
      <c r="F2391">
        <v>3</v>
      </c>
      <c r="G2391" t="str">
        <f t="array" ref="G2391">INDEX(BillToName,MATCH(A2391,'Bill to Data'!$A$2:$A$3040,0))</f>
        <v>DON OWENS</v>
      </c>
      <c r="H2391" t="str">
        <f t="shared" si="37"/>
        <v>IN15-ST</v>
      </c>
      <c r="J2391" t="s">
        <v>4798</v>
      </c>
      <c r="K2391">
        <f t="array" ref="K2391">SUM((InvoiceNo=J2391)*1)</f>
        <v>1</v>
      </c>
      <c r="L2391">
        <f t="array" ref="L2391">SUM((InvoiceNo=J2391)*QuantityShipped)</f>
        <v>2</v>
      </c>
    </row>
    <row r="2392" spans="1:12" x14ac:dyDescent="0.55000000000000004">
      <c r="A2392" t="s">
        <v>2455</v>
      </c>
      <c r="B2392" s="1">
        <v>40652</v>
      </c>
      <c r="C2392" t="s">
        <v>138</v>
      </c>
      <c r="D2392" t="s">
        <v>887</v>
      </c>
      <c r="E2392" t="s">
        <v>293</v>
      </c>
      <c r="F2392">
        <v>20</v>
      </c>
      <c r="G2392" t="str">
        <f t="array" ref="G2392">INDEX(BillToName,MATCH(A2392,'Bill to Data'!$A$2:$A$3040,0))</f>
        <v>Brian Howard</v>
      </c>
      <c r="H2392" t="str">
        <f t="shared" si="37"/>
        <v>AIXR110015VP</v>
      </c>
      <c r="J2392" t="s">
        <v>4799</v>
      </c>
      <c r="K2392">
        <f t="array" ref="K2392">SUM((InvoiceNo=J2392)*1)</f>
        <v>4</v>
      </c>
      <c r="L2392">
        <f t="array" ref="L2392">SUM((InvoiceNo=J2392)*QuantityShipped)</f>
        <v>74</v>
      </c>
    </row>
    <row r="2393" spans="1:12" x14ac:dyDescent="0.55000000000000004">
      <c r="A2393" t="s">
        <v>2456</v>
      </c>
      <c r="B2393" s="1">
        <v>40652</v>
      </c>
      <c r="C2393" t="s">
        <v>1</v>
      </c>
      <c r="D2393" t="s">
        <v>774</v>
      </c>
      <c r="E2393" t="s">
        <v>775</v>
      </c>
      <c r="F2393">
        <v>5</v>
      </c>
      <c r="G2393" t="str">
        <f t="array" ref="G2393">INDEX(BillToName,MATCH(A2393,'Bill to Data'!$A$2:$A$3040,0))</f>
        <v>ROBERT FYFFE</v>
      </c>
      <c r="H2393" t="str">
        <f t="shared" si="37"/>
        <v>2088-313-145</v>
      </c>
      <c r="J2393" t="s">
        <v>4800</v>
      </c>
      <c r="K2393">
        <f t="array" ref="K2393">SUM((InvoiceNo=J2393)*1)</f>
        <v>1</v>
      </c>
      <c r="L2393">
        <f t="array" ref="L2393">SUM((InvoiceNo=J2393)*QuantityShipped)</f>
        <v>1</v>
      </c>
    </row>
    <row r="2394" spans="1:12" x14ac:dyDescent="0.55000000000000004">
      <c r="A2394" t="s">
        <v>2457</v>
      </c>
      <c r="B2394" s="1">
        <v>40652</v>
      </c>
      <c r="C2394" t="s">
        <v>1</v>
      </c>
      <c r="D2394" t="s">
        <v>312</v>
      </c>
      <c r="E2394" t="s">
        <v>198</v>
      </c>
      <c r="F2394">
        <v>4</v>
      </c>
      <c r="G2394" t="str">
        <f t="array" ref="G2394">INDEX(BillToName,MATCH(A2394,'Bill to Data'!$A$2:$A$3040,0))</f>
        <v>MATTHEW WENGER</v>
      </c>
      <c r="H2394" t="str">
        <f t="shared" si="37"/>
        <v>22251-311-750-N</v>
      </c>
      <c r="J2394" t="s">
        <v>4801</v>
      </c>
      <c r="K2394">
        <f t="array" ref="K2394">SUM((InvoiceNo=J2394)*1)</f>
        <v>1</v>
      </c>
      <c r="L2394">
        <f t="array" ref="L2394">SUM((InvoiceNo=J2394)*QuantityShipped)</f>
        <v>2</v>
      </c>
    </row>
    <row r="2395" spans="1:12" x14ac:dyDescent="0.55000000000000004">
      <c r="A2395" t="s">
        <v>2458</v>
      </c>
      <c r="B2395" s="1">
        <v>40652</v>
      </c>
      <c r="C2395" t="s">
        <v>138</v>
      </c>
      <c r="D2395" t="s">
        <v>2459</v>
      </c>
      <c r="E2395" t="s">
        <v>2460</v>
      </c>
      <c r="F2395">
        <v>8</v>
      </c>
      <c r="G2395" t="str">
        <f t="array" ref="G2395">INDEX(BillToName,MATCH(A2395,'Bill to Data'!$A$2:$A$3040,0))</f>
        <v>KENT MCQUIRE</v>
      </c>
      <c r="H2395" t="str">
        <f t="shared" si="37"/>
        <v>TG-SS0.3</v>
      </c>
      <c r="J2395" t="s">
        <v>4802</v>
      </c>
      <c r="K2395">
        <f t="array" ref="K2395">SUM((InvoiceNo=J2395)*1)</f>
        <v>2</v>
      </c>
      <c r="L2395">
        <f t="array" ref="L2395">SUM((InvoiceNo=J2395)*QuantityShipped)</f>
        <v>4</v>
      </c>
    </row>
    <row r="2396" spans="1:12" x14ac:dyDescent="0.55000000000000004">
      <c r="A2396" t="s">
        <v>2461</v>
      </c>
      <c r="B2396" s="1">
        <v>40652</v>
      </c>
      <c r="C2396" t="s">
        <v>138</v>
      </c>
      <c r="D2396" t="s">
        <v>1899</v>
      </c>
      <c r="E2396" t="s">
        <v>1900</v>
      </c>
      <c r="F2396">
        <v>1</v>
      </c>
      <c r="G2396" t="str">
        <f t="array" ref="G2396">INDEX(BillToName,MATCH(A2396,'Bill to Data'!$A$2:$A$3040,0))</f>
        <v>BILL JANSEN</v>
      </c>
      <c r="H2396" t="str">
        <f t="shared" si="37"/>
        <v>300F</v>
      </c>
      <c r="J2396" t="s">
        <v>4803</v>
      </c>
      <c r="K2396">
        <f t="array" ref="K2396">SUM((InvoiceNo=J2396)*1)</f>
        <v>1</v>
      </c>
      <c r="L2396">
        <f t="array" ref="L2396">SUM((InvoiceNo=J2396)*QuantityShipped)</f>
        <v>1</v>
      </c>
    </row>
    <row r="2397" spans="1:12" x14ac:dyDescent="0.55000000000000004">
      <c r="A2397" t="s">
        <v>2462</v>
      </c>
      <c r="B2397" s="1">
        <v>40652</v>
      </c>
      <c r="C2397" t="s">
        <v>138</v>
      </c>
      <c r="D2397" t="s">
        <v>2312</v>
      </c>
      <c r="E2397" t="s">
        <v>2313</v>
      </c>
      <c r="F2397">
        <v>9</v>
      </c>
      <c r="G2397" t="str">
        <f t="array" ref="G2397">INDEX(BillToName,MATCH(A2397,'Bill to Data'!$A$2:$A$3040,0))</f>
        <v>TERRY LYNN</v>
      </c>
      <c r="H2397" t="str">
        <f t="shared" si="37"/>
        <v>HM075</v>
      </c>
      <c r="J2397" t="s">
        <v>4804</v>
      </c>
      <c r="K2397">
        <f t="array" ref="K2397">SUM((InvoiceNo=J2397)*1)</f>
        <v>1</v>
      </c>
      <c r="L2397">
        <f t="array" ref="L2397">SUM((InvoiceNo=J2397)*QuantityShipped)</f>
        <v>1</v>
      </c>
    </row>
    <row r="2398" spans="1:12" x14ac:dyDescent="0.55000000000000004">
      <c r="A2398" t="s">
        <v>2463</v>
      </c>
      <c r="B2398" s="1">
        <v>40652</v>
      </c>
      <c r="C2398" t="s">
        <v>1</v>
      </c>
      <c r="D2398" t="s">
        <v>2464</v>
      </c>
      <c r="E2398" t="s">
        <v>2465</v>
      </c>
      <c r="F2398">
        <v>1</v>
      </c>
      <c r="G2398" t="str">
        <f t="array" ref="G2398">INDEX(BillToName,MATCH(A2398,'Bill to Data'!$A$2:$A$3040,0))</f>
        <v>THOMAS THOMPSON</v>
      </c>
      <c r="H2398" t="str">
        <f t="shared" si="37"/>
        <v>LS200-06</v>
      </c>
      <c r="J2398" t="s">
        <v>4807</v>
      </c>
      <c r="K2398">
        <f t="array" ref="K2398">SUM((InvoiceNo=J2398)*1)</f>
        <v>8</v>
      </c>
      <c r="L2398">
        <f t="array" ref="L2398">SUM((InvoiceNo=J2398)*QuantityShipped)</f>
        <v>455</v>
      </c>
    </row>
    <row r="2399" spans="1:12" x14ac:dyDescent="0.55000000000000004">
      <c r="A2399" t="s">
        <v>2466</v>
      </c>
      <c r="B2399" s="1">
        <v>40652</v>
      </c>
      <c r="C2399" t="s">
        <v>138</v>
      </c>
      <c r="D2399" t="s">
        <v>2251</v>
      </c>
      <c r="E2399" t="s">
        <v>2252</v>
      </c>
      <c r="F2399">
        <v>20</v>
      </c>
      <c r="G2399" t="str">
        <f t="array" ref="G2399">INDEX(BillToName,MATCH(A2399,'Bill to Data'!$A$2:$A$3040,0))</f>
        <v>TROY MCCOWN</v>
      </c>
      <c r="H2399" t="str">
        <f t="shared" si="37"/>
        <v>75A1/4/SA</v>
      </c>
      <c r="J2399" t="s">
        <v>4808</v>
      </c>
      <c r="K2399">
        <f t="array" ref="K2399">SUM((InvoiceNo=J2399)*1)</f>
        <v>2</v>
      </c>
      <c r="L2399">
        <f t="array" ref="L2399">SUM((InvoiceNo=J2399)*QuantityShipped)</f>
        <v>100</v>
      </c>
    </row>
    <row r="2400" spans="1:12" x14ac:dyDescent="0.55000000000000004">
      <c r="A2400" t="s">
        <v>2467</v>
      </c>
      <c r="B2400" s="1">
        <v>40652</v>
      </c>
      <c r="C2400" t="s">
        <v>1</v>
      </c>
      <c r="D2400" t="s">
        <v>814</v>
      </c>
      <c r="E2400" t="s">
        <v>815</v>
      </c>
      <c r="F2400">
        <v>5</v>
      </c>
      <c r="G2400" t="str">
        <f t="array" ref="G2400">INDEX(BillToName,MATCH(A2400,'Bill to Data'!$A$2:$A$3040,0))</f>
        <v>SCOTT GALLOWAY</v>
      </c>
      <c r="H2400" t="str">
        <f t="shared" si="37"/>
        <v>SJ3-04-VP</v>
      </c>
      <c r="J2400" t="s">
        <v>4809</v>
      </c>
      <c r="K2400">
        <f t="array" ref="K2400">SUM((InvoiceNo=J2400)*1)</f>
        <v>1</v>
      </c>
      <c r="L2400">
        <f t="array" ref="L2400">SUM((InvoiceNo=J2400)*QuantityShipped)</f>
        <v>5</v>
      </c>
    </row>
    <row r="2401" spans="1:12" x14ac:dyDescent="0.55000000000000004">
      <c r="A2401" t="s">
        <v>2467</v>
      </c>
      <c r="B2401" s="1">
        <v>40652</v>
      </c>
      <c r="C2401" t="s">
        <v>1</v>
      </c>
      <c r="D2401" t="s">
        <v>1168</v>
      </c>
      <c r="E2401" t="s">
        <v>1169</v>
      </c>
      <c r="F2401">
        <v>5</v>
      </c>
      <c r="G2401" t="str">
        <f t="array" ref="G2401">INDEX(BillToName,MATCH(A2401,'Bill to Data'!$A$2:$A$3040,0))</f>
        <v>SCOTT GALLOWAY</v>
      </c>
      <c r="H2401" t="str">
        <f t="shared" si="37"/>
        <v>SJ3-06-VP</v>
      </c>
      <c r="J2401" t="s">
        <v>4810</v>
      </c>
      <c r="K2401">
        <f t="array" ref="K2401">SUM((InvoiceNo=J2401)*1)</f>
        <v>1</v>
      </c>
      <c r="L2401">
        <f t="array" ref="L2401">SUM((InvoiceNo=J2401)*QuantityShipped)</f>
        <v>1</v>
      </c>
    </row>
    <row r="2402" spans="1:12" x14ac:dyDescent="0.55000000000000004">
      <c r="A2402" t="s">
        <v>2468</v>
      </c>
      <c r="B2402" s="1">
        <v>40652</v>
      </c>
      <c r="C2402" t="s">
        <v>1</v>
      </c>
      <c r="D2402" t="s">
        <v>1298</v>
      </c>
      <c r="E2402" t="s">
        <v>1299</v>
      </c>
      <c r="F2402">
        <v>1</v>
      </c>
      <c r="G2402" t="str">
        <f t="array" ref="G2402">INDEX(BillToName,MATCH(A2402,'Bill to Data'!$A$2:$A$3040,0))</f>
        <v>PATRICK ROSS</v>
      </c>
      <c r="H2402" t="str">
        <f t="shared" si="37"/>
        <v>INFD0015-19</v>
      </c>
      <c r="J2402" t="s">
        <v>4811</v>
      </c>
      <c r="K2402">
        <f t="array" ref="K2402">SUM((InvoiceNo=J2402)*1)</f>
        <v>2</v>
      </c>
      <c r="L2402">
        <f t="array" ref="L2402">SUM((InvoiceNo=J2402)*QuantityShipped)</f>
        <v>2</v>
      </c>
    </row>
    <row r="2403" spans="1:12" x14ac:dyDescent="0.55000000000000004">
      <c r="A2403" t="s">
        <v>2469</v>
      </c>
      <c r="B2403" s="1">
        <v>40652</v>
      </c>
      <c r="C2403" t="s">
        <v>1</v>
      </c>
      <c r="D2403" t="s">
        <v>2470</v>
      </c>
      <c r="E2403" t="s">
        <v>30</v>
      </c>
      <c r="F2403">
        <v>50</v>
      </c>
      <c r="G2403" t="str">
        <f t="array" ref="G2403">INDEX(BillToName,MATCH(A2403,'Bill to Data'!$A$2:$A$3040,0))</f>
        <v>JASON GLENN</v>
      </c>
      <c r="H2403" t="str">
        <f t="shared" si="37"/>
        <v>25598-1-NYR</v>
      </c>
      <c r="J2403" t="s">
        <v>4812</v>
      </c>
      <c r="K2403">
        <f t="array" ref="K2403">SUM((InvoiceNo=J2403)*1)</f>
        <v>1</v>
      </c>
      <c r="L2403">
        <f t="array" ref="L2403">SUM((InvoiceNo=J2403)*QuantityShipped)</f>
        <v>1</v>
      </c>
    </row>
    <row r="2404" spans="1:12" x14ac:dyDescent="0.55000000000000004">
      <c r="A2404" t="s">
        <v>2469</v>
      </c>
      <c r="B2404" s="1">
        <v>40652</v>
      </c>
      <c r="C2404" t="s">
        <v>1</v>
      </c>
      <c r="D2404" t="s">
        <v>374</v>
      </c>
      <c r="E2404" t="s">
        <v>307</v>
      </c>
      <c r="F2404">
        <v>54</v>
      </c>
      <c r="G2404" t="str">
        <f t="array" ref="G2404">INDEX(BillToName,MATCH(A2404,'Bill to Data'!$A$2:$A$3040,0))</f>
        <v>JASON GLENN</v>
      </c>
      <c r="H2404" t="str">
        <f t="shared" si="37"/>
        <v>AI110025-VS</v>
      </c>
      <c r="J2404" t="s">
        <v>4813</v>
      </c>
      <c r="K2404">
        <f t="array" ref="K2404">SUM((InvoiceNo=J2404)*1)</f>
        <v>3</v>
      </c>
      <c r="L2404">
        <f t="array" ref="L2404">SUM((InvoiceNo=J2404)*QuantityShipped)</f>
        <v>111</v>
      </c>
    </row>
    <row r="2405" spans="1:12" x14ac:dyDescent="0.55000000000000004">
      <c r="A2405" t="s">
        <v>2469</v>
      </c>
      <c r="B2405" s="1">
        <v>40652</v>
      </c>
      <c r="C2405" t="s">
        <v>1</v>
      </c>
      <c r="D2405" t="s">
        <v>2471</v>
      </c>
      <c r="E2405" t="s">
        <v>2472</v>
      </c>
      <c r="F2405">
        <v>4</v>
      </c>
      <c r="G2405" t="str">
        <f t="array" ref="G2405">INDEX(BillToName,MATCH(A2405,'Bill to Data'!$A$2:$A$3040,0))</f>
        <v>JASON GLENN</v>
      </c>
      <c r="H2405" t="str">
        <f t="shared" si="37"/>
        <v>QJ363C-3/4-NYB</v>
      </c>
      <c r="J2405" t="s">
        <v>4814</v>
      </c>
      <c r="K2405">
        <f t="array" ref="K2405">SUM((InvoiceNo=J2405)*1)</f>
        <v>6</v>
      </c>
      <c r="L2405">
        <f t="array" ref="L2405">SUM((InvoiceNo=J2405)*QuantityShipped)</f>
        <v>54</v>
      </c>
    </row>
    <row r="2406" spans="1:12" x14ac:dyDescent="0.55000000000000004">
      <c r="A2406" t="s">
        <v>2473</v>
      </c>
      <c r="B2406" s="1">
        <v>40653</v>
      </c>
      <c r="C2406" t="s">
        <v>1</v>
      </c>
      <c r="D2406" t="s">
        <v>1639</v>
      </c>
      <c r="E2406" t="s">
        <v>1640</v>
      </c>
      <c r="F2406">
        <v>1</v>
      </c>
      <c r="G2406" t="str">
        <f t="array" ref="G2406">INDEX(BillToName,MATCH(A2406,'Bill to Data'!$A$2:$A$3040,0))</f>
        <v>CHRISTOPHER DIDAS</v>
      </c>
      <c r="H2406" t="str">
        <f t="shared" si="37"/>
        <v>1533C-13ESP</v>
      </c>
      <c r="J2406" t="s">
        <v>4821</v>
      </c>
      <c r="K2406">
        <f t="array" ref="K2406">SUM((InvoiceNo=J2406)*1)</f>
        <v>4</v>
      </c>
      <c r="L2406">
        <f t="array" ref="L2406">SUM((InvoiceNo=J2406)*QuantityShipped)</f>
        <v>156</v>
      </c>
    </row>
    <row r="2407" spans="1:12" x14ac:dyDescent="0.55000000000000004">
      <c r="A2407" t="s">
        <v>2474</v>
      </c>
      <c r="B2407" s="1">
        <v>40653</v>
      </c>
      <c r="C2407" t="s">
        <v>1</v>
      </c>
      <c r="D2407" t="s">
        <v>2161</v>
      </c>
      <c r="E2407" t="s">
        <v>1267</v>
      </c>
      <c r="F2407">
        <v>6</v>
      </c>
      <c r="G2407" t="str">
        <f t="array" ref="G2407">INDEX(BillToName,MATCH(A2407,'Bill to Data'!$A$2:$A$3040,0))</f>
        <v>MATT WAIDELICH</v>
      </c>
      <c r="H2407" t="str">
        <f t="shared" si="37"/>
        <v>CP4916-98</v>
      </c>
      <c r="J2407" t="s">
        <v>4822</v>
      </c>
      <c r="K2407">
        <f t="array" ref="K2407">SUM((InvoiceNo=J2407)*1)</f>
        <v>2</v>
      </c>
      <c r="L2407">
        <f t="array" ref="L2407">SUM((InvoiceNo=J2407)*QuantityShipped)</f>
        <v>38</v>
      </c>
    </row>
    <row r="2408" spans="1:12" x14ac:dyDescent="0.55000000000000004">
      <c r="A2408" t="s">
        <v>2475</v>
      </c>
      <c r="B2408" s="1">
        <v>40653</v>
      </c>
      <c r="C2408" t="s">
        <v>1</v>
      </c>
      <c r="D2408" t="s">
        <v>1298</v>
      </c>
      <c r="E2408" t="s">
        <v>1299</v>
      </c>
      <c r="F2408">
        <v>1</v>
      </c>
      <c r="G2408" t="str">
        <f t="array" ref="G2408">INDEX(BillToName,MATCH(A2408,'Bill to Data'!$A$2:$A$3040,0))</f>
        <v>JOHN CASON</v>
      </c>
      <c r="H2408" t="str">
        <f t="shared" si="37"/>
        <v>INFD0015-19</v>
      </c>
      <c r="J2408" t="s">
        <v>4823</v>
      </c>
      <c r="K2408">
        <f t="array" ref="K2408">SUM((InvoiceNo=J2408)*1)</f>
        <v>1</v>
      </c>
      <c r="L2408">
        <f t="array" ref="L2408">SUM((InvoiceNo=J2408)*QuantityShipped)</f>
        <v>1</v>
      </c>
    </row>
    <row r="2409" spans="1:12" x14ac:dyDescent="0.55000000000000004">
      <c r="A2409" t="s">
        <v>2476</v>
      </c>
      <c r="B2409" s="1">
        <v>40653</v>
      </c>
      <c r="C2409" t="s">
        <v>1</v>
      </c>
      <c r="D2409" t="s">
        <v>2148</v>
      </c>
      <c r="E2409" t="s">
        <v>2149</v>
      </c>
      <c r="F2409">
        <v>1</v>
      </c>
      <c r="G2409" t="str">
        <f t="array" ref="G2409">INDEX(BillToName,MATCH(A2409,'Bill to Data'!$A$2:$A$3040,0))</f>
        <v>THOMAS REECE</v>
      </c>
      <c r="H2409" t="str">
        <f t="shared" si="37"/>
        <v>SF-1100-PTS</v>
      </c>
      <c r="J2409" t="s">
        <v>4824</v>
      </c>
      <c r="K2409">
        <f t="array" ref="K2409">SUM((InvoiceNo=J2409)*1)</f>
        <v>1</v>
      </c>
      <c r="L2409">
        <f t="array" ref="L2409">SUM((InvoiceNo=J2409)*QuantityShipped)</f>
        <v>1</v>
      </c>
    </row>
    <row r="2410" spans="1:12" x14ac:dyDescent="0.55000000000000004">
      <c r="A2410" t="s">
        <v>2477</v>
      </c>
      <c r="B2410" s="1">
        <v>40653</v>
      </c>
      <c r="C2410" t="s">
        <v>1</v>
      </c>
      <c r="D2410" t="s">
        <v>769</v>
      </c>
      <c r="E2410" t="s">
        <v>770</v>
      </c>
      <c r="F2410">
        <v>60</v>
      </c>
      <c r="G2410" t="str">
        <f t="array" ref="G2410">INDEX(BillToName,MATCH(A2410,'Bill to Data'!$A$2:$A$3040,0))</f>
        <v>JOHN OSTBY</v>
      </c>
      <c r="H2410" t="str">
        <f t="shared" si="37"/>
        <v>6051-SS-100</v>
      </c>
      <c r="J2410" t="s">
        <v>4825</v>
      </c>
      <c r="K2410">
        <f t="array" ref="K2410">SUM((InvoiceNo=J2410)*1)</f>
        <v>1</v>
      </c>
      <c r="L2410">
        <f t="array" ref="L2410">SUM((InvoiceNo=J2410)*QuantityShipped)</f>
        <v>2</v>
      </c>
    </row>
    <row r="2411" spans="1:12" x14ac:dyDescent="0.55000000000000004">
      <c r="A2411" t="s">
        <v>2478</v>
      </c>
      <c r="B2411" s="1">
        <v>40653</v>
      </c>
      <c r="C2411" t="s">
        <v>1</v>
      </c>
      <c r="D2411" t="s">
        <v>2479</v>
      </c>
      <c r="E2411" t="s">
        <v>2480</v>
      </c>
      <c r="F2411">
        <v>1</v>
      </c>
      <c r="G2411" t="str">
        <f t="array" ref="G2411">INDEX(BillToName,MATCH(A2411,'Bill to Data'!$A$2:$A$3040,0))</f>
        <v>BRENT WILLIMACK</v>
      </c>
      <c r="H2411" t="str">
        <f t="shared" si="37"/>
        <v>WM20</v>
      </c>
      <c r="J2411" t="s">
        <v>4826</v>
      </c>
      <c r="K2411">
        <f t="array" ref="K2411">SUM((InvoiceNo=J2411)*1)</f>
        <v>4</v>
      </c>
      <c r="L2411">
        <f t="array" ref="L2411">SUM((InvoiceNo=J2411)*QuantityShipped)</f>
        <v>4</v>
      </c>
    </row>
    <row r="2412" spans="1:12" x14ac:dyDescent="0.55000000000000004">
      <c r="A2412" t="s">
        <v>2481</v>
      </c>
      <c r="B2412" s="1">
        <v>40653</v>
      </c>
      <c r="C2412" t="s">
        <v>138</v>
      </c>
      <c r="D2412" t="s">
        <v>136</v>
      </c>
      <c r="E2412" t="s">
        <v>120</v>
      </c>
      <c r="F2412">
        <v>18</v>
      </c>
      <c r="G2412" t="str">
        <f t="array" ref="G2412">INDEX(BillToName,MATCH(A2412,'Bill to Data'!$A$2:$A$3040,0))</f>
        <v>MARY ANNE SHORES</v>
      </c>
      <c r="H2412" t="str">
        <f t="shared" si="37"/>
        <v>XR8008VS</v>
      </c>
      <c r="J2412" t="s">
        <v>4827</v>
      </c>
      <c r="K2412">
        <f t="array" ref="K2412">SUM((InvoiceNo=J2412)*1)</f>
        <v>2</v>
      </c>
      <c r="L2412">
        <f t="array" ref="L2412">SUM((InvoiceNo=J2412)*QuantityShipped)</f>
        <v>24</v>
      </c>
    </row>
    <row r="2413" spans="1:12" x14ac:dyDescent="0.55000000000000004">
      <c r="A2413" t="s">
        <v>2482</v>
      </c>
      <c r="B2413" s="1">
        <v>40653</v>
      </c>
      <c r="C2413" t="s">
        <v>138</v>
      </c>
      <c r="D2413" t="s">
        <v>2449</v>
      </c>
      <c r="E2413" t="s">
        <v>2450</v>
      </c>
      <c r="F2413">
        <v>1</v>
      </c>
      <c r="G2413" t="str">
        <f t="array" ref="G2413">INDEX(BillToName,MATCH(A2413,'Bill to Data'!$A$2:$A$3040,0))</f>
        <v>JOHN BURGER</v>
      </c>
      <c r="H2413" t="str">
        <f t="shared" si="37"/>
        <v>4111-035</v>
      </c>
      <c r="J2413" t="s">
        <v>4828</v>
      </c>
      <c r="K2413">
        <f t="array" ref="K2413">SUM((InvoiceNo=J2413)*1)</f>
        <v>3</v>
      </c>
      <c r="L2413">
        <f t="array" ref="L2413">SUM((InvoiceNo=J2413)*QuantityShipped)</f>
        <v>56</v>
      </c>
    </row>
    <row r="2414" spans="1:12" x14ac:dyDescent="0.55000000000000004">
      <c r="A2414" t="s">
        <v>2483</v>
      </c>
      <c r="B2414" s="1">
        <v>40653</v>
      </c>
      <c r="C2414" t="s">
        <v>1</v>
      </c>
      <c r="D2414" t="s">
        <v>1103</v>
      </c>
      <c r="E2414" t="s">
        <v>1104</v>
      </c>
      <c r="F2414">
        <v>7</v>
      </c>
      <c r="G2414" t="str">
        <f t="array" ref="G2414">INDEX(BillToName,MATCH(A2414,'Bill to Data'!$A$2:$A$3040,0))</f>
        <v>MICKEY JACKSON</v>
      </c>
      <c r="H2414" t="str">
        <f t="shared" si="37"/>
        <v>20460-00</v>
      </c>
      <c r="J2414" t="s">
        <v>4831</v>
      </c>
      <c r="K2414">
        <f t="array" ref="K2414">SUM((InvoiceNo=J2414)*1)</f>
        <v>6</v>
      </c>
      <c r="L2414">
        <f t="array" ref="L2414">SUM((InvoiceNo=J2414)*QuantityShipped)</f>
        <v>27</v>
      </c>
    </row>
    <row r="2415" spans="1:12" x14ac:dyDescent="0.55000000000000004">
      <c r="A2415" t="s">
        <v>2484</v>
      </c>
      <c r="B2415" s="1">
        <v>40653</v>
      </c>
      <c r="C2415" t="s">
        <v>138</v>
      </c>
      <c r="D2415" t="s">
        <v>970</v>
      </c>
      <c r="E2415" t="s">
        <v>971</v>
      </c>
      <c r="F2415">
        <v>6</v>
      </c>
      <c r="G2415" t="str">
        <f t="array" ref="G2415">INDEX(BillToName,MATCH(A2415,'Bill to Data'!$A$2:$A$3040,0))</f>
        <v>LELAND CATLEDGE</v>
      </c>
      <c r="H2415" t="str">
        <f t="shared" si="37"/>
        <v>AIC11004-VS</v>
      </c>
      <c r="J2415" t="s">
        <v>4832</v>
      </c>
      <c r="K2415">
        <f t="array" ref="K2415">SUM((InvoiceNo=J2415)*1)</f>
        <v>1</v>
      </c>
      <c r="L2415">
        <f t="array" ref="L2415">SUM((InvoiceNo=J2415)*QuantityShipped)</f>
        <v>1</v>
      </c>
    </row>
    <row r="2416" spans="1:12" x14ac:dyDescent="0.55000000000000004">
      <c r="A2416" t="s">
        <v>2485</v>
      </c>
      <c r="B2416" s="1">
        <v>40653</v>
      </c>
      <c r="C2416" t="s">
        <v>138</v>
      </c>
      <c r="D2416" t="s">
        <v>1152</v>
      </c>
      <c r="E2416" t="s">
        <v>1153</v>
      </c>
      <c r="F2416">
        <v>1</v>
      </c>
      <c r="G2416" t="str">
        <f t="array" ref="G2416">INDEX(BillToName,MATCH(A2416,'Bill to Data'!$A$2:$A$3040,0))</f>
        <v>CHRIS WYATT</v>
      </c>
      <c r="H2416" t="str">
        <f t="shared" si="37"/>
        <v>IN0030-24</v>
      </c>
      <c r="J2416" t="s">
        <v>4833</v>
      </c>
      <c r="K2416">
        <f t="array" ref="K2416">SUM((InvoiceNo=J2416)*1)</f>
        <v>4</v>
      </c>
      <c r="L2416">
        <f t="array" ref="L2416">SUM((InvoiceNo=J2416)*QuantityShipped)</f>
        <v>192</v>
      </c>
    </row>
    <row r="2417" spans="1:12" x14ac:dyDescent="0.55000000000000004">
      <c r="A2417" t="s">
        <v>2485</v>
      </c>
      <c r="B2417" s="1">
        <v>40653</v>
      </c>
      <c r="C2417" t="s">
        <v>138</v>
      </c>
      <c r="D2417" t="s">
        <v>1154</v>
      </c>
      <c r="E2417" t="s">
        <v>1155</v>
      </c>
      <c r="F2417">
        <v>1</v>
      </c>
      <c r="G2417" t="str">
        <f t="array" ref="G2417">INDEX(BillToName,MATCH(A2417,'Bill to Data'!$A$2:$A$3040,0))</f>
        <v>CHRIS WYATT</v>
      </c>
      <c r="H2417" t="str">
        <f t="shared" si="37"/>
        <v>IN30/60-ST</v>
      </c>
      <c r="J2417" t="s">
        <v>4835</v>
      </c>
      <c r="K2417">
        <f t="array" ref="K2417">SUM((InvoiceNo=J2417)*1)</f>
        <v>1</v>
      </c>
      <c r="L2417">
        <f t="array" ref="L2417">SUM((InvoiceNo=J2417)*QuantityShipped)</f>
        <v>20</v>
      </c>
    </row>
    <row r="2418" spans="1:12" x14ac:dyDescent="0.55000000000000004">
      <c r="A2418" t="s">
        <v>2485</v>
      </c>
      <c r="B2418" s="1">
        <v>40653</v>
      </c>
      <c r="C2418" t="s">
        <v>138</v>
      </c>
      <c r="D2418" t="s">
        <v>2486</v>
      </c>
      <c r="E2418" t="s">
        <v>2487</v>
      </c>
      <c r="F2418">
        <v>1</v>
      </c>
      <c r="G2418" t="str">
        <f t="array" ref="G2418">INDEX(BillToName,MATCH(A2418,'Bill to Data'!$A$2:$A$3040,0))</f>
        <v>CHRIS WYATT</v>
      </c>
      <c r="H2418" t="str">
        <f t="shared" si="37"/>
        <v>SL200-90</v>
      </c>
      <c r="J2418" t="s">
        <v>4836</v>
      </c>
      <c r="K2418">
        <f t="array" ref="K2418">SUM((InvoiceNo=J2418)*1)</f>
        <v>12</v>
      </c>
      <c r="L2418">
        <f t="array" ref="L2418">SUM((InvoiceNo=J2418)*QuantityShipped)</f>
        <v>227</v>
      </c>
    </row>
    <row r="2419" spans="1:12" x14ac:dyDescent="0.55000000000000004">
      <c r="A2419" t="s">
        <v>2485</v>
      </c>
      <c r="B2419" s="1">
        <v>40653</v>
      </c>
      <c r="C2419" t="s">
        <v>138</v>
      </c>
      <c r="D2419" t="s">
        <v>1099</v>
      </c>
      <c r="E2419" t="s">
        <v>1100</v>
      </c>
      <c r="F2419">
        <v>0</v>
      </c>
      <c r="G2419" t="str">
        <f t="array" ref="G2419">INDEX(BillToName,MATCH(A2419,'Bill to Data'!$A$2:$A$3040,0))</f>
        <v>CHRIS WYATT</v>
      </c>
      <c r="H2419" t="str">
        <f t="shared" si="37"/>
        <v>VF200</v>
      </c>
      <c r="J2419" t="s">
        <v>4839</v>
      </c>
      <c r="K2419">
        <f t="array" ref="K2419">SUM((InvoiceNo=J2419)*1)</f>
        <v>1</v>
      </c>
      <c r="L2419">
        <f t="array" ref="L2419">SUM((InvoiceNo=J2419)*QuantityShipped)</f>
        <v>5</v>
      </c>
    </row>
    <row r="2420" spans="1:12" x14ac:dyDescent="0.55000000000000004">
      <c r="A2420" t="s">
        <v>2485</v>
      </c>
      <c r="B2420" s="1">
        <v>40653</v>
      </c>
      <c r="C2420" t="s">
        <v>138</v>
      </c>
      <c r="D2420" t="s">
        <v>2488</v>
      </c>
      <c r="E2420" t="s">
        <v>2489</v>
      </c>
      <c r="F2420">
        <v>2</v>
      </c>
      <c r="G2420" t="str">
        <f t="array" ref="G2420">INDEX(BillToName,MATCH(A2420,'Bill to Data'!$A$2:$A$3040,0))</f>
        <v>CHRIS WYATT</v>
      </c>
      <c r="H2420" t="str">
        <f t="shared" si="37"/>
        <v>TEE200</v>
      </c>
      <c r="J2420" t="s">
        <v>4840</v>
      </c>
      <c r="K2420">
        <f t="array" ref="K2420">SUM((InvoiceNo=J2420)*1)</f>
        <v>1</v>
      </c>
      <c r="L2420">
        <f t="array" ref="L2420">SUM((InvoiceNo=J2420)*QuantityShipped)</f>
        <v>1</v>
      </c>
    </row>
    <row r="2421" spans="1:12" x14ac:dyDescent="0.55000000000000004">
      <c r="A2421" t="s">
        <v>2485</v>
      </c>
      <c r="B2421" s="1">
        <v>40653</v>
      </c>
      <c r="C2421" t="s">
        <v>138</v>
      </c>
      <c r="D2421" t="s">
        <v>2490</v>
      </c>
      <c r="E2421" t="s">
        <v>2491</v>
      </c>
      <c r="F2421">
        <v>60</v>
      </c>
      <c r="G2421" t="str">
        <f t="array" ref="G2421">INDEX(BillToName,MATCH(A2421,'Bill to Data'!$A$2:$A$3040,0))</f>
        <v>CHRIS WYATT</v>
      </c>
      <c r="H2421" t="str">
        <f t="shared" si="37"/>
        <v>300EPDM-200</v>
      </c>
      <c r="J2421" t="s">
        <v>4841</v>
      </c>
      <c r="K2421">
        <f t="array" ref="K2421">SUM((InvoiceNo=J2421)*1)</f>
        <v>1</v>
      </c>
      <c r="L2421">
        <f t="array" ref="L2421">SUM((InvoiceNo=J2421)*QuantityShipped)</f>
        <v>1</v>
      </c>
    </row>
    <row r="2422" spans="1:12" x14ac:dyDescent="0.55000000000000004">
      <c r="A2422" t="s">
        <v>2485</v>
      </c>
      <c r="B2422" s="1">
        <v>40653</v>
      </c>
      <c r="C2422" t="s">
        <v>138</v>
      </c>
      <c r="D2422" t="s">
        <v>308</v>
      </c>
      <c r="E2422" t="s">
        <v>293</v>
      </c>
      <c r="F2422">
        <v>75</v>
      </c>
      <c r="G2422" t="str">
        <f t="array" ref="G2422">INDEX(BillToName,MATCH(A2422,'Bill to Data'!$A$2:$A$3040,0))</f>
        <v>CHRIS WYATT</v>
      </c>
      <c r="H2422" t="str">
        <f t="shared" si="37"/>
        <v>AIXR11003VP</v>
      </c>
      <c r="J2422" t="s">
        <v>4844</v>
      </c>
      <c r="K2422">
        <f t="array" ref="K2422">SUM((InvoiceNo=J2422)*1)</f>
        <v>1</v>
      </c>
      <c r="L2422">
        <f t="array" ref="L2422">SUM((InvoiceNo=J2422)*QuantityShipped)</f>
        <v>12</v>
      </c>
    </row>
    <row r="2423" spans="1:12" x14ac:dyDescent="0.55000000000000004">
      <c r="A2423" t="s">
        <v>2485</v>
      </c>
      <c r="B2423" s="1">
        <v>40653</v>
      </c>
      <c r="C2423" t="s">
        <v>138</v>
      </c>
      <c r="D2423" t="s">
        <v>29</v>
      </c>
      <c r="E2423" t="s">
        <v>30</v>
      </c>
      <c r="F2423">
        <v>75</v>
      </c>
      <c r="G2423" t="str">
        <f t="array" ref="G2423">INDEX(BillToName,MATCH(A2423,'Bill to Data'!$A$2:$A$3040,0))</f>
        <v>CHRIS WYATT</v>
      </c>
      <c r="H2423" t="str">
        <f t="shared" si="37"/>
        <v>25612-4-NYR</v>
      </c>
      <c r="J2423" t="s">
        <v>4845</v>
      </c>
      <c r="K2423">
        <f t="array" ref="K2423">SUM((InvoiceNo=J2423)*1)</f>
        <v>1</v>
      </c>
      <c r="L2423">
        <f t="array" ref="L2423">SUM((InvoiceNo=J2423)*QuantityShipped)</f>
        <v>1</v>
      </c>
    </row>
    <row r="2424" spans="1:12" x14ac:dyDescent="0.55000000000000004">
      <c r="A2424" t="s">
        <v>2485</v>
      </c>
      <c r="B2424" s="1">
        <v>40653</v>
      </c>
      <c r="C2424" t="s">
        <v>138</v>
      </c>
      <c r="D2424" t="s">
        <v>130</v>
      </c>
      <c r="E2424" t="s">
        <v>120</v>
      </c>
      <c r="F2424">
        <v>75</v>
      </c>
      <c r="G2424" t="str">
        <f t="array" ref="G2424">INDEX(BillToName,MATCH(A2424,'Bill to Data'!$A$2:$A$3040,0))</f>
        <v>CHRIS WYATT</v>
      </c>
      <c r="H2424" t="str">
        <f t="shared" si="37"/>
        <v>XR8004VS</v>
      </c>
      <c r="J2424" t="s">
        <v>4847</v>
      </c>
      <c r="K2424">
        <f t="array" ref="K2424">SUM((InvoiceNo=J2424)*1)</f>
        <v>1</v>
      </c>
      <c r="L2424">
        <f t="array" ref="L2424">SUM((InvoiceNo=J2424)*QuantityShipped)</f>
        <v>-4</v>
      </c>
    </row>
    <row r="2425" spans="1:12" x14ac:dyDescent="0.55000000000000004">
      <c r="A2425" t="s">
        <v>2485</v>
      </c>
      <c r="B2425" s="1">
        <v>40653</v>
      </c>
      <c r="C2425" t="s">
        <v>138</v>
      </c>
      <c r="D2425" t="s">
        <v>121</v>
      </c>
      <c r="E2425" t="s">
        <v>30</v>
      </c>
      <c r="F2425">
        <v>75</v>
      </c>
      <c r="G2425" t="str">
        <f t="array" ref="G2425">INDEX(BillToName,MATCH(A2425,'Bill to Data'!$A$2:$A$3040,0))</f>
        <v>CHRIS WYATT</v>
      </c>
      <c r="H2425" t="str">
        <f t="shared" si="37"/>
        <v>25612-3-NYR</v>
      </c>
      <c r="J2425" t="s">
        <v>4848</v>
      </c>
      <c r="K2425">
        <f t="array" ref="K2425">SUM((InvoiceNo=J2425)*1)</f>
        <v>6</v>
      </c>
      <c r="L2425">
        <f t="array" ref="L2425">SUM((InvoiceNo=J2425)*QuantityShipped)</f>
        <v>355</v>
      </c>
    </row>
    <row r="2426" spans="1:12" x14ac:dyDescent="0.55000000000000004">
      <c r="A2426" t="s">
        <v>2485</v>
      </c>
      <c r="B2426" s="1">
        <v>40653</v>
      </c>
      <c r="C2426" t="s">
        <v>138</v>
      </c>
      <c r="D2426" t="s">
        <v>2492</v>
      </c>
      <c r="E2426" t="s">
        <v>63</v>
      </c>
      <c r="F2426">
        <v>0</v>
      </c>
      <c r="G2426" t="str">
        <f t="array" ref="G2426">INDEX(BillToName,MATCH(A2426,'Bill to Data'!$A$2:$A$3040,0))</f>
        <v>CHRIS WYATT</v>
      </c>
      <c r="H2426" t="str">
        <f t="shared" si="37"/>
        <v>XR8008-VK</v>
      </c>
      <c r="J2426" t="s">
        <v>4849</v>
      </c>
      <c r="K2426">
        <f t="array" ref="K2426">SUM((InvoiceNo=J2426)*1)</f>
        <v>1</v>
      </c>
      <c r="L2426">
        <f t="array" ref="L2426">SUM((InvoiceNo=J2426)*QuantityShipped)</f>
        <v>1</v>
      </c>
    </row>
    <row r="2427" spans="1:12" x14ac:dyDescent="0.55000000000000004">
      <c r="A2427" t="s">
        <v>2485</v>
      </c>
      <c r="B2427" s="1">
        <v>40653</v>
      </c>
      <c r="C2427" t="s">
        <v>138</v>
      </c>
      <c r="D2427" t="s">
        <v>2493</v>
      </c>
      <c r="E2427" t="s">
        <v>2494</v>
      </c>
      <c r="F2427">
        <v>2</v>
      </c>
      <c r="G2427" t="str">
        <f t="array" ref="G2427">INDEX(BillToName,MATCH(A2427,'Bill to Data'!$A$2:$A$3040,0))</f>
        <v>CHRIS WYATT</v>
      </c>
      <c r="H2427" t="str">
        <f t="shared" si="37"/>
        <v>NIP200-4</v>
      </c>
      <c r="J2427" t="s">
        <v>4850</v>
      </c>
      <c r="K2427">
        <f t="array" ref="K2427">SUM((InvoiceNo=J2427)*1)</f>
        <v>1</v>
      </c>
      <c r="L2427">
        <f t="array" ref="L2427">SUM((InvoiceNo=J2427)*QuantityShipped)</f>
        <v>1</v>
      </c>
    </row>
    <row r="2428" spans="1:12" x14ac:dyDescent="0.55000000000000004">
      <c r="A2428" t="s">
        <v>2485</v>
      </c>
      <c r="B2428" s="1">
        <v>40653</v>
      </c>
      <c r="C2428" t="s">
        <v>138</v>
      </c>
      <c r="D2428" t="s">
        <v>2495</v>
      </c>
      <c r="E2428" t="s">
        <v>2496</v>
      </c>
      <c r="F2428">
        <v>6</v>
      </c>
      <c r="G2428" t="str">
        <f t="array" ref="G2428">INDEX(BillToName,MATCH(A2428,'Bill to Data'!$A$2:$A$3040,0))</f>
        <v>CHRIS WYATT</v>
      </c>
      <c r="H2428" t="str">
        <f t="shared" si="37"/>
        <v>QJ363F-1-NYB</v>
      </c>
      <c r="J2428" t="s">
        <v>4851</v>
      </c>
      <c r="K2428">
        <f t="array" ref="K2428">SUM((InvoiceNo=J2428)*1)</f>
        <v>1</v>
      </c>
      <c r="L2428">
        <f t="array" ref="L2428">SUM((InvoiceNo=J2428)*QuantityShipped)</f>
        <v>1</v>
      </c>
    </row>
    <row r="2429" spans="1:12" x14ac:dyDescent="0.55000000000000004">
      <c r="A2429" t="s">
        <v>2485</v>
      </c>
      <c r="B2429" s="1">
        <v>40653</v>
      </c>
      <c r="C2429" t="s">
        <v>138</v>
      </c>
      <c r="D2429" t="s">
        <v>852</v>
      </c>
      <c r="E2429" t="s">
        <v>853</v>
      </c>
      <c r="F2429">
        <v>8</v>
      </c>
      <c r="G2429" t="str">
        <f t="array" ref="G2429">INDEX(BillToName,MATCH(A2429,'Bill to Data'!$A$2:$A$3040,0))</f>
        <v>CHRIS WYATT</v>
      </c>
      <c r="H2429" t="str">
        <f t="shared" si="37"/>
        <v>HB200</v>
      </c>
      <c r="J2429" t="s">
        <v>4852</v>
      </c>
      <c r="K2429">
        <f t="array" ref="K2429">SUM((InvoiceNo=J2429)*1)</f>
        <v>1</v>
      </c>
      <c r="L2429">
        <f t="array" ref="L2429">SUM((InvoiceNo=J2429)*QuantityShipped)</f>
        <v>12</v>
      </c>
    </row>
    <row r="2430" spans="1:12" x14ac:dyDescent="0.55000000000000004">
      <c r="A2430" t="s">
        <v>2485</v>
      </c>
      <c r="B2430" s="1">
        <v>40653</v>
      </c>
      <c r="C2430" t="s">
        <v>138</v>
      </c>
      <c r="D2430" t="s">
        <v>1227</v>
      </c>
      <c r="E2430" t="s">
        <v>1228</v>
      </c>
      <c r="F2430">
        <v>10</v>
      </c>
      <c r="G2430" t="str">
        <f t="array" ref="G2430">INDEX(BillToName,MATCH(A2430,'Bill to Data'!$A$2:$A$3040,0))</f>
        <v>CHRIS WYATT</v>
      </c>
      <c r="H2430" t="str">
        <f t="shared" si="37"/>
        <v>FC200</v>
      </c>
      <c r="J2430" t="s">
        <v>4853</v>
      </c>
      <c r="K2430">
        <f t="array" ref="K2430">SUM((InvoiceNo=J2430)*1)</f>
        <v>2</v>
      </c>
      <c r="L2430">
        <f t="array" ref="L2430">SUM((InvoiceNo=J2430)*QuantityShipped)</f>
        <v>98</v>
      </c>
    </row>
    <row r="2431" spans="1:12" x14ac:dyDescent="0.55000000000000004">
      <c r="A2431" t="s">
        <v>2497</v>
      </c>
      <c r="B2431" s="1">
        <v>40653</v>
      </c>
      <c r="C2431" t="s">
        <v>138</v>
      </c>
      <c r="D2431" t="s">
        <v>244</v>
      </c>
      <c r="E2431" t="s">
        <v>23</v>
      </c>
      <c r="F2431">
        <v>7</v>
      </c>
      <c r="G2431" t="str">
        <f t="array" ref="G2431">INDEX(BillToName,MATCH(A2431,'Bill to Data'!$A$2:$A$3040,0))</f>
        <v>Richard McCracken</v>
      </c>
      <c r="H2431" t="str">
        <f t="shared" si="37"/>
        <v>TT11002-VP</v>
      </c>
      <c r="J2431" t="s">
        <v>4854</v>
      </c>
      <c r="K2431">
        <f t="array" ref="K2431">SUM((InvoiceNo=J2431)*1)</f>
        <v>1</v>
      </c>
      <c r="L2431">
        <f t="array" ref="L2431">SUM((InvoiceNo=J2431)*QuantityShipped)</f>
        <v>50</v>
      </c>
    </row>
    <row r="2432" spans="1:12" x14ac:dyDescent="0.55000000000000004">
      <c r="A2432" t="s">
        <v>2497</v>
      </c>
      <c r="B2432" s="1">
        <v>40653</v>
      </c>
      <c r="C2432" t="s">
        <v>138</v>
      </c>
      <c r="D2432" t="s">
        <v>77</v>
      </c>
      <c r="E2432" t="s">
        <v>30</v>
      </c>
      <c r="F2432">
        <v>7</v>
      </c>
      <c r="G2432" t="str">
        <f t="array" ref="G2432">INDEX(BillToName,MATCH(A2432,'Bill to Data'!$A$2:$A$3040,0))</f>
        <v>Richard McCracken</v>
      </c>
      <c r="H2432" t="str">
        <f t="shared" si="37"/>
        <v>25612-6-NYR</v>
      </c>
      <c r="J2432" t="s">
        <v>4856</v>
      </c>
      <c r="K2432">
        <f t="array" ref="K2432">SUM((InvoiceNo=J2432)*1)</f>
        <v>3</v>
      </c>
      <c r="L2432">
        <f t="array" ref="L2432">SUM((InvoiceNo=J2432)*QuantityShipped)</f>
        <v>75</v>
      </c>
    </row>
    <row r="2433" spans="1:12" x14ac:dyDescent="0.55000000000000004">
      <c r="A2433" t="s">
        <v>2497</v>
      </c>
      <c r="B2433" s="1">
        <v>40653</v>
      </c>
      <c r="C2433" t="s">
        <v>138</v>
      </c>
      <c r="D2433" t="s">
        <v>44</v>
      </c>
      <c r="E2433" t="s">
        <v>45</v>
      </c>
      <c r="F2433">
        <v>7</v>
      </c>
      <c r="G2433" t="str">
        <f t="array" ref="G2433">INDEX(BillToName,MATCH(A2433,'Bill to Data'!$A$2:$A$3040,0))</f>
        <v>Richard McCracken</v>
      </c>
      <c r="H2433" t="str">
        <f t="shared" si="37"/>
        <v>19845-25-PP</v>
      </c>
      <c r="J2433" t="s">
        <v>4857</v>
      </c>
      <c r="K2433">
        <f t="array" ref="K2433">SUM((InvoiceNo=J2433)*1)</f>
        <v>1</v>
      </c>
      <c r="L2433">
        <f t="array" ref="L2433">SUM((InvoiceNo=J2433)*QuantityShipped)</f>
        <v>10</v>
      </c>
    </row>
    <row r="2434" spans="1:12" x14ac:dyDescent="0.55000000000000004">
      <c r="A2434" t="s">
        <v>2497</v>
      </c>
      <c r="B2434" s="1">
        <v>40653</v>
      </c>
      <c r="C2434" t="s">
        <v>138</v>
      </c>
      <c r="D2434" t="s">
        <v>473</v>
      </c>
      <c r="E2434" t="s">
        <v>474</v>
      </c>
      <c r="F2434">
        <v>2</v>
      </c>
      <c r="G2434" t="str">
        <f t="array" ref="G2434">INDEX(BillToName,MATCH(A2434,'Bill to Data'!$A$2:$A$3040,0))</f>
        <v>Richard McCracken</v>
      </c>
      <c r="H2434" t="str">
        <f t="shared" ref="H2434:H2497" si="38">LEFT(D2434,LEN(D2434))</f>
        <v>19349-211-406-N</v>
      </c>
      <c r="J2434" t="s">
        <v>4858</v>
      </c>
      <c r="K2434">
        <f t="array" ref="K2434">SUM((InvoiceNo=J2434)*1)</f>
        <v>7</v>
      </c>
      <c r="L2434">
        <f t="array" ref="L2434">SUM((InvoiceNo=J2434)*QuantityShipped)</f>
        <v>80</v>
      </c>
    </row>
    <row r="2435" spans="1:12" x14ac:dyDescent="0.55000000000000004">
      <c r="A2435" t="s">
        <v>2497</v>
      </c>
      <c r="B2435" s="1">
        <v>40653</v>
      </c>
      <c r="C2435" t="s">
        <v>138</v>
      </c>
      <c r="D2435" t="s">
        <v>475</v>
      </c>
      <c r="E2435" t="s">
        <v>476</v>
      </c>
      <c r="F2435">
        <v>4</v>
      </c>
      <c r="G2435" t="str">
        <f t="array" ref="G2435">INDEX(BillToName,MATCH(A2435,'Bill to Data'!$A$2:$A$3040,0))</f>
        <v>Richard McCracken</v>
      </c>
      <c r="H2435" t="str">
        <f t="shared" si="38"/>
        <v>19350-212-406-N</v>
      </c>
      <c r="J2435" t="s">
        <v>4859</v>
      </c>
      <c r="K2435">
        <f t="array" ref="K2435">SUM((InvoiceNo=J2435)*1)</f>
        <v>2</v>
      </c>
      <c r="L2435">
        <f t="array" ref="L2435">SUM((InvoiceNo=J2435)*QuantityShipped)</f>
        <v>95</v>
      </c>
    </row>
    <row r="2436" spans="1:12" x14ac:dyDescent="0.55000000000000004">
      <c r="A2436" t="s">
        <v>2497</v>
      </c>
      <c r="B2436" s="1">
        <v>40653</v>
      </c>
      <c r="C2436" t="s">
        <v>138</v>
      </c>
      <c r="D2436" t="s">
        <v>477</v>
      </c>
      <c r="E2436" t="s">
        <v>478</v>
      </c>
      <c r="F2436">
        <v>1</v>
      </c>
      <c r="G2436" t="str">
        <f t="array" ref="G2436">INDEX(BillToName,MATCH(A2436,'Bill to Data'!$A$2:$A$3040,0))</f>
        <v>Richard McCracken</v>
      </c>
      <c r="H2436" t="str">
        <f t="shared" si="38"/>
        <v>19351-213-406-N</v>
      </c>
      <c r="J2436" t="s">
        <v>4860</v>
      </c>
      <c r="K2436">
        <f t="array" ref="K2436">SUM((InvoiceNo=J2436)*1)</f>
        <v>1</v>
      </c>
      <c r="L2436">
        <f t="array" ref="L2436">SUM((InvoiceNo=J2436)*QuantityShipped)</f>
        <v>2</v>
      </c>
    </row>
    <row r="2437" spans="1:12" x14ac:dyDescent="0.55000000000000004">
      <c r="A2437" t="s">
        <v>2497</v>
      </c>
      <c r="B2437" s="1">
        <v>40653</v>
      </c>
      <c r="C2437" t="s">
        <v>138</v>
      </c>
      <c r="D2437" t="s">
        <v>75</v>
      </c>
      <c r="E2437" t="s">
        <v>76</v>
      </c>
      <c r="F2437">
        <v>1</v>
      </c>
      <c r="G2437" t="str">
        <f t="array" ref="G2437">INDEX(BillToName,MATCH(A2437,'Bill to Data'!$A$2:$A$3040,0))</f>
        <v>Richard McCracken</v>
      </c>
      <c r="H2437" t="str">
        <f t="shared" si="38"/>
        <v>QJ111-1</v>
      </c>
      <c r="J2437" t="s">
        <v>4861</v>
      </c>
      <c r="K2437">
        <f t="array" ref="K2437">SUM((InvoiceNo=J2437)*1)</f>
        <v>1</v>
      </c>
      <c r="L2437">
        <f t="array" ref="L2437">SUM((InvoiceNo=J2437)*QuantityShipped)</f>
        <v>1</v>
      </c>
    </row>
    <row r="2438" spans="1:12" x14ac:dyDescent="0.55000000000000004">
      <c r="A2438" t="s">
        <v>2497</v>
      </c>
      <c r="B2438" s="1">
        <v>40653</v>
      </c>
      <c r="C2438" t="s">
        <v>138</v>
      </c>
      <c r="D2438" t="s">
        <v>1604</v>
      </c>
      <c r="E2438" t="s">
        <v>76</v>
      </c>
      <c r="F2438">
        <v>6</v>
      </c>
      <c r="G2438" t="str">
        <f t="array" ref="G2438">INDEX(BillToName,MATCH(A2438,'Bill to Data'!$A$2:$A$3040,0))</f>
        <v>Richard McCracken</v>
      </c>
      <c r="H2438" t="str">
        <f t="shared" si="38"/>
        <v>QJ111-1-1/4</v>
      </c>
      <c r="J2438" t="s">
        <v>4864</v>
      </c>
      <c r="K2438">
        <f t="array" ref="K2438">SUM((InvoiceNo=J2438)*1)</f>
        <v>5</v>
      </c>
      <c r="L2438">
        <f t="array" ref="L2438">SUM((InvoiceNo=J2438)*QuantityShipped)</f>
        <v>200</v>
      </c>
    </row>
    <row r="2439" spans="1:12" x14ac:dyDescent="0.55000000000000004">
      <c r="A2439" t="s">
        <v>2497</v>
      </c>
      <c r="B2439" s="1">
        <v>40653</v>
      </c>
      <c r="C2439" t="s">
        <v>138</v>
      </c>
      <c r="D2439" t="s">
        <v>1056</v>
      </c>
      <c r="E2439" t="s">
        <v>1057</v>
      </c>
      <c r="F2439">
        <v>0</v>
      </c>
      <c r="G2439" t="str">
        <f t="array" ref="G2439">INDEX(BillToName,MATCH(A2439,'Bill to Data'!$A$2:$A$3040,0))</f>
        <v>Richard McCracken</v>
      </c>
      <c r="H2439" t="str">
        <f t="shared" si="38"/>
        <v>2088-343-435</v>
      </c>
      <c r="J2439" t="s">
        <v>4865</v>
      </c>
      <c r="K2439">
        <f t="array" ref="K2439">SUM((InvoiceNo=J2439)*1)</f>
        <v>3</v>
      </c>
      <c r="L2439">
        <f t="array" ref="L2439">SUM((InvoiceNo=J2439)*QuantityShipped)</f>
        <v>42</v>
      </c>
    </row>
    <row r="2440" spans="1:12" x14ac:dyDescent="0.55000000000000004">
      <c r="A2440" t="s">
        <v>2498</v>
      </c>
      <c r="B2440" s="1">
        <v>40653</v>
      </c>
      <c r="C2440" t="s">
        <v>1</v>
      </c>
      <c r="D2440" t="s">
        <v>2319</v>
      </c>
      <c r="E2440" t="s">
        <v>387</v>
      </c>
      <c r="F2440">
        <v>2</v>
      </c>
      <c r="G2440" t="str">
        <f t="array" ref="G2440">INDEX(BillToName,MATCH(A2440,'Bill to Data'!$A$2:$A$3040,0))</f>
        <v>CRAIG INMAN</v>
      </c>
      <c r="H2440" t="str">
        <f t="shared" si="38"/>
        <v>TP0010-SS</v>
      </c>
      <c r="J2440" t="s">
        <v>4866</v>
      </c>
      <c r="K2440">
        <f t="array" ref="K2440">SUM((InvoiceNo=J2440)*1)</f>
        <v>13</v>
      </c>
      <c r="L2440">
        <f t="array" ref="L2440">SUM((InvoiceNo=J2440)*QuantityShipped)</f>
        <v>135</v>
      </c>
    </row>
    <row r="2441" spans="1:12" x14ac:dyDescent="0.55000000000000004">
      <c r="A2441" t="s">
        <v>2498</v>
      </c>
      <c r="B2441" s="1">
        <v>40653</v>
      </c>
      <c r="C2441" t="s">
        <v>1</v>
      </c>
      <c r="D2441" t="s">
        <v>71</v>
      </c>
      <c r="E2441" t="s">
        <v>72</v>
      </c>
      <c r="F2441">
        <v>80</v>
      </c>
      <c r="G2441" t="str">
        <f t="array" ref="G2441">INDEX(BillToName,MATCH(A2441,'Bill to Data'!$A$2:$A$3040,0))</f>
        <v>CRAIG INMAN</v>
      </c>
      <c r="H2441" t="str">
        <f t="shared" si="38"/>
        <v>55215-50-EPR</v>
      </c>
      <c r="J2441" t="s">
        <v>4874</v>
      </c>
      <c r="K2441">
        <f t="array" ref="K2441">SUM((InvoiceNo=J2441)*1)</f>
        <v>1</v>
      </c>
      <c r="L2441">
        <f t="array" ref="L2441">SUM((InvoiceNo=J2441)*QuantityShipped)</f>
        <v>60</v>
      </c>
    </row>
    <row r="2442" spans="1:12" x14ac:dyDescent="0.55000000000000004">
      <c r="A2442" t="s">
        <v>2499</v>
      </c>
      <c r="B2442" s="1">
        <v>40653</v>
      </c>
      <c r="C2442" t="s">
        <v>1</v>
      </c>
      <c r="D2442" t="s">
        <v>2</v>
      </c>
      <c r="E2442" t="s">
        <v>3</v>
      </c>
      <c r="F2442">
        <v>1</v>
      </c>
      <c r="G2442" t="str">
        <f t="array" ref="G2442">INDEX(BillToName,MATCH(A2442,'Bill to Data'!$A$2:$A$3040,0))</f>
        <v>allen kalkhoven</v>
      </c>
      <c r="H2442" t="str">
        <f t="shared" si="38"/>
        <v>8000-543-236</v>
      </c>
      <c r="J2442" t="s">
        <v>4875</v>
      </c>
      <c r="K2442">
        <f t="array" ref="K2442">SUM((InvoiceNo=J2442)*1)</f>
        <v>1</v>
      </c>
      <c r="L2442">
        <f t="array" ref="L2442">SUM((InvoiceNo=J2442)*QuantityShipped)</f>
        <v>1</v>
      </c>
    </row>
    <row r="2443" spans="1:12" x14ac:dyDescent="0.55000000000000004">
      <c r="A2443" t="s">
        <v>2499</v>
      </c>
      <c r="B2443" s="1">
        <v>40653</v>
      </c>
      <c r="C2443" t="s">
        <v>1</v>
      </c>
      <c r="D2443" t="s">
        <v>577</v>
      </c>
      <c r="E2443" t="s">
        <v>578</v>
      </c>
      <c r="F2443">
        <v>1</v>
      </c>
      <c r="G2443" t="str">
        <f t="array" ref="G2443">INDEX(BillToName,MATCH(A2443,'Bill to Data'!$A$2:$A$3040,0))</f>
        <v>allen kalkhoven</v>
      </c>
      <c r="H2443" t="str">
        <f t="shared" si="38"/>
        <v>AA122-1/2-PP-50</v>
      </c>
      <c r="J2443" t="s">
        <v>4876</v>
      </c>
      <c r="K2443">
        <f t="array" ref="K2443">SUM((InvoiceNo=J2443)*1)</f>
        <v>2</v>
      </c>
      <c r="L2443">
        <f t="array" ref="L2443">SUM((InvoiceNo=J2443)*QuantityShipped)</f>
        <v>2</v>
      </c>
    </row>
    <row r="2444" spans="1:12" x14ac:dyDescent="0.55000000000000004">
      <c r="A2444" t="s">
        <v>2499</v>
      </c>
      <c r="B2444" s="1">
        <v>40653</v>
      </c>
      <c r="C2444" t="s">
        <v>1</v>
      </c>
      <c r="D2444" t="s">
        <v>1879</v>
      </c>
      <c r="E2444" t="s">
        <v>638</v>
      </c>
      <c r="F2444">
        <v>1</v>
      </c>
      <c r="G2444" t="str">
        <f t="array" ref="G2444">INDEX(BillToName,MATCH(A2444,'Bill to Data'!$A$2:$A$3040,0))</f>
        <v>allen kalkhoven</v>
      </c>
      <c r="H2444" t="str">
        <f t="shared" si="38"/>
        <v>5500-PPB-X6</v>
      </c>
      <c r="J2444" t="s">
        <v>4877</v>
      </c>
      <c r="K2444">
        <f t="array" ref="K2444">SUM((InvoiceNo=J2444)*1)</f>
        <v>5</v>
      </c>
      <c r="L2444">
        <f t="array" ref="L2444">SUM((InvoiceNo=J2444)*QuantityShipped)</f>
        <v>408</v>
      </c>
    </row>
    <row r="2445" spans="1:12" x14ac:dyDescent="0.55000000000000004">
      <c r="A2445" t="s">
        <v>2499</v>
      </c>
      <c r="B2445" s="1">
        <v>40653</v>
      </c>
      <c r="C2445" t="s">
        <v>1</v>
      </c>
      <c r="D2445" t="s">
        <v>525</v>
      </c>
      <c r="E2445" t="s">
        <v>63</v>
      </c>
      <c r="F2445">
        <v>7</v>
      </c>
      <c r="G2445" t="str">
        <f t="array" ref="G2445">INDEX(BillToName,MATCH(A2445,'Bill to Data'!$A$2:$A$3040,0))</f>
        <v>allen kalkhoven</v>
      </c>
      <c r="H2445" t="str">
        <f t="shared" si="38"/>
        <v>TP80015VS</v>
      </c>
      <c r="J2445" t="s">
        <v>4879</v>
      </c>
      <c r="K2445">
        <f t="array" ref="K2445">SUM((InvoiceNo=J2445)*1)</f>
        <v>5</v>
      </c>
      <c r="L2445">
        <f t="array" ref="L2445">SUM((InvoiceNo=J2445)*QuantityShipped)</f>
        <v>124</v>
      </c>
    </row>
    <row r="2446" spans="1:12" x14ac:dyDescent="0.55000000000000004">
      <c r="A2446" t="s">
        <v>2499</v>
      </c>
      <c r="B2446" s="1">
        <v>40653</v>
      </c>
      <c r="C2446" t="s">
        <v>1</v>
      </c>
      <c r="D2446" t="s">
        <v>77</v>
      </c>
      <c r="E2446" t="s">
        <v>30</v>
      </c>
      <c r="F2446">
        <v>7</v>
      </c>
      <c r="G2446" t="str">
        <f t="array" ref="G2446">INDEX(BillToName,MATCH(A2446,'Bill to Data'!$A$2:$A$3040,0))</f>
        <v>allen kalkhoven</v>
      </c>
      <c r="H2446" t="str">
        <f t="shared" si="38"/>
        <v>25612-6-NYR</v>
      </c>
      <c r="J2446" t="s">
        <v>4880</v>
      </c>
      <c r="K2446">
        <f t="array" ref="K2446">SUM((InvoiceNo=J2446)*1)</f>
        <v>1</v>
      </c>
      <c r="L2446">
        <f t="array" ref="L2446">SUM((InvoiceNo=J2446)*QuantityShipped)</f>
        <v>1</v>
      </c>
    </row>
    <row r="2447" spans="1:12" x14ac:dyDescent="0.55000000000000004">
      <c r="A2447" t="s">
        <v>2499</v>
      </c>
      <c r="B2447" s="1">
        <v>40653</v>
      </c>
      <c r="C2447" t="s">
        <v>1</v>
      </c>
      <c r="D2447" t="s">
        <v>175</v>
      </c>
      <c r="E2447" t="s">
        <v>148</v>
      </c>
      <c r="F2447">
        <v>7</v>
      </c>
      <c r="G2447" t="str">
        <f t="array" ref="G2447">INDEX(BillToName,MATCH(A2447,'Bill to Data'!$A$2:$A$3040,0))</f>
        <v>allen kalkhoven</v>
      </c>
      <c r="H2447" t="str">
        <f t="shared" si="38"/>
        <v>QJ7421-3/4-NYB</v>
      </c>
      <c r="J2447" t="s">
        <v>4881</v>
      </c>
      <c r="K2447">
        <f t="array" ref="K2447">SUM((InvoiceNo=J2447)*1)</f>
        <v>1</v>
      </c>
      <c r="L2447">
        <f t="array" ref="L2447">SUM((InvoiceNo=J2447)*QuantityShipped)</f>
        <v>1</v>
      </c>
    </row>
    <row r="2448" spans="1:12" x14ac:dyDescent="0.55000000000000004">
      <c r="A2448" t="s">
        <v>2500</v>
      </c>
      <c r="B2448" s="1">
        <v>40653</v>
      </c>
      <c r="C2448" t="s">
        <v>1</v>
      </c>
      <c r="D2448" t="s">
        <v>1154</v>
      </c>
      <c r="E2448" t="s">
        <v>1155</v>
      </c>
      <c r="F2448">
        <v>1</v>
      </c>
      <c r="G2448" t="str">
        <f t="array" ref="G2448">INDEX(BillToName,MATCH(A2448,'Bill to Data'!$A$2:$A$3040,0))</f>
        <v>DONALD STAHL</v>
      </c>
      <c r="H2448" t="str">
        <f t="shared" si="38"/>
        <v>IN30/60-ST</v>
      </c>
      <c r="J2448" t="s">
        <v>4882</v>
      </c>
      <c r="K2448">
        <f t="array" ref="K2448">SUM((InvoiceNo=J2448)*1)</f>
        <v>1</v>
      </c>
      <c r="L2448">
        <f t="array" ref="L2448">SUM((InvoiceNo=J2448)*QuantityShipped)</f>
        <v>2</v>
      </c>
    </row>
    <row r="2449" spans="1:12" x14ac:dyDescent="0.55000000000000004">
      <c r="A2449" t="s">
        <v>2501</v>
      </c>
      <c r="B2449" s="1">
        <v>40654</v>
      </c>
      <c r="C2449" t="s">
        <v>1</v>
      </c>
      <c r="D2449" t="s">
        <v>1426</v>
      </c>
      <c r="E2449" t="s">
        <v>1427</v>
      </c>
      <c r="F2449">
        <v>10</v>
      </c>
      <c r="G2449" t="str">
        <f t="array" ref="G2449">INDEX(BillToName,MATCH(A2449,'Bill to Data'!$A$2:$A$3040,0))</f>
        <v>DIANE AUSTIN</v>
      </c>
      <c r="H2449" t="str">
        <f t="shared" si="38"/>
        <v>10150</v>
      </c>
      <c r="J2449" t="s">
        <v>4883</v>
      </c>
      <c r="K2449">
        <f t="array" ref="K2449">SUM((InvoiceNo=J2449)*1)</f>
        <v>1</v>
      </c>
      <c r="L2449">
        <f t="array" ref="L2449">SUM((InvoiceNo=J2449)*QuantityShipped)</f>
        <v>1</v>
      </c>
    </row>
    <row r="2450" spans="1:12" x14ac:dyDescent="0.55000000000000004">
      <c r="A2450" t="s">
        <v>2502</v>
      </c>
      <c r="B2450" s="1">
        <v>40654</v>
      </c>
      <c r="C2450" t="s">
        <v>1</v>
      </c>
      <c r="D2450" t="s">
        <v>93</v>
      </c>
      <c r="E2450" t="s">
        <v>94</v>
      </c>
      <c r="F2450">
        <v>1</v>
      </c>
      <c r="G2450" t="str">
        <f t="array" ref="G2450">INDEX(BillToName,MATCH(A2450,'Bill to Data'!$A$2:$A$3040,0))</f>
        <v>LOGAN CASS</v>
      </c>
      <c r="H2450" t="str">
        <f t="shared" si="38"/>
        <v>MFM220</v>
      </c>
      <c r="J2450" t="s">
        <v>4884</v>
      </c>
      <c r="K2450">
        <f t="array" ref="K2450">SUM((InvoiceNo=J2450)*1)</f>
        <v>1</v>
      </c>
      <c r="L2450">
        <f t="array" ref="L2450">SUM((InvoiceNo=J2450)*QuantityShipped)</f>
        <v>1</v>
      </c>
    </row>
    <row r="2451" spans="1:12" x14ac:dyDescent="0.55000000000000004">
      <c r="A2451" t="s">
        <v>2502</v>
      </c>
      <c r="B2451" s="1">
        <v>40654</v>
      </c>
      <c r="C2451" t="s">
        <v>1</v>
      </c>
      <c r="D2451" t="s">
        <v>242</v>
      </c>
      <c r="E2451" t="s">
        <v>243</v>
      </c>
      <c r="F2451">
        <v>100</v>
      </c>
      <c r="G2451" t="str">
        <f t="array" ref="G2451">INDEX(BillToName,MATCH(A2451,'Bill to Data'!$A$2:$A$3040,0))</f>
        <v>LOGAN CASS</v>
      </c>
      <c r="H2451" t="str">
        <f t="shared" si="38"/>
        <v>CP19438-EPR</v>
      </c>
      <c r="J2451" t="s">
        <v>4885</v>
      </c>
      <c r="K2451">
        <f t="array" ref="K2451">SUM((InvoiceNo=J2451)*1)</f>
        <v>1</v>
      </c>
      <c r="L2451">
        <f t="array" ref="L2451">SUM((InvoiceNo=J2451)*QuantityShipped)</f>
        <v>5</v>
      </c>
    </row>
    <row r="2452" spans="1:12" x14ac:dyDescent="0.55000000000000004">
      <c r="A2452" t="s">
        <v>2502</v>
      </c>
      <c r="B2452" s="1">
        <v>40654</v>
      </c>
      <c r="C2452" t="s">
        <v>1</v>
      </c>
      <c r="D2452" t="s">
        <v>906</v>
      </c>
      <c r="E2452" t="s">
        <v>907</v>
      </c>
      <c r="F2452">
        <v>4</v>
      </c>
      <c r="G2452" t="str">
        <f t="array" ref="G2452">INDEX(BillToName,MATCH(A2452,'Bill to Data'!$A$2:$A$3040,0))</f>
        <v>LOGAN CASS</v>
      </c>
      <c r="H2452" t="str">
        <f t="shared" si="38"/>
        <v>CP25597-6-NY</v>
      </c>
      <c r="J2452" t="s">
        <v>4886</v>
      </c>
      <c r="K2452">
        <f t="array" ref="K2452">SUM((InvoiceNo=J2452)*1)</f>
        <v>2</v>
      </c>
      <c r="L2452">
        <f t="array" ref="L2452">SUM((InvoiceNo=J2452)*QuantityShipped)</f>
        <v>20</v>
      </c>
    </row>
    <row r="2453" spans="1:12" x14ac:dyDescent="0.55000000000000004">
      <c r="A2453" t="s">
        <v>2502</v>
      </c>
      <c r="B2453" s="1">
        <v>40654</v>
      </c>
      <c r="C2453" t="s">
        <v>1</v>
      </c>
      <c r="D2453" t="s">
        <v>878</v>
      </c>
      <c r="E2453" t="s">
        <v>879</v>
      </c>
      <c r="F2453">
        <v>25</v>
      </c>
      <c r="G2453" t="str">
        <f t="array" ref="G2453">INDEX(BillToName,MATCH(A2453,'Bill to Data'!$A$2:$A$3040,0))</f>
        <v>LOGAN CASS</v>
      </c>
      <c r="H2453" t="str">
        <f t="shared" si="38"/>
        <v>CP25597-3-NY</v>
      </c>
      <c r="J2453" t="s">
        <v>4890</v>
      </c>
      <c r="K2453">
        <f t="array" ref="K2453">SUM((InvoiceNo=J2453)*1)</f>
        <v>2</v>
      </c>
      <c r="L2453">
        <f t="array" ref="L2453">SUM((InvoiceNo=J2453)*QuantityShipped)</f>
        <v>9</v>
      </c>
    </row>
    <row r="2454" spans="1:12" x14ac:dyDescent="0.55000000000000004">
      <c r="A2454" t="s">
        <v>2502</v>
      </c>
      <c r="B2454" s="1">
        <v>40654</v>
      </c>
      <c r="C2454" t="s">
        <v>1</v>
      </c>
      <c r="D2454" t="s">
        <v>1328</v>
      </c>
      <c r="E2454" t="s">
        <v>1280</v>
      </c>
      <c r="F2454">
        <v>6</v>
      </c>
      <c r="G2454" t="str">
        <f t="array" ref="G2454">INDEX(BillToName,MATCH(A2454,'Bill to Data'!$A$2:$A$3040,0))</f>
        <v>LOGAN CASS</v>
      </c>
      <c r="H2454" t="str">
        <f t="shared" si="38"/>
        <v>TTI11002-VP</v>
      </c>
      <c r="J2454" t="s">
        <v>4891</v>
      </c>
      <c r="K2454">
        <f t="array" ref="K2454">SUM((InvoiceNo=J2454)*1)</f>
        <v>1</v>
      </c>
      <c r="L2454">
        <f t="array" ref="L2454">SUM((InvoiceNo=J2454)*QuantityShipped)</f>
        <v>1</v>
      </c>
    </row>
    <row r="2455" spans="1:12" x14ac:dyDescent="0.55000000000000004">
      <c r="A2455" t="s">
        <v>2502</v>
      </c>
      <c r="B2455" s="1">
        <v>40654</v>
      </c>
      <c r="C2455" t="s">
        <v>1</v>
      </c>
      <c r="D2455" t="s">
        <v>1279</v>
      </c>
      <c r="E2455" t="s">
        <v>1280</v>
      </c>
      <c r="F2455">
        <v>30</v>
      </c>
      <c r="G2455" t="str">
        <f t="array" ref="G2455">INDEX(BillToName,MATCH(A2455,'Bill to Data'!$A$2:$A$3040,0))</f>
        <v>LOGAN CASS</v>
      </c>
      <c r="H2455" t="str">
        <f t="shared" si="38"/>
        <v>TTI11004-VP</v>
      </c>
      <c r="J2455" t="s">
        <v>4892</v>
      </c>
      <c r="K2455">
        <f t="array" ref="K2455">SUM((InvoiceNo=J2455)*1)</f>
        <v>4</v>
      </c>
      <c r="L2455">
        <f t="array" ref="L2455">SUM((InvoiceNo=J2455)*QuantityShipped)</f>
        <v>4</v>
      </c>
    </row>
    <row r="2456" spans="1:12" x14ac:dyDescent="0.55000000000000004">
      <c r="A2456" t="s">
        <v>2503</v>
      </c>
      <c r="B2456" s="1">
        <v>40654</v>
      </c>
      <c r="C2456" t="s">
        <v>1</v>
      </c>
      <c r="D2456" t="s">
        <v>1960</v>
      </c>
      <c r="E2456" t="s">
        <v>1961</v>
      </c>
      <c r="F2456">
        <v>2</v>
      </c>
      <c r="G2456" t="str">
        <f t="array" ref="G2456">INDEX(BillToName,MATCH(A2456,'Bill to Data'!$A$2:$A$3040,0))</f>
        <v>WADE JOHNSON</v>
      </c>
      <c r="H2456" t="str">
        <f t="shared" si="38"/>
        <v>XT043</v>
      </c>
      <c r="J2456" t="s">
        <v>4895</v>
      </c>
      <c r="K2456">
        <f t="array" ref="K2456">SUM((InvoiceNo=J2456)*1)</f>
        <v>3</v>
      </c>
      <c r="L2456">
        <f t="array" ref="L2456">SUM((InvoiceNo=J2456)*QuantityShipped)</f>
        <v>180</v>
      </c>
    </row>
    <row r="2457" spans="1:12" x14ac:dyDescent="0.55000000000000004">
      <c r="A2457" t="s">
        <v>2504</v>
      </c>
      <c r="B2457" s="1">
        <v>40654</v>
      </c>
      <c r="C2457" t="s">
        <v>138</v>
      </c>
      <c r="D2457" t="s">
        <v>1152</v>
      </c>
      <c r="E2457" t="s">
        <v>1153</v>
      </c>
      <c r="F2457">
        <v>1</v>
      </c>
      <c r="G2457" t="str">
        <f t="array" ref="G2457">INDEX(BillToName,MATCH(A2457,'Bill to Data'!$A$2:$A$3040,0))</f>
        <v>KELLY BERGSTEDT</v>
      </c>
      <c r="H2457" t="str">
        <f t="shared" si="38"/>
        <v>IN0030-24</v>
      </c>
      <c r="J2457" t="s">
        <v>4896</v>
      </c>
      <c r="K2457">
        <f t="array" ref="K2457">SUM((InvoiceNo=J2457)*1)</f>
        <v>1</v>
      </c>
      <c r="L2457">
        <f t="array" ref="L2457">SUM((InvoiceNo=J2457)*QuantityShipped)</f>
        <v>40</v>
      </c>
    </row>
    <row r="2458" spans="1:12" x14ac:dyDescent="0.55000000000000004">
      <c r="A2458" t="s">
        <v>2504</v>
      </c>
      <c r="B2458" s="1">
        <v>40654</v>
      </c>
      <c r="C2458" t="s">
        <v>138</v>
      </c>
      <c r="D2458" t="s">
        <v>2258</v>
      </c>
      <c r="E2458" t="s">
        <v>2259</v>
      </c>
      <c r="F2458">
        <v>1</v>
      </c>
      <c r="G2458" t="str">
        <f t="array" ref="G2458">INDEX(BillToName,MATCH(A2458,'Bill to Data'!$A$2:$A$3040,0))</f>
        <v>KELLY BERGSTEDT</v>
      </c>
      <c r="H2458" t="str">
        <f t="shared" si="38"/>
        <v>RN300-200</v>
      </c>
      <c r="J2458" t="s">
        <v>4897</v>
      </c>
      <c r="K2458">
        <f t="array" ref="K2458">SUM((InvoiceNo=J2458)*1)</f>
        <v>6</v>
      </c>
      <c r="L2458">
        <f t="array" ref="L2458">SUM((InvoiceNo=J2458)*QuantityShipped)</f>
        <v>297</v>
      </c>
    </row>
    <row r="2459" spans="1:12" x14ac:dyDescent="0.55000000000000004">
      <c r="A2459" t="s">
        <v>2504</v>
      </c>
      <c r="B2459" s="1">
        <v>40654</v>
      </c>
      <c r="C2459" t="s">
        <v>138</v>
      </c>
      <c r="D2459" t="s">
        <v>2505</v>
      </c>
      <c r="E2459" t="s">
        <v>2506</v>
      </c>
      <c r="F2459">
        <v>1</v>
      </c>
      <c r="G2459" t="str">
        <f t="array" ref="G2459">INDEX(BillToName,MATCH(A2459,'Bill to Data'!$A$2:$A$3040,0))</f>
        <v>KELLY BERGSTEDT</v>
      </c>
      <c r="H2459" t="str">
        <f t="shared" si="38"/>
        <v>VSMT204FP</v>
      </c>
      <c r="J2459" t="s">
        <v>4898</v>
      </c>
      <c r="K2459">
        <f t="array" ref="K2459">SUM((InvoiceNo=J2459)*1)</f>
        <v>2</v>
      </c>
      <c r="L2459">
        <f t="array" ref="L2459">SUM((InvoiceNo=J2459)*QuantityShipped)</f>
        <v>4</v>
      </c>
    </row>
    <row r="2460" spans="1:12" x14ac:dyDescent="0.55000000000000004">
      <c r="A2460" t="s">
        <v>2504</v>
      </c>
      <c r="B2460" s="1">
        <v>40654</v>
      </c>
      <c r="C2460" t="s">
        <v>138</v>
      </c>
      <c r="D2460" t="s">
        <v>2488</v>
      </c>
      <c r="E2460" t="s">
        <v>2489</v>
      </c>
      <c r="F2460">
        <v>2</v>
      </c>
      <c r="G2460" t="str">
        <f t="array" ref="G2460">INDEX(BillToName,MATCH(A2460,'Bill to Data'!$A$2:$A$3040,0))</f>
        <v>KELLY BERGSTEDT</v>
      </c>
      <c r="H2460" t="str">
        <f t="shared" si="38"/>
        <v>TEE200</v>
      </c>
      <c r="J2460" t="s">
        <v>4901</v>
      </c>
      <c r="K2460">
        <f t="array" ref="K2460">SUM((InvoiceNo=J2460)*1)</f>
        <v>1</v>
      </c>
      <c r="L2460">
        <f t="array" ref="L2460">SUM((InvoiceNo=J2460)*QuantityShipped)</f>
        <v>1</v>
      </c>
    </row>
    <row r="2461" spans="1:12" x14ac:dyDescent="0.55000000000000004">
      <c r="A2461" t="s">
        <v>2504</v>
      </c>
      <c r="B2461" s="1">
        <v>40654</v>
      </c>
      <c r="C2461" t="s">
        <v>138</v>
      </c>
      <c r="D2461" t="s">
        <v>2486</v>
      </c>
      <c r="E2461" t="s">
        <v>2487</v>
      </c>
      <c r="F2461">
        <v>2</v>
      </c>
      <c r="G2461" t="str">
        <f t="array" ref="G2461">INDEX(BillToName,MATCH(A2461,'Bill to Data'!$A$2:$A$3040,0))</f>
        <v>KELLY BERGSTEDT</v>
      </c>
      <c r="H2461" t="str">
        <f t="shared" si="38"/>
        <v>SL200-90</v>
      </c>
      <c r="J2461" t="s">
        <v>4902</v>
      </c>
      <c r="K2461">
        <f t="array" ref="K2461">SUM((InvoiceNo=J2461)*1)</f>
        <v>1</v>
      </c>
      <c r="L2461">
        <f t="array" ref="L2461">SUM((InvoiceNo=J2461)*QuantityShipped)</f>
        <v>1</v>
      </c>
    </row>
    <row r="2462" spans="1:12" x14ac:dyDescent="0.55000000000000004">
      <c r="A2462" t="s">
        <v>2504</v>
      </c>
      <c r="B2462" s="1">
        <v>40654</v>
      </c>
      <c r="C2462" t="s">
        <v>138</v>
      </c>
      <c r="D2462" t="s">
        <v>852</v>
      </c>
      <c r="E2462" t="s">
        <v>853</v>
      </c>
      <c r="F2462">
        <v>4</v>
      </c>
      <c r="G2462" t="str">
        <f t="array" ref="G2462">INDEX(BillToName,MATCH(A2462,'Bill to Data'!$A$2:$A$3040,0))</f>
        <v>KELLY BERGSTEDT</v>
      </c>
      <c r="H2462" t="str">
        <f t="shared" si="38"/>
        <v>HB200</v>
      </c>
      <c r="J2462" t="s">
        <v>4903</v>
      </c>
      <c r="K2462">
        <f t="array" ref="K2462">SUM((InvoiceNo=J2462)*1)</f>
        <v>5</v>
      </c>
      <c r="L2462">
        <f t="array" ref="L2462">SUM((InvoiceNo=J2462)*QuantityShipped)</f>
        <v>108</v>
      </c>
    </row>
    <row r="2463" spans="1:12" x14ac:dyDescent="0.55000000000000004">
      <c r="A2463" t="s">
        <v>2504</v>
      </c>
      <c r="B2463" s="1">
        <v>40654</v>
      </c>
      <c r="C2463" t="s">
        <v>138</v>
      </c>
      <c r="D2463" t="s">
        <v>1144</v>
      </c>
      <c r="E2463" t="s">
        <v>1145</v>
      </c>
      <c r="F2463">
        <v>3</v>
      </c>
      <c r="G2463" t="str">
        <f t="array" ref="G2463">INDEX(BillToName,MATCH(A2463,'Bill to Data'!$A$2:$A$3040,0))</f>
        <v>KELLY BERGSTEDT</v>
      </c>
      <c r="H2463" t="str">
        <f t="shared" si="38"/>
        <v>V200</v>
      </c>
      <c r="J2463" t="s">
        <v>4904</v>
      </c>
      <c r="K2463">
        <f t="array" ref="K2463">SUM((InvoiceNo=J2463)*1)</f>
        <v>1</v>
      </c>
      <c r="L2463">
        <f t="array" ref="L2463">SUM((InvoiceNo=J2463)*QuantityShipped)</f>
        <v>38</v>
      </c>
    </row>
    <row r="2464" spans="1:12" x14ac:dyDescent="0.55000000000000004">
      <c r="A2464" t="s">
        <v>2507</v>
      </c>
      <c r="B2464" s="1">
        <v>40654</v>
      </c>
      <c r="C2464" t="s">
        <v>138</v>
      </c>
      <c r="D2464" t="s">
        <v>93</v>
      </c>
      <c r="E2464" t="s">
        <v>94</v>
      </c>
      <c r="F2464">
        <v>1</v>
      </c>
      <c r="G2464" t="str">
        <f t="array" ref="G2464">INDEX(BillToName,MATCH(A2464,'Bill to Data'!$A$2:$A$3040,0))</f>
        <v>RUHLAND NURSERIES</v>
      </c>
      <c r="H2464" t="str">
        <f t="shared" si="38"/>
        <v>MFM220</v>
      </c>
      <c r="J2464" t="s">
        <v>4905</v>
      </c>
      <c r="K2464">
        <f t="array" ref="K2464">SUM((InvoiceNo=J2464)*1)</f>
        <v>1</v>
      </c>
      <c r="L2464">
        <f t="array" ref="L2464">SUM((InvoiceNo=J2464)*QuantityShipped)</f>
        <v>50</v>
      </c>
    </row>
    <row r="2465" spans="1:12" x14ac:dyDescent="0.55000000000000004">
      <c r="A2465" t="s">
        <v>2507</v>
      </c>
      <c r="B2465" s="1">
        <v>40654</v>
      </c>
      <c r="C2465" t="s">
        <v>138</v>
      </c>
      <c r="D2465" t="s">
        <v>1227</v>
      </c>
      <c r="E2465" t="s">
        <v>1228</v>
      </c>
      <c r="F2465">
        <v>2</v>
      </c>
      <c r="G2465" t="str">
        <f t="array" ref="G2465">INDEX(BillToName,MATCH(A2465,'Bill to Data'!$A$2:$A$3040,0))</f>
        <v>RUHLAND NURSERIES</v>
      </c>
      <c r="H2465" t="str">
        <f t="shared" si="38"/>
        <v>FC200</v>
      </c>
      <c r="J2465" t="s">
        <v>4906</v>
      </c>
      <c r="K2465">
        <f t="array" ref="K2465">SUM((InvoiceNo=J2465)*1)</f>
        <v>1</v>
      </c>
      <c r="L2465">
        <f t="array" ref="L2465">SUM((InvoiceNo=J2465)*QuantityShipped)</f>
        <v>60</v>
      </c>
    </row>
    <row r="2466" spans="1:12" x14ac:dyDescent="0.55000000000000004">
      <c r="A2466" t="s">
        <v>2507</v>
      </c>
      <c r="B2466" s="1">
        <v>40654</v>
      </c>
      <c r="C2466" t="s">
        <v>138</v>
      </c>
      <c r="D2466" t="s">
        <v>1952</v>
      </c>
      <c r="E2466" t="s">
        <v>1953</v>
      </c>
      <c r="F2466">
        <v>0</v>
      </c>
      <c r="G2466" t="str">
        <f t="array" ref="G2466">INDEX(BillToName,MATCH(A2466,'Bill to Data'!$A$2:$A$3040,0))</f>
        <v>RUHLAND NURSERIES</v>
      </c>
      <c r="H2466" t="str">
        <f t="shared" si="38"/>
        <v>M200FPT</v>
      </c>
      <c r="J2466" t="s">
        <v>4907</v>
      </c>
      <c r="K2466">
        <f t="array" ref="K2466">SUM((InvoiceNo=J2466)*1)</f>
        <v>6</v>
      </c>
      <c r="L2466">
        <f t="array" ref="L2466">SUM((InvoiceNo=J2466)*QuantityShipped)</f>
        <v>164</v>
      </c>
    </row>
    <row r="2467" spans="1:12" x14ac:dyDescent="0.55000000000000004">
      <c r="A2467" t="s">
        <v>2507</v>
      </c>
      <c r="B2467" s="1">
        <v>40654</v>
      </c>
      <c r="C2467" t="s">
        <v>138</v>
      </c>
      <c r="D2467" t="s">
        <v>97</v>
      </c>
      <c r="E2467" t="s">
        <v>98</v>
      </c>
      <c r="F2467">
        <v>2</v>
      </c>
      <c r="G2467" t="str">
        <f t="array" ref="G2467">INDEX(BillToName,MATCH(A2467,'Bill to Data'!$A$2:$A$3040,0))</f>
        <v>RUHLAND NURSERIES</v>
      </c>
      <c r="H2467" t="str">
        <f t="shared" si="38"/>
        <v>200G</v>
      </c>
      <c r="J2467" t="s">
        <v>4910</v>
      </c>
      <c r="K2467">
        <f t="array" ref="K2467">SUM((InvoiceNo=J2467)*1)</f>
        <v>1</v>
      </c>
      <c r="L2467">
        <f t="array" ref="L2467">SUM((InvoiceNo=J2467)*QuantityShipped)</f>
        <v>30</v>
      </c>
    </row>
    <row r="2468" spans="1:12" x14ac:dyDescent="0.55000000000000004">
      <c r="A2468" t="s">
        <v>2508</v>
      </c>
      <c r="B2468" s="1">
        <v>40654</v>
      </c>
      <c r="C2468" t="s">
        <v>138</v>
      </c>
      <c r="D2468" t="s">
        <v>2509</v>
      </c>
      <c r="E2468" t="s">
        <v>2510</v>
      </c>
      <c r="F2468">
        <v>2</v>
      </c>
      <c r="G2468" t="str">
        <f t="array" ref="G2468">INDEX(BillToName,MATCH(A2468,'Bill to Data'!$A$2:$A$3040,0))</f>
        <v>MARK A . CRUTCHFIELD</v>
      </c>
      <c r="H2468" t="str">
        <f t="shared" si="38"/>
        <v>200PH-5E</v>
      </c>
      <c r="J2468" t="s">
        <v>4911</v>
      </c>
      <c r="K2468">
        <f t="array" ref="K2468">SUM((InvoiceNo=J2468)*1)</f>
        <v>1</v>
      </c>
      <c r="L2468">
        <f t="array" ref="L2468">SUM((InvoiceNo=J2468)*QuantityShipped)</f>
        <v>70</v>
      </c>
    </row>
    <row r="2469" spans="1:12" x14ac:dyDescent="0.55000000000000004">
      <c r="A2469" t="s">
        <v>2511</v>
      </c>
      <c r="B2469" s="1">
        <v>40654</v>
      </c>
      <c r="C2469" t="s">
        <v>138</v>
      </c>
      <c r="D2469" t="s">
        <v>2388</v>
      </c>
      <c r="E2469" t="s">
        <v>2389</v>
      </c>
      <c r="F2469">
        <v>60</v>
      </c>
      <c r="G2469" t="str">
        <f t="array" ref="G2469">INDEX(BillToName,MATCH(A2469,'Bill to Data'!$A$2:$A$3040,0))</f>
        <v>DC Laudin Farms Ltd</v>
      </c>
      <c r="H2469" t="str">
        <f t="shared" si="38"/>
        <v>GA110-035</v>
      </c>
      <c r="J2469" t="s">
        <v>4912</v>
      </c>
      <c r="K2469">
        <f t="array" ref="K2469">SUM((InvoiceNo=J2469)*1)</f>
        <v>5</v>
      </c>
      <c r="L2469">
        <f t="array" ref="L2469">SUM((InvoiceNo=J2469)*QuantityShipped)</f>
        <v>64</v>
      </c>
    </row>
    <row r="2470" spans="1:12" x14ac:dyDescent="0.55000000000000004">
      <c r="A2470" t="s">
        <v>2511</v>
      </c>
      <c r="B2470" s="1">
        <v>40654</v>
      </c>
      <c r="C2470" t="s">
        <v>138</v>
      </c>
      <c r="D2470" t="s">
        <v>1682</v>
      </c>
      <c r="E2470" t="s">
        <v>1683</v>
      </c>
      <c r="F2470">
        <v>60</v>
      </c>
      <c r="G2470" t="str">
        <f t="array" ref="G2470">INDEX(BillToName,MATCH(A2470,'Bill to Data'!$A$2:$A$3040,0))</f>
        <v>DC Laudin Farms Ltd</v>
      </c>
      <c r="H2470" t="str">
        <f t="shared" si="38"/>
        <v>GA110-02</v>
      </c>
      <c r="J2470" t="s">
        <v>4917</v>
      </c>
      <c r="K2470">
        <f t="array" ref="K2470">SUM((InvoiceNo=J2470)*1)</f>
        <v>1</v>
      </c>
      <c r="L2470">
        <f t="array" ref="L2470">SUM((InvoiceNo=J2470)*QuantityShipped)</f>
        <v>75</v>
      </c>
    </row>
    <row r="2471" spans="1:12" x14ac:dyDescent="0.55000000000000004">
      <c r="A2471" t="s">
        <v>2512</v>
      </c>
      <c r="B2471" s="1">
        <v>40654</v>
      </c>
      <c r="C2471" t="s">
        <v>1</v>
      </c>
      <c r="D2471" t="s">
        <v>261</v>
      </c>
      <c r="E2471" t="s">
        <v>106</v>
      </c>
      <c r="F2471">
        <v>50</v>
      </c>
      <c r="G2471" t="str">
        <f t="array" ref="G2471">INDEX(BillToName,MATCH(A2471,'Bill to Data'!$A$2:$A$3040,0))</f>
        <v>BILL PAXTON</v>
      </c>
      <c r="H2471" t="str">
        <f t="shared" si="38"/>
        <v>AIC11003-VS</v>
      </c>
      <c r="J2471" t="s">
        <v>4919</v>
      </c>
      <c r="K2471">
        <f t="array" ref="K2471">SUM((InvoiceNo=J2471)*1)</f>
        <v>2</v>
      </c>
      <c r="L2471">
        <f t="array" ref="L2471">SUM((InvoiceNo=J2471)*QuantityShipped)</f>
        <v>155</v>
      </c>
    </row>
    <row r="2472" spans="1:12" x14ac:dyDescent="0.55000000000000004">
      <c r="A2472" t="s">
        <v>2513</v>
      </c>
      <c r="B2472" s="1">
        <v>40655</v>
      </c>
      <c r="C2472" t="s">
        <v>138</v>
      </c>
      <c r="D2472" t="s">
        <v>2514</v>
      </c>
      <c r="E2472" t="s">
        <v>1267</v>
      </c>
      <c r="F2472">
        <v>12</v>
      </c>
      <c r="G2472" t="str">
        <f t="array" ref="G2472">INDEX(BillToName,MATCH(A2472,'Bill to Data'!$A$2:$A$3040,0))</f>
        <v>ROGER OLDHAM</v>
      </c>
      <c r="H2472" t="str">
        <f t="shared" si="38"/>
        <v>CP4916-65</v>
      </c>
      <c r="J2472" t="s">
        <v>4920</v>
      </c>
      <c r="K2472">
        <f t="array" ref="K2472">SUM((InvoiceNo=J2472)*1)</f>
        <v>1</v>
      </c>
      <c r="L2472">
        <f t="array" ref="L2472">SUM((InvoiceNo=J2472)*QuantityShipped)</f>
        <v>12</v>
      </c>
    </row>
    <row r="2473" spans="1:12" x14ac:dyDescent="0.55000000000000004">
      <c r="A2473" t="s">
        <v>2515</v>
      </c>
      <c r="B2473" s="1">
        <v>40655</v>
      </c>
      <c r="C2473" t="s">
        <v>138</v>
      </c>
      <c r="D2473" t="s">
        <v>1544</v>
      </c>
      <c r="E2473" t="s">
        <v>1545</v>
      </c>
      <c r="F2473">
        <v>30</v>
      </c>
      <c r="G2473" t="str">
        <f t="array" ref="G2473">INDEX(BillToName,MATCH(A2473,'Bill to Data'!$A$2:$A$3040,0))</f>
        <v>KEVIN BUCKSTEAD</v>
      </c>
      <c r="H2473" t="str">
        <f t="shared" si="38"/>
        <v>SJ7-05-VP</v>
      </c>
      <c r="J2473" t="s">
        <v>4921</v>
      </c>
      <c r="K2473">
        <f t="array" ref="K2473">SUM((InvoiceNo=J2473)*1)</f>
        <v>4</v>
      </c>
      <c r="L2473">
        <f t="array" ref="L2473">SUM((InvoiceNo=J2473)*QuantityShipped)</f>
        <v>78</v>
      </c>
    </row>
    <row r="2474" spans="1:12" x14ac:dyDescent="0.55000000000000004">
      <c r="A2474" t="s">
        <v>2516</v>
      </c>
      <c r="B2474" s="1">
        <v>40655</v>
      </c>
      <c r="C2474" t="s">
        <v>1</v>
      </c>
      <c r="D2474" t="s">
        <v>1354</v>
      </c>
      <c r="E2474" t="s">
        <v>134</v>
      </c>
      <c r="F2474">
        <v>1</v>
      </c>
      <c r="G2474" t="str">
        <f t="array" ref="G2474">INDEX(BillToName,MATCH(A2474,'Bill to Data'!$A$2:$A$3040,0))</f>
        <v>RON GRAY</v>
      </c>
      <c r="H2474" t="str">
        <f t="shared" si="38"/>
        <v>9700S</v>
      </c>
      <c r="J2474" t="s">
        <v>4923</v>
      </c>
      <c r="K2474">
        <f t="array" ref="K2474">SUM((InvoiceNo=J2474)*1)</f>
        <v>5</v>
      </c>
      <c r="L2474">
        <f t="array" ref="L2474">SUM((InvoiceNo=J2474)*QuantityShipped)</f>
        <v>6</v>
      </c>
    </row>
    <row r="2475" spans="1:12" x14ac:dyDescent="0.55000000000000004">
      <c r="A2475" t="s">
        <v>2517</v>
      </c>
      <c r="B2475" s="1">
        <v>40655</v>
      </c>
      <c r="C2475" t="s">
        <v>1</v>
      </c>
      <c r="D2475" t="s">
        <v>117</v>
      </c>
      <c r="E2475" t="s">
        <v>12</v>
      </c>
      <c r="F2475">
        <v>3</v>
      </c>
      <c r="G2475" t="str">
        <f t="array" ref="G2475">INDEX(BillToName,MATCH(A2475,'Bill to Data'!$A$2:$A$3040,0))</f>
        <v>KATHY LAWRENCE</v>
      </c>
      <c r="H2475" t="str">
        <f t="shared" si="38"/>
        <v>50800-21-AL-406</v>
      </c>
      <c r="J2475" t="s">
        <v>4934</v>
      </c>
      <c r="K2475">
        <f t="array" ref="K2475">SUM((InvoiceNo=J2475)*1)</f>
        <v>2</v>
      </c>
      <c r="L2475">
        <f t="array" ref="L2475">SUM((InvoiceNo=J2475)*QuantityShipped)</f>
        <v>2</v>
      </c>
    </row>
    <row r="2476" spans="1:12" x14ac:dyDescent="0.55000000000000004">
      <c r="A2476" t="s">
        <v>2518</v>
      </c>
      <c r="B2476" s="1">
        <v>40655</v>
      </c>
      <c r="C2476" t="s">
        <v>1</v>
      </c>
      <c r="D2476" t="s">
        <v>1733</v>
      </c>
      <c r="E2476" t="s">
        <v>947</v>
      </c>
      <c r="F2476">
        <v>75</v>
      </c>
      <c r="G2476" t="str">
        <f t="array" ref="G2476">INDEX(BillToName,MATCH(A2476,'Bill to Data'!$A$2:$A$3040,0))</f>
        <v>JON GOTT</v>
      </c>
      <c r="H2476" t="str">
        <f t="shared" si="38"/>
        <v>CP25597-1-NY</v>
      </c>
      <c r="J2476" t="s">
        <v>4937</v>
      </c>
      <c r="K2476">
        <f t="array" ref="K2476">SUM((InvoiceNo=J2476)*1)</f>
        <v>1</v>
      </c>
      <c r="L2476">
        <f t="array" ref="L2476">SUM((InvoiceNo=J2476)*QuantityShipped)</f>
        <v>2</v>
      </c>
    </row>
    <row r="2477" spans="1:12" x14ac:dyDescent="0.55000000000000004">
      <c r="A2477" t="s">
        <v>2518</v>
      </c>
      <c r="B2477" s="1">
        <v>40655</v>
      </c>
      <c r="C2477" t="s">
        <v>1</v>
      </c>
      <c r="D2477" t="s">
        <v>738</v>
      </c>
      <c r="E2477" t="s">
        <v>307</v>
      </c>
      <c r="F2477">
        <v>5</v>
      </c>
      <c r="G2477" t="str">
        <f t="array" ref="G2477">INDEX(BillToName,MATCH(A2477,'Bill to Data'!$A$2:$A$3040,0))</f>
        <v>JON GOTT</v>
      </c>
      <c r="H2477" t="str">
        <f t="shared" si="38"/>
        <v>AI11003-VS</v>
      </c>
      <c r="J2477" t="s">
        <v>4938</v>
      </c>
      <c r="K2477">
        <f t="array" ref="K2477">SUM((InvoiceNo=J2477)*1)</f>
        <v>1</v>
      </c>
      <c r="L2477">
        <f t="array" ref="L2477">SUM((InvoiceNo=J2477)*QuantityShipped)</f>
        <v>4</v>
      </c>
    </row>
    <row r="2478" spans="1:12" x14ac:dyDescent="0.55000000000000004">
      <c r="A2478" t="s">
        <v>2519</v>
      </c>
      <c r="B2478" s="1">
        <v>40655</v>
      </c>
      <c r="C2478" t="s">
        <v>1</v>
      </c>
      <c r="D2478" t="s">
        <v>2520</v>
      </c>
      <c r="E2478" t="s">
        <v>2521</v>
      </c>
      <c r="F2478">
        <v>1</v>
      </c>
      <c r="G2478" t="str">
        <f t="array" ref="G2478">INDEX(BillToName,MATCH(A2478,'Bill to Data'!$A$2:$A$3040,0))</f>
        <v>PAMELA PICKHARDT</v>
      </c>
      <c r="H2478" t="str">
        <f t="shared" si="38"/>
        <v>3522040</v>
      </c>
      <c r="J2478" t="s">
        <v>4939</v>
      </c>
      <c r="K2478">
        <f t="array" ref="K2478">SUM((InvoiceNo=J2478)*1)</f>
        <v>2</v>
      </c>
      <c r="L2478">
        <f t="array" ref="L2478">SUM((InvoiceNo=J2478)*QuantityShipped)</f>
        <v>2</v>
      </c>
    </row>
    <row r="2479" spans="1:12" x14ac:dyDescent="0.55000000000000004">
      <c r="A2479" t="s">
        <v>2522</v>
      </c>
      <c r="B2479" s="1">
        <v>40655</v>
      </c>
      <c r="C2479" t="s">
        <v>138</v>
      </c>
      <c r="D2479" t="s">
        <v>1876</v>
      </c>
      <c r="E2479" t="s">
        <v>307</v>
      </c>
      <c r="F2479">
        <v>1</v>
      </c>
      <c r="G2479" t="str">
        <f t="array" ref="G2479">INDEX(BillToName,MATCH(A2479,'Bill to Data'!$A$2:$A$3040,0))</f>
        <v>John Kinch</v>
      </c>
      <c r="H2479" t="str">
        <f t="shared" si="38"/>
        <v>AI110015-VS</v>
      </c>
      <c r="J2479" t="s">
        <v>4940</v>
      </c>
      <c r="K2479">
        <f t="array" ref="K2479">SUM((InvoiceNo=J2479)*1)</f>
        <v>4</v>
      </c>
      <c r="L2479">
        <f t="array" ref="L2479">SUM((InvoiceNo=J2479)*QuantityShipped)</f>
        <v>4</v>
      </c>
    </row>
    <row r="2480" spans="1:12" x14ac:dyDescent="0.55000000000000004">
      <c r="A2480" t="s">
        <v>2522</v>
      </c>
      <c r="B2480" s="1">
        <v>40655</v>
      </c>
      <c r="C2480" t="s">
        <v>138</v>
      </c>
      <c r="D2480" t="s">
        <v>906</v>
      </c>
      <c r="E2480" t="s">
        <v>907</v>
      </c>
      <c r="F2480">
        <v>1</v>
      </c>
      <c r="G2480" t="str">
        <f t="array" ref="G2480">INDEX(BillToName,MATCH(A2480,'Bill to Data'!$A$2:$A$3040,0))</f>
        <v>John Kinch</v>
      </c>
      <c r="H2480" t="str">
        <f t="shared" si="38"/>
        <v>CP25597-6-NY</v>
      </c>
      <c r="J2480" t="s">
        <v>4947</v>
      </c>
      <c r="K2480">
        <f t="array" ref="K2480">SUM((InvoiceNo=J2480)*1)</f>
        <v>1</v>
      </c>
      <c r="L2480">
        <f t="array" ref="L2480">SUM((InvoiceNo=J2480)*QuantityShipped)</f>
        <v>3</v>
      </c>
    </row>
    <row r="2481" spans="1:12" x14ac:dyDescent="0.55000000000000004">
      <c r="A2481" t="s">
        <v>2522</v>
      </c>
      <c r="B2481" s="1">
        <v>40655</v>
      </c>
      <c r="C2481" t="s">
        <v>138</v>
      </c>
      <c r="D2481" t="s">
        <v>616</v>
      </c>
      <c r="E2481" t="s">
        <v>63</v>
      </c>
      <c r="F2481">
        <v>1</v>
      </c>
      <c r="G2481" t="str">
        <f t="array" ref="G2481">INDEX(BillToName,MATCH(A2481,'Bill to Data'!$A$2:$A$3040,0))</f>
        <v>John Kinch</v>
      </c>
      <c r="H2481" t="str">
        <f t="shared" si="38"/>
        <v>TP11003-VS</v>
      </c>
      <c r="J2481" t="s">
        <v>4948</v>
      </c>
      <c r="K2481">
        <f t="array" ref="K2481">SUM((InvoiceNo=J2481)*1)</f>
        <v>1</v>
      </c>
      <c r="L2481">
        <f t="array" ref="L2481">SUM((InvoiceNo=J2481)*QuantityShipped)</f>
        <v>2</v>
      </c>
    </row>
    <row r="2482" spans="1:12" x14ac:dyDescent="0.55000000000000004">
      <c r="A2482" t="s">
        <v>2522</v>
      </c>
      <c r="B2482" s="1">
        <v>40655</v>
      </c>
      <c r="C2482" t="s">
        <v>138</v>
      </c>
      <c r="D2482" t="s">
        <v>645</v>
      </c>
      <c r="E2482" t="s">
        <v>120</v>
      </c>
      <c r="F2482">
        <v>1</v>
      </c>
      <c r="G2482" t="str">
        <f t="array" ref="G2482">INDEX(BillToName,MATCH(A2482,'Bill to Data'!$A$2:$A$3040,0))</f>
        <v>John Kinch</v>
      </c>
      <c r="H2482" t="str">
        <f t="shared" si="38"/>
        <v>XR11002-VS</v>
      </c>
      <c r="J2482" t="s">
        <v>4949</v>
      </c>
      <c r="K2482">
        <f t="array" ref="K2482">SUM((InvoiceNo=J2482)*1)</f>
        <v>3</v>
      </c>
      <c r="L2482">
        <f t="array" ref="L2482">SUM((InvoiceNo=J2482)*QuantityShipped)</f>
        <v>121</v>
      </c>
    </row>
    <row r="2483" spans="1:12" x14ac:dyDescent="0.55000000000000004">
      <c r="A2483" t="s">
        <v>2522</v>
      </c>
      <c r="B2483" s="1">
        <v>40655</v>
      </c>
      <c r="C2483" t="s">
        <v>138</v>
      </c>
      <c r="D2483" t="s">
        <v>1067</v>
      </c>
      <c r="E2483" t="s">
        <v>1068</v>
      </c>
      <c r="F2483">
        <v>1</v>
      </c>
      <c r="G2483" t="str">
        <f t="array" ref="G2483">INDEX(BillToName,MATCH(A2483,'Bill to Data'!$A$2:$A$3040,0))</f>
        <v>John Kinch</v>
      </c>
      <c r="H2483" t="str">
        <f t="shared" si="38"/>
        <v>CP25597-5-NY</v>
      </c>
      <c r="J2483" t="s">
        <v>4950</v>
      </c>
      <c r="K2483">
        <f t="array" ref="K2483">SUM((InvoiceNo=J2483)*1)</f>
        <v>4</v>
      </c>
      <c r="L2483">
        <f t="array" ref="L2483">SUM((InvoiceNo=J2483)*QuantityShipped)</f>
        <v>284</v>
      </c>
    </row>
    <row r="2484" spans="1:12" x14ac:dyDescent="0.55000000000000004">
      <c r="A2484" t="s">
        <v>2522</v>
      </c>
      <c r="B2484" s="1">
        <v>40655</v>
      </c>
      <c r="C2484" t="s">
        <v>138</v>
      </c>
      <c r="D2484" t="s">
        <v>29</v>
      </c>
      <c r="E2484" t="s">
        <v>30</v>
      </c>
      <c r="F2484">
        <v>1</v>
      </c>
      <c r="G2484" t="str">
        <f t="array" ref="G2484">INDEX(BillToName,MATCH(A2484,'Bill to Data'!$A$2:$A$3040,0))</f>
        <v>John Kinch</v>
      </c>
      <c r="H2484" t="str">
        <f t="shared" si="38"/>
        <v>25612-4-NYR</v>
      </c>
      <c r="J2484" t="s">
        <v>4951</v>
      </c>
      <c r="K2484">
        <f t="array" ref="K2484">SUM((InvoiceNo=J2484)*1)</f>
        <v>1</v>
      </c>
      <c r="L2484">
        <f t="array" ref="L2484">SUM((InvoiceNo=J2484)*QuantityShipped)</f>
        <v>4</v>
      </c>
    </row>
    <row r="2485" spans="1:12" x14ac:dyDescent="0.55000000000000004">
      <c r="A2485" t="s">
        <v>2522</v>
      </c>
      <c r="B2485" s="1">
        <v>40655</v>
      </c>
      <c r="C2485" t="s">
        <v>138</v>
      </c>
      <c r="D2485" t="s">
        <v>1937</v>
      </c>
      <c r="E2485" t="s">
        <v>76</v>
      </c>
      <c r="F2485">
        <v>2</v>
      </c>
      <c r="G2485" t="str">
        <f t="array" ref="G2485">INDEX(BillToName,MATCH(A2485,'Bill to Data'!$A$2:$A$3040,0))</f>
        <v>John Kinch</v>
      </c>
      <c r="H2485" t="str">
        <f t="shared" si="38"/>
        <v>QJ111SQ-1-1/2</v>
      </c>
      <c r="J2485" t="s">
        <v>4952</v>
      </c>
      <c r="K2485">
        <f t="array" ref="K2485">SUM((InvoiceNo=J2485)*1)</f>
        <v>3</v>
      </c>
      <c r="L2485">
        <f t="array" ref="L2485">SUM((InvoiceNo=J2485)*QuantityShipped)</f>
        <v>75</v>
      </c>
    </row>
    <row r="2486" spans="1:12" x14ac:dyDescent="0.55000000000000004">
      <c r="A2486" t="s">
        <v>2523</v>
      </c>
      <c r="B2486" s="1">
        <v>40655</v>
      </c>
      <c r="C2486" t="s">
        <v>1</v>
      </c>
      <c r="D2486" t="s">
        <v>2524</v>
      </c>
      <c r="E2486" t="s">
        <v>2525</v>
      </c>
      <c r="F2486">
        <v>2</v>
      </c>
      <c r="G2486" t="str">
        <f t="array" ref="G2486">INDEX(BillToName,MATCH(A2486,'Bill to Data'!$A$2:$A$3040,0))</f>
        <v>David Choate Bruce oakley, Inc</v>
      </c>
      <c r="H2486" t="str">
        <f t="shared" si="38"/>
        <v>FC-XT020</v>
      </c>
      <c r="J2486" t="s">
        <v>4953</v>
      </c>
      <c r="K2486">
        <f t="array" ref="K2486">SUM((InvoiceNo=J2486)*1)</f>
        <v>4</v>
      </c>
      <c r="L2486">
        <f t="array" ref="L2486">SUM((InvoiceNo=J2486)*QuantityShipped)</f>
        <v>22</v>
      </c>
    </row>
    <row r="2487" spans="1:12" x14ac:dyDescent="0.55000000000000004">
      <c r="A2487" t="s">
        <v>2526</v>
      </c>
      <c r="B2487" s="1">
        <v>40655</v>
      </c>
      <c r="C2487" t="s">
        <v>138</v>
      </c>
      <c r="D2487" t="s">
        <v>1279</v>
      </c>
      <c r="E2487" t="s">
        <v>1280</v>
      </c>
      <c r="F2487">
        <v>29</v>
      </c>
      <c r="G2487" t="str">
        <f t="array" ref="G2487">INDEX(BillToName,MATCH(A2487,'Bill to Data'!$A$2:$A$3040,0))</f>
        <v>ROBERT MISKO</v>
      </c>
      <c r="H2487" t="str">
        <f t="shared" si="38"/>
        <v>TTI11004-VP</v>
      </c>
      <c r="J2487" t="s">
        <v>4954</v>
      </c>
      <c r="K2487">
        <f t="array" ref="K2487">SUM((InvoiceNo=J2487)*1)</f>
        <v>16</v>
      </c>
      <c r="L2487">
        <f t="array" ref="L2487">SUM((InvoiceNo=J2487)*QuantityShipped)</f>
        <v>100</v>
      </c>
    </row>
    <row r="2488" spans="1:12" x14ac:dyDescent="0.55000000000000004">
      <c r="A2488" t="s">
        <v>2526</v>
      </c>
      <c r="B2488" s="1">
        <v>40655</v>
      </c>
      <c r="C2488" t="s">
        <v>138</v>
      </c>
      <c r="D2488" t="s">
        <v>2392</v>
      </c>
      <c r="E2488" t="s">
        <v>2393</v>
      </c>
      <c r="F2488">
        <v>9</v>
      </c>
      <c r="G2488" t="str">
        <f t="array" ref="G2488">INDEX(BillToName,MATCH(A2488,'Bill to Data'!$A$2:$A$3040,0))</f>
        <v>ROBERT MISKO</v>
      </c>
      <c r="H2488" t="str">
        <f t="shared" si="38"/>
        <v>100125PL</v>
      </c>
      <c r="J2488" t="s">
        <v>4961</v>
      </c>
      <c r="K2488">
        <f t="array" ref="K2488">SUM((InvoiceNo=J2488)*1)</f>
        <v>1</v>
      </c>
      <c r="L2488">
        <f t="array" ref="L2488">SUM((InvoiceNo=J2488)*QuantityShipped)</f>
        <v>1</v>
      </c>
    </row>
    <row r="2489" spans="1:12" x14ac:dyDescent="0.55000000000000004">
      <c r="A2489" t="s">
        <v>2526</v>
      </c>
      <c r="B2489" s="1">
        <v>40655</v>
      </c>
      <c r="C2489" t="s">
        <v>138</v>
      </c>
      <c r="D2489" t="s">
        <v>2394</v>
      </c>
      <c r="E2489" t="s">
        <v>2395</v>
      </c>
      <c r="F2489">
        <v>9</v>
      </c>
      <c r="G2489" t="str">
        <f t="array" ref="G2489">INDEX(BillToName,MATCH(A2489,'Bill to Data'!$A$2:$A$3040,0))</f>
        <v>ROBERT MISKO</v>
      </c>
      <c r="H2489" t="str">
        <f t="shared" si="38"/>
        <v>SL100-90</v>
      </c>
      <c r="J2489" t="s">
        <v>4962</v>
      </c>
      <c r="K2489">
        <f t="array" ref="K2489">SUM((InvoiceNo=J2489)*1)</f>
        <v>10</v>
      </c>
      <c r="L2489">
        <f t="array" ref="L2489">SUM((InvoiceNo=J2489)*QuantityShipped)</f>
        <v>350</v>
      </c>
    </row>
    <row r="2490" spans="1:12" x14ac:dyDescent="0.55000000000000004">
      <c r="A2490" t="s">
        <v>2526</v>
      </c>
      <c r="B2490" s="1">
        <v>40655</v>
      </c>
      <c r="C2490" t="s">
        <v>138</v>
      </c>
      <c r="D2490" t="s">
        <v>2396</v>
      </c>
      <c r="E2490" t="s">
        <v>2397</v>
      </c>
      <c r="F2490">
        <v>9</v>
      </c>
      <c r="G2490" t="str">
        <f t="array" ref="G2490">INDEX(BillToName,MATCH(A2490,'Bill to Data'!$A$2:$A$3040,0))</f>
        <v>ROBERT MISKO</v>
      </c>
      <c r="H2490" t="str">
        <f t="shared" si="38"/>
        <v>100D</v>
      </c>
      <c r="J2490" t="s">
        <v>4968</v>
      </c>
      <c r="K2490">
        <f t="array" ref="K2490">SUM((InvoiceNo=J2490)*1)</f>
        <v>7</v>
      </c>
      <c r="L2490">
        <f t="array" ref="L2490">SUM((InvoiceNo=J2490)*QuantityShipped)</f>
        <v>9</v>
      </c>
    </row>
    <row r="2491" spans="1:12" x14ac:dyDescent="0.55000000000000004">
      <c r="A2491" t="s">
        <v>2527</v>
      </c>
      <c r="B2491" s="1">
        <v>40658</v>
      </c>
      <c r="C2491" t="s">
        <v>1</v>
      </c>
      <c r="D2491" t="s">
        <v>469</v>
      </c>
      <c r="E2491" t="s">
        <v>240</v>
      </c>
      <c r="F2491">
        <v>10</v>
      </c>
      <c r="G2491" t="str">
        <f t="array" ref="G2491">INDEX(BillToName,MATCH(A2491,'Bill to Data'!$A$2:$A$3040,0))</f>
        <v>KRIS GOSTENIK</v>
      </c>
      <c r="H2491" t="str">
        <f t="shared" si="38"/>
        <v>TF-VS10</v>
      </c>
      <c r="J2491" t="s">
        <v>4972</v>
      </c>
      <c r="K2491">
        <f t="array" ref="K2491">SUM((InvoiceNo=J2491)*1)</f>
        <v>3</v>
      </c>
      <c r="L2491">
        <f t="array" ref="L2491">SUM((InvoiceNo=J2491)*QuantityShipped)</f>
        <v>9</v>
      </c>
    </row>
    <row r="2492" spans="1:12" x14ac:dyDescent="0.55000000000000004">
      <c r="A2492" t="s">
        <v>2527</v>
      </c>
      <c r="B2492" s="1">
        <v>40658</v>
      </c>
      <c r="C2492" t="s">
        <v>1</v>
      </c>
      <c r="D2492" t="s">
        <v>946</v>
      </c>
      <c r="E2492" t="s">
        <v>947</v>
      </c>
      <c r="F2492">
        <v>10</v>
      </c>
      <c r="G2492" t="str">
        <f t="array" ref="G2492">INDEX(BillToName,MATCH(A2492,'Bill to Data'!$A$2:$A$3040,0))</f>
        <v>KRIS GOSTENIK</v>
      </c>
      <c r="H2492" t="str">
        <f t="shared" si="38"/>
        <v>CP25599-1-NY</v>
      </c>
      <c r="J2492" t="s">
        <v>4973</v>
      </c>
      <c r="K2492">
        <f t="array" ref="K2492">SUM((InvoiceNo=J2492)*1)</f>
        <v>1</v>
      </c>
      <c r="L2492">
        <f t="array" ref="L2492">SUM((InvoiceNo=J2492)*QuantityShipped)</f>
        <v>1</v>
      </c>
    </row>
    <row r="2493" spans="1:12" x14ac:dyDescent="0.55000000000000004">
      <c r="A2493" t="s">
        <v>2528</v>
      </c>
      <c r="B2493" s="1">
        <v>40658</v>
      </c>
      <c r="C2493" t="s">
        <v>138</v>
      </c>
      <c r="D2493" t="s">
        <v>2529</v>
      </c>
      <c r="E2493" t="s">
        <v>2530</v>
      </c>
      <c r="F2493">
        <v>32</v>
      </c>
      <c r="G2493" t="str">
        <f t="array" ref="G2493">INDEX(BillToName,MATCH(A2493,'Bill to Data'!$A$2:$A$3040,0))</f>
        <v>CHRISTIAN WAGNER</v>
      </c>
      <c r="H2493" t="str">
        <f t="shared" si="38"/>
        <v>23306H-5-CELR</v>
      </c>
      <c r="J2493" t="s">
        <v>4974</v>
      </c>
      <c r="K2493">
        <f t="array" ref="K2493">SUM((InvoiceNo=J2493)*1)</f>
        <v>2</v>
      </c>
      <c r="L2493">
        <f t="array" ref="L2493">SUM((InvoiceNo=J2493)*QuantityShipped)</f>
        <v>28</v>
      </c>
    </row>
    <row r="2494" spans="1:12" x14ac:dyDescent="0.55000000000000004">
      <c r="A2494" t="s">
        <v>2528</v>
      </c>
      <c r="B2494" s="1">
        <v>40658</v>
      </c>
      <c r="C2494" t="s">
        <v>138</v>
      </c>
      <c r="D2494" t="s">
        <v>2531</v>
      </c>
      <c r="E2494" t="s">
        <v>63</v>
      </c>
      <c r="F2494">
        <v>55</v>
      </c>
      <c r="G2494" t="str">
        <f t="array" ref="G2494">INDEX(BillToName,MATCH(A2494,'Bill to Data'!$A$2:$A$3040,0))</f>
        <v>CHRISTIAN WAGNER</v>
      </c>
      <c r="H2494" t="str">
        <f t="shared" si="38"/>
        <v>XR11003-VK</v>
      </c>
      <c r="J2494" t="s">
        <v>4975</v>
      </c>
      <c r="K2494">
        <f t="array" ref="K2494">SUM((InvoiceNo=J2494)*1)</f>
        <v>4</v>
      </c>
      <c r="L2494">
        <f t="array" ref="L2494">SUM((InvoiceNo=J2494)*QuantityShipped)</f>
        <v>60</v>
      </c>
    </row>
    <row r="2495" spans="1:12" x14ac:dyDescent="0.55000000000000004">
      <c r="A2495" t="s">
        <v>2528</v>
      </c>
      <c r="B2495" s="1">
        <v>40658</v>
      </c>
      <c r="C2495" t="s">
        <v>138</v>
      </c>
      <c r="D2495" t="s">
        <v>300</v>
      </c>
      <c r="E2495" t="s">
        <v>301</v>
      </c>
      <c r="F2495">
        <v>50</v>
      </c>
      <c r="G2495" t="str">
        <f t="array" ref="G2495">INDEX(BillToName,MATCH(A2495,'Bill to Data'!$A$2:$A$3040,0))</f>
        <v>CHRISTIAN WAGNER</v>
      </c>
      <c r="H2495" t="str">
        <f t="shared" si="38"/>
        <v>XR80015VS</v>
      </c>
      <c r="J2495" t="s">
        <v>4976</v>
      </c>
      <c r="K2495">
        <f t="array" ref="K2495">SUM((InvoiceNo=J2495)*1)</f>
        <v>7</v>
      </c>
      <c r="L2495">
        <f t="array" ref="L2495">SUM((InvoiceNo=J2495)*QuantityShipped)</f>
        <v>211</v>
      </c>
    </row>
    <row r="2496" spans="1:12" x14ac:dyDescent="0.55000000000000004">
      <c r="A2496" t="s">
        <v>2528</v>
      </c>
      <c r="B2496" s="1">
        <v>40658</v>
      </c>
      <c r="C2496" t="s">
        <v>138</v>
      </c>
      <c r="D2496" t="s">
        <v>29</v>
      </c>
      <c r="E2496" t="s">
        <v>30</v>
      </c>
      <c r="F2496">
        <v>55</v>
      </c>
      <c r="G2496" t="str">
        <f t="array" ref="G2496">INDEX(BillToName,MATCH(A2496,'Bill to Data'!$A$2:$A$3040,0))</f>
        <v>CHRISTIAN WAGNER</v>
      </c>
      <c r="H2496" t="str">
        <f t="shared" si="38"/>
        <v>25612-4-NYR</v>
      </c>
      <c r="J2496" t="s">
        <v>4977</v>
      </c>
      <c r="K2496">
        <f t="array" ref="K2496">SUM((InvoiceNo=J2496)*1)</f>
        <v>1</v>
      </c>
      <c r="L2496">
        <f t="array" ref="L2496">SUM((InvoiceNo=J2496)*QuantityShipped)</f>
        <v>1</v>
      </c>
    </row>
    <row r="2497" spans="1:12" x14ac:dyDescent="0.55000000000000004">
      <c r="A2497" t="s">
        <v>2528</v>
      </c>
      <c r="B2497" s="1">
        <v>40658</v>
      </c>
      <c r="C2497" t="s">
        <v>138</v>
      </c>
      <c r="D2497" t="s">
        <v>71</v>
      </c>
      <c r="E2497" t="s">
        <v>72</v>
      </c>
      <c r="F2497">
        <v>60</v>
      </c>
      <c r="G2497" t="str">
        <f t="array" ref="G2497">INDEX(BillToName,MATCH(A2497,'Bill to Data'!$A$2:$A$3040,0))</f>
        <v>CHRISTIAN WAGNER</v>
      </c>
      <c r="H2497" t="str">
        <f t="shared" si="38"/>
        <v>55215-50-EPR</v>
      </c>
      <c r="J2497" t="s">
        <v>4978</v>
      </c>
      <c r="K2497">
        <f t="array" ref="K2497">SUM((InvoiceNo=J2497)*1)</f>
        <v>1</v>
      </c>
      <c r="L2497">
        <f t="array" ref="L2497">SUM((InvoiceNo=J2497)*QuantityShipped)</f>
        <v>55</v>
      </c>
    </row>
    <row r="2498" spans="1:12" x14ac:dyDescent="0.55000000000000004">
      <c r="A2498" t="s">
        <v>2532</v>
      </c>
      <c r="B2498" s="1">
        <v>40658</v>
      </c>
      <c r="C2498" t="s">
        <v>1</v>
      </c>
      <c r="D2498" t="s">
        <v>2381</v>
      </c>
      <c r="E2498" t="s">
        <v>638</v>
      </c>
      <c r="F2498">
        <v>2</v>
      </c>
      <c r="G2498" t="str">
        <f t="array" ref="G2498">INDEX(BillToName,MATCH(A2498,'Bill to Data'!$A$2:$A$3040,0))</f>
        <v>DALE LEISTRITZ</v>
      </c>
      <c r="H2498" t="str">
        <f t="shared" ref="H2498:H2561" si="39">LEFT(D2498,LEN(D2498))</f>
        <v>5500-PPB-X18</v>
      </c>
      <c r="J2498" t="s">
        <v>4979</v>
      </c>
      <c r="K2498">
        <f t="array" ref="K2498">SUM((InvoiceNo=J2498)*1)</f>
        <v>5</v>
      </c>
      <c r="L2498">
        <f t="array" ref="L2498">SUM((InvoiceNo=J2498)*QuantityShipped)</f>
        <v>108</v>
      </c>
    </row>
    <row r="2499" spans="1:12" x14ac:dyDescent="0.55000000000000004">
      <c r="A2499" t="s">
        <v>2532</v>
      </c>
      <c r="B2499" s="1">
        <v>40658</v>
      </c>
      <c r="C2499" t="s">
        <v>1</v>
      </c>
      <c r="D2499" t="s">
        <v>2533</v>
      </c>
      <c r="E2499" t="s">
        <v>2534</v>
      </c>
      <c r="F2499">
        <v>2</v>
      </c>
      <c r="G2499" t="str">
        <f t="array" ref="G2499">INDEX(BillToName,MATCH(A2499,'Bill to Data'!$A$2:$A$3040,0))</f>
        <v>DALE LEISTRITZ</v>
      </c>
      <c r="H2499" t="str">
        <f t="shared" si="39"/>
        <v>5500-PPB-X22</v>
      </c>
      <c r="J2499" t="s">
        <v>4981</v>
      </c>
      <c r="K2499">
        <f t="array" ref="K2499">SUM((InvoiceNo=J2499)*1)</f>
        <v>1</v>
      </c>
      <c r="L2499">
        <f t="array" ref="L2499">SUM((InvoiceNo=J2499)*QuantityShipped)</f>
        <v>100</v>
      </c>
    </row>
    <row r="2500" spans="1:12" x14ac:dyDescent="0.55000000000000004">
      <c r="A2500" t="s">
        <v>2532</v>
      </c>
      <c r="B2500" s="1">
        <v>40658</v>
      </c>
      <c r="C2500" t="s">
        <v>1</v>
      </c>
      <c r="D2500" t="s">
        <v>637</v>
      </c>
      <c r="E2500" t="s">
        <v>638</v>
      </c>
      <c r="F2500">
        <v>2</v>
      </c>
      <c r="G2500" t="str">
        <f t="array" ref="G2500">INDEX(BillToName,MATCH(A2500,'Bill to Data'!$A$2:$A$3040,0))</f>
        <v>DALE LEISTRITZ</v>
      </c>
      <c r="H2500" t="str">
        <f t="shared" si="39"/>
        <v>5500-PPB-X12</v>
      </c>
      <c r="J2500" t="s">
        <v>4982</v>
      </c>
      <c r="K2500">
        <f t="array" ref="K2500">SUM((InvoiceNo=J2500)*1)</f>
        <v>2</v>
      </c>
      <c r="L2500">
        <f t="array" ref="L2500">SUM((InvoiceNo=J2500)*QuantityShipped)</f>
        <v>24</v>
      </c>
    </row>
    <row r="2501" spans="1:12" x14ac:dyDescent="0.55000000000000004">
      <c r="A2501" t="s">
        <v>2535</v>
      </c>
      <c r="B2501" s="1">
        <v>40658</v>
      </c>
      <c r="C2501" t="s">
        <v>1</v>
      </c>
      <c r="D2501" t="s">
        <v>2536</v>
      </c>
      <c r="E2501" t="s">
        <v>2537</v>
      </c>
      <c r="F2501">
        <v>1</v>
      </c>
      <c r="G2501" t="str">
        <f t="array" ref="G2501">INDEX(BillToName,MATCH(A2501,'Bill to Data'!$A$2:$A$3040,0))</f>
        <v>AMANDA BRANDON</v>
      </c>
      <c r="H2501" t="str">
        <f t="shared" si="39"/>
        <v>117-0171-247</v>
      </c>
      <c r="J2501" t="s">
        <v>4985</v>
      </c>
      <c r="K2501">
        <f t="array" ref="K2501">SUM((InvoiceNo=J2501)*1)</f>
        <v>2</v>
      </c>
      <c r="L2501">
        <f t="array" ref="L2501">SUM((InvoiceNo=J2501)*QuantityShipped)</f>
        <v>3</v>
      </c>
    </row>
    <row r="2502" spans="1:12" x14ac:dyDescent="0.55000000000000004">
      <c r="A2502" t="s">
        <v>2538</v>
      </c>
      <c r="B2502" s="1">
        <v>40658</v>
      </c>
      <c r="C2502" t="s">
        <v>1</v>
      </c>
      <c r="D2502" t="s">
        <v>530</v>
      </c>
      <c r="E2502" t="s">
        <v>120</v>
      </c>
      <c r="F2502">
        <v>24</v>
      </c>
      <c r="G2502" t="str">
        <f t="array" ref="G2502">INDEX(BillToName,MATCH(A2502,'Bill to Data'!$A$2:$A$3040,0))</f>
        <v>CHARLES BERNATH</v>
      </c>
      <c r="H2502" t="str">
        <f t="shared" si="39"/>
        <v>XR11004-VS</v>
      </c>
      <c r="J2502" t="s">
        <v>4986</v>
      </c>
      <c r="K2502">
        <f t="array" ref="K2502">SUM((InvoiceNo=J2502)*1)</f>
        <v>1</v>
      </c>
      <c r="L2502">
        <f t="array" ref="L2502">SUM((InvoiceNo=J2502)*QuantityShipped)</f>
        <v>1</v>
      </c>
    </row>
    <row r="2503" spans="1:12" x14ac:dyDescent="0.55000000000000004">
      <c r="A2503" t="s">
        <v>2539</v>
      </c>
      <c r="B2503" s="1">
        <v>40658</v>
      </c>
      <c r="C2503" t="s">
        <v>1</v>
      </c>
      <c r="D2503" t="s">
        <v>254</v>
      </c>
      <c r="E2503" t="s">
        <v>255</v>
      </c>
      <c r="F2503">
        <v>36</v>
      </c>
      <c r="G2503" t="str">
        <f t="array" ref="G2503">INDEX(BillToName,MATCH(A2503,'Bill to Data'!$A$2:$A$3040,0))</f>
        <v>JEFF VICKERY</v>
      </c>
      <c r="H2503" t="str">
        <f t="shared" si="39"/>
        <v>CP21953-EPR</v>
      </c>
      <c r="J2503" t="s">
        <v>4988</v>
      </c>
      <c r="K2503">
        <f t="array" ref="K2503">SUM((InvoiceNo=J2503)*1)</f>
        <v>1</v>
      </c>
      <c r="L2503">
        <f t="array" ref="L2503">SUM((InvoiceNo=J2503)*QuantityShipped)</f>
        <v>1</v>
      </c>
    </row>
    <row r="2504" spans="1:12" x14ac:dyDescent="0.55000000000000004">
      <c r="A2504" t="s">
        <v>2539</v>
      </c>
      <c r="B2504" s="1">
        <v>40658</v>
      </c>
      <c r="C2504" t="s">
        <v>1</v>
      </c>
      <c r="D2504" t="s">
        <v>242</v>
      </c>
      <c r="E2504" t="s">
        <v>243</v>
      </c>
      <c r="F2504">
        <v>37</v>
      </c>
      <c r="G2504" t="str">
        <f t="array" ref="G2504">INDEX(BillToName,MATCH(A2504,'Bill to Data'!$A$2:$A$3040,0))</f>
        <v>JEFF VICKERY</v>
      </c>
      <c r="H2504" t="str">
        <f t="shared" si="39"/>
        <v>CP19438-EPR</v>
      </c>
      <c r="J2504" t="s">
        <v>4989</v>
      </c>
      <c r="K2504">
        <f t="array" ref="K2504">SUM((InvoiceNo=J2504)*1)</f>
        <v>5</v>
      </c>
      <c r="L2504">
        <f t="array" ref="L2504">SUM((InvoiceNo=J2504)*QuantityShipped)</f>
        <v>61</v>
      </c>
    </row>
    <row r="2505" spans="1:12" x14ac:dyDescent="0.55000000000000004">
      <c r="A2505" t="s">
        <v>2539</v>
      </c>
      <c r="B2505" s="1">
        <v>40658</v>
      </c>
      <c r="C2505" t="s">
        <v>1</v>
      </c>
      <c r="D2505" t="s">
        <v>1178</v>
      </c>
      <c r="E2505" t="s">
        <v>30</v>
      </c>
      <c r="F2505">
        <v>37</v>
      </c>
      <c r="G2505" t="str">
        <f t="array" ref="G2505">INDEX(BillToName,MATCH(A2505,'Bill to Data'!$A$2:$A$3040,0))</f>
        <v>JEFF VICKERY</v>
      </c>
      <c r="H2505" t="str">
        <f t="shared" si="39"/>
        <v>25612-7-NYR</v>
      </c>
      <c r="J2505" t="s">
        <v>4990</v>
      </c>
      <c r="K2505">
        <f t="array" ref="K2505">SUM((InvoiceNo=J2505)*1)</f>
        <v>3</v>
      </c>
      <c r="L2505">
        <f t="array" ref="L2505">SUM((InvoiceNo=J2505)*QuantityShipped)</f>
        <v>97</v>
      </c>
    </row>
    <row r="2506" spans="1:12" x14ac:dyDescent="0.55000000000000004">
      <c r="A2506" t="s">
        <v>2539</v>
      </c>
      <c r="B2506" s="1">
        <v>40658</v>
      </c>
      <c r="C2506" t="s">
        <v>1</v>
      </c>
      <c r="D2506" t="s">
        <v>29</v>
      </c>
      <c r="E2506" t="s">
        <v>30</v>
      </c>
      <c r="F2506">
        <v>37</v>
      </c>
      <c r="G2506" t="str">
        <f t="array" ref="G2506">INDEX(BillToName,MATCH(A2506,'Bill to Data'!$A$2:$A$3040,0))</f>
        <v>JEFF VICKERY</v>
      </c>
      <c r="H2506" t="str">
        <f t="shared" si="39"/>
        <v>25612-4-NYR</v>
      </c>
      <c r="J2506" t="s">
        <v>4991</v>
      </c>
      <c r="K2506">
        <f t="array" ref="K2506">SUM((InvoiceNo=J2506)*1)</f>
        <v>1</v>
      </c>
      <c r="L2506">
        <f t="array" ref="L2506">SUM((InvoiceNo=J2506)*QuantityShipped)</f>
        <v>1</v>
      </c>
    </row>
    <row r="2507" spans="1:12" x14ac:dyDescent="0.55000000000000004">
      <c r="A2507" t="s">
        <v>2539</v>
      </c>
      <c r="B2507" s="1">
        <v>40658</v>
      </c>
      <c r="C2507" t="s">
        <v>1</v>
      </c>
      <c r="D2507" t="s">
        <v>2185</v>
      </c>
      <c r="E2507" t="s">
        <v>293</v>
      </c>
      <c r="F2507">
        <v>38</v>
      </c>
      <c r="G2507" t="str">
        <f t="array" ref="G2507">INDEX(BillToName,MATCH(A2507,'Bill to Data'!$A$2:$A$3040,0))</f>
        <v>JEFF VICKERY</v>
      </c>
      <c r="H2507" t="str">
        <f t="shared" si="39"/>
        <v>AIXR11005VP</v>
      </c>
      <c r="J2507" t="s">
        <v>4992</v>
      </c>
      <c r="K2507">
        <f t="array" ref="K2507">SUM((InvoiceNo=J2507)*1)</f>
        <v>6</v>
      </c>
      <c r="L2507">
        <f t="array" ref="L2507">SUM((InvoiceNo=J2507)*QuantityShipped)</f>
        <v>159</v>
      </c>
    </row>
    <row r="2508" spans="1:12" x14ac:dyDescent="0.55000000000000004">
      <c r="A2508" t="s">
        <v>2539</v>
      </c>
      <c r="B2508" s="1">
        <v>40658</v>
      </c>
      <c r="C2508" t="s">
        <v>1</v>
      </c>
      <c r="D2508" t="s">
        <v>308</v>
      </c>
      <c r="E2508" t="s">
        <v>293</v>
      </c>
      <c r="F2508">
        <v>38</v>
      </c>
      <c r="G2508" t="str">
        <f t="array" ref="G2508">INDEX(BillToName,MATCH(A2508,'Bill to Data'!$A$2:$A$3040,0))</f>
        <v>JEFF VICKERY</v>
      </c>
      <c r="H2508" t="str">
        <f t="shared" si="39"/>
        <v>AIXR11003VP</v>
      </c>
      <c r="J2508" t="s">
        <v>4993</v>
      </c>
      <c r="K2508">
        <f t="array" ref="K2508">SUM((InvoiceNo=J2508)*1)</f>
        <v>1</v>
      </c>
      <c r="L2508">
        <f t="array" ref="L2508">SUM((InvoiceNo=J2508)*QuantityShipped)</f>
        <v>1</v>
      </c>
    </row>
    <row r="2509" spans="1:12" x14ac:dyDescent="0.55000000000000004">
      <c r="A2509" t="s">
        <v>2540</v>
      </c>
      <c r="B2509" s="1">
        <v>40658</v>
      </c>
      <c r="C2509" t="s">
        <v>138</v>
      </c>
      <c r="D2509" t="s">
        <v>413</v>
      </c>
      <c r="E2509" t="s">
        <v>76</v>
      </c>
      <c r="F2509">
        <v>4</v>
      </c>
      <c r="G2509" t="str">
        <f t="array" ref="G2509">INDEX(BillToName,MATCH(A2509,'Bill to Data'!$A$2:$A$3040,0))</f>
        <v>RALPH HAEN</v>
      </c>
      <c r="H2509" t="str">
        <f t="shared" si="39"/>
        <v>QJ111-3/4</v>
      </c>
      <c r="J2509" t="s">
        <v>4994</v>
      </c>
      <c r="K2509">
        <f t="array" ref="K2509">SUM((InvoiceNo=J2509)*1)</f>
        <v>1</v>
      </c>
      <c r="L2509">
        <f t="array" ref="L2509">SUM((InvoiceNo=J2509)*QuantityShipped)</f>
        <v>10</v>
      </c>
    </row>
    <row r="2510" spans="1:12" x14ac:dyDescent="0.55000000000000004">
      <c r="A2510" t="s">
        <v>2540</v>
      </c>
      <c r="B2510" s="1">
        <v>40658</v>
      </c>
      <c r="C2510" t="s">
        <v>138</v>
      </c>
      <c r="D2510" t="s">
        <v>350</v>
      </c>
      <c r="E2510" t="s">
        <v>351</v>
      </c>
      <c r="F2510">
        <v>1</v>
      </c>
      <c r="G2510" t="str">
        <f t="array" ref="G2510">INDEX(BillToName,MATCH(A2510,'Bill to Data'!$A$2:$A$3040,0))</f>
        <v>RALPH HAEN</v>
      </c>
      <c r="H2510" t="str">
        <f t="shared" si="39"/>
        <v>AA144A-1</v>
      </c>
      <c r="J2510" t="s">
        <v>4995</v>
      </c>
      <c r="K2510">
        <f t="array" ref="K2510">SUM((InvoiceNo=J2510)*1)</f>
        <v>1</v>
      </c>
      <c r="L2510">
        <f t="array" ref="L2510">SUM((InvoiceNo=J2510)*QuantityShipped)</f>
        <v>1</v>
      </c>
    </row>
    <row r="2511" spans="1:12" x14ac:dyDescent="0.55000000000000004">
      <c r="A2511" t="s">
        <v>2541</v>
      </c>
      <c r="B2511" s="1">
        <v>40658</v>
      </c>
      <c r="C2511" t="s">
        <v>1</v>
      </c>
      <c r="D2511" t="s">
        <v>2542</v>
      </c>
      <c r="E2511" t="s">
        <v>2543</v>
      </c>
      <c r="F2511">
        <v>1</v>
      </c>
      <c r="G2511" t="str">
        <f t="array" ref="G2511">INDEX(BillToName,MATCH(A2511,'Bill to Data'!$A$2:$A$3040,0))</f>
        <v>BRUCE HILL</v>
      </c>
      <c r="H2511" t="str">
        <f t="shared" si="39"/>
        <v>WM30</v>
      </c>
      <c r="J2511" t="s">
        <v>4998</v>
      </c>
      <c r="K2511">
        <f t="array" ref="K2511">SUM((InvoiceNo=J2511)*1)</f>
        <v>1</v>
      </c>
      <c r="L2511">
        <f t="array" ref="L2511">SUM((InvoiceNo=J2511)*QuantityShipped)</f>
        <v>2</v>
      </c>
    </row>
    <row r="2512" spans="1:12" x14ac:dyDescent="0.55000000000000004">
      <c r="A2512" t="s">
        <v>2541</v>
      </c>
      <c r="B2512" s="1">
        <v>40658</v>
      </c>
      <c r="C2512" t="s">
        <v>1</v>
      </c>
      <c r="D2512" t="s">
        <v>380</v>
      </c>
      <c r="E2512" t="s">
        <v>381</v>
      </c>
      <c r="F2512">
        <v>1</v>
      </c>
      <c r="G2512" t="str">
        <f t="array" ref="G2512">INDEX(BillToName,MATCH(A2512,'Bill to Data'!$A$2:$A$3040,0))</f>
        <v>BRUCE HILL</v>
      </c>
      <c r="H2512" t="str">
        <f t="shared" si="39"/>
        <v>1/4XP10L-VP</v>
      </c>
      <c r="J2512" t="s">
        <v>4999</v>
      </c>
      <c r="K2512">
        <f t="array" ref="K2512">SUM((InvoiceNo=J2512)*1)</f>
        <v>1</v>
      </c>
      <c r="L2512">
        <f t="array" ref="L2512">SUM((InvoiceNo=J2512)*QuantityShipped)</f>
        <v>4</v>
      </c>
    </row>
    <row r="2513" spans="1:12" x14ac:dyDescent="0.55000000000000004">
      <c r="A2513" t="s">
        <v>2541</v>
      </c>
      <c r="B2513" s="1">
        <v>40658</v>
      </c>
      <c r="C2513" t="s">
        <v>1</v>
      </c>
      <c r="D2513" t="s">
        <v>958</v>
      </c>
      <c r="E2513" t="s">
        <v>63</v>
      </c>
      <c r="F2513">
        <v>3</v>
      </c>
      <c r="G2513" t="str">
        <f t="array" ref="G2513">INDEX(BillToName,MATCH(A2513,'Bill to Data'!$A$2:$A$3040,0))</f>
        <v>BRUCE HILL</v>
      </c>
      <c r="H2513" t="str">
        <f t="shared" si="39"/>
        <v>XR110025-VK</v>
      </c>
      <c r="J2513" t="s">
        <v>5001</v>
      </c>
      <c r="K2513">
        <f t="array" ref="K2513">SUM((InvoiceNo=J2513)*1)</f>
        <v>7</v>
      </c>
      <c r="L2513">
        <f t="array" ref="L2513">SUM((InvoiceNo=J2513)*QuantityShipped)</f>
        <v>130</v>
      </c>
    </row>
    <row r="2514" spans="1:12" x14ac:dyDescent="0.55000000000000004">
      <c r="A2514" t="s">
        <v>2541</v>
      </c>
      <c r="B2514" s="1">
        <v>40658</v>
      </c>
      <c r="C2514" t="s">
        <v>1</v>
      </c>
      <c r="D2514" t="s">
        <v>1391</v>
      </c>
      <c r="E2514" t="s">
        <v>1392</v>
      </c>
      <c r="F2514">
        <v>3</v>
      </c>
      <c r="G2514" t="str">
        <f t="array" ref="G2514">INDEX(BillToName,MATCH(A2514,'Bill to Data'!$A$2:$A$3040,0))</f>
        <v>BRUCE HILL</v>
      </c>
      <c r="H2514" t="str">
        <f t="shared" si="39"/>
        <v>AM11003</v>
      </c>
      <c r="J2514" t="s">
        <v>5003</v>
      </c>
      <c r="K2514">
        <f t="array" ref="K2514">SUM((InvoiceNo=J2514)*1)</f>
        <v>1</v>
      </c>
      <c r="L2514">
        <f t="array" ref="L2514">SUM((InvoiceNo=J2514)*QuantityShipped)</f>
        <v>4</v>
      </c>
    </row>
    <row r="2515" spans="1:12" x14ac:dyDescent="0.55000000000000004">
      <c r="A2515" t="s">
        <v>2541</v>
      </c>
      <c r="B2515" s="1">
        <v>40658</v>
      </c>
      <c r="C2515" t="s">
        <v>1</v>
      </c>
      <c r="D2515" t="s">
        <v>2544</v>
      </c>
      <c r="E2515" t="s">
        <v>1292</v>
      </c>
      <c r="F2515">
        <v>3</v>
      </c>
      <c r="G2515" t="str">
        <f t="array" ref="G2515">INDEX(BillToName,MATCH(A2515,'Bill to Data'!$A$2:$A$3040,0))</f>
        <v>BRUCE HILL</v>
      </c>
      <c r="H2515" t="str">
        <f t="shared" si="39"/>
        <v>AM11002</v>
      </c>
      <c r="J2515" t="s">
        <v>5004</v>
      </c>
      <c r="K2515">
        <f t="array" ref="K2515">SUM((InvoiceNo=J2515)*1)</f>
        <v>2</v>
      </c>
      <c r="L2515">
        <f t="array" ref="L2515">SUM((InvoiceNo=J2515)*QuantityShipped)</f>
        <v>50</v>
      </c>
    </row>
    <row r="2516" spans="1:12" x14ac:dyDescent="0.55000000000000004">
      <c r="A2516" t="s">
        <v>2545</v>
      </c>
      <c r="B2516" s="1">
        <v>40658</v>
      </c>
      <c r="C2516" t="s">
        <v>138</v>
      </c>
      <c r="D2516" t="s">
        <v>757</v>
      </c>
      <c r="E2516" t="s">
        <v>758</v>
      </c>
      <c r="F2516">
        <v>1</v>
      </c>
      <c r="G2516" t="str">
        <f t="array" ref="G2516">INDEX(BillToName,MATCH(A2516,'Bill to Data'!$A$2:$A$3040,0))</f>
        <v>RONALD LUEBBE</v>
      </c>
      <c r="H2516" t="str">
        <f t="shared" si="39"/>
        <v>5880-3/4-2TOC06</v>
      </c>
      <c r="J2516" t="s">
        <v>5005</v>
      </c>
      <c r="K2516">
        <f t="array" ref="K2516">SUM((InvoiceNo=J2516)*1)</f>
        <v>4</v>
      </c>
      <c r="L2516">
        <f t="array" ref="L2516">SUM((InvoiceNo=J2516)*QuantityShipped)</f>
        <v>51</v>
      </c>
    </row>
    <row r="2517" spans="1:12" x14ac:dyDescent="0.55000000000000004">
      <c r="A2517" t="s">
        <v>2546</v>
      </c>
      <c r="B2517" s="1">
        <v>40658</v>
      </c>
      <c r="C2517" t="s">
        <v>138</v>
      </c>
      <c r="D2517" t="s">
        <v>1106</v>
      </c>
      <c r="E2517" t="s">
        <v>1107</v>
      </c>
      <c r="F2517">
        <v>2</v>
      </c>
      <c r="G2517" t="str">
        <f t="array" ref="G2517">INDEX(BillToName,MATCH(A2517,'Bill to Data'!$A$2:$A$3040,0))</f>
        <v>CHRIS WYATT</v>
      </c>
      <c r="H2517" t="str">
        <f t="shared" si="39"/>
        <v>V200FP</v>
      </c>
      <c r="J2517" t="s">
        <v>5006</v>
      </c>
      <c r="K2517">
        <f t="array" ref="K2517">SUM((InvoiceNo=J2517)*1)</f>
        <v>1</v>
      </c>
      <c r="L2517">
        <f t="array" ref="L2517">SUM((InvoiceNo=J2517)*QuantityShipped)</f>
        <v>14</v>
      </c>
    </row>
    <row r="2518" spans="1:12" x14ac:dyDescent="0.55000000000000004">
      <c r="A2518" t="s">
        <v>2546</v>
      </c>
      <c r="B2518" s="1">
        <v>40658</v>
      </c>
      <c r="C2518" t="s">
        <v>138</v>
      </c>
      <c r="D2518" t="s">
        <v>2492</v>
      </c>
      <c r="E2518" t="s">
        <v>63</v>
      </c>
      <c r="F2518">
        <v>75</v>
      </c>
      <c r="G2518" t="str">
        <f t="array" ref="G2518">INDEX(BillToName,MATCH(A2518,'Bill to Data'!$A$2:$A$3040,0))</f>
        <v>CHRIS WYATT</v>
      </c>
      <c r="H2518" t="str">
        <f t="shared" si="39"/>
        <v>XR8008-VK</v>
      </c>
      <c r="J2518" t="s">
        <v>5007</v>
      </c>
      <c r="K2518">
        <f t="array" ref="K2518">SUM((InvoiceNo=J2518)*1)</f>
        <v>4</v>
      </c>
      <c r="L2518">
        <f t="array" ref="L2518">SUM((InvoiceNo=J2518)*QuantityShipped)</f>
        <v>59</v>
      </c>
    </row>
    <row r="2519" spans="1:12" x14ac:dyDescent="0.55000000000000004">
      <c r="A2519" t="s">
        <v>2547</v>
      </c>
      <c r="B2519" s="1">
        <v>40658</v>
      </c>
      <c r="C2519" t="s">
        <v>138</v>
      </c>
      <c r="D2519" t="s">
        <v>852</v>
      </c>
      <c r="E2519" t="s">
        <v>853</v>
      </c>
      <c r="F2519">
        <v>2</v>
      </c>
      <c r="G2519" t="str">
        <f t="array" ref="G2519">INDEX(BillToName,MATCH(A2519,'Bill to Data'!$A$2:$A$3040,0))</f>
        <v>CHRIS WYATT</v>
      </c>
      <c r="H2519" t="str">
        <f t="shared" si="39"/>
        <v>HB200</v>
      </c>
      <c r="J2519" t="s">
        <v>5010</v>
      </c>
      <c r="K2519">
        <f t="array" ref="K2519">SUM((InvoiceNo=J2519)*1)</f>
        <v>2</v>
      </c>
      <c r="L2519">
        <f t="array" ref="L2519">SUM((InvoiceNo=J2519)*QuantityShipped)</f>
        <v>9</v>
      </c>
    </row>
    <row r="2520" spans="1:12" x14ac:dyDescent="0.55000000000000004">
      <c r="A2520" t="s">
        <v>2548</v>
      </c>
      <c r="B2520" s="1">
        <v>40658</v>
      </c>
      <c r="C2520" t="s">
        <v>138</v>
      </c>
      <c r="D2520" t="s">
        <v>2549</v>
      </c>
      <c r="E2520" t="s">
        <v>1599</v>
      </c>
      <c r="F2520">
        <v>0</v>
      </c>
      <c r="G2520" t="str">
        <f t="array" ref="G2520">INDEX(BillToName,MATCH(A2520,'Bill to Data'!$A$2:$A$3040,0))</f>
        <v>RODNEY MYERS</v>
      </c>
      <c r="H2520" t="str">
        <f t="shared" si="39"/>
        <v>DC45-HSS</v>
      </c>
      <c r="J2520" t="s">
        <v>5011</v>
      </c>
      <c r="K2520">
        <f t="array" ref="K2520">SUM((InvoiceNo=J2520)*1)</f>
        <v>3</v>
      </c>
      <c r="L2520">
        <f t="array" ref="L2520">SUM((InvoiceNo=J2520)*QuantityShipped)</f>
        <v>121</v>
      </c>
    </row>
    <row r="2521" spans="1:12" x14ac:dyDescent="0.55000000000000004">
      <c r="A2521" t="s">
        <v>2548</v>
      </c>
      <c r="B2521" s="1">
        <v>40658</v>
      </c>
      <c r="C2521" t="s">
        <v>138</v>
      </c>
      <c r="D2521" t="s">
        <v>688</v>
      </c>
      <c r="E2521" t="s">
        <v>689</v>
      </c>
      <c r="F2521">
        <v>100</v>
      </c>
      <c r="G2521" t="str">
        <f t="array" ref="G2521">INDEX(BillToName,MATCH(A2521,'Bill to Data'!$A$2:$A$3040,0))</f>
        <v>RODNEY MYERS</v>
      </c>
      <c r="H2521" t="str">
        <f t="shared" si="39"/>
        <v>CP18999-EPR</v>
      </c>
      <c r="J2521" t="s">
        <v>5014</v>
      </c>
      <c r="K2521">
        <f t="array" ref="K2521">SUM((InvoiceNo=J2521)*1)</f>
        <v>1</v>
      </c>
      <c r="L2521">
        <f t="array" ref="L2521">SUM((InvoiceNo=J2521)*QuantityShipped)</f>
        <v>1</v>
      </c>
    </row>
    <row r="2522" spans="1:12" x14ac:dyDescent="0.55000000000000004">
      <c r="A2522" t="s">
        <v>2550</v>
      </c>
      <c r="B2522" s="1">
        <v>40658</v>
      </c>
      <c r="C2522" t="s">
        <v>138</v>
      </c>
      <c r="D2522" t="s">
        <v>1867</v>
      </c>
      <c r="E2522" t="s">
        <v>945</v>
      </c>
      <c r="F2522">
        <v>9</v>
      </c>
      <c r="G2522" t="str">
        <f t="array" ref="G2522">INDEX(BillToName,MATCH(A2522,'Bill to Data'!$A$2:$A$3040,0))</f>
        <v>Reid Farms - Steve Reid</v>
      </c>
      <c r="H2522" t="str">
        <f t="shared" si="39"/>
        <v>TK-VS3</v>
      </c>
      <c r="J2522" t="s">
        <v>5015</v>
      </c>
      <c r="K2522">
        <f t="array" ref="K2522">SUM((InvoiceNo=J2522)*1)</f>
        <v>1</v>
      </c>
      <c r="L2522">
        <f t="array" ref="L2522">SUM((InvoiceNo=J2522)*QuantityShipped)</f>
        <v>4</v>
      </c>
    </row>
    <row r="2523" spans="1:12" x14ac:dyDescent="0.55000000000000004">
      <c r="A2523" t="s">
        <v>2551</v>
      </c>
      <c r="B2523" s="1">
        <v>40658</v>
      </c>
      <c r="C2523" t="s">
        <v>1</v>
      </c>
      <c r="D2523" t="s">
        <v>1029</v>
      </c>
      <c r="E2523" t="s">
        <v>1030</v>
      </c>
      <c r="F2523">
        <v>9</v>
      </c>
      <c r="G2523" t="str">
        <f t="array" ref="G2523">INDEX(BillToName,MATCH(A2523,'Bill to Data'!$A$2:$A$3040,0))</f>
        <v>KIM ALLEN</v>
      </c>
      <c r="H2523" t="str">
        <f t="shared" si="39"/>
        <v>75034</v>
      </c>
      <c r="J2523" t="s">
        <v>5016</v>
      </c>
      <c r="K2523">
        <f t="array" ref="K2523">SUM((InvoiceNo=J2523)*1)</f>
        <v>2</v>
      </c>
      <c r="L2523">
        <f t="array" ref="L2523">SUM((InvoiceNo=J2523)*QuantityShipped)</f>
        <v>2</v>
      </c>
    </row>
    <row r="2524" spans="1:12" x14ac:dyDescent="0.55000000000000004">
      <c r="A2524" t="s">
        <v>2551</v>
      </c>
      <c r="B2524" s="1">
        <v>40658</v>
      </c>
      <c r="C2524" t="s">
        <v>1</v>
      </c>
      <c r="D2524" t="s">
        <v>2552</v>
      </c>
      <c r="E2524" t="s">
        <v>2553</v>
      </c>
      <c r="F2524">
        <v>1</v>
      </c>
      <c r="G2524" t="str">
        <f t="array" ref="G2524">INDEX(BillToName,MATCH(A2524,'Bill to Data'!$A$2:$A$3040,0))</f>
        <v>KIM ALLEN</v>
      </c>
      <c r="H2524" t="str">
        <f t="shared" si="39"/>
        <v>LST050B</v>
      </c>
      <c r="J2524" t="s">
        <v>5017</v>
      </c>
      <c r="K2524">
        <f t="array" ref="K2524">SUM((InvoiceNo=J2524)*1)</f>
        <v>1</v>
      </c>
      <c r="L2524">
        <f t="array" ref="L2524">SUM((InvoiceNo=J2524)*QuantityShipped)</f>
        <v>40</v>
      </c>
    </row>
    <row r="2525" spans="1:12" x14ac:dyDescent="0.55000000000000004">
      <c r="A2525" t="s">
        <v>2551</v>
      </c>
      <c r="B2525" s="1">
        <v>40658</v>
      </c>
      <c r="C2525" t="s">
        <v>1</v>
      </c>
      <c r="D2525" t="s">
        <v>1982</v>
      </c>
      <c r="E2525" t="s">
        <v>1983</v>
      </c>
      <c r="F2525">
        <v>3</v>
      </c>
      <c r="G2525" t="str">
        <f t="array" ref="G2525">INDEX(BillToName,MATCH(A2525,'Bill to Data'!$A$2:$A$3040,0))</f>
        <v>KIM ALLEN</v>
      </c>
      <c r="H2525" t="str">
        <f t="shared" si="39"/>
        <v>75020</v>
      </c>
      <c r="J2525" t="s">
        <v>5018</v>
      </c>
      <c r="K2525">
        <f t="array" ref="K2525">SUM((InvoiceNo=J2525)*1)</f>
        <v>1</v>
      </c>
      <c r="L2525">
        <f t="array" ref="L2525">SUM((InvoiceNo=J2525)*QuantityShipped)</f>
        <v>2</v>
      </c>
    </row>
    <row r="2526" spans="1:12" x14ac:dyDescent="0.55000000000000004">
      <c r="A2526" t="s">
        <v>2551</v>
      </c>
      <c r="B2526" s="1">
        <v>40658</v>
      </c>
      <c r="C2526" t="s">
        <v>1</v>
      </c>
      <c r="D2526" t="s">
        <v>2554</v>
      </c>
      <c r="E2526" t="s">
        <v>2555</v>
      </c>
      <c r="F2526">
        <v>1</v>
      </c>
      <c r="G2526" t="str">
        <f t="array" ref="G2526">INDEX(BillToName,MATCH(A2526,'Bill to Data'!$A$2:$A$3040,0))</f>
        <v>KIM ALLEN</v>
      </c>
      <c r="H2526" t="str">
        <f t="shared" si="39"/>
        <v>LST075-80</v>
      </c>
      <c r="J2526" t="s">
        <v>5019</v>
      </c>
      <c r="K2526">
        <f t="array" ref="K2526">SUM((InvoiceNo=J2526)*1)</f>
        <v>1</v>
      </c>
      <c r="L2526">
        <f t="array" ref="L2526">SUM((InvoiceNo=J2526)*QuantityShipped)</f>
        <v>1</v>
      </c>
    </row>
    <row r="2527" spans="1:12" x14ac:dyDescent="0.55000000000000004">
      <c r="A2527" t="s">
        <v>2556</v>
      </c>
      <c r="B2527" s="1">
        <v>40658</v>
      </c>
      <c r="C2527" t="s">
        <v>138</v>
      </c>
      <c r="D2527" t="s">
        <v>2557</v>
      </c>
      <c r="E2527" t="s">
        <v>2558</v>
      </c>
      <c r="F2527">
        <v>2</v>
      </c>
      <c r="G2527" t="str">
        <f t="array" ref="G2527">INDEX(BillToName,MATCH(A2527,'Bill to Data'!$A$2:$A$3040,0))</f>
        <v>RODNEY FISH</v>
      </c>
      <c r="H2527" t="str">
        <f t="shared" si="39"/>
        <v>LM16VL-TA</v>
      </c>
      <c r="J2527" t="s">
        <v>5020</v>
      </c>
      <c r="K2527">
        <f t="array" ref="K2527">SUM((InvoiceNo=J2527)*1)</f>
        <v>1</v>
      </c>
      <c r="L2527">
        <f t="array" ref="L2527">SUM((InvoiceNo=J2527)*QuantityShipped)</f>
        <v>66</v>
      </c>
    </row>
    <row r="2528" spans="1:12" x14ac:dyDescent="0.55000000000000004">
      <c r="A2528" t="s">
        <v>2559</v>
      </c>
      <c r="B2528" s="1">
        <v>40659</v>
      </c>
      <c r="C2528" t="s">
        <v>1</v>
      </c>
      <c r="D2528" t="s">
        <v>1144</v>
      </c>
      <c r="E2528" t="s">
        <v>1145</v>
      </c>
      <c r="F2528">
        <v>1</v>
      </c>
      <c r="G2528" t="str">
        <f t="array" ref="G2528">INDEX(BillToName,MATCH(A2528,'Bill to Data'!$A$2:$A$3040,0))</f>
        <v>WILLIAM GOODELL</v>
      </c>
      <c r="H2528" t="str">
        <f t="shared" si="39"/>
        <v>V200</v>
      </c>
      <c r="J2528" t="s">
        <v>5021</v>
      </c>
      <c r="K2528">
        <f t="array" ref="K2528">SUM((InvoiceNo=J2528)*1)</f>
        <v>2</v>
      </c>
      <c r="L2528">
        <f t="array" ref="L2528">SUM((InvoiceNo=J2528)*QuantityShipped)</f>
        <v>140</v>
      </c>
    </row>
    <row r="2529" spans="1:12" x14ac:dyDescent="0.55000000000000004">
      <c r="A2529" t="s">
        <v>2559</v>
      </c>
      <c r="B2529" s="1">
        <v>40659</v>
      </c>
      <c r="C2529" t="s">
        <v>1</v>
      </c>
      <c r="D2529" t="s">
        <v>1698</v>
      </c>
      <c r="E2529" t="s">
        <v>1699</v>
      </c>
      <c r="F2529">
        <v>1</v>
      </c>
      <c r="G2529" t="str">
        <f t="array" ref="G2529">INDEX(BillToName,MATCH(A2529,'Bill to Data'!$A$2:$A$3040,0))</f>
        <v>WILLIAM GOODELL</v>
      </c>
      <c r="H2529" t="str">
        <f t="shared" si="39"/>
        <v>LS200-120</v>
      </c>
      <c r="J2529" t="s">
        <v>5022</v>
      </c>
      <c r="K2529">
        <f t="array" ref="K2529">SUM((InvoiceNo=J2529)*1)</f>
        <v>1</v>
      </c>
      <c r="L2529">
        <f t="array" ref="L2529">SUM((InvoiceNo=J2529)*QuantityShipped)</f>
        <v>-1</v>
      </c>
    </row>
    <row r="2530" spans="1:12" x14ac:dyDescent="0.55000000000000004">
      <c r="A2530" t="s">
        <v>2559</v>
      </c>
      <c r="B2530" s="1">
        <v>40659</v>
      </c>
      <c r="C2530" t="s">
        <v>1</v>
      </c>
      <c r="D2530" t="s">
        <v>1138</v>
      </c>
      <c r="E2530" t="s">
        <v>1139</v>
      </c>
      <c r="F2530">
        <v>1</v>
      </c>
      <c r="G2530" t="str">
        <f t="array" ref="G2530">INDEX(BillToName,MATCH(A2530,'Bill to Data'!$A$2:$A$3040,0))</f>
        <v>WILLIAM GOODELL</v>
      </c>
      <c r="H2530" t="str">
        <f t="shared" si="39"/>
        <v>IBFD35-SET</v>
      </c>
      <c r="J2530" t="s">
        <v>5023</v>
      </c>
      <c r="K2530">
        <f t="array" ref="K2530">SUM((InvoiceNo=J2530)*1)</f>
        <v>3</v>
      </c>
      <c r="L2530">
        <f t="array" ref="L2530">SUM((InvoiceNo=J2530)*QuantityShipped)</f>
        <v>132</v>
      </c>
    </row>
    <row r="2531" spans="1:12" x14ac:dyDescent="0.55000000000000004">
      <c r="A2531" t="s">
        <v>2559</v>
      </c>
      <c r="B2531" s="1">
        <v>40659</v>
      </c>
      <c r="C2531" t="s">
        <v>1</v>
      </c>
      <c r="D2531" t="s">
        <v>2560</v>
      </c>
      <c r="E2531" t="s">
        <v>2561</v>
      </c>
      <c r="F2531">
        <v>1</v>
      </c>
      <c r="G2531" t="str">
        <f t="array" ref="G2531">INDEX(BillToName,MATCH(A2531,'Bill to Data'!$A$2:$A$3040,0))</f>
        <v>WILLIAM GOODELL</v>
      </c>
      <c r="H2531" t="str">
        <f t="shared" si="39"/>
        <v>10278</v>
      </c>
      <c r="J2531" t="s">
        <v>5024</v>
      </c>
      <c r="K2531">
        <f t="array" ref="K2531">SUM((InvoiceNo=J2531)*1)</f>
        <v>2</v>
      </c>
      <c r="L2531">
        <f t="array" ref="L2531">SUM((InvoiceNo=J2531)*QuantityShipped)</f>
        <v>6</v>
      </c>
    </row>
    <row r="2532" spans="1:12" x14ac:dyDescent="0.55000000000000004">
      <c r="A2532" t="s">
        <v>2562</v>
      </c>
      <c r="B2532" s="1">
        <v>40659</v>
      </c>
      <c r="C2532" t="s">
        <v>1</v>
      </c>
      <c r="D2532" t="s">
        <v>409</v>
      </c>
      <c r="E2532" t="s">
        <v>410</v>
      </c>
      <c r="F2532">
        <v>1</v>
      </c>
      <c r="G2532" t="str">
        <f t="array" ref="G2532">INDEX(BillToName,MATCH(A2532,'Bill to Data'!$A$2:$A$3040,0))</f>
        <v>ART BECKLER</v>
      </c>
      <c r="H2532" t="str">
        <f t="shared" si="39"/>
        <v>8007-543-850</v>
      </c>
      <c r="J2532" t="s">
        <v>5025</v>
      </c>
      <c r="K2532">
        <f t="array" ref="K2532">SUM((InvoiceNo=J2532)*1)</f>
        <v>1</v>
      </c>
      <c r="L2532">
        <f t="array" ref="L2532">SUM((InvoiceNo=J2532)*QuantityShipped)</f>
        <v>3</v>
      </c>
    </row>
    <row r="2533" spans="1:12" x14ac:dyDescent="0.55000000000000004">
      <c r="A2533" t="s">
        <v>2563</v>
      </c>
      <c r="B2533" s="1">
        <v>40659</v>
      </c>
      <c r="C2533" t="s">
        <v>1</v>
      </c>
      <c r="D2533" t="s">
        <v>395</v>
      </c>
      <c r="E2533" t="s">
        <v>178</v>
      </c>
      <c r="F2533">
        <v>1</v>
      </c>
      <c r="G2533" t="str">
        <f t="array" ref="G2533">INDEX(BillToName,MATCH(A2533,'Bill to Data'!$A$2:$A$3040,0))</f>
        <v>JOHN B. FOLEY</v>
      </c>
      <c r="H2533" t="str">
        <f t="shared" si="39"/>
        <v>AA17Y</v>
      </c>
      <c r="J2533" t="s">
        <v>5026</v>
      </c>
      <c r="K2533">
        <f t="array" ref="K2533">SUM((InvoiceNo=J2533)*1)</f>
        <v>1</v>
      </c>
      <c r="L2533">
        <f t="array" ref="L2533">SUM((InvoiceNo=J2533)*QuantityShipped)</f>
        <v>66</v>
      </c>
    </row>
    <row r="2534" spans="1:12" x14ac:dyDescent="0.55000000000000004">
      <c r="A2534" t="s">
        <v>2564</v>
      </c>
      <c r="B2534" s="1">
        <v>40659</v>
      </c>
      <c r="C2534" t="s">
        <v>1</v>
      </c>
      <c r="D2534" t="s">
        <v>11</v>
      </c>
      <c r="E2534" t="s">
        <v>12</v>
      </c>
      <c r="F2534">
        <v>1</v>
      </c>
      <c r="G2534" t="str">
        <f t="array" ref="G2534">INDEX(BillToName,MATCH(A2534,'Bill to Data'!$A$2:$A$3040,0))</f>
        <v>PAUL CASTELL</v>
      </c>
      <c r="H2534" t="str">
        <f t="shared" si="39"/>
        <v>50800-PP-406</v>
      </c>
      <c r="J2534" t="s">
        <v>5027</v>
      </c>
      <c r="K2534">
        <f t="array" ref="K2534">SUM((InvoiceNo=J2534)*1)</f>
        <v>1</v>
      </c>
      <c r="L2534">
        <f t="array" ref="L2534">SUM((InvoiceNo=J2534)*QuantityShipped)</f>
        <v>1</v>
      </c>
    </row>
    <row r="2535" spans="1:12" x14ac:dyDescent="0.55000000000000004">
      <c r="A2535" t="s">
        <v>2565</v>
      </c>
      <c r="B2535" s="1">
        <v>40659</v>
      </c>
      <c r="C2535" t="s">
        <v>1</v>
      </c>
      <c r="D2535" t="s">
        <v>1298</v>
      </c>
      <c r="E2535" t="s">
        <v>1299</v>
      </c>
      <c r="F2535">
        <v>2</v>
      </c>
      <c r="G2535" t="str">
        <f t="array" ref="G2535">INDEX(BillToName,MATCH(A2535,'Bill to Data'!$A$2:$A$3040,0))</f>
        <v>JUSTIN SIBLEY</v>
      </c>
      <c r="H2535" t="str">
        <f t="shared" si="39"/>
        <v>INFD0015-19</v>
      </c>
      <c r="J2535" t="s">
        <v>5028</v>
      </c>
      <c r="K2535">
        <f t="array" ref="K2535">SUM((InvoiceNo=J2535)*1)</f>
        <v>2</v>
      </c>
      <c r="L2535">
        <f t="array" ref="L2535">SUM((InvoiceNo=J2535)*QuantityShipped)</f>
        <v>19</v>
      </c>
    </row>
    <row r="2536" spans="1:12" x14ac:dyDescent="0.55000000000000004">
      <c r="A2536" t="s">
        <v>2566</v>
      </c>
      <c r="B2536" s="1">
        <v>40659</v>
      </c>
      <c r="C2536" t="s">
        <v>1</v>
      </c>
      <c r="D2536" t="s">
        <v>2567</v>
      </c>
      <c r="E2536" t="s">
        <v>2568</v>
      </c>
      <c r="F2536">
        <v>3</v>
      </c>
      <c r="G2536" t="str">
        <f t="array" ref="G2536">INDEX(BillToName,MATCH(A2536,'Bill to Data'!$A$2:$A$3040,0))</f>
        <v>CHRISTINE HOLBROOK</v>
      </c>
      <c r="H2536" t="str">
        <f t="shared" si="39"/>
        <v>LST100-B</v>
      </c>
      <c r="J2536" t="s">
        <v>5029</v>
      </c>
      <c r="K2536">
        <f t="array" ref="K2536">SUM((InvoiceNo=J2536)*1)</f>
        <v>1</v>
      </c>
      <c r="L2536">
        <f t="array" ref="L2536">SUM((InvoiceNo=J2536)*QuantityShipped)</f>
        <v>1</v>
      </c>
    </row>
    <row r="2537" spans="1:12" x14ac:dyDescent="0.55000000000000004">
      <c r="A2537" t="s">
        <v>2569</v>
      </c>
      <c r="B2537" s="1">
        <v>40659</v>
      </c>
      <c r="C2537" t="s">
        <v>1</v>
      </c>
      <c r="D2537" t="s">
        <v>1290</v>
      </c>
      <c r="E2537" t="s">
        <v>200</v>
      </c>
      <c r="F2537">
        <v>36</v>
      </c>
      <c r="G2537" t="str">
        <f t="array" ref="G2537">INDEX(BillToName,MATCH(A2537,'Bill to Data'!$A$2:$A$3040,0))</f>
        <v>SHANNON ABBOTT</v>
      </c>
      <c r="H2537" t="str">
        <f t="shared" si="39"/>
        <v>QJ111SQ-1-304SS</v>
      </c>
      <c r="J2537" t="s">
        <v>5032</v>
      </c>
      <c r="K2537">
        <f t="array" ref="K2537">SUM((InvoiceNo=J2537)*1)</f>
        <v>4</v>
      </c>
      <c r="L2537">
        <f t="array" ref="L2537">SUM((InvoiceNo=J2537)*QuantityShipped)</f>
        <v>232</v>
      </c>
    </row>
    <row r="2538" spans="1:12" x14ac:dyDescent="0.55000000000000004">
      <c r="A2538" t="s">
        <v>2570</v>
      </c>
      <c r="B2538" s="1">
        <v>40659</v>
      </c>
      <c r="C2538" t="s">
        <v>1</v>
      </c>
      <c r="D2538" t="s">
        <v>774</v>
      </c>
      <c r="E2538" t="s">
        <v>775</v>
      </c>
      <c r="F2538">
        <v>3</v>
      </c>
      <c r="G2538" t="str">
        <f t="array" ref="G2538">INDEX(BillToName,MATCH(A2538,'Bill to Data'!$A$2:$A$3040,0))</f>
        <v>ROBERT FYFFE</v>
      </c>
      <c r="H2538" t="str">
        <f t="shared" si="39"/>
        <v>2088-313-145</v>
      </c>
      <c r="J2538" t="s">
        <v>5033</v>
      </c>
      <c r="K2538">
        <f t="array" ref="K2538">SUM((InvoiceNo=J2538)*1)</f>
        <v>5</v>
      </c>
      <c r="L2538">
        <f t="array" ref="L2538">SUM((InvoiceNo=J2538)*QuantityShipped)</f>
        <v>77</v>
      </c>
    </row>
    <row r="2539" spans="1:12" x14ac:dyDescent="0.55000000000000004">
      <c r="A2539" t="s">
        <v>2571</v>
      </c>
      <c r="B2539" s="1">
        <v>40659</v>
      </c>
      <c r="C2539" t="s">
        <v>138</v>
      </c>
      <c r="D2539" t="s">
        <v>1106</v>
      </c>
      <c r="E2539" t="s">
        <v>1107</v>
      </c>
      <c r="F2539">
        <v>1</v>
      </c>
      <c r="G2539" t="str">
        <f t="array" ref="G2539">INDEX(BillToName,MATCH(A2539,'Bill to Data'!$A$2:$A$3040,0))</f>
        <v>ERVIN DRIER</v>
      </c>
      <c r="H2539" t="str">
        <f t="shared" si="39"/>
        <v>V200FP</v>
      </c>
      <c r="J2539" t="s">
        <v>5034</v>
      </c>
      <c r="K2539">
        <f t="array" ref="K2539">SUM((InvoiceNo=J2539)*1)</f>
        <v>2</v>
      </c>
      <c r="L2539">
        <f t="array" ref="L2539">SUM((InvoiceNo=J2539)*QuantityShipped)</f>
        <v>2</v>
      </c>
    </row>
    <row r="2540" spans="1:12" x14ac:dyDescent="0.55000000000000004">
      <c r="A2540" t="s">
        <v>2571</v>
      </c>
      <c r="B2540" s="1">
        <v>40659</v>
      </c>
      <c r="C2540" t="s">
        <v>138</v>
      </c>
      <c r="D2540" t="s">
        <v>2363</v>
      </c>
      <c r="E2540" t="s">
        <v>2364</v>
      </c>
      <c r="F2540">
        <v>1</v>
      </c>
      <c r="G2540" t="str">
        <f t="array" ref="G2540">INDEX(BillToName,MATCH(A2540,'Bill to Data'!$A$2:$A$3040,0))</f>
        <v>ERVIN DRIER</v>
      </c>
      <c r="H2540" t="str">
        <f t="shared" si="39"/>
        <v>ASG604</v>
      </c>
      <c r="J2540" t="s">
        <v>5037</v>
      </c>
      <c r="K2540">
        <f t="array" ref="K2540">SUM((InvoiceNo=J2540)*1)</f>
        <v>1</v>
      </c>
      <c r="L2540">
        <f t="array" ref="L2540">SUM((InvoiceNo=J2540)*QuantityShipped)</f>
        <v>6</v>
      </c>
    </row>
    <row r="2541" spans="1:12" x14ac:dyDescent="0.55000000000000004">
      <c r="A2541" t="s">
        <v>2572</v>
      </c>
      <c r="B2541" s="1">
        <v>40659</v>
      </c>
      <c r="C2541" t="s">
        <v>138</v>
      </c>
      <c r="D2541" t="s">
        <v>1331</v>
      </c>
      <c r="E2541" t="s">
        <v>145</v>
      </c>
      <c r="F2541">
        <v>1</v>
      </c>
      <c r="G2541" t="str">
        <f t="array" ref="G2541">INDEX(BillToName,MATCH(A2541,'Bill to Data'!$A$2:$A$3040,0))</f>
        <v>John Kinch</v>
      </c>
      <c r="H2541" t="str">
        <f t="shared" si="39"/>
        <v>QJ363C-750-2-NY</v>
      </c>
      <c r="J2541" t="s">
        <v>5038</v>
      </c>
      <c r="K2541">
        <f t="array" ref="K2541">SUM((InvoiceNo=J2541)*1)</f>
        <v>1</v>
      </c>
      <c r="L2541">
        <f t="array" ref="L2541">SUM((InvoiceNo=J2541)*QuantityShipped)</f>
        <v>25</v>
      </c>
    </row>
    <row r="2542" spans="1:12" x14ac:dyDescent="0.55000000000000004">
      <c r="A2542" t="s">
        <v>2573</v>
      </c>
      <c r="B2542" s="1">
        <v>40659</v>
      </c>
      <c r="C2542" t="s">
        <v>138</v>
      </c>
      <c r="D2542" t="s">
        <v>2133</v>
      </c>
      <c r="E2542" t="s">
        <v>2134</v>
      </c>
      <c r="F2542">
        <v>1</v>
      </c>
      <c r="G2542" t="str">
        <f t="array" ref="G2542">INDEX(BillToName,MATCH(A2542,'Bill to Data'!$A$2:$A$3040,0))</f>
        <v>Amos Martin</v>
      </c>
      <c r="H2542" t="str">
        <f t="shared" si="39"/>
        <v>117-0171-245</v>
      </c>
      <c r="J2542" t="s">
        <v>5039</v>
      </c>
      <c r="K2542">
        <f t="array" ref="K2542">SUM((InvoiceNo=J2542)*1)</f>
        <v>3</v>
      </c>
      <c r="L2542">
        <f t="array" ref="L2542">SUM((InvoiceNo=J2542)*QuantityShipped)</f>
        <v>80</v>
      </c>
    </row>
    <row r="2543" spans="1:12" x14ac:dyDescent="0.55000000000000004">
      <c r="A2543" t="s">
        <v>2574</v>
      </c>
      <c r="B2543" s="1">
        <v>40659</v>
      </c>
      <c r="C2543" t="s">
        <v>138</v>
      </c>
      <c r="D2543" t="s">
        <v>2274</v>
      </c>
      <c r="E2543" t="s">
        <v>2275</v>
      </c>
      <c r="F2543">
        <v>1</v>
      </c>
      <c r="G2543" t="str">
        <f t="array" ref="G2543">INDEX(BillToName,MATCH(A2543,'Bill to Data'!$A$2:$A$3040,0))</f>
        <v>MARTIN NORDHUS</v>
      </c>
      <c r="H2543" t="str">
        <f t="shared" si="39"/>
        <v>FM1010</v>
      </c>
      <c r="J2543" t="s">
        <v>5040</v>
      </c>
      <c r="K2543">
        <f t="array" ref="K2543">SUM((InvoiceNo=J2543)*1)</f>
        <v>1</v>
      </c>
      <c r="L2543">
        <f t="array" ref="L2543">SUM((InvoiceNo=J2543)*QuantityShipped)</f>
        <v>15</v>
      </c>
    </row>
    <row r="2544" spans="1:12" x14ac:dyDescent="0.55000000000000004">
      <c r="A2544" t="s">
        <v>2575</v>
      </c>
      <c r="B2544" s="1">
        <v>40661</v>
      </c>
      <c r="C2544" t="s">
        <v>138</v>
      </c>
      <c r="D2544" t="s">
        <v>108</v>
      </c>
      <c r="E2544" t="s">
        <v>109</v>
      </c>
      <c r="F2544">
        <v>1</v>
      </c>
      <c r="G2544" t="str">
        <f t="array" ref="G2544">INDEX(BillToName,MATCH(A2544,'Bill to Data'!$A$2:$A$3040,0))</f>
        <v>JIM LARSH</v>
      </c>
      <c r="H2544" t="str">
        <f t="shared" si="39"/>
        <v>IBFD60-SET</v>
      </c>
      <c r="J2544" t="s">
        <v>5041</v>
      </c>
      <c r="K2544">
        <f t="array" ref="K2544">SUM((InvoiceNo=J2544)*1)</f>
        <v>1</v>
      </c>
      <c r="L2544">
        <f t="array" ref="L2544">SUM((InvoiceNo=J2544)*QuantityShipped)</f>
        <v>40</v>
      </c>
    </row>
    <row r="2545" spans="1:12" x14ac:dyDescent="0.55000000000000004">
      <c r="A2545" t="s">
        <v>2576</v>
      </c>
      <c r="B2545" s="1">
        <v>40661</v>
      </c>
      <c r="C2545" t="s">
        <v>138</v>
      </c>
      <c r="D2545" t="s">
        <v>2449</v>
      </c>
      <c r="E2545" t="s">
        <v>2450</v>
      </c>
      <c r="F2545">
        <v>1</v>
      </c>
      <c r="G2545" t="str">
        <f t="array" ref="G2545">INDEX(BillToName,MATCH(A2545,'Bill to Data'!$A$2:$A$3040,0))</f>
        <v>JOHN BURGER</v>
      </c>
      <c r="H2545" t="str">
        <f t="shared" si="39"/>
        <v>4111-035</v>
      </c>
      <c r="J2545" t="s">
        <v>5042</v>
      </c>
      <c r="K2545">
        <f t="array" ref="K2545">SUM((InvoiceNo=J2545)*1)</f>
        <v>2</v>
      </c>
      <c r="L2545">
        <f t="array" ref="L2545">SUM((InvoiceNo=J2545)*QuantityShipped)</f>
        <v>4</v>
      </c>
    </row>
    <row r="2546" spans="1:12" x14ac:dyDescent="0.55000000000000004">
      <c r="A2546" t="s">
        <v>2577</v>
      </c>
      <c r="B2546" s="1">
        <v>40661</v>
      </c>
      <c r="C2546" t="s">
        <v>138</v>
      </c>
      <c r="D2546" t="s">
        <v>805</v>
      </c>
      <c r="E2546" t="s">
        <v>806</v>
      </c>
      <c r="F2546">
        <v>1</v>
      </c>
      <c r="G2546" t="str">
        <f t="array" ref="G2546">INDEX(BillToName,MATCH(A2546,'Bill to Data'!$A$2:$A$3040,0))</f>
        <v>MICHAEL GAVER</v>
      </c>
      <c r="H2546" t="str">
        <f t="shared" si="39"/>
        <v>117-0171-249</v>
      </c>
      <c r="J2546" t="s">
        <v>5043</v>
      </c>
      <c r="K2546">
        <f t="array" ref="K2546">SUM((InvoiceNo=J2546)*1)</f>
        <v>1</v>
      </c>
      <c r="L2546">
        <f t="array" ref="L2546">SUM((InvoiceNo=J2546)*QuantityShipped)</f>
        <v>1</v>
      </c>
    </row>
    <row r="2547" spans="1:12" x14ac:dyDescent="0.55000000000000004">
      <c r="A2547" t="s">
        <v>2578</v>
      </c>
      <c r="B2547" s="1">
        <v>40661</v>
      </c>
      <c r="C2547" t="s">
        <v>138</v>
      </c>
      <c r="D2547" t="s">
        <v>2096</v>
      </c>
      <c r="E2547" t="s">
        <v>2070</v>
      </c>
      <c r="F2547">
        <v>-6</v>
      </c>
      <c r="G2547" t="str">
        <f t="array" ref="G2547">INDEX(BillToName,MATCH(A2547,'Bill to Data'!$A$2:$A$3040,0))</f>
        <v>Phone Orders</v>
      </c>
      <c r="H2547" t="str">
        <f t="shared" si="39"/>
        <v>QJ17560A-3/4-NY</v>
      </c>
      <c r="J2547" t="s">
        <v>5046</v>
      </c>
      <c r="K2547">
        <f t="array" ref="K2547">SUM((InvoiceNo=J2547)*1)</f>
        <v>2</v>
      </c>
      <c r="L2547">
        <f t="array" ref="L2547">SUM((InvoiceNo=J2547)*QuantityShipped)</f>
        <v>135</v>
      </c>
    </row>
    <row r="2548" spans="1:12" x14ac:dyDescent="0.55000000000000004">
      <c r="A2548" t="s">
        <v>2578</v>
      </c>
      <c r="B2548" s="1">
        <v>40661</v>
      </c>
      <c r="C2548" t="s">
        <v>138</v>
      </c>
      <c r="D2548" t="s">
        <v>2069</v>
      </c>
      <c r="E2548" t="s">
        <v>2070</v>
      </c>
      <c r="F2548">
        <v>-4</v>
      </c>
      <c r="G2548" t="str">
        <f t="array" ref="G2548">INDEX(BillToName,MATCH(A2548,'Bill to Data'!$A$2:$A$3040,0))</f>
        <v>Phone Orders</v>
      </c>
      <c r="H2548" t="str">
        <f t="shared" si="39"/>
        <v>QJ17560A-1-NYB</v>
      </c>
      <c r="J2548" t="s">
        <v>5047</v>
      </c>
      <c r="K2548">
        <f t="array" ref="K2548">SUM((InvoiceNo=J2548)*1)</f>
        <v>2</v>
      </c>
      <c r="L2548">
        <f t="array" ref="L2548">SUM((InvoiceNo=J2548)*QuantityShipped)</f>
        <v>3</v>
      </c>
    </row>
    <row r="2549" spans="1:12" x14ac:dyDescent="0.55000000000000004">
      <c r="A2549" t="s">
        <v>2578</v>
      </c>
      <c r="B2549" s="1">
        <v>40661</v>
      </c>
      <c r="C2549" t="s">
        <v>138</v>
      </c>
      <c r="D2549" t="s">
        <v>2579</v>
      </c>
      <c r="E2549" t="s">
        <v>2580</v>
      </c>
      <c r="F2549">
        <v>-12</v>
      </c>
      <c r="G2549" t="str">
        <f t="array" ref="G2549">INDEX(BillToName,MATCH(A2549,'Bill to Data'!$A$2:$A$3040,0))</f>
        <v>Phone Orders</v>
      </c>
      <c r="H2549" t="str">
        <f t="shared" si="39"/>
        <v>QJ364C-1000-1-N</v>
      </c>
      <c r="J2549" t="s">
        <v>5048</v>
      </c>
      <c r="K2549">
        <f t="array" ref="K2549">SUM((InvoiceNo=J2549)*1)</f>
        <v>2</v>
      </c>
      <c r="L2549">
        <f t="array" ref="L2549">SUM((InvoiceNo=J2549)*QuantityShipped)</f>
        <v>6</v>
      </c>
    </row>
    <row r="2550" spans="1:12" x14ac:dyDescent="0.55000000000000004">
      <c r="A2550" t="s">
        <v>2578</v>
      </c>
      <c r="B2550" s="1">
        <v>40661</v>
      </c>
      <c r="C2550" t="s">
        <v>138</v>
      </c>
      <c r="D2550" t="s">
        <v>927</v>
      </c>
      <c r="E2550" t="s">
        <v>928</v>
      </c>
      <c r="F2550">
        <v>-20</v>
      </c>
      <c r="G2550" t="str">
        <f t="array" ref="G2550">INDEX(BillToName,MATCH(A2550,'Bill to Data'!$A$2:$A$3040,0))</f>
        <v>Phone Orders</v>
      </c>
      <c r="H2550" t="str">
        <f t="shared" si="39"/>
        <v>FC100</v>
      </c>
      <c r="J2550" t="s">
        <v>5049</v>
      </c>
      <c r="K2550">
        <f t="array" ref="K2550">SUM((InvoiceNo=J2550)*1)</f>
        <v>4</v>
      </c>
      <c r="L2550">
        <f t="array" ref="L2550">SUM((InvoiceNo=J2550)*QuantityShipped)</f>
        <v>21</v>
      </c>
    </row>
    <row r="2551" spans="1:12" x14ac:dyDescent="0.55000000000000004">
      <c r="A2551" t="s">
        <v>2578</v>
      </c>
      <c r="B2551" s="1">
        <v>40661</v>
      </c>
      <c r="C2551" t="s">
        <v>138</v>
      </c>
      <c r="D2551" t="s">
        <v>925</v>
      </c>
      <c r="E2551" t="s">
        <v>926</v>
      </c>
      <c r="F2551">
        <v>-20</v>
      </c>
      <c r="G2551" t="str">
        <f t="array" ref="G2551">INDEX(BillToName,MATCH(A2551,'Bill to Data'!$A$2:$A$3040,0))</f>
        <v>Phone Orders</v>
      </c>
      <c r="H2551" t="str">
        <f t="shared" si="39"/>
        <v>100G</v>
      </c>
      <c r="J2551" t="s">
        <v>5050</v>
      </c>
      <c r="K2551">
        <f t="array" ref="K2551">SUM((InvoiceNo=J2551)*1)</f>
        <v>1</v>
      </c>
      <c r="L2551">
        <f t="array" ref="L2551">SUM((InvoiceNo=J2551)*QuantityShipped)</f>
        <v>1</v>
      </c>
    </row>
    <row r="2552" spans="1:12" x14ac:dyDescent="0.55000000000000004">
      <c r="A2552" t="s">
        <v>2578</v>
      </c>
      <c r="B2552" s="1">
        <v>40661</v>
      </c>
      <c r="C2552" t="s">
        <v>138</v>
      </c>
      <c r="D2552" t="s">
        <v>2137</v>
      </c>
      <c r="E2552" t="s">
        <v>2138</v>
      </c>
      <c r="F2552">
        <v>-5</v>
      </c>
      <c r="G2552" t="str">
        <f t="array" ref="G2552">INDEX(BillToName,MATCH(A2552,'Bill to Data'!$A$2:$A$3040,0))</f>
        <v>Phone Orders</v>
      </c>
      <c r="H2552" t="str">
        <f t="shared" si="39"/>
        <v>TEE100</v>
      </c>
      <c r="J2552" t="s">
        <v>5051</v>
      </c>
      <c r="K2552">
        <f t="array" ref="K2552">SUM((InvoiceNo=J2552)*1)</f>
        <v>1</v>
      </c>
      <c r="L2552">
        <f t="array" ref="L2552">SUM((InvoiceNo=J2552)*QuantityShipped)</f>
        <v>1</v>
      </c>
    </row>
    <row r="2553" spans="1:12" x14ac:dyDescent="0.55000000000000004">
      <c r="A2553" t="s">
        <v>2581</v>
      </c>
      <c r="B2553" s="1">
        <v>40661</v>
      </c>
      <c r="C2553" t="s">
        <v>138</v>
      </c>
      <c r="D2553" t="s">
        <v>805</v>
      </c>
      <c r="E2553" t="s">
        <v>806</v>
      </c>
      <c r="F2553">
        <v>1</v>
      </c>
      <c r="G2553" t="str">
        <f t="array" ref="G2553">INDEX(BillToName,MATCH(A2553,'Bill to Data'!$A$2:$A$3040,0))</f>
        <v>AMANDA BRANDON</v>
      </c>
      <c r="H2553" t="str">
        <f t="shared" si="39"/>
        <v>117-0171-249</v>
      </c>
      <c r="J2553" t="s">
        <v>5052</v>
      </c>
      <c r="K2553">
        <f t="array" ref="K2553">SUM((InvoiceNo=J2553)*1)</f>
        <v>4</v>
      </c>
      <c r="L2553">
        <f t="array" ref="L2553">SUM((InvoiceNo=J2553)*QuantityShipped)</f>
        <v>6</v>
      </c>
    </row>
    <row r="2554" spans="1:12" x14ac:dyDescent="0.55000000000000004">
      <c r="A2554" t="s">
        <v>2582</v>
      </c>
      <c r="B2554" s="1">
        <v>40661</v>
      </c>
      <c r="C2554" t="s">
        <v>1</v>
      </c>
      <c r="D2554" t="s">
        <v>886</v>
      </c>
      <c r="E2554" t="s">
        <v>301</v>
      </c>
      <c r="F2554">
        <v>30</v>
      </c>
      <c r="G2554" t="str">
        <f t="array" ref="G2554">INDEX(BillToName,MATCH(A2554,'Bill to Data'!$A$2:$A$3040,0))</f>
        <v>CLAY STARKEY</v>
      </c>
      <c r="H2554" t="str">
        <f t="shared" si="39"/>
        <v>XR110015VS</v>
      </c>
      <c r="J2554" t="s">
        <v>5061</v>
      </c>
      <c r="K2554">
        <f t="array" ref="K2554">SUM((InvoiceNo=J2554)*1)</f>
        <v>2</v>
      </c>
      <c r="L2554">
        <f t="array" ref="L2554">SUM((InvoiceNo=J2554)*QuantityShipped)</f>
        <v>3</v>
      </c>
    </row>
    <row r="2555" spans="1:12" x14ac:dyDescent="0.55000000000000004">
      <c r="A2555" t="s">
        <v>2583</v>
      </c>
      <c r="B2555" s="1">
        <v>40661</v>
      </c>
      <c r="C2555" t="s">
        <v>1</v>
      </c>
      <c r="D2555" t="s">
        <v>2</v>
      </c>
      <c r="E2555" t="s">
        <v>3</v>
      </c>
      <c r="F2555">
        <v>1</v>
      </c>
      <c r="G2555" t="str">
        <f t="array" ref="G2555">INDEX(BillToName,MATCH(A2555,'Bill to Data'!$A$2:$A$3040,0))</f>
        <v>JOHN RIZZA</v>
      </c>
      <c r="H2555" t="str">
        <f t="shared" si="39"/>
        <v>8000-543-236</v>
      </c>
      <c r="J2555" t="s">
        <v>5062</v>
      </c>
      <c r="K2555">
        <f t="array" ref="K2555">SUM((InvoiceNo=J2555)*1)</f>
        <v>1</v>
      </c>
      <c r="L2555">
        <f t="array" ref="L2555">SUM((InvoiceNo=J2555)*QuantityShipped)</f>
        <v>1</v>
      </c>
    </row>
    <row r="2556" spans="1:12" x14ac:dyDescent="0.55000000000000004">
      <c r="A2556" t="s">
        <v>2583</v>
      </c>
      <c r="B2556" s="1">
        <v>40661</v>
      </c>
      <c r="C2556" t="s">
        <v>1</v>
      </c>
      <c r="D2556" t="s">
        <v>998</v>
      </c>
      <c r="E2556" t="s">
        <v>72</v>
      </c>
      <c r="F2556">
        <v>20</v>
      </c>
      <c r="G2556" t="str">
        <f t="array" ref="G2556">INDEX(BillToName,MATCH(A2556,'Bill to Data'!$A$2:$A$3040,0))</f>
        <v>JOHN RIZZA</v>
      </c>
      <c r="H2556" t="str">
        <f t="shared" si="39"/>
        <v>55215-50-VI</v>
      </c>
      <c r="J2556" t="s">
        <v>5063</v>
      </c>
      <c r="K2556">
        <f t="array" ref="K2556">SUM((InvoiceNo=J2556)*1)</f>
        <v>1</v>
      </c>
      <c r="L2556">
        <f t="array" ref="L2556">SUM((InvoiceNo=J2556)*QuantityShipped)</f>
        <v>1</v>
      </c>
    </row>
    <row r="2557" spans="1:12" x14ac:dyDescent="0.55000000000000004">
      <c r="A2557" t="s">
        <v>2583</v>
      </c>
      <c r="B2557" s="1">
        <v>40661</v>
      </c>
      <c r="C2557" t="s">
        <v>1</v>
      </c>
      <c r="D2557" t="s">
        <v>2471</v>
      </c>
      <c r="E2557" t="s">
        <v>2472</v>
      </c>
      <c r="F2557">
        <v>1</v>
      </c>
      <c r="G2557" t="str">
        <f t="array" ref="G2557">INDEX(BillToName,MATCH(A2557,'Bill to Data'!$A$2:$A$3040,0))</f>
        <v>JOHN RIZZA</v>
      </c>
      <c r="H2557" t="str">
        <f t="shared" si="39"/>
        <v>QJ363C-3/4-NYB</v>
      </c>
      <c r="J2557" t="s">
        <v>5066</v>
      </c>
      <c r="K2557">
        <f t="array" ref="K2557">SUM((InvoiceNo=J2557)*1)</f>
        <v>2</v>
      </c>
      <c r="L2557">
        <f t="array" ref="L2557">SUM((InvoiceNo=J2557)*QuantityShipped)</f>
        <v>100</v>
      </c>
    </row>
    <row r="2558" spans="1:12" x14ac:dyDescent="0.55000000000000004">
      <c r="A2558" t="s">
        <v>2584</v>
      </c>
      <c r="B2558" s="1">
        <v>40661</v>
      </c>
      <c r="C2558" t="s">
        <v>138</v>
      </c>
      <c r="D2558" t="s">
        <v>1547</v>
      </c>
      <c r="E2558" t="s">
        <v>1548</v>
      </c>
      <c r="F2558">
        <v>3</v>
      </c>
      <c r="G2558" t="str">
        <f t="array" ref="G2558">INDEX(BillToName,MATCH(A2558,'Bill to Data'!$A$2:$A$3040,0))</f>
        <v>BJARNI HANNESSON</v>
      </c>
      <c r="H2558" t="str">
        <f t="shared" si="39"/>
        <v>CAP00-025</v>
      </c>
      <c r="J2558" t="s">
        <v>5067</v>
      </c>
      <c r="K2558">
        <f t="array" ref="K2558">SUM((InvoiceNo=J2558)*1)</f>
        <v>1</v>
      </c>
      <c r="L2558">
        <f t="array" ref="L2558">SUM((InvoiceNo=J2558)*QuantityShipped)</f>
        <v>60</v>
      </c>
    </row>
    <row r="2559" spans="1:12" x14ac:dyDescent="0.55000000000000004">
      <c r="A2559" t="s">
        <v>2584</v>
      </c>
      <c r="B2559" s="1">
        <v>40661</v>
      </c>
      <c r="C2559" t="s">
        <v>138</v>
      </c>
      <c r="D2559" t="s">
        <v>121</v>
      </c>
      <c r="E2559" t="s">
        <v>30</v>
      </c>
      <c r="F2559">
        <v>12</v>
      </c>
      <c r="G2559" t="str">
        <f t="array" ref="G2559">INDEX(BillToName,MATCH(A2559,'Bill to Data'!$A$2:$A$3040,0))</f>
        <v>BJARNI HANNESSON</v>
      </c>
      <c r="H2559" t="str">
        <f t="shared" si="39"/>
        <v>25612-3-NYR</v>
      </c>
      <c r="J2559" t="s">
        <v>5069</v>
      </c>
      <c r="K2559">
        <f t="array" ref="K2559">SUM((InvoiceNo=J2559)*1)</f>
        <v>3</v>
      </c>
      <c r="L2559">
        <f t="array" ref="L2559">SUM((InvoiceNo=J2559)*QuantityShipped)</f>
        <v>150</v>
      </c>
    </row>
    <row r="2560" spans="1:12" x14ac:dyDescent="0.55000000000000004">
      <c r="A2560" t="s">
        <v>2584</v>
      </c>
      <c r="B2560" s="1">
        <v>40661</v>
      </c>
      <c r="C2560" t="s">
        <v>138</v>
      </c>
      <c r="D2560" t="s">
        <v>1944</v>
      </c>
      <c r="E2560" t="s">
        <v>1945</v>
      </c>
      <c r="F2560">
        <v>3</v>
      </c>
      <c r="G2560" t="str">
        <f t="array" ref="G2560">INDEX(BillToName,MATCH(A2560,'Bill to Data'!$A$2:$A$3040,0))</f>
        <v>BJARNI HANNESSON</v>
      </c>
      <c r="H2560" t="str">
        <f t="shared" si="39"/>
        <v>HF140-08</v>
      </c>
      <c r="J2560" t="s">
        <v>5070</v>
      </c>
      <c r="K2560">
        <f t="array" ref="K2560">SUM((InvoiceNo=J2560)*1)</f>
        <v>9</v>
      </c>
      <c r="L2560">
        <f t="array" ref="L2560">SUM((InvoiceNo=J2560)*QuantityShipped)</f>
        <v>533</v>
      </c>
    </row>
    <row r="2561" spans="1:12" x14ac:dyDescent="0.55000000000000004">
      <c r="A2561" t="s">
        <v>2584</v>
      </c>
      <c r="B2561" s="1">
        <v>40661</v>
      </c>
      <c r="C2561" t="s">
        <v>138</v>
      </c>
      <c r="D2561" t="s">
        <v>2585</v>
      </c>
      <c r="E2561" t="s">
        <v>2586</v>
      </c>
      <c r="F2561">
        <v>3</v>
      </c>
      <c r="G2561" t="str">
        <f t="array" ref="G2561">INDEX(BillToName,MATCH(A2561,'Bill to Data'!$A$2:$A$3040,0))</f>
        <v>BJARNI HANNESSON</v>
      </c>
      <c r="H2561" t="str">
        <f t="shared" si="39"/>
        <v>GA110-03</v>
      </c>
      <c r="J2561" t="s">
        <v>5072</v>
      </c>
      <c r="K2561">
        <f t="array" ref="K2561">SUM((InvoiceNo=J2561)*1)</f>
        <v>1</v>
      </c>
      <c r="L2561">
        <f t="array" ref="L2561">SUM((InvoiceNo=J2561)*QuantityShipped)</f>
        <v>1</v>
      </c>
    </row>
    <row r="2562" spans="1:12" x14ac:dyDescent="0.55000000000000004">
      <c r="A2562" t="s">
        <v>2584</v>
      </c>
      <c r="B2562" s="1">
        <v>40661</v>
      </c>
      <c r="C2562" t="s">
        <v>138</v>
      </c>
      <c r="D2562" t="s">
        <v>2587</v>
      </c>
      <c r="E2562" t="s">
        <v>2588</v>
      </c>
      <c r="F2562">
        <v>12</v>
      </c>
      <c r="G2562" t="str">
        <f t="array" ref="G2562">INDEX(BillToName,MATCH(A2562,'Bill to Data'!$A$2:$A$3040,0))</f>
        <v>BJARNI HANNESSON</v>
      </c>
      <c r="H2562" t="str">
        <f t="shared" ref="H2562:H2625" si="40">LEFT(D2562,LEN(D2562))</f>
        <v>GA110-04</v>
      </c>
      <c r="J2562" t="s">
        <v>5073</v>
      </c>
      <c r="K2562">
        <f t="array" ref="K2562">SUM((InvoiceNo=J2562)*1)</f>
        <v>1</v>
      </c>
      <c r="L2562">
        <f t="array" ref="L2562">SUM((InvoiceNo=J2562)*QuantityShipped)</f>
        <v>16</v>
      </c>
    </row>
    <row r="2563" spans="1:12" x14ac:dyDescent="0.55000000000000004">
      <c r="A2563" t="s">
        <v>2584</v>
      </c>
      <c r="B2563" s="1">
        <v>40661</v>
      </c>
      <c r="C2563" t="s">
        <v>138</v>
      </c>
      <c r="D2563" t="s">
        <v>2386</v>
      </c>
      <c r="E2563" t="s">
        <v>2387</v>
      </c>
      <c r="F2563">
        <v>3</v>
      </c>
      <c r="G2563" t="str">
        <f t="array" ref="G2563">INDEX(BillToName,MATCH(A2563,'Bill to Data'!$A$2:$A$3040,0))</f>
        <v>BJARNI HANNESSON</v>
      </c>
      <c r="H2563" t="str">
        <f t="shared" si="40"/>
        <v>GA110-05</v>
      </c>
      <c r="J2563" t="s">
        <v>5074</v>
      </c>
      <c r="K2563">
        <f t="array" ref="K2563">SUM((InvoiceNo=J2563)*1)</f>
        <v>1</v>
      </c>
      <c r="L2563">
        <f t="array" ref="L2563">SUM((InvoiceNo=J2563)*QuantityShipped)</f>
        <v>12</v>
      </c>
    </row>
    <row r="2564" spans="1:12" x14ac:dyDescent="0.55000000000000004">
      <c r="A2564" t="s">
        <v>2584</v>
      </c>
      <c r="B2564" s="1">
        <v>40661</v>
      </c>
      <c r="C2564" t="s">
        <v>138</v>
      </c>
      <c r="D2564" t="s">
        <v>24</v>
      </c>
      <c r="E2564" t="s">
        <v>23</v>
      </c>
      <c r="F2564">
        <v>3</v>
      </c>
      <c r="G2564" t="str">
        <f t="array" ref="G2564">INDEX(BillToName,MATCH(A2564,'Bill to Data'!$A$2:$A$3040,0))</f>
        <v>BJARNI HANNESSON</v>
      </c>
      <c r="H2564" t="str">
        <f t="shared" si="40"/>
        <v>TT11008-VP</v>
      </c>
      <c r="J2564" t="s">
        <v>5075</v>
      </c>
      <c r="K2564">
        <f t="array" ref="K2564">SUM((InvoiceNo=J2564)*1)</f>
        <v>1</v>
      </c>
      <c r="L2564">
        <f t="array" ref="L2564">SUM((InvoiceNo=J2564)*QuantityShipped)</f>
        <v>1</v>
      </c>
    </row>
    <row r="2565" spans="1:12" x14ac:dyDescent="0.55000000000000004">
      <c r="A2565" t="s">
        <v>2584</v>
      </c>
      <c r="B2565" s="1">
        <v>40661</v>
      </c>
      <c r="C2565" t="s">
        <v>138</v>
      </c>
      <c r="D2565" t="s">
        <v>2087</v>
      </c>
      <c r="E2565" t="s">
        <v>166</v>
      </c>
      <c r="F2565">
        <v>12</v>
      </c>
      <c r="G2565" t="str">
        <f t="array" ref="G2565">INDEX(BillToName,MATCH(A2565,'Bill to Data'!$A$2:$A$3040,0))</f>
        <v>BJARNI HANNESSON</v>
      </c>
      <c r="H2565" t="str">
        <f t="shared" si="40"/>
        <v>1/4TTJ08-VP</v>
      </c>
      <c r="J2565" t="s">
        <v>5078</v>
      </c>
      <c r="K2565">
        <f t="array" ref="K2565">SUM((InvoiceNo=J2565)*1)</f>
        <v>1</v>
      </c>
      <c r="L2565">
        <f t="array" ref="L2565">SUM((InvoiceNo=J2565)*QuantityShipped)</f>
        <v>1</v>
      </c>
    </row>
    <row r="2566" spans="1:12" x14ac:dyDescent="0.55000000000000004">
      <c r="A2566" t="s">
        <v>2584</v>
      </c>
      <c r="B2566" s="1">
        <v>40661</v>
      </c>
      <c r="C2566" t="s">
        <v>138</v>
      </c>
      <c r="D2566" t="s">
        <v>71</v>
      </c>
      <c r="E2566" t="s">
        <v>72</v>
      </c>
      <c r="F2566">
        <v>15</v>
      </c>
      <c r="G2566" t="str">
        <f t="array" ref="G2566">INDEX(BillToName,MATCH(A2566,'Bill to Data'!$A$2:$A$3040,0))</f>
        <v>BJARNI HANNESSON</v>
      </c>
      <c r="H2566" t="str">
        <f t="shared" si="40"/>
        <v>55215-50-EPR</v>
      </c>
      <c r="J2566" t="s">
        <v>5079</v>
      </c>
      <c r="K2566">
        <f t="array" ref="K2566">SUM((InvoiceNo=J2566)*1)</f>
        <v>1</v>
      </c>
      <c r="L2566">
        <f t="array" ref="L2566">SUM((InvoiceNo=J2566)*QuantityShipped)</f>
        <v>30</v>
      </c>
    </row>
    <row r="2567" spans="1:12" x14ac:dyDescent="0.55000000000000004">
      <c r="A2567" t="s">
        <v>2584</v>
      </c>
      <c r="B2567" s="1">
        <v>40661</v>
      </c>
      <c r="C2567" t="s">
        <v>138</v>
      </c>
      <c r="D2567" t="s">
        <v>129</v>
      </c>
      <c r="E2567" t="s">
        <v>72</v>
      </c>
      <c r="F2567">
        <v>3</v>
      </c>
      <c r="G2567" t="str">
        <f t="array" ref="G2567">INDEX(BillToName,MATCH(A2567,'Bill to Data'!$A$2:$A$3040,0))</f>
        <v>BJARNI HANNESSON</v>
      </c>
      <c r="H2567" t="str">
        <f t="shared" si="40"/>
        <v>55215-100-EPR</v>
      </c>
      <c r="J2567" t="s">
        <v>5080</v>
      </c>
      <c r="K2567">
        <f t="array" ref="K2567">SUM((InvoiceNo=J2567)*1)</f>
        <v>2</v>
      </c>
      <c r="L2567">
        <f t="array" ref="L2567">SUM((InvoiceNo=J2567)*QuantityShipped)</f>
        <v>2</v>
      </c>
    </row>
    <row r="2568" spans="1:12" x14ac:dyDescent="0.55000000000000004">
      <c r="A2568" t="s">
        <v>2584</v>
      </c>
      <c r="B2568" s="1">
        <v>40661</v>
      </c>
      <c r="C2568" t="s">
        <v>138</v>
      </c>
      <c r="D2568" t="s">
        <v>2589</v>
      </c>
      <c r="E2568" t="s">
        <v>2590</v>
      </c>
      <c r="F2568">
        <v>1</v>
      </c>
      <c r="G2568" t="str">
        <f t="array" ref="G2568">INDEX(BillToName,MATCH(A2568,'Bill to Data'!$A$2:$A$3040,0))</f>
        <v>BJARNI HANNESSON</v>
      </c>
      <c r="H2568" t="str">
        <f t="shared" si="40"/>
        <v>QJB1/4TT-NYB</v>
      </c>
      <c r="J2568" t="s">
        <v>5081</v>
      </c>
      <c r="K2568">
        <f t="array" ref="K2568">SUM((InvoiceNo=J2568)*1)</f>
        <v>1</v>
      </c>
      <c r="L2568">
        <f t="array" ref="L2568">SUM((InvoiceNo=J2568)*QuantityShipped)</f>
        <v>1</v>
      </c>
    </row>
    <row r="2569" spans="1:12" x14ac:dyDescent="0.55000000000000004">
      <c r="A2569" t="s">
        <v>2584</v>
      </c>
      <c r="B2569" s="1">
        <v>40661</v>
      </c>
      <c r="C2569" t="s">
        <v>138</v>
      </c>
      <c r="D2569" t="s">
        <v>384</v>
      </c>
      <c r="E2569" t="s">
        <v>385</v>
      </c>
      <c r="F2569">
        <v>1</v>
      </c>
      <c r="G2569" t="str">
        <f t="array" ref="G2569">INDEX(BillToName,MATCH(A2569,'Bill to Data'!$A$2:$A$3040,0))</f>
        <v>BJARNI HANNESSON</v>
      </c>
      <c r="H2569" t="str">
        <f t="shared" si="40"/>
        <v>QJ4676-1/4-NYR</v>
      </c>
      <c r="J2569" t="s">
        <v>5084</v>
      </c>
      <c r="K2569">
        <f t="array" ref="K2569">SUM((InvoiceNo=J2569)*1)</f>
        <v>1</v>
      </c>
      <c r="L2569">
        <f t="array" ref="L2569">SUM((InvoiceNo=J2569)*QuantityShipped)</f>
        <v>1</v>
      </c>
    </row>
    <row r="2570" spans="1:12" x14ac:dyDescent="0.55000000000000004">
      <c r="A2570" t="s">
        <v>2584</v>
      </c>
      <c r="B2570" s="1">
        <v>40661</v>
      </c>
      <c r="C2570" t="s">
        <v>138</v>
      </c>
      <c r="D2570" t="s">
        <v>147</v>
      </c>
      <c r="E2570" t="s">
        <v>148</v>
      </c>
      <c r="F2570">
        <v>1</v>
      </c>
      <c r="G2570" t="str">
        <f t="array" ref="G2570">INDEX(BillToName,MATCH(A2570,'Bill to Data'!$A$2:$A$3040,0))</f>
        <v>BJARNI HANNESSON</v>
      </c>
      <c r="H2570" t="str">
        <f t="shared" si="40"/>
        <v>QJ7421-1/2-NYB</v>
      </c>
      <c r="J2570" t="s">
        <v>5085</v>
      </c>
      <c r="K2570">
        <f t="array" ref="K2570">SUM((InvoiceNo=J2570)*1)</f>
        <v>2</v>
      </c>
      <c r="L2570">
        <f t="array" ref="L2570">SUM((InvoiceNo=J2570)*QuantityShipped)</f>
        <v>31</v>
      </c>
    </row>
    <row r="2571" spans="1:12" x14ac:dyDescent="0.55000000000000004">
      <c r="A2571" t="s">
        <v>2584</v>
      </c>
      <c r="B2571" s="1">
        <v>40661</v>
      </c>
      <c r="C2571" t="s">
        <v>138</v>
      </c>
      <c r="D2571" t="s">
        <v>242</v>
      </c>
      <c r="E2571" t="s">
        <v>243</v>
      </c>
      <c r="F2571">
        <v>3</v>
      </c>
      <c r="G2571" t="str">
        <f t="array" ref="G2571">INDEX(BillToName,MATCH(A2571,'Bill to Data'!$A$2:$A$3040,0))</f>
        <v>BJARNI HANNESSON</v>
      </c>
      <c r="H2571" t="str">
        <f t="shared" si="40"/>
        <v>CP19438-EPR</v>
      </c>
      <c r="J2571" t="s">
        <v>5086</v>
      </c>
      <c r="K2571">
        <f t="array" ref="K2571">SUM((InvoiceNo=J2571)*1)</f>
        <v>1</v>
      </c>
      <c r="L2571">
        <f t="array" ref="L2571">SUM((InvoiceNo=J2571)*QuantityShipped)</f>
        <v>1</v>
      </c>
    </row>
    <row r="2572" spans="1:12" x14ac:dyDescent="0.55000000000000004">
      <c r="A2572" t="s">
        <v>2591</v>
      </c>
      <c r="B2572" s="1">
        <v>40661</v>
      </c>
      <c r="C2572" t="s">
        <v>138</v>
      </c>
      <c r="D2572" t="s">
        <v>93</v>
      </c>
      <c r="E2572" t="s">
        <v>94</v>
      </c>
      <c r="F2572">
        <v>1</v>
      </c>
      <c r="G2572" t="str">
        <f t="array" ref="G2572">INDEX(BillToName,MATCH(A2572,'Bill to Data'!$A$2:$A$3040,0))</f>
        <v>ERIC SWANSON</v>
      </c>
      <c r="H2572" t="str">
        <f t="shared" si="40"/>
        <v>MFM220</v>
      </c>
      <c r="J2572" t="s">
        <v>5087</v>
      </c>
      <c r="K2572">
        <f t="array" ref="K2572">SUM((InvoiceNo=J2572)*1)</f>
        <v>1</v>
      </c>
      <c r="L2572">
        <f t="array" ref="L2572">SUM((InvoiceNo=J2572)*QuantityShipped)</f>
        <v>1</v>
      </c>
    </row>
    <row r="2573" spans="1:12" x14ac:dyDescent="0.55000000000000004">
      <c r="A2573" t="s">
        <v>2591</v>
      </c>
      <c r="B2573" s="1">
        <v>40661</v>
      </c>
      <c r="C2573" t="s">
        <v>138</v>
      </c>
      <c r="D2573" t="s">
        <v>2592</v>
      </c>
      <c r="E2573" t="s">
        <v>2593</v>
      </c>
      <c r="F2573">
        <v>2</v>
      </c>
      <c r="G2573" t="str">
        <f t="array" ref="G2573">INDEX(BillToName,MATCH(A2573,'Bill to Data'!$A$2:$A$3040,0))</f>
        <v>ERIC SWANSON</v>
      </c>
      <c r="H2573" t="str">
        <f t="shared" si="40"/>
        <v>200B</v>
      </c>
      <c r="J2573" t="s">
        <v>5088</v>
      </c>
      <c r="K2573">
        <f t="array" ref="K2573">SUM((InvoiceNo=J2573)*1)</f>
        <v>3</v>
      </c>
      <c r="L2573">
        <f t="array" ref="L2573">SUM((InvoiceNo=J2573)*QuantityShipped)</f>
        <v>165</v>
      </c>
    </row>
    <row r="2574" spans="1:12" x14ac:dyDescent="0.55000000000000004">
      <c r="A2574" t="s">
        <v>2591</v>
      </c>
      <c r="B2574" s="1">
        <v>40661</v>
      </c>
      <c r="C2574" t="s">
        <v>138</v>
      </c>
      <c r="D2574" t="s">
        <v>1211</v>
      </c>
      <c r="E2574" t="s">
        <v>1212</v>
      </c>
      <c r="F2574">
        <v>2</v>
      </c>
      <c r="G2574" t="str">
        <f t="array" ref="G2574">INDEX(BillToName,MATCH(A2574,'Bill to Data'!$A$2:$A$3040,0))</f>
        <v>ERIC SWANSON</v>
      </c>
      <c r="H2574" t="str">
        <f t="shared" si="40"/>
        <v>M200A</v>
      </c>
      <c r="J2574" t="s">
        <v>5089</v>
      </c>
      <c r="K2574">
        <f t="array" ref="K2574">SUM((InvoiceNo=J2574)*1)</f>
        <v>2</v>
      </c>
      <c r="L2574">
        <f t="array" ref="L2574">SUM((InvoiceNo=J2574)*QuantityShipped)</f>
        <v>2</v>
      </c>
    </row>
    <row r="2575" spans="1:12" x14ac:dyDescent="0.55000000000000004">
      <c r="A2575" t="s">
        <v>2591</v>
      </c>
      <c r="B2575" s="1">
        <v>40661</v>
      </c>
      <c r="C2575" t="s">
        <v>138</v>
      </c>
      <c r="D2575" t="s">
        <v>1227</v>
      </c>
      <c r="E2575" t="s">
        <v>1228</v>
      </c>
      <c r="F2575">
        <v>2</v>
      </c>
      <c r="G2575" t="str">
        <f t="array" ref="G2575">INDEX(BillToName,MATCH(A2575,'Bill to Data'!$A$2:$A$3040,0))</f>
        <v>ERIC SWANSON</v>
      </c>
      <c r="H2575" t="str">
        <f t="shared" si="40"/>
        <v>FC200</v>
      </c>
      <c r="J2575" t="s">
        <v>5090</v>
      </c>
      <c r="K2575">
        <f t="array" ref="K2575">SUM((InvoiceNo=J2575)*1)</f>
        <v>2</v>
      </c>
      <c r="L2575">
        <f t="array" ref="L2575">SUM((InvoiceNo=J2575)*QuantityShipped)</f>
        <v>2</v>
      </c>
    </row>
    <row r="2576" spans="1:12" x14ac:dyDescent="0.55000000000000004">
      <c r="A2576" t="s">
        <v>2594</v>
      </c>
      <c r="B2576" s="1">
        <v>40661</v>
      </c>
      <c r="C2576" t="s">
        <v>138</v>
      </c>
      <c r="D2576" t="s">
        <v>2595</v>
      </c>
      <c r="E2576" t="s">
        <v>2596</v>
      </c>
      <c r="F2576">
        <v>1</v>
      </c>
      <c r="G2576" t="str">
        <f t="array" ref="G2576">INDEX(BillToName,MATCH(A2576,'Bill to Data'!$A$2:$A$3040,0))</f>
        <v>BRAD FOX</v>
      </c>
      <c r="H2576" t="str">
        <f t="shared" si="40"/>
        <v>121-0120</v>
      </c>
      <c r="J2576" t="s">
        <v>5095</v>
      </c>
      <c r="K2576">
        <f t="array" ref="K2576">SUM((InvoiceNo=J2576)*1)</f>
        <v>1</v>
      </c>
      <c r="L2576">
        <f t="array" ref="L2576">SUM((InvoiceNo=J2576)*QuantityShipped)</f>
        <v>1</v>
      </c>
    </row>
    <row r="2577" spans="1:12" x14ac:dyDescent="0.55000000000000004">
      <c r="A2577" t="s">
        <v>2597</v>
      </c>
      <c r="B2577" s="1">
        <v>40661</v>
      </c>
      <c r="C2577" t="s">
        <v>138</v>
      </c>
      <c r="D2577" t="s">
        <v>2598</v>
      </c>
      <c r="E2577" t="s">
        <v>115</v>
      </c>
      <c r="F2577">
        <v>3</v>
      </c>
      <c r="G2577" t="str">
        <f t="array" ref="G2577">INDEX(BillToName,MATCH(A2577,'Bill to Data'!$A$2:$A$3040,0))</f>
        <v>CA-RY INDUSTRIES INC</v>
      </c>
      <c r="H2577" t="str">
        <f t="shared" si="40"/>
        <v>22670-PP-24-1/4</v>
      </c>
      <c r="J2577" t="s">
        <v>5096</v>
      </c>
      <c r="K2577">
        <f t="array" ref="K2577">SUM((InvoiceNo=J2577)*1)</f>
        <v>1</v>
      </c>
      <c r="L2577">
        <f t="array" ref="L2577">SUM((InvoiceNo=J2577)*QuantityShipped)</f>
        <v>28</v>
      </c>
    </row>
    <row r="2578" spans="1:12" x14ac:dyDescent="0.55000000000000004">
      <c r="A2578" t="s">
        <v>2597</v>
      </c>
      <c r="B2578" s="1">
        <v>40661</v>
      </c>
      <c r="C2578" t="s">
        <v>138</v>
      </c>
      <c r="D2578" t="s">
        <v>1828</v>
      </c>
      <c r="E2578" t="s">
        <v>1829</v>
      </c>
      <c r="F2578">
        <v>22</v>
      </c>
      <c r="G2578" t="str">
        <f t="array" ref="G2578">INDEX(BillToName,MATCH(A2578,'Bill to Data'!$A$2:$A$3040,0))</f>
        <v>CA-RY INDUSTRIES INC</v>
      </c>
      <c r="H2578" t="str">
        <f t="shared" si="40"/>
        <v>5053-50-SS</v>
      </c>
      <c r="J2578" t="s">
        <v>5097</v>
      </c>
      <c r="K2578">
        <f t="array" ref="K2578">SUM((InvoiceNo=J2578)*1)</f>
        <v>1</v>
      </c>
      <c r="L2578">
        <f t="array" ref="L2578">SUM((InvoiceNo=J2578)*QuantityShipped)</f>
        <v>1</v>
      </c>
    </row>
    <row r="2579" spans="1:12" x14ac:dyDescent="0.55000000000000004">
      <c r="A2579" t="s">
        <v>2597</v>
      </c>
      <c r="B2579" s="1">
        <v>40661</v>
      </c>
      <c r="C2579" t="s">
        <v>138</v>
      </c>
      <c r="D2579" t="s">
        <v>2178</v>
      </c>
      <c r="E2579" t="s">
        <v>86</v>
      </c>
      <c r="F2579">
        <v>22</v>
      </c>
      <c r="G2579" t="str">
        <f t="array" ref="G2579">INDEX(BillToName,MATCH(A2579,'Bill to Data'!$A$2:$A$3040,0))</f>
        <v>CA-RY INDUSTRIES INC</v>
      </c>
      <c r="H2579" t="str">
        <f t="shared" si="40"/>
        <v>8079-PP-50</v>
      </c>
      <c r="J2579" t="s">
        <v>5100</v>
      </c>
      <c r="K2579">
        <f t="array" ref="K2579">SUM((InvoiceNo=J2579)*1)</f>
        <v>5</v>
      </c>
      <c r="L2579">
        <f t="array" ref="L2579">SUM((InvoiceNo=J2579)*QuantityShipped)</f>
        <v>228</v>
      </c>
    </row>
    <row r="2580" spans="1:12" x14ac:dyDescent="0.55000000000000004">
      <c r="A2580" t="s">
        <v>2597</v>
      </c>
      <c r="B2580" s="1">
        <v>40661</v>
      </c>
      <c r="C2580" t="s">
        <v>138</v>
      </c>
      <c r="D2580" t="s">
        <v>2599</v>
      </c>
      <c r="E2580" t="s">
        <v>2600</v>
      </c>
      <c r="F2580">
        <v>0</v>
      </c>
      <c r="G2580" t="str">
        <f t="array" ref="G2580">INDEX(BillToName,MATCH(A2580,'Bill to Data'!$A$2:$A$3040,0))</f>
        <v>CA-RY INDUSTRIES INC</v>
      </c>
      <c r="H2580" t="str">
        <f t="shared" si="40"/>
        <v>94-375-05</v>
      </c>
      <c r="J2580" t="s">
        <v>5101</v>
      </c>
      <c r="K2580">
        <f t="array" ref="K2580">SUM((InvoiceNo=J2580)*1)</f>
        <v>2</v>
      </c>
      <c r="L2580">
        <f t="array" ref="L2580">SUM((InvoiceNo=J2580)*QuantityShipped)</f>
        <v>82</v>
      </c>
    </row>
    <row r="2581" spans="1:12" x14ac:dyDescent="0.55000000000000004">
      <c r="A2581" t="s">
        <v>2597</v>
      </c>
      <c r="B2581" s="1">
        <v>40661</v>
      </c>
      <c r="C2581" t="s">
        <v>138</v>
      </c>
      <c r="D2581" t="s">
        <v>1440</v>
      </c>
      <c r="E2581" t="s">
        <v>947</v>
      </c>
      <c r="F2581">
        <v>99</v>
      </c>
      <c r="G2581" t="str">
        <f t="array" ref="G2581">INDEX(BillToName,MATCH(A2581,'Bill to Data'!$A$2:$A$3040,0))</f>
        <v>CA-RY INDUSTRIES INC</v>
      </c>
      <c r="H2581" t="str">
        <f t="shared" si="40"/>
        <v>CP25611-1-NY</v>
      </c>
      <c r="J2581" t="s">
        <v>5104</v>
      </c>
      <c r="K2581">
        <f t="array" ref="K2581">SUM((InvoiceNo=J2581)*1)</f>
        <v>2</v>
      </c>
      <c r="L2581">
        <f t="array" ref="L2581">SUM((InvoiceNo=J2581)*QuantityShipped)</f>
        <v>150</v>
      </c>
    </row>
    <row r="2582" spans="1:12" x14ac:dyDescent="0.55000000000000004">
      <c r="A2582" t="s">
        <v>2597</v>
      </c>
      <c r="B2582" s="1">
        <v>40661</v>
      </c>
      <c r="C2582" t="s">
        <v>138</v>
      </c>
      <c r="D2582" t="s">
        <v>878</v>
      </c>
      <c r="E2582" t="s">
        <v>879</v>
      </c>
      <c r="F2582">
        <v>55</v>
      </c>
      <c r="G2582" t="str">
        <f t="array" ref="G2582">INDEX(BillToName,MATCH(A2582,'Bill to Data'!$A$2:$A$3040,0))</f>
        <v>CA-RY INDUSTRIES INC</v>
      </c>
      <c r="H2582" t="str">
        <f t="shared" si="40"/>
        <v>CP25597-3-NY</v>
      </c>
      <c r="J2582" t="s">
        <v>5105</v>
      </c>
      <c r="K2582">
        <f t="array" ref="K2582">SUM((InvoiceNo=J2582)*1)</f>
        <v>2</v>
      </c>
      <c r="L2582">
        <f t="array" ref="L2582">SUM((InvoiceNo=J2582)*QuantityShipped)</f>
        <v>140</v>
      </c>
    </row>
    <row r="2583" spans="1:12" x14ac:dyDescent="0.55000000000000004">
      <c r="A2583" t="s">
        <v>2597</v>
      </c>
      <c r="B2583" s="1">
        <v>40661</v>
      </c>
      <c r="C2583" t="s">
        <v>138</v>
      </c>
      <c r="D2583" t="s">
        <v>117</v>
      </c>
      <c r="E2583" t="s">
        <v>12</v>
      </c>
      <c r="F2583">
        <v>5</v>
      </c>
      <c r="G2583" t="str">
        <f t="array" ref="G2583">INDEX(BillToName,MATCH(A2583,'Bill to Data'!$A$2:$A$3040,0))</f>
        <v>CA-RY INDUSTRIES INC</v>
      </c>
      <c r="H2583" t="str">
        <f t="shared" si="40"/>
        <v>50800-21-AL-406</v>
      </c>
      <c r="J2583" t="s">
        <v>5107</v>
      </c>
      <c r="K2583">
        <f t="array" ref="K2583">SUM((InvoiceNo=J2583)*1)</f>
        <v>1</v>
      </c>
      <c r="L2583">
        <f t="array" ref="L2583">SUM((InvoiceNo=J2583)*QuantityShipped)</f>
        <v>-1</v>
      </c>
    </row>
    <row r="2584" spans="1:12" x14ac:dyDescent="0.55000000000000004">
      <c r="A2584" t="s">
        <v>2597</v>
      </c>
      <c r="B2584" s="1">
        <v>40661</v>
      </c>
      <c r="C2584" t="s">
        <v>138</v>
      </c>
      <c r="D2584" t="s">
        <v>2601</v>
      </c>
      <c r="E2584" t="s">
        <v>2602</v>
      </c>
      <c r="F2584">
        <v>0</v>
      </c>
      <c r="G2584" t="str">
        <f t="array" ref="G2584">INDEX(BillToName,MATCH(A2584,'Bill to Data'!$A$2:$A$3040,0))</f>
        <v>CA-RY INDUSTRIES INC</v>
      </c>
      <c r="H2584" t="str">
        <f t="shared" si="40"/>
        <v>CP22673-PP</v>
      </c>
      <c r="J2584" t="s">
        <v>5108</v>
      </c>
      <c r="K2584">
        <f t="array" ref="K2584">SUM((InvoiceNo=J2584)*1)</f>
        <v>1</v>
      </c>
      <c r="L2584">
        <f t="array" ref="L2584">SUM((InvoiceNo=J2584)*QuantityShipped)</f>
        <v>1</v>
      </c>
    </row>
    <row r="2585" spans="1:12" x14ac:dyDescent="0.55000000000000004">
      <c r="A2585" t="s">
        <v>2597</v>
      </c>
      <c r="B2585" s="1">
        <v>40661</v>
      </c>
      <c r="C2585" t="s">
        <v>138</v>
      </c>
      <c r="D2585" t="s">
        <v>136</v>
      </c>
      <c r="E2585" t="s">
        <v>120</v>
      </c>
      <c r="F2585">
        <v>33</v>
      </c>
      <c r="G2585" t="str">
        <f t="array" ref="G2585">INDEX(BillToName,MATCH(A2585,'Bill to Data'!$A$2:$A$3040,0))</f>
        <v>CA-RY INDUSTRIES INC</v>
      </c>
      <c r="H2585" t="str">
        <f t="shared" si="40"/>
        <v>XR8008VS</v>
      </c>
      <c r="J2585" t="s">
        <v>5111</v>
      </c>
      <c r="K2585">
        <f t="array" ref="K2585">SUM((InvoiceNo=J2585)*1)</f>
        <v>1</v>
      </c>
      <c r="L2585">
        <f t="array" ref="L2585">SUM((InvoiceNo=J2585)*QuantityShipped)</f>
        <v>1</v>
      </c>
    </row>
    <row r="2586" spans="1:12" x14ac:dyDescent="0.55000000000000004">
      <c r="A2586" t="s">
        <v>2597</v>
      </c>
      <c r="B2586" s="1">
        <v>40661</v>
      </c>
      <c r="C2586" t="s">
        <v>138</v>
      </c>
      <c r="D2586" t="s">
        <v>674</v>
      </c>
      <c r="E2586" t="s">
        <v>675</v>
      </c>
      <c r="F2586">
        <v>22</v>
      </c>
      <c r="G2586" t="str">
        <f t="array" ref="G2586">INDEX(BillToName,MATCH(A2586,'Bill to Data'!$A$2:$A$3040,0))</f>
        <v>CA-RY INDUSTRIES INC</v>
      </c>
      <c r="H2586" t="str">
        <f t="shared" si="40"/>
        <v>TJ60-11004VS</v>
      </c>
      <c r="J2586" t="s">
        <v>5112</v>
      </c>
      <c r="K2586">
        <f t="array" ref="K2586">SUM((InvoiceNo=J2586)*1)</f>
        <v>1</v>
      </c>
      <c r="L2586">
        <f t="array" ref="L2586">SUM((InvoiceNo=J2586)*QuantityShipped)</f>
        <v>1</v>
      </c>
    </row>
    <row r="2587" spans="1:12" x14ac:dyDescent="0.55000000000000004">
      <c r="A2587" t="s">
        <v>2597</v>
      </c>
      <c r="B2587" s="1">
        <v>40661</v>
      </c>
      <c r="C2587" t="s">
        <v>138</v>
      </c>
      <c r="D2587" t="s">
        <v>524</v>
      </c>
      <c r="E2587" t="s">
        <v>63</v>
      </c>
      <c r="F2587">
        <v>22</v>
      </c>
      <c r="G2587" t="str">
        <f t="array" ref="G2587">INDEX(BillToName,MATCH(A2587,'Bill to Data'!$A$2:$A$3040,0))</f>
        <v>CA-RY INDUSTRIES INC</v>
      </c>
      <c r="H2587" t="str">
        <f t="shared" si="40"/>
        <v>TP8004VS</v>
      </c>
      <c r="J2587" t="s">
        <v>5113</v>
      </c>
      <c r="K2587">
        <f t="array" ref="K2587">SUM((InvoiceNo=J2587)*1)</f>
        <v>2</v>
      </c>
      <c r="L2587">
        <f t="array" ref="L2587">SUM((InvoiceNo=J2587)*QuantityShipped)</f>
        <v>33</v>
      </c>
    </row>
    <row r="2588" spans="1:12" x14ac:dyDescent="0.55000000000000004">
      <c r="A2588" t="s">
        <v>2597</v>
      </c>
      <c r="B2588" s="1">
        <v>40661</v>
      </c>
      <c r="C2588" t="s">
        <v>138</v>
      </c>
      <c r="D2588" t="s">
        <v>259</v>
      </c>
      <c r="E2588" t="s">
        <v>63</v>
      </c>
      <c r="F2588">
        <v>11</v>
      </c>
      <c r="G2588" t="str">
        <f t="array" ref="G2588">INDEX(BillToName,MATCH(A2588,'Bill to Data'!$A$2:$A$3040,0))</f>
        <v>CA-RY INDUSTRIES INC</v>
      </c>
      <c r="H2588" t="str">
        <f t="shared" si="40"/>
        <v>TP8008VS</v>
      </c>
      <c r="J2588" t="s">
        <v>5114</v>
      </c>
      <c r="K2588">
        <f t="array" ref="K2588">SUM((InvoiceNo=J2588)*1)</f>
        <v>1</v>
      </c>
      <c r="L2588">
        <f t="array" ref="L2588">SUM((InvoiceNo=J2588)*QuantityShipped)</f>
        <v>75</v>
      </c>
    </row>
    <row r="2589" spans="1:12" x14ac:dyDescent="0.55000000000000004">
      <c r="A2589" t="s">
        <v>2603</v>
      </c>
      <c r="B2589" s="1">
        <v>40661</v>
      </c>
      <c r="C2589" t="s">
        <v>138</v>
      </c>
      <c r="D2589" t="s">
        <v>57</v>
      </c>
      <c r="E2589" t="s">
        <v>58</v>
      </c>
      <c r="F2589">
        <v>1</v>
      </c>
      <c r="G2589" t="str">
        <f t="array" ref="G2589">INDEX(BillToName,MATCH(A2589,'Bill to Data'!$A$2:$A$3040,0))</f>
        <v>Michael Magee</v>
      </c>
      <c r="H2589" t="str">
        <f t="shared" si="40"/>
        <v>4688</v>
      </c>
      <c r="J2589" t="s">
        <v>5115</v>
      </c>
      <c r="K2589">
        <f t="array" ref="K2589">SUM((InvoiceNo=J2589)*1)</f>
        <v>2</v>
      </c>
      <c r="L2589">
        <f t="array" ref="L2589">SUM((InvoiceNo=J2589)*QuantityShipped)</f>
        <v>40</v>
      </c>
    </row>
    <row r="2590" spans="1:12" x14ac:dyDescent="0.55000000000000004">
      <c r="A2590" t="s">
        <v>2603</v>
      </c>
      <c r="B2590" s="1">
        <v>40661</v>
      </c>
      <c r="C2590" t="s">
        <v>138</v>
      </c>
      <c r="D2590" t="s">
        <v>2604</v>
      </c>
      <c r="E2590" t="s">
        <v>2605</v>
      </c>
      <c r="F2590">
        <v>1</v>
      </c>
      <c r="G2590" t="str">
        <f t="array" ref="G2590">INDEX(BillToName,MATCH(A2590,'Bill to Data'!$A$2:$A$3040,0))</f>
        <v>Michael Magee</v>
      </c>
      <c r="H2590" t="str">
        <f t="shared" si="40"/>
        <v>9527-24</v>
      </c>
      <c r="J2590" t="s">
        <v>5118</v>
      </c>
      <c r="K2590">
        <f t="array" ref="K2590">SUM((InvoiceNo=J2590)*1)</f>
        <v>1</v>
      </c>
      <c r="L2590">
        <f t="array" ref="L2590">SUM((InvoiceNo=J2590)*QuantityShipped)</f>
        <v>17</v>
      </c>
    </row>
    <row r="2591" spans="1:12" x14ac:dyDescent="0.55000000000000004">
      <c r="A2591" t="s">
        <v>2603</v>
      </c>
      <c r="B2591" s="1">
        <v>40661</v>
      </c>
      <c r="C2591" t="s">
        <v>138</v>
      </c>
      <c r="D2591" t="s">
        <v>2606</v>
      </c>
      <c r="E2591" t="s">
        <v>2607</v>
      </c>
      <c r="F2591">
        <v>1</v>
      </c>
      <c r="G2591" t="str">
        <f t="array" ref="G2591">INDEX(BillToName,MATCH(A2591,'Bill to Data'!$A$2:$A$3040,0))</f>
        <v>Michael Magee</v>
      </c>
      <c r="H2591" t="str">
        <f t="shared" si="40"/>
        <v>B4727</v>
      </c>
      <c r="J2591" t="s">
        <v>5119</v>
      </c>
      <c r="K2591">
        <f t="array" ref="K2591">SUM((InvoiceNo=J2591)*1)</f>
        <v>3</v>
      </c>
      <c r="L2591">
        <f t="array" ref="L2591">SUM((InvoiceNo=J2591)*QuantityShipped)</f>
        <v>141</v>
      </c>
    </row>
    <row r="2592" spans="1:12" x14ac:dyDescent="0.55000000000000004">
      <c r="A2592" t="s">
        <v>2608</v>
      </c>
      <c r="B2592" s="1">
        <v>40662</v>
      </c>
      <c r="C2592" t="s">
        <v>138</v>
      </c>
      <c r="D2592" t="s">
        <v>2609</v>
      </c>
      <c r="E2592" t="s">
        <v>2610</v>
      </c>
      <c r="F2592">
        <v>6</v>
      </c>
      <c r="G2592" t="str">
        <f t="array" ref="G2592">INDEX(BillToName,MATCH(A2592,'Bill to Data'!$A$2:$A$3040,0))</f>
        <v>GINGER PECKHART</v>
      </c>
      <c r="H2592" t="str">
        <f t="shared" si="40"/>
        <v>20480-00</v>
      </c>
      <c r="J2592" t="s">
        <v>5120</v>
      </c>
      <c r="K2592">
        <f t="array" ref="K2592">SUM((InvoiceNo=J2592)*1)</f>
        <v>1</v>
      </c>
      <c r="L2592">
        <f t="array" ref="L2592">SUM((InvoiceNo=J2592)*QuantityShipped)</f>
        <v>25</v>
      </c>
    </row>
    <row r="2593" spans="1:12" x14ac:dyDescent="0.55000000000000004">
      <c r="A2593" t="s">
        <v>2608</v>
      </c>
      <c r="B2593" s="1">
        <v>40662</v>
      </c>
      <c r="C2593" t="s">
        <v>138</v>
      </c>
      <c r="D2593" t="s">
        <v>2611</v>
      </c>
      <c r="E2593" t="s">
        <v>2612</v>
      </c>
      <c r="F2593">
        <v>6</v>
      </c>
      <c r="G2593" t="str">
        <f t="array" ref="G2593">INDEX(BillToName,MATCH(A2593,'Bill to Data'!$A$2:$A$3040,0))</f>
        <v>GINGER PECKHART</v>
      </c>
      <c r="H2593" t="str">
        <f t="shared" si="40"/>
        <v>40424-05</v>
      </c>
      <c r="J2593" t="s">
        <v>5121</v>
      </c>
      <c r="K2593">
        <f t="array" ref="K2593">SUM((InvoiceNo=J2593)*1)</f>
        <v>3</v>
      </c>
      <c r="L2593">
        <f t="array" ref="L2593">SUM((InvoiceNo=J2593)*QuantityShipped)</f>
        <v>15</v>
      </c>
    </row>
    <row r="2594" spans="1:12" x14ac:dyDescent="0.55000000000000004">
      <c r="A2594" t="s">
        <v>2608</v>
      </c>
      <c r="B2594" s="1">
        <v>40662</v>
      </c>
      <c r="C2594" t="s">
        <v>138</v>
      </c>
      <c r="D2594" t="s">
        <v>2613</v>
      </c>
      <c r="E2594" t="s">
        <v>2614</v>
      </c>
      <c r="F2594">
        <v>6</v>
      </c>
      <c r="G2594" t="str">
        <f t="array" ref="G2594">INDEX(BillToName,MATCH(A2594,'Bill to Data'!$A$2:$A$3040,0))</f>
        <v>GINGER PECKHART</v>
      </c>
      <c r="H2594" t="str">
        <f t="shared" si="40"/>
        <v>40261-00</v>
      </c>
      <c r="J2594" t="s">
        <v>5122</v>
      </c>
      <c r="K2594">
        <f t="array" ref="K2594">SUM((InvoiceNo=J2594)*1)</f>
        <v>1</v>
      </c>
      <c r="L2594">
        <f t="array" ref="L2594">SUM((InvoiceNo=J2594)*QuantityShipped)</f>
        <v>12</v>
      </c>
    </row>
    <row r="2595" spans="1:12" x14ac:dyDescent="0.55000000000000004">
      <c r="A2595" t="s">
        <v>2608</v>
      </c>
      <c r="B2595" s="1">
        <v>40662</v>
      </c>
      <c r="C2595" t="s">
        <v>138</v>
      </c>
      <c r="D2595" t="s">
        <v>2239</v>
      </c>
      <c r="E2595" t="s">
        <v>2240</v>
      </c>
      <c r="F2595">
        <v>-6</v>
      </c>
      <c r="G2595" t="str">
        <f t="array" ref="G2595">INDEX(BillToName,MATCH(A2595,'Bill to Data'!$A$2:$A$3040,0))</f>
        <v>GINGER PECKHART</v>
      </c>
      <c r="H2595" t="str">
        <f t="shared" si="40"/>
        <v>20501-00</v>
      </c>
      <c r="J2595" t="s">
        <v>5123</v>
      </c>
      <c r="K2595">
        <f t="array" ref="K2595">SUM((InvoiceNo=J2595)*1)</f>
        <v>2</v>
      </c>
      <c r="L2595">
        <f t="array" ref="L2595">SUM((InvoiceNo=J2595)*QuantityShipped)</f>
        <v>112</v>
      </c>
    </row>
    <row r="2596" spans="1:12" x14ac:dyDescent="0.55000000000000004">
      <c r="A2596" t="s">
        <v>2608</v>
      </c>
      <c r="B2596" s="1">
        <v>40662</v>
      </c>
      <c r="C2596" t="s">
        <v>138</v>
      </c>
      <c r="D2596" t="s">
        <v>1103</v>
      </c>
      <c r="E2596" t="s">
        <v>1104</v>
      </c>
      <c r="F2596">
        <v>-6</v>
      </c>
      <c r="G2596" t="str">
        <f t="array" ref="G2596">INDEX(BillToName,MATCH(A2596,'Bill to Data'!$A$2:$A$3040,0))</f>
        <v>GINGER PECKHART</v>
      </c>
      <c r="H2596" t="str">
        <f t="shared" si="40"/>
        <v>20460-00</v>
      </c>
      <c r="J2596" t="s">
        <v>5124</v>
      </c>
      <c r="K2596">
        <f t="array" ref="K2596">SUM((InvoiceNo=J2596)*1)</f>
        <v>2</v>
      </c>
      <c r="L2596">
        <f t="array" ref="L2596">SUM((InvoiceNo=J2596)*QuantityShipped)</f>
        <v>15</v>
      </c>
    </row>
    <row r="2597" spans="1:12" x14ac:dyDescent="0.55000000000000004">
      <c r="A2597" t="s">
        <v>2615</v>
      </c>
      <c r="B2597" s="1">
        <v>40662</v>
      </c>
      <c r="C2597" t="s">
        <v>138</v>
      </c>
      <c r="D2597" t="s">
        <v>164</v>
      </c>
      <c r="E2597" t="s">
        <v>81</v>
      </c>
      <c r="F2597">
        <v>1</v>
      </c>
      <c r="G2597" t="str">
        <f t="array" ref="G2597">INDEX(BillToName,MATCH(A2597,'Bill to Data'!$A$2:$A$3040,0))</f>
        <v>JIM WAMELINK</v>
      </c>
      <c r="H2597" t="str">
        <f t="shared" si="40"/>
        <v>18636-112-406-N</v>
      </c>
      <c r="J2597" t="s">
        <v>5125</v>
      </c>
      <c r="K2597">
        <f t="array" ref="K2597">SUM((InvoiceNo=J2597)*1)</f>
        <v>2</v>
      </c>
      <c r="L2597">
        <f t="array" ref="L2597">SUM((InvoiceNo=J2597)*QuantityShipped)</f>
        <v>4</v>
      </c>
    </row>
    <row r="2598" spans="1:12" x14ac:dyDescent="0.55000000000000004">
      <c r="A2598" t="s">
        <v>2615</v>
      </c>
      <c r="B2598" s="1">
        <v>40662</v>
      </c>
      <c r="C2598" t="s">
        <v>138</v>
      </c>
      <c r="D2598" t="s">
        <v>688</v>
      </c>
      <c r="E2598" t="s">
        <v>689</v>
      </c>
      <c r="F2598">
        <v>1</v>
      </c>
      <c r="G2598" t="str">
        <f t="array" ref="G2598">INDEX(BillToName,MATCH(A2598,'Bill to Data'!$A$2:$A$3040,0))</f>
        <v>JIM WAMELINK</v>
      </c>
      <c r="H2598" t="str">
        <f t="shared" si="40"/>
        <v>CP18999-EPR</v>
      </c>
      <c r="J2598" t="s">
        <v>5126</v>
      </c>
      <c r="K2598">
        <f t="array" ref="K2598">SUM((InvoiceNo=J2598)*1)</f>
        <v>1</v>
      </c>
      <c r="L2598">
        <f t="array" ref="L2598">SUM((InvoiceNo=J2598)*QuantityShipped)</f>
        <v>1</v>
      </c>
    </row>
    <row r="2599" spans="1:12" x14ac:dyDescent="0.55000000000000004">
      <c r="A2599" t="s">
        <v>2615</v>
      </c>
      <c r="B2599" s="1">
        <v>40662</v>
      </c>
      <c r="C2599" t="s">
        <v>138</v>
      </c>
      <c r="D2599" t="s">
        <v>2616</v>
      </c>
      <c r="E2599" t="s">
        <v>2617</v>
      </c>
      <c r="F2599">
        <v>1</v>
      </c>
      <c r="G2599" t="str">
        <f t="array" ref="G2599">INDEX(BillToName,MATCH(A2599,'Bill to Data'!$A$2:$A$3040,0))</f>
        <v>JIM WAMELINK</v>
      </c>
      <c r="H2599" t="str">
        <f t="shared" si="40"/>
        <v>CP18999-VI</v>
      </c>
      <c r="J2599" t="s">
        <v>5127</v>
      </c>
      <c r="K2599">
        <f t="array" ref="K2599">SUM((InvoiceNo=J2599)*1)</f>
        <v>1</v>
      </c>
      <c r="L2599">
        <f t="array" ref="L2599">SUM((InvoiceNo=J2599)*QuantityShipped)</f>
        <v>1</v>
      </c>
    </row>
    <row r="2600" spans="1:12" x14ac:dyDescent="0.55000000000000004">
      <c r="A2600" t="s">
        <v>2615</v>
      </c>
      <c r="B2600" s="1">
        <v>40662</v>
      </c>
      <c r="C2600" t="s">
        <v>138</v>
      </c>
      <c r="D2600" t="s">
        <v>2618</v>
      </c>
      <c r="E2600" t="s">
        <v>2619</v>
      </c>
      <c r="F2600">
        <v>1</v>
      </c>
      <c r="G2600" t="str">
        <f t="array" ref="G2600">INDEX(BillToName,MATCH(A2600,'Bill to Data'!$A$2:$A$3040,0))</f>
        <v>JIM WAMELINK</v>
      </c>
      <c r="H2600" t="str">
        <f t="shared" si="40"/>
        <v>DC35</v>
      </c>
      <c r="J2600" t="s">
        <v>5128</v>
      </c>
      <c r="K2600">
        <f t="array" ref="K2600">SUM((InvoiceNo=J2600)*1)</f>
        <v>1</v>
      </c>
      <c r="L2600">
        <f t="array" ref="L2600">SUM((InvoiceNo=J2600)*QuantityShipped)</f>
        <v>2</v>
      </c>
    </row>
    <row r="2601" spans="1:12" x14ac:dyDescent="0.55000000000000004">
      <c r="A2601" t="s">
        <v>2615</v>
      </c>
      <c r="B2601" s="1">
        <v>40662</v>
      </c>
      <c r="C2601" t="s">
        <v>138</v>
      </c>
      <c r="D2601" t="s">
        <v>1595</v>
      </c>
      <c r="E2601" t="s">
        <v>1596</v>
      </c>
      <c r="F2601">
        <v>1</v>
      </c>
      <c r="G2601" t="str">
        <f t="array" ref="G2601">INDEX(BillToName,MATCH(A2601,'Bill to Data'!$A$2:$A$3040,0))</f>
        <v>JIM WAMELINK</v>
      </c>
      <c r="H2601" t="str">
        <f t="shared" si="40"/>
        <v>D2</v>
      </c>
      <c r="J2601" t="s">
        <v>5129</v>
      </c>
      <c r="K2601">
        <f t="array" ref="K2601">SUM((InvoiceNo=J2601)*1)</f>
        <v>3</v>
      </c>
      <c r="L2601">
        <f t="array" ref="L2601">SUM((InvoiceNo=J2601)*QuantityShipped)</f>
        <v>108</v>
      </c>
    </row>
    <row r="2602" spans="1:12" x14ac:dyDescent="0.55000000000000004">
      <c r="A2602" t="s">
        <v>2615</v>
      </c>
      <c r="B2602" s="1">
        <v>40662</v>
      </c>
      <c r="C2602" t="s">
        <v>138</v>
      </c>
      <c r="D2602" t="s">
        <v>75</v>
      </c>
      <c r="E2602" t="s">
        <v>76</v>
      </c>
      <c r="F2602">
        <v>1</v>
      </c>
      <c r="G2602" t="str">
        <f t="array" ref="G2602">INDEX(BillToName,MATCH(A2602,'Bill to Data'!$A$2:$A$3040,0))</f>
        <v>JIM WAMELINK</v>
      </c>
      <c r="H2602" t="str">
        <f t="shared" si="40"/>
        <v>QJ111-1</v>
      </c>
      <c r="J2602" t="s">
        <v>5130</v>
      </c>
      <c r="K2602">
        <f t="array" ref="K2602">SUM((InvoiceNo=J2602)*1)</f>
        <v>7</v>
      </c>
      <c r="L2602">
        <f t="array" ref="L2602">SUM((InvoiceNo=J2602)*QuantityShipped)</f>
        <v>31</v>
      </c>
    </row>
    <row r="2603" spans="1:12" x14ac:dyDescent="0.55000000000000004">
      <c r="A2603" t="s">
        <v>2615</v>
      </c>
      <c r="B2603" s="1">
        <v>40662</v>
      </c>
      <c r="C2603" t="s">
        <v>138</v>
      </c>
      <c r="D2603" t="s">
        <v>44</v>
      </c>
      <c r="E2603" t="s">
        <v>45</v>
      </c>
      <c r="F2603">
        <v>1</v>
      </c>
      <c r="G2603" t="str">
        <f t="array" ref="G2603">INDEX(BillToName,MATCH(A2603,'Bill to Data'!$A$2:$A$3040,0))</f>
        <v>JIM WAMELINK</v>
      </c>
      <c r="H2603" t="str">
        <f t="shared" si="40"/>
        <v>19845-25-PP</v>
      </c>
      <c r="J2603" t="s">
        <v>5132</v>
      </c>
      <c r="K2603">
        <f t="array" ref="K2603">SUM((InvoiceNo=J2603)*1)</f>
        <v>1</v>
      </c>
      <c r="L2603">
        <f t="array" ref="L2603">SUM((InvoiceNo=J2603)*QuantityShipped)</f>
        <v>1</v>
      </c>
    </row>
    <row r="2604" spans="1:12" x14ac:dyDescent="0.55000000000000004">
      <c r="A2604" t="s">
        <v>2620</v>
      </c>
      <c r="B2604" s="1">
        <v>40662</v>
      </c>
      <c r="C2604" t="s">
        <v>138</v>
      </c>
      <c r="D2604" t="s">
        <v>2549</v>
      </c>
      <c r="E2604" t="s">
        <v>1599</v>
      </c>
      <c r="F2604">
        <v>50</v>
      </c>
      <c r="G2604" t="str">
        <f t="array" ref="G2604">INDEX(BillToName,MATCH(A2604,'Bill to Data'!$A$2:$A$3040,0))</f>
        <v>RODNEY MYERS</v>
      </c>
      <c r="H2604" t="str">
        <f t="shared" si="40"/>
        <v>DC45-HSS</v>
      </c>
      <c r="J2604" t="s">
        <v>5133</v>
      </c>
      <c r="K2604">
        <f t="array" ref="K2604">SUM((InvoiceNo=J2604)*1)</f>
        <v>6</v>
      </c>
      <c r="L2604">
        <f t="array" ref="L2604">SUM((InvoiceNo=J2604)*QuantityShipped)</f>
        <v>249</v>
      </c>
    </row>
    <row r="2605" spans="1:12" x14ac:dyDescent="0.55000000000000004">
      <c r="A2605" t="s">
        <v>2621</v>
      </c>
      <c r="B2605" s="1">
        <v>40662</v>
      </c>
      <c r="C2605" t="s">
        <v>1</v>
      </c>
      <c r="D2605" t="s">
        <v>254</v>
      </c>
      <c r="E2605" t="s">
        <v>255</v>
      </c>
      <c r="F2605">
        <v>4</v>
      </c>
      <c r="G2605" t="str">
        <f t="array" ref="G2605">INDEX(BillToName,MATCH(A2605,'Bill to Data'!$A$2:$A$3040,0))</f>
        <v>JEFF VICKERY</v>
      </c>
      <c r="H2605" t="str">
        <f t="shared" si="40"/>
        <v>CP21953-EPR</v>
      </c>
      <c r="J2605" t="s">
        <v>5134</v>
      </c>
      <c r="K2605">
        <f t="array" ref="K2605">SUM((InvoiceNo=J2605)*1)</f>
        <v>1</v>
      </c>
      <c r="L2605">
        <f t="array" ref="L2605">SUM((InvoiceNo=J2605)*QuantityShipped)</f>
        <v>30</v>
      </c>
    </row>
    <row r="2606" spans="1:12" x14ac:dyDescent="0.55000000000000004">
      <c r="A2606" t="s">
        <v>2622</v>
      </c>
      <c r="B2606" s="1">
        <v>40662</v>
      </c>
      <c r="C2606" t="s">
        <v>138</v>
      </c>
      <c r="D2606" t="s">
        <v>2488</v>
      </c>
      <c r="E2606" t="s">
        <v>2489</v>
      </c>
      <c r="F2606">
        <v>1</v>
      </c>
      <c r="G2606" t="str">
        <f t="array" ref="G2606">INDEX(BillToName,MATCH(A2606,'Bill to Data'!$A$2:$A$3040,0))</f>
        <v>KELLY BERGSTEDT</v>
      </c>
      <c r="H2606" t="str">
        <f t="shared" si="40"/>
        <v>TEE200</v>
      </c>
      <c r="J2606" t="s">
        <v>5135</v>
      </c>
      <c r="K2606">
        <f t="array" ref="K2606">SUM((InvoiceNo=J2606)*1)</f>
        <v>1</v>
      </c>
      <c r="L2606">
        <f t="array" ref="L2606">SUM((InvoiceNo=J2606)*QuantityShipped)</f>
        <v>6</v>
      </c>
    </row>
    <row r="2607" spans="1:12" x14ac:dyDescent="0.55000000000000004">
      <c r="A2607" t="s">
        <v>2623</v>
      </c>
      <c r="B2607" s="1">
        <v>40662</v>
      </c>
      <c r="C2607" t="s">
        <v>138</v>
      </c>
      <c r="D2607" t="s">
        <v>757</v>
      </c>
      <c r="E2607" t="s">
        <v>758</v>
      </c>
      <c r="F2607">
        <v>1</v>
      </c>
      <c r="G2607" t="str">
        <f t="array" ref="G2607">INDEX(BillToName,MATCH(A2607,'Bill to Data'!$A$2:$A$3040,0))</f>
        <v>STEVE MILLER</v>
      </c>
      <c r="H2607" t="str">
        <f t="shared" si="40"/>
        <v>5880-3/4-2TOC06</v>
      </c>
      <c r="J2607" t="s">
        <v>5136</v>
      </c>
      <c r="K2607">
        <f t="array" ref="K2607">SUM((InvoiceNo=J2607)*1)</f>
        <v>4</v>
      </c>
      <c r="L2607">
        <f t="array" ref="L2607">SUM((InvoiceNo=J2607)*QuantityShipped)</f>
        <v>108</v>
      </c>
    </row>
    <row r="2608" spans="1:12" x14ac:dyDescent="0.55000000000000004">
      <c r="A2608" t="s">
        <v>2624</v>
      </c>
      <c r="B2608" s="1">
        <v>40662</v>
      </c>
      <c r="C2608" t="s">
        <v>138</v>
      </c>
      <c r="D2608" t="s">
        <v>2625</v>
      </c>
      <c r="E2608" t="s">
        <v>240</v>
      </c>
      <c r="F2608">
        <v>7</v>
      </c>
      <c r="G2608" t="str">
        <f t="array" ref="G2608">INDEX(BillToName,MATCH(A2608,'Bill to Data'!$A$2:$A$3040,0))</f>
        <v>CARSON CROSS</v>
      </c>
      <c r="H2608" t="str">
        <f t="shared" si="40"/>
        <v>TF-VS4</v>
      </c>
      <c r="J2608" t="s">
        <v>5138</v>
      </c>
      <c r="K2608">
        <f t="array" ref="K2608">SUM((InvoiceNo=J2608)*1)</f>
        <v>1</v>
      </c>
      <c r="L2608">
        <f t="array" ref="L2608">SUM((InvoiceNo=J2608)*QuantityShipped)</f>
        <v>2</v>
      </c>
    </row>
    <row r="2609" spans="1:12" x14ac:dyDescent="0.55000000000000004">
      <c r="A2609" t="s">
        <v>2624</v>
      </c>
      <c r="B2609" s="1">
        <v>40662</v>
      </c>
      <c r="C2609" t="s">
        <v>138</v>
      </c>
      <c r="D2609" t="s">
        <v>2626</v>
      </c>
      <c r="E2609" t="s">
        <v>240</v>
      </c>
      <c r="F2609">
        <v>0</v>
      </c>
      <c r="G2609" t="str">
        <f t="array" ref="G2609">INDEX(BillToName,MATCH(A2609,'Bill to Data'!$A$2:$A$3040,0))</f>
        <v>CARSON CROSS</v>
      </c>
      <c r="H2609" t="str">
        <f t="shared" si="40"/>
        <v>TF-VS2</v>
      </c>
      <c r="J2609" t="s">
        <v>5139</v>
      </c>
      <c r="K2609">
        <f t="array" ref="K2609">SUM((InvoiceNo=J2609)*1)</f>
        <v>1</v>
      </c>
      <c r="L2609">
        <f t="array" ref="L2609">SUM((InvoiceNo=J2609)*QuantityShipped)</f>
        <v>2</v>
      </c>
    </row>
    <row r="2610" spans="1:12" x14ac:dyDescent="0.55000000000000004">
      <c r="A2610" t="s">
        <v>2624</v>
      </c>
      <c r="B2610" s="1">
        <v>40662</v>
      </c>
      <c r="C2610" t="s">
        <v>138</v>
      </c>
      <c r="D2610" t="s">
        <v>668</v>
      </c>
      <c r="E2610" t="s">
        <v>240</v>
      </c>
      <c r="F2610">
        <v>12</v>
      </c>
      <c r="G2610" t="str">
        <f t="array" ref="G2610">INDEX(BillToName,MATCH(A2610,'Bill to Data'!$A$2:$A$3040,0))</f>
        <v>CARSON CROSS</v>
      </c>
      <c r="H2610" t="str">
        <f t="shared" si="40"/>
        <v>TF-VS3</v>
      </c>
      <c r="J2610" t="s">
        <v>5140</v>
      </c>
      <c r="K2610">
        <f t="array" ref="K2610">SUM((InvoiceNo=J2610)*1)</f>
        <v>1</v>
      </c>
      <c r="L2610">
        <f t="array" ref="L2610">SUM((InvoiceNo=J2610)*QuantityShipped)</f>
        <v>8</v>
      </c>
    </row>
    <row r="2611" spans="1:12" x14ac:dyDescent="0.55000000000000004">
      <c r="A2611" t="s">
        <v>2624</v>
      </c>
      <c r="B2611" s="1">
        <v>40662</v>
      </c>
      <c r="C2611" t="s">
        <v>138</v>
      </c>
      <c r="D2611" t="s">
        <v>522</v>
      </c>
      <c r="E2611" t="s">
        <v>63</v>
      </c>
      <c r="F2611">
        <v>45</v>
      </c>
      <c r="G2611" t="str">
        <f t="array" ref="G2611">INDEX(BillToName,MATCH(A2611,'Bill to Data'!$A$2:$A$3040,0))</f>
        <v>CARSON CROSS</v>
      </c>
      <c r="H2611" t="str">
        <f t="shared" si="40"/>
        <v>TP8003VS</v>
      </c>
      <c r="J2611" t="s">
        <v>5141</v>
      </c>
      <c r="K2611">
        <f t="array" ref="K2611">SUM((InvoiceNo=J2611)*1)</f>
        <v>4</v>
      </c>
      <c r="L2611">
        <f t="array" ref="L2611">SUM((InvoiceNo=J2611)*QuantityShipped)</f>
        <v>43</v>
      </c>
    </row>
    <row r="2612" spans="1:12" x14ac:dyDescent="0.55000000000000004">
      <c r="A2612" t="s">
        <v>2624</v>
      </c>
      <c r="B2612" s="1">
        <v>40662</v>
      </c>
      <c r="C2612" t="s">
        <v>138</v>
      </c>
      <c r="D2612" t="s">
        <v>71</v>
      </c>
      <c r="E2612" t="s">
        <v>72</v>
      </c>
      <c r="F2612">
        <v>50</v>
      </c>
      <c r="G2612" t="str">
        <f t="array" ref="G2612">INDEX(BillToName,MATCH(A2612,'Bill to Data'!$A$2:$A$3040,0))</f>
        <v>CARSON CROSS</v>
      </c>
      <c r="H2612" t="str">
        <f t="shared" si="40"/>
        <v>55215-50-EPR</v>
      </c>
      <c r="J2612" t="s">
        <v>5144</v>
      </c>
      <c r="K2612">
        <f t="array" ref="K2612">SUM((InvoiceNo=J2612)*1)</f>
        <v>1</v>
      </c>
      <c r="L2612">
        <f t="array" ref="L2612">SUM((InvoiceNo=J2612)*QuantityShipped)</f>
        <v>40</v>
      </c>
    </row>
    <row r="2613" spans="1:12" x14ac:dyDescent="0.55000000000000004">
      <c r="A2613" t="s">
        <v>2624</v>
      </c>
      <c r="B2613" s="1">
        <v>40662</v>
      </c>
      <c r="C2613" t="s">
        <v>138</v>
      </c>
      <c r="D2613" t="s">
        <v>2627</v>
      </c>
      <c r="E2613" t="s">
        <v>2628</v>
      </c>
      <c r="F2613">
        <v>2</v>
      </c>
      <c r="G2613" t="str">
        <f t="array" ref="G2613">INDEX(BillToName,MATCH(A2613,'Bill to Data'!$A$2:$A$3040,0))</f>
        <v>CARSON CROSS</v>
      </c>
      <c r="H2613" t="str">
        <f t="shared" si="40"/>
        <v>V150</v>
      </c>
      <c r="J2613" t="s">
        <v>5146</v>
      </c>
      <c r="K2613">
        <f t="array" ref="K2613">SUM((InvoiceNo=J2613)*1)</f>
        <v>2</v>
      </c>
      <c r="L2613">
        <f t="array" ref="L2613">SUM((InvoiceNo=J2613)*QuantityShipped)</f>
        <v>2</v>
      </c>
    </row>
    <row r="2614" spans="1:12" x14ac:dyDescent="0.55000000000000004">
      <c r="A2614" t="s">
        <v>2624</v>
      </c>
      <c r="B2614" s="1">
        <v>40662</v>
      </c>
      <c r="C2614" t="s">
        <v>138</v>
      </c>
      <c r="D2614" t="s">
        <v>2629</v>
      </c>
      <c r="E2614" t="s">
        <v>2630</v>
      </c>
      <c r="F2614">
        <v>2</v>
      </c>
      <c r="G2614" t="str">
        <f t="array" ref="G2614">INDEX(BillToName,MATCH(A2614,'Bill to Data'!$A$2:$A$3040,0))</f>
        <v>CARSON CROSS</v>
      </c>
      <c r="H2614" t="str">
        <f t="shared" si="40"/>
        <v>150B</v>
      </c>
      <c r="J2614" t="s">
        <v>5149</v>
      </c>
      <c r="K2614">
        <f t="array" ref="K2614">SUM((InvoiceNo=J2614)*1)</f>
        <v>1</v>
      </c>
      <c r="L2614">
        <f t="array" ref="L2614">SUM((InvoiceNo=J2614)*QuantityShipped)</f>
        <v>10</v>
      </c>
    </row>
    <row r="2615" spans="1:12" x14ac:dyDescent="0.55000000000000004">
      <c r="A2615" t="s">
        <v>2624</v>
      </c>
      <c r="B2615" s="1">
        <v>40662</v>
      </c>
      <c r="C2615" t="s">
        <v>138</v>
      </c>
      <c r="D2615" t="s">
        <v>2631</v>
      </c>
      <c r="E2615" t="s">
        <v>2632</v>
      </c>
      <c r="F2615">
        <v>2</v>
      </c>
      <c r="G2615" t="str">
        <f t="array" ref="G2615">INDEX(BillToName,MATCH(A2615,'Bill to Data'!$A$2:$A$3040,0))</f>
        <v>CARSON CROSS</v>
      </c>
      <c r="H2615" t="str">
        <f t="shared" si="40"/>
        <v>150PL</v>
      </c>
      <c r="J2615" t="s">
        <v>5150</v>
      </c>
      <c r="K2615">
        <f t="array" ref="K2615">SUM((InvoiceNo=J2615)*1)</f>
        <v>2</v>
      </c>
      <c r="L2615">
        <f t="array" ref="L2615">SUM((InvoiceNo=J2615)*QuantityShipped)</f>
        <v>2</v>
      </c>
    </row>
    <row r="2616" spans="1:12" x14ac:dyDescent="0.55000000000000004">
      <c r="A2616" t="s">
        <v>2633</v>
      </c>
      <c r="B2616" s="1">
        <v>40662</v>
      </c>
      <c r="C2616" t="s">
        <v>1</v>
      </c>
      <c r="D2616" t="s">
        <v>2634</v>
      </c>
      <c r="E2616" t="s">
        <v>2635</v>
      </c>
      <c r="F2616">
        <v>1</v>
      </c>
      <c r="G2616" t="str">
        <f t="array" ref="G2616">INDEX(BillToName,MATCH(A2616,'Bill to Data'!$A$2:$A$3040,0))</f>
        <v>TODD SAUER</v>
      </c>
      <c r="H2616" t="str">
        <f t="shared" si="40"/>
        <v>063-0159-001</v>
      </c>
      <c r="J2616" t="s">
        <v>5152</v>
      </c>
      <c r="K2616">
        <f t="array" ref="K2616">SUM((InvoiceNo=J2616)*1)</f>
        <v>4</v>
      </c>
      <c r="L2616">
        <f t="array" ref="L2616">SUM((InvoiceNo=J2616)*QuantityShipped)</f>
        <v>18</v>
      </c>
    </row>
    <row r="2617" spans="1:12" x14ac:dyDescent="0.55000000000000004">
      <c r="A2617" t="s">
        <v>2636</v>
      </c>
      <c r="B2617" s="1">
        <v>40662</v>
      </c>
      <c r="C2617" t="s">
        <v>1</v>
      </c>
      <c r="D2617" t="s">
        <v>117</v>
      </c>
      <c r="E2617" t="s">
        <v>12</v>
      </c>
      <c r="F2617">
        <v>1</v>
      </c>
      <c r="G2617" t="str">
        <f t="array" ref="G2617">INDEX(BillToName,MATCH(A2617,'Bill to Data'!$A$2:$A$3040,0))</f>
        <v>matthew matherne</v>
      </c>
      <c r="H2617" t="str">
        <f t="shared" si="40"/>
        <v>50800-21-AL-406</v>
      </c>
      <c r="J2617" t="s">
        <v>5153</v>
      </c>
      <c r="K2617">
        <f t="array" ref="K2617">SUM((InvoiceNo=J2617)*1)</f>
        <v>1</v>
      </c>
      <c r="L2617">
        <f t="array" ref="L2617">SUM((InvoiceNo=J2617)*QuantityShipped)</f>
        <v>1</v>
      </c>
    </row>
    <row r="2618" spans="1:12" x14ac:dyDescent="0.55000000000000004">
      <c r="A2618" t="s">
        <v>2637</v>
      </c>
      <c r="B2618" s="1">
        <v>40662</v>
      </c>
      <c r="C2618" t="s">
        <v>1</v>
      </c>
      <c r="D2618" t="s">
        <v>16</v>
      </c>
      <c r="E2618" t="s">
        <v>17</v>
      </c>
      <c r="F2618">
        <v>1</v>
      </c>
      <c r="G2618" t="str">
        <f t="array" ref="G2618">INDEX(BillToName,MATCH(A2618,'Bill to Data'!$A$2:$A$3040,0))</f>
        <v>LANCE DEBOCK</v>
      </c>
      <c r="H2618" t="str">
        <f t="shared" si="40"/>
        <v>8007-543-836</v>
      </c>
      <c r="J2618" t="s">
        <v>5154</v>
      </c>
      <c r="K2618">
        <f t="array" ref="K2618">SUM((InvoiceNo=J2618)*1)</f>
        <v>1</v>
      </c>
      <c r="L2618">
        <f t="array" ref="L2618">SUM((InvoiceNo=J2618)*QuantityShipped)</f>
        <v>1</v>
      </c>
    </row>
    <row r="2619" spans="1:12" x14ac:dyDescent="0.55000000000000004">
      <c r="A2619" t="s">
        <v>2638</v>
      </c>
      <c r="B2619" s="1">
        <v>40662</v>
      </c>
      <c r="C2619" t="s">
        <v>138</v>
      </c>
      <c r="D2619" t="s">
        <v>1952</v>
      </c>
      <c r="E2619" t="s">
        <v>1953</v>
      </c>
      <c r="F2619">
        <v>2</v>
      </c>
      <c r="G2619" t="str">
        <f t="array" ref="G2619">INDEX(BillToName,MATCH(A2619,'Bill to Data'!$A$2:$A$3040,0))</f>
        <v>RUHLAND NURSERIES</v>
      </c>
      <c r="H2619" t="str">
        <f t="shared" si="40"/>
        <v>M200FPT</v>
      </c>
      <c r="J2619" t="s">
        <v>5155</v>
      </c>
      <c r="K2619">
        <f t="array" ref="K2619">SUM((InvoiceNo=J2619)*1)</f>
        <v>21</v>
      </c>
      <c r="L2619">
        <f t="array" ref="L2619">SUM((InvoiceNo=J2619)*QuantityShipped)</f>
        <v>389</v>
      </c>
    </row>
    <row r="2620" spans="1:12" x14ac:dyDescent="0.55000000000000004">
      <c r="A2620" t="s">
        <v>2639</v>
      </c>
      <c r="B2620" s="1">
        <v>40662</v>
      </c>
      <c r="C2620" t="s">
        <v>138</v>
      </c>
      <c r="D2620" t="s">
        <v>2640</v>
      </c>
      <c r="E2620" t="s">
        <v>134</v>
      </c>
      <c r="F2620">
        <v>1</v>
      </c>
      <c r="G2620" t="str">
        <f t="array" ref="G2620">INDEX(BillToName,MATCH(A2620,'Bill to Data'!$A$2:$A$3040,0))</f>
        <v>JASON WILKERSON</v>
      </c>
      <c r="H2620" t="str">
        <f t="shared" si="40"/>
        <v>9302C-HM1C</v>
      </c>
      <c r="J2620" t="s">
        <v>5160</v>
      </c>
      <c r="K2620">
        <f t="array" ref="K2620">SUM((InvoiceNo=J2620)*1)</f>
        <v>1</v>
      </c>
      <c r="L2620">
        <f t="array" ref="L2620">SUM((InvoiceNo=J2620)*QuantityShipped)</f>
        <v>15</v>
      </c>
    </row>
    <row r="2621" spans="1:12" x14ac:dyDescent="0.55000000000000004">
      <c r="A2621" t="s">
        <v>2641</v>
      </c>
      <c r="B2621" s="1">
        <v>40662</v>
      </c>
      <c r="C2621" t="s">
        <v>1</v>
      </c>
      <c r="D2621" t="s">
        <v>360</v>
      </c>
      <c r="E2621" t="s">
        <v>361</v>
      </c>
      <c r="F2621">
        <v>1</v>
      </c>
      <c r="G2621" t="str">
        <f t="array" ref="G2621">INDEX(BillToName,MATCH(A2621,'Bill to Data'!$A$2:$A$3040,0))</f>
        <v>MICHAEL KRUEGER</v>
      </c>
      <c r="H2621" t="str">
        <f t="shared" si="40"/>
        <v>38720-PPB-X12</v>
      </c>
      <c r="J2621" t="s">
        <v>5161</v>
      </c>
      <c r="K2621">
        <f t="array" ref="K2621">SUM((InvoiceNo=J2621)*1)</f>
        <v>1</v>
      </c>
      <c r="L2621">
        <f t="array" ref="L2621">SUM((InvoiceNo=J2621)*QuantityShipped)</f>
        <v>50</v>
      </c>
    </row>
    <row r="2622" spans="1:12" x14ac:dyDescent="0.55000000000000004">
      <c r="A2622" t="s">
        <v>2641</v>
      </c>
      <c r="B2622" s="1">
        <v>40662</v>
      </c>
      <c r="C2622" t="s">
        <v>1</v>
      </c>
      <c r="D2622" t="s">
        <v>390</v>
      </c>
      <c r="E2622" t="s">
        <v>361</v>
      </c>
      <c r="F2622">
        <v>1</v>
      </c>
      <c r="G2622" t="str">
        <f t="array" ref="G2622">INDEX(BillToName,MATCH(A2622,'Bill to Data'!$A$2:$A$3040,0))</f>
        <v>MICHAEL KRUEGER</v>
      </c>
      <c r="H2622" t="str">
        <f t="shared" si="40"/>
        <v>38720-PPB-X8</v>
      </c>
      <c r="J2622" t="s">
        <v>5162</v>
      </c>
      <c r="K2622">
        <f t="array" ref="K2622">SUM((InvoiceNo=J2622)*1)</f>
        <v>2</v>
      </c>
      <c r="L2622">
        <f t="array" ref="L2622">SUM((InvoiceNo=J2622)*QuantityShipped)</f>
        <v>150</v>
      </c>
    </row>
    <row r="2623" spans="1:12" x14ac:dyDescent="0.55000000000000004">
      <c r="A2623" t="s">
        <v>2642</v>
      </c>
      <c r="B2623" s="1">
        <v>40662</v>
      </c>
      <c r="C2623" t="s">
        <v>138</v>
      </c>
      <c r="D2623" t="s">
        <v>2549</v>
      </c>
      <c r="E2623" t="s">
        <v>1599</v>
      </c>
      <c r="F2623">
        <v>-50</v>
      </c>
      <c r="G2623" t="str">
        <f t="array" ref="G2623">INDEX(BillToName,MATCH(A2623,'Bill to Data'!$A$2:$A$3040,0))</f>
        <v>Phone Orders</v>
      </c>
      <c r="H2623" t="str">
        <f t="shared" si="40"/>
        <v>DC45-HSS</v>
      </c>
      <c r="J2623" t="s">
        <v>5163</v>
      </c>
      <c r="K2623">
        <f t="array" ref="K2623">SUM((InvoiceNo=J2623)*1)</f>
        <v>7</v>
      </c>
      <c r="L2623">
        <f t="array" ref="L2623">SUM((InvoiceNo=J2623)*QuantityShipped)</f>
        <v>422</v>
      </c>
    </row>
    <row r="2624" spans="1:12" x14ac:dyDescent="0.55000000000000004">
      <c r="A2624" t="s">
        <v>2643</v>
      </c>
      <c r="B2624" s="1">
        <v>40662</v>
      </c>
      <c r="C2624" t="s">
        <v>138</v>
      </c>
      <c r="D2624" t="s">
        <v>2549</v>
      </c>
      <c r="E2624" t="s">
        <v>1599</v>
      </c>
      <c r="F2624">
        <v>50</v>
      </c>
      <c r="G2624" t="str">
        <f t="array" ref="G2624">INDEX(BillToName,MATCH(A2624,'Bill to Data'!$A$2:$A$3040,0))</f>
        <v>RODNEY MYERS</v>
      </c>
      <c r="H2624" t="str">
        <f t="shared" si="40"/>
        <v>DC45-HSS</v>
      </c>
      <c r="J2624" t="s">
        <v>5165</v>
      </c>
      <c r="K2624">
        <f t="array" ref="K2624">SUM((InvoiceNo=J2624)*1)</f>
        <v>1</v>
      </c>
      <c r="L2624">
        <f t="array" ref="L2624">SUM((InvoiceNo=J2624)*QuantityShipped)</f>
        <v>1</v>
      </c>
    </row>
    <row r="2625" spans="1:12" x14ac:dyDescent="0.55000000000000004">
      <c r="A2625" t="s">
        <v>2644</v>
      </c>
      <c r="B2625" s="1">
        <v>40662</v>
      </c>
      <c r="C2625" t="s">
        <v>1</v>
      </c>
      <c r="D2625" t="s">
        <v>1937</v>
      </c>
      <c r="E2625" t="s">
        <v>76</v>
      </c>
      <c r="F2625">
        <v>4</v>
      </c>
      <c r="G2625" t="str">
        <f t="array" ref="G2625">INDEX(BillToName,MATCH(A2625,'Bill to Data'!$A$2:$A$3040,0))</f>
        <v>ARIC MILLER</v>
      </c>
      <c r="H2625" t="str">
        <f t="shared" si="40"/>
        <v>QJ111SQ-1-1/2</v>
      </c>
      <c r="J2625" t="s">
        <v>5166</v>
      </c>
      <c r="K2625">
        <f t="array" ref="K2625">SUM((InvoiceNo=J2625)*1)</f>
        <v>1</v>
      </c>
      <c r="L2625">
        <f t="array" ref="L2625">SUM((InvoiceNo=J2625)*QuantityShipped)</f>
        <v>11</v>
      </c>
    </row>
    <row r="2626" spans="1:12" x14ac:dyDescent="0.55000000000000004">
      <c r="A2626" t="s">
        <v>2644</v>
      </c>
      <c r="B2626" s="1">
        <v>40662</v>
      </c>
      <c r="C2626" t="s">
        <v>1</v>
      </c>
      <c r="D2626" t="s">
        <v>77</v>
      </c>
      <c r="E2626" t="s">
        <v>30</v>
      </c>
      <c r="F2626">
        <v>2</v>
      </c>
      <c r="G2626" t="str">
        <f t="array" ref="G2626">INDEX(BillToName,MATCH(A2626,'Bill to Data'!$A$2:$A$3040,0))</f>
        <v>ARIC MILLER</v>
      </c>
      <c r="H2626" t="str">
        <f t="shared" ref="H2626:H2689" si="41">LEFT(D2626,LEN(D2626))</f>
        <v>25612-6-NYR</v>
      </c>
      <c r="J2626" t="s">
        <v>5167</v>
      </c>
      <c r="K2626">
        <f t="array" ref="K2626">SUM((InvoiceNo=J2626)*1)</f>
        <v>1</v>
      </c>
      <c r="L2626">
        <f t="array" ref="L2626">SUM((InvoiceNo=J2626)*QuantityShipped)</f>
        <v>15</v>
      </c>
    </row>
    <row r="2627" spans="1:12" x14ac:dyDescent="0.55000000000000004">
      <c r="A2627" t="s">
        <v>2644</v>
      </c>
      <c r="B2627" s="1">
        <v>40662</v>
      </c>
      <c r="C2627" t="s">
        <v>1</v>
      </c>
      <c r="D2627" t="s">
        <v>692</v>
      </c>
      <c r="E2627" t="s">
        <v>198</v>
      </c>
      <c r="F2627">
        <v>2</v>
      </c>
      <c r="G2627" t="str">
        <f t="array" ref="G2627">INDEX(BillToName,MATCH(A2627,'Bill to Data'!$A$2:$A$3040,0))</f>
        <v>ARIC MILLER</v>
      </c>
      <c r="H2627" t="str">
        <f t="shared" si="41"/>
        <v>22251-311-375-N</v>
      </c>
      <c r="J2627" t="s">
        <v>5168</v>
      </c>
      <c r="K2627">
        <f t="array" ref="K2627">SUM((InvoiceNo=J2627)*1)</f>
        <v>1</v>
      </c>
      <c r="L2627">
        <f t="array" ref="L2627">SUM((InvoiceNo=J2627)*QuantityShipped)</f>
        <v>40</v>
      </c>
    </row>
    <row r="2628" spans="1:12" x14ac:dyDescent="0.55000000000000004">
      <c r="A2628" t="s">
        <v>2644</v>
      </c>
      <c r="B2628" s="1">
        <v>40662</v>
      </c>
      <c r="C2628" t="s">
        <v>1</v>
      </c>
      <c r="D2628" t="s">
        <v>244</v>
      </c>
      <c r="E2628" t="s">
        <v>23</v>
      </c>
      <c r="F2628">
        <v>2</v>
      </c>
      <c r="G2628" t="str">
        <f t="array" ref="G2628">INDEX(BillToName,MATCH(A2628,'Bill to Data'!$A$2:$A$3040,0))</f>
        <v>ARIC MILLER</v>
      </c>
      <c r="H2628" t="str">
        <f t="shared" si="41"/>
        <v>TT11002-VP</v>
      </c>
      <c r="J2628" t="s">
        <v>5169</v>
      </c>
      <c r="K2628">
        <f t="array" ref="K2628">SUM((InvoiceNo=J2628)*1)</f>
        <v>3</v>
      </c>
      <c r="L2628">
        <f t="array" ref="L2628">SUM((InvoiceNo=J2628)*QuantityShipped)</f>
        <v>64</v>
      </c>
    </row>
    <row r="2629" spans="1:12" x14ac:dyDescent="0.55000000000000004">
      <c r="A2629" t="s">
        <v>2645</v>
      </c>
      <c r="B2629" s="1">
        <v>40662</v>
      </c>
      <c r="C2629" t="s">
        <v>1</v>
      </c>
      <c r="D2629" t="s">
        <v>350</v>
      </c>
      <c r="E2629" t="s">
        <v>351</v>
      </c>
      <c r="F2629">
        <v>1</v>
      </c>
      <c r="G2629" t="str">
        <f t="array" ref="G2629">INDEX(BillToName,MATCH(A2629,'Bill to Data'!$A$2:$A$3040,0))</f>
        <v>Walter 3rd Parris</v>
      </c>
      <c r="H2629" t="str">
        <f t="shared" si="41"/>
        <v>AA144A-1</v>
      </c>
      <c r="J2629" t="s">
        <v>5170</v>
      </c>
      <c r="K2629">
        <f t="array" ref="K2629">SUM((InvoiceNo=J2629)*1)</f>
        <v>2</v>
      </c>
      <c r="L2629">
        <f t="array" ref="L2629">SUM((InvoiceNo=J2629)*QuantityShipped)</f>
        <v>60</v>
      </c>
    </row>
    <row r="2630" spans="1:12" x14ac:dyDescent="0.55000000000000004">
      <c r="A2630" t="s">
        <v>2645</v>
      </c>
      <c r="B2630" s="1">
        <v>40662</v>
      </c>
      <c r="C2630" t="s">
        <v>1</v>
      </c>
      <c r="D2630" t="s">
        <v>382</v>
      </c>
      <c r="E2630" t="s">
        <v>381</v>
      </c>
      <c r="F2630">
        <v>1</v>
      </c>
      <c r="G2630" t="str">
        <f t="array" ref="G2630">INDEX(BillToName,MATCH(A2630,'Bill to Data'!$A$2:$A$3040,0))</f>
        <v>Walter 3rd Parris</v>
      </c>
      <c r="H2630" t="str">
        <f t="shared" si="41"/>
        <v>1/4XP10R-VP</v>
      </c>
      <c r="J2630" t="s">
        <v>5171</v>
      </c>
      <c r="K2630">
        <f t="array" ref="K2630">SUM((InvoiceNo=J2630)*1)</f>
        <v>1</v>
      </c>
      <c r="L2630">
        <f t="array" ref="L2630">SUM((InvoiceNo=J2630)*QuantityShipped)</f>
        <v>28</v>
      </c>
    </row>
    <row r="2631" spans="1:12" x14ac:dyDescent="0.55000000000000004">
      <c r="A2631" t="s">
        <v>2646</v>
      </c>
      <c r="B2631" s="1">
        <v>40662</v>
      </c>
      <c r="C2631" t="s">
        <v>138</v>
      </c>
      <c r="D2631" t="s">
        <v>89</v>
      </c>
      <c r="E2631" t="s">
        <v>90</v>
      </c>
      <c r="F2631">
        <v>100</v>
      </c>
      <c r="G2631" t="str">
        <f t="array" ref="G2631">INDEX(BillToName,MATCH(A2631,'Bill to Data'!$A$2:$A$3040,0))</f>
        <v>GEORGE SZAKALY</v>
      </c>
      <c r="H2631" t="str">
        <f t="shared" si="41"/>
        <v>XRC11002-VK</v>
      </c>
      <c r="J2631" t="s">
        <v>5172</v>
      </c>
      <c r="K2631">
        <f t="array" ref="K2631">SUM((InvoiceNo=J2631)*1)</f>
        <v>2</v>
      </c>
      <c r="L2631">
        <f t="array" ref="L2631">SUM((InvoiceNo=J2631)*QuantityShipped)</f>
        <v>130</v>
      </c>
    </row>
    <row r="2632" spans="1:12" x14ac:dyDescent="0.55000000000000004">
      <c r="A2632" t="s">
        <v>2647</v>
      </c>
      <c r="B2632" s="1">
        <v>40662</v>
      </c>
      <c r="C2632" t="s">
        <v>1</v>
      </c>
      <c r="D2632" t="s">
        <v>2148</v>
      </c>
      <c r="E2632" t="s">
        <v>2149</v>
      </c>
      <c r="F2632">
        <v>1</v>
      </c>
      <c r="G2632" t="str">
        <f t="array" ref="G2632">INDEX(BillToName,MATCH(A2632,'Bill to Data'!$A$2:$A$3040,0))</f>
        <v>Nathaniel Karsten</v>
      </c>
      <c r="H2632" t="str">
        <f t="shared" si="41"/>
        <v>SF-1100-PTS</v>
      </c>
      <c r="J2632" t="s">
        <v>5173</v>
      </c>
      <c r="K2632">
        <f t="array" ref="K2632">SUM((InvoiceNo=J2632)*1)</f>
        <v>2</v>
      </c>
      <c r="L2632">
        <f t="array" ref="L2632">SUM((InvoiceNo=J2632)*QuantityShipped)</f>
        <v>3</v>
      </c>
    </row>
    <row r="2633" spans="1:12" x14ac:dyDescent="0.55000000000000004">
      <c r="A2633" t="s">
        <v>2647</v>
      </c>
      <c r="B2633" s="1">
        <v>40662</v>
      </c>
      <c r="C2633" t="s">
        <v>1</v>
      </c>
      <c r="D2633" t="s">
        <v>1106</v>
      </c>
      <c r="E2633" t="s">
        <v>1107</v>
      </c>
      <c r="F2633">
        <v>1</v>
      </c>
      <c r="G2633" t="str">
        <f t="array" ref="G2633">INDEX(BillToName,MATCH(A2633,'Bill to Data'!$A$2:$A$3040,0))</f>
        <v>Nathaniel Karsten</v>
      </c>
      <c r="H2633" t="str">
        <f t="shared" si="41"/>
        <v>V200FP</v>
      </c>
      <c r="J2633" t="s">
        <v>5174</v>
      </c>
      <c r="K2633">
        <f t="array" ref="K2633">SUM((InvoiceNo=J2633)*1)</f>
        <v>1</v>
      </c>
      <c r="L2633">
        <f t="array" ref="L2633">SUM((InvoiceNo=J2633)*QuantityShipped)</f>
        <v>2</v>
      </c>
    </row>
    <row r="2634" spans="1:12" x14ac:dyDescent="0.55000000000000004">
      <c r="A2634" t="s">
        <v>2648</v>
      </c>
      <c r="B2634" s="1">
        <v>40662</v>
      </c>
      <c r="C2634" t="s">
        <v>138</v>
      </c>
      <c r="D2634" t="s">
        <v>2649</v>
      </c>
      <c r="E2634" t="s">
        <v>30</v>
      </c>
      <c r="F2634">
        <v>75</v>
      </c>
      <c r="G2634" t="str">
        <f t="array" ref="G2634">INDEX(BillToName,MATCH(A2634,'Bill to Data'!$A$2:$A$3040,0))</f>
        <v>CHRIS WYATT</v>
      </c>
      <c r="H2634" t="str">
        <f t="shared" si="41"/>
        <v>25612-8-NYR</v>
      </c>
      <c r="J2634" t="s">
        <v>5175</v>
      </c>
      <c r="K2634">
        <f t="array" ref="K2634">SUM((InvoiceNo=J2634)*1)</f>
        <v>2</v>
      </c>
      <c r="L2634">
        <f t="array" ref="L2634">SUM((InvoiceNo=J2634)*QuantityShipped)</f>
        <v>78</v>
      </c>
    </row>
    <row r="2635" spans="1:12" x14ac:dyDescent="0.55000000000000004">
      <c r="A2635" t="s">
        <v>2650</v>
      </c>
      <c r="B2635" s="1">
        <v>40662</v>
      </c>
      <c r="C2635" t="s">
        <v>1</v>
      </c>
      <c r="D2635" t="s">
        <v>261</v>
      </c>
      <c r="E2635" t="s">
        <v>106</v>
      </c>
      <c r="F2635">
        <v>3</v>
      </c>
      <c r="G2635" t="str">
        <f t="array" ref="G2635">INDEX(BillToName,MATCH(A2635,'Bill to Data'!$A$2:$A$3040,0))</f>
        <v>CLARENCE ECKARD</v>
      </c>
      <c r="H2635" t="str">
        <f t="shared" si="41"/>
        <v>AIC11003-VS</v>
      </c>
      <c r="J2635" t="s">
        <v>5178</v>
      </c>
      <c r="K2635">
        <f t="array" ref="K2635">SUM((InvoiceNo=J2635)*1)</f>
        <v>4</v>
      </c>
      <c r="L2635">
        <f t="array" ref="L2635">SUM((InvoiceNo=J2635)*QuantityShipped)</f>
        <v>8</v>
      </c>
    </row>
    <row r="2636" spans="1:12" x14ac:dyDescent="0.55000000000000004">
      <c r="A2636" t="s">
        <v>2650</v>
      </c>
      <c r="B2636" s="1">
        <v>40662</v>
      </c>
      <c r="C2636" t="s">
        <v>1</v>
      </c>
      <c r="D2636" t="s">
        <v>105</v>
      </c>
      <c r="E2636" t="s">
        <v>106</v>
      </c>
      <c r="F2636">
        <v>3</v>
      </c>
      <c r="G2636" t="str">
        <f t="array" ref="G2636">INDEX(BillToName,MATCH(A2636,'Bill to Data'!$A$2:$A$3040,0))</f>
        <v>CLARENCE ECKARD</v>
      </c>
      <c r="H2636" t="str">
        <f t="shared" si="41"/>
        <v>AIC11002-VS</v>
      </c>
      <c r="J2636" t="s">
        <v>5179</v>
      </c>
      <c r="K2636">
        <f t="array" ref="K2636">SUM((InvoiceNo=J2636)*1)</f>
        <v>1</v>
      </c>
      <c r="L2636">
        <f t="array" ref="L2636">SUM((InvoiceNo=J2636)*QuantityShipped)</f>
        <v>30</v>
      </c>
    </row>
    <row r="2637" spans="1:12" x14ac:dyDescent="0.55000000000000004">
      <c r="A2637" t="s">
        <v>2650</v>
      </c>
      <c r="B2637" s="1">
        <v>40662</v>
      </c>
      <c r="C2637" t="s">
        <v>1</v>
      </c>
      <c r="D2637" t="s">
        <v>1336</v>
      </c>
      <c r="E2637" t="s">
        <v>971</v>
      </c>
      <c r="F2637">
        <v>30</v>
      </c>
      <c r="G2637" t="str">
        <f t="array" ref="G2637">INDEX(BillToName,MATCH(A2637,'Bill to Data'!$A$2:$A$3040,0))</f>
        <v>CLARENCE ECKARD</v>
      </c>
      <c r="H2637" t="str">
        <f t="shared" si="41"/>
        <v>AIC11005-VS</v>
      </c>
      <c r="J2637" t="s">
        <v>5180</v>
      </c>
      <c r="K2637">
        <f t="array" ref="K2637">SUM((InvoiceNo=J2637)*1)</f>
        <v>1</v>
      </c>
      <c r="L2637">
        <f t="array" ref="L2637">SUM((InvoiceNo=J2637)*QuantityShipped)</f>
        <v>1</v>
      </c>
    </row>
    <row r="2638" spans="1:12" x14ac:dyDescent="0.55000000000000004">
      <c r="A2638" t="s">
        <v>2651</v>
      </c>
      <c r="B2638" s="1">
        <v>40666</v>
      </c>
      <c r="C2638" t="s">
        <v>1</v>
      </c>
      <c r="D2638" t="s">
        <v>2627</v>
      </c>
      <c r="E2638" t="s">
        <v>2628</v>
      </c>
      <c r="F2638">
        <v>1</v>
      </c>
      <c r="G2638" t="str">
        <f t="array" ref="G2638">INDEX(BillToName,MATCH(A2638,'Bill to Data'!$A$2:$A$3040,0))</f>
        <v>W.C. IDOL</v>
      </c>
      <c r="H2638" t="str">
        <f t="shared" si="41"/>
        <v>V150</v>
      </c>
      <c r="J2638" t="s">
        <v>5181</v>
      </c>
      <c r="K2638">
        <f t="array" ref="K2638">SUM((InvoiceNo=J2638)*1)</f>
        <v>1</v>
      </c>
      <c r="L2638">
        <f t="array" ref="L2638">SUM((InvoiceNo=J2638)*QuantityShipped)</f>
        <v>1</v>
      </c>
    </row>
    <row r="2639" spans="1:12" x14ac:dyDescent="0.55000000000000004">
      <c r="A2639" t="s">
        <v>2651</v>
      </c>
      <c r="B2639" s="1">
        <v>40666</v>
      </c>
      <c r="C2639" t="s">
        <v>1</v>
      </c>
      <c r="D2639" t="s">
        <v>785</v>
      </c>
      <c r="E2639" t="s">
        <v>786</v>
      </c>
      <c r="F2639">
        <v>2</v>
      </c>
      <c r="G2639" t="str">
        <f t="array" ref="G2639">INDEX(BillToName,MATCH(A2639,'Bill to Data'!$A$2:$A$3040,0))</f>
        <v>W.C. IDOL</v>
      </c>
      <c r="H2639" t="str">
        <f t="shared" si="41"/>
        <v>12690-3/4-NYB</v>
      </c>
      <c r="J2639" t="s">
        <v>5182</v>
      </c>
      <c r="K2639">
        <f t="array" ref="K2639">SUM((InvoiceNo=J2639)*1)</f>
        <v>1</v>
      </c>
      <c r="L2639">
        <f t="array" ref="L2639">SUM((InvoiceNo=J2639)*QuantityShipped)</f>
        <v>65</v>
      </c>
    </row>
    <row r="2640" spans="1:12" x14ac:dyDescent="0.55000000000000004">
      <c r="A2640" t="s">
        <v>2652</v>
      </c>
      <c r="B2640" s="1">
        <v>40666</v>
      </c>
      <c r="C2640" t="s">
        <v>1</v>
      </c>
      <c r="D2640" t="s">
        <v>33</v>
      </c>
      <c r="E2640" t="s">
        <v>34</v>
      </c>
      <c r="F2640">
        <v>1</v>
      </c>
      <c r="G2640" t="str">
        <f t="array" ref="G2640">INDEX(BillToName,MATCH(A2640,'Bill to Data'!$A$2:$A$3040,0))</f>
        <v>WADE BROWN</v>
      </c>
      <c r="H2640" t="str">
        <f t="shared" si="41"/>
        <v>AA6B</v>
      </c>
      <c r="J2640" t="s">
        <v>5183</v>
      </c>
      <c r="K2640">
        <f t="array" ref="K2640">SUM((InvoiceNo=J2640)*1)</f>
        <v>1</v>
      </c>
      <c r="L2640">
        <f t="array" ref="L2640">SUM((InvoiceNo=J2640)*QuantityShipped)</f>
        <v>3</v>
      </c>
    </row>
    <row r="2641" spans="1:12" x14ac:dyDescent="0.55000000000000004">
      <c r="A2641" t="s">
        <v>2652</v>
      </c>
      <c r="B2641" s="1">
        <v>40666</v>
      </c>
      <c r="C2641" t="s">
        <v>1</v>
      </c>
      <c r="D2641" t="s">
        <v>528</v>
      </c>
      <c r="E2641" t="s">
        <v>529</v>
      </c>
      <c r="F2641">
        <v>1</v>
      </c>
      <c r="G2641" t="str">
        <f t="array" ref="G2641">INDEX(BillToName,MATCH(A2641,'Bill to Data'!$A$2:$A$3040,0))</f>
        <v>WADE BROWN</v>
      </c>
      <c r="H2641" t="str">
        <f t="shared" si="41"/>
        <v>23120-3/4-PP</v>
      </c>
      <c r="J2641" t="s">
        <v>5184</v>
      </c>
      <c r="K2641">
        <f t="array" ref="K2641">SUM((InvoiceNo=J2641)*1)</f>
        <v>2</v>
      </c>
      <c r="L2641">
        <f t="array" ref="L2641">SUM((InvoiceNo=J2641)*QuantityShipped)</f>
        <v>46</v>
      </c>
    </row>
    <row r="2642" spans="1:12" x14ac:dyDescent="0.55000000000000004">
      <c r="A2642" t="s">
        <v>2653</v>
      </c>
      <c r="B2642" s="1">
        <v>40666</v>
      </c>
      <c r="C2642" t="s">
        <v>1</v>
      </c>
      <c r="D2642" t="s">
        <v>1097</v>
      </c>
      <c r="E2642" t="s">
        <v>1098</v>
      </c>
      <c r="F2642">
        <v>1</v>
      </c>
      <c r="G2642" t="str">
        <f t="array" ref="G2642">INDEX(BillToName,MATCH(A2642,'Bill to Data'!$A$2:$A$3040,0))</f>
        <v>MICHAEL BURKHARDT</v>
      </c>
      <c r="H2642" t="str">
        <f t="shared" si="41"/>
        <v>IN15-ST</v>
      </c>
      <c r="J2642" t="s">
        <v>5185</v>
      </c>
      <c r="K2642">
        <f t="array" ref="K2642">SUM((InvoiceNo=J2642)*1)</f>
        <v>1</v>
      </c>
      <c r="L2642">
        <f t="array" ref="L2642">SUM((InvoiceNo=J2642)*QuantityShipped)</f>
        <v>1</v>
      </c>
    </row>
    <row r="2643" spans="1:12" x14ac:dyDescent="0.55000000000000004">
      <c r="A2643" t="s">
        <v>2653</v>
      </c>
      <c r="B2643" s="1">
        <v>40666</v>
      </c>
      <c r="C2643" t="s">
        <v>1</v>
      </c>
      <c r="D2643" t="s">
        <v>1298</v>
      </c>
      <c r="E2643" t="s">
        <v>1299</v>
      </c>
      <c r="F2643">
        <v>1</v>
      </c>
      <c r="G2643" t="str">
        <f t="array" ref="G2643">INDEX(BillToName,MATCH(A2643,'Bill to Data'!$A$2:$A$3040,0))</f>
        <v>MICHAEL BURKHARDT</v>
      </c>
      <c r="H2643" t="str">
        <f t="shared" si="41"/>
        <v>INFD0015-19</v>
      </c>
      <c r="J2643" t="s">
        <v>5186</v>
      </c>
      <c r="K2643">
        <f t="array" ref="K2643">SUM((InvoiceNo=J2643)*1)</f>
        <v>1</v>
      </c>
      <c r="L2643">
        <f t="array" ref="L2643">SUM((InvoiceNo=J2643)*QuantityShipped)</f>
        <v>8</v>
      </c>
    </row>
    <row r="2644" spans="1:12" x14ac:dyDescent="0.55000000000000004">
      <c r="A2644" t="s">
        <v>2654</v>
      </c>
      <c r="B2644" s="1">
        <v>40666</v>
      </c>
      <c r="C2644" t="s">
        <v>1</v>
      </c>
      <c r="D2644" t="s">
        <v>1298</v>
      </c>
      <c r="E2644" t="s">
        <v>1299</v>
      </c>
      <c r="F2644">
        <v>2</v>
      </c>
      <c r="G2644" t="str">
        <f t="array" ref="G2644">INDEX(BillToName,MATCH(A2644,'Bill to Data'!$A$2:$A$3040,0))</f>
        <v>TED HERMAN</v>
      </c>
      <c r="H2644" t="str">
        <f t="shared" si="41"/>
        <v>INFD0015-19</v>
      </c>
      <c r="J2644" t="s">
        <v>5187</v>
      </c>
      <c r="K2644">
        <f t="array" ref="K2644">SUM((InvoiceNo=J2644)*1)</f>
        <v>1</v>
      </c>
      <c r="L2644">
        <f t="array" ref="L2644">SUM((InvoiceNo=J2644)*QuantityShipped)</f>
        <v>1</v>
      </c>
    </row>
    <row r="2645" spans="1:12" x14ac:dyDescent="0.55000000000000004">
      <c r="A2645" t="s">
        <v>2655</v>
      </c>
      <c r="B2645" s="1">
        <v>40666</v>
      </c>
      <c r="C2645" t="s">
        <v>1</v>
      </c>
      <c r="D2645" t="s">
        <v>1298</v>
      </c>
      <c r="E2645" t="s">
        <v>1299</v>
      </c>
      <c r="F2645">
        <v>1</v>
      </c>
      <c r="G2645" t="str">
        <f t="array" ref="G2645">INDEX(BillToName,MATCH(A2645,'Bill to Data'!$A$2:$A$3040,0))</f>
        <v>Jeffrey Towne</v>
      </c>
      <c r="H2645" t="str">
        <f t="shared" si="41"/>
        <v>INFD0015-19</v>
      </c>
      <c r="J2645" t="s">
        <v>5188</v>
      </c>
      <c r="K2645">
        <f t="array" ref="K2645">SUM((InvoiceNo=J2645)*1)</f>
        <v>1</v>
      </c>
      <c r="L2645">
        <f t="array" ref="L2645">SUM((InvoiceNo=J2645)*QuantityShipped)</f>
        <v>3</v>
      </c>
    </row>
    <row r="2646" spans="1:12" x14ac:dyDescent="0.55000000000000004">
      <c r="A2646" t="s">
        <v>2656</v>
      </c>
      <c r="B2646" s="1">
        <v>40666</v>
      </c>
      <c r="C2646" t="s">
        <v>1</v>
      </c>
      <c r="D2646" t="s">
        <v>362</v>
      </c>
      <c r="E2646" t="s">
        <v>361</v>
      </c>
      <c r="F2646">
        <v>6</v>
      </c>
      <c r="G2646" t="str">
        <f t="array" ref="G2646">INDEX(BillToName,MATCH(A2646,'Bill to Data'!$A$2:$A$3040,0))</f>
        <v>Gary Campbell</v>
      </c>
      <c r="H2646" t="str">
        <f t="shared" si="41"/>
        <v>38720-PPB-X18</v>
      </c>
      <c r="J2646" t="s">
        <v>5189</v>
      </c>
      <c r="K2646">
        <f t="array" ref="K2646">SUM((InvoiceNo=J2646)*1)</f>
        <v>1</v>
      </c>
      <c r="L2646">
        <f t="array" ref="L2646">SUM((InvoiceNo=J2646)*QuantityShipped)</f>
        <v>20</v>
      </c>
    </row>
    <row r="2647" spans="1:12" x14ac:dyDescent="0.55000000000000004">
      <c r="A2647" t="s">
        <v>2656</v>
      </c>
      <c r="B2647" s="1">
        <v>40666</v>
      </c>
      <c r="C2647" t="s">
        <v>1</v>
      </c>
      <c r="D2647" t="s">
        <v>117</v>
      </c>
      <c r="E2647" t="s">
        <v>12</v>
      </c>
      <c r="F2647">
        <v>6</v>
      </c>
      <c r="G2647" t="str">
        <f t="array" ref="G2647">INDEX(BillToName,MATCH(A2647,'Bill to Data'!$A$2:$A$3040,0))</f>
        <v>Gary Campbell</v>
      </c>
      <c r="H2647" t="str">
        <f t="shared" si="41"/>
        <v>50800-21-AL-406</v>
      </c>
      <c r="J2647" t="s">
        <v>5190</v>
      </c>
      <c r="K2647">
        <f t="array" ref="K2647">SUM((InvoiceNo=J2647)*1)</f>
        <v>6</v>
      </c>
      <c r="L2647">
        <f t="array" ref="L2647">SUM((InvoiceNo=J2647)*QuantityShipped)</f>
        <v>116</v>
      </c>
    </row>
    <row r="2648" spans="1:12" x14ac:dyDescent="0.55000000000000004">
      <c r="A2648" t="s">
        <v>2657</v>
      </c>
      <c r="B2648" s="1">
        <v>40666</v>
      </c>
      <c r="C2648" t="s">
        <v>1</v>
      </c>
      <c r="D2648" t="s">
        <v>1886</v>
      </c>
      <c r="E2648" t="s">
        <v>1887</v>
      </c>
      <c r="F2648">
        <v>3</v>
      </c>
      <c r="G2648" t="str">
        <f t="array" ref="G2648">INDEX(BillToName,MATCH(A2648,'Bill to Data'!$A$2:$A$3040,0))</f>
        <v>ROBERT CLEMENTS</v>
      </c>
      <c r="H2648" t="str">
        <f t="shared" si="41"/>
        <v>SJ7-02-VP</v>
      </c>
      <c r="J2648" t="s">
        <v>5191</v>
      </c>
      <c r="K2648">
        <f t="array" ref="K2648">SUM((InvoiceNo=J2648)*1)</f>
        <v>3</v>
      </c>
      <c r="L2648">
        <f t="array" ref="L2648">SUM((InvoiceNo=J2648)*QuantityShipped)</f>
        <v>3</v>
      </c>
    </row>
    <row r="2649" spans="1:12" x14ac:dyDescent="0.55000000000000004">
      <c r="A2649" t="s">
        <v>2657</v>
      </c>
      <c r="B2649" s="1">
        <v>40666</v>
      </c>
      <c r="C2649" t="s">
        <v>1</v>
      </c>
      <c r="D2649" t="s">
        <v>1413</v>
      </c>
      <c r="E2649" t="s">
        <v>1414</v>
      </c>
      <c r="F2649">
        <v>24</v>
      </c>
      <c r="G2649" t="str">
        <f t="array" ref="G2649">INDEX(BillToName,MATCH(A2649,'Bill to Data'!$A$2:$A$3040,0))</f>
        <v>ROBERT CLEMENTS</v>
      </c>
      <c r="H2649" t="str">
        <f t="shared" si="41"/>
        <v>SJ7-04-VP</v>
      </c>
      <c r="J2649" t="s">
        <v>5192</v>
      </c>
      <c r="K2649">
        <f t="array" ref="K2649">SUM((InvoiceNo=J2649)*1)</f>
        <v>1</v>
      </c>
      <c r="L2649">
        <f t="array" ref="L2649">SUM((InvoiceNo=J2649)*QuantityShipped)</f>
        <v>1</v>
      </c>
    </row>
    <row r="2650" spans="1:12" x14ac:dyDescent="0.55000000000000004">
      <c r="A2650" t="s">
        <v>2658</v>
      </c>
      <c r="B2650" s="1">
        <v>40666</v>
      </c>
      <c r="C2650" t="s">
        <v>1</v>
      </c>
      <c r="D2650" t="s">
        <v>637</v>
      </c>
      <c r="E2650" t="s">
        <v>638</v>
      </c>
      <c r="F2650">
        <v>4</v>
      </c>
      <c r="G2650" t="str">
        <f t="array" ref="G2650">INDEX(BillToName,MATCH(A2650,'Bill to Data'!$A$2:$A$3040,0))</f>
        <v>TIM MASON</v>
      </c>
      <c r="H2650" t="str">
        <f t="shared" si="41"/>
        <v>5500-PPB-X12</v>
      </c>
      <c r="J2650" t="s">
        <v>5193</v>
      </c>
      <c r="K2650">
        <f t="array" ref="K2650">SUM((InvoiceNo=J2650)*1)</f>
        <v>1</v>
      </c>
      <c r="L2650">
        <f t="array" ref="L2650">SUM((InvoiceNo=J2650)*QuantityShipped)</f>
        <v>1</v>
      </c>
    </row>
    <row r="2651" spans="1:12" x14ac:dyDescent="0.55000000000000004">
      <c r="A2651" t="s">
        <v>2658</v>
      </c>
      <c r="B2651" s="1">
        <v>40666</v>
      </c>
      <c r="C2651" t="s">
        <v>1</v>
      </c>
      <c r="D2651" t="s">
        <v>374</v>
      </c>
      <c r="E2651" t="s">
        <v>307</v>
      </c>
      <c r="F2651">
        <v>5</v>
      </c>
      <c r="G2651" t="str">
        <f t="array" ref="G2651">INDEX(BillToName,MATCH(A2651,'Bill to Data'!$A$2:$A$3040,0))</f>
        <v>TIM MASON</v>
      </c>
      <c r="H2651" t="str">
        <f t="shared" si="41"/>
        <v>AI110025-VS</v>
      </c>
      <c r="J2651" t="s">
        <v>5194</v>
      </c>
      <c r="K2651">
        <f t="array" ref="K2651">SUM((InvoiceNo=J2651)*1)</f>
        <v>1</v>
      </c>
      <c r="L2651">
        <f t="array" ref="L2651">SUM((InvoiceNo=J2651)*QuantityShipped)</f>
        <v>72</v>
      </c>
    </row>
    <row r="2652" spans="1:12" x14ac:dyDescent="0.55000000000000004">
      <c r="A2652" t="s">
        <v>2659</v>
      </c>
      <c r="B2652" s="1">
        <v>40666</v>
      </c>
      <c r="C2652" t="s">
        <v>1</v>
      </c>
      <c r="D2652" t="s">
        <v>2536</v>
      </c>
      <c r="E2652" t="s">
        <v>2537</v>
      </c>
      <c r="F2652">
        <v>-1</v>
      </c>
      <c r="G2652" t="str">
        <f t="array" ref="G2652">INDEX(BillToName,MATCH(A2652,'Bill to Data'!$A$2:$A$3040,0))</f>
        <v>AMANDA BRANDON</v>
      </c>
      <c r="H2652" t="str">
        <f t="shared" si="41"/>
        <v>117-0171-247</v>
      </c>
      <c r="J2652" t="s">
        <v>5195</v>
      </c>
      <c r="K2652">
        <f t="array" ref="K2652">SUM((InvoiceNo=J2652)*1)</f>
        <v>1</v>
      </c>
      <c r="L2652">
        <f t="array" ref="L2652">SUM((InvoiceNo=J2652)*QuantityShipped)</f>
        <v>1</v>
      </c>
    </row>
    <row r="2653" spans="1:12" x14ac:dyDescent="0.55000000000000004">
      <c r="A2653" t="s">
        <v>2660</v>
      </c>
      <c r="B2653" s="1">
        <v>40666</v>
      </c>
      <c r="C2653" t="s">
        <v>138</v>
      </c>
      <c r="D2653" t="s">
        <v>628</v>
      </c>
      <c r="E2653" t="s">
        <v>249</v>
      </c>
      <c r="F2653">
        <v>1</v>
      </c>
      <c r="G2653" t="str">
        <f t="array" ref="G2653">INDEX(BillToName,MATCH(A2653,'Bill to Data'!$A$2:$A$3040,0))</f>
        <v>NEVILLE J BOLAND</v>
      </c>
      <c r="H2653" t="str">
        <f t="shared" si="41"/>
        <v>SF-1100</v>
      </c>
      <c r="J2653" t="s">
        <v>5196</v>
      </c>
      <c r="K2653">
        <f t="array" ref="K2653">SUM((InvoiceNo=J2653)*1)</f>
        <v>1</v>
      </c>
      <c r="L2653">
        <f t="array" ref="L2653">SUM((InvoiceNo=J2653)*QuantityShipped)</f>
        <v>1</v>
      </c>
    </row>
    <row r="2654" spans="1:12" x14ac:dyDescent="0.55000000000000004">
      <c r="A2654" t="s">
        <v>2660</v>
      </c>
      <c r="B2654" s="1">
        <v>40666</v>
      </c>
      <c r="C2654" t="s">
        <v>138</v>
      </c>
      <c r="D2654" t="s">
        <v>774</v>
      </c>
      <c r="E2654" t="s">
        <v>775</v>
      </c>
      <c r="F2654">
        <v>1</v>
      </c>
      <c r="G2654" t="str">
        <f t="array" ref="G2654">INDEX(BillToName,MATCH(A2654,'Bill to Data'!$A$2:$A$3040,0))</f>
        <v>NEVILLE J BOLAND</v>
      </c>
      <c r="H2654" t="str">
        <f t="shared" si="41"/>
        <v>2088-313-145</v>
      </c>
      <c r="J2654" t="s">
        <v>5197</v>
      </c>
      <c r="K2654">
        <f t="array" ref="K2654">SUM((InvoiceNo=J2654)*1)</f>
        <v>1</v>
      </c>
      <c r="L2654">
        <f t="array" ref="L2654">SUM((InvoiceNo=J2654)*QuantityShipped)</f>
        <v>1</v>
      </c>
    </row>
    <row r="2655" spans="1:12" x14ac:dyDescent="0.55000000000000004">
      <c r="A2655" t="s">
        <v>2660</v>
      </c>
      <c r="B2655" s="1">
        <v>40666</v>
      </c>
      <c r="C2655" t="s">
        <v>138</v>
      </c>
      <c r="D2655" t="s">
        <v>2661</v>
      </c>
      <c r="E2655" t="s">
        <v>2662</v>
      </c>
      <c r="F2655">
        <v>1</v>
      </c>
      <c r="G2655" t="str">
        <f t="array" ref="G2655">INDEX(BillToName,MATCH(A2655,'Bill to Data'!$A$2:$A$3040,0))</f>
        <v>NEVILLE J BOLAND</v>
      </c>
      <c r="H2655" t="str">
        <f t="shared" si="41"/>
        <v>40400</v>
      </c>
      <c r="J2655" t="s">
        <v>5200</v>
      </c>
      <c r="K2655">
        <f t="array" ref="K2655">SUM((InvoiceNo=J2655)*1)</f>
        <v>2</v>
      </c>
      <c r="L2655">
        <f t="array" ref="L2655">SUM((InvoiceNo=J2655)*QuantityShipped)</f>
        <v>72</v>
      </c>
    </row>
    <row r="2656" spans="1:12" x14ac:dyDescent="0.55000000000000004">
      <c r="A2656" t="s">
        <v>2660</v>
      </c>
      <c r="B2656" s="1">
        <v>40666</v>
      </c>
      <c r="C2656" t="s">
        <v>138</v>
      </c>
      <c r="D2656" t="s">
        <v>2663</v>
      </c>
      <c r="E2656" t="s">
        <v>2664</v>
      </c>
      <c r="F2656">
        <v>1</v>
      </c>
      <c r="G2656" t="str">
        <f t="array" ref="G2656">INDEX(BillToName,MATCH(A2656,'Bill to Data'!$A$2:$A$3040,0))</f>
        <v>NEVILLE J BOLAND</v>
      </c>
      <c r="H2656" t="str">
        <f t="shared" si="41"/>
        <v>AA30L-22425-30</v>
      </c>
      <c r="J2656" t="s">
        <v>5201</v>
      </c>
      <c r="K2656">
        <f t="array" ref="K2656">SUM((InvoiceNo=J2656)*1)</f>
        <v>1</v>
      </c>
      <c r="L2656">
        <f t="array" ref="L2656">SUM((InvoiceNo=J2656)*QuantityShipped)</f>
        <v>1</v>
      </c>
    </row>
    <row r="2657" spans="1:12" x14ac:dyDescent="0.55000000000000004">
      <c r="A2657" t="s">
        <v>2660</v>
      </c>
      <c r="B2657" s="1">
        <v>40666</v>
      </c>
      <c r="C2657" t="s">
        <v>138</v>
      </c>
      <c r="D2657" t="s">
        <v>665</v>
      </c>
      <c r="E2657" t="s">
        <v>666</v>
      </c>
      <c r="F2657">
        <v>75</v>
      </c>
      <c r="G2657" t="str">
        <f t="array" ref="G2657">INDEX(BillToName,MATCH(A2657,'Bill to Data'!$A$2:$A$3040,0))</f>
        <v>NEVILLE J BOLAND</v>
      </c>
      <c r="H2657" t="str">
        <f t="shared" si="41"/>
        <v>AI11004-VS</v>
      </c>
      <c r="J2657" t="s">
        <v>5202</v>
      </c>
      <c r="K2657">
        <f t="array" ref="K2657">SUM((InvoiceNo=J2657)*1)</f>
        <v>2</v>
      </c>
      <c r="L2657">
        <f t="array" ref="L2657">SUM((InvoiceNo=J2657)*QuantityShipped)</f>
        <v>3</v>
      </c>
    </row>
    <row r="2658" spans="1:12" x14ac:dyDescent="0.55000000000000004">
      <c r="A2658" t="s">
        <v>2660</v>
      </c>
      <c r="B2658" s="1">
        <v>40666</v>
      </c>
      <c r="C2658" t="s">
        <v>138</v>
      </c>
      <c r="D2658" t="s">
        <v>667</v>
      </c>
      <c r="E2658" t="s">
        <v>30</v>
      </c>
      <c r="F2658">
        <v>75</v>
      </c>
      <c r="G2658" t="str">
        <f t="array" ref="G2658">INDEX(BillToName,MATCH(A2658,'Bill to Data'!$A$2:$A$3040,0))</f>
        <v>NEVILLE J BOLAND</v>
      </c>
      <c r="H2658" t="str">
        <f t="shared" si="41"/>
        <v>25598-3-NYR</v>
      </c>
      <c r="J2658" t="s">
        <v>5205</v>
      </c>
      <c r="K2658">
        <f t="array" ref="K2658">SUM((InvoiceNo=J2658)*1)</f>
        <v>6</v>
      </c>
      <c r="L2658">
        <f t="array" ref="L2658">SUM((InvoiceNo=J2658)*QuantityShipped)</f>
        <v>182</v>
      </c>
    </row>
    <row r="2659" spans="1:12" x14ac:dyDescent="0.55000000000000004">
      <c r="A2659" t="s">
        <v>2660</v>
      </c>
      <c r="B2659" s="1">
        <v>40666</v>
      </c>
      <c r="C2659" t="s">
        <v>138</v>
      </c>
      <c r="D2659" t="s">
        <v>308</v>
      </c>
      <c r="E2659" t="s">
        <v>293</v>
      </c>
      <c r="F2659">
        <v>75</v>
      </c>
      <c r="G2659" t="str">
        <f t="array" ref="G2659">INDEX(BillToName,MATCH(A2659,'Bill to Data'!$A$2:$A$3040,0))</f>
        <v>NEVILLE J BOLAND</v>
      </c>
      <c r="H2659" t="str">
        <f t="shared" si="41"/>
        <v>AIXR11003VP</v>
      </c>
      <c r="J2659" t="s">
        <v>5206</v>
      </c>
      <c r="K2659">
        <f t="array" ref="K2659">SUM((InvoiceNo=J2659)*1)</f>
        <v>1</v>
      </c>
      <c r="L2659">
        <f t="array" ref="L2659">SUM((InvoiceNo=J2659)*QuantityShipped)</f>
        <v>1</v>
      </c>
    </row>
    <row r="2660" spans="1:12" x14ac:dyDescent="0.55000000000000004">
      <c r="A2660" t="s">
        <v>2660</v>
      </c>
      <c r="B2660" s="1">
        <v>40666</v>
      </c>
      <c r="C2660" t="s">
        <v>138</v>
      </c>
      <c r="D2660" t="s">
        <v>29</v>
      </c>
      <c r="E2660" t="s">
        <v>30</v>
      </c>
      <c r="F2660">
        <v>75</v>
      </c>
      <c r="G2660" t="str">
        <f t="array" ref="G2660">INDEX(BillToName,MATCH(A2660,'Bill to Data'!$A$2:$A$3040,0))</f>
        <v>NEVILLE J BOLAND</v>
      </c>
      <c r="H2660" t="str">
        <f t="shared" si="41"/>
        <v>25612-4-NYR</v>
      </c>
      <c r="J2660" t="s">
        <v>5207</v>
      </c>
      <c r="K2660">
        <f t="array" ref="K2660">SUM((InvoiceNo=J2660)*1)</f>
        <v>3</v>
      </c>
      <c r="L2660">
        <f t="array" ref="L2660">SUM((InvoiceNo=J2660)*QuantityShipped)</f>
        <v>5</v>
      </c>
    </row>
    <row r="2661" spans="1:12" x14ac:dyDescent="0.55000000000000004">
      <c r="A2661" t="s">
        <v>2660</v>
      </c>
      <c r="B2661" s="1">
        <v>40666</v>
      </c>
      <c r="C2661" t="s">
        <v>138</v>
      </c>
      <c r="D2661" t="s">
        <v>690</v>
      </c>
      <c r="E2661" t="s">
        <v>120</v>
      </c>
      <c r="F2661">
        <v>75</v>
      </c>
      <c r="G2661" t="str">
        <f t="array" ref="G2661">INDEX(BillToName,MATCH(A2661,'Bill to Data'!$A$2:$A$3040,0))</f>
        <v>NEVILLE J BOLAND</v>
      </c>
      <c r="H2661" t="str">
        <f t="shared" si="41"/>
        <v>XR8003VS</v>
      </c>
      <c r="J2661" t="s">
        <v>5208</v>
      </c>
      <c r="K2661">
        <f t="array" ref="K2661">SUM((InvoiceNo=J2661)*1)</f>
        <v>3</v>
      </c>
      <c r="L2661">
        <f t="array" ref="L2661">SUM((InvoiceNo=J2661)*QuantityShipped)</f>
        <v>232</v>
      </c>
    </row>
    <row r="2662" spans="1:12" x14ac:dyDescent="0.55000000000000004">
      <c r="A2662" t="s">
        <v>2660</v>
      </c>
      <c r="B2662" s="1">
        <v>40666</v>
      </c>
      <c r="C2662" t="s">
        <v>138</v>
      </c>
      <c r="D2662" t="s">
        <v>1258</v>
      </c>
      <c r="E2662" t="s">
        <v>675</v>
      </c>
      <c r="F2662">
        <v>75</v>
      </c>
      <c r="G2662" t="str">
        <f t="array" ref="G2662">INDEX(BillToName,MATCH(A2662,'Bill to Data'!$A$2:$A$3040,0))</f>
        <v>NEVILLE J BOLAND</v>
      </c>
      <c r="H2662" t="str">
        <f t="shared" si="41"/>
        <v>TJ60-8003VS</v>
      </c>
      <c r="J2662" t="s">
        <v>5209</v>
      </c>
      <c r="K2662">
        <f t="array" ref="K2662">SUM((InvoiceNo=J2662)*1)</f>
        <v>3</v>
      </c>
      <c r="L2662">
        <f t="array" ref="L2662">SUM((InvoiceNo=J2662)*QuantityShipped)</f>
        <v>10</v>
      </c>
    </row>
    <row r="2663" spans="1:12" x14ac:dyDescent="0.55000000000000004">
      <c r="A2663" t="s">
        <v>2660</v>
      </c>
      <c r="B2663" s="1">
        <v>40666</v>
      </c>
      <c r="C2663" t="s">
        <v>138</v>
      </c>
      <c r="D2663" t="s">
        <v>197</v>
      </c>
      <c r="E2663" t="s">
        <v>198</v>
      </c>
      <c r="F2663">
        <v>65</v>
      </c>
      <c r="G2663" t="str">
        <f t="array" ref="G2663">INDEX(BillToName,MATCH(A2663,'Bill to Data'!$A$2:$A$3040,0))</f>
        <v>NEVILLE J BOLAND</v>
      </c>
      <c r="H2663" t="str">
        <f t="shared" si="41"/>
        <v>22252-312-750-N</v>
      </c>
      <c r="J2663" t="s">
        <v>5210</v>
      </c>
      <c r="K2663">
        <f t="array" ref="K2663">SUM((InvoiceNo=J2663)*1)</f>
        <v>6</v>
      </c>
      <c r="L2663">
        <f t="array" ref="L2663">SUM((InvoiceNo=J2663)*QuantityShipped)</f>
        <v>440</v>
      </c>
    </row>
    <row r="2664" spans="1:12" x14ac:dyDescent="0.55000000000000004">
      <c r="A2664" t="s">
        <v>2660</v>
      </c>
      <c r="B2664" s="1">
        <v>40666</v>
      </c>
      <c r="C2664" t="s">
        <v>138</v>
      </c>
      <c r="D2664" t="s">
        <v>312</v>
      </c>
      <c r="E2664" t="s">
        <v>198</v>
      </c>
      <c r="F2664">
        <v>10</v>
      </c>
      <c r="G2664" t="str">
        <f t="array" ref="G2664">INDEX(BillToName,MATCH(A2664,'Bill to Data'!$A$2:$A$3040,0))</f>
        <v>NEVILLE J BOLAND</v>
      </c>
      <c r="H2664" t="str">
        <f t="shared" si="41"/>
        <v>22251-311-750-N</v>
      </c>
      <c r="J2664" t="s">
        <v>5211</v>
      </c>
      <c r="K2664">
        <f t="array" ref="K2664">SUM((InvoiceNo=J2664)*1)</f>
        <v>1</v>
      </c>
      <c r="L2664">
        <f t="array" ref="L2664">SUM((InvoiceNo=J2664)*QuantityShipped)</f>
        <v>1</v>
      </c>
    </row>
    <row r="2665" spans="1:12" x14ac:dyDescent="0.55000000000000004">
      <c r="A2665" t="s">
        <v>2660</v>
      </c>
      <c r="B2665" s="1">
        <v>40666</v>
      </c>
      <c r="C2665" t="s">
        <v>138</v>
      </c>
      <c r="D2665" t="s">
        <v>75</v>
      </c>
      <c r="E2665" t="s">
        <v>76</v>
      </c>
      <c r="F2665">
        <v>75</v>
      </c>
      <c r="G2665" t="str">
        <f t="array" ref="G2665">INDEX(BillToName,MATCH(A2665,'Bill to Data'!$A$2:$A$3040,0))</f>
        <v>NEVILLE J BOLAND</v>
      </c>
      <c r="H2665" t="str">
        <f t="shared" si="41"/>
        <v>QJ111-1</v>
      </c>
      <c r="J2665" t="s">
        <v>5212</v>
      </c>
      <c r="K2665">
        <f t="array" ref="K2665">SUM((InvoiceNo=J2665)*1)</f>
        <v>2</v>
      </c>
      <c r="L2665">
        <f t="array" ref="L2665">SUM((InvoiceNo=J2665)*QuantityShipped)</f>
        <v>20</v>
      </c>
    </row>
    <row r="2666" spans="1:12" x14ac:dyDescent="0.55000000000000004">
      <c r="A2666" t="s">
        <v>2660</v>
      </c>
      <c r="B2666" s="1">
        <v>40666</v>
      </c>
      <c r="C2666" t="s">
        <v>138</v>
      </c>
      <c r="D2666" t="s">
        <v>1397</v>
      </c>
      <c r="E2666" t="s">
        <v>1398</v>
      </c>
      <c r="F2666">
        <v>1</v>
      </c>
      <c r="G2666" t="str">
        <f t="array" ref="G2666">INDEX(BillToName,MATCH(A2666,'Bill to Data'!$A$2:$A$3040,0))</f>
        <v>NEVILLE J BOLAND</v>
      </c>
      <c r="H2666" t="str">
        <f t="shared" si="41"/>
        <v>LS200-30</v>
      </c>
      <c r="J2666" t="s">
        <v>5213</v>
      </c>
      <c r="K2666">
        <f t="array" ref="K2666">SUM((InvoiceNo=J2666)*1)</f>
        <v>4</v>
      </c>
      <c r="L2666">
        <f t="array" ref="L2666">SUM((InvoiceNo=J2666)*QuantityShipped)</f>
        <v>241</v>
      </c>
    </row>
    <row r="2667" spans="1:12" x14ac:dyDescent="0.55000000000000004">
      <c r="A2667" t="s">
        <v>2660</v>
      </c>
      <c r="B2667" s="1">
        <v>40666</v>
      </c>
      <c r="C2667" t="s">
        <v>138</v>
      </c>
      <c r="D2667" t="s">
        <v>2665</v>
      </c>
      <c r="E2667" t="s">
        <v>2666</v>
      </c>
      <c r="F2667">
        <v>1</v>
      </c>
      <c r="G2667" t="str">
        <f t="array" ref="G2667">INDEX(BillToName,MATCH(A2667,'Bill to Data'!$A$2:$A$3040,0))</f>
        <v>NEVILLE J BOLAND</v>
      </c>
      <c r="H2667" t="str">
        <f t="shared" si="41"/>
        <v>LS150-30</v>
      </c>
      <c r="J2667" t="s">
        <v>5216</v>
      </c>
      <c r="K2667">
        <f t="array" ref="K2667">SUM((InvoiceNo=J2667)*1)</f>
        <v>1</v>
      </c>
      <c r="L2667">
        <f t="array" ref="L2667">SUM((InvoiceNo=J2667)*QuantityShipped)</f>
        <v>1</v>
      </c>
    </row>
    <row r="2668" spans="1:12" x14ac:dyDescent="0.55000000000000004">
      <c r="A2668" t="s">
        <v>2660</v>
      </c>
      <c r="B2668" s="1">
        <v>40666</v>
      </c>
      <c r="C2668" t="s">
        <v>138</v>
      </c>
      <c r="D2668" t="s">
        <v>2022</v>
      </c>
      <c r="E2668" t="s">
        <v>2023</v>
      </c>
      <c r="F2668">
        <v>1</v>
      </c>
      <c r="G2668" t="str">
        <f t="array" ref="G2668">INDEX(BillToName,MATCH(A2668,'Bill to Data'!$A$2:$A$3040,0))</f>
        <v>NEVILLE J BOLAND</v>
      </c>
      <c r="H2668" t="str">
        <f t="shared" si="41"/>
        <v>LS150-50</v>
      </c>
      <c r="J2668" t="s">
        <v>5217</v>
      </c>
      <c r="K2668">
        <f t="array" ref="K2668">SUM((InvoiceNo=J2668)*1)</f>
        <v>1</v>
      </c>
      <c r="L2668">
        <f t="array" ref="L2668">SUM((InvoiceNo=J2668)*QuantityShipped)</f>
        <v>12</v>
      </c>
    </row>
    <row r="2669" spans="1:12" x14ac:dyDescent="0.55000000000000004">
      <c r="A2669" t="s">
        <v>2660</v>
      </c>
      <c r="B2669" s="1">
        <v>40666</v>
      </c>
      <c r="C2669" t="s">
        <v>138</v>
      </c>
      <c r="D2669" t="s">
        <v>2667</v>
      </c>
      <c r="E2669" t="s">
        <v>2668</v>
      </c>
      <c r="F2669">
        <v>3</v>
      </c>
      <c r="G2669" t="str">
        <f t="array" ref="G2669">INDEX(BillToName,MATCH(A2669,'Bill to Data'!$A$2:$A$3040,0))</f>
        <v>NEVILLE J BOLAND</v>
      </c>
      <c r="H2669" t="str">
        <f t="shared" si="41"/>
        <v>V100FP</v>
      </c>
      <c r="J2669" t="s">
        <v>5218</v>
      </c>
      <c r="K2669">
        <f t="array" ref="K2669">SUM((InvoiceNo=J2669)*1)</f>
        <v>1</v>
      </c>
      <c r="L2669">
        <f t="array" ref="L2669">SUM((InvoiceNo=J2669)*QuantityShipped)</f>
        <v>200</v>
      </c>
    </row>
    <row r="2670" spans="1:12" x14ac:dyDescent="0.55000000000000004">
      <c r="A2670" t="s">
        <v>2660</v>
      </c>
      <c r="B2670" s="1">
        <v>40666</v>
      </c>
      <c r="C2670" t="s">
        <v>138</v>
      </c>
      <c r="D2670" t="s">
        <v>2669</v>
      </c>
      <c r="E2670" t="s">
        <v>2670</v>
      </c>
      <c r="F2670">
        <v>3</v>
      </c>
      <c r="G2670" t="str">
        <f t="array" ref="G2670">INDEX(BillToName,MATCH(A2670,'Bill to Data'!$A$2:$A$3040,0))</f>
        <v>NEVILLE J BOLAND</v>
      </c>
      <c r="H2670" t="str">
        <f t="shared" si="41"/>
        <v>VSF204FP</v>
      </c>
      <c r="J2670" t="s">
        <v>5220</v>
      </c>
      <c r="K2670">
        <f t="array" ref="K2670">SUM((InvoiceNo=J2670)*1)</f>
        <v>1</v>
      </c>
      <c r="L2670">
        <f t="array" ref="L2670">SUM((InvoiceNo=J2670)*QuantityShipped)</f>
        <v>32</v>
      </c>
    </row>
    <row r="2671" spans="1:12" x14ac:dyDescent="0.55000000000000004">
      <c r="A2671" t="s">
        <v>2660</v>
      </c>
      <c r="B2671" s="1">
        <v>40666</v>
      </c>
      <c r="C2671" t="s">
        <v>138</v>
      </c>
      <c r="D2671" t="s">
        <v>1740</v>
      </c>
      <c r="E2671" t="s">
        <v>1741</v>
      </c>
      <c r="F2671">
        <v>2</v>
      </c>
      <c r="G2671" t="str">
        <f t="array" ref="G2671">INDEX(BillToName,MATCH(A2671,'Bill to Data'!$A$2:$A$3040,0))</f>
        <v>NEVILLE J BOLAND</v>
      </c>
      <c r="H2671" t="str">
        <f t="shared" si="41"/>
        <v>VT200SL</v>
      </c>
      <c r="J2671" t="s">
        <v>5221</v>
      </c>
      <c r="K2671">
        <f t="array" ref="K2671">SUM((InvoiceNo=J2671)*1)</f>
        <v>1</v>
      </c>
      <c r="L2671">
        <f t="array" ref="L2671">SUM((InvoiceNo=J2671)*QuantityShipped)</f>
        <v>1</v>
      </c>
    </row>
    <row r="2672" spans="1:12" x14ac:dyDescent="0.55000000000000004">
      <c r="A2672" t="s">
        <v>2660</v>
      </c>
      <c r="B2672" s="1">
        <v>40666</v>
      </c>
      <c r="C2672" t="s">
        <v>138</v>
      </c>
      <c r="D2672" t="s">
        <v>1408</v>
      </c>
      <c r="E2672" t="s">
        <v>1409</v>
      </c>
      <c r="F2672">
        <v>5</v>
      </c>
      <c r="G2672" t="str">
        <f t="array" ref="G2672">INDEX(BillToName,MATCH(A2672,'Bill to Data'!$A$2:$A$3040,0))</f>
        <v>NEVILLE J BOLAND</v>
      </c>
      <c r="H2672" t="str">
        <f t="shared" si="41"/>
        <v>LST100-80</v>
      </c>
      <c r="J2672" t="s">
        <v>5224</v>
      </c>
      <c r="K2672">
        <f t="array" ref="K2672">SUM((InvoiceNo=J2672)*1)</f>
        <v>2</v>
      </c>
      <c r="L2672">
        <f t="array" ref="L2672">SUM((InvoiceNo=J2672)*QuantityShipped)</f>
        <v>4</v>
      </c>
    </row>
    <row r="2673" spans="1:12" x14ac:dyDescent="0.55000000000000004">
      <c r="A2673" t="s">
        <v>2671</v>
      </c>
      <c r="B2673" s="1">
        <v>40666</v>
      </c>
      <c r="C2673" t="s">
        <v>138</v>
      </c>
      <c r="D2673" t="s">
        <v>2471</v>
      </c>
      <c r="E2673" t="s">
        <v>2472</v>
      </c>
      <c r="F2673">
        <v>48</v>
      </c>
      <c r="G2673" t="str">
        <f t="array" ref="G2673">INDEX(BillToName,MATCH(A2673,'Bill to Data'!$A$2:$A$3040,0))</f>
        <v>HUGH CAMERON</v>
      </c>
      <c r="H2673" t="str">
        <f t="shared" si="41"/>
        <v>QJ363C-3/4-NYB</v>
      </c>
      <c r="J2673" t="s">
        <v>5227</v>
      </c>
      <c r="K2673">
        <f t="array" ref="K2673">SUM((InvoiceNo=J2673)*1)</f>
        <v>1</v>
      </c>
      <c r="L2673">
        <f t="array" ref="L2673">SUM((InvoiceNo=J2673)*QuantityShipped)</f>
        <v>1</v>
      </c>
    </row>
    <row r="2674" spans="1:12" x14ac:dyDescent="0.55000000000000004">
      <c r="A2674" t="s">
        <v>2671</v>
      </c>
      <c r="B2674" s="1">
        <v>40666</v>
      </c>
      <c r="C2674" t="s">
        <v>138</v>
      </c>
      <c r="D2674" t="s">
        <v>748</v>
      </c>
      <c r="E2674" t="s">
        <v>293</v>
      </c>
      <c r="F2674">
        <v>48</v>
      </c>
      <c r="G2674" t="str">
        <f t="array" ref="G2674">INDEX(BillToName,MATCH(A2674,'Bill to Data'!$A$2:$A$3040,0))</f>
        <v>HUGH CAMERON</v>
      </c>
      <c r="H2674" t="str">
        <f t="shared" si="41"/>
        <v>AIXR110025VP</v>
      </c>
      <c r="J2674" t="s">
        <v>5230</v>
      </c>
      <c r="K2674">
        <f t="array" ref="K2674">SUM((InvoiceNo=J2674)*1)</f>
        <v>2</v>
      </c>
      <c r="L2674">
        <f t="array" ref="L2674">SUM((InvoiceNo=J2674)*QuantityShipped)</f>
        <v>20</v>
      </c>
    </row>
    <row r="2675" spans="1:12" x14ac:dyDescent="0.55000000000000004">
      <c r="A2675" t="s">
        <v>2671</v>
      </c>
      <c r="B2675" s="1">
        <v>40666</v>
      </c>
      <c r="C2675" t="s">
        <v>138</v>
      </c>
      <c r="D2675" t="s">
        <v>31</v>
      </c>
      <c r="E2675" t="s">
        <v>30</v>
      </c>
      <c r="F2675">
        <v>48</v>
      </c>
      <c r="G2675" t="str">
        <f t="array" ref="G2675">INDEX(BillToName,MATCH(A2675,'Bill to Data'!$A$2:$A$3040,0))</f>
        <v>HUGH CAMERON</v>
      </c>
      <c r="H2675" t="str">
        <f t="shared" si="41"/>
        <v>25612-1-NYR</v>
      </c>
      <c r="J2675" t="s">
        <v>5231</v>
      </c>
      <c r="K2675">
        <f t="array" ref="K2675">SUM((InvoiceNo=J2675)*1)</f>
        <v>6</v>
      </c>
      <c r="L2675">
        <f t="array" ref="L2675">SUM((InvoiceNo=J2675)*QuantityShipped)</f>
        <v>420</v>
      </c>
    </row>
    <row r="2676" spans="1:12" x14ac:dyDescent="0.55000000000000004">
      <c r="A2676" t="s">
        <v>2671</v>
      </c>
      <c r="B2676" s="1">
        <v>40666</v>
      </c>
      <c r="C2676" t="s">
        <v>138</v>
      </c>
      <c r="D2676" t="s">
        <v>121</v>
      </c>
      <c r="E2676" t="s">
        <v>30</v>
      </c>
      <c r="F2676">
        <v>48</v>
      </c>
      <c r="G2676" t="str">
        <f t="array" ref="G2676">INDEX(BillToName,MATCH(A2676,'Bill to Data'!$A$2:$A$3040,0))</f>
        <v>HUGH CAMERON</v>
      </c>
      <c r="H2676" t="str">
        <f t="shared" si="41"/>
        <v>25612-3-NYR</v>
      </c>
      <c r="J2676" t="s">
        <v>5232</v>
      </c>
      <c r="K2676">
        <f t="array" ref="K2676">SUM((InvoiceNo=J2676)*1)</f>
        <v>4</v>
      </c>
      <c r="L2676">
        <f t="array" ref="L2676">SUM((InvoiceNo=J2676)*QuantityShipped)</f>
        <v>210</v>
      </c>
    </row>
    <row r="2677" spans="1:12" x14ac:dyDescent="0.55000000000000004">
      <c r="A2677" t="s">
        <v>2672</v>
      </c>
      <c r="B2677" s="1">
        <v>40666</v>
      </c>
      <c r="C2677" t="s">
        <v>138</v>
      </c>
      <c r="D2677" t="s">
        <v>2673</v>
      </c>
      <c r="E2677" t="s">
        <v>1267</v>
      </c>
      <c r="F2677">
        <v>14</v>
      </c>
      <c r="G2677" t="str">
        <f t="array" ref="G2677">INDEX(BillToName,MATCH(A2677,'Bill to Data'!$A$2:$A$3040,0))</f>
        <v>Vucurevich Farms Ltd</v>
      </c>
      <c r="H2677" t="str">
        <f t="shared" si="41"/>
        <v>CP4916-16</v>
      </c>
      <c r="J2677" t="s">
        <v>5233</v>
      </c>
      <c r="K2677">
        <f t="array" ref="K2677">SUM((InvoiceNo=J2677)*1)</f>
        <v>3</v>
      </c>
      <c r="L2677">
        <f t="array" ref="L2677">SUM((InvoiceNo=J2677)*QuantityShipped)</f>
        <v>105</v>
      </c>
    </row>
    <row r="2678" spans="1:12" x14ac:dyDescent="0.55000000000000004">
      <c r="A2678" t="s">
        <v>2672</v>
      </c>
      <c r="B2678" s="1">
        <v>40666</v>
      </c>
      <c r="C2678" t="s">
        <v>138</v>
      </c>
      <c r="D2678" t="s">
        <v>2674</v>
      </c>
      <c r="E2678" t="s">
        <v>1267</v>
      </c>
      <c r="F2678">
        <v>14</v>
      </c>
      <c r="G2678" t="str">
        <f t="array" ref="G2678">INDEX(BillToName,MATCH(A2678,'Bill to Data'!$A$2:$A$3040,0))</f>
        <v>Vucurevich Farms Ltd</v>
      </c>
      <c r="H2678" t="str">
        <f t="shared" si="41"/>
        <v>CP4916-25</v>
      </c>
      <c r="J2678" t="s">
        <v>5234</v>
      </c>
      <c r="K2678">
        <f t="array" ref="K2678">SUM((InvoiceNo=J2678)*1)</f>
        <v>2</v>
      </c>
      <c r="L2678">
        <f t="array" ref="L2678">SUM((InvoiceNo=J2678)*QuantityShipped)</f>
        <v>3</v>
      </c>
    </row>
    <row r="2679" spans="1:12" x14ac:dyDescent="0.55000000000000004">
      <c r="A2679" t="s">
        <v>2675</v>
      </c>
      <c r="B2679" s="1">
        <v>40666</v>
      </c>
      <c r="C2679" t="s">
        <v>138</v>
      </c>
      <c r="D2679" t="s">
        <v>121</v>
      </c>
      <c r="E2679" t="s">
        <v>30</v>
      </c>
      <c r="F2679">
        <v>-52</v>
      </c>
      <c r="G2679" t="str">
        <f t="array" ref="G2679">INDEX(BillToName,MATCH(A2679,'Bill to Data'!$A$2:$A$3040,0))</f>
        <v>Phone Orders</v>
      </c>
      <c r="H2679" t="str">
        <f t="shared" si="41"/>
        <v>25612-3-NYR</v>
      </c>
      <c r="J2679" t="s">
        <v>5235</v>
      </c>
      <c r="K2679">
        <f t="array" ref="K2679">SUM((InvoiceNo=J2679)*1)</f>
        <v>1</v>
      </c>
      <c r="L2679">
        <f t="array" ref="L2679">SUM((InvoiceNo=J2679)*QuantityShipped)</f>
        <v>28</v>
      </c>
    </row>
    <row r="2680" spans="1:12" x14ac:dyDescent="0.55000000000000004">
      <c r="A2680" t="s">
        <v>2675</v>
      </c>
      <c r="B2680" s="1">
        <v>40666</v>
      </c>
      <c r="C2680" t="s">
        <v>138</v>
      </c>
      <c r="D2680" t="s">
        <v>77</v>
      </c>
      <c r="E2680" t="s">
        <v>30</v>
      </c>
      <c r="F2680">
        <v>-52</v>
      </c>
      <c r="G2680" t="str">
        <f t="array" ref="G2680">INDEX(BillToName,MATCH(A2680,'Bill to Data'!$A$2:$A$3040,0))</f>
        <v>Phone Orders</v>
      </c>
      <c r="H2680" t="str">
        <f t="shared" si="41"/>
        <v>25612-6-NYR</v>
      </c>
      <c r="J2680" t="s">
        <v>5236</v>
      </c>
      <c r="K2680">
        <f t="array" ref="K2680">SUM((InvoiceNo=J2680)*1)</f>
        <v>1</v>
      </c>
      <c r="L2680">
        <f t="array" ref="L2680">SUM((InvoiceNo=J2680)*QuantityShipped)</f>
        <v>15</v>
      </c>
    </row>
    <row r="2681" spans="1:12" x14ac:dyDescent="0.55000000000000004">
      <c r="A2681" t="s">
        <v>2675</v>
      </c>
      <c r="B2681" s="1">
        <v>40666</v>
      </c>
      <c r="C2681" t="s">
        <v>138</v>
      </c>
      <c r="D2681" t="s">
        <v>667</v>
      </c>
      <c r="E2681" t="s">
        <v>30</v>
      </c>
      <c r="F2681">
        <v>-3</v>
      </c>
      <c r="G2681" t="str">
        <f t="array" ref="G2681">INDEX(BillToName,MATCH(A2681,'Bill to Data'!$A$2:$A$3040,0))</f>
        <v>Phone Orders</v>
      </c>
      <c r="H2681" t="str">
        <f t="shared" si="41"/>
        <v>25598-3-NYR</v>
      </c>
      <c r="J2681" t="s">
        <v>5238</v>
      </c>
      <c r="K2681">
        <f t="array" ref="K2681">SUM((InvoiceNo=J2681)*1)</f>
        <v>1</v>
      </c>
      <c r="L2681">
        <f t="array" ref="L2681">SUM((InvoiceNo=J2681)*QuantityShipped)</f>
        <v>4</v>
      </c>
    </row>
    <row r="2682" spans="1:12" x14ac:dyDescent="0.55000000000000004">
      <c r="A2682" t="s">
        <v>2676</v>
      </c>
      <c r="B2682" s="1">
        <v>40666</v>
      </c>
      <c r="C2682" t="s">
        <v>138</v>
      </c>
      <c r="D2682" t="s">
        <v>46</v>
      </c>
      <c r="E2682" t="s">
        <v>47</v>
      </c>
      <c r="F2682">
        <v>81</v>
      </c>
      <c r="G2682" t="str">
        <f t="array" ref="G2682">INDEX(BillToName,MATCH(A2682,'Bill to Data'!$A$2:$A$3040,0))</f>
        <v>THOMAS H PLUNKEPT</v>
      </c>
      <c r="H2682" t="str">
        <f t="shared" si="41"/>
        <v>TTJ60-11003VP</v>
      </c>
      <c r="J2682" t="s">
        <v>5239</v>
      </c>
      <c r="K2682">
        <f t="array" ref="K2682">SUM((InvoiceNo=J2682)*1)</f>
        <v>1</v>
      </c>
      <c r="L2682">
        <f t="array" ref="L2682">SUM((InvoiceNo=J2682)*QuantityShipped)</f>
        <v>1</v>
      </c>
    </row>
    <row r="2683" spans="1:12" x14ac:dyDescent="0.55000000000000004">
      <c r="A2683" t="s">
        <v>2676</v>
      </c>
      <c r="B2683" s="1">
        <v>40666</v>
      </c>
      <c r="C2683" t="s">
        <v>138</v>
      </c>
      <c r="D2683" t="s">
        <v>2178</v>
      </c>
      <c r="E2683" t="s">
        <v>86</v>
      </c>
      <c r="F2683">
        <v>81</v>
      </c>
      <c r="G2683" t="str">
        <f t="array" ref="G2683">INDEX(BillToName,MATCH(A2683,'Bill to Data'!$A$2:$A$3040,0))</f>
        <v>THOMAS H PLUNKEPT</v>
      </c>
      <c r="H2683" t="str">
        <f t="shared" si="41"/>
        <v>8079-PP-50</v>
      </c>
      <c r="J2683" t="s">
        <v>5240</v>
      </c>
      <c r="K2683">
        <f t="array" ref="K2683">SUM((InvoiceNo=J2683)*1)</f>
        <v>2</v>
      </c>
      <c r="L2683">
        <f t="array" ref="L2683">SUM((InvoiceNo=J2683)*QuantityShipped)</f>
        <v>65</v>
      </c>
    </row>
    <row r="2684" spans="1:12" x14ac:dyDescent="0.55000000000000004">
      <c r="A2684" t="s">
        <v>2676</v>
      </c>
      <c r="B2684" s="1">
        <v>40666</v>
      </c>
      <c r="C2684" t="s">
        <v>138</v>
      </c>
      <c r="D2684" t="s">
        <v>1301</v>
      </c>
      <c r="E2684" t="s">
        <v>1302</v>
      </c>
      <c r="F2684">
        <v>81</v>
      </c>
      <c r="G2684" t="str">
        <f t="array" ref="G2684">INDEX(BillToName,MATCH(A2684,'Bill to Data'!$A$2:$A$3040,0))</f>
        <v>THOMAS H PLUNKEPT</v>
      </c>
      <c r="H2684" t="str">
        <f t="shared" si="41"/>
        <v>CP25597-4-NY</v>
      </c>
      <c r="J2684" t="s">
        <v>5241</v>
      </c>
      <c r="K2684">
        <f t="array" ref="K2684">SUM((InvoiceNo=J2684)*1)</f>
        <v>2</v>
      </c>
      <c r="L2684">
        <f t="array" ref="L2684">SUM((InvoiceNo=J2684)*QuantityShipped)</f>
        <v>38</v>
      </c>
    </row>
    <row r="2685" spans="1:12" x14ac:dyDescent="0.55000000000000004">
      <c r="A2685" t="s">
        <v>2676</v>
      </c>
      <c r="B2685" s="1">
        <v>40666</v>
      </c>
      <c r="C2685" t="s">
        <v>138</v>
      </c>
      <c r="D2685" t="s">
        <v>242</v>
      </c>
      <c r="E2685" t="s">
        <v>243</v>
      </c>
      <c r="F2685">
        <v>81</v>
      </c>
      <c r="G2685" t="str">
        <f t="array" ref="G2685">INDEX(BillToName,MATCH(A2685,'Bill to Data'!$A$2:$A$3040,0))</f>
        <v>THOMAS H PLUNKEPT</v>
      </c>
      <c r="H2685" t="str">
        <f t="shared" si="41"/>
        <v>CP19438-EPR</v>
      </c>
      <c r="J2685" t="s">
        <v>5245</v>
      </c>
      <c r="K2685">
        <f t="array" ref="K2685">SUM((InvoiceNo=J2685)*1)</f>
        <v>1</v>
      </c>
      <c r="L2685">
        <f t="array" ref="L2685">SUM((InvoiceNo=J2685)*QuantityShipped)</f>
        <v>3</v>
      </c>
    </row>
    <row r="2686" spans="1:12" x14ac:dyDescent="0.55000000000000004">
      <c r="A2686" t="s">
        <v>2677</v>
      </c>
      <c r="B2686" s="1">
        <v>40666</v>
      </c>
      <c r="C2686" t="s">
        <v>138</v>
      </c>
      <c r="D2686" t="s">
        <v>2598</v>
      </c>
      <c r="E2686" t="s">
        <v>115</v>
      </c>
      <c r="F2686">
        <v>2</v>
      </c>
      <c r="G2686" t="str">
        <f t="array" ref="G2686">INDEX(BillToName,MATCH(A2686,'Bill to Data'!$A$2:$A$3040,0))</f>
        <v>CA-RY INDUSTRIES INC</v>
      </c>
      <c r="H2686" t="str">
        <f t="shared" si="41"/>
        <v>22670-PP-24-1/4</v>
      </c>
      <c r="J2686" t="s">
        <v>5246</v>
      </c>
      <c r="K2686">
        <f t="array" ref="K2686">SUM((InvoiceNo=J2686)*1)</f>
        <v>1</v>
      </c>
      <c r="L2686">
        <f t="array" ref="L2686">SUM((InvoiceNo=J2686)*QuantityShipped)</f>
        <v>1</v>
      </c>
    </row>
    <row r="2687" spans="1:12" x14ac:dyDescent="0.55000000000000004">
      <c r="A2687" t="s">
        <v>2677</v>
      </c>
      <c r="B2687" s="1">
        <v>40666</v>
      </c>
      <c r="C2687" t="s">
        <v>138</v>
      </c>
      <c r="D2687" t="s">
        <v>2599</v>
      </c>
      <c r="E2687" t="s">
        <v>2600</v>
      </c>
      <c r="F2687">
        <v>0</v>
      </c>
      <c r="G2687" t="str">
        <f t="array" ref="G2687">INDEX(BillToName,MATCH(A2687,'Bill to Data'!$A$2:$A$3040,0))</f>
        <v>CA-RY INDUSTRIES INC</v>
      </c>
      <c r="H2687" t="str">
        <f t="shared" si="41"/>
        <v>94-375-05</v>
      </c>
      <c r="J2687" t="s">
        <v>5247</v>
      </c>
      <c r="K2687">
        <f t="array" ref="K2687">SUM((InvoiceNo=J2687)*1)</f>
        <v>2</v>
      </c>
      <c r="L2687">
        <f t="array" ref="L2687">SUM((InvoiceNo=J2687)*QuantityShipped)</f>
        <v>12</v>
      </c>
    </row>
    <row r="2688" spans="1:12" x14ac:dyDescent="0.55000000000000004">
      <c r="A2688" t="s">
        <v>2677</v>
      </c>
      <c r="B2688" s="1">
        <v>40666</v>
      </c>
      <c r="C2688" t="s">
        <v>138</v>
      </c>
      <c r="D2688" t="s">
        <v>2601</v>
      </c>
      <c r="E2688" t="s">
        <v>2602</v>
      </c>
      <c r="F2688">
        <v>10</v>
      </c>
      <c r="G2688" t="str">
        <f t="array" ref="G2688">INDEX(BillToName,MATCH(A2688,'Bill to Data'!$A$2:$A$3040,0))</f>
        <v>CA-RY INDUSTRIES INC</v>
      </c>
      <c r="H2688" t="str">
        <f t="shared" si="41"/>
        <v>CP22673-PP</v>
      </c>
      <c r="J2688" t="s">
        <v>5248</v>
      </c>
      <c r="K2688">
        <f t="array" ref="K2688">SUM((InvoiceNo=J2688)*1)</f>
        <v>1</v>
      </c>
      <c r="L2688">
        <f t="array" ref="L2688">SUM((InvoiceNo=J2688)*QuantityShipped)</f>
        <v>1</v>
      </c>
    </row>
    <row r="2689" spans="1:12" x14ac:dyDescent="0.55000000000000004">
      <c r="A2689" t="s">
        <v>2677</v>
      </c>
      <c r="B2689" s="1">
        <v>40666</v>
      </c>
      <c r="C2689" t="s">
        <v>138</v>
      </c>
      <c r="D2689" t="s">
        <v>259</v>
      </c>
      <c r="E2689" t="s">
        <v>63</v>
      </c>
      <c r="F2689">
        <v>33</v>
      </c>
      <c r="G2689" t="str">
        <f t="array" ref="G2689">INDEX(BillToName,MATCH(A2689,'Bill to Data'!$A$2:$A$3040,0))</f>
        <v>CA-RY INDUSTRIES INC</v>
      </c>
      <c r="H2689" t="str">
        <f t="shared" si="41"/>
        <v>TP8008VS</v>
      </c>
      <c r="J2689" t="s">
        <v>5249</v>
      </c>
      <c r="K2689">
        <f t="array" ref="K2689">SUM((InvoiceNo=J2689)*1)</f>
        <v>1</v>
      </c>
      <c r="L2689">
        <f t="array" ref="L2689">SUM((InvoiceNo=J2689)*QuantityShipped)</f>
        <v>1</v>
      </c>
    </row>
    <row r="2690" spans="1:12" x14ac:dyDescent="0.55000000000000004">
      <c r="A2690" t="s">
        <v>2678</v>
      </c>
      <c r="B2690" s="1">
        <v>40666</v>
      </c>
      <c r="C2690" t="s">
        <v>138</v>
      </c>
      <c r="D2690" t="s">
        <v>2679</v>
      </c>
      <c r="E2690" t="s">
        <v>2680</v>
      </c>
      <c r="F2690">
        <v>2</v>
      </c>
      <c r="G2690" t="str">
        <f t="array" ref="G2690">INDEX(BillToName,MATCH(A2690,'Bill to Data'!$A$2:$A$3040,0))</f>
        <v>PEAVEY GRAIN COMPANY</v>
      </c>
      <c r="H2690" t="str">
        <f t="shared" ref="H2690:H2753" si="42">LEFT(D2690,LEN(D2690))</f>
        <v>690001538</v>
      </c>
      <c r="J2690" t="s">
        <v>5250</v>
      </c>
      <c r="K2690">
        <f t="array" ref="K2690">SUM((InvoiceNo=J2690)*1)</f>
        <v>12</v>
      </c>
      <c r="L2690">
        <f t="array" ref="L2690">SUM((InvoiceNo=J2690)*QuantityShipped)</f>
        <v>79</v>
      </c>
    </row>
    <row r="2691" spans="1:12" x14ac:dyDescent="0.55000000000000004">
      <c r="A2691" t="s">
        <v>2678</v>
      </c>
      <c r="B2691" s="1">
        <v>40666</v>
      </c>
      <c r="C2691" t="s">
        <v>138</v>
      </c>
      <c r="D2691" t="s">
        <v>384</v>
      </c>
      <c r="E2691" t="s">
        <v>385</v>
      </c>
      <c r="F2691">
        <v>1</v>
      </c>
      <c r="G2691" t="str">
        <f t="array" ref="G2691">INDEX(BillToName,MATCH(A2691,'Bill to Data'!$A$2:$A$3040,0))</f>
        <v>PEAVEY GRAIN COMPANY</v>
      </c>
      <c r="H2691" t="str">
        <f t="shared" si="42"/>
        <v>QJ4676-1/4-NYR</v>
      </c>
      <c r="J2691" t="s">
        <v>5255</v>
      </c>
      <c r="K2691">
        <f t="array" ref="K2691">SUM((InvoiceNo=J2691)*1)</f>
        <v>1</v>
      </c>
      <c r="L2691">
        <f t="array" ref="L2691">SUM((InvoiceNo=J2691)*QuantityShipped)</f>
        <v>1</v>
      </c>
    </row>
    <row r="2692" spans="1:12" x14ac:dyDescent="0.55000000000000004">
      <c r="A2692" t="s">
        <v>2678</v>
      </c>
      <c r="B2692" s="1">
        <v>40666</v>
      </c>
      <c r="C2692" t="s">
        <v>138</v>
      </c>
      <c r="D2692" t="s">
        <v>2681</v>
      </c>
      <c r="E2692" t="s">
        <v>2682</v>
      </c>
      <c r="F2692">
        <v>2</v>
      </c>
      <c r="G2692" t="str">
        <f t="array" ref="G2692">INDEX(BillToName,MATCH(A2692,'Bill to Data'!$A$2:$A$3040,0))</f>
        <v>PEAVEY GRAIN COMPANY</v>
      </c>
      <c r="H2692" t="str">
        <f t="shared" si="42"/>
        <v>610000160</v>
      </c>
      <c r="J2692" t="s">
        <v>5256</v>
      </c>
      <c r="K2692">
        <f t="array" ref="K2692">SUM((InvoiceNo=J2692)*1)</f>
        <v>1</v>
      </c>
      <c r="L2692">
        <f t="array" ref="L2692">SUM((InvoiceNo=J2692)*QuantityShipped)</f>
        <v>1</v>
      </c>
    </row>
    <row r="2693" spans="1:12" x14ac:dyDescent="0.55000000000000004">
      <c r="A2693" t="s">
        <v>2678</v>
      </c>
      <c r="B2693" s="1">
        <v>40666</v>
      </c>
      <c r="C2693" t="s">
        <v>138</v>
      </c>
      <c r="D2693" t="s">
        <v>2683</v>
      </c>
      <c r="E2693" t="s">
        <v>2684</v>
      </c>
      <c r="F2693">
        <v>2</v>
      </c>
      <c r="G2693" t="str">
        <f t="array" ref="G2693">INDEX(BillToName,MATCH(A2693,'Bill to Data'!$A$2:$A$3040,0))</f>
        <v>PEAVEY GRAIN COMPANY</v>
      </c>
      <c r="H2693" t="str">
        <f t="shared" si="42"/>
        <v>640020000</v>
      </c>
      <c r="J2693" t="s">
        <v>5257</v>
      </c>
      <c r="K2693">
        <f t="array" ref="K2693">SUM((InvoiceNo=J2693)*1)</f>
        <v>2</v>
      </c>
      <c r="L2693">
        <f t="array" ref="L2693">SUM((InvoiceNo=J2693)*QuantityShipped)</f>
        <v>61</v>
      </c>
    </row>
    <row r="2694" spans="1:12" x14ac:dyDescent="0.55000000000000004">
      <c r="A2694" t="s">
        <v>2678</v>
      </c>
      <c r="B2694" s="1">
        <v>40666</v>
      </c>
      <c r="C2694" t="s">
        <v>138</v>
      </c>
      <c r="D2694" t="s">
        <v>2685</v>
      </c>
      <c r="E2694" t="s">
        <v>2686</v>
      </c>
      <c r="F2694">
        <v>2</v>
      </c>
      <c r="G2694" t="str">
        <f t="array" ref="G2694">INDEX(BillToName,MATCH(A2694,'Bill to Data'!$A$2:$A$3040,0))</f>
        <v>PEAVEY GRAIN COMPANY</v>
      </c>
      <c r="H2694" t="str">
        <f t="shared" si="42"/>
        <v>640020002</v>
      </c>
      <c r="J2694" t="s">
        <v>5258</v>
      </c>
      <c r="K2694">
        <f t="array" ref="K2694">SUM((InvoiceNo=J2694)*1)</f>
        <v>1</v>
      </c>
      <c r="L2694">
        <f t="array" ref="L2694">SUM((InvoiceNo=J2694)*QuantityShipped)</f>
        <v>2</v>
      </c>
    </row>
    <row r="2695" spans="1:12" x14ac:dyDescent="0.55000000000000004">
      <c r="A2695" t="s">
        <v>2678</v>
      </c>
      <c r="B2695" s="1">
        <v>40666</v>
      </c>
      <c r="C2695" t="s">
        <v>138</v>
      </c>
      <c r="D2695" t="s">
        <v>2687</v>
      </c>
      <c r="E2695" t="s">
        <v>2688</v>
      </c>
      <c r="F2695">
        <v>2</v>
      </c>
      <c r="G2695" t="str">
        <f t="array" ref="G2695">INDEX(BillToName,MATCH(A2695,'Bill to Data'!$A$2:$A$3040,0))</f>
        <v>PEAVEY GRAIN COMPANY</v>
      </c>
      <c r="H2695" t="str">
        <f t="shared" si="42"/>
        <v>610000152</v>
      </c>
      <c r="J2695" t="s">
        <v>5259</v>
      </c>
      <c r="K2695">
        <f t="array" ref="K2695">SUM((InvoiceNo=J2695)*1)</f>
        <v>5</v>
      </c>
      <c r="L2695">
        <f t="array" ref="L2695">SUM((InvoiceNo=J2695)*QuantityShipped)</f>
        <v>73</v>
      </c>
    </row>
    <row r="2696" spans="1:12" x14ac:dyDescent="0.55000000000000004">
      <c r="A2696" t="s">
        <v>2678</v>
      </c>
      <c r="B2696" s="1">
        <v>40666</v>
      </c>
      <c r="C2696" t="s">
        <v>138</v>
      </c>
      <c r="D2696" t="s">
        <v>2689</v>
      </c>
      <c r="E2696" t="s">
        <v>2690</v>
      </c>
      <c r="F2696">
        <v>10</v>
      </c>
      <c r="G2696" t="str">
        <f t="array" ref="G2696">INDEX(BillToName,MATCH(A2696,'Bill to Data'!$A$2:$A$3040,0))</f>
        <v>PEAVEY GRAIN COMPANY</v>
      </c>
      <c r="H2696" t="str">
        <f t="shared" si="42"/>
        <v>RM800150</v>
      </c>
      <c r="J2696" t="s">
        <v>5260</v>
      </c>
      <c r="K2696">
        <f t="array" ref="K2696">SUM((InvoiceNo=J2696)*1)</f>
        <v>6</v>
      </c>
      <c r="L2696">
        <f t="array" ref="L2696">SUM((InvoiceNo=J2696)*QuantityShipped)</f>
        <v>105</v>
      </c>
    </row>
    <row r="2697" spans="1:12" x14ac:dyDescent="0.55000000000000004">
      <c r="A2697" t="s">
        <v>2691</v>
      </c>
      <c r="B2697" s="1">
        <v>40666</v>
      </c>
      <c r="C2697" t="s">
        <v>138</v>
      </c>
      <c r="D2697" t="s">
        <v>2692</v>
      </c>
      <c r="E2697" t="s">
        <v>1049</v>
      </c>
      <c r="F2697">
        <v>0</v>
      </c>
      <c r="G2697" t="str">
        <f t="array" ref="G2697">INDEX(BillToName,MATCH(A2697,'Bill to Data'!$A$2:$A$3040,0))</f>
        <v>GLEN BAREFIT</v>
      </c>
      <c r="H2697" t="str">
        <f t="shared" si="42"/>
        <v>AITTJ60-11004VP</v>
      </c>
      <c r="J2697" t="s">
        <v>5261</v>
      </c>
      <c r="K2697">
        <f t="array" ref="K2697">SUM((InvoiceNo=J2697)*1)</f>
        <v>3</v>
      </c>
      <c r="L2697">
        <f t="array" ref="L2697">SUM((InvoiceNo=J2697)*QuantityShipped)</f>
        <v>3</v>
      </c>
    </row>
    <row r="2698" spans="1:12" x14ac:dyDescent="0.55000000000000004">
      <c r="A2698" t="s">
        <v>2691</v>
      </c>
      <c r="B2698" s="1">
        <v>40666</v>
      </c>
      <c r="C2698" t="s">
        <v>138</v>
      </c>
      <c r="D2698" t="s">
        <v>2693</v>
      </c>
      <c r="E2698" t="s">
        <v>1049</v>
      </c>
      <c r="F2698">
        <v>62</v>
      </c>
      <c r="G2698" t="str">
        <f t="array" ref="G2698">INDEX(BillToName,MATCH(A2698,'Bill to Data'!$A$2:$A$3040,0))</f>
        <v>GLEN BAREFIT</v>
      </c>
      <c r="H2698" t="str">
        <f t="shared" si="42"/>
        <v>AITTJ60-11005VP</v>
      </c>
      <c r="J2698" t="s">
        <v>5262</v>
      </c>
      <c r="K2698">
        <f t="array" ref="K2698">SUM((InvoiceNo=J2698)*1)</f>
        <v>1</v>
      </c>
      <c r="L2698">
        <f t="array" ref="L2698">SUM((InvoiceNo=J2698)*QuantityShipped)</f>
        <v>8</v>
      </c>
    </row>
    <row r="2699" spans="1:12" x14ac:dyDescent="0.55000000000000004">
      <c r="A2699" t="s">
        <v>2691</v>
      </c>
      <c r="B2699" s="1">
        <v>40666</v>
      </c>
      <c r="C2699" t="s">
        <v>138</v>
      </c>
      <c r="D2699" t="s">
        <v>2694</v>
      </c>
      <c r="E2699" t="s">
        <v>1049</v>
      </c>
      <c r="F2699">
        <v>62</v>
      </c>
      <c r="G2699" t="str">
        <f t="array" ref="G2699">INDEX(BillToName,MATCH(A2699,'Bill to Data'!$A$2:$A$3040,0))</f>
        <v>GLEN BAREFIT</v>
      </c>
      <c r="H2699" t="str">
        <f t="shared" si="42"/>
        <v>AITTJ60-11006VP</v>
      </c>
      <c r="J2699" t="s">
        <v>5263</v>
      </c>
      <c r="K2699">
        <f t="array" ref="K2699">SUM((InvoiceNo=J2699)*1)</f>
        <v>2</v>
      </c>
      <c r="L2699">
        <f t="array" ref="L2699">SUM((InvoiceNo=J2699)*QuantityShipped)</f>
        <v>65</v>
      </c>
    </row>
    <row r="2700" spans="1:12" x14ac:dyDescent="0.55000000000000004">
      <c r="A2700" t="s">
        <v>2695</v>
      </c>
      <c r="B2700" s="1">
        <v>40666</v>
      </c>
      <c r="C2700" t="s">
        <v>138</v>
      </c>
      <c r="D2700" t="s">
        <v>1781</v>
      </c>
      <c r="E2700" t="s">
        <v>1280</v>
      </c>
      <c r="F2700">
        <v>140</v>
      </c>
      <c r="G2700" t="str">
        <f t="array" ref="G2700">INDEX(BillToName,MATCH(A2700,'Bill to Data'!$A$2:$A$3040,0))</f>
        <v>PAT LONERGAN</v>
      </c>
      <c r="H2700" t="str">
        <f t="shared" si="42"/>
        <v>TTI110015-VP</v>
      </c>
      <c r="J2700" t="s">
        <v>5264</v>
      </c>
      <c r="K2700">
        <f t="array" ref="K2700">SUM((InvoiceNo=J2700)*1)</f>
        <v>3</v>
      </c>
      <c r="L2700">
        <f t="array" ref="L2700">SUM((InvoiceNo=J2700)*QuantityShipped)</f>
        <v>31</v>
      </c>
    </row>
    <row r="2701" spans="1:12" x14ac:dyDescent="0.55000000000000004">
      <c r="A2701" t="s">
        <v>2695</v>
      </c>
      <c r="B2701" s="1">
        <v>40666</v>
      </c>
      <c r="C2701" t="s">
        <v>138</v>
      </c>
      <c r="D2701" t="s">
        <v>436</v>
      </c>
      <c r="E2701" t="s">
        <v>47</v>
      </c>
      <c r="F2701">
        <v>80</v>
      </c>
      <c r="G2701" t="str">
        <f t="array" ref="G2701">INDEX(BillToName,MATCH(A2701,'Bill to Data'!$A$2:$A$3040,0))</f>
        <v>PAT LONERGAN</v>
      </c>
      <c r="H2701" t="str">
        <f t="shared" si="42"/>
        <v>TTJ60-11002VP</v>
      </c>
      <c r="J2701" t="s">
        <v>5267</v>
      </c>
      <c r="K2701">
        <f t="array" ref="K2701">SUM((InvoiceNo=J2701)*1)</f>
        <v>1</v>
      </c>
      <c r="L2701">
        <f t="array" ref="L2701">SUM((InvoiceNo=J2701)*QuantityShipped)</f>
        <v>1</v>
      </c>
    </row>
    <row r="2702" spans="1:12" x14ac:dyDescent="0.55000000000000004">
      <c r="A2702" t="s">
        <v>2695</v>
      </c>
      <c r="B2702" s="1">
        <v>40666</v>
      </c>
      <c r="C2702" t="s">
        <v>138</v>
      </c>
      <c r="D2702" t="s">
        <v>61</v>
      </c>
      <c r="E2702" t="s">
        <v>60</v>
      </c>
      <c r="F2702">
        <v>70</v>
      </c>
      <c r="G2702" t="str">
        <f t="array" ref="G2702">INDEX(BillToName,MATCH(A2702,'Bill to Data'!$A$2:$A$3040,0))</f>
        <v>PAT LONERGAN</v>
      </c>
      <c r="H2702" t="str">
        <f t="shared" si="42"/>
        <v>DG11004-VP</v>
      </c>
      <c r="J2702" t="s">
        <v>5268</v>
      </c>
      <c r="K2702">
        <f t="array" ref="K2702">SUM((InvoiceNo=J2702)*1)</f>
        <v>2</v>
      </c>
      <c r="L2702">
        <f t="array" ref="L2702">SUM((InvoiceNo=J2702)*QuantityShipped)</f>
        <v>-78</v>
      </c>
    </row>
    <row r="2703" spans="1:12" x14ac:dyDescent="0.55000000000000004">
      <c r="A2703" t="s">
        <v>2696</v>
      </c>
      <c r="B2703" s="1">
        <v>40666</v>
      </c>
      <c r="C2703" t="s">
        <v>138</v>
      </c>
      <c r="D2703" t="s">
        <v>1056</v>
      </c>
      <c r="E2703" t="s">
        <v>1057</v>
      </c>
      <c r="F2703">
        <v>1</v>
      </c>
      <c r="G2703" t="str">
        <f t="array" ref="G2703">INDEX(BillToName,MATCH(A2703,'Bill to Data'!$A$2:$A$3040,0))</f>
        <v>Richard McCracken</v>
      </c>
      <c r="H2703" t="str">
        <f t="shared" si="42"/>
        <v>2088-343-435</v>
      </c>
      <c r="J2703" t="s">
        <v>5269</v>
      </c>
      <c r="K2703">
        <f t="array" ref="K2703">SUM((InvoiceNo=J2703)*1)</f>
        <v>1</v>
      </c>
      <c r="L2703">
        <f t="array" ref="L2703">SUM((InvoiceNo=J2703)*QuantityShipped)</f>
        <v>36</v>
      </c>
    </row>
    <row r="2704" spans="1:12" x14ac:dyDescent="0.55000000000000004">
      <c r="A2704" t="s">
        <v>2697</v>
      </c>
      <c r="B2704" s="1">
        <v>40666</v>
      </c>
      <c r="C2704" t="s">
        <v>1</v>
      </c>
      <c r="D2704" t="s">
        <v>236</v>
      </c>
      <c r="E2704" t="s">
        <v>148</v>
      </c>
      <c r="F2704">
        <v>6</v>
      </c>
      <c r="G2704" t="str">
        <f t="array" ref="G2704">INDEX(BillToName,MATCH(A2704,'Bill to Data'!$A$2:$A$3040,0))</f>
        <v>MARK KUNTZE</v>
      </c>
      <c r="H2704" t="str">
        <f t="shared" si="42"/>
        <v>QJ7421-1-NYB</v>
      </c>
      <c r="J2704" t="s">
        <v>5270</v>
      </c>
      <c r="K2704">
        <f t="array" ref="K2704">SUM((InvoiceNo=J2704)*1)</f>
        <v>4</v>
      </c>
      <c r="L2704">
        <f t="array" ref="L2704">SUM((InvoiceNo=J2704)*QuantityShipped)</f>
        <v>28</v>
      </c>
    </row>
    <row r="2705" spans="1:12" x14ac:dyDescent="0.55000000000000004">
      <c r="A2705" t="s">
        <v>2698</v>
      </c>
      <c r="B2705" s="1">
        <v>40666</v>
      </c>
      <c r="C2705" t="s">
        <v>1</v>
      </c>
      <c r="D2705" t="s">
        <v>1751</v>
      </c>
      <c r="E2705" t="s">
        <v>1752</v>
      </c>
      <c r="F2705">
        <v>4</v>
      </c>
      <c r="G2705" t="str">
        <f t="array" ref="G2705">INDEX(BillToName,MATCH(A2705,'Bill to Data'!$A$2:$A$3040,0))</f>
        <v>JOHN BOWEN</v>
      </c>
      <c r="H2705" t="str">
        <f t="shared" si="42"/>
        <v>QJ363C-1-NYB</v>
      </c>
      <c r="J2705" t="s">
        <v>5273</v>
      </c>
      <c r="K2705">
        <f t="array" ref="K2705">SUM((InvoiceNo=J2705)*1)</f>
        <v>1</v>
      </c>
      <c r="L2705">
        <f t="array" ref="L2705">SUM((InvoiceNo=J2705)*QuantityShipped)</f>
        <v>1</v>
      </c>
    </row>
    <row r="2706" spans="1:12" x14ac:dyDescent="0.55000000000000004">
      <c r="A2706" t="s">
        <v>2699</v>
      </c>
      <c r="B2706" s="1">
        <v>40666</v>
      </c>
      <c r="C2706" t="s">
        <v>1</v>
      </c>
      <c r="D2706" t="s">
        <v>1501</v>
      </c>
      <c r="E2706" t="s">
        <v>1502</v>
      </c>
      <c r="F2706">
        <v>1</v>
      </c>
      <c r="G2706" t="str">
        <f t="array" ref="G2706">INDEX(BillToName,MATCH(A2706,'Bill to Data'!$A$2:$A$3040,0))</f>
        <v>MARK DYER</v>
      </c>
      <c r="H2706" t="str">
        <f t="shared" si="42"/>
        <v>117-0171-165</v>
      </c>
      <c r="J2706" t="s">
        <v>5274</v>
      </c>
      <c r="K2706">
        <f t="array" ref="K2706">SUM((InvoiceNo=J2706)*1)</f>
        <v>2</v>
      </c>
      <c r="L2706">
        <f t="array" ref="L2706">SUM((InvoiceNo=J2706)*QuantityShipped)</f>
        <v>41</v>
      </c>
    </row>
    <row r="2707" spans="1:12" x14ac:dyDescent="0.55000000000000004">
      <c r="A2707" t="s">
        <v>2699</v>
      </c>
      <c r="B2707" s="1">
        <v>40666</v>
      </c>
      <c r="C2707" t="s">
        <v>1</v>
      </c>
      <c r="D2707" t="s">
        <v>261</v>
      </c>
      <c r="E2707" t="s">
        <v>106</v>
      </c>
      <c r="F2707">
        <v>50</v>
      </c>
      <c r="G2707" t="str">
        <f t="array" ref="G2707">INDEX(BillToName,MATCH(A2707,'Bill to Data'!$A$2:$A$3040,0))</f>
        <v>MARK DYER</v>
      </c>
      <c r="H2707" t="str">
        <f t="shared" si="42"/>
        <v>AIC11003-VS</v>
      </c>
      <c r="J2707" t="s">
        <v>5275</v>
      </c>
      <c r="K2707">
        <f t="array" ref="K2707">SUM((InvoiceNo=J2707)*1)</f>
        <v>7</v>
      </c>
      <c r="L2707">
        <f t="array" ref="L2707">SUM((InvoiceNo=J2707)*QuantityShipped)</f>
        <v>10</v>
      </c>
    </row>
    <row r="2708" spans="1:12" x14ac:dyDescent="0.55000000000000004">
      <c r="A2708" t="s">
        <v>2700</v>
      </c>
      <c r="B2708" s="1">
        <v>40666</v>
      </c>
      <c r="C2708" t="s">
        <v>1</v>
      </c>
      <c r="D2708" t="s">
        <v>1298</v>
      </c>
      <c r="E2708" t="s">
        <v>1299</v>
      </c>
      <c r="F2708">
        <v>1</v>
      </c>
      <c r="G2708" t="str">
        <f t="array" ref="G2708">INDEX(BillToName,MATCH(A2708,'Bill to Data'!$A$2:$A$3040,0))</f>
        <v>CHRIS PURANEN</v>
      </c>
      <c r="H2708" t="str">
        <f t="shared" si="42"/>
        <v>INFD0015-19</v>
      </c>
      <c r="J2708" t="s">
        <v>5280</v>
      </c>
      <c r="K2708">
        <f t="array" ref="K2708">SUM((InvoiceNo=J2708)*1)</f>
        <v>1</v>
      </c>
      <c r="L2708">
        <f t="array" ref="L2708">SUM((InvoiceNo=J2708)*QuantityShipped)</f>
        <v>1</v>
      </c>
    </row>
    <row r="2709" spans="1:12" x14ac:dyDescent="0.55000000000000004">
      <c r="A2709" t="s">
        <v>2701</v>
      </c>
      <c r="B2709" s="1">
        <v>40666</v>
      </c>
      <c r="C2709" t="s">
        <v>1</v>
      </c>
      <c r="D2709" t="s">
        <v>1415</v>
      </c>
      <c r="E2709" t="s">
        <v>1416</v>
      </c>
      <c r="F2709">
        <v>50</v>
      </c>
      <c r="G2709" t="str">
        <f t="array" ref="G2709">INDEX(BillToName,MATCH(A2709,'Bill to Data'!$A$2:$A$3040,0))</f>
        <v>EDWARD BOWMAR</v>
      </c>
      <c r="H2709" t="str">
        <f t="shared" si="42"/>
        <v>SJ7-08-VP</v>
      </c>
      <c r="J2709" t="s">
        <v>5283</v>
      </c>
      <c r="K2709">
        <f t="array" ref="K2709">SUM((InvoiceNo=J2709)*1)</f>
        <v>3</v>
      </c>
      <c r="L2709">
        <f t="array" ref="L2709">SUM((InvoiceNo=J2709)*QuantityShipped)</f>
        <v>6</v>
      </c>
    </row>
    <row r="2710" spans="1:12" x14ac:dyDescent="0.55000000000000004">
      <c r="A2710" t="s">
        <v>2702</v>
      </c>
      <c r="B2710" s="1">
        <v>40666</v>
      </c>
      <c r="C2710" t="s">
        <v>1</v>
      </c>
      <c r="D2710" t="s">
        <v>1097</v>
      </c>
      <c r="E2710" t="s">
        <v>1098</v>
      </c>
      <c r="F2710">
        <v>1</v>
      </c>
      <c r="G2710" t="str">
        <f t="array" ref="G2710">INDEX(BillToName,MATCH(A2710,'Bill to Data'!$A$2:$A$3040,0))</f>
        <v>JASON MATHEWS</v>
      </c>
      <c r="H2710" t="str">
        <f t="shared" si="42"/>
        <v>IN15-ST</v>
      </c>
      <c r="J2710" t="s">
        <v>5284</v>
      </c>
      <c r="K2710">
        <f t="array" ref="K2710">SUM((InvoiceNo=J2710)*1)</f>
        <v>8</v>
      </c>
      <c r="L2710">
        <f t="array" ref="L2710">SUM((InvoiceNo=J2710)*QuantityShipped)</f>
        <v>136</v>
      </c>
    </row>
    <row r="2711" spans="1:12" x14ac:dyDescent="0.55000000000000004">
      <c r="A2711" t="s">
        <v>2702</v>
      </c>
      <c r="B2711" s="1">
        <v>40666</v>
      </c>
      <c r="C2711" t="s">
        <v>1</v>
      </c>
      <c r="D2711" t="s">
        <v>1298</v>
      </c>
      <c r="E2711" t="s">
        <v>1299</v>
      </c>
      <c r="F2711">
        <v>1</v>
      </c>
      <c r="G2711" t="str">
        <f t="array" ref="G2711">INDEX(BillToName,MATCH(A2711,'Bill to Data'!$A$2:$A$3040,0))</f>
        <v>JASON MATHEWS</v>
      </c>
      <c r="H2711" t="str">
        <f t="shared" si="42"/>
        <v>INFD0015-19</v>
      </c>
      <c r="J2711" t="s">
        <v>5285</v>
      </c>
      <c r="K2711">
        <f t="array" ref="K2711">SUM((InvoiceNo=J2711)*1)</f>
        <v>11</v>
      </c>
      <c r="L2711">
        <f t="array" ref="L2711">SUM((InvoiceNo=J2711)*QuantityShipped)</f>
        <v>281</v>
      </c>
    </row>
    <row r="2712" spans="1:12" x14ac:dyDescent="0.55000000000000004">
      <c r="A2712" t="s">
        <v>2703</v>
      </c>
      <c r="B2712" s="1">
        <v>40666</v>
      </c>
      <c r="C2712" t="s">
        <v>1</v>
      </c>
      <c r="D2712" t="s">
        <v>1002</v>
      </c>
      <c r="E2712" t="s">
        <v>1003</v>
      </c>
      <c r="F2712">
        <v>2</v>
      </c>
      <c r="G2712" t="str">
        <f t="array" ref="G2712">INDEX(BillToName,MATCH(A2712,'Bill to Data'!$A$2:$A$3040,0))</f>
        <v>SUSAN MINOR</v>
      </c>
      <c r="H2712" t="str">
        <f t="shared" si="42"/>
        <v>22650-PP-1/4</v>
      </c>
      <c r="J2712" t="s">
        <v>5294</v>
      </c>
      <c r="K2712">
        <f t="array" ref="K2712">SUM((InvoiceNo=J2712)*1)</f>
        <v>1</v>
      </c>
      <c r="L2712">
        <f t="array" ref="L2712">SUM((InvoiceNo=J2712)*QuantityShipped)</f>
        <v>1</v>
      </c>
    </row>
    <row r="2713" spans="1:12" x14ac:dyDescent="0.55000000000000004">
      <c r="A2713" t="s">
        <v>2704</v>
      </c>
      <c r="B2713" s="1">
        <v>40666</v>
      </c>
      <c r="C2713" t="s">
        <v>1</v>
      </c>
      <c r="D2713" t="s">
        <v>117</v>
      </c>
      <c r="E2713" t="s">
        <v>12</v>
      </c>
      <c r="F2713">
        <v>4</v>
      </c>
      <c r="G2713" t="str">
        <f t="array" ref="G2713">INDEX(BillToName,MATCH(A2713,'Bill to Data'!$A$2:$A$3040,0))</f>
        <v>MICHAEL KOSACKI</v>
      </c>
      <c r="H2713" t="str">
        <f t="shared" si="42"/>
        <v>50800-21-AL-406</v>
      </c>
      <c r="J2713" t="s">
        <v>5295</v>
      </c>
      <c r="K2713">
        <f t="array" ref="K2713">SUM((InvoiceNo=J2713)*1)</f>
        <v>3</v>
      </c>
      <c r="L2713">
        <f t="array" ref="L2713">SUM((InvoiceNo=J2713)*QuantityShipped)</f>
        <v>75</v>
      </c>
    </row>
    <row r="2714" spans="1:12" x14ac:dyDescent="0.55000000000000004">
      <c r="A2714" t="s">
        <v>2704</v>
      </c>
      <c r="B2714" s="1">
        <v>40666</v>
      </c>
      <c r="C2714" t="s">
        <v>1</v>
      </c>
      <c r="D2714" t="s">
        <v>1728</v>
      </c>
      <c r="E2714" t="s">
        <v>63</v>
      </c>
      <c r="F2714">
        <v>4</v>
      </c>
      <c r="G2714" t="str">
        <f t="array" ref="G2714">INDEX(BillToName,MATCH(A2714,'Bill to Data'!$A$2:$A$3040,0))</f>
        <v>MICHAEL KOSACKI</v>
      </c>
      <c r="H2714" t="str">
        <f t="shared" si="42"/>
        <v>TP8006VS</v>
      </c>
      <c r="J2714" t="s">
        <v>5296</v>
      </c>
      <c r="K2714">
        <f t="array" ref="K2714">SUM((InvoiceNo=J2714)*1)</f>
        <v>1</v>
      </c>
      <c r="L2714">
        <f t="array" ref="L2714">SUM((InvoiceNo=J2714)*QuantityShipped)</f>
        <v>1</v>
      </c>
    </row>
    <row r="2715" spans="1:12" x14ac:dyDescent="0.55000000000000004">
      <c r="A2715" t="s">
        <v>2704</v>
      </c>
      <c r="B2715" s="1">
        <v>40666</v>
      </c>
      <c r="C2715" t="s">
        <v>1</v>
      </c>
      <c r="D2715" t="s">
        <v>522</v>
      </c>
      <c r="E2715" t="s">
        <v>63</v>
      </c>
      <c r="F2715">
        <v>4</v>
      </c>
      <c r="G2715" t="str">
        <f t="array" ref="G2715">INDEX(BillToName,MATCH(A2715,'Bill to Data'!$A$2:$A$3040,0))</f>
        <v>MICHAEL KOSACKI</v>
      </c>
      <c r="H2715" t="str">
        <f t="shared" si="42"/>
        <v>TP8003VS</v>
      </c>
      <c r="J2715" t="s">
        <v>5297</v>
      </c>
      <c r="K2715">
        <f t="array" ref="K2715">SUM((InvoiceNo=J2715)*1)</f>
        <v>3</v>
      </c>
      <c r="L2715">
        <f t="array" ref="L2715">SUM((InvoiceNo=J2715)*QuantityShipped)</f>
        <v>3</v>
      </c>
    </row>
    <row r="2716" spans="1:12" x14ac:dyDescent="0.55000000000000004">
      <c r="A2716" t="s">
        <v>2704</v>
      </c>
      <c r="B2716" s="1">
        <v>40666</v>
      </c>
      <c r="C2716" t="s">
        <v>1</v>
      </c>
      <c r="D2716" t="s">
        <v>524</v>
      </c>
      <c r="E2716" t="s">
        <v>63</v>
      </c>
      <c r="F2716">
        <v>4</v>
      </c>
      <c r="G2716" t="str">
        <f t="array" ref="G2716">INDEX(BillToName,MATCH(A2716,'Bill to Data'!$A$2:$A$3040,0))</f>
        <v>MICHAEL KOSACKI</v>
      </c>
      <c r="H2716" t="str">
        <f t="shared" si="42"/>
        <v>TP8004VS</v>
      </c>
      <c r="J2716" t="s">
        <v>5304</v>
      </c>
      <c r="K2716">
        <f t="array" ref="K2716">SUM((InvoiceNo=J2716)*1)</f>
        <v>1</v>
      </c>
      <c r="L2716">
        <f t="array" ref="L2716">SUM((InvoiceNo=J2716)*QuantityShipped)</f>
        <v>10</v>
      </c>
    </row>
    <row r="2717" spans="1:12" x14ac:dyDescent="0.55000000000000004">
      <c r="A2717" t="s">
        <v>2705</v>
      </c>
      <c r="B2717" s="1">
        <v>40666</v>
      </c>
      <c r="C2717" t="s">
        <v>138</v>
      </c>
      <c r="D2717" t="s">
        <v>29</v>
      </c>
      <c r="E2717" t="s">
        <v>30</v>
      </c>
      <c r="F2717">
        <v>54</v>
      </c>
      <c r="G2717" t="str">
        <f t="array" ref="G2717">INDEX(BillToName,MATCH(A2717,'Bill to Data'!$A$2:$A$3040,0))</f>
        <v>JOHN PLFUM</v>
      </c>
      <c r="H2717" t="str">
        <f t="shared" si="42"/>
        <v>25612-4-NYR</v>
      </c>
      <c r="J2717" t="s">
        <v>5305</v>
      </c>
      <c r="K2717">
        <f t="array" ref="K2717">SUM((InvoiceNo=J2717)*1)</f>
        <v>5</v>
      </c>
      <c r="L2717">
        <f t="array" ref="L2717">SUM((InvoiceNo=J2717)*QuantityShipped)</f>
        <v>98</v>
      </c>
    </row>
    <row r="2718" spans="1:12" x14ac:dyDescent="0.55000000000000004">
      <c r="A2718" t="s">
        <v>2705</v>
      </c>
      <c r="B2718" s="1">
        <v>40666</v>
      </c>
      <c r="C2718" t="s">
        <v>138</v>
      </c>
      <c r="D2718" t="s">
        <v>22</v>
      </c>
      <c r="E2718" t="s">
        <v>23</v>
      </c>
      <c r="F2718">
        <v>54</v>
      </c>
      <c r="G2718" t="str">
        <f t="array" ref="G2718">INDEX(BillToName,MATCH(A2718,'Bill to Data'!$A$2:$A$3040,0))</f>
        <v>JOHN PLFUM</v>
      </c>
      <c r="H2718" t="str">
        <f t="shared" si="42"/>
        <v>TT11003-VP</v>
      </c>
      <c r="J2718" t="s">
        <v>5306</v>
      </c>
      <c r="K2718">
        <f t="array" ref="K2718">SUM((InvoiceNo=J2718)*1)</f>
        <v>3</v>
      </c>
      <c r="L2718">
        <f t="array" ref="L2718">SUM((InvoiceNo=J2718)*QuantityShipped)</f>
        <v>168</v>
      </c>
    </row>
    <row r="2719" spans="1:12" x14ac:dyDescent="0.55000000000000004">
      <c r="A2719" t="s">
        <v>2705</v>
      </c>
      <c r="B2719" s="1">
        <v>40666</v>
      </c>
      <c r="C2719" t="s">
        <v>138</v>
      </c>
      <c r="D2719" t="s">
        <v>73</v>
      </c>
      <c r="E2719" t="s">
        <v>74</v>
      </c>
      <c r="F2719">
        <v>54</v>
      </c>
      <c r="G2719" t="str">
        <f t="array" ref="G2719">INDEX(BillToName,MATCH(A2719,'Bill to Data'!$A$2:$A$3040,0))</f>
        <v>JOHN PLFUM</v>
      </c>
      <c r="H2719" t="str">
        <f t="shared" si="42"/>
        <v>19843-NYR</v>
      </c>
      <c r="J2719" t="s">
        <v>5307</v>
      </c>
      <c r="K2719">
        <f t="array" ref="K2719">SUM((InvoiceNo=J2719)*1)</f>
        <v>1</v>
      </c>
      <c r="L2719">
        <f t="array" ref="L2719">SUM((InvoiceNo=J2719)*QuantityShipped)</f>
        <v>1</v>
      </c>
    </row>
    <row r="2720" spans="1:12" x14ac:dyDescent="0.55000000000000004">
      <c r="A2720" t="s">
        <v>2705</v>
      </c>
      <c r="B2720" s="1">
        <v>40666</v>
      </c>
      <c r="C2720" t="s">
        <v>138</v>
      </c>
      <c r="D2720" t="s">
        <v>121</v>
      </c>
      <c r="E2720" t="s">
        <v>30</v>
      </c>
      <c r="F2720">
        <v>54</v>
      </c>
      <c r="G2720" t="str">
        <f t="array" ref="G2720">INDEX(BillToName,MATCH(A2720,'Bill to Data'!$A$2:$A$3040,0))</f>
        <v>JOHN PLFUM</v>
      </c>
      <c r="H2720" t="str">
        <f t="shared" si="42"/>
        <v>25612-3-NYR</v>
      </c>
      <c r="J2720" t="s">
        <v>5310</v>
      </c>
      <c r="K2720">
        <f t="array" ref="K2720">SUM((InvoiceNo=J2720)*1)</f>
        <v>2</v>
      </c>
      <c r="L2720">
        <f t="array" ref="L2720">SUM((InvoiceNo=J2720)*QuantityShipped)</f>
        <v>112</v>
      </c>
    </row>
    <row r="2721" spans="1:12" x14ac:dyDescent="0.55000000000000004">
      <c r="A2721" t="s">
        <v>2706</v>
      </c>
      <c r="B2721" s="1">
        <v>40666</v>
      </c>
      <c r="C2721" t="s">
        <v>138</v>
      </c>
      <c r="D2721" t="s">
        <v>665</v>
      </c>
      <c r="E2721" t="s">
        <v>666</v>
      </c>
      <c r="F2721">
        <v>56</v>
      </c>
      <c r="G2721" t="str">
        <f t="array" ref="G2721">INDEX(BillToName,MATCH(A2721,'Bill to Data'!$A$2:$A$3040,0))</f>
        <v>JEREMY ROBERTSON</v>
      </c>
      <c r="H2721" t="str">
        <f t="shared" si="42"/>
        <v>AI11004-VS</v>
      </c>
      <c r="J2721" t="s">
        <v>5311</v>
      </c>
      <c r="K2721">
        <f t="array" ref="K2721">SUM((InvoiceNo=J2721)*1)</f>
        <v>2</v>
      </c>
      <c r="L2721">
        <f t="array" ref="L2721">SUM((InvoiceNo=J2721)*QuantityShipped)</f>
        <v>4</v>
      </c>
    </row>
    <row r="2722" spans="1:12" x14ac:dyDescent="0.55000000000000004">
      <c r="A2722" t="s">
        <v>2707</v>
      </c>
      <c r="B2722" s="1">
        <v>40666</v>
      </c>
      <c r="C2722" t="s">
        <v>138</v>
      </c>
      <c r="D2722" t="s">
        <v>1544</v>
      </c>
      <c r="E2722" t="s">
        <v>1545</v>
      </c>
      <c r="F2722">
        <v>11</v>
      </c>
      <c r="G2722" t="str">
        <f t="array" ref="G2722">INDEX(BillToName,MATCH(A2722,'Bill to Data'!$A$2:$A$3040,0))</f>
        <v>RON OUTLAW</v>
      </c>
      <c r="H2722" t="str">
        <f t="shared" si="42"/>
        <v>SJ7-05-VP</v>
      </c>
      <c r="J2722" t="s">
        <v>5312</v>
      </c>
      <c r="K2722">
        <f t="array" ref="K2722">SUM((InvoiceNo=J2722)*1)</f>
        <v>5</v>
      </c>
      <c r="L2722">
        <f t="array" ref="L2722">SUM((InvoiceNo=J2722)*QuantityShipped)</f>
        <v>250</v>
      </c>
    </row>
    <row r="2723" spans="1:12" x14ac:dyDescent="0.55000000000000004">
      <c r="A2723" t="s">
        <v>2708</v>
      </c>
      <c r="B2723" s="1">
        <v>40666</v>
      </c>
      <c r="C2723" t="s">
        <v>1</v>
      </c>
      <c r="D2723" t="s">
        <v>16</v>
      </c>
      <c r="E2723" t="s">
        <v>17</v>
      </c>
      <c r="F2723">
        <v>1</v>
      </c>
      <c r="G2723" t="str">
        <f t="array" ref="G2723">INDEX(BillToName,MATCH(A2723,'Bill to Data'!$A$2:$A$3040,0))</f>
        <v>RAY SCHECHINGER</v>
      </c>
      <c r="H2723" t="str">
        <f t="shared" si="42"/>
        <v>8007-543-836</v>
      </c>
      <c r="J2723" t="s">
        <v>5313</v>
      </c>
      <c r="K2723">
        <f t="array" ref="K2723">SUM((InvoiceNo=J2723)*1)</f>
        <v>1</v>
      </c>
      <c r="L2723">
        <f t="array" ref="L2723">SUM((InvoiceNo=J2723)*QuantityShipped)</f>
        <v>10</v>
      </c>
    </row>
    <row r="2724" spans="1:12" x14ac:dyDescent="0.55000000000000004">
      <c r="A2724" t="s">
        <v>2709</v>
      </c>
      <c r="B2724" s="1">
        <v>40666</v>
      </c>
      <c r="C2724" t="s">
        <v>138</v>
      </c>
      <c r="D2724" t="s">
        <v>1803</v>
      </c>
      <c r="E2724" t="s">
        <v>120</v>
      </c>
      <c r="F2724">
        <v>6</v>
      </c>
      <c r="G2724" t="str">
        <f t="array" ref="G2724">INDEX(BillToName,MATCH(A2724,'Bill to Data'!$A$2:$A$3040,0))</f>
        <v>Peavy Grain Company</v>
      </c>
      <c r="H2724" t="str">
        <f t="shared" si="42"/>
        <v>XR11005-VS</v>
      </c>
      <c r="J2724" t="s">
        <v>5314</v>
      </c>
      <c r="K2724">
        <f t="array" ref="K2724">SUM((InvoiceNo=J2724)*1)</f>
        <v>8</v>
      </c>
      <c r="L2724">
        <f t="array" ref="L2724">SUM((InvoiceNo=J2724)*QuantityShipped)</f>
        <v>240</v>
      </c>
    </row>
    <row r="2725" spans="1:12" x14ac:dyDescent="0.55000000000000004">
      <c r="A2725" t="s">
        <v>2709</v>
      </c>
      <c r="B2725" s="1">
        <v>40666</v>
      </c>
      <c r="C2725" t="s">
        <v>138</v>
      </c>
      <c r="D2725" t="s">
        <v>1178</v>
      </c>
      <c r="E2725" t="s">
        <v>30</v>
      </c>
      <c r="F2725">
        <v>6</v>
      </c>
      <c r="G2725" t="str">
        <f t="array" ref="G2725">INDEX(BillToName,MATCH(A2725,'Bill to Data'!$A$2:$A$3040,0))</f>
        <v>Peavy Grain Company</v>
      </c>
      <c r="H2725" t="str">
        <f t="shared" si="42"/>
        <v>25612-7-NYR</v>
      </c>
      <c r="J2725" t="s">
        <v>5317</v>
      </c>
      <c r="K2725">
        <f t="array" ref="K2725">SUM((InvoiceNo=J2725)*1)</f>
        <v>4</v>
      </c>
      <c r="L2725">
        <f t="array" ref="L2725">SUM((InvoiceNo=J2725)*QuantityShipped)</f>
        <v>22</v>
      </c>
    </row>
    <row r="2726" spans="1:12" x14ac:dyDescent="0.55000000000000004">
      <c r="A2726" t="s">
        <v>2710</v>
      </c>
      <c r="B2726" s="1">
        <v>40666</v>
      </c>
      <c r="C2726" t="s">
        <v>138</v>
      </c>
      <c r="D2726" t="s">
        <v>1170</v>
      </c>
      <c r="E2726" t="s">
        <v>1171</v>
      </c>
      <c r="F2726">
        <v>60</v>
      </c>
      <c r="G2726" t="str">
        <f t="array" ref="G2726">INDEX(BillToName,MATCH(A2726,'Bill to Data'!$A$2:$A$3040,0))</f>
        <v>BRYAN ANDERSON</v>
      </c>
      <c r="H2726" t="str">
        <f t="shared" si="42"/>
        <v>SJ3-03-VP</v>
      </c>
      <c r="J2726" t="s">
        <v>5318</v>
      </c>
      <c r="K2726">
        <f t="array" ref="K2726">SUM((InvoiceNo=J2726)*1)</f>
        <v>2</v>
      </c>
      <c r="L2726">
        <f t="array" ref="L2726">SUM((InvoiceNo=J2726)*QuantityShipped)</f>
        <v>16</v>
      </c>
    </row>
    <row r="2727" spans="1:12" x14ac:dyDescent="0.55000000000000004">
      <c r="A2727" t="s">
        <v>2710</v>
      </c>
      <c r="B2727" s="1">
        <v>40666</v>
      </c>
      <c r="C2727" t="s">
        <v>138</v>
      </c>
      <c r="D2727" t="s">
        <v>2470</v>
      </c>
      <c r="E2727" t="s">
        <v>30</v>
      </c>
      <c r="F2727">
        <v>60</v>
      </c>
      <c r="G2727" t="str">
        <f t="array" ref="G2727">INDEX(BillToName,MATCH(A2727,'Bill to Data'!$A$2:$A$3040,0))</f>
        <v>BRYAN ANDERSON</v>
      </c>
      <c r="H2727" t="str">
        <f t="shared" si="42"/>
        <v>25598-1-NYR</v>
      </c>
      <c r="J2727" t="s">
        <v>5320</v>
      </c>
      <c r="K2727">
        <f t="array" ref="K2727">SUM((InvoiceNo=J2727)*1)</f>
        <v>1</v>
      </c>
      <c r="L2727">
        <f t="array" ref="L2727">SUM((InvoiceNo=J2727)*QuantityShipped)</f>
        <v>-50</v>
      </c>
    </row>
    <row r="2728" spans="1:12" x14ac:dyDescent="0.55000000000000004">
      <c r="A2728" t="s">
        <v>2711</v>
      </c>
      <c r="B2728" s="1">
        <v>40667</v>
      </c>
      <c r="C2728" t="s">
        <v>138</v>
      </c>
      <c r="D2728" t="s">
        <v>2692</v>
      </c>
      <c r="E2728" t="s">
        <v>1049</v>
      </c>
      <c r="F2728">
        <v>62</v>
      </c>
      <c r="G2728" t="str">
        <f t="array" ref="G2728">INDEX(BillToName,MATCH(A2728,'Bill to Data'!$A$2:$A$3040,0))</f>
        <v>GLEN BAREFOOT</v>
      </c>
      <c r="H2728" t="str">
        <f t="shared" si="42"/>
        <v>AITTJ60-11004VP</v>
      </c>
      <c r="J2728" t="s">
        <v>5321</v>
      </c>
      <c r="K2728">
        <f t="array" ref="K2728">SUM((InvoiceNo=J2728)*1)</f>
        <v>1</v>
      </c>
      <c r="L2728">
        <f t="array" ref="L2728">SUM((InvoiceNo=J2728)*QuantityShipped)</f>
        <v>3</v>
      </c>
    </row>
    <row r="2729" spans="1:12" x14ac:dyDescent="0.55000000000000004">
      <c r="A2729" t="s">
        <v>2712</v>
      </c>
      <c r="B2729" s="1">
        <v>40667</v>
      </c>
      <c r="C2729" t="s">
        <v>1</v>
      </c>
      <c r="D2729" t="s">
        <v>711</v>
      </c>
      <c r="E2729" t="s">
        <v>63</v>
      </c>
      <c r="F2729">
        <v>6</v>
      </c>
      <c r="G2729" t="str">
        <f t="array" ref="G2729">INDEX(BillToName,MATCH(A2729,'Bill to Data'!$A$2:$A$3040,0))</f>
        <v>BRIAN HARDY</v>
      </c>
      <c r="H2729" t="str">
        <f t="shared" si="42"/>
        <v>DG8002VS</v>
      </c>
      <c r="J2729" t="s">
        <v>5323</v>
      </c>
      <c r="K2729">
        <f t="array" ref="K2729">SUM((InvoiceNo=J2729)*1)</f>
        <v>2</v>
      </c>
      <c r="L2729">
        <f t="array" ref="L2729">SUM((InvoiceNo=J2729)*QuantityShipped)</f>
        <v>96</v>
      </c>
    </row>
    <row r="2730" spans="1:12" x14ac:dyDescent="0.55000000000000004">
      <c r="A2730" t="s">
        <v>2713</v>
      </c>
      <c r="B2730" s="1">
        <v>40667</v>
      </c>
      <c r="C2730" t="s">
        <v>1</v>
      </c>
      <c r="D2730" t="s">
        <v>1298</v>
      </c>
      <c r="E2730" t="s">
        <v>1299</v>
      </c>
      <c r="F2730">
        <v>1</v>
      </c>
      <c r="G2730" t="str">
        <f t="array" ref="G2730">INDEX(BillToName,MATCH(A2730,'Bill to Data'!$A$2:$A$3040,0))</f>
        <v>STEPHEN LORD</v>
      </c>
      <c r="H2730" t="str">
        <f t="shared" si="42"/>
        <v>INFD0015-19</v>
      </c>
      <c r="J2730" t="s">
        <v>5325</v>
      </c>
      <c r="K2730">
        <f t="array" ref="K2730">SUM((InvoiceNo=J2730)*1)</f>
        <v>5</v>
      </c>
      <c r="L2730">
        <f t="array" ref="L2730">SUM((InvoiceNo=J2730)*QuantityShipped)</f>
        <v>420</v>
      </c>
    </row>
    <row r="2731" spans="1:12" x14ac:dyDescent="0.55000000000000004">
      <c r="A2731" t="s">
        <v>2714</v>
      </c>
      <c r="B2731" s="1">
        <v>40667</v>
      </c>
      <c r="C2731" t="s">
        <v>1</v>
      </c>
      <c r="D2731" t="s">
        <v>2715</v>
      </c>
      <c r="E2731" t="s">
        <v>2716</v>
      </c>
      <c r="F2731">
        <v>5</v>
      </c>
      <c r="G2731" t="str">
        <f t="array" ref="G2731">INDEX(BillToName,MATCH(A2731,'Bill to Data'!$A$2:$A$3040,0))</f>
        <v>JOSH FIGGINS</v>
      </c>
      <c r="H2731" t="str">
        <f t="shared" si="42"/>
        <v>5319</v>
      </c>
      <c r="J2731" t="s">
        <v>5326</v>
      </c>
      <c r="K2731">
        <f t="array" ref="K2731">SUM((InvoiceNo=J2731)*1)</f>
        <v>3</v>
      </c>
      <c r="L2731">
        <f t="array" ref="L2731">SUM((InvoiceNo=J2731)*QuantityShipped)</f>
        <v>148</v>
      </c>
    </row>
    <row r="2732" spans="1:12" x14ac:dyDescent="0.55000000000000004">
      <c r="A2732" t="s">
        <v>2714</v>
      </c>
      <c r="B2732" s="1">
        <v>40667</v>
      </c>
      <c r="C2732" t="s">
        <v>1</v>
      </c>
      <c r="D2732" t="s">
        <v>71</v>
      </c>
      <c r="E2732" t="s">
        <v>72</v>
      </c>
      <c r="F2732">
        <v>48</v>
      </c>
      <c r="G2732" t="str">
        <f t="array" ref="G2732">INDEX(BillToName,MATCH(A2732,'Bill to Data'!$A$2:$A$3040,0))</f>
        <v>JOSH FIGGINS</v>
      </c>
      <c r="H2732" t="str">
        <f t="shared" si="42"/>
        <v>55215-50-EPR</v>
      </c>
      <c r="J2732" t="s">
        <v>5328</v>
      </c>
      <c r="K2732">
        <f t="array" ref="K2732">SUM((InvoiceNo=J2732)*1)</f>
        <v>1</v>
      </c>
      <c r="L2732">
        <f t="array" ref="L2732">SUM((InvoiceNo=J2732)*QuantityShipped)</f>
        <v>1</v>
      </c>
    </row>
    <row r="2733" spans="1:12" x14ac:dyDescent="0.55000000000000004">
      <c r="A2733" t="s">
        <v>2714</v>
      </c>
      <c r="B2733" s="1">
        <v>40667</v>
      </c>
      <c r="C2733" t="s">
        <v>1</v>
      </c>
      <c r="D2733" t="s">
        <v>453</v>
      </c>
      <c r="E2733" t="s">
        <v>30</v>
      </c>
      <c r="F2733">
        <v>10</v>
      </c>
      <c r="G2733" t="str">
        <f t="array" ref="G2733">INDEX(BillToName,MATCH(A2733,'Bill to Data'!$A$2:$A$3040,0))</f>
        <v>JOSH FIGGINS</v>
      </c>
      <c r="H2733" t="str">
        <f t="shared" si="42"/>
        <v>25612-2-NYR</v>
      </c>
      <c r="J2733" t="s">
        <v>5329</v>
      </c>
      <c r="K2733">
        <f t="array" ref="K2733">SUM((InvoiceNo=J2733)*1)</f>
        <v>8</v>
      </c>
      <c r="L2733">
        <f t="array" ref="L2733">SUM((InvoiceNo=J2733)*QuantityShipped)</f>
        <v>381</v>
      </c>
    </row>
    <row r="2734" spans="1:12" x14ac:dyDescent="0.55000000000000004">
      <c r="A2734" t="s">
        <v>2714</v>
      </c>
      <c r="B2734" s="1">
        <v>40667</v>
      </c>
      <c r="C2734" t="s">
        <v>1</v>
      </c>
      <c r="D2734" t="s">
        <v>1757</v>
      </c>
      <c r="E2734" t="s">
        <v>1280</v>
      </c>
      <c r="F2734">
        <v>48</v>
      </c>
      <c r="G2734" t="str">
        <f t="array" ref="G2734">INDEX(BillToName,MATCH(A2734,'Bill to Data'!$A$2:$A$3040,0))</f>
        <v>JOSH FIGGINS</v>
      </c>
      <c r="H2734" t="str">
        <f t="shared" si="42"/>
        <v>TTI11005-VP</v>
      </c>
      <c r="J2734" t="s">
        <v>5336</v>
      </c>
      <c r="K2734">
        <f t="array" ref="K2734">SUM((InvoiceNo=J2734)*1)</f>
        <v>9</v>
      </c>
      <c r="L2734">
        <f t="array" ref="L2734">SUM((InvoiceNo=J2734)*QuantityShipped)</f>
        <v>246</v>
      </c>
    </row>
    <row r="2735" spans="1:12" x14ac:dyDescent="0.55000000000000004">
      <c r="A2735" t="s">
        <v>2714</v>
      </c>
      <c r="B2735" s="1">
        <v>40667</v>
      </c>
      <c r="C2735" t="s">
        <v>1</v>
      </c>
      <c r="D2735" t="s">
        <v>1067</v>
      </c>
      <c r="E2735" t="s">
        <v>1068</v>
      </c>
      <c r="F2735">
        <v>48</v>
      </c>
      <c r="G2735" t="str">
        <f t="array" ref="G2735">INDEX(BillToName,MATCH(A2735,'Bill to Data'!$A$2:$A$3040,0))</f>
        <v>JOSH FIGGINS</v>
      </c>
      <c r="H2735" t="str">
        <f t="shared" si="42"/>
        <v>CP25597-5-NY</v>
      </c>
      <c r="J2735" t="s">
        <v>5339</v>
      </c>
      <c r="K2735">
        <f t="array" ref="K2735">SUM((InvoiceNo=J2735)*1)</f>
        <v>16</v>
      </c>
      <c r="L2735">
        <f t="array" ref="L2735">SUM((InvoiceNo=J2735)*QuantityShipped)</f>
        <v>822</v>
      </c>
    </row>
    <row r="2736" spans="1:12" x14ac:dyDescent="0.55000000000000004">
      <c r="A2736" t="s">
        <v>2714</v>
      </c>
      <c r="B2736" s="1">
        <v>40667</v>
      </c>
      <c r="C2736" t="s">
        <v>1</v>
      </c>
      <c r="D2736" t="s">
        <v>1968</v>
      </c>
      <c r="E2736" t="s">
        <v>120</v>
      </c>
      <c r="F2736">
        <v>47</v>
      </c>
      <c r="G2736" t="str">
        <f t="array" ref="G2736">INDEX(BillToName,MATCH(A2736,'Bill to Data'!$A$2:$A$3040,0))</f>
        <v>JOSH FIGGINS</v>
      </c>
      <c r="H2736" t="str">
        <f t="shared" si="42"/>
        <v>XR8005VS</v>
      </c>
      <c r="J2736" t="s">
        <v>5340</v>
      </c>
      <c r="K2736">
        <f t="array" ref="K2736">SUM((InvoiceNo=J2736)*1)</f>
        <v>1</v>
      </c>
      <c r="L2736">
        <f t="array" ref="L2736">SUM((InvoiceNo=J2736)*QuantityShipped)</f>
        <v>2</v>
      </c>
    </row>
    <row r="2737" spans="1:12" x14ac:dyDescent="0.55000000000000004">
      <c r="A2737" t="s">
        <v>2717</v>
      </c>
      <c r="B2737" s="1">
        <v>40667</v>
      </c>
      <c r="C2737" t="s">
        <v>1</v>
      </c>
      <c r="D2737" t="s">
        <v>1112</v>
      </c>
      <c r="E2737" t="s">
        <v>1113</v>
      </c>
      <c r="F2737">
        <v>2</v>
      </c>
      <c r="G2737" t="str">
        <f t="array" ref="G2737">INDEX(BillToName,MATCH(A2737,'Bill to Data'!$A$2:$A$3040,0))</f>
        <v>PAUL SZYMCZAK</v>
      </c>
      <c r="H2737" t="str">
        <f t="shared" si="42"/>
        <v>115-0171-792</v>
      </c>
      <c r="J2737" t="s">
        <v>5343</v>
      </c>
      <c r="K2737">
        <f t="array" ref="K2737">SUM((InvoiceNo=J2737)*1)</f>
        <v>2</v>
      </c>
      <c r="L2737">
        <f t="array" ref="L2737">SUM((InvoiceNo=J2737)*QuantityShipped)</f>
        <v>1</v>
      </c>
    </row>
    <row r="2738" spans="1:12" x14ac:dyDescent="0.55000000000000004">
      <c r="A2738" t="s">
        <v>2718</v>
      </c>
      <c r="B2738" s="1">
        <v>40667</v>
      </c>
      <c r="C2738" t="s">
        <v>138</v>
      </c>
      <c r="D2738" t="s">
        <v>533</v>
      </c>
      <c r="E2738" t="s">
        <v>534</v>
      </c>
      <c r="F2738">
        <v>1</v>
      </c>
      <c r="G2738" t="str">
        <f t="array" ref="G2738">INDEX(BillToName,MATCH(A2738,'Bill to Data'!$A$2:$A$3040,0))</f>
        <v>Pope Farms</v>
      </c>
      <c r="H2738" t="str">
        <f t="shared" si="42"/>
        <v>23890</v>
      </c>
      <c r="J2738" t="s">
        <v>5346</v>
      </c>
      <c r="K2738">
        <f t="array" ref="K2738">SUM((InvoiceNo=J2738)*1)</f>
        <v>4</v>
      </c>
      <c r="L2738">
        <f t="array" ref="L2738">SUM((InvoiceNo=J2738)*QuantityShipped)</f>
        <v>7</v>
      </c>
    </row>
    <row r="2739" spans="1:12" x14ac:dyDescent="0.55000000000000004">
      <c r="A2739" t="s">
        <v>2719</v>
      </c>
      <c r="B2739" s="1">
        <v>40667</v>
      </c>
      <c r="C2739" t="s">
        <v>1</v>
      </c>
      <c r="D2739" t="s">
        <v>127</v>
      </c>
      <c r="E2739" t="s">
        <v>128</v>
      </c>
      <c r="F2739">
        <v>1</v>
      </c>
      <c r="G2739" t="str">
        <f t="array" ref="G2739">INDEX(BillToName,MATCH(A2739,'Bill to Data'!$A$2:$A$3040,0))</f>
        <v>Ronald Goerler</v>
      </c>
      <c r="H2739" t="str">
        <f t="shared" si="42"/>
        <v>1321-0007</v>
      </c>
      <c r="J2739" t="s">
        <v>5348</v>
      </c>
      <c r="K2739">
        <f t="array" ref="K2739">SUM((InvoiceNo=J2739)*1)</f>
        <v>1</v>
      </c>
      <c r="L2739">
        <f t="array" ref="L2739">SUM((InvoiceNo=J2739)*QuantityShipped)</f>
        <v>2</v>
      </c>
    </row>
    <row r="2740" spans="1:12" x14ac:dyDescent="0.55000000000000004">
      <c r="A2740" t="s">
        <v>2719</v>
      </c>
      <c r="B2740" s="1">
        <v>40667</v>
      </c>
      <c r="C2740" t="s">
        <v>1</v>
      </c>
      <c r="D2740" t="s">
        <v>721</v>
      </c>
      <c r="E2740" t="s">
        <v>128</v>
      </c>
      <c r="F2740">
        <v>-1</v>
      </c>
      <c r="G2740" t="str">
        <f t="array" ref="G2740">INDEX(BillToName,MATCH(A2740,'Bill to Data'!$A$2:$A$3040,0))</f>
        <v>Ronald Goerler</v>
      </c>
      <c r="H2740" t="str">
        <f t="shared" si="42"/>
        <v>1321-0008</v>
      </c>
      <c r="J2740" t="s">
        <v>5349</v>
      </c>
      <c r="K2740">
        <f t="array" ref="K2740">SUM((InvoiceNo=J2740)*1)</f>
        <v>2</v>
      </c>
      <c r="L2740">
        <f t="array" ref="L2740">SUM((InvoiceNo=J2740)*QuantityShipped)</f>
        <v>6</v>
      </c>
    </row>
    <row r="2741" spans="1:12" x14ac:dyDescent="0.55000000000000004">
      <c r="A2741" t="s">
        <v>2720</v>
      </c>
      <c r="B2741" s="1">
        <v>40667</v>
      </c>
      <c r="C2741" t="s">
        <v>138</v>
      </c>
      <c r="D2741" t="s">
        <v>93</v>
      </c>
      <c r="E2741" t="s">
        <v>94</v>
      </c>
      <c r="F2741">
        <v>1</v>
      </c>
      <c r="G2741" t="str">
        <f t="array" ref="G2741">INDEX(BillToName,MATCH(A2741,'Bill to Data'!$A$2:$A$3040,0))</f>
        <v>Phone Orders</v>
      </c>
      <c r="H2741" t="str">
        <f t="shared" si="42"/>
        <v>MFM220</v>
      </c>
      <c r="J2741" t="s">
        <v>5352</v>
      </c>
      <c r="K2741">
        <f t="array" ref="K2741">SUM((InvoiceNo=J2741)*1)</f>
        <v>2</v>
      </c>
      <c r="L2741">
        <f t="array" ref="L2741">SUM((InvoiceNo=J2741)*QuantityShipped)</f>
        <v>2</v>
      </c>
    </row>
    <row r="2742" spans="1:12" x14ac:dyDescent="0.55000000000000004">
      <c r="A2742" t="s">
        <v>2721</v>
      </c>
      <c r="B2742" s="1">
        <v>40667</v>
      </c>
      <c r="C2742" t="s">
        <v>1</v>
      </c>
      <c r="D2742" t="s">
        <v>2722</v>
      </c>
      <c r="E2742" t="s">
        <v>145</v>
      </c>
      <c r="F2742">
        <v>0</v>
      </c>
      <c r="G2742" t="str">
        <f t="array" ref="G2742">INDEX(BillToName,MATCH(A2742,'Bill to Data'!$A$2:$A$3040,0))</f>
        <v>IRVIN GRAVES</v>
      </c>
      <c r="H2742" t="str">
        <f t="shared" si="42"/>
        <v>QJ363C-500-1-NY</v>
      </c>
      <c r="J2742" t="s">
        <v>5353</v>
      </c>
      <c r="K2742">
        <f t="array" ref="K2742">SUM((InvoiceNo=J2742)*1)</f>
        <v>1</v>
      </c>
      <c r="L2742">
        <f t="array" ref="L2742">SUM((InvoiceNo=J2742)*QuantityShipped)</f>
        <v>1</v>
      </c>
    </row>
    <row r="2743" spans="1:12" x14ac:dyDescent="0.55000000000000004">
      <c r="A2743" t="s">
        <v>2721</v>
      </c>
      <c r="B2743" s="1">
        <v>40667</v>
      </c>
      <c r="C2743" t="s">
        <v>1</v>
      </c>
      <c r="D2743" t="s">
        <v>144</v>
      </c>
      <c r="E2743" t="s">
        <v>145</v>
      </c>
      <c r="F2743">
        <v>8</v>
      </c>
      <c r="G2743" t="str">
        <f t="array" ref="G2743">INDEX(BillToName,MATCH(A2743,'Bill to Data'!$A$2:$A$3040,0))</f>
        <v>IRVIN GRAVES</v>
      </c>
      <c r="H2743" t="str">
        <f t="shared" si="42"/>
        <v>QJ363C-500-2-NY</v>
      </c>
      <c r="J2743" t="s">
        <v>5354</v>
      </c>
      <c r="K2743">
        <f t="array" ref="K2743">SUM((InvoiceNo=J2743)*1)</f>
        <v>1</v>
      </c>
      <c r="L2743">
        <f t="array" ref="L2743">SUM((InvoiceNo=J2743)*QuantityShipped)</f>
        <v>1</v>
      </c>
    </row>
    <row r="2744" spans="1:12" x14ac:dyDescent="0.55000000000000004">
      <c r="A2744" t="s">
        <v>2721</v>
      </c>
      <c r="B2744" s="1">
        <v>40667</v>
      </c>
      <c r="C2744" t="s">
        <v>1</v>
      </c>
      <c r="D2744" t="s">
        <v>253</v>
      </c>
      <c r="E2744" t="s">
        <v>200</v>
      </c>
      <c r="F2744">
        <v>17</v>
      </c>
      <c r="G2744" t="str">
        <f t="array" ref="G2744">INDEX(BillToName,MATCH(A2744,'Bill to Data'!$A$2:$A$3040,0))</f>
        <v>IRVIN GRAVES</v>
      </c>
      <c r="H2744" t="str">
        <f t="shared" si="42"/>
        <v>QJ111SQ-1-1/2-3</v>
      </c>
      <c r="J2744" t="s">
        <v>5355</v>
      </c>
      <c r="K2744">
        <f t="array" ref="K2744">SUM((InvoiceNo=J2744)*1)</f>
        <v>3</v>
      </c>
      <c r="L2744">
        <f t="array" ref="L2744">SUM((InvoiceNo=J2744)*QuantityShipped)</f>
        <v>26</v>
      </c>
    </row>
    <row r="2745" spans="1:12" x14ac:dyDescent="0.55000000000000004">
      <c r="A2745" t="s">
        <v>2721</v>
      </c>
      <c r="B2745" s="1">
        <v>40667</v>
      </c>
      <c r="C2745" t="s">
        <v>1</v>
      </c>
      <c r="D2745" t="s">
        <v>218</v>
      </c>
      <c r="E2745" t="s">
        <v>219</v>
      </c>
      <c r="F2745">
        <v>17</v>
      </c>
      <c r="G2745" t="str">
        <f t="array" ref="G2745">INDEX(BillToName,MATCH(A2745,'Bill to Data'!$A$2:$A$3040,0))</f>
        <v>IRVIN GRAVES</v>
      </c>
      <c r="H2745" t="str">
        <f t="shared" si="42"/>
        <v>FC-ULD120-02</v>
      </c>
      <c r="J2745" t="s">
        <v>5356</v>
      </c>
      <c r="K2745">
        <f t="array" ref="K2745">SUM((InvoiceNo=J2745)*1)</f>
        <v>1</v>
      </c>
      <c r="L2745">
        <f t="array" ref="L2745">SUM((InvoiceNo=J2745)*QuantityShipped)</f>
        <v>1</v>
      </c>
    </row>
    <row r="2746" spans="1:12" x14ac:dyDescent="0.55000000000000004">
      <c r="A2746" t="s">
        <v>2721</v>
      </c>
      <c r="B2746" s="1">
        <v>40667</v>
      </c>
      <c r="C2746" t="s">
        <v>1</v>
      </c>
      <c r="D2746" t="s">
        <v>795</v>
      </c>
      <c r="E2746" t="s">
        <v>796</v>
      </c>
      <c r="F2746">
        <v>17</v>
      </c>
      <c r="G2746" t="str">
        <f t="array" ref="G2746">INDEX(BillToName,MATCH(A2746,'Bill to Data'!$A$2:$A$3040,0))</f>
        <v>IRVIN GRAVES</v>
      </c>
      <c r="H2746" t="str">
        <f t="shared" si="42"/>
        <v>FC-ULD120-04</v>
      </c>
      <c r="J2746" t="s">
        <v>5357</v>
      </c>
      <c r="K2746">
        <f t="array" ref="K2746">SUM((InvoiceNo=J2746)*1)</f>
        <v>1</v>
      </c>
      <c r="L2746">
        <f t="array" ref="L2746">SUM((InvoiceNo=J2746)*QuantityShipped)</f>
        <v>7</v>
      </c>
    </row>
    <row r="2747" spans="1:12" x14ac:dyDescent="0.55000000000000004">
      <c r="A2747" t="s">
        <v>2721</v>
      </c>
      <c r="B2747" s="1">
        <v>40667</v>
      </c>
      <c r="C2747" t="s">
        <v>1</v>
      </c>
      <c r="D2747" t="s">
        <v>2723</v>
      </c>
      <c r="E2747" t="s">
        <v>2724</v>
      </c>
      <c r="F2747">
        <v>17</v>
      </c>
      <c r="G2747" t="str">
        <f t="array" ref="G2747">INDEX(BillToName,MATCH(A2747,'Bill to Data'!$A$2:$A$3040,0))</f>
        <v>IRVIN GRAVES</v>
      </c>
      <c r="H2747" t="str">
        <f t="shared" si="42"/>
        <v>FC-ULD120-06</v>
      </c>
      <c r="J2747" t="s">
        <v>5358</v>
      </c>
      <c r="K2747">
        <f t="array" ref="K2747">SUM((InvoiceNo=J2747)*1)</f>
        <v>1</v>
      </c>
      <c r="L2747">
        <f t="array" ref="L2747">SUM((InvoiceNo=J2747)*QuantityShipped)</f>
        <v>65</v>
      </c>
    </row>
    <row r="2748" spans="1:12" x14ac:dyDescent="0.55000000000000004">
      <c r="A2748" t="s">
        <v>2721</v>
      </c>
      <c r="B2748" s="1">
        <v>40667</v>
      </c>
      <c r="C2748" t="s">
        <v>1</v>
      </c>
      <c r="D2748" t="s">
        <v>71</v>
      </c>
      <c r="E2748" t="s">
        <v>72</v>
      </c>
      <c r="F2748">
        <v>51</v>
      </c>
      <c r="G2748" t="str">
        <f t="array" ref="G2748">INDEX(BillToName,MATCH(A2748,'Bill to Data'!$A$2:$A$3040,0))</f>
        <v>IRVIN GRAVES</v>
      </c>
      <c r="H2748" t="str">
        <f t="shared" si="42"/>
        <v>55215-50-EPR</v>
      </c>
      <c r="J2748" t="s">
        <v>5359</v>
      </c>
      <c r="K2748">
        <f t="array" ref="K2748">SUM((InvoiceNo=J2748)*1)</f>
        <v>1</v>
      </c>
      <c r="L2748">
        <f t="array" ref="L2748">SUM((InvoiceNo=J2748)*QuantityShipped)</f>
        <v>2</v>
      </c>
    </row>
    <row r="2749" spans="1:12" x14ac:dyDescent="0.55000000000000004">
      <c r="A2749" t="s">
        <v>2725</v>
      </c>
      <c r="B2749" s="1">
        <v>40667</v>
      </c>
      <c r="C2749" t="s">
        <v>138</v>
      </c>
      <c r="D2749" t="s">
        <v>2726</v>
      </c>
      <c r="E2749" t="s">
        <v>134</v>
      </c>
      <c r="F2749">
        <v>1</v>
      </c>
      <c r="G2749" t="str">
        <f t="array" ref="G2749">INDEX(BillToName,MATCH(A2749,'Bill to Data'!$A$2:$A$3040,0))</f>
        <v>GREG DRAATEN</v>
      </c>
      <c r="H2749" t="str">
        <f t="shared" si="42"/>
        <v>9008C-O</v>
      </c>
    </row>
    <row r="2750" spans="1:12" x14ac:dyDescent="0.55000000000000004">
      <c r="A2750" t="s">
        <v>2727</v>
      </c>
      <c r="B2750" s="1">
        <v>40668</v>
      </c>
      <c r="C2750" t="s">
        <v>138</v>
      </c>
      <c r="D2750" t="s">
        <v>1095</v>
      </c>
      <c r="E2750" t="s">
        <v>1096</v>
      </c>
      <c r="F2750">
        <v>3</v>
      </c>
      <c r="G2750" t="str">
        <f t="array" ref="G2750">INDEX(BillToName,MATCH(A2750,'Bill to Data'!$A$2:$A$3040,0))</f>
        <v>DON OWENS</v>
      </c>
      <c r="H2750" t="str">
        <f t="shared" si="42"/>
        <v>IN0015-19</v>
      </c>
    </row>
    <row r="2751" spans="1:12" x14ac:dyDescent="0.55000000000000004">
      <c r="A2751" t="s">
        <v>2727</v>
      </c>
      <c r="B2751" s="1">
        <v>40668</v>
      </c>
      <c r="C2751" t="s">
        <v>138</v>
      </c>
      <c r="D2751" t="s">
        <v>1097</v>
      </c>
      <c r="E2751" t="s">
        <v>1098</v>
      </c>
      <c r="F2751">
        <v>3</v>
      </c>
      <c r="G2751" t="str">
        <f t="array" ref="G2751">INDEX(BillToName,MATCH(A2751,'Bill to Data'!$A$2:$A$3040,0))</f>
        <v>DON OWENS</v>
      </c>
      <c r="H2751" t="str">
        <f t="shared" si="42"/>
        <v>IN15-ST</v>
      </c>
    </row>
    <row r="2752" spans="1:12" x14ac:dyDescent="0.55000000000000004">
      <c r="A2752" t="s">
        <v>2727</v>
      </c>
      <c r="B2752" s="1">
        <v>40668</v>
      </c>
      <c r="C2752" t="s">
        <v>138</v>
      </c>
      <c r="D2752" t="s">
        <v>1091</v>
      </c>
      <c r="E2752" t="s">
        <v>1092</v>
      </c>
      <c r="F2752">
        <v>4</v>
      </c>
      <c r="G2752" t="str">
        <f t="array" ref="G2752">INDEX(BillToName,MATCH(A2752,'Bill to Data'!$A$2:$A$3040,0))</f>
        <v>DON OWENS</v>
      </c>
      <c r="H2752" t="str">
        <f t="shared" si="42"/>
        <v>IN0110-30</v>
      </c>
    </row>
    <row r="2753" spans="1:8" x14ac:dyDescent="0.55000000000000004">
      <c r="A2753" t="s">
        <v>2727</v>
      </c>
      <c r="B2753" s="1">
        <v>40668</v>
      </c>
      <c r="C2753" t="s">
        <v>138</v>
      </c>
      <c r="D2753" t="s">
        <v>1093</v>
      </c>
      <c r="E2753" t="s">
        <v>1094</v>
      </c>
      <c r="F2753">
        <v>4</v>
      </c>
      <c r="G2753" t="str">
        <f t="array" ref="G2753">INDEX(BillToName,MATCH(A2753,'Bill to Data'!$A$2:$A$3040,0))</f>
        <v>DON OWENS</v>
      </c>
      <c r="H2753" t="str">
        <f t="shared" si="42"/>
        <v>IN40/85-ST</v>
      </c>
    </row>
    <row r="2754" spans="1:8" x14ac:dyDescent="0.55000000000000004">
      <c r="A2754" t="s">
        <v>2728</v>
      </c>
      <c r="B2754" s="1">
        <v>40668</v>
      </c>
      <c r="C2754" t="s">
        <v>138</v>
      </c>
      <c r="D2754" t="s">
        <v>1091</v>
      </c>
      <c r="E2754" t="s">
        <v>1092</v>
      </c>
      <c r="F2754">
        <v>2</v>
      </c>
      <c r="G2754" t="str">
        <f t="array" ref="G2754">INDEX(BillToName,MATCH(A2754,'Bill to Data'!$A$2:$A$3040,0))</f>
        <v>DON OWENS</v>
      </c>
      <c r="H2754" t="str">
        <f t="shared" ref="H2754:H2817" si="43">LEFT(D2754,LEN(D2754))</f>
        <v>IN0110-30</v>
      </c>
    </row>
    <row r="2755" spans="1:8" x14ac:dyDescent="0.55000000000000004">
      <c r="A2755" t="s">
        <v>2728</v>
      </c>
      <c r="B2755" s="1">
        <v>40668</v>
      </c>
      <c r="C2755" t="s">
        <v>138</v>
      </c>
      <c r="D2755" t="s">
        <v>1093</v>
      </c>
      <c r="E2755" t="s">
        <v>1094</v>
      </c>
      <c r="F2755">
        <v>2</v>
      </c>
      <c r="G2755" t="str">
        <f t="array" ref="G2755">INDEX(BillToName,MATCH(A2755,'Bill to Data'!$A$2:$A$3040,0))</f>
        <v>DON OWENS</v>
      </c>
      <c r="H2755" t="str">
        <f t="shared" si="43"/>
        <v>IN40/85-ST</v>
      </c>
    </row>
    <row r="2756" spans="1:8" x14ac:dyDescent="0.55000000000000004">
      <c r="A2756" t="s">
        <v>2729</v>
      </c>
      <c r="B2756" s="1">
        <v>40668</v>
      </c>
      <c r="C2756" t="s">
        <v>1</v>
      </c>
      <c r="D2756" t="s">
        <v>1088</v>
      </c>
      <c r="E2756" t="s">
        <v>1089</v>
      </c>
      <c r="F2756">
        <v>1</v>
      </c>
      <c r="G2756" t="str">
        <f t="array" ref="G2756">INDEX(BillToName,MATCH(A2756,'Bill to Data'!$A$2:$A$3040,0))</f>
        <v>SCOTT RAMSAY</v>
      </c>
      <c r="H2756" t="str">
        <f t="shared" si="43"/>
        <v>90-02399</v>
      </c>
    </row>
    <row r="2757" spans="1:8" x14ac:dyDescent="0.55000000000000004">
      <c r="A2757" t="s">
        <v>2730</v>
      </c>
      <c r="B2757" s="1">
        <v>40668</v>
      </c>
      <c r="C2757" t="s">
        <v>138</v>
      </c>
      <c r="D2757" t="s">
        <v>164</v>
      </c>
      <c r="E2757" t="s">
        <v>81</v>
      </c>
      <c r="F2757">
        <v>2</v>
      </c>
      <c r="G2757" t="str">
        <f t="array" ref="G2757">INDEX(BillToName,MATCH(A2757,'Bill to Data'!$A$2:$A$3040,0))</f>
        <v>JIM WAMELINK</v>
      </c>
      <c r="H2757" t="str">
        <f t="shared" si="43"/>
        <v>18636-112-406-N</v>
      </c>
    </row>
    <row r="2758" spans="1:8" x14ac:dyDescent="0.55000000000000004">
      <c r="A2758" t="s">
        <v>2730</v>
      </c>
      <c r="B2758" s="1">
        <v>40668</v>
      </c>
      <c r="C2758" t="s">
        <v>138</v>
      </c>
      <c r="D2758" t="s">
        <v>44</v>
      </c>
      <c r="E2758" t="s">
        <v>45</v>
      </c>
      <c r="F2758">
        <v>32</v>
      </c>
      <c r="G2758" t="str">
        <f t="array" ref="G2758">INDEX(BillToName,MATCH(A2758,'Bill to Data'!$A$2:$A$3040,0))</f>
        <v>JIM WAMELINK</v>
      </c>
      <c r="H2758" t="str">
        <f t="shared" si="43"/>
        <v>19845-25-PP</v>
      </c>
    </row>
    <row r="2759" spans="1:8" x14ac:dyDescent="0.55000000000000004">
      <c r="A2759" t="s">
        <v>2730</v>
      </c>
      <c r="B2759" s="1">
        <v>40668</v>
      </c>
      <c r="C2759" t="s">
        <v>138</v>
      </c>
      <c r="D2759" t="s">
        <v>1070</v>
      </c>
      <c r="E2759" t="s">
        <v>30</v>
      </c>
      <c r="F2759">
        <v>9</v>
      </c>
      <c r="G2759" t="str">
        <f t="array" ref="G2759">INDEX(BillToName,MATCH(A2759,'Bill to Data'!$A$2:$A$3040,0))</f>
        <v>JIM WAMELINK</v>
      </c>
      <c r="H2759" t="str">
        <f t="shared" si="43"/>
        <v>26278-1-NYR</v>
      </c>
    </row>
    <row r="2760" spans="1:8" x14ac:dyDescent="0.55000000000000004">
      <c r="A2760" t="s">
        <v>2730</v>
      </c>
      <c r="B2760" s="1">
        <v>40668</v>
      </c>
      <c r="C2760" t="s">
        <v>138</v>
      </c>
      <c r="D2760" t="s">
        <v>1595</v>
      </c>
      <c r="E2760" t="s">
        <v>1596</v>
      </c>
      <c r="F2760">
        <v>52</v>
      </c>
      <c r="G2760" t="str">
        <f t="array" ref="G2760">INDEX(BillToName,MATCH(A2760,'Bill to Data'!$A$2:$A$3040,0))</f>
        <v>JIM WAMELINK</v>
      </c>
      <c r="H2760" t="str">
        <f t="shared" si="43"/>
        <v>D2</v>
      </c>
    </row>
    <row r="2761" spans="1:8" x14ac:dyDescent="0.55000000000000004">
      <c r="A2761" t="s">
        <v>2730</v>
      </c>
      <c r="B2761" s="1">
        <v>40668</v>
      </c>
      <c r="C2761" t="s">
        <v>138</v>
      </c>
      <c r="D2761" t="s">
        <v>2618</v>
      </c>
      <c r="E2761" t="s">
        <v>2619</v>
      </c>
      <c r="F2761">
        <v>24</v>
      </c>
      <c r="G2761" t="str">
        <f t="array" ref="G2761">INDEX(BillToName,MATCH(A2761,'Bill to Data'!$A$2:$A$3040,0))</f>
        <v>JIM WAMELINK</v>
      </c>
      <c r="H2761" t="str">
        <f t="shared" si="43"/>
        <v>DC35</v>
      </c>
    </row>
    <row r="2762" spans="1:8" x14ac:dyDescent="0.55000000000000004">
      <c r="A2762" t="s">
        <v>2730</v>
      </c>
      <c r="B2762" s="1">
        <v>40668</v>
      </c>
      <c r="C2762" t="s">
        <v>138</v>
      </c>
      <c r="D2762" t="s">
        <v>688</v>
      </c>
      <c r="E2762" t="s">
        <v>689</v>
      </c>
      <c r="F2762">
        <v>52</v>
      </c>
      <c r="G2762" t="str">
        <f t="array" ref="G2762">INDEX(BillToName,MATCH(A2762,'Bill to Data'!$A$2:$A$3040,0))</f>
        <v>JIM WAMELINK</v>
      </c>
      <c r="H2762" t="str">
        <f t="shared" si="43"/>
        <v>CP18999-EPR</v>
      </c>
    </row>
    <row r="2763" spans="1:8" x14ac:dyDescent="0.55000000000000004">
      <c r="A2763" t="s">
        <v>2731</v>
      </c>
      <c r="B2763" s="1">
        <v>40668</v>
      </c>
      <c r="C2763" t="s">
        <v>1</v>
      </c>
      <c r="D2763" t="s">
        <v>77</v>
      </c>
      <c r="E2763" t="s">
        <v>30</v>
      </c>
      <c r="F2763">
        <v>50</v>
      </c>
      <c r="G2763" t="str">
        <f t="array" ref="G2763">INDEX(BillToName,MATCH(A2763,'Bill to Data'!$A$2:$A$3040,0))</f>
        <v>RANDY RONNING</v>
      </c>
      <c r="H2763" t="str">
        <f t="shared" si="43"/>
        <v>25612-6-NYR</v>
      </c>
    </row>
    <row r="2764" spans="1:8" x14ac:dyDescent="0.55000000000000004">
      <c r="A2764" t="s">
        <v>2731</v>
      </c>
      <c r="B2764" s="1">
        <v>40668</v>
      </c>
      <c r="C2764" t="s">
        <v>1</v>
      </c>
      <c r="D2764" t="s">
        <v>2026</v>
      </c>
      <c r="E2764" t="s">
        <v>293</v>
      </c>
      <c r="F2764">
        <v>50</v>
      </c>
      <c r="G2764" t="str">
        <f t="array" ref="G2764">INDEX(BillToName,MATCH(A2764,'Bill to Data'!$A$2:$A$3040,0))</f>
        <v>RANDY RONNING</v>
      </c>
      <c r="H2764" t="str">
        <f t="shared" si="43"/>
        <v>AIXR11004VP</v>
      </c>
    </row>
    <row r="2765" spans="1:8" x14ac:dyDescent="0.55000000000000004">
      <c r="A2765" t="s">
        <v>2732</v>
      </c>
      <c r="B2765" s="1">
        <v>40668</v>
      </c>
      <c r="C2765" t="s">
        <v>1</v>
      </c>
      <c r="D2765" t="s">
        <v>114</v>
      </c>
      <c r="E2765" t="s">
        <v>115</v>
      </c>
      <c r="F2765">
        <v>2</v>
      </c>
      <c r="G2765" t="str">
        <f t="array" ref="G2765">INDEX(BillToName,MATCH(A2765,'Bill to Data'!$A$2:$A$3040,0))</f>
        <v>DAVID F. COLEMAN</v>
      </c>
      <c r="H2765" t="str">
        <f t="shared" si="43"/>
        <v>22670-PP-15-1/4</v>
      </c>
    </row>
    <row r="2766" spans="1:8" x14ac:dyDescent="0.55000000000000004">
      <c r="A2766" t="s">
        <v>2733</v>
      </c>
      <c r="B2766" s="1">
        <v>40668</v>
      </c>
      <c r="C2766" t="s">
        <v>1</v>
      </c>
      <c r="D2766" t="s">
        <v>2734</v>
      </c>
      <c r="E2766" t="s">
        <v>2735</v>
      </c>
      <c r="F2766">
        <v>1</v>
      </c>
      <c r="G2766" t="str">
        <f t="array" ref="G2766">INDEX(BillToName,MATCH(A2766,'Bill to Data'!$A$2:$A$3040,0))</f>
        <v>CHRIS SEYMOUR</v>
      </c>
      <c r="H2766" t="str">
        <f t="shared" si="43"/>
        <v>063-0171-114</v>
      </c>
    </row>
    <row r="2767" spans="1:8" x14ac:dyDescent="0.55000000000000004">
      <c r="A2767" t="s">
        <v>2736</v>
      </c>
      <c r="B2767" s="1">
        <v>40668</v>
      </c>
      <c r="C2767" t="s">
        <v>1</v>
      </c>
      <c r="D2767" t="s">
        <v>1274</v>
      </c>
      <c r="E2767" t="s">
        <v>1275</v>
      </c>
      <c r="F2767">
        <v>40</v>
      </c>
      <c r="G2767" t="str">
        <f t="array" ref="G2767">INDEX(BillToName,MATCH(A2767,'Bill to Data'!$A$2:$A$3040,0))</f>
        <v>FRANK ENGLER</v>
      </c>
      <c r="H2767" t="str">
        <f t="shared" si="43"/>
        <v>SJ7-06-VP</v>
      </c>
    </row>
    <row r="2768" spans="1:8" x14ac:dyDescent="0.55000000000000004">
      <c r="A2768" t="s">
        <v>2737</v>
      </c>
      <c r="B2768" s="1">
        <v>40668</v>
      </c>
      <c r="C2768" t="s">
        <v>138</v>
      </c>
      <c r="D2768" t="s">
        <v>1580</v>
      </c>
      <c r="E2768" t="s">
        <v>893</v>
      </c>
      <c r="F2768">
        <v>50</v>
      </c>
      <c r="G2768" t="str">
        <f t="array" ref="G2768">INDEX(BillToName,MATCH(A2768,'Bill to Data'!$A$2:$A$3040,0))</f>
        <v>TOM PRITCHETT</v>
      </c>
      <c r="H2768" t="str">
        <f t="shared" si="43"/>
        <v>TDXL11002</v>
      </c>
    </row>
    <row r="2769" spans="1:8" x14ac:dyDescent="0.55000000000000004">
      <c r="A2769" t="s">
        <v>2738</v>
      </c>
      <c r="B2769" s="1">
        <v>40668</v>
      </c>
      <c r="C2769" t="s">
        <v>138</v>
      </c>
      <c r="D2769" t="s">
        <v>557</v>
      </c>
      <c r="E2769" t="s">
        <v>558</v>
      </c>
      <c r="F2769">
        <v>24</v>
      </c>
      <c r="G2769" t="str">
        <f t="array" ref="G2769">INDEX(BillToName,MATCH(A2769,'Bill to Data'!$A$2:$A$3040,0))</f>
        <v>ORBITAL TECHNOLOGIES CORP.</v>
      </c>
      <c r="H2769" t="str">
        <f t="shared" si="43"/>
        <v>8000-543-250</v>
      </c>
    </row>
    <row r="2770" spans="1:8" x14ac:dyDescent="0.55000000000000004">
      <c r="A2770" t="s">
        <v>2739</v>
      </c>
      <c r="B2770" s="1">
        <v>40668</v>
      </c>
      <c r="C2770" t="s">
        <v>138</v>
      </c>
      <c r="D2770" t="s">
        <v>2599</v>
      </c>
      <c r="E2770" t="s">
        <v>2600</v>
      </c>
      <c r="F2770">
        <v>5</v>
      </c>
      <c r="G2770" t="str">
        <f t="array" ref="G2770">INDEX(BillToName,MATCH(A2770,'Bill to Data'!$A$2:$A$3040,0))</f>
        <v>CA-RY INDUSTRIES INC</v>
      </c>
      <c r="H2770" t="str">
        <f t="shared" si="43"/>
        <v>94-375-05</v>
      </c>
    </row>
    <row r="2771" spans="1:8" x14ac:dyDescent="0.55000000000000004">
      <c r="A2771" t="s">
        <v>2740</v>
      </c>
      <c r="B2771" s="1">
        <v>40668</v>
      </c>
      <c r="C2771" t="s">
        <v>138</v>
      </c>
      <c r="D2771" t="s">
        <v>748</v>
      </c>
      <c r="E2771" t="s">
        <v>293</v>
      </c>
      <c r="F2771">
        <v>30</v>
      </c>
      <c r="G2771" t="str">
        <f t="array" ref="G2771">INDEX(BillToName,MATCH(A2771,'Bill to Data'!$A$2:$A$3040,0))</f>
        <v>JASON SWANSON</v>
      </c>
      <c r="H2771" t="str">
        <f t="shared" si="43"/>
        <v>AIXR110025VP</v>
      </c>
    </row>
    <row r="2772" spans="1:8" x14ac:dyDescent="0.55000000000000004">
      <c r="A2772" t="s">
        <v>2740</v>
      </c>
      <c r="B2772" s="1">
        <v>40668</v>
      </c>
      <c r="C2772" t="s">
        <v>138</v>
      </c>
      <c r="D2772" t="s">
        <v>31</v>
      </c>
      <c r="E2772" t="s">
        <v>30</v>
      </c>
      <c r="F2772">
        <v>30</v>
      </c>
      <c r="G2772" t="str">
        <f t="array" ref="G2772">INDEX(BillToName,MATCH(A2772,'Bill to Data'!$A$2:$A$3040,0))</f>
        <v>JASON SWANSON</v>
      </c>
      <c r="H2772" t="str">
        <f t="shared" si="43"/>
        <v>25612-1-NYR</v>
      </c>
    </row>
    <row r="2773" spans="1:8" x14ac:dyDescent="0.55000000000000004">
      <c r="A2773" t="s">
        <v>2740</v>
      </c>
      <c r="B2773" s="1">
        <v>40668</v>
      </c>
      <c r="C2773" t="s">
        <v>138</v>
      </c>
      <c r="D2773" t="s">
        <v>71</v>
      </c>
      <c r="E2773" t="s">
        <v>72</v>
      </c>
      <c r="F2773">
        <v>30</v>
      </c>
      <c r="G2773" t="str">
        <f t="array" ref="G2773">INDEX(BillToName,MATCH(A2773,'Bill to Data'!$A$2:$A$3040,0))</f>
        <v>JASON SWANSON</v>
      </c>
      <c r="H2773" t="str">
        <f t="shared" si="43"/>
        <v>55215-50-EPR</v>
      </c>
    </row>
    <row r="2774" spans="1:8" x14ac:dyDescent="0.55000000000000004">
      <c r="A2774" t="s">
        <v>2741</v>
      </c>
      <c r="B2774" s="1">
        <v>40668</v>
      </c>
      <c r="C2774" t="s">
        <v>138</v>
      </c>
      <c r="D2774" t="s">
        <v>1613</v>
      </c>
      <c r="E2774" t="s">
        <v>1614</v>
      </c>
      <c r="F2774">
        <v>1</v>
      </c>
      <c r="G2774" t="str">
        <f t="array" ref="G2774">INDEX(BillToName,MATCH(A2774,'Bill to Data'!$A$2:$A$3040,0))</f>
        <v>MIKE GIBBONS</v>
      </c>
      <c r="H2774" t="str">
        <f t="shared" si="43"/>
        <v>063-0171-120</v>
      </c>
    </row>
    <row r="2775" spans="1:8" x14ac:dyDescent="0.55000000000000004">
      <c r="A2775" t="s">
        <v>2742</v>
      </c>
      <c r="B2775" s="1">
        <v>40669</v>
      </c>
      <c r="C2775" t="s">
        <v>138</v>
      </c>
      <c r="D2775" t="s">
        <v>2626</v>
      </c>
      <c r="E2775" t="s">
        <v>240</v>
      </c>
      <c r="F2775">
        <v>2</v>
      </c>
      <c r="G2775" t="str">
        <f t="array" ref="G2775">INDEX(BillToName,MATCH(A2775,'Bill to Data'!$A$2:$A$3040,0))</f>
        <v>CARSON CROSS</v>
      </c>
      <c r="H2775" t="str">
        <f t="shared" si="43"/>
        <v>TF-VS2</v>
      </c>
    </row>
    <row r="2776" spans="1:8" x14ac:dyDescent="0.55000000000000004">
      <c r="A2776" t="s">
        <v>2743</v>
      </c>
      <c r="B2776" s="1">
        <v>40669</v>
      </c>
      <c r="C2776" t="s">
        <v>1</v>
      </c>
      <c r="D2776" t="s">
        <v>1584</v>
      </c>
      <c r="E2776" t="s">
        <v>1585</v>
      </c>
      <c r="F2776">
        <v>5</v>
      </c>
      <c r="G2776" t="str">
        <f t="array" ref="G2776">INDEX(BillToName,MATCH(A2776,'Bill to Data'!$A$2:$A$3040,0))</f>
        <v>MCCORMICK FARMS</v>
      </c>
      <c r="H2776" t="str">
        <f t="shared" si="43"/>
        <v>TDTF03</v>
      </c>
    </row>
    <row r="2777" spans="1:8" x14ac:dyDescent="0.55000000000000004">
      <c r="A2777" t="s">
        <v>2744</v>
      </c>
      <c r="B2777" s="1">
        <v>40669</v>
      </c>
      <c r="C2777" t="s">
        <v>138</v>
      </c>
      <c r="D2777" t="s">
        <v>384</v>
      </c>
      <c r="E2777" t="s">
        <v>385</v>
      </c>
      <c r="F2777">
        <v>1</v>
      </c>
      <c r="G2777" t="str">
        <f t="array" ref="G2777">INDEX(BillToName,MATCH(A2777,'Bill to Data'!$A$2:$A$3040,0))</f>
        <v>PEAVEY GRAIN COMPANY</v>
      </c>
      <c r="H2777" t="str">
        <f t="shared" si="43"/>
        <v>QJ4676-1/4-NYR</v>
      </c>
    </row>
    <row r="2778" spans="1:8" x14ac:dyDescent="0.55000000000000004">
      <c r="A2778" t="s">
        <v>2745</v>
      </c>
      <c r="B2778" s="1">
        <v>40669</v>
      </c>
      <c r="C2778" t="s">
        <v>138</v>
      </c>
      <c r="D2778" t="s">
        <v>772</v>
      </c>
      <c r="E2778" t="s">
        <v>307</v>
      </c>
      <c r="F2778">
        <v>62</v>
      </c>
      <c r="G2778" t="str">
        <f t="array" ref="G2778">INDEX(BillToName,MATCH(A2778,'Bill to Data'!$A$2:$A$3040,0))</f>
        <v>GLEN BAREFOOT</v>
      </c>
      <c r="H2778" t="str">
        <f t="shared" si="43"/>
        <v>AI11008-VS</v>
      </c>
    </row>
    <row r="2779" spans="1:8" x14ac:dyDescent="0.55000000000000004">
      <c r="A2779" t="s">
        <v>2746</v>
      </c>
      <c r="B2779" s="1">
        <v>40669</v>
      </c>
      <c r="C2779" t="s">
        <v>138</v>
      </c>
      <c r="D2779" t="s">
        <v>199</v>
      </c>
      <c r="E2779" t="s">
        <v>200</v>
      </c>
      <c r="F2779">
        <v>15</v>
      </c>
      <c r="G2779" t="str">
        <f t="array" ref="G2779">INDEX(BillToName,MATCH(A2779,'Bill to Data'!$A$2:$A$3040,0))</f>
        <v>MIKE SKINNER</v>
      </c>
      <c r="H2779" t="str">
        <f t="shared" si="43"/>
        <v>QJ111SQ-1-1/4-3</v>
      </c>
    </row>
    <row r="2780" spans="1:8" x14ac:dyDescent="0.55000000000000004">
      <c r="A2780" t="s">
        <v>2747</v>
      </c>
      <c r="B2780" s="1">
        <v>40669</v>
      </c>
      <c r="C2780" t="s">
        <v>138</v>
      </c>
      <c r="D2780" t="s">
        <v>93</v>
      </c>
      <c r="E2780" t="s">
        <v>94</v>
      </c>
      <c r="F2780">
        <v>1</v>
      </c>
      <c r="G2780" t="str">
        <f t="array" ref="G2780">INDEX(BillToName,MATCH(A2780,'Bill to Data'!$A$2:$A$3040,0))</f>
        <v>TRAVIS McKNIGHT</v>
      </c>
      <c r="H2780" t="str">
        <f t="shared" si="43"/>
        <v>MFM220</v>
      </c>
    </row>
    <row r="2781" spans="1:8" x14ac:dyDescent="0.55000000000000004">
      <c r="A2781" t="s">
        <v>2747</v>
      </c>
      <c r="B2781" s="1">
        <v>40669</v>
      </c>
      <c r="C2781" t="s">
        <v>138</v>
      </c>
      <c r="D2781" t="s">
        <v>846</v>
      </c>
      <c r="E2781" t="s">
        <v>847</v>
      </c>
      <c r="F2781">
        <v>2</v>
      </c>
      <c r="G2781" t="str">
        <f t="array" ref="G2781">INDEX(BillToName,MATCH(A2781,'Bill to Data'!$A$2:$A$3040,0))</f>
        <v>TRAVIS McKNIGHT</v>
      </c>
      <c r="H2781" t="str">
        <f t="shared" si="43"/>
        <v>M220BRB</v>
      </c>
    </row>
    <row r="2782" spans="1:8" x14ac:dyDescent="0.55000000000000004">
      <c r="A2782" t="s">
        <v>2747</v>
      </c>
      <c r="B2782" s="1">
        <v>40669</v>
      </c>
      <c r="C2782" t="s">
        <v>138</v>
      </c>
      <c r="D2782" t="s">
        <v>2748</v>
      </c>
      <c r="E2782" t="s">
        <v>2749</v>
      </c>
      <c r="F2782">
        <v>0</v>
      </c>
      <c r="G2782" t="str">
        <f t="array" ref="G2782">INDEX(BillToName,MATCH(A2782,'Bill to Data'!$A$2:$A$3040,0))</f>
        <v>TRAVIS McKNIGHT</v>
      </c>
      <c r="H2782" t="str">
        <f t="shared" si="43"/>
        <v>FC221HD</v>
      </c>
    </row>
    <row r="2783" spans="1:8" x14ac:dyDescent="0.55000000000000004">
      <c r="A2783" t="s">
        <v>2747</v>
      </c>
      <c r="B2783" s="1">
        <v>40669</v>
      </c>
      <c r="C2783" t="s">
        <v>138</v>
      </c>
      <c r="D2783" t="s">
        <v>2750</v>
      </c>
      <c r="E2783" t="s">
        <v>2751</v>
      </c>
      <c r="F2783">
        <v>0</v>
      </c>
      <c r="G2783" t="str">
        <f t="array" ref="G2783">INDEX(BillToName,MATCH(A2783,'Bill to Data'!$A$2:$A$3040,0))</f>
        <v>TRAVIS McKNIGHT</v>
      </c>
      <c r="H2783" t="str">
        <f t="shared" si="43"/>
        <v>M221G</v>
      </c>
    </row>
    <row r="2784" spans="1:8" x14ac:dyDescent="0.55000000000000004">
      <c r="A2784" t="s">
        <v>2747</v>
      </c>
      <c r="B2784" s="1">
        <v>40669</v>
      </c>
      <c r="C2784" t="s">
        <v>138</v>
      </c>
      <c r="D2784" t="s">
        <v>99</v>
      </c>
      <c r="E2784" t="s">
        <v>100</v>
      </c>
      <c r="F2784">
        <v>2</v>
      </c>
      <c r="G2784" t="str">
        <f t="array" ref="G2784">INDEX(BillToName,MATCH(A2784,'Bill to Data'!$A$2:$A$3040,0))</f>
        <v>TRAVIS McKNIGHT</v>
      </c>
      <c r="H2784" t="str">
        <f t="shared" si="43"/>
        <v>M220A</v>
      </c>
    </row>
    <row r="2785" spans="1:8" x14ac:dyDescent="0.55000000000000004">
      <c r="A2785" t="s">
        <v>2747</v>
      </c>
      <c r="B2785" s="1">
        <v>40669</v>
      </c>
      <c r="C2785" t="s">
        <v>138</v>
      </c>
      <c r="D2785" t="s">
        <v>2752</v>
      </c>
      <c r="E2785" t="s">
        <v>2753</v>
      </c>
      <c r="F2785">
        <v>2</v>
      </c>
      <c r="G2785" t="str">
        <f t="array" ref="G2785">INDEX(BillToName,MATCH(A2785,'Bill to Data'!$A$2:$A$3040,0))</f>
        <v>TRAVIS McKNIGHT</v>
      </c>
      <c r="H2785" t="str">
        <f t="shared" si="43"/>
        <v>200C</v>
      </c>
    </row>
    <row r="2786" spans="1:8" x14ac:dyDescent="0.55000000000000004">
      <c r="A2786" t="s">
        <v>2747</v>
      </c>
      <c r="B2786" s="1">
        <v>40669</v>
      </c>
      <c r="C2786" t="s">
        <v>138</v>
      </c>
      <c r="D2786" t="s">
        <v>2754</v>
      </c>
      <c r="E2786" t="s">
        <v>2755</v>
      </c>
      <c r="F2786">
        <v>1</v>
      </c>
      <c r="G2786" t="str">
        <f t="array" ref="G2786">INDEX(BillToName,MATCH(A2786,'Bill to Data'!$A$2:$A$3040,0))</f>
        <v>TRAVIS McKNIGHT</v>
      </c>
      <c r="H2786" t="str">
        <f t="shared" si="43"/>
        <v>LS200-50</v>
      </c>
    </row>
    <row r="2787" spans="1:8" x14ac:dyDescent="0.55000000000000004">
      <c r="A2787" t="s">
        <v>2747</v>
      </c>
      <c r="B2787" s="1">
        <v>40669</v>
      </c>
      <c r="C2787" t="s">
        <v>138</v>
      </c>
      <c r="D2787" t="s">
        <v>1106</v>
      </c>
      <c r="E2787" t="s">
        <v>1107</v>
      </c>
      <c r="F2787">
        <v>0</v>
      </c>
      <c r="G2787" t="str">
        <f t="array" ref="G2787">INDEX(BillToName,MATCH(A2787,'Bill to Data'!$A$2:$A$3040,0))</f>
        <v>TRAVIS McKNIGHT</v>
      </c>
      <c r="H2787" t="str">
        <f t="shared" si="43"/>
        <v>V200FP</v>
      </c>
    </row>
    <row r="2788" spans="1:8" x14ac:dyDescent="0.55000000000000004">
      <c r="A2788" t="s">
        <v>2747</v>
      </c>
      <c r="B2788" s="1">
        <v>40669</v>
      </c>
      <c r="C2788" t="s">
        <v>138</v>
      </c>
      <c r="D2788" t="s">
        <v>2756</v>
      </c>
      <c r="E2788" t="s">
        <v>2757</v>
      </c>
      <c r="F2788">
        <v>2</v>
      </c>
      <c r="G2788" t="str">
        <f t="array" ref="G2788">INDEX(BillToName,MATCH(A2788,'Bill to Data'!$A$2:$A$3040,0))</f>
        <v>TRAVIS McKNIGHT</v>
      </c>
      <c r="H2788" t="str">
        <f t="shared" si="43"/>
        <v>V25270</v>
      </c>
    </row>
    <row r="2789" spans="1:8" x14ac:dyDescent="0.55000000000000004">
      <c r="A2789" t="s">
        <v>2747</v>
      </c>
      <c r="B2789" s="1">
        <v>40669</v>
      </c>
      <c r="C2789" t="s">
        <v>138</v>
      </c>
      <c r="D2789" t="s">
        <v>2490</v>
      </c>
      <c r="E2789" t="s">
        <v>2491</v>
      </c>
      <c r="F2789">
        <v>40</v>
      </c>
      <c r="G2789" t="str">
        <f t="array" ref="G2789">INDEX(BillToName,MATCH(A2789,'Bill to Data'!$A$2:$A$3040,0))</f>
        <v>TRAVIS McKNIGHT</v>
      </c>
      <c r="H2789" t="str">
        <f t="shared" si="43"/>
        <v>300EPDM-200</v>
      </c>
    </row>
    <row r="2790" spans="1:8" x14ac:dyDescent="0.55000000000000004">
      <c r="A2790" t="s">
        <v>2747</v>
      </c>
      <c r="B2790" s="1">
        <v>40669</v>
      </c>
      <c r="C2790" t="s">
        <v>138</v>
      </c>
      <c r="D2790" t="s">
        <v>2758</v>
      </c>
      <c r="E2790" t="s">
        <v>2759</v>
      </c>
      <c r="F2790">
        <v>12</v>
      </c>
      <c r="G2790" t="str">
        <f t="array" ref="G2790">INDEX(BillToName,MATCH(A2790,'Bill to Data'!$A$2:$A$3040,0))</f>
        <v>TRAVIS McKNIGHT</v>
      </c>
      <c r="H2790" t="str">
        <f t="shared" si="43"/>
        <v>TC287</v>
      </c>
    </row>
    <row r="2791" spans="1:8" x14ac:dyDescent="0.55000000000000004">
      <c r="A2791" t="s">
        <v>2760</v>
      </c>
      <c r="B2791" s="1">
        <v>40669</v>
      </c>
      <c r="C2791" t="s">
        <v>1</v>
      </c>
      <c r="D2791" t="s">
        <v>22</v>
      </c>
      <c r="E2791" t="s">
        <v>23</v>
      </c>
      <c r="F2791">
        <v>20</v>
      </c>
      <c r="G2791" t="str">
        <f t="array" ref="G2791">INDEX(BillToName,MATCH(A2791,'Bill to Data'!$A$2:$A$3040,0))</f>
        <v>CHRIS SEYMOUR</v>
      </c>
      <c r="H2791" t="str">
        <f t="shared" si="43"/>
        <v>TT11003-VP</v>
      </c>
    </row>
    <row r="2792" spans="1:8" x14ac:dyDescent="0.55000000000000004">
      <c r="A2792" t="s">
        <v>2760</v>
      </c>
      <c r="B2792" s="1">
        <v>40669</v>
      </c>
      <c r="C2792" t="s">
        <v>1</v>
      </c>
      <c r="D2792" t="s">
        <v>878</v>
      </c>
      <c r="E2792" t="s">
        <v>879</v>
      </c>
      <c r="F2792">
        <v>50</v>
      </c>
      <c r="G2792" t="str">
        <f t="array" ref="G2792">INDEX(BillToName,MATCH(A2792,'Bill to Data'!$A$2:$A$3040,0))</f>
        <v>CHRIS SEYMOUR</v>
      </c>
      <c r="H2792" t="str">
        <f t="shared" si="43"/>
        <v>CP25597-3-NY</v>
      </c>
    </row>
    <row r="2793" spans="1:8" x14ac:dyDescent="0.55000000000000004">
      <c r="A2793" t="s">
        <v>2760</v>
      </c>
      <c r="B2793" s="1">
        <v>40669</v>
      </c>
      <c r="C2793" t="s">
        <v>1</v>
      </c>
      <c r="D2793" t="s">
        <v>129</v>
      </c>
      <c r="E2793" t="s">
        <v>72</v>
      </c>
      <c r="F2793">
        <v>50</v>
      </c>
      <c r="G2793" t="str">
        <f t="array" ref="G2793">INDEX(BillToName,MATCH(A2793,'Bill to Data'!$A$2:$A$3040,0))</f>
        <v>CHRIS SEYMOUR</v>
      </c>
      <c r="H2793" t="str">
        <f t="shared" si="43"/>
        <v>55215-100-EPR</v>
      </c>
    </row>
    <row r="2794" spans="1:8" x14ac:dyDescent="0.55000000000000004">
      <c r="A2794" t="s">
        <v>2760</v>
      </c>
      <c r="B2794" s="1">
        <v>40669</v>
      </c>
      <c r="C2794" t="s">
        <v>1</v>
      </c>
      <c r="D2794" t="s">
        <v>2761</v>
      </c>
      <c r="E2794" t="s">
        <v>433</v>
      </c>
      <c r="F2794">
        <v>0</v>
      </c>
      <c r="G2794" t="str">
        <f t="array" ref="G2794">INDEX(BillToName,MATCH(A2794,'Bill to Data'!$A$2:$A$3040,0))</f>
        <v>CHRIS SEYMOUR</v>
      </c>
      <c r="H2794" t="str">
        <f t="shared" si="43"/>
        <v>DGTJ60-11003VS</v>
      </c>
    </row>
    <row r="2795" spans="1:8" x14ac:dyDescent="0.55000000000000004">
      <c r="A2795" t="s">
        <v>2762</v>
      </c>
      <c r="B2795" s="1">
        <v>40669</v>
      </c>
      <c r="C2795" t="s">
        <v>1</v>
      </c>
      <c r="D2795" t="s">
        <v>254</v>
      </c>
      <c r="E2795" t="s">
        <v>255</v>
      </c>
      <c r="F2795">
        <v>10</v>
      </c>
      <c r="G2795" t="str">
        <f t="array" ref="G2795">INDEX(BillToName,MATCH(A2795,'Bill to Data'!$A$2:$A$3040,0))</f>
        <v>MIKE NELSON</v>
      </c>
      <c r="H2795" t="str">
        <f t="shared" si="43"/>
        <v>CP21953-EPR</v>
      </c>
    </row>
    <row r="2796" spans="1:8" x14ac:dyDescent="0.55000000000000004">
      <c r="A2796" t="s">
        <v>2762</v>
      </c>
      <c r="B2796" s="1">
        <v>40669</v>
      </c>
      <c r="C2796" t="s">
        <v>1</v>
      </c>
      <c r="D2796" t="s">
        <v>242</v>
      </c>
      <c r="E2796" t="s">
        <v>243</v>
      </c>
      <c r="F2796">
        <v>10</v>
      </c>
      <c r="G2796" t="str">
        <f t="array" ref="G2796">INDEX(BillToName,MATCH(A2796,'Bill to Data'!$A$2:$A$3040,0))</f>
        <v>MIKE NELSON</v>
      </c>
      <c r="H2796" t="str">
        <f t="shared" si="43"/>
        <v>CP19438-EPR</v>
      </c>
    </row>
    <row r="2797" spans="1:8" x14ac:dyDescent="0.55000000000000004">
      <c r="A2797" t="s">
        <v>2762</v>
      </c>
      <c r="B2797" s="1">
        <v>40669</v>
      </c>
      <c r="C2797" t="s">
        <v>1</v>
      </c>
      <c r="D2797" t="s">
        <v>1733</v>
      </c>
      <c r="E2797" t="s">
        <v>947</v>
      </c>
      <c r="F2797">
        <v>70</v>
      </c>
      <c r="G2797" t="str">
        <f t="array" ref="G2797">INDEX(BillToName,MATCH(A2797,'Bill to Data'!$A$2:$A$3040,0))</f>
        <v>MIKE NELSON</v>
      </c>
      <c r="H2797" t="str">
        <f t="shared" si="43"/>
        <v>CP25597-1-NY</v>
      </c>
    </row>
    <row r="2798" spans="1:8" x14ac:dyDescent="0.55000000000000004">
      <c r="A2798" t="s">
        <v>2762</v>
      </c>
      <c r="B2798" s="1">
        <v>40669</v>
      </c>
      <c r="C2798" t="s">
        <v>1</v>
      </c>
      <c r="D2798" t="s">
        <v>71</v>
      </c>
      <c r="E2798" t="s">
        <v>72</v>
      </c>
      <c r="F2798">
        <v>80</v>
      </c>
      <c r="G2798" t="str">
        <f t="array" ref="G2798">INDEX(BillToName,MATCH(A2798,'Bill to Data'!$A$2:$A$3040,0))</f>
        <v>MIKE NELSON</v>
      </c>
      <c r="H2798" t="str">
        <f t="shared" si="43"/>
        <v>55215-50-EPR</v>
      </c>
    </row>
    <row r="2799" spans="1:8" x14ac:dyDescent="0.55000000000000004">
      <c r="A2799" t="s">
        <v>2762</v>
      </c>
      <c r="B2799" s="1">
        <v>40669</v>
      </c>
      <c r="C2799" t="s">
        <v>1</v>
      </c>
      <c r="D2799" t="s">
        <v>1616</v>
      </c>
      <c r="E2799" t="s">
        <v>377</v>
      </c>
      <c r="F2799">
        <v>44</v>
      </c>
      <c r="G2799" t="str">
        <f t="array" ref="G2799">INDEX(BillToName,MATCH(A2799,'Bill to Data'!$A$2:$A$3040,0))</f>
        <v>MIKE NELSON</v>
      </c>
      <c r="H2799" t="str">
        <f t="shared" si="43"/>
        <v>TJ60-8005VS</v>
      </c>
    </row>
    <row r="2800" spans="1:8" x14ac:dyDescent="0.55000000000000004">
      <c r="A2800" t="s">
        <v>2763</v>
      </c>
      <c r="B2800" s="1">
        <v>40669</v>
      </c>
      <c r="C2800" t="s">
        <v>1</v>
      </c>
      <c r="D2800" t="s">
        <v>2764</v>
      </c>
      <c r="E2800" t="s">
        <v>134</v>
      </c>
      <c r="F2800">
        <v>1</v>
      </c>
      <c r="G2800" t="str">
        <f t="array" ref="G2800">INDEX(BillToName,MATCH(A2800,'Bill to Data'!$A$2:$A$3040,0))</f>
        <v>GREG CONOMOS</v>
      </c>
      <c r="H2800" t="str">
        <f t="shared" si="43"/>
        <v>5330C-HRX</v>
      </c>
    </row>
    <row r="2801" spans="1:8" x14ac:dyDescent="0.55000000000000004">
      <c r="A2801" t="s">
        <v>2765</v>
      </c>
      <c r="B2801" s="1">
        <v>40669</v>
      </c>
      <c r="C2801" t="s">
        <v>1</v>
      </c>
      <c r="D2801" t="s">
        <v>11</v>
      </c>
      <c r="E2801" t="s">
        <v>12</v>
      </c>
      <c r="F2801">
        <v>2</v>
      </c>
      <c r="G2801" t="str">
        <f t="array" ref="G2801">INDEX(BillToName,MATCH(A2801,'Bill to Data'!$A$2:$A$3040,0))</f>
        <v>MARK HOFFMAN</v>
      </c>
      <c r="H2801" t="str">
        <f t="shared" si="43"/>
        <v>50800-PP-406</v>
      </c>
    </row>
    <row r="2802" spans="1:8" x14ac:dyDescent="0.55000000000000004">
      <c r="A2802" t="s">
        <v>2766</v>
      </c>
      <c r="B2802" s="1">
        <v>40669</v>
      </c>
      <c r="C2802" t="s">
        <v>138</v>
      </c>
      <c r="D2802" t="s">
        <v>2767</v>
      </c>
      <c r="E2802" t="s">
        <v>675</v>
      </c>
      <c r="F2802">
        <v>0</v>
      </c>
      <c r="G2802" t="str">
        <f t="array" ref="G2802">INDEX(BillToName,MATCH(A2802,'Bill to Data'!$A$2:$A$3040,0))</f>
        <v>EWELINA SURYNT</v>
      </c>
      <c r="H2802" t="str">
        <f t="shared" si="43"/>
        <v>TJ60-8008VS</v>
      </c>
    </row>
    <row r="2803" spans="1:8" x14ac:dyDescent="0.55000000000000004">
      <c r="A2803" t="s">
        <v>2766</v>
      </c>
      <c r="B2803" s="1">
        <v>40669</v>
      </c>
      <c r="C2803" t="s">
        <v>138</v>
      </c>
      <c r="D2803" t="s">
        <v>2083</v>
      </c>
      <c r="E2803" t="s">
        <v>675</v>
      </c>
      <c r="F2803">
        <v>10</v>
      </c>
      <c r="G2803" t="str">
        <f t="array" ref="G2803">INDEX(BillToName,MATCH(A2803,'Bill to Data'!$A$2:$A$3040,0))</f>
        <v>EWELINA SURYNT</v>
      </c>
      <c r="H2803" t="str">
        <f t="shared" si="43"/>
        <v>TJ60-8006VS</v>
      </c>
    </row>
    <row r="2804" spans="1:8" x14ac:dyDescent="0.55000000000000004">
      <c r="A2804" t="s">
        <v>2768</v>
      </c>
      <c r="B2804" s="1">
        <v>40672</v>
      </c>
      <c r="C2804" t="s">
        <v>138</v>
      </c>
      <c r="D2804" t="s">
        <v>2370</v>
      </c>
      <c r="E2804" t="s">
        <v>2371</v>
      </c>
      <c r="F2804">
        <v>1</v>
      </c>
      <c r="G2804" t="str">
        <f t="array" ref="G2804">INDEX(BillToName,MATCH(A2804,'Bill to Data'!$A$2:$A$3040,0))</f>
        <v>TERRY BAKER</v>
      </c>
      <c r="H2804" t="str">
        <f t="shared" si="43"/>
        <v>LST180</v>
      </c>
    </row>
    <row r="2805" spans="1:8" x14ac:dyDescent="0.55000000000000004">
      <c r="A2805" t="s">
        <v>2769</v>
      </c>
      <c r="B2805" s="1">
        <v>40672</v>
      </c>
      <c r="C2805" t="s">
        <v>138</v>
      </c>
      <c r="D2805" t="s">
        <v>2071</v>
      </c>
      <c r="E2805" t="s">
        <v>2072</v>
      </c>
      <c r="F2805">
        <v>1</v>
      </c>
      <c r="G2805" t="str">
        <f t="array" ref="G2805">INDEX(BillToName,MATCH(A2805,'Bill to Data'!$A$2:$A$3040,0))</f>
        <v>KURT PORTERFIELD</v>
      </c>
      <c r="H2805" t="str">
        <f t="shared" si="43"/>
        <v>FM900Y</v>
      </c>
    </row>
    <row r="2806" spans="1:8" x14ac:dyDescent="0.55000000000000004">
      <c r="A2806" t="s">
        <v>2769</v>
      </c>
      <c r="B2806" s="1">
        <v>40672</v>
      </c>
      <c r="C2806" t="s">
        <v>138</v>
      </c>
      <c r="D2806" t="s">
        <v>2770</v>
      </c>
      <c r="E2806" t="s">
        <v>2771</v>
      </c>
      <c r="F2806">
        <v>1</v>
      </c>
      <c r="G2806" t="str">
        <f t="array" ref="G2806">INDEX(BillToName,MATCH(A2806,'Bill to Data'!$A$2:$A$3040,0))</f>
        <v>KURT PORTERFIELD</v>
      </c>
      <c r="H2806" t="str">
        <f t="shared" si="43"/>
        <v>FM9020</v>
      </c>
    </row>
    <row r="2807" spans="1:8" x14ac:dyDescent="0.55000000000000004">
      <c r="A2807" t="s">
        <v>2769</v>
      </c>
      <c r="B2807" s="1">
        <v>40672</v>
      </c>
      <c r="C2807" t="s">
        <v>138</v>
      </c>
      <c r="D2807" t="s">
        <v>2772</v>
      </c>
      <c r="E2807" t="s">
        <v>2773</v>
      </c>
      <c r="F2807">
        <v>1</v>
      </c>
      <c r="G2807" t="str">
        <f t="array" ref="G2807">INDEX(BillToName,MATCH(A2807,'Bill to Data'!$A$2:$A$3040,0))</f>
        <v>KURT PORTERFIELD</v>
      </c>
      <c r="H2807" t="str">
        <f t="shared" si="43"/>
        <v>TH1066</v>
      </c>
    </row>
    <row r="2808" spans="1:8" x14ac:dyDescent="0.55000000000000004">
      <c r="A2808" t="s">
        <v>2769</v>
      </c>
      <c r="B2808" s="1">
        <v>40672</v>
      </c>
      <c r="C2808" t="s">
        <v>138</v>
      </c>
      <c r="D2808" t="s">
        <v>860</v>
      </c>
      <c r="E2808" t="s">
        <v>120</v>
      </c>
      <c r="F2808">
        <v>14</v>
      </c>
      <c r="G2808" t="str">
        <f t="array" ref="G2808">INDEX(BillToName,MATCH(A2808,'Bill to Data'!$A$2:$A$3040,0))</f>
        <v>KURT PORTERFIELD</v>
      </c>
      <c r="H2808" t="str">
        <f t="shared" si="43"/>
        <v>XR8002VS</v>
      </c>
    </row>
    <row r="2809" spans="1:8" x14ac:dyDescent="0.55000000000000004">
      <c r="A2809" t="s">
        <v>2769</v>
      </c>
      <c r="B2809" s="1">
        <v>40672</v>
      </c>
      <c r="C2809" t="s">
        <v>138</v>
      </c>
      <c r="D2809" t="s">
        <v>251</v>
      </c>
      <c r="E2809" t="s">
        <v>198</v>
      </c>
      <c r="F2809">
        <v>3</v>
      </c>
      <c r="G2809" t="str">
        <f t="array" ref="G2809">INDEX(BillToName,MATCH(A2809,'Bill to Data'!$A$2:$A$3040,0))</f>
        <v>KURT PORTERFIELD</v>
      </c>
      <c r="H2809" t="str">
        <f t="shared" si="43"/>
        <v>22251-311-500-N</v>
      </c>
    </row>
    <row r="2810" spans="1:8" x14ac:dyDescent="0.55000000000000004">
      <c r="A2810" t="s">
        <v>2769</v>
      </c>
      <c r="B2810" s="1">
        <v>40672</v>
      </c>
      <c r="C2810" t="s">
        <v>138</v>
      </c>
      <c r="D2810" t="s">
        <v>252</v>
      </c>
      <c r="E2810" t="s">
        <v>198</v>
      </c>
      <c r="F2810">
        <v>10</v>
      </c>
      <c r="G2810" t="str">
        <f t="array" ref="G2810">INDEX(BillToName,MATCH(A2810,'Bill to Data'!$A$2:$A$3040,0))</f>
        <v>KURT PORTERFIELD</v>
      </c>
      <c r="H2810" t="str">
        <f t="shared" si="43"/>
        <v>22252-312-500-N</v>
      </c>
    </row>
    <row r="2811" spans="1:8" x14ac:dyDescent="0.55000000000000004">
      <c r="A2811" t="s">
        <v>2769</v>
      </c>
      <c r="B2811" s="1">
        <v>40672</v>
      </c>
      <c r="C2811" t="s">
        <v>138</v>
      </c>
      <c r="D2811" t="s">
        <v>111</v>
      </c>
      <c r="E2811" t="s">
        <v>76</v>
      </c>
      <c r="F2811">
        <v>0</v>
      </c>
      <c r="G2811" t="str">
        <f t="array" ref="G2811">INDEX(BillToName,MATCH(A2811,'Bill to Data'!$A$2:$A$3040,0))</f>
        <v>KURT PORTERFIELD</v>
      </c>
      <c r="H2811" t="str">
        <f t="shared" si="43"/>
        <v>QJ111SQ-1</v>
      </c>
    </row>
    <row r="2812" spans="1:8" x14ac:dyDescent="0.55000000000000004">
      <c r="A2812" t="s">
        <v>2769</v>
      </c>
      <c r="B2812" s="1">
        <v>40672</v>
      </c>
      <c r="C2812" t="s">
        <v>138</v>
      </c>
      <c r="D2812" t="s">
        <v>77</v>
      </c>
      <c r="E2812" t="s">
        <v>30</v>
      </c>
      <c r="F2812">
        <v>15</v>
      </c>
      <c r="G2812" t="str">
        <f t="array" ref="G2812">INDEX(BillToName,MATCH(A2812,'Bill to Data'!$A$2:$A$3040,0))</f>
        <v>KURT PORTERFIELD</v>
      </c>
      <c r="H2812" t="str">
        <f t="shared" si="43"/>
        <v>25612-6-NYR</v>
      </c>
    </row>
    <row r="2813" spans="1:8" x14ac:dyDescent="0.55000000000000004">
      <c r="A2813" t="s">
        <v>2769</v>
      </c>
      <c r="B2813" s="1">
        <v>40672</v>
      </c>
      <c r="C2813" t="s">
        <v>138</v>
      </c>
      <c r="D2813" t="s">
        <v>71</v>
      </c>
      <c r="E2813" t="s">
        <v>72</v>
      </c>
      <c r="F2813">
        <v>15</v>
      </c>
      <c r="G2813" t="str">
        <f t="array" ref="G2813">INDEX(BillToName,MATCH(A2813,'Bill to Data'!$A$2:$A$3040,0))</f>
        <v>KURT PORTERFIELD</v>
      </c>
      <c r="H2813" t="str">
        <f t="shared" si="43"/>
        <v>55215-50-EPR</v>
      </c>
    </row>
    <row r="2814" spans="1:8" x14ac:dyDescent="0.55000000000000004">
      <c r="A2814" t="s">
        <v>2769</v>
      </c>
      <c r="B2814" s="1">
        <v>40672</v>
      </c>
      <c r="C2814" t="s">
        <v>138</v>
      </c>
      <c r="D2814" t="s">
        <v>1116</v>
      </c>
      <c r="E2814" t="s">
        <v>743</v>
      </c>
      <c r="F2814">
        <v>15</v>
      </c>
      <c r="G2814" t="str">
        <f t="array" ref="G2814">INDEX(BillToName,MATCH(A2814,'Bill to Data'!$A$2:$A$3040,0))</f>
        <v>KURT PORTERFIELD</v>
      </c>
      <c r="H2814" t="str">
        <f t="shared" si="43"/>
        <v>QJT8360-NYB</v>
      </c>
    </row>
    <row r="2815" spans="1:8" x14ac:dyDescent="0.55000000000000004">
      <c r="A2815" t="s">
        <v>2774</v>
      </c>
      <c r="B2815" s="1">
        <v>40672</v>
      </c>
      <c r="C2815" t="s">
        <v>1</v>
      </c>
      <c r="D2815" t="s">
        <v>312</v>
      </c>
      <c r="E2815" t="s">
        <v>198</v>
      </c>
      <c r="F2815">
        <v>4</v>
      </c>
      <c r="G2815" t="str">
        <f t="array" ref="G2815">INDEX(BillToName,MATCH(A2815,'Bill to Data'!$A$2:$A$3040,0))</f>
        <v>BEN ROBISON</v>
      </c>
      <c r="H2815" t="str">
        <f t="shared" si="43"/>
        <v>22251-311-750-N</v>
      </c>
    </row>
    <row r="2816" spans="1:8" x14ac:dyDescent="0.55000000000000004">
      <c r="A2816" t="s">
        <v>2774</v>
      </c>
      <c r="B2816" s="1">
        <v>40672</v>
      </c>
      <c r="C2816" t="s">
        <v>1</v>
      </c>
      <c r="D2816" t="s">
        <v>2329</v>
      </c>
      <c r="E2816" t="s">
        <v>2330</v>
      </c>
      <c r="F2816">
        <v>2</v>
      </c>
      <c r="G2816" t="str">
        <f t="array" ref="G2816">INDEX(BillToName,MATCH(A2816,'Bill to Data'!$A$2:$A$3040,0))</f>
        <v>BEN ROBISON</v>
      </c>
      <c r="H2816" t="str">
        <f t="shared" si="43"/>
        <v>LS075-40</v>
      </c>
    </row>
    <row r="2817" spans="1:8" x14ac:dyDescent="0.55000000000000004">
      <c r="A2817" t="s">
        <v>2774</v>
      </c>
      <c r="B2817" s="1">
        <v>40672</v>
      </c>
      <c r="C2817" t="s">
        <v>1</v>
      </c>
      <c r="D2817" t="s">
        <v>306</v>
      </c>
      <c r="E2817" t="s">
        <v>307</v>
      </c>
      <c r="F2817">
        <v>2</v>
      </c>
      <c r="G2817" t="str">
        <f t="array" ref="G2817">INDEX(BillToName,MATCH(A2817,'Bill to Data'!$A$2:$A$3040,0))</f>
        <v>BEN ROBISON</v>
      </c>
      <c r="H2817" t="str">
        <f t="shared" si="43"/>
        <v>AI11002-VS</v>
      </c>
    </row>
    <row r="2818" spans="1:8" x14ac:dyDescent="0.55000000000000004">
      <c r="A2818" t="s">
        <v>2775</v>
      </c>
      <c r="B2818" s="1">
        <v>40672</v>
      </c>
      <c r="C2818" t="s">
        <v>1</v>
      </c>
      <c r="D2818" t="s">
        <v>2776</v>
      </c>
      <c r="E2818" t="s">
        <v>2777</v>
      </c>
      <c r="F2818">
        <v>1</v>
      </c>
      <c r="G2818" t="str">
        <f t="array" ref="G2818">INDEX(BillToName,MATCH(A2818,'Bill to Data'!$A$2:$A$3040,0))</f>
        <v>RAYMOND JOHNSON</v>
      </c>
      <c r="H2818" t="str">
        <f t="shared" ref="H2818:H2881" si="44">LEFT(D2818,LEN(D2818))</f>
        <v>94-538-00</v>
      </c>
    </row>
    <row r="2819" spans="1:8" x14ac:dyDescent="0.55000000000000004">
      <c r="A2819" t="s">
        <v>2778</v>
      </c>
      <c r="B2819" s="1">
        <v>40672</v>
      </c>
      <c r="C2819" t="s">
        <v>1</v>
      </c>
      <c r="D2819" t="s">
        <v>1616</v>
      </c>
      <c r="E2819" t="s">
        <v>377</v>
      </c>
      <c r="F2819">
        <v>16</v>
      </c>
      <c r="G2819" t="str">
        <f t="array" ref="G2819">INDEX(BillToName,MATCH(A2819,'Bill to Data'!$A$2:$A$3040,0))</f>
        <v>MIKE NELSON</v>
      </c>
      <c r="H2819" t="str">
        <f t="shared" si="44"/>
        <v>TJ60-8005VS</v>
      </c>
    </row>
    <row r="2820" spans="1:8" x14ac:dyDescent="0.55000000000000004">
      <c r="A2820" t="s">
        <v>2779</v>
      </c>
      <c r="B2820" s="1">
        <v>40672</v>
      </c>
      <c r="C2820" t="s">
        <v>1</v>
      </c>
      <c r="D2820" t="s">
        <v>2764</v>
      </c>
      <c r="E2820" t="s">
        <v>134</v>
      </c>
      <c r="F2820">
        <v>1</v>
      </c>
      <c r="G2820" t="str">
        <f t="array" ref="G2820">INDEX(BillToName,MATCH(A2820,'Bill to Data'!$A$2:$A$3040,0))</f>
        <v>RALPH PICARIELLO</v>
      </c>
      <c r="H2820" t="str">
        <f t="shared" si="44"/>
        <v>5330C-HRX</v>
      </c>
    </row>
    <row r="2821" spans="1:8" x14ac:dyDescent="0.55000000000000004">
      <c r="A2821" t="s">
        <v>2780</v>
      </c>
      <c r="B2821" s="1">
        <v>40672</v>
      </c>
      <c r="C2821" t="s">
        <v>1</v>
      </c>
      <c r="D2821" t="s">
        <v>16</v>
      </c>
      <c r="E2821" t="s">
        <v>17</v>
      </c>
      <c r="F2821">
        <v>1</v>
      </c>
      <c r="G2821" t="str">
        <f t="array" ref="G2821">INDEX(BillToName,MATCH(A2821,'Bill to Data'!$A$2:$A$3040,0))</f>
        <v>SHAWN TEVELDE</v>
      </c>
      <c r="H2821" t="str">
        <f t="shared" si="44"/>
        <v>8007-543-836</v>
      </c>
    </row>
    <row r="2822" spans="1:8" x14ac:dyDescent="0.55000000000000004">
      <c r="A2822" t="s">
        <v>2781</v>
      </c>
      <c r="B2822" s="1">
        <v>40672</v>
      </c>
      <c r="C2822" t="s">
        <v>1</v>
      </c>
      <c r="D2822" t="s">
        <v>1431</v>
      </c>
      <c r="E2822" t="s">
        <v>1432</v>
      </c>
      <c r="F2822">
        <v>2</v>
      </c>
      <c r="G2822" t="str">
        <f t="array" ref="G2822">INDEX(BillToName,MATCH(A2822,'Bill to Data'!$A$2:$A$3040,0))</f>
        <v>STEVEN VILLINES</v>
      </c>
      <c r="H2822" t="str">
        <f t="shared" si="44"/>
        <v>XT010</v>
      </c>
    </row>
    <row r="2823" spans="1:8" x14ac:dyDescent="0.55000000000000004">
      <c r="A2823" t="s">
        <v>2782</v>
      </c>
      <c r="B2823" s="1">
        <v>40672</v>
      </c>
      <c r="C2823" t="s">
        <v>1</v>
      </c>
      <c r="D2823" t="s">
        <v>2449</v>
      </c>
      <c r="E2823" t="s">
        <v>2450</v>
      </c>
      <c r="F2823">
        <v>2</v>
      </c>
      <c r="G2823" t="str">
        <f t="array" ref="G2823">INDEX(BillToName,MATCH(A2823,'Bill to Data'!$A$2:$A$3040,0))</f>
        <v>DARYL KOOPS</v>
      </c>
      <c r="H2823" t="str">
        <f t="shared" si="44"/>
        <v>4111-035</v>
      </c>
    </row>
    <row r="2824" spans="1:8" x14ac:dyDescent="0.55000000000000004">
      <c r="A2824" t="s">
        <v>2783</v>
      </c>
      <c r="B2824" s="1">
        <v>40672</v>
      </c>
      <c r="C2824" t="s">
        <v>1</v>
      </c>
      <c r="D2824" t="s">
        <v>2073</v>
      </c>
      <c r="E2824" t="s">
        <v>2074</v>
      </c>
      <c r="F2824">
        <v>2</v>
      </c>
      <c r="G2824" t="str">
        <f t="array" ref="G2824">INDEX(BillToName,MATCH(A2824,'Bill to Data'!$A$2:$A$3040,0))</f>
        <v>Amanda GILLILAND</v>
      </c>
      <c r="H2824" t="str">
        <f t="shared" si="44"/>
        <v>FM900S</v>
      </c>
    </row>
    <row r="2825" spans="1:8" x14ac:dyDescent="0.55000000000000004">
      <c r="A2825" t="s">
        <v>2783</v>
      </c>
      <c r="B2825" s="1">
        <v>40672</v>
      </c>
      <c r="C2825" t="s">
        <v>1</v>
      </c>
      <c r="D2825" t="s">
        <v>2784</v>
      </c>
      <c r="E2825" t="s">
        <v>2785</v>
      </c>
      <c r="F2825">
        <v>2</v>
      </c>
      <c r="G2825" t="str">
        <f t="array" ref="G2825">INDEX(BillToName,MATCH(A2825,'Bill to Data'!$A$2:$A$3040,0))</f>
        <v>Amanda GILLILAND</v>
      </c>
      <c r="H2825" t="str">
        <f t="shared" si="44"/>
        <v>FM9004</v>
      </c>
    </row>
    <row r="2826" spans="1:8" x14ac:dyDescent="0.55000000000000004">
      <c r="A2826" t="s">
        <v>2783</v>
      </c>
      <c r="B2826" s="1">
        <v>40672</v>
      </c>
      <c r="C2826" t="s">
        <v>1</v>
      </c>
      <c r="D2826" t="s">
        <v>2786</v>
      </c>
      <c r="E2826" t="s">
        <v>1844</v>
      </c>
      <c r="F2826">
        <v>2</v>
      </c>
      <c r="G2826" t="str">
        <f t="array" ref="G2826">INDEX(BillToName,MATCH(A2826,'Bill to Data'!$A$2:$A$3040,0))</f>
        <v>Amanda GILLILAND</v>
      </c>
      <c r="H2826" t="str">
        <f t="shared" si="44"/>
        <v>FM9023</v>
      </c>
    </row>
    <row r="2827" spans="1:8" x14ac:dyDescent="0.55000000000000004">
      <c r="A2827" t="s">
        <v>2787</v>
      </c>
      <c r="B2827" s="1">
        <v>40672</v>
      </c>
      <c r="C2827" t="s">
        <v>1</v>
      </c>
      <c r="D2827" t="s">
        <v>1804</v>
      </c>
      <c r="E2827" t="s">
        <v>1805</v>
      </c>
      <c r="F2827">
        <v>11</v>
      </c>
      <c r="G2827" t="str">
        <f t="array" ref="G2827">INDEX(BillToName,MATCH(A2827,'Bill to Data'!$A$2:$A$3040,0))</f>
        <v>DAVID SMITH</v>
      </c>
      <c r="H2827" t="str">
        <f t="shared" si="44"/>
        <v>TT11006-VP</v>
      </c>
    </row>
    <row r="2828" spans="1:8" x14ac:dyDescent="0.55000000000000004">
      <c r="A2828" t="s">
        <v>2787</v>
      </c>
      <c r="B2828" s="1">
        <v>40672</v>
      </c>
      <c r="C2828" t="s">
        <v>1</v>
      </c>
      <c r="D2828" t="s">
        <v>1857</v>
      </c>
      <c r="E2828" t="s">
        <v>106</v>
      </c>
      <c r="F2828">
        <v>11</v>
      </c>
      <c r="G2828" t="str">
        <f t="array" ref="G2828">INDEX(BillToName,MATCH(A2828,'Bill to Data'!$A$2:$A$3040,0))</f>
        <v>DAVID SMITH</v>
      </c>
      <c r="H2828" t="str">
        <f t="shared" si="44"/>
        <v>AIC11008-VS</v>
      </c>
    </row>
    <row r="2829" spans="1:8" x14ac:dyDescent="0.55000000000000004">
      <c r="A2829" t="s">
        <v>2788</v>
      </c>
      <c r="B2829" s="1">
        <v>40672</v>
      </c>
      <c r="C2829" t="s">
        <v>1</v>
      </c>
      <c r="D2829" t="s">
        <v>111</v>
      </c>
      <c r="E2829" t="s">
        <v>76</v>
      </c>
      <c r="F2829">
        <v>26</v>
      </c>
      <c r="G2829" t="str">
        <f t="array" ref="G2829">INDEX(BillToName,MATCH(A2829,'Bill to Data'!$A$2:$A$3040,0))</f>
        <v>TOM CLEVELAND</v>
      </c>
      <c r="H2829" t="str">
        <f t="shared" si="44"/>
        <v>QJ111SQ-1</v>
      </c>
    </row>
    <row r="2830" spans="1:8" x14ac:dyDescent="0.55000000000000004">
      <c r="A2830" t="s">
        <v>2788</v>
      </c>
      <c r="B2830" s="1">
        <v>40672</v>
      </c>
      <c r="C2830" t="s">
        <v>1</v>
      </c>
      <c r="D2830" t="s">
        <v>878</v>
      </c>
      <c r="E2830" t="s">
        <v>879</v>
      </c>
      <c r="F2830">
        <v>40</v>
      </c>
      <c r="G2830" t="str">
        <f t="array" ref="G2830">INDEX(BillToName,MATCH(A2830,'Bill to Data'!$A$2:$A$3040,0))</f>
        <v>TOM CLEVELAND</v>
      </c>
      <c r="H2830" t="str">
        <f t="shared" si="44"/>
        <v>CP25597-3-NY</v>
      </c>
    </row>
    <row r="2831" spans="1:8" x14ac:dyDescent="0.55000000000000004">
      <c r="A2831" t="s">
        <v>2788</v>
      </c>
      <c r="B2831" s="1">
        <v>40672</v>
      </c>
      <c r="C2831" t="s">
        <v>1</v>
      </c>
      <c r="D2831" t="s">
        <v>1650</v>
      </c>
      <c r="E2831" t="s">
        <v>1280</v>
      </c>
      <c r="F2831">
        <v>40</v>
      </c>
      <c r="G2831" t="str">
        <f t="array" ref="G2831">INDEX(BillToName,MATCH(A2831,'Bill to Data'!$A$2:$A$3040,0))</f>
        <v>TOM CLEVELAND</v>
      </c>
      <c r="H2831" t="str">
        <f t="shared" si="44"/>
        <v>TTI11006-VP</v>
      </c>
    </row>
    <row r="2832" spans="1:8" x14ac:dyDescent="0.55000000000000004">
      <c r="A2832" t="s">
        <v>2789</v>
      </c>
      <c r="B2832" s="1">
        <v>40672</v>
      </c>
      <c r="C2832" t="s">
        <v>1</v>
      </c>
      <c r="D2832" t="s">
        <v>805</v>
      </c>
      <c r="E2832" t="s">
        <v>806</v>
      </c>
      <c r="F2832">
        <v>1</v>
      </c>
      <c r="G2832" t="str">
        <f t="array" ref="G2832">INDEX(BillToName,MATCH(A2832,'Bill to Data'!$A$2:$A$3040,0))</f>
        <v>RICHARD MILLER</v>
      </c>
      <c r="H2832" t="str">
        <f t="shared" si="44"/>
        <v>117-0171-249</v>
      </c>
    </row>
    <row r="2833" spans="1:8" x14ac:dyDescent="0.55000000000000004">
      <c r="A2833" t="s">
        <v>2790</v>
      </c>
      <c r="B2833" s="1">
        <v>40672</v>
      </c>
      <c r="C2833" t="s">
        <v>1</v>
      </c>
      <c r="D2833" t="s">
        <v>886</v>
      </c>
      <c r="E2833" t="s">
        <v>301</v>
      </c>
      <c r="F2833">
        <v>25</v>
      </c>
      <c r="G2833" t="str">
        <f t="array" ref="G2833">INDEX(BillToName,MATCH(A2833,'Bill to Data'!$A$2:$A$3040,0))</f>
        <v>MICHAEL KENNEDY</v>
      </c>
      <c r="H2833" t="str">
        <f t="shared" si="44"/>
        <v>XR110015VS</v>
      </c>
    </row>
    <row r="2834" spans="1:8" x14ac:dyDescent="0.55000000000000004">
      <c r="A2834" t="s">
        <v>2791</v>
      </c>
      <c r="B2834" s="1">
        <v>40672</v>
      </c>
      <c r="C2834" t="s">
        <v>1</v>
      </c>
      <c r="D2834" t="s">
        <v>261</v>
      </c>
      <c r="E2834" t="s">
        <v>106</v>
      </c>
      <c r="F2834">
        <v>40</v>
      </c>
      <c r="G2834" t="str">
        <f t="array" ref="G2834">INDEX(BillToName,MATCH(A2834,'Bill to Data'!$A$2:$A$3040,0))</f>
        <v>DIXON HARRISON</v>
      </c>
      <c r="H2834" t="str">
        <f t="shared" si="44"/>
        <v>AIC11003-VS</v>
      </c>
    </row>
    <row r="2835" spans="1:8" x14ac:dyDescent="0.55000000000000004">
      <c r="A2835" t="s">
        <v>2792</v>
      </c>
      <c r="B2835" s="1">
        <v>40672</v>
      </c>
      <c r="C2835" t="s">
        <v>1</v>
      </c>
      <c r="D2835" t="s">
        <v>330</v>
      </c>
      <c r="E2835" t="s">
        <v>12</v>
      </c>
      <c r="F2835">
        <v>1</v>
      </c>
      <c r="G2835" t="str">
        <f t="array" ref="G2835">INDEX(BillToName,MATCH(A2835,'Bill to Data'!$A$2:$A$3040,0))</f>
        <v>BRYAN BURTON</v>
      </c>
      <c r="H2835" t="str">
        <f t="shared" si="44"/>
        <v>50800-15-PP-406</v>
      </c>
    </row>
    <row r="2836" spans="1:8" x14ac:dyDescent="0.55000000000000004">
      <c r="A2836" t="s">
        <v>2793</v>
      </c>
      <c r="B2836" s="1">
        <v>40673</v>
      </c>
      <c r="C2836" t="s">
        <v>138</v>
      </c>
      <c r="D2836" t="s">
        <v>1138</v>
      </c>
      <c r="E2836" t="s">
        <v>1139</v>
      </c>
      <c r="F2836">
        <v>5</v>
      </c>
      <c r="G2836" t="str">
        <f t="array" ref="G2836">INDEX(BillToName,MATCH(A2836,'Bill to Data'!$A$2:$A$3040,0))</f>
        <v>CHRISTOPHER HENKE</v>
      </c>
      <c r="H2836" t="str">
        <f t="shared" si="44"/>
        <v>IBFD35-SET</v>
      </c>
    </row>
    <row r="2837" spans="1:8" x14ac:dyDescent="0.55000000000000004">
      <c r="A2837" t="s">
        <v>2794</v>
      </c>
      <c r="B2837" s="1">
        <v>40673</v>
      </c>
      <c r="C2837" t="s">
        <v>138</v>
      </c>
      <c r="D2837" t="s">
        <v>2536</v>
      </c>
      <c r="E2837" t="s">
        <v>2537</v>
      </c>
      <c r="F2837">
        <v>1</v>
      </c>
      <c r="G2837" t="str">
        <f t="array" ref="G2837">INDEX(BillToName,MATCH(A2837,'Bill to Data'!$A$2:$A$3040,0))</f>
        <v>JOHN WALDNER</v>
      </c>
      <c r="H2837" t="str">
        <f t="shared" si="44"/>
        <v>117-0171-247</v>
      </c>
    </row>
    <row r="2838" spans="1:8" x14ac:dyDescent="0.55000000000000004">
      <c r="A2838" t="s">
        <v>2795</v>
      </c>
      <c r="B2838" s="1">
        <v>40673</v>
      </c>
      <c r="C2838" t="s">
        <v>138</v>
      </c>
      <c r="D2838" t="s">
        <v>1285</v>
      </c>
      <c r="E2838" t="s">
        <v>1286</v>
      </c>
      <c r="F2838">
        <v>1</v>
      </c>
      <c r="G2838" t="str">
        <f t="array" ref="G2838">INDEX(BillToName,MATCH(A2838,'Bill to Data'!$A$2:$A$3040,0))</f>
        <v>TIM HASEY</v>
      </c>
      <c r="H2838" t="str">
        <f t="shared" si="44"/>
        <v>9950-0023</v>
      </c>
    </row>
    <row r="2839" spans="1:8" x14ac:dyDescent="0.55000000000000004">
      <c r="A2839" t="s">
        <v>2796</v>
      </c>
      <c r="B2839" s="1">
        <v>40673</v>
      </c>
      <c r="C2839" t="s">
        <v>138</v>
      </c>
      <c r="D2839" t="s">
        <v>48</v>
      </c>
      <c r="E2839" t="s">
        <v>47</v>
      </c>
      <c r="F2839">
        <v>6</v>
      </c>
      <c r="G2839" t="str">
        <f t="array" ref="G2839">INDEX(BillToName,MATCH(A2839,'Bill to Data'!$A$2:$A$3040,0))</f>
        <v>CA-RY INDUSTRIES INC</v>
      </c>
      <c r="H2839" t="str">
        <f t="shared" si="44"/>
        <v>TTJ60-11004VP</v>
      </c>
    </row>
    <row r="2840" spans="1:8" x14ac:dyDescent="0.55000000000000004">
      <c r="A2840" t="s">
        <v>2796</v>
      </c>
      <c r="B2840" s="1">
        <v>40673</v>
      </c>
      <c r="C2840" t="s">
        <v>138</v>
      </c>
      <c r="D2840" t="s">
        <v>1177</v>
      </c>
      <c r="E2840" t="s">
        <v>47</v>
      </c>
      <c r="F2840">
        <v>11</v>
      </c>
      <c r="G2840" t="str">
        <f t="array" ref="G2840">INDEX(BillToName,MATCH(A2840,'Bill to Data'!$A$2:$A$3040,0))</f>
        <v>CA-RY INDUSTRIES INC</v>
      </c>
      <c r="H2840" t="str">
        <f t="shared" si="44"/>
        <v>TTJ60-11005VP</v>
      </c>
    </row>
    <row r="2841" spans="1:8" x14ac:dyDescent="0.55000000000000004">
      <c r="A2841" t="s">
        <v>2796</v>
      </c>
      <c r="B2841" s="1">
        <v>40673</v>
      </c>
      <c r="C2841" t="s">
        <v>138</v>
      </c>
      <c r="D2841" t="s">
        <v>579</v>
      </c>
      <c r="E2841" t="s">
        <v>474</v>
      </c>
      <c r="F2841">
        <v>2</v>
      </c>
      <c r="G2841" t="str">
        <f t="array" ref="G2841">INDEX(BillToName,MATCH(A2841,'Bill to Data'!$A$2:$A$3040,0))</f>
        <v>CA-RY INDUSTRIES INC</v>
      </c>
      <c r="H2841" t="str">
        <f t="shared" si="44"/>
        <v>19349-211-540-N</v>
      </c>
    </row>
    <row r="2842" spans="1:8" x14ac:dyDescent="0.55000000000000004">
      <c r="A2842" t="s">
        <v>2796</v>
      </c>
      <c r="B2842" s="1">
        <v>40673</v>
      </c>
      <c r="C2842" t="s">
        <v>138</v>
      </c>
      <c r="D2842" t="s">
        <v>580</v>
      </c>
      <c r="E2842" t="s">
        <v>476</v>
      </c>
      <c r="F2842">
        <v>4</v>
      </c>
      <c r="G2842" t="str">
        <f t="array" ref="G2842">INDEX(BillToName,MATCH(A2842,'Bill to Data'!$A$2:$A$3040,0))</f>
        <v>CA-RY INDUSTRIES INC</v>
      </c>
      <c r="H2842" t="str">
        <f t="shared" si="44"/>
        <v>19350-212-540-N</v>
      </c>
    </row>
    <row r="2843" spans="1:8" x14ac:dyDescent="0.55000000000000004">
      <c r="A2843" t="s">
        <v>2797</v>
      </c>
      <c r="B2843" s="1">
        <v>40673</v>
      </c>
      <c r="C2843" t="s">
        <v>138</v>
      </c>
      <c r="D2843" t="s">
        <v>1354</v>
      </c>
      <c r="E2843" t="s">
        <v>134</v>
      </c>
      <c r="F2843">
        <v>1</v>
      </c>
      <c r="G2843" t="str">
        <f t="array" ref="G2843">INDEX(BillToName,MATCH(A2843,'Bill to Data'!$A$2:$A$3040,0))</f>
        <v>MARK MONTGOMERY</v>
      </c>
      <c r="H2843" t="str">
        <f t="shared" si="44"/>
        <v>9700S</v>
      </c>
    </row>
    <row r="2844" spans="1:8" x14ac:dyDescent="0.55000000000000004">
      <c r="A2844" t="s">
        <v>2798</v>
      </c>
      <c r="B2844" s="1">
        <v>40675</v>
      </c>
      <c r="C2844" t="s">
        <v>1</v>
      </c>
      <c r="D2844" t="s">
        <v>71</v>
      </c>
      <c r="E2844" t="s">
        <v>72</v>
      </c>
      <c r="F2844">
        <v>2</v>
      </c>
      <c r="G2844" t="str">
        <f t="array" ref="G2844">INDEX(BillToName,MATCH(A2844,'Bill to Data'!$A$2:$A$3040,0))</f>
        <v>DAVID KRAMER</v>
      </c>
      <c r="H2844" t="str">
        <f t="shared" si="44"/>
        <v>55215-50-EPR</v>
      </c>
    </row>
    <row r="2845" spans="1:8" x14ac:dyDescent="0.55000000000000004">
      <c r="A2845" t="s">
        <v>2798</v>
      </c>
      <c r="B2845" s="1">
        <v>40675</v>
      </c>
      <c r="C2845" t="s">
        <v>1</v>
      </c>
      <c r="D2845" t="s">
        <v>175</v>
      </c>
      <c r="E2845" t="s">
        <v>148</v>
      </c>
      <c r="F2845">
        <v>2</v>
      </c>
      <c r="G2845" t="str">
        <f t="array" ref="G2845">INDEX(BillToName,MATCH(A2845,'Bill to Data'!$A$2:$A$3040,0))</f>
        <v>DAVID KRAMER</v>
      </c>
      <c r="H2845" t="str">
        <f t="shared" si="44"/>
        <v>QJ7421-3/4-NYB</v>
      </c>
    </row>
    <row r="2846" spans="1:8" x14ac:dyDescent="0.55000000000000004">
      <c r="A2846" t="s">
        <v>2798</v>
      </c>
      <c r="B2846" s="1">
        <v>40675</v>
      </c>
      <c r="C2846" t="s">
        <v>1</v>
      </c>
      <c r="D2846" t="s">
        <v>984</v>
      </c>
      <c r="E2846" t="s">
        <v>947</v>
      </c>
      <c r="F2846">
        <v>2</v>
      </c>
      <c r="G2846" t="str">
        <f t="array" ref="G2846">INDEX(BillToName,MATCH(A2846,'Bill to Data'!$A$2:$A$3040,0))</f>
        <v>DAVID KRAMER</v>
      </c>
      <c r="H2846" t="str">
        <f t="shared" si="44"/>
        <v>CP25607-1-NY</v>
      </c>
    </row>
    <row r="2847" spans="1:8" x14ac:dyDescent="0.55000000000000004">
      <c r="A2847" t="s">
        <v>2798</v>
      </c>
      <c r="B2847" s="1">
        <v>40675</v>
      </c>
      <c r="C2847" t="s">
        <v>1</v>
      </c>
      <c r="D2847" t="s">
        <v>1085</v>
      </c>
      <c r="E2847" t="s">
        <v>438</v>
      </c>
      <c r="F2847">
        <v>2</v>
      </c>
      <c r="G2847" t="str">
        <f t="array" ref="G2847">INDEX(BillToName,MATCH(A2847,'Bill to Data'!$A$2:$A$3040,0))</f>
        <v>DAVID KRAMER</v>
      </c>
      <c r="H2847" t="str">
        <f t="shared" si="44"/>
        <v>TX-VK26</v>
      </c>
    </row>
    <row r="2848" spans="1:8" x14ac:dyDescent="0.55000000000000004">
      <c r="A2848" t="s">
        <v>2799</v>
      </c>
      <c r="B2848" s="1">
        <v>40675</v>
      </c>
      <c r="C2848" t="s">
        <v>1</v>
      </c>
      <c r="D2848" t="s">
        <v>2761</v>
      </c>
      <c r="E2848" t="s">
        <v>433</v>
      </c>
      <c r="F2848">
        <v>50</v>
      </c>
      <c r="G2848" t="str">
        <f t="array" ref="G2848">INDEX(BillToName,MATCH(A2848,'Bill to Data'!$A$2:$A$3040,0))</f>
        <v>CHRIS SEYMOUR</v>
      </c>
      <c r="H2848" t="str">
        <f t="shared" si="44"/>
        <v>DGTJ60-11003VS</v>
      </c>
    </row>
    <row r="2849" spans="1:8" x14ac:dyDescent="0.55000000000000004">
      <c r="A2849" t="s">
        <v>2800</v>
      </c>
      <c r="B2849" s="1">
        <v>40675</v>
      </c>
      <c r="C2849" t="s">
        <v>1</v>
      </c>
      <c r="D2849" t="s">
        <v>111</v>
      </c>
      <c r="E2849" t="s">
        <v>76</v>
      </c>
      <c r="F2849">
        <v>4</v>
      </c>
      <c r="G2849" t="str">
        <f t="array" ref="G2849">INDEX(BillToName,MATCH(A2849,'Bill to Data'!$A$2:$A$3040,0))</f>
        <v>TOM CLEVELAND</v>
      </c>
      <c r="H2849" t="str">
        <f t="shared" si="44"/>
        <v>QJ111SQ-1</v>
      </c>
    </row>
    <row r="2850" spans="1:8" x14ac:dyDescent="0.55000000000000004">
      <c r="A2850" t="s">
        <v>2801</v>
      </c>
      <c r="B2850" s="1">
        <v>40675</v>
      </c>
      <c r="C2850" t="s">
        <v>1</v>
      </c>
      <c r="D2850" t="s">
        <v>1138</v>
      </c>
      <c r="E2850" t="s">
        <v>1139</v>
      </c>
      <c r="F2850">
        <v>1</v>
      </c>
      <c r="G2850" t="str">
        <f t="array" ref="G2850">INDEX(BillToName,MATCH(A2850,'Bill to Data'!$A$2:$A$3040,0))</f>
        <v>JAMES MELTON</v>
      </c>
      <c r="H2850" t="str">
        <f t="shared" si="44"/>
        <v>IBFD35-SET</v>
      </c>
    </row>
    <row r="2851" spans="1:8" x14ac:dyDescent="0.55000000000000004">
      <c r="A2851" t="s">
        <v>2802</v>
      </c>
      <c r="B2851" s="1">
        <v>40675</v>
      </c>
      <c r="C2851" t="s">
        <v>1</v>
      </c>
      <c r="D2851" t="s">
        <v>407</v>
      </c>
      <c r="E2851" t="s">
        <v>128</v>
      </c>
      <c r="F2851">
        <v>1</v>
      </c>
      <c r="G2851" t="str">
        <f t="array" ref="G2851">INDEX(BillToName,MATCH(A2851,'Bill to Data'!$A$2:$A$3040,0))</f>
        <v>CHRISTOPHER TRACEY</v>
      </c>
      <c r="H2851" t="str">
        <f t="shared" si="44"/>
        <v>1321-0006</v>
      </c>
    </row>
    <row r="2852" spans="1:8" x14ac:dyDescent="0.55000000000000004">
      <c r="A2852" t="s">
        <v>2803</v>
      </c>
      <c r="B2852" s="1">
        <v>40675</v>
      </c>
      <c r="C2852" t="s">
        <v>1</v>
      </c>
      <c r="D2852" t="s">
        <v>59</v>
      </c>
      <c r="E2852" t="s">
        <v>60</v>
      </c>
      <c r="F2852">
        <v>15</v>
      </c>
      <c r="G2852" t="str">
        <f t="array" ref="G2852">INDEX(BillToName,MATCH(A2852,'Bill to Data'!$A$2:$A$3040,0))</f>
        <v>RON EISENBARTH</v>
      </c>
      <c r="H2852" t="str">
        <f t="shared" si="44"/>
        <v>DG11002-VP</v>
      </c>
    </row>
    <row r="2853" spans="1:8" x14ac:dyDescent="0.55000000000000004">
      <c r="A2853" t="s">
        <v>2804</v>
      </c>
      <c r="B2853" s="1">
        <v>40675</v>
      </c>
      <c r="C2853" t="s">
        <v>138</v>
      </c>
      <c r="D2853" t="s">
        <v>748</v>
      </c>
      <c r="E2853" t="s">
        <v>293</v>
      </c>
      <c r="F2853">
        <v>50</v>
      </c>
      <c r="G2853" t="str">
        <f t="array" ref="G2853">INDEX(BillToName,MATCH(A2853,'Bill to Data'!$A$2:$A$3040,0))</f>
        <v>JOSH ZEITHAMER</v>
      </c>
      <c r="H2853" t="str">
        <f t="shared" si="44"/>
        <v>AIXR110025VP</v>
      </c>
    </row>
    <row r="2854" spans="1:8" x14ac:dyDescent="0.55000000000000004">
      <c r="A2854" t="s">
        <v>2804</v>
      </c>
      <c r="B2854" s="1">
        <v>40675</v>
      </c>
      <c r="C2854" t="s">
        <v>138</v>
      </c>
      <c r="D2854" t="s">
        <v>2121</v>
      </c>
      <c r="E2854" t="s">
        <v>2122</v>
      </c>
      <c r="F2854">
        <v>50</v>
      </c>
      <c r="G2854" t="str">
        <f t="array" ref="G2854">INDEX(BillToName,MATCH(A2854,'Bill to Data'!$A$2:$A$3040,0))</f>
        <v>JOSH ZEITHAMER</v>
      </c>
      <c r="H2854" t="str">
        <f t="shared" si="44"/>
        <v>25612-10-NYR</v>
      </c>
    </row>
    <row r="2855" spans="1:8" x14ac:dyDescent="0.55000000000000004">
      <c r="A2855" t="s">
        <v>2805</v>
      </c>
      <c r="B2855" s="1">
        <v>40675</v>
      </c>
      <c r="C2855" t="s">
        <v>1</v>
      </c>
      <c r="D2855" t="s">
        <v>2722</v>
      </c>
      <c r="E2855" t="s">
        <v>145</v>
      </c>
      <c r="F2855">
        <v>6</v>
      </c>
      <c r="G2855" t="str">
        <f t="array" ref="G2855">INDEX(BillToName,MATCH(A2855,'Bill to Data'!$A$2:$A$3040,0))</f>
        <v>IRVIN GRAVES</v>
      </c>
      <c r="H2855" t="str">
        <f t="shared" si="44"/>
        <v>QJ363C-500-1-NY</v>
      </c>
    </row>
    <row r="2856" spans="1:8" x14ac:dyDescent="0.55000000000000004">
      <c r="A2856" t="s">
        <v>2805</v>
      </c>
      <c r="B2856" s="1">
        <v>40675</v>
      </c>
      <c r="C2856" t="s">
        <v>1</v>
      </c>
      <c r="D2856" t="s">
        <v>144</v>
      </c>
      <c r="E2856" t="s">
        <v>145</v>
      </c>
      <c r="F2856">
        <v>3</v>
      </c>
      <c r="G2856" t="str">
        <f t="array" ref="G2856">INDEX(BillToName,MATCH(A2856,'Bill to Data'!$A$2:$A$3040,0))</f>
        <v>IRVIN GRAVES</v>
      </c>
      <c r="H2856" t="str">
        <f t="shared" si="44"/>
        <v>QJ363C-500-2-NY</v>
      </c>
    </row>
    <row r="2857" spans="1:8" x14ac:dyDescent="0.55000000000000004">
      <c r="A2857" t="s">
        <v>2806</v>
      </c>
      <c r="B2857" s="1">
        <v>40675</v>
      </c>
      <c r="C2857" t="s">
        <v>138</v>
      </c>
      <c r="D2857" t="s">
        <v>2807</v>
      </c>
      <c r="E2857" t="s">
        <v>2808</v>
      </c>
      <c r="F2857">
        <v>70</v>
      </c>
      <c r="G2857" t="str">
        <f t="array" ref="G2857">INDEX(BillToName,MATCH(A2857,'Bill to Data'!$A$2:$A$3040,0))</f>
        <v>HOPE TECHNICAL SERVICES</v>
      </c>
      <c r="H2857" t="str">
        <f t="shared" si="44"/>
        <v>TP4003E-SS</v>
      </c>
    </row>
    <row r="2858" spans="1:8" x14ac:dyDescent="0.55000000000000004">
      <c r="A2858" t="s">
        <v>2806</v>
      </c>
      <c r="B2858" s="1">
        <v>40675</v>
      </c>
      <c r="C2858" t="s">
        <v>138</v>
      </c>
      <c r="D2858" t="s">
        <v>2809</v>
      </c>
      <c r="E2858" t="s">
        <v>2460</v>
      </c>
      <c r="F2858">
        <v>12</v>
      </c>
      <c r="G2858" t="str">
        <f t="array" ref="G2858">INDEX(BillToName,MATCH(A2858,'Bill to Data'!$A$2:$A$3040,0))</f>
        <v>HOPE TECHNICAL SERVICES</v>
      </c>
      <c r="H2858" t="str">
        <f t="shared" si="44"/>
        <v>TG-SS5</v>
      </c>
    </row>
    <row r="2859" spans="1:8" x14ac:dyDescent="0.55000000000000004">
      <c r="A2859" t="s">
        <v>2810</v>
      </c>
      <c r="B2859" s="1">
        <v>40675</v>
      </c>
      <c r="C2859" t="s">
        <v>138</v>
      </c>
      <c r="D2859" t="s">
        <v>1070</v>
      </c>
      <c r="E2859" t="s">
        <v>30</v>
      </c>
      <c r="F2859">
        <v>23</v>
      </c>
      <c r="G2859" t="str">
        <f t="array" ref="G2859">INDEX(BillToName,MATCH(A2859,'Bill to Data'!$A$2:$A$3040,0))</f>
        <v>JIM WAMELINK</v>
      </c>
      <c r="H2859" t="str">
        <f t="shared" si="44"/>
        <v>26278-1-NYR</v>
      </c>
    </row>
    <row r="2860" spans="1:8" x14ac:dyDescent="0.55000000000000004">
      <c r="A2860" t="s">
        <v>2810</v>
      </c>
      <c r="B2860" s="1">
        <v>40675</v>
      </c>
      <c r="C2860" t="s">
        <v>138</v>
      </c>
      <c r="D2860" t="s">
        <v>2618</v>
      </c>
      <c r="E2860" t="s">
        <v>2619</v>
      </c>
      <c r="F2860">
        <v>0</v>
      </c>
      <c r="G2860" t="str">
        <f t="array" ref="G2860">INDEX(BillToName,MATCH(A2860,'Bill to Data'!$A$2:$A$3040,0))</f>
        <v>JIM WAMELINK</v>
      </c>
      <c r="H2860" t="str">
        <f t="shared" si="44"/>
        <v>DC35</v>
      </c>
    </row>
    <row r="2861" spans="1:8" x14ac:dyDescent="0.55000000000000004">
      <c r="A2861" t="s">
        <v>2811</v>
      </c>
      <c r="B2861" s="1">
        <v>40675</v>
      </c>
      <c r="C2861" t="s">
        <v>138</v>
      </c>
      <c r="D2861" t="s">
        <v>2812</v>
      </c>
      <c r="E2861" t="s">
        <v>578</v>
      </c>
      <c r="F2861">
        <v>1</v>
      </c>
      <c r="G2861" t="str">
        <f t="array" ref="G2861">INDEX(BillToName,MATCH(A2861,'Bill to Data'!$A$2:$A$3040,0))</f>
        <v>GEORGE IAMNINI</v>
      </c>
      <c r="H2861" t="str">
        <f t="shared" si="44"/>
        <v>AA122-3/4-PP-50</v>
      </c>
    </row>
    <row r="2862" spans="1:8" x14ac:dyDescent="0.55000000000000004">
      <c r="A2862" t="s">
        <v>2813</v>
      </c>
      <c r="B2862" s="1">
        <v>40675</v>
      </c>
      <c r="C2862" t="s">
        <v>138</v>
      </c>
      <c r="D2862" t="s">
        <v>2814</v>
      </c>
      <c r="E2862" t="s">
        <v>63</v>
      </c>
      <c r="F2862">
        <v>50</v>
      </c>
      <c r="G2862" t="str">
        <f t="array" ref="G2862">INDEX(BillToName,MATCH(A2862,'Bill to Data'!$A$2:$A$3040,0))</f>
        <v>SLADE TEELE</v>
      </c>
      <c r="H2862" t="str">
        <f t="shared" si="44"/>
        <v>XR8003-VK</v>
      </c>
    </row>
    <row r="2863" spans="1:8" x14ac:dyDescent="0.55000000000000004">
      <c r="A2863" t="s">
        <v>2813</v>
      </c>
      <c r="B2863" s="1">
        <v>40675</v>
      </c>
      <c r="C2863" t="s">
        <v>138</v>
      </c>
      <c r="D2863" t="s">
        <v>300</v>
      </c>
      <c r="E2863" t="s">
        <v>301</v>
      </c>
      <c r="F2863">
        <v>4</v>
      </c>
      <c r="G2863" t="str">
        <f t="array" ref="G2863">INDEX(BillToName,MATCH(A2863,'Bill to Data'!$A$2:$A$3040,0))</f>
        <v>SLADE TEELE</v>
      </c>
      <c r="H2863" t="str">
        <f t="shared" si="44"/>
        <v>XR80015VS</v>
      </c>
    </row>
    <row r="2864" spans="1:8" x14ac:dyDescent="0.55000000000000004">
      <c r="A2864" t="s">
        <v>2815</v>
      </c>
      <c r="B2864" s="1">
        <v>40675</v>
      </c>
      <c r="C2864" t="s">
        <v>138</v>
      </c>
      <c r="D2864" t="s">
        <v>2816</v>
      </c>
      <c r="E2864" t="s">
        <v>2817</v>
      </c>
      <c r="F2864">
        <v>2</v>
      </c>
      <c r="G2864" t="str">
        <f t="array" ref="G2864">INDEX(BillToName,MATCH(A2864,'Bill to Data'!$A$2:$A$3040,0))</f>
        <v>John Tadej</v>
      </c>
      <c r="H2864" t="str">
        <f t="shared" si="44"/>
        <v>RF002</v>
      </c>
    </row>
    <row r="2865" spans="1:8" x14ac:dyDescent="0.55000000000000004">
      <c r="A2865" t="s">
        <v>2818</v>
      </c>
      <c r="B2865" s="1">
        <v>40675</v>
      </c>
      <c r="C2865" t="s">
        <v>1</v>
      </c>
      <c r="D2865" t="s">
        <v>24</v>
      </c>
      <c r="E2865" t="s">
        <v>23</v>
      </c>
      <c r="F2865">
        <v>3</v>
      </c>
      <c r="G2865" t="str">
        <f t="array" ref="G2865">INDEX(BillToName,MATCH(A2865,'Bill to Data'!$A$2:$A$3040,0))</f>
        <v>LEE PACE</v>
      </c>
      <c r="H2865" t="str">
        <f t="shared" si="44"/>
        <v>TT11008-VP</v>
      </c>
    </row>
    <row r="2866" spans="1:8" x14ac:dyDescent="0.55000000000000004">
      <c r="A2866" t="s">
        <v>2819</v>
      </c>
      <c r="B2866" s="1">
        <v>40675</v>
      </c>
      <c r="C2866" t="s">
        <v>1</v>
      </c>
      <c r="D2866" t="s">
        <v>1751</v>
      </c>
      <c r="E2866" t="s">
        <v>1752</v>
      </c>
      <c r="F2866">
        <v>5</v>
      </c>
      <c r="G2866" t="str">
        <f t="array" ref="G2866">INDEX(BillToName,MATCH(A2866,'Bill to Data'!$A$2:$A$3040,0))</f>
        <v>DAN BRANDERHORST</v>
      </c>
      <c r="H2866" t="str">
        <f t="shared" si="44"/>
        <v>QJ363C-1-NYB</v>
      </c>
    </row>
    <row r="2867" spans="1:8" x14ac:dyDescent="0.55000000000000004">
      <c r="A2867" t="s">
        <v>2820</v>
      </c>
      <c r="B2867" s="1">
        <v>40675</v>
      </c>
      <c r="C2867" t="s">
        <v>1</v>
      </c>
      <c r="D2867" t="s">
        <v>1751</v>
      </c>
      <c r="E2867" t="s">
        <v>1752</v>
      </c>
      <c r="F2867">
        <v>2</v>
      </c>
      <c r="G2867" t="str">
        <f t="array" ref="G2867">INDEX(BillToName,MATCH(A2867,'Bill to Data'!$A$2:$A$3040,0))</f>
        <v>PAUL HAMMOCK</v>
      </c>
      <c r="H2867" t="str">
        <f t="shared" si="44"/>
        <v>QJ363C-1-NYB</v>
      </c>
    </row>
    <row r="2868" spans="1:8" x14ac:dyDescent="0.55000000000000004">
      <c r="A2868" t="s">
        <v>2821</v>
      </c>
      <c r="B2868" s="1">
        <v>40675</v>
      </c>
      <c r="C2868" t="s">
        <v>1</v>
      </c>
      <c r="D2868" t="s">
        <v>550</v>
      </c>
      <c r="E2868" t="s">
        <v>115</v>
      </c>
      <c r="F2868">
        <v>1</v>
      </c>
      <c r="G2868" t="str">
        <f t="array" ref="G2868">INDEX(BillToName,MATCH(A2868,'Bill to Data'!$A$2:$A$3040,0))</f>
        <v>EDGAR POLITE</v>
      </c>
      <c r="H2868" t="str">
        <f t="shared" si="44"/>
        <v>22670-PP-24-406</v>
      </c>
    </row>
    <row r="2869" spans="1:8" x14ac:dyDescent="0.55000000000000004">
      <c r="A2869" t="s">
        <v>2822</v>
      </c>
      <c r="B2869" s="1">
        <v>40675</v>
      </c>
      <c r="C2869" t="s">
        <v>1</v>
      </c>
      <c r="D2869" t="s">
        <v>2823</v>
      </c>
      <c r="E2869" t="s">
        <v>2824</v>
      </c>
      <c r="F2869">
        <v>1</v>
      </c>
      <c r="G2869" t="str">
        <f t="array" ref="G2869">INDEX(BillToName,MATCH(A2869,'Bill to Data'!$A$2:$A$3040,0))</f>
        <v>JUSTIN BRACKEN</v>
      </c>
      <c r="H2869" t="str">
        <f t="shared" si="44"/>
        <v>SF2IN</v>
      </c>
    </row>
    <row r="2870" spans="1:8" x14ac:dyDescent="0.55000000000000004">
      <c r="A2870" t="s">
        <v>2825</v>
      </c>
      <c r="B2870" s="1">
        <v>40675</v>
      </c>
      <c r="C2870" t="s">
        <v>1</v>
      </c>
      <c r="D2870" t="s">
        <v>528</v>
      </c>
      <c r="E2870" t="s">
        <v>529</v>
      </c>
      <c r="F2870">
        <v>4</v>
      </c>
      <c r="G2870" t="str">
        <f t="array" ref="G2870">INDEX(BillToName,MATCH(A2870,'Bill to Data'!$A$2:$A$3040,0))</f>
        <v>ANTHONY PHILLIPS</v>
      </c>
      <c r="H2870" t="str">
        <f t="shared" si="44"/>
        <v>23120-3/4-PP</v>
      </c>
    </row>
    <row r="2871" spans="1:8" x14ac:dyDescent="0.55000000000000004">
      <c r="A2871" t="s">
        <v>2825</v>
      </c>
      <c r="B2871" s="1">
        <v>40675</v>
      </c>
      <c r="C2871" t="s">
        <v>1</v>
      </c>
      <c r="D2871" t="s">
        <v>244</v>
      </c>
      <c r="E2871" t="s">
        <v>23</v>
      </c>
      <c r="F2871">
        <v>5</v>
      </c>
      <c r="G2871" t="str">
        <f t="array" ref="G2871">INDEX(BillToName,MATCH(A2871,'Bill to Data'!$A$2:$A$3040,0))</f>
        <v>ANTHONY PHILLIPS</v>
      </c>
      <c r="H2871" t="str">
        <f t="shared" si="44"/>
        <v>TT11002-VP</v>
      </c>
    </row>
    <row r="2872" spans="1:8" x14ac:dyDescent="0.55000000000000004">
      <c r="A2872" t="s">
        <v>2825</v>
      </c>
      <c r="B2872" s="1">
        <v>40675</v>
      </c>
      <c r="C2872" t="s">
        <v>1</v>
      </c>
      <c r="D2872" t="s">
        <v>384</v>
      </c>
      <c r="E2872" t="s">
        <v>385</v>
      </c>
      <c r="F2872">
        <v>3</v>
      </c>
      <c r="G2872" t="str">
        <f t="array" ref="G2872">INDEX(BillToName,MATCH(A2872,'Bill to Data'!$A$2:$A$3040,0))</f>
        <v>ANTHONY PHILLIPS</v>
      </c>
      <c r="H2872" t="str">
        <f t="shared" si="44"/>
        <v>QJ4676-1/4-NYR</v>
      </c>
    </row>
    <row r="2873" spans="1:8" x14ac:dyDescent="0.55000000000000004">
      <c r="A2873" t="s">
        <v>2825</v>
      </c>
      <c r="B2873" s="1">
        <v>40675</v>
      </c>
      <c r="C2873" t="s">
        <v>1</v>
      </c>
      <c r="D2873" t="s">
        <v>2826</v>
      </c>
      <c r="E2873" t="s">
        <v>2827</v>
      </c>
      <c r="F2873">
        <v>6</v>
      </c>
      <c r="G2873" t="str">
        <f t="array" ref="G2873">INDEX(BillToName,MATCH(A2873,'Bill to Data'!$A$2:$A$3040,0))</f>
        <v>ANTHONY PHILLIPS</v>
      </c>
      <c r="H2873" t="str">
        <f t="shared" si="44"/>
        <v>8400-406-NYB</v>
      </c>
    </row>
    <row r="2874" spans="1:8" x14ac:dyDescent="0.55000000000000004">
      <c r="A2874" t="s">
        <v>2825</v>
      </c>
      <c r="B2874" s="1">
        <v>40675</v>
      </c>
      <c r="C2874" t="s">
        <v>1</v>
      </c>
      <c r="D2874" t="s">
        <v>792</v>
      </c>
      <c r="E2874" t="s">
        <v>743</v>
      </c>
      <c r="F2874">
        <v>3</v>
      </c>
      <c r="G2874" t="str">
        <f t="array" ref="G2874">INDEX(BillToName,MATCH(A2874,'Bill to Data'!$A$2:$A$3040,0))</f>
        <v>ANTHONY PHILLIPS</v>
      </c>
      <c r="H2874" t="str">
        <f t="shared" si="44"/>
        <v>QJP19011-NYB</v>
      </c>
    </row>
    <row r="2875" spans="1:8" x14ac:dyDescent="0.55000000000000004">
      <c r="A2875" t="s">
        <v>2828</v>
      </c>
      <c r="B2875" s="1">
        <v>40675</v>
      </c>
      <c r="C2875" t="s">
        <v>1</v>
      </c>
      <c r="D2875" t="s">
        <v>2018</v>
      </c>
      <c r="E2875" t="s">
        <v>2019</v>
      </c>
      <c r="F2875">
        <v>2</v>
      </c>
      <c r="G2875" t="str">
        <f t="array" ref="G2875">INDEX(BillToName,MATCH(A2875,'Bill to Data'!$A$2:$A$3040,0))</f>
        <v>GEORGE MOTE</v>
      </c>
      <c r="H2875" t="str">
        <f t="shared" si="44"/>
        <v>XT024</v>
      </c>
    </row>
    <row r="2876" spans="1:8" x14ac:dyDescent="0.55000000000000004">
      <c r="A2876" t="s">
        <v>2829</v>
      </c>
      <c r="B2876" s="1">
        <v>40675</v>
      </c>
      <c r="C2876" t="s">
        <v>1</v>
      </c>
      <c r="D2876" t="s">
        <v>1181</v>
      </c>
      <c r="E2876" t="s">
        <v>1182</v>
      </c>
      <c r="F2876">
        <v>1</v>
      </c>
      <c r="G2876" t="str">
        <f t="array" ref="G2876">INDEX(BillToName,MATCH(A2876,'Bill to Data'!$A$2:$A$3040,0))</f>
        <v>ANDREW ALDERMAN</v>
      </c>
      <c r="H2876" t="str">
        <f t="shared" si="44"/>
        <v>FC-XT043</v>
      </c>
    </row>
    <row r="2877" spans="1:8" x14ac:dyDescent="0.55000000000000004">
      <c r="A2877" t="s">
        <v>2829</v>
      </c>
      <c r="B2877" s="1">
        <v>40675</v>
      </c>
      <c r="C2877" t="s">
        <v>1</v>
      </c>
      <c r="D2877" t="s">
        <v>1116</v>
      </c>
      <c r="E2877" t="s">
        <v>743</v>
      </c>
      <c r="F2877">
        <v>1</v>
      </c>
      <c r="G2877" t="str">
        <f t="array" ref="G2877">INDEX(BillToName,MATCH(A2877,'Bill to Data'!$A$2:$A$3040,0))</f>
        <v>ANDREW ALDERMAN</v>
      </c>
      <c r="H2877" t="str">
        <f t="shared" si="44"/>
        <v>QJT8360-NYB</v>
      </c>
    </row>
    <row r="2878" spans="1:8" x14ac:dyDescent="0.55000000000000004">
      <c r="A2878" t="s">
        <v>2830</v>
      </c>
      <c r="B2878" s="1">
        <v>40676</v>
      </c>
      <c r="C2878" t="s">
        <v>138</v>
      </c>
      <c r="D2878" t="s">
        <v>2148</v>
      </c>
      <c r="E2878" t="s">
        <v>2149</v>
      </c>
      <c r="F2878">
        <v>1</v>
      </c>
      <c r="G2878" t="str">
        <f t="array" ref="G2878">INDEX(BillToName,MATCH(A2878,'Bill to Data'!$A$2:$A$3040,0))</f>
        <v>CLEAN FIELD SERVICES INC</v>
      </c>
      <c r="H2878" t="str">
        <f t="shared" si="44"/>
        <v>SF-1100-PTS</v>
      </c>
    </row>
    <row r="2879" spans="1:8" x14ac:dyDescent="0.55000000000000004">
      <c r="A2879" t="s">
        <v>2831</v>
      </c>
      <c r="B2879" s="1">
        <v>40676</v>
      </c>
      <c r="C2879" t="s">
        <v>1</v>
      </c>
      <c r="D2879" t="s">
        <v>550</v>
      </c>
      <c r="E2879" t="s">
        <v>115</v>
      </c>
      <c r="F2879">
        <v>1</v>
      </c>
      <c r="G2879" t="str">
        <f t="array" ref="G2879">INDEX(BillToName,MATCH(A2879,'Bill to Data'!$A$2:$A$3040,0))</f>
        <v>BRIAN RANCE</v>
      </c>
      <c r="H2879" t="str">
        <f t="shared" si="44"/>
        <v>22670-PP-24-406</v>
      </c>
    </row>
    <row r="2880" spans="1:8" x14ac:dyDescent="0.55000000000000004">
      <c r="A2880" t="s">
        <v>2831</v>
      </c>
      <c r="B2880" s="1">
        <v>40676</v>
      </c>
      <c r="C2880" t="s">
        <v>1</v>
      </c>
      <c r="D2880" t="s">
        <v>389</v>
      </c>
      <c r="E2880" t="s">
        <v>115</v>
      </c>
      <c r="F2880">
        <v>1</v>
      </c>
      <c r="G2880" t="str">
        <f t="array" ref="G2880">INDEX(BillToName,MATCH(A2880,'Bill to Data'!$A$2:$A$3040,0))</f>
        <v>BRIAN RANCE</v>
      </c>
      <c r="H2880" t="str">
        <f t="shared" si="44"/>
        <v>22670-PP-15-406</v>
      </c>
    </row>
    <row r="2881" spans="1:8" x14ac:dyDescent="0.55000000000000004">
      <c r="A2881" t="s">
        <v>2832</v>
      </c>
      <c r="B2881" s="1">
        <v>40676</v>
      </c>
      <c r="C2881" t="s">
        <v>1</v>
      </c>
      <c r="D2881" t="s">
        <v>1929</v>
      </c>
      <c r="E2881" t="s">
        <v>476</v>
      </c>
      <c r="F2881">
        <v>15</v>
      </c>
      <c r="G2881" t="str">
        <f t="array" ref="G2881">INDEX(BillToName,MATCH(A2881,'Bill to Data'!$A$2:$A$3040,0))</f>
        <v>THOMAS STRAULINA</v>
      </c>
      <c r="H2881" t="str">
        <f t="shared" si="44"/>
        <v>19350-212-785-N</v>
      </c>
    </row>
    <row r="2882" spans="1:8" x14ac:dyDescent="0.55000000000000004">
      <c r="A2882" t="s">
        <v>2832</v>
      </c>
      <c r="B2882" s="1">
        <v>40676</v>
      </c>
      <c r="C2882" t="s">
        <v>1</v>
      </c>
      <c r="D2882" t="s">
        <v>1064</v>
      </c>
      <c r="E2882" t="s">
        <v>474</v>
      </c>
      <c r="F2882">
        <v>2</v>
      </c>
      <c r="G2882" t="str">
        <f t="array" ref="G2882">INDEX(BillToName,MATCH(A2882,'Bill to Data'!$A$2:$A$3040,0))</f>
        <v>THOMAS STRAULINA</v>
      </c>
      <c r="H2882" t="str">
        <f t="shared" ref="H2882:H2945" si="45">LEFT(D2882,LEN(D2882))</f>
        <v>19349-211-785-N</v>
      </c>
    </row>
    <row r="2883" spans="1:8" x14ac:dyDescent="0.55000000000000004">
      <c r="A2883" t="s">
        <v>2832</v>
      </c>
      <c r="B2883" s="1">
        <v>40676</v>
      </c>
      <c r="C2883" t="s">
        <v>1</v>
      </c>
      <c r="D2883" t="s">
        <v>111</v>
      </c>
      <c r="E2883" t="s">
        <v>76</v>
      </c>
      <c r="F2883">
        <v>14</v>
      </c>
      <c r="G2883" t="str">
        <f t="array" ref="G2883">INDEX(BillToName,MATCH(A2883,'Bill to Data'!$A$2:$A$3040,0))</f>
        <v>THOMAS STRAULINA</v>
      </c>
      <c r="H2883" t="str">
        <f t="shared" si="45"/>
        <v>QJ111SQ-1</v>
      </c>
    </row>
    <row r="2884" spans="1:8" x14ac:dyDescent="0.55000000000000004">
      <c r="A2884" t="s">
        <v>2832</v>
      </c>
      <c r="B2884" s="1">
        <v>40676</v>
      </c>
      <c r="C2884" t="s">
        <v>1</v>
      </c>
      <c r="D2884" t="s">
        <v>1733</v>
      </c>
      <c r="E2884" t="s">
        <v>947</v>
      </c>
      <c r="F2884">
        <v>17</v>
      </c>
      <c r="G2884" t="str">
        <f t="array" ref="G2884">INDEX(BillToName,MATCH(A2884,'Bill to Data'!$A$2:$A$3040,0))</f>
        <v>THOMAS STRAULINA</v>
      </c>
      <c r="H2884" t="str">
        <f t="shared" si="45"/>
        <v>CP25597-1-NY</v>
      </c>
    </row>
    <row r="2885" spans="1:8" x14ac:dyDescent="0.55000000000000004">
      <c r="A2885" t="s">
        <v>2833</v>
      </c>
      <c r="B2885" s="1">
        <v>40676</v>
      </c>
      <c r="C2885" t="s">
        <v>138</v>
      </c>
      <c r="D2885" t="s">
        <v>16</v>
      </c>
      <c r="E2885" t="s">
        <v>17</v>
      </c>
      <c r="F2885">
        <v>1</v>
      </c>
      <c r="G2885" t="str">
        <f t="array" ref="G2885">INDEX(BillToName,MATCH(A2885,'Bill to Data'!$A$2:$A$3040,0))</f>
        <v>KAYE SANDFORD</v>
      </c>
      <c r="H2885" t="str">
        <f t="shared" si="45"/>
        <v>8007-543-836</v>
      </c>
    </row>
    <row r="2886" spans="1:8" x14ac:dyDescent="0.55000000000000004">
      <c r="A2886" t="s">
        <v>2833</v>
      </c>
      <c r="B2886" s="1">
        <v>40676</v>
      </c>
      <c r="C2886" t="s">
        <v>138</v>
      </c>
      <c r="D2886" t="s">
        <v>303</v>
      </c>
      <c r="E2886" t="s">
        <v>304</v>
      </c>
      <c r="F2886">
        <v>-1</v>
      </c>
      <c r="G2886" t="str">
        <f t="array" ref="G2886">INDEX(BillToName,MATCH(A2886,'Bill to Data'!$A$2:$A$3040,0))</f>
        <v>KAYE SANDFORD</v>
      </c>
      <c r="H2886" t="str">
        <f t="shared" si="45"/>
        <v>2088-343-135</v>
      </c>
    </row>
    <row r="2887" spans="1:8" x14ac:dyDescent="0.55000000000000004">
      <c r="A2887" t="s">
        <v>2834</v>
      </c>
      <c r="B2887" s="1">
        <v>40676</v>
      </c>
      <c r="C2887" t="s">
        <v>138</v>
      </c>
      <c r="D2887" t="s">
        <v>1021</v>
      </c>
      <c r="E2887" t="s">
        <v>1022</v>
      </c>
      <c r="F2887">
        <v>1</v>
      </c>
      <c r="G2887" t="str">
        <f t="array" ref="G2887">INDEX(BillToName,MATCH(A2887,'Bill to Data'!$A$2:$A$3040,0))</f>
        <v>KELLY MAXFIELD</v>
      </c>
      <c r="H2887" t="str">
        <f t="shared" si="45"/>
        <v>3430-0332</v>
      </c>
    </row>
    <row r="2888" spans="1:8" x14ac:dyDescent="0.55000000000000004">
      <c r="A2888" t="s">
        <v>2835</v>
      </c>
      <c r="B2888" s="1">
        <v>40676</v>
      </c>
      <c r="C2888" t="s">
        <v>1</v>
      </c>
      <c r="D2888" t="s">
        <v>127</v>
      </c>
      <c r="E2888" t="s">
        <v>128</v>
      </c>
      <c r="F2888">
        <v>1</v>
      </c>
      <c r="G2888" t="str">
        <f t="array" ref="G2888">INDEX(BillToName,MATCH(A2888,'Bill to Data'!$A$2:$A$3040,0))</f>
        <v>THE ORANGESTORE.COM</v>
      </c>
      <c r="H2888" t="str">
        <f t="shared" si="45"/>
        <v>1321-0007</v>
      </c>
    </row>
    <row r="2889" spans="1:8" x14ac:dyDescent="0.55000000000000004">
      <c r="A2889" t="s">
        <v>2835</v>
      </c>
      <c r="B2889" s="1">
        <v>40676</v>
      </c>
      <c r="C2889" t="s">
        <v>1</v>
      </c>
      <c r="D2889" t="s">
        <v>2836</v>
      </c>
      <c r="E2889" t="s">
        <v>134</v>
      </c>
      <c r="F2889">
        <v>1</v>
      </c>
      <c r="G2889" t="str">
        <f t="array" ref="G2889">INDEX(BillToName,MATCH(A2889,'Bill to Data'!$A$2:$A$3040,0))</f>
        <v>THE ORANGESTORE.COM</v>
      </c>
      <c r="H2889" t="str">
        <f t="shared" si="45"/>
        <v>1502C</v>
      </c>
    </row>
    <row r="2890" spans="1:8" x14ac:dyDescent="0.55000000000000004">
      <c r="A2890" t="s">
        <v>2837</v>
      </c>
      <c r="B2890" s="1">
        <v>40676</v>
      </c>
      <c r="C2890" t="s">
        <v>1</v>
      </c>
      <c r="D2890" t="s">
        <v>2148</v>
      </c>
      <c r="E2890" t="s">
        <v>2149</v>
      </c>
      <c r="F2890">
        <v>1</v>
      </c>
      <c r="G2890" t="str">
        <f t="array" ref="G2890">INDEX(BillToName,MATCH(A2890,'Bill to Data'!$A$2:$A$3040,0))</f>
        <v>CODY CAMPBELL</v>
      </c>
      <c r="H2890" t="str">
        <f t="shared" si="45"/>
        <v>SF-1100-PTS</v>
      </c>
    </row>
    <row r="2891" spans="1:8" x14ac:dyDescent="0.55000000000000004">
      <c r="A2891" t="s">
        <v>2838</v>
      </c>
      <c r="B2891" s="1">
        <v>40676</v>
      </c>
      <c r="C2891" t="s">
        <v>1</v>
      </c>
      <c r="D2891" t="s">
        <v>242</v>
      </c>
      <c r="E2891" t="s">
        <v>243</v>
      </c>
      <c r="F2891">
        <v>56</v>
      </c>
      <c r="G2891" t="str">
        <f t="array" ref="G2891">INDEX(BillToName,MATCH(A2891,'Bill to Data'!$A$2:$A$3040,0))</f>
        <v>S.G TREEBY RANCH</v>
      </c>
      <c r="H2891" t="str">
        <f t="shared" si="45"/>
        <v>CP19438-EPR</v>
      </c>
    </row>
    <row r="2892" spans="1:8" x14ac:dyDescent="0.55000000000000004">
      <c r="A2892" t="s">
        <v>2838</v>
      </c>
      <c r="B2892" s="1">
        <v>40676</v>
      </c>
      <c r="C2892" t="s">
        <v>1</v>
      </c>
      <c r="D2892" t="s">
        <v>119</v>
      </c>
      <c r="E2892" t="s">
        <v>120</v>
      </c>
      <c r="F2892">
        <v>2</v>
      </c>
      <c r="G2892" t="str">
        <f t="array" ref="G2892">INDEX(BillToName,MATCH(A2892,'Bill to Data'!$A$2:$A$3040,0))</f>
        <v>S.G TREEBY RANCH</v>
      </c>
      <c r="H2892" t="str">
        <f t="shared" si="45"/>
        <v>XR11006-VS</v>
      </c>
    </row>
    <row r="2893" spans="1:8" x14ac:dyDescent="0.55000000000000004">
      <c r="A2893" t="s">
        <v>2838</v>
      </c>
      <c r="B2893" s="1">
        <v>40676</v>
      </c>
      <c r="C2893" t="s">
        <v>1</v>
      </c>
      <c r="D2893" t="s">
        <v>2839</v>
      </c>
      <c r="E2893" t="s">
        <v>2840</v>
      </c>
      <c r="F2893">
        <v>55</v>
      </c>
      <c r="G2893" t="str">
        <f t="array" ref="G2893">INDEX(BillToName,MATCH(A2893,'Bill to Data'!$A$2:$A$3040,0))</f>
        <v>S.G TREEBY RANCH</v>
      </c>
      <c r="H2893" t="str">
        <f t="shared" si="45"/>
        <v>TTJ60-11006VP</v>
      </c>
    </row>
    <row r="2894" spans="1:8" x14ac:dyDescent="0.55000000000000004">
      <c r="A2894" t="s">
        <v>2841</v>
      </c>
      <c r="B2894" s="1">
        <v>40676</v>
      </c>
      <c r="C2894" t="s">
        <v>1</v>
      </c>
      <c r="D2894" t="s">
        <v>44</v>
      </c>
      <c r="E2894" t="s">
        <v>45</v>
      </c>
      <c r="F2894">
        <v>38</v>
      </c>
      <c r="G2894" t="str">
        <f t="array" ref="G2894">INDEX(BillToName,MATCH(A2894,'Bill to Data'!$A$2:$A$3040,0))</f>
        <v>KRISTINE OSBORN</v>
      </c>
      <c r="H2894" t="str">
        <f t="shared" si="45"/>
        <v>19845-25-PP</v>
      </c>
    </row>
    <row r="2895" spans="1:8" x14ac:dyDescent="0.55000000000000004">
      <c r="A2895" t="s">
        <v>2842</v>
      </c>
      <c r="B2895" s="1">
        <v>40679</v>
      </c>
      <c r="C2895" t="s">
        <v>138</v>
      </c>
      <c r="D2895" t="s">
        <v>395</v>
      </c>
      <c r="E2895" t="s">
        <v>178</v>
      </c>
      <c r="F2895">
        <v>1</v>
      </c>
      <c r="G2895" t="str">
        <f t="array" ref="G2895">INDEX(BillToName,MATCH(A2895,'Bill to Data'!$A$2:$A$3040,0))</f>
        <v>JEFF CRISMAN</v>
      </c>
      <c r="H2895" t="str">
        <f t="shared" si="45"/>
        <v>AA17Y</v>
      </c>
    </row>
    <row r="2896" spans="1:8" x14ac:dyDescent="0.55000000000000004">
      <c r="A2896" t="s">
        <v>2843</v>
      </c>
      <c r="B2896" s="1">
        <v>40679</v>
      </c>
      <c r="C2896" t="s">
        <v>138</v>
      </c>
      <c r="D2896" t="s">
        <v>2536</v>
      </c>
      <c r="E2896" t="s">
        <v>2537</v>
      </c>
      <c r="F2896">
        <v>1</v>
      </c>
      <c r="G2896" t="str">
        <f t="array" ref="G2896">INDEX(BillToName,MATCH(A2896,'Bill to Data'!$A$2:$A$3040,0))</f>
        <v>DAVID KULM</v>
      </c>
      <c r="H2896" t="str">
        <f t="shared" si="45"/>
        <v>117-0171-247</v>
      </c>
    </row>
    <row r="2897" spans="1:8" x14ac:dyDescent="0.55000000000000004">
      <c r="A2897" t="s">
        <v>2843</v>
      </c>
      <c r="B2897" s="1">
        <v>40679</v>
      </c>
      <c r="C2897" t="s">
        <v>138</v>
      </c>
      <c r="D2897" t="s">
        <v>1112</v>
      </c>
      <c r="E2897" t="s">
        <v>1113</v>
      </c>
      <c r="F2897">
        <v>1</v>
      </c>
      <c r="G2897" t="str">
        <f t="array" ref="G2897">INDEX(BillToName,MATCH(A2897,'Bill to Data'!$A$2:$A$3040,0))</f>
        <v>DAVID KULM</v>
      </c>
      <c r="H2897" t="str">
        <f t="shared" si="45"/>
        <v>115-0171-792</v>
      </c>
    </row>
    <row r="2898" spans="1:8" x14ac:dyDescent="0.55000000000000004">
      <c r="A2898" t="s">
        <v>2844</v>
      </c>
      <c r="B2898" s="1">
        <v>40679</v>
      </c>
      <c r="C2898" t="s">
        <v>138</v>
      </c>
      <c r="D2898" t="s">
        <v>2845</v>
      </c>
      <c r="E2898" t="s">
        <v>1267</v>
      </c>
      <c r="F2898">
        <v>35</v>
      </c>
      <c r="G2898" t="str">
        <f t="array" ref="G2898">INDEX(BillToName,MATCH(A2898,'Bill to Data'!$A$2:$A$3040,0))</f>
        <v>Warren Bain</v>
      </c>
      <c r="H2898" t="str">
        <f t="shared" si="45"/>
        <v>CP4916-151</v>
      </c>
    </row>
    <row r="2899" spans="1:8" x14ac:dyDescent="0.55000000000000004">
      <c r="A2899" t="s">
        <v>2846</v>
      </c>
      <c r="B2899" s="1">
        <v>40679</v>
      </c>
      <c r="C2899" t="s">
        <v>138</v>
      </c>
      <c r="D2899" t="s">
        <v>24</v>
      </c>
      <c r="E2899" t="s">
        <v>23</v>
      </c>
      <c r="F2899">
        <v>100</v>
      </c>
      <c r="G2899" t="str">
        <f t="array" ref="G2899">INDEX(BillToName,MATCH(A2899,'Bill to Data'!$A$2:$A$3040,0))</f>
        <v>BISCHER FARMS</v>
      </c>
      <c r="H2899" t="str">
        <f t="shared" si="45"/>
        <v>TT11008-VP</v>
      </c>
    </row>
    <row r="2900" spans="1:8" x14ac:dyDescent="0.55000000000000004">
      <c r="A2900" t="s">
        <v>2846</v>
      </c>
      <c r="B2900" s="1">
        <v>40679</v>
      </c>
      <c r="C2900" t="s">
        <v>138</v>
      </c>
      <c r="D2900" t="s">
        <v>453</v>
      </c>
      <c r="E2900" t="s">
        <v>30</v>
      </c>
      <c r="F2900">
        <v>100</v>
      </c>
      <c r="G2900" t="str">
        <f t="array" ref="G2900">INDEX(BillToName,MATCH(A2900,'Bill to Data'!$A$2:$A$3040,0))</f>
        <v>BISCHER FARMS</v>
      </c>
      <c r="H2900" t="str">
        <f t="shared" si="45"/>
        <v>25612-2-NYR</v>
      </c>
    </row>
    <row r="2901" spans="1:8" x14ac:dyDescent="0.55000000000000004">
      <c r="A2901" t="s">
        <v>2847</v>
      </c>
      <c r="B2901" s="1">
        <v>40679</v>
      </c>
      <c r="C2901" t="s">
        <v>138</v>
      </c>
      <c r="D2901" t="s">
        <v>93</v>
      </c>
      <c r="E2901" t="s">
        <v>94</v>
      </c>
      <c r="F2901">
        <v>1</v>
      </c>
      <c r="G2901" t="str">
        <f t="array" ref="G2901">INDEX(BillToName,MATCH(A2901,'Bill to Data'!$A$2:$A$3040,0))</f>
        <v>WILLIAM CHAPPELL</v>
      </c>
      <c r="H2901" t="str">
        <f t="shared" si="45"/>
        <v>MFM220</v>
      </c>
    </row>
    <row r="2902" spans="1:8" x14ac:dyDescent="0.55000000000000004">
      <c r="A2902" t="s">
        <v>2847</v>
      </c>
      <c r="B2902" s="1">
        <v>40679</v>
      </c>
      <c r="C2902" t="s">
        <v>138</v>
      </c>
      <c r="D2902" t="s">
        <v>1227</v>
      </c>
      <c r="E2902" t="s">
        <v>1228</v>
      </c>
      <c r="F2902">
        <v>2</v>
      </c>
      <c r="G2902" t="str">
        <f t="array" ref="G2902">INDEX(BillToName,MATCH(A2902,'Bill to Data'!$A$2:$A$3040,0))</f>
        <v>WILLIAM CHAPPELL</v>
      </c>
      <c r="H2902" t="str">
        <f t="shared" si="45"/>
        <v>FC200</v>
      </c>
    </row>
    <row r="2903" spans="1:8" x14ac:dyDescent="0.55000000000000004">
      <c r="A2903" t="s">
        <v>2847</v>
      </c>
      <c r="B2903" s="1">
        <v>40679</v>
      </c>
      <c r="C2903" t="s">
        <v>138</v>
      </c>
      <c r="D2903" t="s">
        <v>97</v>
      </c>
      <c r="E2903" t="s">
        <v>98</v>
      </c>
      <c r="F2903">
        <v>2</v>
      </c>
      <c r="G2903" t="str">
        <f t="array" ref="G2903">INDEX(BillToName,MATCH(A2903,'Bill to Data'!$A$2:$A$3040,0))</f>
        <v>WILLIAM CHAPPELL</v>
      </c>
      <c r="H2903" t="str">
        <f t="shared" si="45"/>
        <v>200G</v>
      </c>
    </row>
    <row r="2904" spans="1:8" x14ac:dyDescent="0.55000000000000004">
      <c r="A2904" t="s">
        <v>2848</v>
      </c>
      <c r="B2904" s="1">
        <v>40680</v>
      </c>
      <c r="C2904" t="s">
        <v>1</v>
      </c>
      <c r="D2904" t="s">
        <v>922</v>
      </c>
      <c r="E2904" t="s">
        <v>923</v>
      </c>
      <c r="F2904">
        <v>1</v>
      </c>
      <c r="G2904" t="str">
        <f t="array" ref="G2904">INDEX(BillToName,MATCH(A2904,'Bill to Data'!$A$2:$A$3040,0))</f>
        <v>CARYN JOHNSON</v>
      </c>
      <c r="H2904" t="str">
        <f t="shared" si="45"/>
        <v>PN031</v>
      </c>
    </row>
    <row r="2905" spans="1:8" x14ac:dyDescent="0.55000000000000004">
      <c r="A2905" t="s">
        <v>2849</v>
      </c>
      <c r="B2905" s="1">
        <v>40680</v>
      </c>
      <c r="C2905" t="s">
        <v>1</v>
      </c>
      <c r="D2905" t="s">
        <v>2850</v>
      </c>
      <c r="E2905" t="s">
        <v>2851</v>
      </c>
      <c r="F2905">
        <v>4</v>
      </c>
      <c r="G2905" t="str">
        <f t="array" ref="G2905">INDEX(BillToName,MATCH(A2905,'Bill to Data'!$A$2:$A$3040,0))</f>
        <v>DOUG FORD</v>
      </c>
      <c r="H2905" t="str">
        <f t="shared" si="45"/>
        <v>FC-ULD120-08</v>
      </c>
    </row>
    <row r="2906" spans="1:8" x14ac:dyDescent="0.55000000000000004">
      <c r="A2906" t="s">
        <v>2852</v>
      </c>
      <c r="B2906" s="1">
        <v>40680</v>
      </c>
      <c r="C2906" t="s">
        <v>1</v>
      </c>
      <c r="D2906" t="s">
        <v>1298</v>
      </c>
      <c r="E2906" t="s">
        <v>1299</v>
      </c>
      <c r="F2906">
        <v>1</v>
      </c>
      <c r="G2906" t="str">
        <f t="array" ref="G2906">INDEX(BillToName,MATCH(A2906,'Bill to Data'!$A$2:$A$3040,0))</f>
        <v>JIM LINGO</v>
      </c>
      <c r="H2906" t="str">
        <f t="shared" si="45"/>
        <v>INFD0015-19</v>
      </c>
    </row>
    <row r="2907" spans="1:8" x14ac:dyDescent="0.55000000000000004">
      <c r="A2907" t="s">
        <v>2853</v>
      </c>
      <c r="B2907" s="1">
        <v>40680</v>
      </c>
      <c r="C2907" t="s">
        <v>1</v>
      </c>
      <c r="D2907" t="s">
        <v>1290</v>
      </c>
      <c r="E2907" t="s">
        <v>200</v>
      </c>
      <c r="F2907">
        <v>35</v>
      </c>
      <c r="G2907" t="str">
        <f t="array" ref="G2907">INDEX(BillToName,MATCH(A2907,'Bill to Data'!$A$2:$A$3040,0))</f>
        <v>CHRIS JOHNSON</v>
      </c>
      <c r="H2907" t="str">
        <f t="shared" si="45"/>
        <v>QJ111SQ-1-304SS</v>
      </c>
    </row>
    <row r="2908" spans="1:8" x14ac:dyDescent="0.55000000000000004">
      <c r="A2908" t="s">
        <v>2853</v>
      </c>
      <c r="B2908" s="1">
        <v>40680</v>
      </c>
      <c r="C2908" t="s">
        <v>1</v>
      </c>
      <c r="D2908" t="s">
        <v>71</v>
      </c>
      <c r="E2908" t="s">
        <v>72</v>
      </c>
      <c r="F2908">
        <v>35</v>
      </c>
      <c r="G2908" t="str">
        <f t="array" ref="G2908">INDEX(BillToName,MATCH(A2908,'Bill to Data'!$A$2:$A$3040,0))</f>
        <v>CHRIS JOHNSON</v>
      </c>
      <c r="H2908" t="str">
        <f t="shared" si="45"/>
        <v>55215-50-EPR</v>
      </c>
    </row>
    <row r="2909" spans="1:8" x14ac:dyDescent="0.55000000000000004">
      <c r="A2909" t="s">
        <v>2853</v>
      </c>
      <c r="B2909" s="1">
        <v>40680</v>
      </c>
      <c r="C2909" t="s">
        <v>1</v>
      </c>
      <c r="D2909" t="s">
        <v>29</v>
      </c>
      <c r="E2909" t="s">
        <v>30</v>
      </c>
      <c r="F2909">
        <v>35</v>
      </c>
      <c r="G2909" t="str">
        <f t="array" ref="G2909">INDEX(BillToName,MATCH(A2909,'Bill to Data'!$A$2:$A$3040,0))</f>
        <v>CHRIS JOHNSON</v>
      </c>
      <c r="H2909" t="str">
        <f t="shared" si="45"/>
        <v>25612-4-NYR</v>
      </c>
    </row>
    <row r="2910" spans="1:8" x14ac:dyDescent="0.55000000000000004">
      <c r="A2910" t="s">
        <v>2853</v>
      </c>
      <c r="B2910" s="1">
        <v>40680</v>
      </c>
      <c r="C2910" t="s">
        <v>1</v>
      </c>
      <c r="D2910" t="s">
        <v>308</v>
      </c>
      <c r="E2910" t="s">
        <v>293</v>
      </c>
      <c r="F2910">
        <v>20</v>
      </c>
      <c r="G2910" t="str">
        <f t="array" ref="G2910">INDEX(BillToName,MATCH(A2910,'Bill to Data'!$A$2:$A$3040,0))</f>
        <v>CHRIS JOHNSON</v>
      </c>
      <c r="H2910" t="str">
        <f t="shared" si="45"/>
        <v>AIXR11003VP</v>
      </c>
    </row>
    <row r="2911" spans="1:8" x14ac:dyDescent="0.55000000000000004">
      <c r="A2911" t="s">
        <v>2854</v>
      </c>
      <c r="B2911" s="1">
        <v>40680</v>
      </c>
      <c r="C2911" t="s">
        <v>1</v>
      </c>
      <c r="D2911" t="s">
        <v>878</v>
      </c>
      <c r="E2911" t="s">
        <v>879</v>
      </c>
      <c r="F2911">
        <v>16</v>
      </c>
      <c r="G2911" t="str">
        <f t="array" ref="G2911">INDEX(BillToName,MATCH(A2911,'Bill to Data'!$A$2:$A$3040,0))</f>
        <v>GARY SORENSON</v>
      </c>
      <c r="H2911" t="str">
        <f t="shared" si="45"/>
        <v>CP25597-3-NY</v>
      </c>
    </row>
    <row r="2912" spans="1:8" x14ac:dyDescent="0.55000000000000004">
      <c r="A2912" t="s">
        <v>2854</v>
      </c>
      <c r="B2912" s="1">
        <v>40680</v>
      </c>
      <c r="C2912" t="s">
        <v>1</v>
      </c>
      <c r="D2912" t="s">
        <v>242</v>
      </c>
      <c r="E2912" t="s">
        <v>243</v>
      </c>
      <c r="F2912">
        <v>32</v>
      </c>
      <c r="G2912" t="str">
        <f t="array" ref="G2912">INDEX(BillToName,MATCH(A2912,'Bill to Data'!$A$2:$A$3040,0))</f>
        <v>GARY SORENSON</v>
      </c>
      <c r="H2912" t="str">
        <f t="shared" si="45"/>
        <v>CP19438-EPR</v>
      </c>
    </row>
    <row r="2913" spans="1:8" x14ac:dyDescent="0.55000000000000004">
      <c r="A2913" t="s">
        <v>2854</v>
      </c>
      <c r="B2913" s="1">
        <v>40680</v>
      </c>
      <c r="C2913" t="s">
        <v>1</v>
      </c>
      <c r="D2913" t="s">
        <v>29</v>
      </c>
      <c r="E2913" t="s">
        <v>30</v>
      </c>
      <c r="F2913">
        <v>16</v>
      </c>
      <c r="G2913" t="str">
        <f t="array" ref="G2913">INDEX(BillToName,MATCH(A2913,'Bill to Data'!$A$2:$A$3040,0))</f>
        <v>GARY SORENSON</v>
      </c>
      <c r="H2913" t="str">
        <f t="shared" si="45"/>
        <v>25612-4-NYR</v>
      </c>
    </row>
    <row r="2914" spans="1:8" x14ac:dyDescent="0.55000000000000004">
      <c r="A2914" t="s">
        <v>2854</v>
      </c>
      <c r="B2914" s="1">
        <v>40680</v>
      </c>
      <c r="C2914" t="s">
        <v>1</v>
      </c>
      <c r="D2914" t="s">
        <v>814</v>
      </c>
      <c r="E2914" t="s">
        <v>815</v>
      </c>
      <c r="F2914">
        <v>16</v>
      </c>
      <c r="G2914" t="str">
        <f t="array" ref="G2914">INDEX(BillToName,MATCH(A2914,'Bill to Data'!$A$2:$A$3040,0))</f>
        <v>GARY SORENSON</v>
      </c>
      <c r="H2914" t="str">
        <f t="shared" si="45"/>
        <v>SJ3-04-VP</v>
      </c>
    </row>
    <row r="2915" spans="1:8" x14ac:dyDescent="0.55000000000000004">
      <c r="A2915" t="s">
        <v>2854</v>
      </c>
      <c r="B2915" s="1">
        <v>40680</v>
      </c>
      <c r="C2915" t="s">
        <v>1</v>
      </c>
      <c r="D2915" t="s">
        <v>2531</v>
      </c>
      <c r="E2915" t="s">
        <v>63</v>
      </c>
      <c r="F2915">
        <v>16</v>
      </c>
      <c r="G2915" t="str">
        <f t="array" ref="G2915">INDEX(BillToName,MATCH(A2915,'Bill to Data'!$A$2:$A$3040,0))</f>
        <v>GARY SORENSON</v>
      </c>
      <c r="H2915" t="str">
        <f t="shared" si="45"/>
        <v>XR11003-VK</v>
      </c>
    </row>
    <row r="2916" spans="1:8" x14ac:dyDescent="0.55000000000000004">
      <c r="A2916" t="s">
        <v>2855</v>
      </c>
      <c r="B2916" s="1">
        <v>40680</v>
      </c>
      <c r="C2916" t="s">
        <v>1</v>
      </c>
      <c r="D2916" t="s">
        <v>557</v>
      </c>
      <c r="E2916" t="s">
        <v>558</v>
      </c>
      <c r="F2916">
        <v>1</v>
      </c>
      <c r="G2916" t="str">
        <f t="array" ref="G2916">INDEX(BillToName,MATCH(A2916,'Bill to Data'!$A$2:$A$3040,0))</f>
        <v>PAUL WACHTENDORF</v>
      </c>
      <c r="H2916" t="str">
        <f t="shared" si="45"/>
        <v>8000-543-250</v>
      </c>
    </row>
    <row r="2917" spans="1:8" x14ac:dyDescent="0.55000000000000004">
      <c r="A2917" t="s">
        <v>2856</v>
      </c>
      <c r="B2917" s="1">
        <v>40680</v>
      </c>
      <c r="C2917" t="s">
        <v>1</v>
      </c>
      <c r="D2917" t="s">
        <v>263</v>
      </c>
      <c r="E2917" t="s">
        <v>264</v>
      </c>
      <c r="F2917">
        <v>5</v>
      </c>
      <c r="G2917" t="str">
        <f t="array" ref="G2917">INDEX(BillToName,MATCH(A2917,'Bill to Data'!$A$2:$A$3040,0))</f>
        <v>JOSH RINKES</v>
      </c>
      <c r="H2917" t="str">
        <f t="shared" si="45"/>
        <v>25775-1T-NYB</v>
      </c>
    </row>
    <row r="2918" spans="1:8" x14ac:dyDescent="0.55000000000000004">
      <c r="A2918" t="s">
        <v>2857</v>
      </c>
      <c r="B2918" s="1">
        <v>40680</v>
      </c>
      <c r="C2918" t="s">
        <v>1</v>
      </c>
      <c r="D2918" t="s">
        <v>393</v>
      </c>
      <c r="E2918" t="s">
        <v>257</v>
      </c>
      <c r="F2918">
        <v>15</v>
      </c>
      <c r="G2918" t="str">
        <f t="array" ref="G2918">INDEX(BillToName,MATCH(A2918,'Bill to Data'!$A$2:$A$3040,0))</f>
        <v>KENYON KRAMER</v>
      </c>
      <c r="H2918" t="str">
        <f t="shared" si="45"/>
        <v>L85-038</v>
      </c>
    </row>
    <row r="2919" spans="1:8" x14ac:dyDescent="0.55000000000000004">
      <c r="A2919" t="s">
        <v>2857</v>
      </c>
      <c r="B2919" s="1">
        <v>40680</v>
      </c>
      <c r="C2919" t="s">
        <v>1</v>
      </c>
      <c r="D2919" t="s">
        <v>2858</v>
      </c>
      <c r="E2919" t="s">
        <v>319</v>
      </c>
      <c r="F2919">
        <v>0</v>
      </c>
      <c r="G2919" t="str">
        <f t="array" ref="G2919">INDEX(BillToName,MATCH(A2919,'Bill to Data'!$A$2:$A$3040,0))</f>
        <v>KENYON KRAMER</v>
      </c>
      <c r="H2919" t="str">
        <f t="shared" si="45"/>
        <v>AA111-1</v>
      </c>
    </row>
    <row r="2920" spans="1:8" x14ac:dyDescent="0.55000000000000004">
      <c r="A2920" t="s">
        <v>2857</v>
      </c>
      <c r="B2920" s="1">
        <v>40680</v>
      </c>
      <c r="C2920" t="s">
        <v>1</v>
      </c>
      <c r="D2920" t="s">
        <v>44</v>
      </c>
      <c r="E2920" t="s">
        <v>45</v>
      </c>
      <c r="F2920">
        <v>5</v>
      </c>
      <c r="G2920" t="str">
        <f t="array" ref="G2920">INDEX(BillToName,MATCH(A2920,'Bill to Data'!$A$2:$A$3040,0))</f>
        <v>KENYON KRAMER</v>
      </c>
      <c r="H2920" t="str">
        <f t="shared" si="45"/>
        <v>19845-25-PP</v>
      </c>
    </row>
    <row r="2921" spans="1:8" x14ac:dyDescent="0.55000000000000004">
      <c r="A2921" t="s">
        <v>2857</v>
      </c>
      <c r="B2921" s="1">
        <v>40680</v>
      </c>
      <c r="C2921" t="s">
        <v>1</v>
      </c>
      <c r="D2921" t="s">
        <v>878</v>
      </c>
      <c r="E2921" t="s">
        <v>879</v>
      </c>
      <c r="F2921">
        <v>5</v>
      </c>
      <c r="G2921" t="str">
        <f t="array" ref="G2921">INDEX(BillToName,MATCH(A2921,'Bill to Data'!$A$2:$A$3040,0))</f>
        <v>KENYON KRAMER</v>
      </c>
      <c r="H2921" t="str">
        <f t="shared" si="45"/>
        <v>CP25597-3-NY</v>
      </c>
    </row>
    <row r="2922" spans="1:8" x14ac:dyDescent="0.55000000000000004">
      <c r="A2922" t="s">
        <v>2857</v>
      </c>
      <c r="B2922" s="1">
        <v>40680</v>
      </c>
      <c r="C2922" t="s">
        <v>1</v>
      </c>
      <c r="D2922" t="s">
        <v>1328</v>
      </c>
      <c r="E2922" t="s">
        <v>1280</v>
      </c>
      <c r="F2922">
        <v>5</v>
      </c>
      <c r="G2922" t="str">
        <f t="array" ref="G2922">INDEX(BillToName,MATCH(A2922,'Bill to Data'!$A$2:$A$3040,0))</f>
        <v>KENYON KRAMER</v>
      </c>
      <c r="H2922" t="str">
        <f t="shared" si="45"/>
        <v>TTI11002-VP</v>
      </c>
    </row>
    <row r="2923" spans="1:8" x14ac:dyDescent="0.55000000000000004">
      <c r="A2923" t="s">
        <v>2857</v>
      </c>
      <c r="B2923" s="1">
        <v>40680</v>
      </c>
      <c r="C2923" t="s">
        <v>1</v>
      </c>
      <c r="D2923" t="s">
        <v>477</v>
      </c>
      <c r="E2923" t="s">
        <v>478</v>
      </c>
      <c r="F2923">
        <v>1</v>
      </c>
      <c r="G2923" t="str">
        <f t="array" ref="G2923">INDEX(BillToName,MATCH(A2923,'Bill to Data'!$A$2:$A$3040,0))</f>
        <v>KENYON KRAMER</v>
      </c>
      <c r="H2923" t="str">
        <f t="shared" si="45"/>
        <v>19351-213-406-N</v>
      </c>
    </row>
    <row r="2924" spans="1:8" x14ac:dyDescent="0.55000000000000004">
      <c r="A2924" t="s">
        <v>2857</v>
      </c>
      <c r="B2924" s="1">
        <v>40680</v>
      </c>
      <c r="C2924" t="s">
        <v>1</v>
      </c>
      <c r="D2924" t="s">
        <v>473</v>
      </c>
      <c r="E2924" t="s">
        <v>474</v>
      </c>
      <c r="F2924">
        <v>2</v>
      </c>
      <c r="G2924" t="str">
        <f t="array" ref="G2924">INDEX(BillToName,MATCH(A2924,'Bill to Data'!$A$2:$A$3040,0))</f>
        <v>KENYON KRAMER</v>
      </c>
      <c r="H2924" t="str">
        <f t="shared" si="45"/>
        <v>19349-211-406-N</v>
      </c>
    </row>
    <row r="2925" spans="1:8" x14ac:dyDescent="0.55000000000000004">
      <c r="A2925" t="s">
        <v>2857</v>
      </c>
      <c r="B2925" s="1">
        <v>40680</v>
      </c>
      <c r="C2925" t="s">
        <v>1</v>
      </c>
      <c r="D2925" t="s">
        <v>475</v>
      </c>
      <c r="E2925" t="s">
        <v>476</v>
      </c>
      <c r="F2925">
        <v>0</v>
      </c>
      <c r="G2925" t="str">
        <f t="array" ref="G2925">INDEX(BillToName,MATCH(A2925,'Bill to Data'!$A$2:$A$3040,0))</f>
        <v>KENYON KRAMER</v>
      </c>
      <c r="H2925" t="str">
        <f t="shared" si="45"/>
        <v>19350-212-406-N</v>
      </c>
    </row>
    <row r="2926" spans="1:8" x14ac:dyDescent="0.55000000000000004">
      <c r="A2926" t="s">
        <v>2859</v>
      </c>
      <c r="B2926" s="1">
        <v>40680</v>
      </c>
      <c r="C2926" t="s">
        <v>1</v>
      </c>
      <c r="D2926" t="s">
        <v>29</v>
      </c>
      <c r="E2926" t="s">
        <v>30</v>
      </c>
      <c r="F2926">
        <v>25</v>
      </c>
      <c r="G2926" t="str">
        <f t="array" ref="G2926">INDEX(BillToName,MATCH(A2926,'Bill to Data'!$A$2:$A$3040,0))</f>
        <v>JUSTIN DAMRON</v>
      </c>
      <c r="H2926" t="str">
        <f t="shared" si="45"/>
        <v>25612-4-NYR</v>
      </c>
    </row>
    <row r="2927" spans="1:8" x14ac:dyDescent="0.55000000000000004">
      <c r="A2927" t="s">
        <v>2859</v>
      </c>
      <c r="B2927" s="1">
        <v>40680</v>
      </c>
      <c r="C2927" t="s">
        <v>1</v>
      </c>
      <c r="D2927" t="s">
        <v>308</v>
      </c>
      <c r="E2927" t="s">
        <v>293</v>
      </c>
      <c r="F2927">
        <v>25</v>
      </c>
      <c r="G2927" t="str">
        <f t="array" ref="G2927">INDEX(BillToName,MATCH(A2927,'Bill to Data'!$A$2:$A$3040,0))</f>
        <v>JUSTIN DAMRON</v>
      </c>
      <c r="H2927" t="str">
        <f t="shared" si="45"/>
        <v>AIXR11003VP</v>
      </c>
    </row>
    <row r="2928" spans="1:8" x14ac:dyDescent="0.55000000000000004">
      <c r="A2928" t="s">
        <v>2860</v>
      </c>
      <c r="B2928" s="1">
        <v>40680</v>
      </c>
      <c r="C2928" t="s">
        <v>1</v>
      </c>
      <c r="D2928" t="s">
        <v>1324</v>
      </c>
      <c r="E2928" t="s">
        <v>1325</v>
      </c>
      <c r="F2928">
        <v>6</v>
      </c>
      <c r="G2928" t="str">
        <f t="array" ref="G2928">INDEX(BillToName,MATCH(A2928,'Bill to Data'!$A$2:$A$3040,0))</f>
        <v>EZEKIEL WHITE</v>
      </c>
      <c r="H2928" t="str">
        <f t="shared" si="45"/>
        <v>CP25597-2-NY</v>
      </c>
    </row>
    <row r="2929" spans="1:8" x14ac:dyDescent="0.55000000000000004">
      <c r="A2929" t="s">
        <v>2860</v>
      </c>
      <c r="B2929" s="1">
        <v>40680</v>
      </c>
      <c r="C2929" t="s">
        <v>1</v>
      </c>
      <c r="D2929" t="s">
        <v>772</v>
      </c>
      <c r="E2929" t="s">
        <v>307</v>
      </c>
      <c r="F2929">
        <v>6</v>
      </c>
      <c r="G2929" t="str">
        <f t="array" ref="G2929">INDEX(BillToName,MATCH(A2929,'Bill to Data'!$A$2:$A$3040,0))</f>
        <v>EZEKIEL WHITE</v>
      </c>
      <c r="H2929" t="str">
        <f t="shared" si="45"/>
        <v>AI11008-VS</v>
      </c>
    </row>
    <row r="2930" spans="1:8" x14ac:dyDescent="0.55000000000000004">
      <c r="A2930" t="s">
        <v>2861</v>
      </c>
      <c r="B2930" s="1">
        <v>40680</v>
      </c>
      <c r="C2930" t="s">
        <v>1</v>
      </c>
      <c r="D2930" t="s">
        <v>2862</v>
      </c>
      <c r="E2930" t="s">
        <v>2863</v>
      </c>
      <c r="F2930">
        <v>9</v>
      </c>
      <c r="G2930" t="str">
        <f t="array" ref="G2930">INDEX(BillToName,MATCH(A2930,'Bill to Data'!$A$2:$A$3040,0))</f>
        <v>TIM HELLEBUSCH</v>
      </c>
      <c r="H2930" t="str">
        <f t="shared" si="45"/>
        <v>8400-500-NYB</v>
      </c>
    </row>
    <row r="2931" spans="1:8" x14ac:dyDescent="0.55000000000000004">
      <c r="A2931" t="s">
        <v>2861</v>
      </c>
      <c r="B2931" s="1">
        <v>40680</v>
      </c>
      <c r="C2931" t="s">
        <v>1</v>
      </c>
      <c r="D2931" t="s">
        <v>577</v>
      </c>
      <c r="E2931" t="s">
        <v>578</v>
      </c>
      <c r="F2931">
        <v>1</v>
      </c>
      <c r="G2931" t="str">
        <f t="array" ref="G2931">INDEX(BillToName,MATCH(A2931,'Bill to Data'!$A$2:$A$3040,0))</f>
        <v>TIM HELLEBUSCH</v>
      </c>
      <c r="H2931" t="str">
        <f t="shared" si="45"/>
        <v>AA122-1/2-PP-50</v>
      </c>
    </row>
    <row r="2932" spans="1:8" x14ac:dyDescent="0.55000000000000004">
      <c r="A2932" t="s">
        <v>2861</v>
      </c>
      <c r="B2932" s="1">
        <v>40680</v>
      </c>
      <c r="C2932" t="s">
        <v>1</v>
      </c>
      <c r="D2932" t="s">
        <v>2087</v>
      </c>
      <c r="E2932" t="s">
        <v>166</v>
      </c>
      <c r="F2932">
        <v>1</v>
      </c>
      <c r="G2932" t="str">
        <f t="array" ref="G2932">INDEX(BillToName,MATCH(A2932,'Bill to Data'!$A$2:$A$3040,0))</f>
        <v>TIM HELLEBUSCH</v>
      </c>
      <c r="H2932" t="str">
        <f t="shared" si="45"/>
        <v>1/4TTJ08-VP</v>
      </c>
    </row>
    <row r="2933" spans="1:8" x14ac:dyDescent="0.55000000000000004">
      <c r="A2933" t="s">
        <v>2861</v>
      </c>
      <c r="B2933" s="1">
        <v>40680</v>
      </c>
      <c r="C2933" t="s">
        <v>1</v>
      </c>
      <c r="D2933" t="s">
        <v>380</v>
      </c>
      <c r="E2933" t="s">
        <v>381</v>
      </c>
      <c r="F2933">
        <v>1</v>
      </c>
      <c r="G2933" t="str">
        <f t="array" ref="G2933">INDEX(BillToName,MATCH(A2933,'Bill to Data'!$A$2:$A$3040,0))</f>
        <v>TIM HELLEBUSCH</v>
      </c>
      <c r="H2933" t="str">
        <f t="shared" si="45"/>
        <v>1/4XP10L-VP</v>
      </c>
    </row>
    <row r="2934" spans="1:8" x14ac:dyDescent="0.55000000000000004">
      <c r="A2934" t="s">
        <v>2861</v>
      </c>
      <c r="B2934" s="1">
        <v>40680</v>
      </c>
      <c r="C2934" t="s">
        <v>1</v>
      </c>
      <c r="D2934" t="s">
        <v>382</v>
      </c>
      <c r="E2934" t="s">
        <v>381</v>
      </c>
      <c r="F2934">
        <v>1</v>
      </c>
      <c r="G2934" t="str">
        <f t="array" ref="G2934">INDEX(BillToName,MATCH(A2934,'Bill to Data'!$A$2:$A$3040,0))</f>
        <v>TIM HELLEBUSCH</v>
      </c>
      <c r="H2934" t="str">
        <f t="shared" si="45"/>
        <v>1/4XP10R-VP</v>
      </c>
    </row>
    <row r="2935" spans="1:8" x14ac:dyDescent="0.55000000000000004">
      <c r="A2935" t="s">
        <v>2864</v>
      </c>
      <c r="B2935" s="1">
        <v>40680</v>
      </c>
      <c r="C2935" t="s">
        <v>1</v>
      </c>
      <c r="D2935" t="s">
        <v>16</v>
      </c>
      <c r="E2935" t="s">
        <v>17</v>
      </c>
      <c r="F2935">
        <v>1</v>
      </c>
      <c r="G2935" t="str">
        <f t="array" ref="G2935">INDEX(BillToName,MATCH(A2935,'Bill to Data'!$A$2:$A$3040,0))</f>
        <v>JON YOUNG</v>
      </c>
      <c r="H2935" t="str">
        <f t="shared" si="45"/>
        <v>8007-543-836</v>
      </c>
    </row>
    <row r="2936" spans="1:8" x14ac:dyDescent="0.55000000000000004">
      <c r="A2936" t="s">
        <v>2865</v>
      </c>
      <c r="B2936" s="1">
        <v>40680</v>
      </c>
      <c r="C2936" t="s">
        <v>1</v>
      </c>
      <c r="D2936" t="s">
        <v>525</v>
      </c>
      <c r="E2936" t="s">
        <v>63</v>
      </c>
      <c r="F2936">
        <v>3</v>
      </c>
      <c r="G2936" t="str">
        <f t="array" ref="G2936">INDEX(BillToName,MATCH(A2936,'Bill to Data'!$A$2:$A$3040,0))</f>
        <v>JORGE FLOTH</v>
      </c>
      <c r="H2936" t="str">
        <f t="shared" si="45"/>
        <v>TP80015VS</v>
      </c>
    </row>
    <row r="2937" spans="1:8" x14ac:dyDescent="0.55000000000000004">
      <c r="A2937" t="s">
        <v>2865</v>
      </c>
      <c r="B2937" s="1">
        <v>40680</v>
      </c>
      <c r="C2937" t="s">
        <v>1</v>
      </c>
      <c r="D2937" t="s">
        <v>129</v>
      </c>
      <c r="E2937" t="s">
        <v>72</v>
      </c>
      <c r="F2937">
        <v>3</v>
      </c>
      <c r="G2937" t="str">
        <f t="array" ref="G2937">INDEX(BillToName,MATCH(A2937,'Bill to Data'!$A$2:$A$3040,0))</f>
        <v>JORGE FLOTH</v>
      </c>
      <c r="H2937" t="str">
        <f t="shared" si="45"/>
        <v>55215-100-EPR</v>
      </c>
    </row>
    <row r="2938" spans="1:8" x14ac:dyDescent="0.55000000000000004">
      <c r="A2938" t="s">
        <v>2866</v>
      </c>
      <c r="B2938" s="1">
        <v>40680</v>
      </c>
      <c r="C2938" t="s">
        <v>138</v>
      </c>
      <c r="D2938" t="s">
        <v>887</v>
      </c>
      <c r="E2938" t="s">
        <v>293</v>
      </c>
      <c r="F2938">
        <v>60</v>
      </c>
      <c r="G2938" t="str">
        <f t="array" ref="G2938">INDEX(BillToName,MATCH(A2938,'Bill to Data'!$A$2:$A$3040,0))</f>
        <v>STEVE CLEARY</v>
      </c>
      <c r="H2938" t="str">
        <f t="shared" si="45"/>
        <v>AIXR110015VP</v>
      </c>
    </row>
    <row r="2939" spans="1:8" x14ac:dyDescent="0.55000000000000004">
      <c r="A2939" t="s">
        <v>2866</v>
      </c>
      <c r="B2939" s="1">
        <v>40680</v>
      </c>
      <c r="C2939" t="s">
        <v>138</v>
      </c>
      <c r="D2939" t="s">
        <v>2867</v>
      </c>
      <c r="E2939" t="s">
        <v>2868</v>
      </c>
      <c r="F2939">
        <v>10</v>
      </c>
      <c r="G2939" t="str">
        <f t="array" ref="G2939">INDEX(BillToName,MATCH(A2939,'Bill to Data'!$A$2:$A$3040,0))</f>
        <v>STEVE CLEARY</v>
      </c>
      <c r="H2939" t="str">
        <f t="shared" si="45"/>
        <v>AM11001</v>
      </c>
    </row>
    <row r="2940" spans="1:8" x14ac:dyDescent="0.55000000000000004">
      <c r="A2940" t="s">
        <v>2866</v>
      </c>
      <c r="B2940" s="1">
        <v>40680</v>
      </c>
      <c r="C2940" t="s">
        <v>138</v>
      </c>
      <c r="D2940" t="s">
        <v>77</v>
      </c>
      <c r="E2940" t="s">
        <v>30</v>
      </c>
      <c r="F2940">
        <v>10</v>
      </c>
      <c r="G2940" t="str">
        <f t="array" ref="G2940">INDEX(BillToName,MATCH(A2940,'Bill to Data'!$A$2:$A$3040,0))</f>
        <v>STEVE CLEARY</v>
      </c>
      <c r="H2940" t="str">
        <f t="shared" si="45"/>
        <v>25612-6-NYR</v>
      </c>
    </row>
    <row r="2941" spans="1:8" x14ac:dyDescent="0.55000000000000004">
      <c r="A2941" t="s">
        <v>2866</v>
      </c>
      <c r="B2941" s="1">
        <v>40680</v>
      </c>
      <c r="C2941" t="s">
        <v>138</v>
      </c>
      <c r="D2941" t="s">
        <v>2869</v>
      </c>
      <c r="E2941" t="s">
        <v>2870</v>
      </c>
      <c r="F2941">
        <v>2</v>
      </c>
      <c r="G2941" t="str">
        <f t="array" ref="G2941">INDEX(BillToName,MATCH(A2941,'Bill to Data'!$A$2:$A$3040,0))</f>
        <v>STEVE CLEARY</v>
      </c>
      <c r="H2941" t="str">
        <f t="shared" si="45"/>
        <v>D41892-B1/2-POM</v>
      </c>
    </row>
    <row r="2942" spans="1:8" x14ac:dyDescent="0.55000000000000004">
      <c r="A2942" t="s">
        <v>2871</v>
      </c>
      <c r="B2942" s="1">
        <v>40680</v>
      </c>
      <c r="C2942" t="s">
        <v>138</v>
      </c>
      <c r="D2942" t="s">
        <v>2872</v>
      </c>
      <c r="E2942" t="s">
        <v>2873</v>
      </c>
      <c r="F2942">
        <v>1</v>
      </c>
      <c r="G2942" t="str">
        <f t="array" ref="G2942">INDEX(BillToName,MATCH(A2942,'Bill to Data'!$A$2:$A$3040,0))</f>
        <v>RANDY BREKKE</v>
      </c>
      <c r="H2942" t="str">
        <f t="shared" si="45"/>
        <v>LVHB050V</v>
      </c>
    </row>
    <row r="2943" spans="1:8" x14ac:dyDescent="0.55000000000000004">
      <c r="A2943" t="s">
        <v>2871</v>
      </c>
      <c r="B2943" s="1">
        <v>40680</v>
      </c>
      <c r="C2943" t="s">
        <v>138</v>
      </c>
      <c r="D2943" t="s">
        <v>2874</v>
      </c>
      <c r="E2943" t="s">
        <v>2875</v>
      </c>
      <c r="F2943">
        <v>4</v>
      </c>
      <c r="G2943" t="str">
        <f t="array" ref="G2943">INDEX(BillToName,MATCH(A2943,'Bill to Data'!$A$2:$A$3040,0))</f>
        <v>RANDY BREKKE</v>
      </c>
      <c r="H2943" t="str">
        <f t="shared" si="45"/>
        <v>LVHB075V</v>
      </c>
    </row>
    <row r="2944" spans="1:8" x14ac:dyDescent="0.55000000000000004">
      <c r="A2944" t="s">
        <v>2871</v>
      </c>
      <c r="B2944" s="1">
        <v>40680</v>
      </c>
      <c r="C2944" t="s">
        <v>138</v>
      </c>
      <c r="D2944" t="s">
        <v>77</v>
      </c>
      <c r="E2944" t="s">
        <v>30</v>
      </c>
      <c r="F2944">
        <v>40</v>
      </c>
      <c r="G2944" t="str">
        <f t="array" ref="G2944">INDEX(BillToName,MATCH(A2944,'Bill to Data'!$A$2:$A$3040,0))</f>
        <v>RANDY BREKKE</v>
      </c>
      <c r="H2944" t="str">
        <f t="shared" si="45"/>
        <v>25612-6-NYR</v>
      </c>
    </row>
    <row r="2945" spans="1:8" x14ac:dyDescent="0.55000000000000004">
      <c r="A2945" t="s">
        <v>2871</v>
      </c>
      <c r="B2945" s="1">
        <v>40680</v>
      </c>
      <c r="C2945" t="s">
        <v>138</v>
      </c>
      <c r="D2945" t="s">
        <v>1866</v>
      </c>
      <c r="E2945" t="s">
        <v>23</v>
      </c>
      <c r="F2945">
        <v>40</v>
      </c>
      <c r="G2945" t="str">
        <f t="array" ref="G2945">INDEX(BillToName,MATCH(A2945,'Bill to Data'!$A$2:$A$3040,0))</f>
        <v>RANDY BREKKE</v>
      </c>
      <c r="H2945" t="str">
        <f t="shared" si="45"/>
        <v>TT110025-VP</v>
      </c>
    </row>
    <row r="2946" spans="1:8" x14ac:dyDescent="0.55000000000000004">
      <c r="A2946" t="s">
        <v>2876</v>
      </c>
      <c r="B2946" s="1">
        <v>40680</v>
      </c>
      <c r="C2946" t="s">
        <v>138</v>
      </c>
      <c r="D2946" t="s">
        <v>2872</v>
      </c>
      <c r="E2946" t="s">
        <v>2873</v>
      </c>
      <c r="F2946">
        <v>1</v>
      </c>
      <c r="G2946" t="str">
        <f t="array" ref="G2946">INDEX(BillToName,MATCH(A2946,'Bill to Data'!$A$2:$A$3040,0))</f>
        <v>RANDY BREKKE</v>
      </c>
      <c r="H2946" t="str">
        <f t="shared" ref="H2946:H3009" si="46">LEFT(D2946,LEN(D2946))</f>
        <v>LVHB050V</v>
      </c>
    </row>
    <row r="2947" spans="1:8" x14ac:dyDescent="0.55000000000000004">
      <c r="A2947" t="s">
        <v>2877</v>
      </c>
      <c r="B2947" s="1">
        <v>40681</v>
      </c>
      <c r="C2947" t="s">
        <v>1</v>
      </c>
      <c r="D2947" t="s">
        <v>652</v>
      </c>
      <c r="E2947" t="s">
        <v>653</v>
      </c>
      <c r="F2947">
        <v>0</v>
      </c>
      <c r="G2947" t="str">
        <f t="array" ref="G2947">INDEX(BillToName,MATCH(A2947,'Bill to Data'!$A$2:$A$3040,0))</f>
        <v>DAN WEST</v>
      </c>
      <c r="H2947" t="str">
        <f t="shared" si="46"/>
        <v>3350-0079A</v>
      </c>
    </row>
    <row r="2948" spans="1:8" x14ac:dyDescent="0.55000000000000004">
      <c r="A2948" t="s">
        <v>2877</v>
      </c>
      <c r="B2948" s="1">
        <v>40681</v>
      </c>
      <c r="C2948" t="s">
        <v>1</v>
      </c>
      <c r="D2948" t="s">
        <v>31</v>
      </c>
      <c r="E2948" t="s">
        <v>30</v>
      </c>
      <c r="F2948">
        <v>14</v>
      </c>
      <c r="G2948" t="str">
        <f t="array" ref="G2948">INDEX(BillToName,MATCH(A2948,'Bill to Data'!$A$2:$A$3040,0))</f>
        <v>DAN WEST</v>
      </c>
      <c r="H2948" t="str">
        <f t="shared" si="46"/>
        <v>25612-1-NYR</v>
      </c>
    </row>
    <row r="2949" spans="1:8" x14ac:dyDescent="0.55000000000000004">
      <c r="A2949" t="s">
        <v>2877</v>
      </c>
      <c r="B2949" s="1">
        <v>40681</v>
      </c>
      <c r="C2949" t="s">
        <v>1</v>
      </c>
      <c r="D2949" t="s">
        <v>59</v>
      </c>
      <c r="E2949" t="s">
        <v>60</v>
      </c>
      <c r="F2949">
        <v>28</v>
      </c>
      <c r="G2949" t="str">
        <f t="array" ref="G2949">INDEX(BillToName,MATCH(A2949,'Bill to Data'!$A$2:$A$3040,0))</f>
        <v>DAN WEST</v>
      </c>
      <c r="H2949" t="str">
        <f t="shared" si="46"/>
        <v>DG11002-VP</v>
      </c>
    </row>
    <row r="2950" spans="1:8" x14ac:dyDescent="0.55000000000000004">
      <c r="A2950" t="s">
        <v>2877</v>
      </c>
      <c r="B2950" s="1">
        <v>40681</v>
      </c>
      <c r="C2950" t="s">
        <v>1</v>
      </c>
      <c r="D2950" t="s">
        <v>78</v>
      </c>
      <c r="E2950" t="s">
        <v>79</v>
      </c>
      <c r="F2950">
        <v>3</v>
      </c>
      <c r="G2950" t="str">
        <f t="array" ref="G2950">INDEX(BillToName,MATCH(A2950,'Bill to Data'!$A$2:$A$3040,0))</f>
        <v>DAN WEST</v>
      </c>
      <c r="H2950" t="str">
        <f t="shared" si="46"/>
        <v>18640-113-540-N</v>
      </c>
    </row>
    <row r="2951" spans="1:8" x14ac:dyDescent="0.55000000000000004">
      <c r="A2951" t="s">
        <v>2877</v>
      </c>
      <c r="B2951" s="1">
        <v>40681</v>
      </c>
      <c r="C2951" t="s">
        <v>1</v>
      </c>
      <c r="D2951" t="s">
        <v>80</v>
      </c>
      <c r="E2951" t="s">
        <v>81</v>
      </c>
      <c r="F2951">
        <v>6</v>
      </c>
      <c r="G2951" t="str">
        <f t="array" ref="G2951">INDEX(BillToName,MATCH(A2951,'Bill to Data'!$A$2:$A$3040,0))</f>
        <v>DAN WEST</v>
      </c>
      <c r="H2951" t="str">
        <f t="shared" si="46"/>
        <v>18639-112-540-N</v>
      </c>
    </row>
    <row r="2952" spans="1:8" x14ac:dyDescent="0.55000000000000004">
      <c r="A2952" t="s">
        <v>2877</v>
      </c>
      <c r="B2952" s="1">
        <v>40681</v>
      </c>
      <c r="C2952" t="s">
        <v>1</v>
      </c>
      <c r="D2952" t="s">
        <v>82</v>
      </c>
      <c r="E2952" t="s">
        <v>83</v>
      </c>
      <c r="F2952">
        <v>5</v>
      </c>
      <c r="G2952" t="str">
        <f t="array" ref="G2952">INDEX(BillToName,MATCH(A2952,'Bill to Data'!$A$2:$A$3040,0))</f>
        <v>DAN WEST</v>
      </c>
      <c r="H2952" t="str">
        <f t="shared" si="46"/>
        <v>18638-111-540-N</v>
      </c>
    </row>
    <row r="2953" spans="1:8" x14ac:dyDescent="0.55000000000000004">
      <c r="A2953" t="s">
        <v>2877</v>
      </c>
      <c r="B2953" s="1">
        <v>40681</v>
      </c>
      <c r="C2953" t="s">
        <v>1</v>
      </c>
      <c r="D2953" t="s">
        <v>111</v>
      </c>
      <c r="E2953" t="s">
        <v>76</v>
      </c>
      <c r="F2953">
        <v>12</v>
      </c>
      <c r="G2953" t="str">
        <f t="array" ref="G2953">INDEX(BillToName,MATCH(A2953,'Bill to Data'!$A$2:$A$3040,0))</f>
        <v>DAN WEST</v>
      </c>
      <c r="H2953" t="str">
        <f t="shared" si="46"/>
        <v>QJ111SQ-1</v>
      </c>
    </row>
    <row r="2954" spans="1:8" x14ac:dyDescent="0.55000000000000004">
      <c r="A2954" t="s">
        <v>2878</v>
      </c>
      <c r="B2954" s="1">
        <v>40681</v>
      </c>
      <c r="C2954" t="s">
        <v>1</v>
      </c>
      <c r="D2954" t="s">
        <v>1106</v>
      </c>
      <c r="E2954" t="s">
        <v>1107</v>
      </c>
      <c r="F2954">
        <v>1</v>
      </c>
      <c r="G2954" t="str">
        <f t="array" ref="G2954">INDEX(BillToName,MATCH(A2954,'Bill to Data'!$A$2:$A$3040,0))</f>
        <v>Nathaniel Karsten</v>
      </c>
      <c r="H2954" t="str">
        <f t="shared" si="46"/>
        <v>V200FP</v>
      </c>
    </row>
    <row r="2955" spans="1:8" x14ac:dyDescent="0.55000000000000004">
      <c r="A2955" t="s">
        <v>2879</v>
      </c>
      <c r="B2955" s="1">
        <v>40681</v>
      </c>
      <c r="C2955" t="s">
        <v>1</v>
      </c>
      <c r="D2955" t="s">
        <v>111</v>
      </c>
      <c r="E2955" t="s">
        <v>76</v>
      </c>
      <c r="F2955">
        <v>3</v>
      </c>
      <c r="G2955" t="str">
        <f t="array" ref="G2955">INDEX(BillToName,MATCH(A2955,'Bill to Data'!$A$2:$A$3040,0))</f>
        <v>THOMAS STRAULINA</v>
      </c>
      <c r="H2955" t="str">
        <f t="shared" si="46"/>
        <v>QJ111SQ-1</v>
      </c>
    </row>
    <row r="2956" spans="1:8" x14ac:dyDescent="0.55000000000000004">
      <c r="A2956" t="s">
        <v>2880</v>
      </c>
      <c r="B2956" s="1">
        <v>40681</v>
      </c>
      <c r="C2956" t="s">
        <v>138</v>
      </c>
      <c r="D2956" t="s">
        <v>111</v>
      </c>
      <c r="E2956" t="s">
        <v>76</v>
      </c>
      <c r="F2956">
        <v>14</v>
      </c>
      <c r="G2956" t="str">
        <f t="array" ref="G2956">INDEX(BillToName,MATCH(A2956,'Bill to Data'!$A$2:$A$3040,0))</f>
        <v>KURT PORTERFIELD</v>
      </c>
      <c r="H2956" t="str">
        <f t="shared" si="46"/>
        <v>QJ111SQ-1</v>
      </c>
    </row>
    <row r="2957" spans="1:8" x14ac:dyDescent="0.55000000000000004">
      <c r="A2957" t="s">
        <v>2881</v>
      </c>
      <c r="B2957" s="1">
        <v>40681</v>
      </c>
      <c r="C2957" t="s">
        <v>138</v>
      </c>
      <c r="D2957" t="s">
        <v>177</v>
      </c>
      <c r="E2957" t="s">
        <v>178</v>
      </c>
      <c r="F2957">
        <v>1</v>
      </c>
      <c r="G2957" t="str">
        <f t="array" ref="G2957">INDEX(BillToName,MATCH(A2957,'Bill to Data'!$A$2:$A$3040,0))</f>
        <v>JOEL KRAUSE</v>
      </c>
      <c r="H2957" t="str">
        <f t="shared" si="46"/>
        <v>AA17L</v>
      </c>
    </row>
    <row r="2958" spans="1:8" x14ac:dyDescent="0.55000000000000004">
      <c r="A2958" t="s">
        <v>2882</v>
      </c>
      <c r="B2958" s="1">
        <v>40681</v>
      </c>
      <c r="C2958" t="s">
        <v>138</v>
      </c>
      <c r="D2958" t="s">
        <v>95</v>
      </c>
      <c r="E2958" t="s">
        <v>96</v>
      </c>
      <c r="F2958">
        <v>2</v>
      </c>
      <c r="G2958" t="str">
        <f t="array" ref="G2958">INDEX(BillToName,MATCH(A2958,'Bill to Data'!$A$2:$A$3040,0))</f>
        <v>TRAVIS McKNIGHT</v>
      </c>
      <c r="H2958" t="str">
        <f t="shared" si="46"/>
        <v>FC220</v>
      </c>
    </row>
    <row r="2959" spans="1:8" x14ac:dyDescent="0.55000000000000004">
      <c r="A2959" t="s">
        <v>2882</v>
      </c>
      <c r="B2959" s="1">
        <v>40681</v>
      </c>
      <c r="C2959" t="s">
        <v>138</v>
      </c>
      <c r="D2959" t="s">
        <v>97</v>
      </c>
      <c r="E2959" t="s">
        <v>98</v>
      </c>
      <c r="F2959">
        <v>2</v>
      </c>
      <c r="G2959" t="str">
        <f t="array" ref="G2959">INDEX(BillToName,MATCH(A2959,'Bill to Data'!$A$2:$A$3040,0))</f>
        <v>TRAVIS McKNIGHT</v>
      </c>
      <c r="H2959" t="str">
        <f t="shared" si="46"/>
        <v>200G</v>
      </c>
    </row>
    <row r="2960" spans="1:8" x14ac:dyDescent="0.55000000000000004">
      <c r="A2960" t="s">
        <v>2882</v>
      </c>
      <c r="B2960" s="1">
        <v>40681</v>
      </c>
      <c r="C2960" t="s">
        <v>138</v>
      </c>
      <c r="D2960" t="s">
        <v>1106</v>
      </c>
      <c r="E2960" t="s">
        <v>1107</v>
      </c>
      <c r="F2960">
        <v>2</v>
      </c>
      <c r="G2960" t="str">
        <f t="array" ref="G2960">INDEX(BillToName,MATCH(A2960,'Bill to Data'!$A$2:$A$3040,0))</f>
        <v>TRAVIS McKNIGHT</v>
      </c>
      <c r="H2960" t="str">
        <f t="shared" si="46"/>
        <v>V200FP</v>
      </c>
    </row>
    <row r="2961" spans="1:8" x14ac:dyDescent="0.55000000000000004">
      <c r="A2961" t="s">
        <v>2883</v>
      </c>
      <c r="B2961" s="1">
        <v>40682</v>
      </c>
      <c r="C2961" t="s">
        <v>138</v>
      </c>
      <c r="D2961" t="s">
        <v>634</v>
      </c>
      <c r="E2961" t="s">
        <v>635</v>
      </c>
      <c r="F2961">
        <v>1</v>
      </c>
      <c r="G2961" t="str">
        <f t="array" ref="G2961">INDEX(BillToName,MATCH(A2961,'Bill to Data'!$A$2:$A$3040,0))</f>
        <v>KAREN BLAKER</v>
      </c>
      <c r="H2961" t="str">
        <f t="shared" si="46"/>
        <v>AA144F-1-3</v>
      </c>
    </row>
    <row r="2962" spans="1:8" x14ac:dyDescent="0.55000000000000004">
      <c r="A2962" t="s">
        <v>2883</v>
      </c>
      <c r="B2962" s="1">
        <v>40682</v>
      </c>
      <c r="C2962" t="s">
        <v>138</v>
      </c>
      <c r="D2962" t="s">
        <v>22</v>
      </c>
      <c r="E2962" t="s">
        <v>23</v>
      </c>
      <c r="F2962">
        <v>20</v>
      </c>
      <c r="G2962" t="str">
        <f t="array" ref="G2962">INDEX(BillToName,MATCH(A2962,'Bill to Data'!$A$2:$A$3040,0))</f>
        <v>KAREN BLAKER</v>
      </c>
      <c r="H2962" t="str">
        <f t="shared" si="46"/>
        <v>TT11003-VP</v>
      </c>
    </row>
    <row r="2963" spans="1:8" x14ac:dyDescent="0.55000000000000004">
      <c r="A2963" t="s">
        <v>2884</v>
      </c>
      <c r="B2963" s="1">
        <v>40682</v>
      </c>
      <c r="C2963" t="s">
        <v>138</v>
      </c>
      <c r="D2963" t="s">
        <v>77</v>
      </c>
      <c r="E2963" t="s">
        <v>30</v>
      </c>
      <c r="F2963">
        <v>65</v>
      </c>
      <c r="G2963" t="str">
        <f t="array" ref="G2963">INDEX(BillToName,MATCH(A2963,'Bill to Data'!$A$2:$A$3040,0))</f>
        <v>PAT LONERGAN</v>
      </c>
      <c r="H2963" t="str">
        <f t="shared" si="46"/>
        <v>25612-6-NYR</v>
      </c>
    </row>
    <row r="2964" spans="1:8" x14ac:dyDescent="0.55000000000000004">
      <c r="A2964" t="s">
        <v>2884</v>
      </c>
      <c r="B2964" s="1">
        <v>40682</v>
      </c>
      <c r="C2964" t="s">
        <v>138</v>
      </c>
      <c r="D2964" t="s">
        <v>121</v>
      </c>
      <c r="E2964" t="s">
        <v>30</v>
      </c>
      <c r="F2964">
        <v>65</v>
      </c>
      <c r="G2964" t="str">
        <f t="array" ref="G2964">INDEX(BillToName,MATCH(A2964,'Bill to Data'!$A$2:$A$3040,0))</f>
        <v>PAT LONERGAN</v>
      </c>
      <c r="H2964" t="str">
        <f t="shared" si="46"/>
        <v>25612-3-NYR</v>
      </c>
    </row>
    <row r="2965" spans="1:8" x14ac:dyDescent="0.55000000000000004">
      <c r="A2965" t="s">
        <v>2884</v>
      </c>
      <c r="B2965" s="1">
        <v>40682</v>
      </c>
      <c r="C2965" t="s">
        <v>138</v>
      </c>
      <c r="D2965" t="s">
        <v>2885</v>
      </c>
      <c r="E2965" t="s">
        <v>30</v>
      </c>
      <c r="F2965">
        <v>125</v>
      </c>
      <c r="G2965" t="str">
        <f t="array" ref="G2965">INDEX(BillToName,MATCH(A2965,'Bill to Data'!$A$2:$A$3040,0))</f>
        <v>PAT LONERGAN</v>
      </c>
      <c r="H2965" t="str">
        <f t="shared" si="46"/>
        <v>25598-5-NYR</v>
      </c>
    </row>
    <row r="2966" spans="1:8" x14ac:dyDescent="0.55000000000000004">
      <c r="A2966" t="s">
        <v>2884</v>
      </c>
      <c r="B2966" s="1">
        <v>40682</v>
      </c>
      <c r="C2966" t="s">
        <v>138</v>
      </c>
      <c r="D2966" t="s">
        <v>1047</v>
      </c>
      <c r="E2966" t="s">
        <v>30</v>
      </c>
      <c r="F2966">
        <v>65</v>
      </c>
      <c r="G2966" t="str">
        <f t="array" ref="G2966">INDEX(BillToName,MATCH(A2966,'Bill to Data'!$A$2:$A$3040,0))</f>
        <v>PAT LONERGAN</v>
      </c>
      <c r="H2966" t="str">
        <f t="shared" si="46"/>
        <v>25598-6-NYR</v>
      </c>
    </row>
    <row r="2967" spans="1:8" x14ac:dyDescent="0.55000000000000004">
      <c r="A2967" t="s">
        <v>2884</v>
      </c>
      <c r="B2967" s="1">
        <v>40682</v>
      </c>
      <c r="C2967" t="s">
        <v>138</v>
      </c>
      <c r="D2967" t="s">
        <v>2178</v>
      </c>
      <c r="E2967" t="s">
        <v>86</v>
      </c>
      <c r="F2967">
        <v>190</v>
      </c>
      <c r="G2967" t="str">
        <f t="array" ref="G2967">INDEX(BillToName,MATCH(A2967,'Bill to Data'!$A$2:$A$3040,0))</f>
        <v>PAT LONERGAN</v>
      </c>
      <c r="H2967" t="str">
        <f t="shared" si="46"/>
        <v>8079-PP-50</v>
      </c>
    </row>
    <row r="2968" spans="1:8" x14ac:dyDescent="0.55000000000000004">
      <c r="A2968" t="s">
        <v>2884</v>
      </c>
      <c r="B2968" s="1">
        <v>40682</v>
      </c>
      <c r="C2968" t="s">
        <v>138</v>
      </c>
      <c r="D2968" t="s">
        <v>238</v>
      </c>
      <c r="E2968" t="s">
        <v>86</v>
      </c>
      <c r="F2968">
        <v>130</v>
      </c>
      <c r="G2968" t="str">
        <f t="array" ref="G2968">INDEX(BillToName,MATCH(A2968,'Bill to Data'!$A$2:$A$3040,0))</f>
        <v>PAT LONERGAN</v>
      </c>
      <c r="H2968" t="str">
        <f t="shared" si="46"/>
        <v>8079-PP-100</v>
      </c>
    </row>
    <row r="2969" spans="1:8" x14ac:dyDescent="0.55000000000000004">
      <c r="A2969" t="s">
        <v>2884</v>
      </c>
      <c r="B2969" s="1">
        <v>40682</v>
      </c>
      <c r="C2969" t="s">
        <v>138</v>
      </c>
      <c r="D2969" t="s">
        <v>604</v>
      </c>
      <c r="E2969" t="s">
        <v>605</v>
      </c>
      <c r="F2969">
        <v>20</v>
      </c>
      <c r="G2969" t="str">
        <f t="array" ref="G2969">INDEX(BillToName,MATCH(A2969,'Bill to Data'!$A$2:$A$3040,0))</f>
        <v>PAT LONERGAN</v>
      </c>
      <c r="H2969" t="str">
        <f t="shared" si="46"/>
        <v>QJ353-3/4-NYB</v>
      </c>
    </row>
    <row r="2970" spans="1:8" x14ac:dyDescent="0.55000000000000004">
      <c r="A2970" t="s">
        <v>2884</v>
      </c>
      <c r="B2970" s="1">
        <v>40682</v>
      </c>
      <c r="C2970" t="s">
        <v>138</v>
      </c>
      <c r="D2970" t="s">
        <v>1328</v>
      </c>
      <c r="E2970" t="s">
        <v>1280</v>
      </c>
      <c r="F2970">
        <v>20</v>
      </c>
      <c r="G2970" t="str">
        <f t="array" ref="G2970">INDEX(BillToName,MATCH(A2970,'Bill to Data'!$A$2:$A$3040,0))</f>
        <v>PAT LONERGAN</v>
      </c>
      <c r="H2970" t="str">
        <f t="shared" si="46"/>
        <v>TTI11002-VP</v>
      </c>
    </row>
    <row r="2971" spans="1:8" x14ac:dyDescent="0.55000000000000004">
      <c r="A2971" t="s">
        <v>2886</v>
      </c>
      <c r="B2971" s="1">
        <v>40682</v>
      </c>
      <c r="C2971" t="s">
        <v>138</v>
      </c>
      <c r="D2971" t="s">
        <v>887</v>
      </c>
      <c r="E2971" t="s">
        <v>293</v>
      </c>
      <c r="F2971">
        <v>60</v>
      </c>
      <c r="G2971" t="str">
        <f t="array" ref="G2971">INDEX(BillToName,MATCH(A2971,'Bill to Data'!$A$2:$A$3040,0))</f>
        <v>ADRIAN HOOPBERT</v>
      </c>
      <c r="H2971" t="str">
        <f t="shared" si="46"/>
        <v>AIXR110015VP</v>
      </c>
    </row>
    <row r="2972" spans="1:8" x14ac:dyDescent="0.55000000000000004">
      <c r="A2972" t="s">
        <v>2886</v>
      </c>
      <c r="B2972" s="1">
        <v>40682</v>
      </c>
      <c r="C2972" t="s">
        <v>138</v>
      </c>
      <c r="D2972" t="s">
        <v>436</v>
      </c>
      <c r="E2972" t="s">
        <v>47</v>
      </c>
      <c r="F2972">
        <v>60</v>
      </c>
      <c r="G2972" t="str">
        <f t="array" ref="G2972">INDEX(BillToName,MATCH(A2972,'Bill to Data'!$A$2:$A$3040,0))</f>
        <v>ADRIAN HOOPBERT</v>
      </c>
      <c r="H2972" t="str">
        <f t="shared" si="46"/>
        <v>TTJ60-11002VP</v>
      </c>
    </row>
    <row r="2973" spans="1:8" x14ac:dyDescent="0.55000000000000004">
      <c r="A2973" t="s">
        <v>2886</v>
      </c>
      <c r="B2973" s="1">
        <v>40682</v>
      </c>
      <c r="C2973" t="s">
        <v>138</v>
      </c>
      <c r="D2973" t="s">
        <v>77</v>
      </c>
      <c r="E2973" t="s">
        <v>30</v>
      </c>
      <c r="F2973">
        <v>60</v>
      </c>
      <c r="G2973" t="str">
        <f t="array" ref="G2973">INDEX(BillToName,MATCH(A2973,'Bill to Data'!$A$2:$A$3040,0))</f>
        <v>ADRIAN HOOPBERT</v>
      </c>
      <c r="H2973" t="str">
        <f t="shared" si="46"/>
        <v>25612-6-NYR</v>
      </c>
    </row>
    <row r="2974" spans="1:8" x14ac:dyDescent="0.55000000000000004">
      <c r="A2974" t="s">
        <v>2886</v>
      </c>
      <c r="B2974" s="1">
        <v>40682</v>
      </c>
      <c r="C2974" t="s">
        <v>138</v>
      </c>
      <c r="D2974" t="s">
        <v>73</v>
      </c>
      <c r="E2974" t="s">
        <v>74</v>
      </c>
      <c r="F2974">
        <v>30</v>
      </c>
      <c r="G2974" t="str">
        <f t="array" ref="G2974">INDEX(BillToName,MATCH(A2974,'Bill to Data'!$A$2:$A$3040,0))</f>
        <v>ADRIAN HOOPBERT</v>
      </c>
      <c r="H2974" t="str">
        <f t="shared" si="46"/>
        <v>19843-NYR</v>
      </c>
    </row>
    <row r="2975" spans="1:8" x14ac:dyDescent="0.55000000000000004">
      <c r="A2975" t="s">
        <v>2887</v>
      </c>
      <c r="B2975" s="1">
        <v>40682</v>
      </c>
      <c r="C2975" t="s">
        <v>1</v>
      </c>
      <c r="D2975" t="s">
        <v>2888</v>
      </c>
      <c r="E2975" t="s">
        <v>2889</v>
      </c>
      <c r="F2975">
        <v>1</v>
      </c>
      <c r="G2975" t="str">
        <f t="array" ref="G2975">INDEX(BillToName,MATCH(A2975,'Bill to Data'!$A$2:$A$3040,0))</f>
        <v>KYLE DURDEN</v>
      </c>
      <c r="H2975" t="str">
        <f t="shared" si="46"/>
        <v>20513-00</v>
      </c>
    </row>
    <row r="2976" spans="1:8" x14ac:dyDescent="0.55000000000000004">
      <c r="A2976" t="s">
        <v>2887</v>
      </c>
      <c r="B2976" s="1">
        <v>40682</v>
      </c>
      <c r="C2976" t="s">
        <v>1</v>
      </c>
      <c r="D2976" t="s">
        <v>1103</v>
      </c>
      <c r="E2976" t="s">
        <v>1104</v>
      </c>
      <c r="F2976">
        <v>2</v>
      </c>
      <c r="G2976" t="str">
        <f t="array" ref="G2976">INDEX(BillToName,MATCH(A2976,'Bill to Data'!$A$2:$A$3040,0))</f>
        <v>KYLE DURDEN</v>
      </c>
      <c r="H2976" t="str">
        <f t="shared" si="46"/>
        <v>20460-00</v>
      </c>
    </row>
    <row r="2977" spans="1:8" x14ac:dyDescent="0.55000000000000004">
      <c r="A2977" t="s">
        <v>2887</v>
      </c>
      <c r="B2977" s="1">
        <v>40682</v>
      </c>
      <c r="C2977" t="s">
        <v>1</v>
      </c>
      <c r="D2977" t="s">
        <v>242</v>
      </c>
      <c r="E2977" t="s">
        <v>243</v>
      </c>
      <c r="F2977">
        <v>10</v>
      </c>
      <c r="G2977" t="str">
        <f t="array" ref="G2977">INDEX(BillToName,MATCH(A2977,'Bill to Data'!$A$2:$A$3040,0))</f>
        <v>KYLE DURDEN</v>
      </c>
      <c r="H2977" t="str">
        <f t="shared" si="46"/>
        <v>CP19438-EPR</v>
      </c>
    </row>
    <row r="2978" spans="1:8" x14ac:dyDescent="0.55000000000000004">
      <c r="A2978" t="s">
        <v>2887</v>
      </c>
      <c r="B2978" s="1">
        <v>40682</v>
      </c>
      <c r="C2978" t="s">
        <v>1</v>
      </c>
      <c r="D2978" t="s">
        <v>691</v>
      </c>
      <c r="E2978" t="s">
        <v>198</v>
      </c>
      <c r="F2978">
        <v>0</v>
      </c>
      <c r="G2978" t="str">
        <f t="array" ref="G2978">INDEX(BillToName,MATCH(A2978,'Bill to Data'!$A$2:$A$3040,0))</f>
        <v>KYLE DURDEN</v>
      </c>
      <c r="H2978" t="str">
        <f t="shared" si="46"/>
        <v>22252-312-375-N</v>
      </c>
    </row>
    <row r="2979" spans="1:8" x14ac:dyDescent="0.55000000000000004">
      <c r="A2979" t="s">
        <v>2887</v>
      </c>
      <c r="B2979" s="1">
        <v>40682</v>
      </c>
      <c r="C2979" t="s">
        <v>1</v>
      </c>
      <c r="D2979" t="s">
        <v>692</v>
      </c>
      <c r="E2979" t="s">
        <v>198</v>
      </c>
      <c r="F2979">
        <v>6</v>
      </c>
      <c r="G2979" t="str">
        <f t="array" ref="G2979">INDEX(BillToName,MATCH(A2979,'Bill to Data'!$A$2:$A$3040,0))</f>
        <v>KYLE DURDEN</v>
      </c>
      <c r="H2979" t="str">
        <f t="shared" si="46"/>
        <v>22251-311-375-N</v>
      </c>
    </row>
    <row r="2980" spans="1:8" x14ac:dyDescent="0.55000000000000004">
      <c r="A2980" t="s">
        <v>2887</v>
      </c>
      <c r="B2980" s="1">
        <v>40682</v>
      </c>
      <c r="C2980" t="s">
        <v>1</v>
      </c>
      <c r="D2980" t="s">
        <v>122</v>
      </c>
      <c r="E2980" t="s">
        <v>76</v>
      </c>
      <c r="F2980">
        <v>10</v>
      </c>
      <c r="G2980" t="str">
        <f t="array" ref="G2980">INDEX(BillToName,MATCH(A2980,'Bill to Data'!$A$2:$A$3040,0))</f>
        <v>KYLE DURDEN</v>
      </c>
      <c r="H2980" t="str">
        <f t="shared" si="46"/>
        <v>QJ111SQ-1-1/4</v>
      </c>
    </row>
    <row r="2981" spans="1:8" x14ac:dyDescent="0.55000000000000004">
      <c r="A2981" t="s">
        <v>2887</v>
      </c>
      <c r="B2981" s="1">
        <v>40682</v>
      </c>
      <c r="C2981" t="s">
        <v>1</v>
      </c>
      <c r="D2981" t="s">
        <v>306</v>
      </c>
      <c r="E2981" t="s">
        <v>307</v>
      </c>
      <c r="F2981">
        <v>10</v>
      </c>
      <c r="G2981" t="str">
        <f t="array" ref="G2981">INDEX(BillToName,MATCH(A2981,'Bill to Data'!$A$2:$A$3040,0))</f>
        <v>KYLE DURDEN</v>
      </c>
      <c r="H2981" t="str">
        <f t="shared" si="46"/>
        <v>AI11002-VS</v>
      </c>
    </row>
    <row r="2982" spans="1:8" x14ac:dyDescent="0.55000000000000004">
      <c r="A2982" t="s">
        <v>2890</v>
      </c>
      <c r="B2982" s="1">
        <v>40682</v>
      </c>
      <c r="C2982" t="s">
        <v>1</v>
      </c>
      <c r="D2982" t="s">
        <v>52</v>
      </c>
      <c r="E2982" t="s">
        <v>12</v>
      </c>
      <c r="F2982">
        <v>1</v>
      </c>
      <c r="G2982" t="str">
        <f t="array" ref="G2982">INDEX(BillToName,MATCH(A2982,'Bill to Data'!$A$2:$A$3040,0))</f>
        <v>PAUL HOWARD</v>
      </c>
      <c r="H2982" t="str">
        <f t="shared" si="46"/>
        <v>50800-21-AL-300</v>
      </c>
    </row>
    <row r="2983" spans="1:8" x14ac:dyDescent="0.55000000000000004">
      <c r="A2983" t="s">
        <v>2891</v>
      </c>
      <c r="B2983" s="1">
        <v>40682</v>
      </c>
      <c r="C2983" t="s">
        <v>1</v>
      </c>
      <c r="D2983" t="s">
        <v>2531</v>
      </c>
      <c r="E2983" t="s">
        <v>63</v>
      </c>
      <c r="F2983">
        <v>5</v>
      </c>
      <c r="G2983" t="str">
        <f t="array" ref="G2983">INDEX(BillToName,MATCH(A2983,'Bill to Data'!$A$2:$A$3040,0))</f>
        <v>MATTHEW ROHMAN</v>
      </c>
      <c r="H2983" t="str">
        <f t="shared" si="46"/>
        <v>XR11003-VK</v>
      </c>
    </row>
    <row r="2984" spans="1:8" x14ac:dyDescent="0.55000000000000004">
      <c r="A2984" t="s">
        <v>2892</v>
      </c>
      <c r="B2984" s="1">
        <v>40682</v>
      </c>
      <c r="C2984" t="s">
        <v>1</v>
      </c>
      <c r="D2984" t="s">
        <v>57</v>
      </c>
      <c r="E2984" t="s">
        <v>58</v>
      </c>
      <c r="F2984">
        <v>1</v>
      </c>
      <c r="G2984" t="str">
        <f t="array" ref="G2984">INDEX(BillToName,MATCH(A2984,'Bill to Data'!$A$2:$A$3040,0))</f>
        <v>CALEB BEETS</v>
      </c>
      <c r="H2984" t="str">
        <f t="shared" si="46"/>
        <v>4688</v>
      </c>
    </row>
    <row r="2985" spans="1:8" x14ac:dyDescent="0.55000000000000004">
      <c r="A2985" t="s">
        <v>2893</v>
      </c>
      <c r="B2985" s="1">
        <v>40682</v>
      </c>
      <c r="C2985" t="s">
        <v>1</v>
      </c>
      <c r="D2985" t="s">
        <v>33</v>
      </c>
      <c r="E2985" t="s">
        <v>34</v>
      </c>
      <c r="F2985">
        <v>1</v>
      </c>
      <c r="G2985" t="str">
        <f t="array" ref="G2985">INDEX(BillToName,MATCH(A2985,'Bill to Data'!$A$2:$A$3040,0))</f>
        <v>T WELSH</v>
      </c>
      <c r="H2985" t="str">
        <f t="shared" si="46"/>
        <v>AA6B</v>
      </c>
    </row>
    <row r="2986" spans="1:8" x14ac:dyDescent="0.55000000000000004">
      <c r="A2986" t="s">
        <v>2894</v>
      </c>
      <c r="B2986" s="1">
        <v>40682</v>
      </c>
      <c r="C2986" t="s">
        <v>138</v>
      </c>
      <c r="D2986" t="s">
        <v>634</v>
      </c>
      <c r="E2986" t="s">
        <v>635</v>
      </c>
      <c r="F2986">
        <v>1</v>
      </c>
      <c r="G2986" t="str">
        <f t="array" ref="G2986">INDEX(BillToName,MATCH(A2986,'Bill to Data'!$A$2:$A$3040,0))</f>
        <v>JERROD CASTEEL</v>
      </c>
      <c r="H2986" t="str">
        <f t="shared" si="46"/>
        <v>AA144F-1-3</v>
      </c>
    </row>
    <row r="2987" spans="1:8" x14ac:dyDescent="0.55000000000000004">
      <c r="A2987" t="s">
        <v>2895</v>
      </c>
      <c r="B2987" s="1">
        <v>40682</v>
      </c>
      <c r="C2987" t="s">
        <v>1</v>
      </c>
      <c r="D2987" t="s">
        <v>254</v>
      </c>
      <c r="E2987" t="s">
        <v>255</v>
      </c>
      <c r="F2987">
        <v>10</v>
      </c>
      <c r="G2987" t="str">
        <f t="array" ref="G2987">INDEX(BillToName,MATCH(A2987,'Bill to Data'!$A$2:$A$3040,0))</f>
        <v>BEN ROBISON</v>
      </c>
      <c r="H2987" t="str">
        <f t="shared" si="46"/>
        <v>CP21953-EPR</v>
      </c>
    </row>
    <row r="2988" spans="1:8" x14ac:dyDescent="0.55000000000000004">
      <c r="A2988" t="s">
        <v>2895</v>
      </c>
      <c r="B2988" s="1">
        <v>40682</v>
      </c>
      <c r="C2988" t="s">
        <v>1</v>
      </c>
      <c r="D2988" t="s">
        <v>122</v>
      </c>
      <c r="E2988" t="s">
        <v>76</v>
      </c>
      <c r="F2988">
        <v>5</v>
      </c>
      <c r="G2988" t="str">
        <f t="array" ref="G2988">INDEX(BillToName,MATCH(A2988,'Bill to Data'!$A$2:$A$3040,0))</f>
        <v>BEN ROBISON</v>
      </c>
      <c r="H2988" t="str">
        <f t="shared" si="46"/>
        <v>QJ111SQ-1-1/4</v>
      </c>
    </row>
    <row r="2989" spans="1:8" x14ac:dyDescent="0.55000000000000004">
      <c r="A2989" t="s">
        <v>2895</v>
      </c>
      <c r="B2989" s="1">
        <v>40682</v>
      </c>
      <c r="C2989" t="s">
        <v>1</v>
      </c>
      <c r="D2989" t="s">
        <v>197</v>
      </c>
      <c r="E2989" t="s">
        <v>198</v>
      </c>
      <c r="F2989">
        <v>5</v>
      </c>
      <c r="G2989" t="str">
        <f t="array" ref="G2989">INDEX(BillToName,MATCH(A2989,'Bill to Data'!$A$2:$A$3040,0))</f>
        <v>BEN ROBISON</v>
      </c>
      <c r="H2989" t="str">
        <f t="shared" si="46"/>
        <v>22252-312-750-N</v>
      </c>
    </row>
    <row r="2990" spans="1:8" x14ac:dyDescent="0.55000000000000004">
      <c r="A2990" t="s">
        <v>2895</v>
      </c>
      <c r="B2990" s="1">
        <v>40682</v>
      </c>
      <c r="C2990" t="s">
        <v>1</v>
      </c>
      <c r="D2990" t="s">
        <v>242</v>
      </c>
      <c r="E2990" t="s">
        <v>243</v>
      </c>
      <c r="F2990">
        <v>10</v>
      </c>
      <c r="G2990" t="str">
        <f t="array" ref="G2990">INDEX(BillToName,MATCH(A2990,'Bill to Data'!$A$2:$A$3040,0))</f>
        <v>BEN ROBISON</v>
      </c>
      <c r="H2990" t="str">
        <f t="shared" si="46"/>
        <v>CP19438-EPR</v>
      </c>
    </row>
    <row r="2991" spans="1:8" x14ac:dyDescent="0.55000000000000004">
      <c r="A2991" t="s">
        <v>2895</v>
      </c>
      <c r="B2991" s="1">
        <v>40682</v>
      </c>
      <c r="C2991" t="s">
        <v>1</v>
      </c>
      <c r="D2991" t="s">
        <v>1067</v>
      </c>
      <c r="E2991" t="s">
        <v>1068</v>
      </c>
      <c r="F2991">
        <v>10</v>
      </c>
      <c r="G2991" t="str">
        <f t="array" ref="G2991">INDEX(BillToName,MATCH(A2991,'Bill to Data'!$A$2:$A$3040,0))</f>
        <v>BEN ROBISON</v>
      </c>
      <c r="H2991" t="str">
        <f t="shared" si="46"/>
        <v>CP25597-5-NY</v>
      </c>
    </row>
    <row r="2992" spans="1:8" x14ac:dyDescent="0.55000000000000004">
      <c r="A2992" t="s">
        <v>2895</v>
      </c>
      <c r="B2992" s="1">
        <v>40682</v>
      </c>
      <c r="C2992" t="s">
        <v>1</v>
      </c>
      <c r="D2992" t="s">
        <v>306</v>
      </c>
      <c r="E2992" t="s">
        <v>307</v>
      </c>
      <c r="F2992">
        <v>5</v>
      </c>
      <c r="G2992" t="str">
        <f t="array" ref="G2992">INDEX(BillToName,MATCH(A2992,'Bill to Data'!$A$2:$A$3040,0))</f>
        <v>BEN ROBISON</v>
      </c>
      <c r="H2992" t="str">
        <f t="shared" si="46"/>
        <v>AI11002-VS</v>
      </c>
    </row>
    <row r="2993" spans="1:8" x14ac:dyDescent="0.55000000000000004">
      <c r="A2993" t="s">
        <v>2896</v>
      </c>
      <c r="B2993" s="1">
        <v>40682</v>
      </c>
      <c r="C2993" t="s">
        <v>1</v>
      </c>
      <c r="D2993" t="s">
        <v>2858</v>
      </c>
      <c r="E2993" t="s">
        <v>319</v>
      </c>
      <c r="F2993">
        <v>5</v>
      </c>
      <c r="G2993" t="str">
        <f t="array" ref="G2993">INDEX(BillToName,MATCH(A2993,'Bill to Data'!$A$2:$A$3040,0))</f>
        <v>KENYON KRAMER</v>
      </c>
      <c r="H2993" t="str">
        <f t="shared" si="46"/>
        <v>AA111-1</v>
      </c>
    </row>
    <row r="2994" spans="1:8" x14ac:dyDescent="0.55000000000000004">
      <c r="A2994" t="s">
        <v>2896</v>
      </c>
      <c r="B2994" s="1">
        <v>40682</v>
      </c>
      <c r="C2994" t="s">
        <v>1</v>
      </c>
      <c r="D2994" t="s">
        <v>475</v>
      </c>
      <c r="E2994" t="s">
        <v>476</v>
      </c>
      <c r="F2994">
        <v>2</v>
      </c>
      <c r="G2994" t="str">
        <f t="array" ref="G2994">INDEX(BillToName,MATCH(A2994,'Bill to Data'!$A$2:$A$3040,0))</f>
        <v>KENYON KRAMER</v>
      </c>
      <c r="H2994" t="str">
        <f t="shared" si="46"/>
        <v>19350-212-406-N</v>
      </c>
    </row>
    <row r="2995" spans="1:8" x14ac:dyDescent="0.55000000000000004">
      <c r="A2995" t="s">
        <v>2897</v>
      </c>
      <c r="B2995" s="1">
        <v>40682</v>
      </c>
      <c r="C2995" t="s">
        <v>138</v>
      </c>
      <c r="D2995" t="s">
        <v>2898</v>
      </c>
      <c r="E2995" t="s">
        <v>1267</v>
      </c>
      <c r="F2995">
        <v>0</v>
      </c>
      <c r="G2995" t="str">
        <f t="array" ref="G2995">INDEX(BillToName,MATCH(A2995,'Bill to Data'!$A$2:$A$3040,0))</f>
        <v>CHRIS WYATT</v>
      </c>
      <c r="H2995" t="str">
        <f t="shared" si="46"/>
        <v>CP4916-86</v>
      </c>
    </row>
    <row r="2996" spans="1:8" x14ac:dyDescent="0.55000000000000004">
      <c r="A2996" t="s">
        <v>2897</v>
      </c>
      <c r="B2996" s="1">
        <v>40682</v>
      </c>
      <c r="C2996" t="s">
        <v>138</v>
      </c>
      <c r="D2996" t="s">
        <v>1459</v>
      </c>
      <c r="E2996" t="s">
        <v>1267</v>
      </c>
      <c r="F2996">
        <v>0</v>
      </c>
      <c r="G2996" t="str">
        <f t="array" ref="G2996">INDEX(BillToName,MATCH(A2996,'Bill to Data'!$A$2:$A$3040,0))</f>
        <v>CHRIS WYATT</v>
      </c>
      <c r="H2996" t="str">
        <f t="shared" si="46"/>
        <v>CP4916-107</v>
      </c>
    </row>
    <row r="2997" spans="1:8" x14ac:dyDescent="0.55000000000000004">
      <c r="A2997" t="s">
        <v>2897</v>
      </c>
      <c r="B2997" s="1">
        <v>40682</v>
      </c>
      <c r="C2997" t="s">
        <v>138</v>
      </c>
      <c r="D2997" t="s">
        <v>2007</v>
      </c>
      <c r="E2997" t="s">
        <v>1267</v>
      </c>
      <c r="F2997">
        <v>30</v>
      </c>
      <c r="G2997" t="str">
        <f t="array" ref="G2997">INDEX(BillToName,MATCH(A2997,'Bill to Data'!$A$2:$A$3040,0))</f>
        <v>CHRIS WYATT</v>
      </c>
      <c r="H2997" t="str">
        <f t="shared" si="46"/>
        <v>CP4916-136</v>
      </c>
    </row>
    <row r="2998" spans="1:8" x14ac:dyDescent="0.55000000000000004">
      <c r="A2998" t="s">
        <v>2897</v>
      </c>
      <c r="B2998" s="1">
        <v>40682</v>
      </c>
      <c r="C2998" t="s">
        <v>138</v>
      </c>
      <c r="D2998" t="s">
        <v>2899</v>
      </c>
      <c r="E2998" t="s">
        <v>1202</v>
      </c>
      <c r="F2998">
        <v>0</v>
      </c>
      <c r="G2998" t="str">
        <f t="array" ref="G2998">INDEX(BillToName,MATCH(A2998,'Bill to Data'!$A$2:$A$3040,0))</f>
        <v>CHRIS WYATT</v>
      </c>
      <c r="H2998" t="str">
        <f t="shared" si="46"/>
        <v>TQ150-06</v>
      </c>
    </row>
    <row r="2999" spans="1:8" x14ac:dyDescent="0.55000000000000004">
      <c r="A2999" t="s">
        <v>2897</v>
      </c>
      <c r="B2999" s="1">
        <v>40682</v>
      </c>
      <c r="C2999" t="s">
        <v>138</v>
      </c>
      <c r="D2999" t="s">
        <v>31</v>
      </c>
      <c r="E2999" t="s">
        <v>30</v>
      </c>
      <c r="F2999">
        <v>28</v>
      </c>
      <c r="G2999" t="str">
        <f t="array" ref="G2999">INDEX(BillToName,MATCH(A2999,'Bill to Data'!$A$2:$A$3040,0))</f>
        <v>CHRIS WYATT</v>
      </c>
      <c r="H2999" t="str">
        <f t="shared" si="46"/>
        <v>25612-1-NYR</v>
      </c>
    </row>
    <row r="3000" spans="1:8" x14ac:dyDescent="0.55000000000000004">
      <c r="A3000" t="s">
        <v>2897</v>
      </c>
      <c r="B3000" s="1">
        <v>40682</v>
      </c>
      <c r="C3000" t="s">
        <v>138</v>
      </c>
      <c r="D3000" t="s">
        <v>1329</v>
      </c>
      <c r="E3000" t="s">
        <v>1330</v>
      </c>
      <c r="F3000">
        <v>30</v>
      </c>
      <c r="G3000" t="str">
        <f t="array" ref="G3000">INDEX(BillToName,MATCH(A3000,'Bill to Data'!$A$2:$A$3040,0))</f>
        <v>CHRIS WYATT</v>
      </c>
      <c r="H3000" t="str">
        <f t="shared" si="46"/>
        <v>21353-6-24-NYB</v>
      </c>
    </row>
    <row r="3001" spans="1:8" x14ac:dyDescent="0.55000000000000004">
      <c r="A3001" t="s">
        <v>2897</v>
      </c>
      <c r="B3001" s="1">
        <v>40682</v>
      </c>
      <c r="C3001" t="s">
        <v>138</v>
      </c>
      <c r="D3001" t="s">
        <v>1370</v>
      </c>
      <c r="E3001" t="s">
        <v>1371</v>
      </c>
      <c r="F3001">
        <v>2</v>
      </c>
      <c r="G3001" t="str">
        <f t="array" ref="G3001">INDEX(BillToName,MATCH(A3001,'Bill to Data'!$A$2:$A$3040,0))</f>
        <v>CHRIS WYATT</v>
      </c>
      <c r="H3001" t="str">
        <f t="shared" si="46"/>
        <v>HB100</v>
      </c>
    </row>
    <row r="3002" spans="1:8" x14ac:dyDescent="0.55000000000000004">
      <c r="A3002" t="s">
        <v>2897</v>
      </c>
      <c r="B3002" s="1">
        <v>40682</v>
      </c>
      <c r="C3002" t="s">
        <v>138</v>
      </c>
      <c r="D3002" t="s">
        <v>2078</v>
      </c>
      <c r="E3002" t="s">
        <v>2079</v>
      </c>
      <c r="F3002">
        <v>1</v>
      </c>
      <c r="G3002" t="str">
        <f t="array" ref="G3002">INDEX(BillToName,MATCH(A3002,'Bill to Data'!$A$2:$A$3040,0))</f>
        <v>CHRIS WYATT</v>
      </c>
      <c r="H3002" t="str">
        <f t="shared" si="46"/>
        <v>LST100-100</v>
      </c>
    </row>
    <row r="3003" spans="1:8" x14ac:dyDescent="0.55000000000000004">
      <c r="A3003" t="s">
        <v>2897</v>
      </c>
      <c r="B3003" s="1">
        <v>40682</v>
      </c>
      <c r="C3003" t="s">
        <v>138</v>
      </c>
      <c r="D3003" t="s">
        <v>2900</v>
      </c>
      <c r="E3003" t="s">
        <v>2901</v>
      </c>
      <c r="F3003">
        <v>1</v>
      </c>
      <c r="G3003" t="str">
        <f t="array" ref="G3003">INDEX(BillToName,MATCH(A3003,'Bill to Data'!$A$2:$A$3040,0))</f>
        <v>CHRIS WYATT</v>
      </c>
      <c r="H3003" t="str">
        <f t="shared" si="46"/>
        <v>LST1100</v>
      </c>
    </row>
    <row r="3004" spans="1:8" x14ac:dyDescent="0.55000000000000004">
      <c r="A3004" t="s">
        <v>2897</v>
      </c>
      <c r="B3004" s="1">
        <v>40682</v>
      </c>
      <c r="C3004" t="s">
        <v>138</v>
      </c>
      <c r="D3004" t="s">
        <v>2567</v>
      </c>
      <c r="E3004" t="s">
        <v>2568</v>
      </c>
      <c r="F3004">
        <v>0</v>
      </c>
      <c r="G3004" t="str">
        <f t="array" ref="G3004">INDEX(BillToName,MATCH(A3004,'Bill to Data'!$A$2:$A$3040,0))</f>
        <v>CHRIS WYATT</v>
      </c>
      <c r="H3004" t="str">
        <f t="shared" si="46"/>
        <v>LST100-B</v>
      </c>
    </row>
    <row r="3005" spans="1:8" x14ac:dyDescent="0.55000000000000004">
      <c r="A3005" t="s">
        <v>2897</v>
      </c>
      <c r="B3005" s="1">
        <v>40682</v>
      </c>
      <c r="C3005" t="s">
        <v>138</v>
      </c>
      <c r="D3005" t="s">
        <v>692</v>
      </c>
      <c r="E3005" t="s">
        <v>198</v>
      </c>
      <c r="F3005">
        <v>1</v>
      </c>
      <c r="G3005" t="str">
        <f t="array" ref="G3005">INDEX(BillToName,MATCH(A3005,'Bill to Data'!$A$2:$A$3040,0))</f>
        <v>CHRIS WYATT</v>
      </c>
      <c r="H3005" t="str">
        <f t="shared" si="46"/>
        <v>22251-311-375-N</v>
      </c>
    </row>
    <row r="3006" spans="1:8" x14ac:dyDescent="0.55000000000000004">
      <c r="A3006" t="s">
        <v>2897</v>
      </c>
      <c r="B3006" s="1">
        <v>40682</v>
      </c>
      <c r="C3006" t="s">
        <v>138</v>
      </c>
      <c r="D3006" t="s">
        <v>2902</v>
      </c>
      <c r="E3006" t="s">
        <v>200</v>
      </c>
      <c r="F3006">
        <v>1</v>
      </c>
      <c r="G3006" t="str">
        <f t="array" ref="G3006">INDEX(BillToName,MATCH(A3006,'Bill to Data'!$A$2:$A$3040,0))</f>
        <v>CHRIS WYATT</v>
      </c>
      <c r="H3006" t="str">
        <f t="shared" si="46"/>
        <v>QJ111SQ-3/4-304</v>
      </c>
    </row>
    <row r="3007" spans="1:8" x14ac:dyDescent="0.55000000000000004">
      <c r="A3007" t="s">
        <v>2897</v>
      </c>
      <c r="B3007" s="1">
        <v>40682</v>
      </c>
      <c r="C3007" t="s">
        <v>138</v>
      </c>
      <c r="D3007" t="s">
        <v>1329</v>
      </c>
      <c r="E3007" t="s">
        <v>1330</v>
      </c>
      <c r="F3007">
        <v>1</v>
      </c>
      <c r="G3007" t="str">
        <f t="array" ref="G3007">INDEX(BillToName,MATCH(A3007,'Bill to Data'!$A$2:$A$3040,0))</f>
        <v>CHRIS WYATT</v>
      </c>
      <c r="H3007" t="str">
        <f t="shared" si="46"/>
        <v>21353-6-24-NYB</v>
      </c>
    </row>
    <row r="3008" spans="1:8" x14ac:dyDescent="0.55000000000000004">
      <c r="A3008" t="s">
        <v>2897</v>
      </c>
      <c r="B3008" s="1">
        <v>40682</v>
      </c>
      <c r="C3008" t="s">
        <v>138</v>
      </c>
      <c r="D3008" t="s">
        <v>2495</v>
      </c>
      <c r="E3008" t="s">
        <v>2496</v>
      </c>
      <c r="F3008">
        <v>20</v>
      </c>
      <c r="G3008" t="str">
        <f t="array" ref="G3008">INDEX(BillToName,MATCH(A3008,'Bill to Data'!$A$2:$A$3040,0))</f>
        <v>CHRIS WYATT</v>
      </c>
      <c r="H3008" t="str">
        <f t="shared" si="46"/>
        <v>QJ363F-1-NYB</v>
      </c>
    </row>
    <row r="3009" spans="1:8" x14ac:dyDescent="0.55000000000000004">
      <c r="A3009" t="s">
        <v>2897</v>
      </c>
      <c r="B3009" s="1">
        <v>40682</v>
      </c>
      <c r="C3009" t="s">
        <v>138</v>
      </c>
      <c r="D3009" t="s">
        <v>2903</v>
      </c>
      <c r="E3009" t="s">
        <v>2038</v>
      </c>
      <c r="F3009">
        <v>0</v>
      </c>
      <c r="G3009" t="str">
        <f t="array" ref="G3009">INDEX(BillToName,MATCH(A3009,'Bill to Data'!$A$2:$A$3040,0))</f>
        <v>CHRIS WYATT</v>
      </c>
      <c r="H3009" t="str">
        <f t="shared" si="46"/>
        <v>OC-03</v>
      </c>
    </row>
    <row r="3010" spans="1:8" x14ac:dyDescent="0.55000000000000004">
      <c r="A3010" t="s">
        <v>2897</v>
      </c>
      <c r="B3010" s="1">
        <v>40682</v>
      </c>
      <c r="C3010" t="s">
        <v>138</v>
      </c>
      <c r="D3010" t="s">
        <v>155</v>
      </c>
      <c r="E3010" t="s">
        <v>156</v>
      </c>
      <c r="F3010">
        <v>30</v>
      </c>
      <c r="G3010" t="str">
        <f t="array" ref="G3010">INDEX(BillToName,MATCH(A3010,'Bill to Data'!$A$2:$A$3040,0))</f>
        <v>CHRIS WYATT</v>
      </c>
      <c r="H3010" t="str">
        <f t="shared" ref="H3010:H3073" si="47">LEFT(D3010,LEN(D3010))</f>
        <v>QJ1/4T-NYB</v>
      </c>
    </row>
    <row r="3011" spans="1:8" x14ac:dyDescent="0.55000000000000004">
      <c r="A3011" t="s">
        <v>2904</v>
      </c>
      <c r="B3011" s="1">
        <v>40682</v>
      </c>
      <c r="C3011" t="s">
        <v>138</v>
      </c>
      <c r="D3011" t="s">
        <v>1253</v>
      </c>
      <c r="E3011" t="s">
        <v>1254</v>
      </c>
      <c r="F3011">
        <v>1</v>
      </c>
      <c r="G3011" t="str">
        <f t="array" ref="G3011">INDEX(BillToName,MATCH(A3011,'Bill to Data'!$A$2:$A$3040,0))</f>
        <v>JOSH RAMONE</v>
      </c>
      <c r="H3011" t="str">
        <f t="shared" si="47"/>
        <v>LST125-50</v>
      </c>
    </row>
    <row r="3012" spans="1:8" x14ac:dyDescent="0.55000000000000004">
      <c r="A3012" t="s">
        <v>2905</v>
      </c>
      <c r="B3012" s="1">
        <v>40682</v>
      </c>
      <c r="C3012" t="s">
        <v>138</v>
      </c>
      <c r="D3012" t="s">
        <v>2906</v>
      </c>
      <c r="E3012" t="s">
        <v>828</v>
      </c>
      <c r="F3012">
        <v>1</v>
      </c>
      <c r="G3012" t="str">
        <f t="array" ref="G3012">INDEX(BillToName,MATCH(A3012,'Bill to Data'!$A$2:$A$3040,0))</f>
        <v>MERITT BUFFALO RANCH</v>
      </c>
      <c r="H3012" t="str">
        <f t="shared" si="47"/>
        <v>3381-0043</v>
      </c>
    </row>
    <row r="3013" spans="1:8" x14ac:dyDescent="0.55000000000000004">
      <c r="A3013" t="s">
        <v>2907</v>
      </c>
      <c r="B3013" s="1">
        <v>40682</v>
      </c>
      <c r="C3013" t="s">
        <v>138</v>
      </c>
      <c r="D3013" t="s">
        <v>1298</v>
      </c>
      <c r="E3013" t="s">
        <v>1299</v>
      </c>
      <c r="F3013">
        <v>1</v>
      </c>
      <c r="G3013" t="str">
        <f t="array" ref="G3013">INDEX(BillToName,MATCH(A3013,'Bill to Data'!$A$2:$A$3040,0))</f>
        <v>DARLE BAKER</v>
      </c>
      <c r="H3013" t="str">
        <f t="shared" si="47"/>
        <v>INFD0015-19</v>
      </c>
    </row>
    <row r="3014" spans="1:8" x14ac:dyDescent="0.55000000000000004">
      <c r="A3014" t="s">
        <v>2908</v>
      </c>
      <c r="B3014" s="1">
        <v>40683</v>
      </c>
      <c r="C3014" t="s">
        <v>1</v>
      </c>
      <c r="D3014" t="s">
        <v>363</v>
      </c>
      <c r="E3014" t="s">
        <v>12</v>
      </c>
      <c r="F3014">
        <v>1</v>
      </c>
      <c r="G3014" t="str">
        <f t="array" ref="G3014">INDEX(BillToName,MATCH(A3014,'Bill to Data'!$A$2:$A$3040,0))</f>
        <v>HOWARD HERMAN</v>
      </c>
      <c r="H3014" t="str">
        <f t="shared" si="47"/>
        <v>50800-15-PP-300</v>
      </c>
    </row>
    <row r="3015" spans="1:8" x14ac:dyDescent="0.55000000000000004">
      <c r="A3015" t="s">
        <v>2908</v>
      </c>
      <c r="B3015" s="1">
        <v>40683</v>
      </c>
      <c r="C3015" t="s">
        <v>1</v>
      </c>
      <c r="D3015" t="s">
        <v>52</v>
      </c>
      <c r="E3015" t="s">
        <v>12</v>
      </c>
      <c r="F3015">
        <v>1</v>
      </c>
      <c r="G3015" t="str">
        <f t="array" ref="G3015">INDEX(BillToName,MATCH(A3015,'Bill to Data'!$A$2:$A$3040,0))</f>
        <v>HOWARD HERMAN</v>
      </c>
      <c r="H3015" t="str">
        <f t="shared" si="47"/>
        <v>50800-21-AL-300</v>
      </c>
    </row>
    <row r="3016" spans="1:8" x14ac:dyDescent="0.55000000000000004">
      <c r="A3016" t="s">
        <v>2909</v>
      </c>
      <c r="B3016" s="1">
        <v>40683</v>
      </c>
      <c r="C3016" t="s">
        <v>1</v>
      </c>
      <c r="D3016" t="s">
        <v>2910</v>
      </c>
      <c r="E3016" t="s">
        <v>2911</v>
      </c>
      <c r="F3016">
        <v>1</v>
      </c>
      <c r="G3016" t="str">
        <f t="array" ref="G3016">INDEX(BillToName,MATCH(A3016,'Bill to Data'!$A$2:$A$3040,0))</f>
        <v>WILLIAM DICKEY</v>
      </c>
      <c r="H3016" t="str">
        <f t="shared" si="47"/>
        <v>VWIC300</v>
      </c>
    </row>
    <row r="3017" spans="1:8" x14ac:dyDescent="0.55000000000000004">
      <c r="A3017" t="s">
        <v>2912</v>
      </c>
      <c r="B3017" s="1">
        <v>40683</v>
      </c>
      <c r="C3017" t="s">
        <v>1</v>
      </c>
      <c r="D3017" t="s">
        <v>117</v>
      </c>
      <c r="E3017" t="s">
        <v>12</v>
      </c>
      <c r="F3017">
        <v>2</v>
      </c>
      <c r="G3017" t="str">
        <f t="array" ref="G3017">INDEX(BillToName,MATCH(A3017,'Bill to Data'!$A$2:$A$3040,0))</f>
        <v>MARY JANE HOLLIDAY</v>
      </c>
      <c r="H3017" t="str">
        <f t="shared" si="47"/>
        <v>50800-21-AL-406</v>
      </c>
    </row>
    <row r="3018" spans="1:8" x14ac:dyDescent="0.55000000000000004">
      <c r="A3018" t="s">
        <v>2913</v>
      </c>
      <c r="B3018" s="1">
        <v>40683</v>
      </c>
      <c r="C3018" t="s">
        <v>1</v>
      </c>
      <c r="D3018" t="s">
        <v>2914</v>
      </c>
      <c r="E3018" t="s">
        <v>2915</v>
      </c>
      <c r="F3018">
        <v>0</v>
      </c>
      <c r="G3018" t="str">
        <f t="array" ref="G3018">INDEX(BillToName,MATCH(A3018,'Bill to Data'!$A$2:$A$3040,0))</f>
        <v>MICHAEL S BRISTER</v>
      </c>
      <c r="H3018" t="str">
        <f t="shared" si="47"/>
        <v>LST125-100</v>
      </c>
    </row>
    <row r="3019" spans="1:8" x14ac:dyDescent="0.55000000000000004">
      <c r="A3019" t="s">
        <v>2913</v>
      </c>
      <c r="B3019" s="1">
        <v>40683</v>
      </c>
      <c r="C3019" t="s">
        <v>1</v>
      </c>
      <c r="D3019" t="s">
        <v>2490</v>
      </c>
      <c r="E3019" t="s">
        <v>2491</v>
      </c>
      <c r="F3019">
        <v>0</v>
      </c>
      <c r="G3019" t="str">
        <f t="array" ref="G3019">INDEX(BillToName,MATCH(A3019,'Bill to Data'!$A$2:$A$3040,0))</f>
        <v>MICHAEL S BRISTER</v>
      </c>
      <c r="H3019" t="str">
        <f t="shared" si="47"/>
        <v>300EPDM-200</v>
      </c>
    </row>
    <row r="3020" spans="1:8" x14ac:dyDescent="0.55000000000000004">
      <c r="A3020" t="s">
        <v>2913</v>
      </c>
      <c r="B3020" s="1">
        <v>40683</v>
      </c>
      <c r="C3020" t="s">
        <v>1</v>
      </c>
      <c r="D3020" t="s">
        <v>535</v>
      </c>
      <c r="E3020" t="s">
        <v>257</v>
      </c>
      <c r="F3020">
        <v>12</v>
      </c>
      <c r="G3020" t="str">
        <f t="array" ref="G3020">INDEX(BillToName,MATCH(A3020,'Bill to Data'!$A$2:$A$3040,0))</f>
        <v>MICHAEL S BRISTER</v>
      </c>
      <c r="H3020" t="str">
        <f t="shared" si="47"/>
        <v>L85-075</v>
      </c>
    </row>
    <row r="3021" spans="1:8" x14ac:dyDescent="0.55000000000000004">
      <c r="A3021" t="s">
        <v>2913</v>
      </c>
      <c r="B3021" s="1">
        <v>40683</v>
      </c>
      <c r="C3021" t="s">
        <v>1</v>
      </c>
      <c r="D3021" t="s">
        <v>197</v>
      </c>
      <c r="E3021" t="s">
        <v>198</v>
      </c>
      <c r="F3021">
        <v>36</v>
      </c>
      <c r="G3021" t="str">
        <f t="array" ref="G3021">INDEX(BillToName,MATCH(A3021,'Bill to Data'!$A$2:$A$3040,0))</f>
        <v>MICHAEL S BRISTER</v>
      </c>
      <c r="H3021" t="str">
        <f t="shared" si="47"/>
        <v>22252-312-750-N</v>
      </c>
    </row>
    <row r="3022" spans="1:8" x14ac:dyDescent="0.55000000000000004">
      <c r="A3022" t="s">
        <v>2913</v>
      </c>
      <c r="B3022" s="1">
        <v>40683</v>
      </c>
      <c r="C3022" t="s">
        <v>1</v>
      </c>
      <c r="D3022" t="s">
        <v>312</v>
      </c>
      <c r="E3022" t="s">
        <v>198</v>
      </c>
      <c r="F3022">
        <v>10</v>
      </c>
      <c r="G3022" t="str">
        <f t="array" ref="G3022">INDEX(BillToName,MATCH(A3022,'Bill to Data'!$A$2:$A$3040,0))</f>
        <v>MICHAEL S BRISTER</v>
      </c>
      <c r="H3022" t="str">
        <f t="shared" si="47"/>
        <v>22251-311-750-N</v>
      </c>
    </row>
    <row r="3023" spans="1:8" x14ac:dyDescent="0.55000000000000004">
      <c r="A3023" t="s">
        <v>2913</v>
      </c>
      <c r="B3023" s="1">
        <v>40683</v>
      </c>
      <c r="C3023" t="s">
        <v>1</v>
      </c>
      <c r="D3023" t="s">
        <v>242</v>
      </c>
      <c r="E3023" t="s">
        <v>243</v>
      </c>
      <c r="F3023">
        <v>45</v>
      </c>
      <c r="G3023" t="str">
        <f t="array" ref="G3023">INDEX(BillToName,MATCH(A3023,'Bill to Data'!$A$2:$A$3040,0))</f>
        <v>MICHAEL S BRISTER</v>
      </c>
      <c r="H3023" t="str">
        <f t="shared" si="47"/>
        <v>CP19438-EPR</v>
      </c>
    </row>
    <row r="3024" spans="1:8" x14ac:dyDescent="0.55000000000000004">
      <c r="A3024" t="s">
        <v>2913</v>
      </c>
      <c r="B3024" s="1">
        <v>40683</v>
      </c>
      <c r="C3024" t="s">
        <v>1</v>
      </c>
      <c r="D3024" t="s">
        <v>44</v>
      </c>
      <c r="E3024" t="s">
        <v>45</v>
      </c>
      <c r="F3024">
        <v>45</v>
      </c>
      <c r="G3024" t="str">
        <f t="array" ref="G3024">INDEX(BillToName,MATCH(A3024,'Bill to Data'!$A$2:$A$3040,0))</f>
        <v>MICHAEL S BRISTER</v>
      </c>
      <c r="H3024" t="str">
        <f t="shared" si="47"/>
        <v>19845-25-PP</v>
      </c>
    </row>
    <row r="3025" spans="1:8" x14ac:dyDescent="0.55000000000000004">
      <c r="A3025" t="s">
        <v>2913</v>
      </c>
      <c r="B3025" s="1">
        <v>40683</v>
      </c>
      <c r="C3025" t="s">
        <v>1</v>
      </c>
      <c r="D3025" t="s">
        <v>31</v>
      </c>
      <c r="E3025" t="s">
        <v>30</v>
      </c>
      <c r="F3025">
        <v>45</v>
      </c>
      <c r="G3025" t="str">
        <f t="array" ref="G3025">INDEX(BillToName,MATCH(A3025,'Bill to Data'!$A$2:$A$3040,0))</f>
        <v>MICHAEL S BRISTER</v>
      </c>
      <c r="H3025" t="str">
        <f t="shared" si="47"/>
        <v>25612-1-NYR</v>
      </c>
    </row>
    <row r="3026" spans="1:8" x14ac:dyDescent="0.55000000000000004">
      <c r="A3026" t="s">
        <v>2913</v>
      </c>
      <c r="B3026" s="1">
        <v>40683</v>
      </c>
      <c r="C3026" t="s">
        <v>1</v>
      </c>
      <c r="D3026" t="s">
        <v>22</v>
      </c>
      <c r="E3026" t="s">
        <v>23</v>
      </c>
      <c r="F3026">
        <v>45</v>
      </c>
      <c r="G3026" t="str">
        <f t="array" ref="G3026">INDEX(BillToName,MATCH(A3026,'Bill to Data'!$A$2:$A$3040,0))</f>
        <v>MICHAEL S BRISTER</v>
      </c>
      <c r="H3026" t="str">
        <f t="shared" si="47"/>
        <v>TT11003-VP</v>
      </c>
    </row>
    <row r="3027" spans="1:8" x14ac:dyDescent="0.55000000000000004">
      <c r="A3027" t="s">
        <v>2913</v>
      </c>
      <c r="B3027" s="1">
        <v>40683</v>
      </c>
      <c r="C3027" t="s">
        <v>1</v>
      </c>
      <c r="D3027" t="s">
        <v>1930</v>
      </c>
      <c r="E3027" t="s">
        <v>1931</v>
      </c>
      <c r="F3027">
        <v>1</v>
      </c>
      <c r="G3027" t="str">
        <f t="array" ref="G3027">INDEX(BillToName,MATCH(A3027,'Bill to Data'!$A$2:$A$3040,0))</f>
        <v>MICHAEL S BRISTER</v>
      </c>
      <c r="H3027" t="str">
        <f t="shared" si="47"/>
        <v>40400FG02L160</v>
      </c>
    </row>
    <row r="3028" spans="1:8" x14ac:dyDescent="0.55000000000000004">
      <c r="A3028" t="s">
        <v>2916</v>
      </c>
      <c r="B3028" s="1">
        <v>40683</v>
      </c>
      <c r="C3028" t="s">
        <v>138</v>
      </c>
      <c r="D3028" t="s">
        <v>2767</v>
      </c>
      <c r="E3028" t="s">
        <v>675</v>
      </c>
      <c r="F3028">
        <v>10</v>
      </c>
      <c r="G3028" t="str">
        <f t="array" ref="G3028">INDEX(BillToName,MATCH(A3028,'Bill to Data'!$A$2:$A$3040,0))</f>
        <v>EWELINA SURYNT</v>
      </c>
      <c r="H3028" t="str">
        <f t="shared" si="47"/>
        <v>TJ60-8008VS</v>
      </c>
    </row>
    <row r="3029" spans="1:8" x14ac:dyDescent="0.55000000000000004">
      <c r="A3029" t="s">
        <v>2917</v>
      </c>
      <c r="B3029" s="1">
        <v>40683</v>
      </c>
      <c r="C3029" t="s">
        <v>138</v>
      </c>
      <c r="D3029" t="s">
        <v>805</v>
      </c>
      <c r="E3029" t="s">
        <v>806</v>
      </c>
      <c r="F3029">
        <v>1</v>
      </c>
      <c r="G3029" t="str">
        <f t="array" ref="G3029">INDEX(BillToName,MATCH(A3029,'Bill to Data'!$A$2:$A$3040,0))</f>
        <v>JOE DOBSON</v>
      </c>
      <c r="H3029" t="str">
        <f t="shared" si="47"/>
        <v>117-0171-249</v>
      </c>
    </row>
    <row r="3030" spans="1:8" x14ac:dyDescent="0.55000000000000004">
      <c r="A3030" t="s">
        <v>2918</v>
      </c>
      <c r="B3030" s="1">
        <v>40683</v>
      </c>
      <c r="C3030" t="s">
        <v>138</v>
      </c>
      <c r="D3030" t="s">
        <v>1776</v>
      </c>
      <c r="E3030" t="s">
        <v>1777</v>
      </c>
      <c r="F3030">
        <v>3</v>
      </c>
      <c r="G3030" t="str">
        <f t="array" ref="G3030">INDEX(BillToName,MATCH(A3030,'Bill to Data'!$A$2:$A$3040,0))</f>
        <v>INTEGRA PLASTIC PRODUCTS</v>
      </c>
      <c r="H3030" t="str">
        <f t="shared" si="47"/>
        <v>3522000</v>
      </c>
    </row>
    <row r="3031" spans="1:8" x14ac:dyDescent="0.55000000000000004">
      <c r="A3031" t="s">
        <v>2918</v>
      </c>
      <c r="B3031" s="1">
        <v>40683</v>
      </c>
      <c r="C3031" t="s">
        <v>138</v>
      </c>
      <c r="D3031" t="s">
        <v>1778</v>
      </c>
      <c r="E3031" t="s">
        <v>1779</v>
      </c>
      <c r="F3031">
        <v>3</v>
      </c>
      <c r="G3031" t="str">
        <f t="array" ref="G3031">INDEX(BillToName,MATCH(A3031,'Bill to Data'!$A$2:$A$3040,0))</f>
        <v>INTEGRA PLASTIC PRODUCTS</v>
      </c>
      <c r="H3031" t="str">
        <f t="shared" si="47"/>
        <v>350401</v>
      </c>
    </row>
    <row r="3032" spans="1:8" x14ac:dyDescent="0.55000000000000004">
      <c r="A3032" t="s">
        <v>2919</v>
      </c>
      <c r="B3032" s="1">
        <v>40683</v>
      </c>
      <c r="C3032" t="s">
        <v>138</v>
      </c>
      <c r="D3032" t="s">
        <v>1221</v>
      </c>
      <c r="E3032" t="s">
        <v>1222</v>
      </c>
      <c r="F3032">
        <v>2</v>
      </c>
      <c r="G3032" t="str">
        <f t="array" ref="G3032">INDEX(BillToName,MATCH(A3032,'Bill to Data'!$A$2:$A$3040,0))</f>
        <v>WILLIAM CHAPPELL</v>
      </c>
      <c r="H3032" t="str">
        <f t="shared" si="47"/>
        <v>M200BRB</v>
      </c>
    </row>
    <row r="3033" spans="1:8" x14ac:dyDescent="0.55000000000000004">
      <c r="A3033" t="s">
        <v>2920</v>
      </c>
      <c r="B3033" s="1">
        <v>40683</v>
      </c>
      <c r="C3033" t="s">
        <v>138</v>
      </c>
      <c r="D3033" t="s">
        <v>2618</v>
      </c>
      <c r="E3033" t="s">
        <v>2619</v>
      </c>
      <c r="F3033">
        <v>28</v>
      </c>
      <c r="G3033" t="str">
        <f t="array" ref="G3033">INDEX(BillToName,MATCH(A3033,'Bill to Data'!$A$2:$A$3040,0))</f>
        <v>JIM WAMELINK</v>
      </c>
      <c r="H3033" t="str">
        <f t="shared" si="47"/>
        <v>DC35</v>
      </c>
    </row>
    <row r="3034" spans="1:8" x14ac:dyDescent="0.55000000000000004">
      <c r="A3034" t="s">
        <v>2921</v>
      </c>
      <c r="B3034" s="1">
        <v>40683</v>
      </c>
      <c r="C3034" t="s">
        <v>138</v>
      </c>
      <c r="D3034" t="s">
        <v>2922</v>
      </c>
      <c r="E3034" t="s">
        <v>433</v>
      </c>
      <c r="F3034">
        <v>50</v>
      </c>
      <c r="G3034" t="str">
        <f t="array" ref="G3034">INDEX(BillToName,MATCH(A3034,'Bill to Data'!$A$2:$A$3040,0))</f>
        <v>CHUCK DOWNEY</v>
      </c>
      <c r="H3034" t="str">
        <f t="shared" si="47"/>
        <v>DGTJ60-11004VS</v>
      </c>
    </row>
    <row r="3035" spans="1:8" x14ac:dyDescent="0.55000000000000004">
      <c r="A3035" t="s">
        <v>2921</v>
      </c>
      <c r="B3035" s="1">
        <v>40683</v>
      </c>
      <c r="C3035" t="s">
        <v>138</v>
      </c>
      <c r="D3035" t="s">
        <v>71</v>
      </c>
      <c r="E3035" t="s">
        <v>72</v>
      </c>
      <c r="F3035">
        <v>50</v>
      </c>
      <c r="G3035" t="str">
        <f t="array" ref="G3035">INDEX(BillToName,MATCH(A3035,'Bill to Data'!$A$2:$A$3040,0))</f>
        <v>CHUCK DOWNEY</v>
      </c>
      <c r="H3035" t="str">
        <f t="shared" si="47"/>
        <v>55215-50-EPR</v>
      </c>
    </row>
    <row r="3036" spans="1:8" x14ac:dyDescent="0.55000000000000004">
      <c r="A3036" t="s">
        <v>2921</v>
      </c>
      <c r="B3036" s="1">
        <v>40683</v>
      </c>
      <c r="C3036" t="s">
        <v>138</v>
      </c>
      <c r="D3036" t="s">
        <v>1047</v>
      </c>
      <c r="E3036" t="s">
        <v>30</v>
      </c>
      <c r="F3036">
        <v>50</v>
      </c>
      <c r="G3036" t="str">
        <f t="array" ref="G3036">INDEX(BillToName,MATCH(A3036,'Bill to Data'!$A$2:$A$3040,0))</f>
        <v>CHUCK DOWNEY</v>
      </c>
      <c r="H3036" t="str">
        <f t="shared" si="47"/>
        <v>25598-6-NYR</v>
      </c>
    </row>
    <row r="3037" spans="1:8" x14ac:dyDescent="0.55000000000000004">
      <c r="A3037" t="s">
        <v>2923</v>
      </c>
      <c r="B3037" s="1">
        <v>40683</v>
      </c>
      <c r="C3037" t="s">
        <v>138</v>
      </c>
      <c r="D3037" t="s">
        <v>121</v>
      </c>
      <c r="E3037" t="s">
        <v>30</v>
      </c>
      <c r="F3037">
        <v>6</v>
      </c>
      <c r="G3037" t="str">
        <f t="array" ref="G3037">INDEX(BillToName,MATCH(A3037,'Bill to Data'!$A$2:$A$3040,0))</f>
        <v>CYNTHIA HALL</v>
      </c>
      <c r="H3037" t="str">
        <f t="shared" si="47"/>
        <v>25612-3-NYR</v>
      </c>
    </row>
    <row r="3038" spans="1:8" x14ac:dyDescent="0.55000000000000004">
      <c r="A3038" t="s">
        <v>2923</v>
      </c>
      <c r="B3038" s="1">
        <v>40683</v>
      </c>
      <c r="C3038" t="s">
        <v>138</v>
      </c>
      <c r="D3038" t="s">
        <v>75</v>
      </c>
      <c r="E3038" t="s">
        <v>76</v>
      </c>
      <c r="F3038">
        <v>4</v>
      </c>
      <c r="G3038" t="str">
        <f t="array" ref="G3038">INDEX(BillToName,MATCH(A3038,'Bill to Data'!$A$2:$A$3040,0))</f>
        <v>CYNTHIA HALL</v>
      </c>
      <c r="H3038" t="str">
        <f t="shared" si="47"/>
        <v>QJ111-1</v>
      </c>
    </row>
    <row r="3039" spans="1:8" x14ac:dyDescent="0.55000000000000004">
      <c r="A3039" t="s">
        <v>2923</v>
      </c>
      <c r="B3039" s="1">
        <v>40683</v>
      </c>
      <c r="C3039" t="s">
        <v>138</v>
      </c>
      <c r="D3039" t="s">
        <v>580</v>
      </c>
      <c r="E3039" t="s">
        <v>476</v>
      </c>
      <c r="F3039">
        <v>4</v>
      </c>
      <c r="G3039" t="str">
        <f t="array" ref="G3039">INDEX(BillToName,MATCH(A3039,'Bill to Data'!$A$2:$A$3040,0))</f>
        <v>CYNTHIA HALL</v>
      </c>
      <c r="H3039" t="str">
        <f t="shared" si="47"/>
        <v>19350-212-540-N</v>
      </c>
    </row>
    <row r="3040" spans="1:8" x14ac:dyDescent="0.55000000000000004">
      <c r="A3040" t="s">
        <v>2923</v>
      </c>
      <c r="B3040" s="1">
        <v>40683</v>
      </c>
      <c r="C3040" t="s">
        <v>138</v>
      </c>
      <c r="D3040" t="s">
        <v>2924</v>
      </c>
      <c r="E3040" t="s">
        <v>2038</v>
      </c>
      <c r="F3040">
        <v>4</v>
      </c>
      <c r="G3040" t="str">
        <f t="array" ref="G3040">INDEX(BillToName,MATCH(A3040,'Bill to Data'!$A$2:$A$3040,0))</f>
        <v>CYNTHIA HALL</v>
      </c>
      <c r="H3040" t="str">
        <f t="shared" si="47"/>
        <v>OC-02</v>
      </c>
    </row>
    <row r="3041" spans="1:8" x14ac:dyDescent="0.55000000000000004">
      <c r="A3041" t="s">
        <v>2923</v>
      </c>
      <c r="B3041" s="1">
        <v>40683</v>
      </c>
      <c r="C3041" t="s">
        <v>138</v>
      </c>
      <c r="D3041" t="s">
        <v>2925</v>
      </c>
      <c r="E3041" t="s">
        <v>2038</v>
      </c>
      <c r="F3041">
        <v>4</v>
      </c>
      <c r="G3041" t="str">
        <f t="array" ref="G3041">INDEX(BillToName,MATCH(A3041,'Bill to Data'!$A$2:$A$3040,0))</f>
        <v>CYNTHIA HALL</v>
      </c>
      <c r="H3041" t="str">
        <f t="shared" si="47"/>
        <v>OC-04</v>
      </c>
    </row>
    <row r="3042" spans="1:8" x14ac:dyDescent="0.55000000000000004">
      <c r="A3042" t="s">
        <v>2926</v>
      </c>
      <c r="B3042" s="1">
        <v>40683</v>
      </c>
      <c r="C3042" t="s">
        <v>138</v>
      </c>
      <c r="D3042" t="s">
        <v>557</v>
      </c>
      <c r="E3042" t="s">
        <v>558</v>
      </c>
      <c r="F3042">
        <v>1</v>
      </c>
      <c r="G3042" t="str">
        <f t="array" ref="G3042">INDEX(BillToName,MATCH(A3042,'Bill to Data'!$A$2:$A$3040,0))</f>
        <v>Rick Keuper</v>
      </c>
      <c r="H3042" t="str">
        <f t="shared" si="47"/>
        <v>8000-543-250</v>
      </c>
    </row>
    <row r="3043" spans="1:8" x14ac:dyDescent="0.55000000000000004">
      <c r="A3043" t="s">
        <v>2927</v>
      </c>
      <c r="B3043" s="1">
        <v>40683</v>
      </c>
      <c r="C3043" t="s">
        <v>138</v>
      </c>
      <c r="D3043" t="s">
        <v>1056</v>
      </c>
      <c r="E3043" t="s">
        <v>2928</v>
      </c>
      <c r="F3043">
        <v>-1</v>
      </c>
      <c r="G3043" t="str">
        <f t="array" ref="G3043">INDEX(BillToName,MATCH(A3043,'Bill to Data'!$A$2:$A$3040,0))</f>
        <v>Richard McCracken</v>
      </c>
      <c r="H3043" t="str">
        <f t="shared" si="47"/>
        <v>2088-343-435</v>
      </c>
    </row>
    <row r="3044" spans="1:8" x14ac:dyDescent="0.55000000000000004">
      <c r="A3044" t="s">
        <v>2929</v>
      </c>
      <c r="B3044" s="1">
        <v>40683</v>
      </c>
      <c r="C3044" t="s">
        <v>1</v>
      </c>
      <c r="D3044" t="s">
        <v>362</v>
      </c>
      <c r="E3044" t="s">
        <v>361</v>
      </c>
      <c r="F3044">
        <v>2</v>
      </c>
      <c r="G3044" t="str">
        <f t="array" ref="G3044">INDEX(BillToName,MATCH(A3044,'Bill to Data'!$A$2:$A$3040,0))</f>
        <v>JAMES LONG</v>
      </c>
      <c r="H3044" t="str">
        <f t="shared" si="47"/>
        <v>38720-PPB-X18</v>
      </c>
    </row>
    <row r="3045" spans="1:8" x14ac:dyDescent="0.55000000000000004">
      <c r="A3045" t="s">
        <v>2929</v>
      </c>
      <c r="B3045" s="1">
        <v>40683</v>
      </c>
      <c r="C3045" t="s">
        <v>1</v>
      </c>
      <c r="D3045" t="s">
        <v>660</v>
      </c>
      <c r="E3045" t="s">
        <v>20</v>
      </c>
      <c r="F3045">
        <v>1</v>
      </c>
      <c r="G3045" t="str">
        <f t="array" ref="G3045">INDEX(BillToName,MATCH(A3045,'Bill to Data'!$A$2:$A$3040,0))</f>
        <v>JAMES LONG</v>
      </c>
      <c r="H3045" t="str">
        <f t="shared" si="47"/>
        <v>AA43LA-AL4</v>
      </c>
    </row>
    <row r="3046" spans="1:8" x14ac:dyDescent="0.55000000000000004">
      <c r="A3046" t="s">
        <v>2930</v>
      </c>
      <c r="B3046" s="1">
        <v>40683</v>
      </c>
      <c r="C3046" t="s">
        <v>138</v>
      </c>
      <c r="D3046" t="s">
        <v>340</v>
      </c>
      <c r="E3046" t="s">
        <v>341</v>
      </c>
      <c r="F3046">
        <v>1</v>
      </c>
      <c r="G3046" t="str">
        <f t="array" ref="G3046">INDEX(BillToName,MATCH(A3046,'Bill to Data'!$A$2:$A$3040,0))</f>
        <v>David W Wenger</v>
      </c>
      <c r="H3046" t="str">
        <f t="shared" si="47"/>
        <v>HB050-90</v>
      </c>
    </row>
    <row r="3047" spans="1:8" x14ac:dyDescent="0.55000000000000004">
      <c r="A3047" t="s">
        <v>2930</v>
      </c>
      <c r="B3047" s="1">
        <v>40683</v>
      </c>
      <c r="C3047" t="s">
        <v>138</v>
      </c>
      <c r="D3047" t="s">
        <v>41</v>
      </c>
      <c r="E3047" t="s">
        <v>42</v>
      </c>
      <c r="F3047">
        <v>1</v>
      </c>
      <c r="G3047" t="str">
        <f t="array" ref="G3047">INDEX(BillToName,MATCH(A3047,'Bill to Data'!$A$2:$A$3040,0))</f>
        <v>David W Wenger</v>
      </c>
      <c r="H3047" t="str">
        <f t="shared" si="47"/>
        <v>HB050</v>
      </c>
    </row>
    <row r="3048" spans="1:8" x14ac:dyDescent="0.55000000000000004">
      <c r="A3048" t="s">
        <v>2930</v>
      </c>
      <c r="B3048" s="1">
        <v>40683</v>
      </c>
      <c r="C3048" t="s">
        <v>138</v>
      </c>
      <c r="D3048" t="s">
        <v>733</v>
      </c>
      <c r="E3048" t="s">
        <v>734</v>
      </c>
      <c r="F3048">
        <v>1</v>
      </c>
      <c r="G3048" t="str">
        <f t="array" ref="G3048">INDEX(BillToName,MATCH(A3048,'Bill to Data'!$A$2:$A$3040,0))</f>
        <v>David W Wenger</v>
      </c>
      <c r="H3048" t="str">
        <f t="shared" si="47"/>
        <v>TF050</v>
      </c>
    </row>
    <row r="3049" spans="1:8" x14ac:dyDescent="0.55000000000000004">
      <c r="A3049" t="s">
        <v>2931</v>
      </c>
      <c r="B3049" s="1">
        <v>40683</v>
      </c>
      <c r="C3049" t="s">
        <v>1</v>
      </c>
      <c r="D3049" t="s">
        <v>308</v>
      </c>
      <c r="E3049" t="s">
        <v>293</v>
      </c>
      <c r="F3049">
        <v>15</v>
      </c>
      <c r="G3049" t="str">
        <f t="array" ref="G3049">INDEX(BillToName,MATCH(A3049,'Bill to Data'!$A$2:$A$3040,0))</f>
        <v>CHRIS JOHNSON</v>
      </c>
      <c r="H3049" t="str">
        <f t="shared" si="47"/>
        <v>AIXR11003VP</v>
      </c>
    </row>
    <row r="3050" spans="1:8" x14ac:dyDescent="0.55000000000000004">
      <c r="A3050" t="s">
        <v>2932</v>
      </c>
      <c r="B3050" s="1">
        <v>40683</v>
      </c>
      <c r="C3050" t="s">
        <v>1</v>
      </c>
      <c r="D3050" t="s">
        <v>330</v>
      </c>
      <c r="E3050" t="s">
        <v>12</v>
      </c>
      <c r="F3050">
        <v>2</v>
      </c>
      <c r="G3050" t="str">
        <f t="array" ref="G3050">INDEX(BillToName,MATCH(A3050,'Bill to Data'!$A$2:$A$3040,0))</f>
        <v>JAMES DAVIS</v>
      </c>
      <c r="H3050" t="str">
        <f t="shared" si="47"/>
        <v>50800-15-PP-406</v>
      </c>
    </row>
    <row r="3051" spans="1:8" x14ac:dyDescent="0.55000000000000004">
      <c r="A3051" t="s">
        <v>2933</v>
      </c>
      <c r="B3051" s="1">
        <v>40683</v>
      </c>
      <c r="C3051" t="s">
        <v>1</v>
      </c>
      <c r="D3051" t="s">
        <v>2</v>
      </c>
      <c r="E3051" t="s">
        <v>3</v>
      </c>
      <c r="F3051">
        <v>1</v>
      </c>
      <c r="G3051" t="str">
        <f t="array" ref="G3051">INDEX(BillToName,MATCH(A3051,'Bill to Data'!$A$2:$A$3040,0))</f>
        <v>DARELL RANKIN</v>
      </c>
      <c r="H3051" t="str">
        <f t="shared" si="47"/>
        <v>8000-543-236</v>
      </c>
    </row>
    <row r="3052" spans="1:8" x14ac:dyDescent="0.55000000000000004">
      <c r="A3052" t="s">
        <v>2934</v>
      </c>
      <c r="B3052" s="1">
        <v>40683</v>
      </c>
      <c r="C3052" t="s">
        <v>1</v>
      </c>
      <c r="D3052" t="s">
        <v>436</v>
      </c>
      <c r="E3052" t="s">
        <v>47</v>
      </c>
      <c r="F3052">
        <v>4</v>
      </c>
      <c r="G3052" t="str">
        <f t="array" ref="G3052">INDEX(BillToName,MATCH(A3052,'Bill to Data'!$A$2:$A$3040,0))</f>
        <v>BRUCE ENGLAND</v>
      </c>
      <c r="H3052" t="str">
        <f t="shared" si="47"/>
        <v>TTJ60-11002VP</v>
      </c>
    </row>
    <row r="3053" spans="1:8" x14ac:dyDescent="0.55000000000000004">
      <c r="A3053" t="s">
        <v>2934</v>
      </c>
      <c r="B3053" s="1">
        <v>40683</v>
      </c>
      <c r="C3053" t="s">
        <v>1</v>
      </c>
      <c r="D3053" t="s">
        <v>48</v>
      </c>
      <c r="E3053" t="s">
        <v>47</v>
      </c>
      <c r="F3053">
        <v>4</v>
      </c>
      <c r="G3053" t="str">
        <f t="array" ref="G3053">INDEX(BillToName,MATCH(A3053,'Bill to Data'!$A$2:$A$3040,0))</f>
        <v>BRUCE ENGLAND</v>
      </c>
      <c r="H3053" t="str">
        <f t="shared" si="47"/>
        <v>TTJ60-11004VP</v>
      </c>
    </row>
    <row r="3054" spans="1:8" x14ac:dyDescent="0.55000000000000004">
      <c r="A3054" t="s">
        <v>2935</v>
      </c>
      <c r="B3054" s="1">
        <v>40683</v>
      </c>
      <c r="C3054" t="s">
        <v>1</v>
      </c>
      <c r="D3054" t="s">
        <v>350</v>
      </c>
      <c r="E3054" t="s">
        <v>351</v>
      </c>
      <c r="F3054">
        <v>1</v>
      </c>
      <c r="G3054" t="str">
        <f t="array" ref="G3054">INDEX(BillToName,MATCH(A3054,'Bill to Data'!$A$2:$A$3040,0))</f>
        <v>KYLE DURDEN</v>
      </c>
      <c r="H3054" t="str">
        <f t="shared" si="47"/>
        <v>AA144A-1</v>
      </c>
    </row>
    <row r="3055" spans="1:8" x14ac:dyDescent="0.55000000000000004">
      <c r="A3055" t="s">
        <v>2935</v>
      </c>
      <c r="B3055" s="1">
        <v>40683</v>
      </c>
      <c r="C3055" t="s">
        <v>1</v>
      </c>
      <c r="D3055" t="s">
        <v>242</v>
      </c>
      <c r="E3055" t="s">
        <v>243</v>
      </c>
      <c r="F3055">
        <v>7</v>
      </c>
      <c r="G3055" t="str">
        <f t="array" ref="G3055">INDEX(BillToName,MATCH(A3055,'Bill to Data'!$A$2:$A$3040,0))</f>
        <v>KYLE DURDEN</v>
      </c>
      <c r="H3055" t="str">
        <f t="shared" si="47"/>
        <v>CP19438-EPR</v>
      </c>
    </row>
    <row r="3056" spans="1:8" x14ac:dyDescent="0.55000000000000004">
      <c r="A3056" t="s">
        <v>2935</v>
      </c>
      <c r="B3056" s="1">
        <v>40683</v>
      </c>
      <c r="C3056" t="s">
        <v>1</v>
      </c>
      <c r="D3056" t="s">
        <v>77</v>
      </c>
      <c r="E3056" t="s">
        <v>30</v>
      </c>
      <c r="F3056">
        <v>7</v>
      </c>
      <c r="G3056" t="str">
        <f t="array" ref="G3056">INDEX(BillToName,MATCH(A3056,'Bill to Data'!$A$2:$A$3040,0))</f>
        <v>KYLE DURDEN</v>
      </c>
      <c r="H3056" t="str">
        <f t="shared" si="47"/>
        <v>25612-6-NYR</v>
      </c>
    </row>
    <row r="3057" spans="1:8" x14ac:dyDescent="0.55000000000000004">
      <c r="A3057" t="s">
        <v>2935</v>
      </c>
      <c r="B3057" s="1">
        <v>40683</v>
      </c>
      <c r="C3057" t="s">
        <v>1</v>
      </c>
      <c r="D3057" t="s">
        <v>711</v>
      </c>
      <c r="E3057" t="s">
        <v>63</v>
      </c>
      <c r="F3057">
        <v>7</v>
      </c>
      <c r="G3057" t="str">
        <f t="array" ref="G3057">INDEX(BillToName,MATCH(A3057,'Bill to Data'!$A$2:$A$3040,0))</f>
        <v>KYLE DURDEN</v>
      </c>
      <c r="H3057" t="str">
        <f t="shared" si="47"/>
        <v>DG8002VS</v>
      </c>
    </row>
    <row r="3058" spans="1:8" x14ac:dyDescent="0.55000000000000004">
      <c r="A3058" t="s">
        <v>2936</v>
      </c>
      <c r="B3058" s="1">
        <v>40683</v>
      </c>
      <c r="C3058" t="s">
        <v>1</v>
      </c>
      <c r="D3058" t="s">
        <v>242</v>
      </c>
      <c r="E3058" t="s">
        <v>243</v>
      </c>
      <c r="F3058">
        <v>30</v>
      </c>
      <c r="G3058" t="str">
        <f t="array" ref="G3058">INDEX(BillToName,MATCH(A3058,'Bill to Data'!$A$2:$A$3040,0))</f>
        <v>DEAN BADENHOP</v>
      </c>
      <c r="H3058" t="str">
        <f t="shared" si="47"/>
        <v>CP19438-EPR</v>
      </c>
    </row>
    <row r="3059" spans="1:8" x14ac:dyDescent="0.55000000000000004">
      <c r="A3059" t="s">
        <v>2936</v>
      </c>
      <c r="B3059" s="1">
        <v>40683</v>
      </c>
      <c r="C3059" t="s">
        <v>1</v>
      </c>
      <c r="D3059" t="s">
        <v>1866</v>
      </c>
      <c r="E3059" t="s">
        <v>23</v>
      </c>
      <c r="F3059">
        <v>28</v>
      </c>
      <c r="G3059" t="str">
        <f t="array" ref="G3059">INDEX(BillToName,MATCH(A3059,'Bill to Data'!$A$2:$A$3040,0))</f>
        <v>DEAN BADENHOP</v>
      </c>
      <c r="H3059" t="str">
        <f t="shared" si="47"/>
        <v>TT110025-VP</v>
      </c>
    </row>
    <row r="3060" spans="1:8" x14ac:dyDescent="0.55000000000000004">
      <c r="A3060" t="s">
        <v>2936</v>
      </c>
      <c r="B3060" s="1">
        <v>40683</v>
      </c>
      <c r="C3060" t="s">
        <v>1</v>
      </c>
      <c r="D3060" t="s">
        <v>77</v>
      </c>
      <c r="E3060" t="s">
        <v>30</v>
      </c>
      <c r="F3060">
        <v>30</v>
      </c>
      <c r="G3060" t="str">
        <f t="array" ref="G3060">INDEX(BillToName,MATCH(A3060,'Bill to Data'!$A$2:$A$3040,0))</f>
        <v>DEAN BADENHOP</v>
      </c>
      <c r="H3060" t="str">
        <f t="shared" si="47"/>
        <v>25612-6-NYR</v>
      </c>
    </row>
    <row r="3061" spans="1:8" x14ac:dyDescent="0.55000000000000004">
      <c r="A3061" t="s">
        <v>2937</v>
      </c>
      <c r="B3061" s="1">
        <v>40683</v>
      </c>
      <c r="C3061" t="s">
        <v>1</v>
      </c>
      <c r="D3061" t="s">
        <v>350</v>
      </c>
      <c r="E3061" t="s">
        <v>351</v>
      </c>
      <c r="F3061">
        <v>1</v>
      </c>
      <c r="G3061" t="str">
        <f t="array" ref="G3061">INDEX(BillToName,MATCH(A3061,'Bill to Data'!$A$2:$A$3040,0))</f>
        <v>DALE FOSSEN</v>
      </c>
      <c r="H3061" t="str">
        <f t="shared" si="47"/>
        <v>AA144A-1</v>
      </c>
    </row>
    <row r="3062" spans="1:8" x14ac:dyDescent="0.55000000000000004">
      <c r="A3062" t="s">
        <v>2938</v>
      </c>
      <c r="B3062" s="1">
        <v>40686</v>
      </c>
      <c r="C3062" t="s">
        <v>138</v>
      </c>
      <c r="D3062" t="s">
        <v>610</v>
      </c>
      <c r="E3062" t="s">
        <v>90</v>
      </c>
      <c r="F3062">
        <v>28</v>
      </c>
      <c r="G3062" t="str">
        <f t="array" ref="G3062">INDEX(BillToName,MATCH(A3062,'Bill to Data'!$A$2:$A$3040,0))</f>
        <v>JAMES SCHLEER</v>
      </c>
      <c r="H3062" t="str">
        <f t="shared" si="47"/>
        <v>XRC8002-VK</v>
      </c>
    </row>
    <row r="3063" spans="1:8" x14ac:dyDescent="0.55000000000000004">
      <c r="A3063" t="s">
        <v>2939</v>
      </c>
      <c r="B3063" s="1">
        <v>40686</v>
      </c>
      <c r="C3063" t="s">
        <v>1</v>
      </c>
      <c r="D3063" t="s">
        <v>2940</v>
      </c>
      <c r="E3063" t="s">
        <v>2941</v>
      </c>
      <c r="F3063">
        <v>1</v>
      </c>
      <c r="G3063" t="str">
        <f t="array" ref="G3063">INDEX(BillToName,MATCH(A3063,'Bill to Data'!$A$2:$A$3040,0))</f>
        <v>MORRIS THOMPSON</v>
      </c>
      <c r="H3063" t="str">
        <f t="shared" si="47"/>
        <v>063-0172-101</v>
      </c>
    </row>
    <row r="3064" spans="1:8" x14ac:dyDescent="0.55000000000000004">
      <c r="A3064" t="s">
        <v>2942</v>
      </c>
      <c r="B3064" s="1">
        <v>40686</v>
      </c>
      <c r="C3064" t="s">
        <v>1</v>
      </c>
      <c r="D3064" t="s">
        <v>970</v>
      </c>
      <c r="E3064" t="s">
        <v>971</v>
      </c>
      <c r="F3064">
        <v>45</v>
      </c>
      <c r="G3064" t="str">
        <f t="array" ref="G3064">INDEX(BillToName,MATCH(A3064,'Bill to Data'!$A$2:$A$3040,0))</f>
        <v>KEVIN BYERS</v>
      </c>
      <c r="H3064" t="str">
        <f t="shared" si="47"/>
        <v>AIC11004-VS</v>
      </c>
    </row>
    <row r="3065" spans="1:8" x14ac:dyDescent="0.55000000000000004">
      <c r="A3065" t="s">
        <v>2943</v>
      </c>
      <c r="B3065" s="1">
        <v>40686</v>
      </c>
      <c r="C3065" t="s">
        <v>1</v>
      </c>
      <c r="D3065" t="s">
        <v>691</v>
      </c>
      <c r="E3065" t="s">
        <v>198</v>
      </c>
      <c r="F3065">
        <v>2</v>
      </c>
      <c r="G3065" t="str">
        <f t="array" ref="G3065">INDEX(BillToName,MATCH(A3065,'Bill to Data'!$A$2:$A$3040,0))</f>
        <v>KYLE DURDEN</v>
      </c>
      <c r="H3065" t="str">
        <f t="shared" si="47"/>
        <v>22252-312-375-N</v>
      </c>
    </row>
    <row r="3066" spans="1:8" x14ac:dyDescent="0.55000000000000004">
      <c r="A3066" t="s">
        <v>2944</v>
      </c>
      <c r="B3066" s="1">
        <v>40686</v>
      </c>
      <c r="C3066" t="s">
        <v>1</v>
      </c>
      <c r="D3066" t="s">
        <v>395</v>
      </c>
      <c r="E3066" t="s">
        <v>178</v>
      </c>
      <c r="F3066">
        <v>1</v>
      </c>
      <c r="G3066" t="str">
        <f t="array" ref="G3066">INDEX(BillToName,MATCH(A3066,'Bill to Data'!$A$2:$A$3040,0))</f>
        <v>DUANE LOGAN</v>
      </c>
      <c r="H3066" t="str">
        <f t="shared" si="47"/>
        <v>AA17Y</v>
      </c>
    </row>
    <row r="3067" spans="1:8" x14ac:dyDescent="0.55000000000000004">
      <c r="A3067" t="s">
        <v>2945</v>
      </c>
      <c r="B3067" s="1">
        <v>40686</v>
      </c>
      <c r="C3067" t="s">
        <v>1</v>
      </c>
      <c r="D3067" t="s">
        <v>117</v>
      </c>
      <c r="E3067" t="s">
        <v>12</v>
      </c>
      <c r="F3067">
        <v>1</v>
      </c>
      <c r="G3067" t="str">
        <f t="array" ref="G3067">INDEX(BillToName,MATCH(A3067,'Bill to Data'!$A$2:$A$3040,0))</f>
        <v>BEVERLY WOODS</v>
      </c>
      <c r="H3067" t="str">
        <f t="shared" si="47"/>
        <v>50800-21-AL-406</v>
      </c>
    </row>
    <row r="3068" spans="1:8" x14ac:dyDescent="0.55000000000000004">
      <c r="A3068" t="s">
        <v>2946</v>
      </c>
      <c r="B3068" s="1">
        <v>40686</v>
      </c>
      <c r="C3068" t="s">
        <v>1</v>
      </c>
      <c r="D3068" t="s">
        <v>475</v>
      </c>
      <c r="E3068" t="s">
        <v>476</v>
      </c>
      <c r="F3068">
        <v>4</v>
      </c>
      <c r="G3068" t="str">
        <f t="array" ref="G3068">INDEX(BillToName,MATCH(A3068,'Bill to Data'!$A$2:$A$3040,0))</f>
        <v>NAOMI MEADOWS</v>
      </c>
      <c r="H3068" t="str">
        <f t="shared" si="47"/>
        <v>19350-212-406-N</v>
      </c>
    </row>
    <row r="3069" spans="1:8" x14ac:dyDescent="0.55000000000000004">
      <c r="A3069" t="s">
        <v>2946</v>
      </c>
      <c r="B3069" s="1">
        <v>40686</v>
      </c>
      <c r="C3069" t="s">
        <v>1</v>
      </c>
      <c r="D3069" t="s">
        <v>111</v>
      </c>
      <c r="E3069" t="s">
        <v>76</v>
      </c>
      <c r="F3069">
        <v>4</v>
      </c>
      <c r="G3069" t="str">
        <f t="array" ref="G3069">INDEX(BillToName,MATCH(A3069,'Bill to Data'!$A$2:$A$3040,0))</f>
        <v>NAOMI MEADOWS</v>
      </c>
      <c r="H3069" t="str">
        <f t="shared" si="47"/>
        <v>QJ111SQ-1</v>
      </c>
    </row>
    <row r="3070" spans="1:8" x14ac:dyDescent="0.55000000000000004">
      <c r="A3070" t="s">
        <v>2946</v>
      </c>
      <c r="B3070" s="1">
        <v>40686</v>
      </c>
      <c r="C3070" t="s">
        <v>1</v>
      </c>
      <c r="D3070" t="s">
        <v>439</v>
      </c>
      <c r="E3070" t="s">
        <v>438</v>
      </c>
      <c r="F3070">
        <v>6</v>
      </c>
      <c r="G3070" t="str">
        <f t="array" ref="G3070">INDEX(BillToName,MATCH(A3070,'Bill to Data'!$A$2:$A$3040,0))</f>
        <v>NAOMI MEADOWS</v>
      </c>
      <c r="H3070" t="str">
        <f t="shared" si="47"/>
        <v>TX-VK12</v>
      </c>
    </row>
    <row r="3071" spans="1:8" x14ac:dyDescent="0.55000000000000004">
      <c r="A3071" t="s">
        <v>2946</v>
      </c>
      <c r="B3071" s="1">
        <v>40686</v>
      </c>
      <c r="C3071" t="s">
        <v>1</v>
      </c>
      <c r="D3071" t="s">
        <v>1085</v>
      </c>
      <c r="E3071" t="s">
        <v>438</v>
      </c>
      <c r="F3071">
        <v>6</v>
      </c>
      <c r="G3071" t="str">
        <f t="array" ref="G3071">INDEX(BillToName,MATCH(A3071,'Bill to Data'!$A$2:$A$3040,0))</f>
        <v>NAOMI MEADOWS</v>
      </c>
      <c r="H3071" t="str">
        <f t="shared" si="47"/>
        <v>TX-VK26</v>
      </c>
    </row>
    <row r="3072" spans="1:8" x14ac:dyDescent="0.55000000000000004">
      <c r="A3072" t="s">
        <v>2947</v>
      </c>
      <c r="B3072" s="1">
        <v>40686</v>
      </c>
      <c r="C3072" t="s">
        <v>138</v>
      </c>
      <c r="D3072" t="s">
        <v>1397</v>
      </c>
      <c r="E3072" t="s">
        <v>1398</v>
      </c>
      <c r="F3072">
        <v>1</v>
      </c>
      <c r="G3072" t="str">
        <f t="array" ref="G3072">INDEX(BillToName,MATCH(A3072,'Bill to Data'!$A$2:$A$3040,0))</f>
        <v>KYLE PETERSON</v>
      </c>
      <c r="H3072" t="str">
        <f t="shared" si="47"/>
        <v>LS200-30</v>
      </c>
    </row>
    <row r="3073" spans="1:8" x14ac:dyDescent="0.55000000000000004">
      <c r="A3073" t="s">
        <v>2947</v>
      </c>
      <c r="B3073" s="1">
        <v>40686</v>
      </c>
      <c r="C3073" t="s">
        <v>138</v>
      </c>
      <c r="D3073" t="s">
        <v>244</v>
      </c>
      <c r="E3073" t="s">
        <v>23</v>
      </c>
      <c r="F3073">
        <v>60</v>
      </c>
      <c r="G3073" t="str">
        <f t="array" ref="G3073">INDEX(BillToName,MATCH(A3073,'Bill to Data'!$A$2:$A$3040,0))</f>
        <v>KYLE PETERSON</v>
      </c>
      <c r="H3073" t="str">
        <f t="shared" si="47"/>
        <v>TT11002-VP</v>
      </c>
    </row>
    <row r="3074" spans="1:8" x14ac:dyDescent="0.55000000000000004">
      <c r="A3074" t="s">
        <v>2947</v>
      </c>
      <c r="B3074" s="1">
        <v>40686</v>
      </c>
      <c r="C3074" t="s">
        <v>138</v>
      </c>
      <c r="D3074" t="s">
        <v>22</v>
      </c>
      <c r="E3074" t="s">
        <v>23</v>
      </c>
      <c r="F3074">
        <v>60</v>
      </c>
      <c r="G3074" t="str">
        <f t="array" ref="G3074">INDEX(BillToName,MATCH(A3074,'Bill to Data'!$A$2:$A$3040,0))</f>
        <v>KYLE PETERSON</v>
      </c>
      <c r="H3074" t="str">
        <f t="shared" ref="H3074:H3137" si="48">LEFT(D3074,LEN(D3074))</f>
        <v>TT11003-VP</v>
      </c>
    </row>
    <row r="3075" spans="1:8" x14ac:dyDescent="0.55000000000000004">
      <c r="A3075" t="s">
        <v>2947</v>
      </c>
      <c r="B3075" s="1">
        <v>40686</v>
      </c>
      <c r="C3075" t="s">
        <v>138</v>
      </c>
      <c r="D3075" t="s">
        <v>71</v>
      </c>
      <c r="E3075" t="s">
        <v>72</v>
      </c>
      <c r="F3075">
        <v>165</v>
      </c>
      <c r="G3075" t="str">
        <f t="array" ref="G3075">INDEX(BillToName,MATCH(A3075,'Bill to Data'!$A$2:$A$3040,0))</f>
        <v>KYLE PETERSON</v>
      </c>
      <c r="H3075" t="str">
        <f t="shared" si="48"/>
        <v>55215-50-EPR</v>
      </c>
    </row>
    <row r="3076" spans="1:8" x14ac:dyDescent="0.55000000000000004">
      <c r="A3076" t="s">
        <v>2947</v>
      </c>
      <c r="B3076" s="1">
        <v>40686</v>
      </c>
      <c r="C3076" t="s">
        <v>138</v>
      </c>
      <c r="D3076" t="s">
        <v>254</v>
      </c>
      <c r="E3076" t="s">
        <v>255</v>
      </c>
      <c r="F3076">
        <v>24</v>
      </c>
      <c r="G3076" t="str">
        <f t="array" ref="G3076">INDEX(BillToName,MATCH(A3076,'Bill to Data'!$A$2:$A$3040,0))</f>
        <v>KYLE PETERSON</v>
      </c>
      <c r="H3076" t="str">
        <f t="shared" si="48"/>
        <v>CP21953-EPR</v>
      </c>
    </row>
    <row r="3077" spans="1:8" x14ac:dyDescent="0.55000000000000004">
      <c r="A3077" t="s">
        <v>2947</v>
      </c>
      <c r="B3077" s="1">
        <v>40686</v>
      </c>
      <c r="C3077" t="s">
        <v>138</v>
      </c>
      <c r="D3077" t="s">
        <v>1385</v>
      </c>
      <c r="E3077" t="s">
        <v>1386</v>
      </c>
      <c r="F3077">
        <v>0</v>
      </c>
      <c r="G3077" t="str">
        <f t="array" ref="G3077">INDEX(BillToName,MATCH(A3077,'Bill to Data'!$A$2:$A$3040,0))</f>
        <v>KYLE PETERSON</v>
      </c>
      <c r="H3077" t="str">
        <f t="shared" si="48"/>
        <v>ULD120-03</v>
      </c>
    </row>
    <row r="3078" spans="1:8" x14ac:dyDescent="0.55000000000000004">
      <c r="A3078" t="s">
        <v>2947</v>
      </c>
      <c r="B3078" s="1">
        <v>40686</v>
      </c>
      <c r="C3078" t="s">
        <v>138</v>
      </c>
      <c r="D3078" t="s">
        <v>2948</v>
      </c>
      <c r="E3078" t="s">
        <v>2949</v>
      </c>
      <c r="F3078">
        <v>0</v>
      </c>
      <c r="G3078" t="str">
        <f t="array" ref="G3078">INDEX(BillToName,MATCH(A3078,'Bill to Data'!$A$2:$A$3040,0))</f>
        <v>KYLE PETERSON</v>
      </c>
      <c r="H3078" t="str">
        <f t="shared" si="48"/>
        <v>QJ365C-3/4-NYB</v>
      </c>
    </row>
    <row r="3079" spans="1:8" x14ac:dyDescent="0.55000000000000004">
      <c r="A3079" t="s">
        <v>2950</v>
      </c>
      <c r="B3079" s="1">
        <v>40686</v>
      </c>
      <c r="C3079" t="s">
        <v>1</v>
      </c>
      <c r="D3079" t="s">
        <v>2764</v>
      </c>
      <c r="E3079" t="s">
        <v>134</v>
      </c>
      <c r="F3079">
        <v>1</v>
      </c>
      <c r="G3079" t="str">
        <f t="array" ref="G3079">INDEX(BillToName,MATCH(A3079,'Bill to Data'!$A$2:$A$3040,0))</f>
        <v>GREG CONOMOS</v>
      </c>
      <c r="H3079" t="str">
        <f t="shared" si="48"/>
        <v>5330C-HRX</v>
      </c>
    </row>
    <row r="3080" spans="1:8" x14ac:dyDescent="0.55000000000000004">
      <c r="A3080" t="s">
        <v>2951</v>
      </c>
      <c r="B3080" s="1">
        <v>40686</v>
      </c>
      <c r="C3080" t="s">
        <v>1</v>
      </c>
      <c r="D3080" t="s">
        <v>432</v>
      </c>
      <c r="E3080" t="s">
        <v>433</v>
      </c>
      <c r="F3080">
        <v>11</v>
      </c>
      <c r="G3080" t="str">
        <f t="array" ref="G3080">INDEX(BillToName,MATCH(A3080,'Bill to Data'!$A$2:$A$3040,0))</f>
        <v>ROD STEVENSON</v>
      </c>
      <c r="H3080" t="str">
        <f t="shared" si="48"/>
        <v>DGTJ60-110015VS</v>
      </c>
    </row>
    <row r="3081" spans="1:8" x14ac:dyDescent="0.55000000000000004">
      <c r="A3081" t="s">
        <v>2952</v>
      </c>
      <c r="B3081" s="1">
        <v>40686</v>
      </c>
      <c r="C3081" t="s">
        <v>1</v>
      </c>
      <c r="D3081" t="s">
        <v>2449</v>
      </c>
      <c r="E3081" t="s">
        <v>2450</v>
      </c>
      <c r="F3081">
        <v>2</v>
      </c>
      <c r="G3081" t="str">
        <f t="array" ref="G3081">INDEX(BillToName,MATCH(A3081,'Bill to Data'!$A$2:$A$3040,0))</f>
        <v>AUDREY FONTI-WIERMAN</v>
      </c>
      <c r="H3081" t="str">
        <f t="shared" si="48"/>
        <v>4111-035</v>
      </c>
    </row>
    <row r="3082" spans="1:8" x14ac:dyDescent="0.55000000000000004">
      <c r="A3082" t="s">
        <v>2953</v>
      </c>
      <c r="B3082" s="1">
        <v>40686</v>
      </c>
      <c r="C3082" t="s">
        <v>138</v>
      </c>
      <c r="D3082" t="s">
        <v>2862</v>
      </c>
      <c r="E3082" t="s">
        <v>2863</v>
      </c>
      <c r="F3082">
        <v>29</v>
      </c>
      <c r="G3082" t="str">
        <f t="array" ref="G3082">INDEX(BillToName,MATCH(A3082,'Bill to Data'!$A$2:$A$3040,0))</f>
        <v>CHRIS WYATT</v>
      </c>
      <c r="H3082" t="str">
        <f t="shared" si="48"/>
        <v>8400-500-NYB</v>
      </c>
    </row>
    <row r="3083" spans="1:8" x14ac:dyDescent="0.55000000000000004">
      <c r="A3083" t="s">
        <v>2953</v>
      </c>
      <c r="B3083" s="1">
        <v>40686</v>
      </c>
      <c r="C3083" t="s">
        <v>138</v>
      </c>
      <c r="D3083" t="s">
        <v>126</v>
      </c>
      <c r="E3083" t="s">
        <v>30</v>
      </c>
      <c r="F3083">
        <v>30</v>
      </c>
      <c r="G3083" t="str">
        <f t="array" ref="G3083">INDEX(BillToName,MATCH(A3083,'Bill to Data'!$A$2:$A$3040,0))</f>
        <v>CHRIS WYATT</v>
      </c>
      <c r="H3083" t="str">
        <f t="shared" si="48"/>
        <v>25608-1-NYR</v>
      </c>
    </row>
    <row r="3084" spans="1:8" x14ac:dyDescent="0.55000000000000004">
      <c r="A3084" t="s">
        <v>2953</v>
      </c>
      <c r="B3084" s="1">
        <v>40686</v>
      </c>
      <c r="C3084" t="s">
        <v>138</v>
      </c>
      <c r="D3084" t="s">
        <v>2954</v>
      </c>
      <c r="E3084" t="s">
        <v>2955</v>
      </c>
      <c r="F3084">
        <v>2</v>
      </c>
      <c r="G3084" t="str">
        <f t="array" ref="G3084">INDEX(BillToName,MATCH(A3084,'Bill to Data'!$A$2:$A$3040,0))</f>
        <v>CHRIS WYATT</v>
      </c>
      <c r="H3084" t="str">
        <f t="shared" si="48"/>
        <v>100B</v>
      </c>
    </row>
    <row r="3085" spans="1:8" x14ac:dyDescent="0.55000000000000004">
      <c r="A3085" t="s">
        <v>2953</v>
      </c>
      <c r="B3085" s="1">
        <v>40686</v>
      </c>
      <c r="C3085" t="s">
        <v>138</v>
      </c>
      <c r="D3085" t="s">
        <v>2956</v>
      </c>
      <c r="E3085" t="s">
        <v>2957</v>
      </c>
      <c r="F3085">
        <v>2</v>
      </c>
      <c r="G3085" t="str">
        <f t="array" ref="G3085">INDEX(BillToName,MATCH(A3085,'Bill to Data'!$A$2:$A$3040,0))</f>
        <v>CHRIS WYATT</v>
      </c>
      <c r="H3085" t="str">
        <f t="shared" si="48"/>
        <v>200D</v>
      </c>
    </row>
    <row r="3086" spans="1:8" x14ac:dyDescent="0.55000000000000004">
      <c r="A3086" t="s">
        <v>2958</v>
      </c>
      <c r="B3086" s="1">
        <v>40686</v>
      </c>
      <c r="C3086" t="s">
        <v>138</v>
      </c>
      <c r="D3086" t="s">
        <v>2898</v>
      </c>
      <c r="E3086" t="s">
        <v>1267</v>
      </c>
      <c r="F3086">
        <v>0</v>
      </c>
      <c r="G3086" t="str">
        <f t="array" ref="G3086">INDEX(BillToName,MATCH(A3086,'Bill to Data'!$A$2:$A$3040,0))</f>
        <v>CHRIS WYATT</v>
      </c>
      <c r="H3086" t="str">
        <f t="shared" si="48"/>
        <v>CP4916-86</v>
      </c>
    </row>
    <row r="3087" spans="1:8" x14ac:dyDescent="0.55000000000000004">
      <c r="A3087" t="s">
        <v>2958</v>
      </c>
      <c r="B3087" s="1">
        <v>40686</v>
      </c>
      <c r="C3087" t="s">
        <v>138</v>
      </c>
      <c r="D3087" t="s">
        <v>1459</v>
      </c>
      <c r="E3087" t="s">
        <v>1267</v>
      </c>
      <c r="F3087">
        <v>0</v>
      </c>
      <c r="G3087" t="str">
        <f t="array" ref="G3087">INDEX(BillToName,MATCH(A3087,'Bill to Data'!$A$2:$A$3040,0))</f>
        <v>CHRIS WYATT</v>
      </c>
      <c r="H3087" t="str">
        <f t="shared" si="48"/>
        <v>CP4916-107</v>
      </c>
    </row>
    <row r="3088" spans="1:8" x14ac:dyDescent="0.55000000000000004">
      <c r="A3088" t="s">
        <v>2958</v>
      </c>
      <c r="B3088" s="1">
        <v>40686</v>
      </c>
      <c r="C3088" t="s">
        <v>138</v>
      </c>
      <c r="D3088" t="s">
        <v>2899</v>
      </c>
      <c r="E3088" t="s">
        <v>1202</v>
      </c>
      <c r="F3088">
        <v>0</v>
      </c>
      <c r="G3088" t="str">
        <f t="array" ref="G3088">INDEX(BillToName,MATCH(A3088,'Bill to Data'!$A$2:$A$3040,0))</f>
        <v>CHRIS WYATT</v>
      </c>
      <c r="H3088" t="str">
        <f t="shared" si="48"/>
        <v>TQ150-06</v>
      </c>
    </row>
    <row r="3089" spans="1:8" x14ac:dyDescent="0.55000000000000004">
      <c r="A3089" t="s">
        <v>2958</v>
      </c>
      <c r="B3089" s="1">
        <v>40686</v>
      </c>
      <c r="C3089" t="s">
        <v>138</v>
      </c>
      <c r="D3089" t="s">
        <v>2567</v>
      </c>
      <c r="E3089" t="s">
        <v>2568</v>
      </c>
      <c r="F3089">
        <v>1</v>
      </c>
      <c r="G3089" t="str">
        <f t="array" ref="G3089">INDEX(BillToName,MATCH(A3089,'Bill to Data'!$A$2:$A$3040,0))</f>
        <v>CHRIS WYATT</v>
      </c>
      <c r="H3089" t="str">
        <f t="shared" si="48"/>
        <v>LST100-B</v>
      </c>
    </row>
    <row r="3090" spans="1:8" x14ac:dyDescent="0.55000000000000004">
      <c r="A3090" t="s">
        <v>2958</v>
      </c>
      <c r="B3090" s="1">
        <v>40686</v>
      </c>
      <c r="C3090" t="s">
        <v>138</v>
      </c>
      <c r="D3090" t="s">
        <v>2903</v>
      </c>
      <c r="E3090" t="s">
        <v>2038</v>
      </c>
      <c r="F3090">
        <v>0</v>
      </c>
      <c r="G3090" t="str">
        <f t="array" ref="G3090">INDEX(BillToName,MATCH(A3090,'Bill to Data'!$A$2:$A$3040,0))</f>
        <v>CHRIS WYATT</v>
      </c>
      <c r="H3090" t="str">
        <f t="shared" si="48"/>
        <v>OC-03</v>
      </c>
    </row>
    <row r="3091" spans="1:8" x14ac:dyDescent="0.55000000000000004">
      <c r="A3091" t="s">
        <v>2959</v>
      </c>
      <c r="B3091" s="1">
        <v>40686</v>
      </c>
      <c r="C3091" t="s">
        <v>138</v>
      </c>
      <c r="D3091" t="s">
        <v>2505</v>
      </c>
      <c r="E3091" t="s">
        <v>2506</v>
      </c>
      <c r="F3091">
        <v>1</v>
      </c>
      <c r="G3091" t="str">
        <f t="array" ref="G3091">INDEX(BillToName,MATCH(A3091,'Bill to Data'!$A$2:$A$3040,0))</f>
        <v>DARLE BAKER</v>
      </c>
      <c r="H3091" t="str">
        <f t="shared" si="48"/>
        <v>VSMT204FP</v>
      </c>
    </row>
    <row r="3092" spans="1:8" x14ac:dyDescent="0.55000000000000004">
      <c r="A3092" t="s">
        <v>2960</v>
      </c>
      <c r="B3092" s="1">
        <v>40688</v>
      </c>
      <c r="C3092" t="s">
        <v>1</v>
      </c>
      <c r="D3092" t="s">
        <v>363</v>
      </c>
      <c r="E3092" t="s">
        <v>12</v>
      </c>
      <c r="F3092">
        <v>2</v>
      </c>
      <c r="G3092" t="str">
        <f t="array" ref="G3092">INDEX(BillToName,MATCH(A3092,'Bill to Data'!$A$2:$A$3040,0))</f>
        <v>PAUL STANLEY</v>
      </c>
      <c r="H3092" t="str">
        <f t="shared" si="48"/>
        <v>50800-15-PP-300</v>
      </c>
    </row>
    <row r="3093" spans="1:8" x14ac:dyDescent="0.55000000000000004">
      <c r="A3093" t="s">
        <v>2960</v>
      </c>
      <c r="B3093" s="1">
        <v>40688</v>
      </c>
      <c r="C3093" t="s">
        <v>1</v>
      </c>
      <c r="D3093" t="s">
        <v>52</v>
      </c>
      <c r="E3093" t="s">
        <v>12</v>
      </c>
      <c r="F3093">
        <v>2</v>
      </c>
      <c r="G3093" t="str">
        <f t="array" ref="G3093">INDEX(BillToName,MATCH(A3093,'Bill to Data'!$A$2:$A$3040,0))</f>
        <v>PAUL STANLEY</v>
      </c>
      <c r="H3093" t="str">
        <f t="shared" si="48"/>
        <v>50800-21-AL-300</v>
      </c>
    </row>
    <row r="3094" spans="1:8" x14ac:dyDescent="0.55000000000000004">
      <c r="A3094" t="s">
        <v>2961</v>
      </c>
      <c r="B3094" s="1">
        <v>40688</v>
      </c>
      <c r="C3094" t="s">
        <v>138</v>
      </c>
      <c r="D3094" t="s">
        <v>1170</v>
      </c>
      <c r="E3094" t="s">
        <v>1171</v>
      </c>
      <c r="F3094">
        <v>50</v>
      </c>
      <c r="G3094" t="str">
        <f t="array" ref="G3094">INDEX(BillToName,MATCH(A3094,'Bill to Data'!$A$2:$A$3040,0))</f>
        <v>AMUS MARTIN</v>
      </c>
      <c r="H3094" t="str">
        <f t="shared" si="48"/>
        <v>SJ3-03-VP</v>
      </c>
    </row>
    <row r="3095" spans="1:8" x14ac:dyDescent="0.55000000000000004">
      <c r="A3095" t="s">
        <v>2961</v>
      </c>
      <c r="B3095" s="1">
        <v>40688</v>
      </c>
      <c r="C3095" t="s">
        <v>138</v>
      </c>
      <c r="D3095" t="s">
        <v>561</v>
      </c>
      <c r="E3095" t="s">
        <v>30</v>
      </c>
      <c r="F3095">
        <v>50</v>
      </c>
      <c r="G3095" t="str">
        <f t="array" ref="G3095">INDEX(BillToName,MATCH(A3095,'Bill to Data'!$A$2:$A$3040,0))</f>
        <v>AMUS MARTIN</v>
      </c>
      <c r="H3095" t="str">
        <f t="shared" si="48"/>
        <v>25598-4-NYR</v>
      </c>
    </row>
    <row r="3096" spans="1:8" x14ac:dyDescent="0.55000000000000004">
      <c r="A3096" t="s">
        <v>2962</v>
      </c>
      <c r="B3096" s="1">
        <v>40688</v>
      </c>
      <c r="C3096" t="s">
        <v>138</v>
      </c>
      <c r="D3096" t="s">
        <v>93</v>
      </c>
      <c r="E3096" t="s">
        <v>94</v>
      </c>
      <c r="F3096">
        <v>2</v>
      </c>
      <c r="G3096" t="str">
        <f t="array" ref="G3096">INDEX(BillToName,MATCH(A3096,'Bill to Data'!$A$2:$A$3040,0))</f>
        <v>KLINT ANDERSON</v>
      </c>
      <c r="H3096" t="str">
        <f t="shared" si="48"/>
        <v>MFM220</v>
      </c>
    </row>
    <row r="3097" spans="1:8" x14ac:dyDescent="0.55000000000000004">
      <c r="A3097" t="s">
        <v>2962</v>
      </c>
      <c r="B3097" s="1">
        <v>40688</v>
      </c>
      <c r="C3097" t="s">
        <v>138</v>
      </c>
      <c r="D3097" t="s">
        <v>2963</v>
      </c>
      <c r="E3097" t="s">
        <v>2964</v>
      </c>
      <c r="F3097">
        <v>4</v>
      </c>
      <c r="G3097" t="str">
        <f t="array" ref="G3097">INDEX(BillToName,MATCH(A3097,'Bill to Data'!$A$2:$A$3040,0))</f>
        <v>KLINT ANDERSON</v>
      </c>
      <c r="H3097" t="str">
        <f t="shared" si="48"/>
        <v>M220MPT</v>
      </c>
    </row>
    <row r="3098" spans="1:8" x14ac:dyDescent="0.55000000000000004">
      <c r="A3098" t="s">
        <v>2962</v>
      </c>
      <c r="B3098" s="1">
        <v>40688</v>
      </c>
      <c r="C3098" t="s">
        <v>138</v>
      </c>
      <c r="D3098" t="s">
        <v>97</v>
      </c>
      <c r="E3098" t="s">
        <v>98</v>
      </c>
      <c r="F3098">
        <v>4</v>
      </c>
      <c r="G3098" t="str">
        <f t="array" ref="G3098">INDEX(BillToName,MATCH(A3098,'Bill to Data'!$A$2:$A$3040,0))</f>
        <v>KLINT ANDERSON</v>
      </c>
      <c r="H3098" t="str">
        <f t="shared" si="48"/>
        <v>200G</v>
      </c>
    </row>
    <row r="3099" spans="1:8" x14ac:dyDescent="0.55000000000000004">
      <c r="A3099" t="s">
        <v>2962</v>
      </c>
      <c r="B3099" s="1">
        <v>40688</v>
      </c>
      <c r="C3099" t="s">
        <v>138</v>
      </c>
      <c r="D3099" t="s">
        <v>95</v>
      </c>
      <c r="E3099" t="s">
        <v>96</v>
      </c>
      <c r="F3099">
        <v>4</v>
      </c>
      <c r="G3099" t="str">
        <f t="array" ref="G3099">INDEX(BillToName,MATCH(A3099,'Bill to Data'!$A$2:$A$3040,0))</f>
        <v>KLINT ANDERSON</v>
      </c>
      <c r="H3099" t="str">
        <f t="shared" si="48"/>
        <v>FC220</v>
      </c>
    </row>
    <row r="3100" spans="1:8" x14ac:dyDescent="0.55000000000000004">
      <c r="A3100" t="s">
        <v>2965</v>
      </c>
      <c r="B3100" s="1">
        <v>40688</v>
      </c>
      <c r="C3100" t="s">
        <v>138</v>
      </c>
      <c r="D3100" t="s">
        <v>860</v>
      </c>
      <c r="E3100" t="s">
        <v>120</v>
      </c>
      <c r="F3100">
        <v>50</v>
      </c>
      <c r="G3100" t="str">
        <f t="array" ref="G3100">INDEX(BillToName,MATCH(A3100,'Bill to Data'!$A$2:$A$3040,0))</f>
        <v>Dana G. Banish</v>
      </c>
      <c r="H3100" t="str">
        <f t="shared" si="48"/>
        <v>XR8002VS</v>
      </c>
    </row>
    <row r="3101" spans="1:8" x14ac:dyDescent="0.55000000000000004">
      <c r="A3101" t="s">
        <v>2965</v>
      </c>
      <c r="B3101" s="1">
        <v>40688</v>
      </c>
      <c r="C3101" t="s">
        <v>138</v>
      </c>
      <c r="D3101" t="s">
        <v>130</v>
      </c>
      <c r="E3101" t="s">
        <v>120</v>
      </c>
      <c r="F3101">
        <v>50</v>
      </c>
      <c r="G3101" t="str">
        <f t="array" ref="G3101">INDEX(BillToName,MATCH(A3101,'Bill to Data'!$A$2:$A$3040,0))</f>
        <v>Dana G. Banish</v>
      </c>
      <c r="H3101" t="str">
        <f t="shared" si="48"/>
        <v>XR8004VS</v>
      </c>
    </row>
    <row r="3102" spans="1:8" x14ac:dyDescent="0.55000000000000004">
      <c r="A3102" t="s">
        <v>2965</v>
      </c>
      <c r="B3102" s="1">
        <v>40688</v>
      </c>
      <c r="C3102" t="s">
        <v>138</v>
      </c>
      <c r="D3102" t="s">
        <v>1968</v>
      </c>
      <c r="E3102" t="s">
        <v>120</v>
      </c>
      <c r="F3102">
        <v>50</v>
      </c>
      <c r="G3102" t="str">
        <f t="array" ref="G3102">INDEX(BillToName,MATCH(A3102,'Bill to Data'!$A$2:$A$3040,0))</f>
        <v>Dana G. Banish</v>
      </c>
      <c r="H3102" t="str">
        <f t="shared" si="48"/>
        <v>XR8005VS</v>
      </c>
    </row>
    <row r="3103" spans="1:8" x14ac:dyDescent="0.55000000000000004">
      <c r="A3103" t="s">
        <v>2965</v>
      </c>
      <c r="B3103" s="1">
        <v>40688</v>
      </c>
      <c r="C3103" t="s">
        <v>138</v>
      </c>
      <c r="D3103" t="s">
        <v>77</v>
      </c>
      <c r="E3103" t="s">
        <v>30</v>
      </c>
      <c r="F3103">
        <v>50</v>
      </c>
      <c r="G3103" t="str">
        <f t="array" ref="G3103">INDEX(BillToName,MATCH(A3103,'Bill to Data'!$A$2:$A$3040,0))</f>
        <v>Dana G. Banish</v>
      </c>
      <c r="H3103" t="str">
        <f t="shared" si="48"/>
        <v>25612-6-NYR</v>
      </c>
    </row>
    <row r="3104" spans="1:8" x14ac:dyDescent="0.55000000000000004">
      <c r="A3104" t="s">
        <v>2965</v>
      </c>
      <c r="B3104" s="1">
        <v>40688</v>
      </c>
      <c r="C3104" t="s">
        <v>138</v>
      </c>
      <c r="D3104" t="s">
        <v>121</v>
      </c>
      <c r="E3104" t="s">
        <v>30</v>
      </c>
      <c r="F3104">
        <v>50</v>
      </c>
      <c r="G3104" t="str">
        <f t="array" ref="G3104">INDEX(BillToName,MATCH(A3104,'Bill to Data'!$A$2:$A$3040,0))</f>
        <v>Dana G. Banish</v>
      </c>
      <c r="H3104" t="str">
        <f t="shared" si="48"/>
        <v>25612-3-NYR</v>
      </c>
    </row>
    <row r="3105" spans="1:8" x14ac:dyDescent="0.55000000000000004">
      <c r="A3105" t="s">
        <v>2965</v>
      </c>
      <c r="B3105" s="1">
        <v>40688</v>
      </c>
      <c r="C3105" t="s">
        <v>138</v>
      </c>
      <c r="D3105" t="s">
        <v>1178</v>
      </c>
      <c r="E3105" t="s">
        <v>30</v>
      </c>
      <c r="F3105">
        <v>50</v>
      </c>
      <c r="G3105" t="str">
        <f t="array" ref="G3105">INDEX(BillToName,MATCH(A3105,'Bill to Data'!$A$2:$A$3040,0))</f>
        <v>Dana G. Banish</v>
      </c>
      <c r="H3105" t="str">
        <f t="shared" si="48"/>
        <v>25612-7-NYR</v>
      </c>
    </row>
    <row r="3106" spans="1:8" x14ac:dyDescent="0.55000000000000004">
      <c r="A3106" t="s">
        <v>2966</v>
      </c>
      <c r="B3106" s="1">
        <v>40688</v>
      </c>
      <c r="C3106" t="s">
        <v>138</v>
      </c>
      <c r="D3106" t="s">
        <v>82</v>
      </c>
      <c r="E3106" t="s">
        <v>83</v>
      </c>
      <c r="F3106">
        <v>2</v>
      </c>
      <c r="G3106" t="str">
        <f t="array" ref="G3106">INDEX(BillToName,MATCH(A3106,'Bill to Data'!$A$2:$A$3040,0))</f>
        <v>Dave Kramer</v>
      </c>
      <c r="H3106" t="str">
        <f t="shared" si="48"/>
        <v>18638-111-540-N</v>
      </c>
    </row>
    <row r="3107" spans="1:8" x14ac:dyDescent="0.55000000000000004">
      <c r="A3107" t="s">
        <v>2967</v>
      </c>
      <c r="B3107" s="1">
        <v>40688</v>
      </c>
      <c r="C3107" t="s">
        <v>138</v>
      </c>
      <c r="D3107" t="s">
        <v>2898</v>
      </c>
      <c r="E3107" t="s">
        <v>1267</v>
      </c>
      <c r="F3107">
        <v>30</v>
      </c>
      <c r="G3107" t="str">
        <f t="array" ref="G3107">INDEX(BillToName,MATCH(A3107,'Bill to Data'!$A$2:$A$3040,0))</f>
        <v>CHRIS WYATT</v>
      </c>
      <c r="H3107" t="str">
        <f t="shared" si="48"/>
        <v>CP4916-86</v>
      </c>
    </row>
    <row r="3108" spans="1:8" x14ac:dyDescent="0.55000000000000004">
      <c r="A3108" t="s">
        <v>2967</v>
      </c>
      <c r="B3108" s="1">
        <v>40688</v>
      </c>
      <c r="C3108" t="s">
        <v>138</v>
      </c>
      <c r="D3108" t="s">
        <v>1459</v>
      </c>
      <c r="E3108" t="s">
        <v>1267</v>
      </c>
      <c r="F3108">
        <v>30</v>
      </c>
      <c r="G3108" t="str">
        <f t="array" ref="G3108">INDEX(BillToName,MATCH(A3108,'Bill to Data'!$A$2:$A$3040,0))</f>
        <v>CHRIS WYATT</v>
      </c>
      <c r="H3108" t="str">
        <f t="shared" si="48"/>
        <v>CP4916-107</v>
      </c>
    </row>
    <row r="3109" spans="1:8" x14ac:dyDescent="0.55000000000000004">
      <c r="A3109" t="s">
        <v>2967</v>
      </c>
      <c r="B3109" s="1">
        <v>40688</v>
      </c>
      <c r="C3109" t="s">
        <v>138</v>
      </c>
      <c r="D3109" t="s">
        <v>2899</v>
      </c>
      <c r="E3109" t="s">
        <v>1202</v>
      </c>
      <c r="F3109">
        <v>28</v>
      </c>
      <c r="G3109" t="str">
        <f t="array" ref="G3109">INDEX(BillToName,MATCH(A3109,'Bill to Data'!$A$2:$A$3040,0))</f>
        <v>CHRIS WYATT</v>
      </c>
      <c r="H3109" t="str">
        <f t="shared" si="48"/>
        <v>TQ150-06</v>
      </c>
    </row>
    <row r="3110" spans="1:8" x14ac:dyDescent="0.55000000000000004">
      <c r="A3110" t="s">
        <v>2967</v>
      </c>
      <c r="B3110" s="1">
        <v>40688</v>
      </c>
      <c r="C3110" t="s">
        <v>138</v>
      </c>
      <c r="D3110" t="s">
        <v>2903</v>
      </c>
      <c r="E3110" t="s">
        <v>2038</v>
      </c>
      <c r="F3110">
        <v>1</v>
      </c>
      <c r="G3110" t="str">
        <f t="array" ref="G3110">INDEX(BillToName,MATCH(A3110,'Bill to Data'!$A$2:$A$3040,0))</f>
        <v>CHRIS WYATT</v>
      </c>
      <c r="H3110" t="str">
        <f t="shared" si="48"/>
        <v>OC-03</v>
      </c>
    </row>
    <row r="3111" spans="1:8" x14ac:dyDescent="0.55000000000000004">
      <c r="A3111" t="s">
        <v>2968</v>
      </c>
      <c r="B3111" s="1">
        <v>40688</v>
      </c>
      <c r="C3111" t="s">
        <v>138</v>
      </c>
      <c r="D3111" t="s">
        <v>2</v>
      </c>
      <c r="E3111" t="s">
        <v>3</v>
      </c>
      <c r="F3111">
        <v>1</v>
      </c>
      <c r="G3111" t="str">
        <f t="array" ref="G3111">INDEX(BillToName,MATCH(A3111,'Bill to Data'!$A$2:$A$3040,0))</f>
        <v>CANNON MOTOR COMPANY</v>
      </c>
      <c r="H3111" t="str">
        <f t="shared" si="48"/>
        <v>8000-543-236</v>
      </c>
    </row>
    <row r="3112" spans="1:8" x14ac:dyDescent="0.55000000000000004">
      <c r="A3112" t="s">
        <v>2969</v>
      </c>
      <c r="B3112" s="1">
        <v>40688</v>
      </c>
      <c r="C3112" t="s">
        <v>138</v>
      </c>
      <c r="D3112" t="s">
        <v>2764</v>
      </c>
      <c r="E3112" t="s">
        <v>134</v>
      </c>
      <c r="F3112">
        <v>1</v>
      </c>
      <c r="G3112" t="str">
        <f t="array" ref="G3112">INDEX(BillToName,MATCH(A3112,'Bill to Data'!$A$2:$A$3040,0))</f>
        <v>FRED HAYS</v>
      </c>
      <c r="H3112" t="str">
        <f t="shared" si="48"/>
        <v>5330C-HRX</v>
      </c>
    </row>
    <row r="3113" spans="1:8" x14ac:dyDescent="0.55000000000000004">
      <c r="A3113" t="s">
        <v>2970</v>
      </c>
      <c r="B3113" s="1">
        <v>40688</v>
      </c>
      <c r="C3113" t="s">
        <v>1</v>
      </c>
      <c r="D3113" t="s">
        <v>714</v>
      </c>
      <c r="E3113" t="s">
        <v>76</v>
      </c>
      <c r="F3113">
        <v>3</v>
      </c>
      <c r="G3113" t="str">
        <f t="array" ref="G3113">INDEX(BillToName,MATCH(A3113,'Bill to Data'!$A$2:$A$3040,0))</f>
        <v>JAMES GARNER</v>
      </c>
      <c r="H3113" t="str">
        <f t="shared" si="48"/>
        <v>QJ111-1/2</v>
      </c>
    </row>
    <row r="3114" spans="1:8" x14ac:dyDescent="0.55000000000000004">
      <c r="A3114" t="s">
        <v>2970</v>
      </c>
      <c r="B3114" s="1">
        <v>40688</v>
      </c>
      <c r="C3114" t="s">
        <v>1</v>
      </c>
      <c r="D3114" t="s">
        <v>73</v>
      </c>
      <c r="E3114" t="s">
        <v>74</v>
      </c>
      <c r="F3114">
        <v>4</v>
      </c>
      <c r="G3114" t="str">
        <f t="array" ref="G3114">INDEX(BillToName,MATCH(A3114,'Bill to Data'!$A$2:$A$3040,0))</f>
        <v>JAMES GARNER</v>
      </c>
      <c r="H3114" t="str">
        <f t="shared" si="48"/>
        <v>19843-NYR</v>
      </c>
    </row>
    <row r="3115" spans="1:8" x14ac:dyDescent="0.55000000000000004">
      <c r="A3115" t="s">
        <v>2970</v>
      </c>
      <c r="B3115" s="1">
        <v>40688</v>
      </c>
      <c r="C3115" t="s">
        <v>1</v>
      </c>
      <c r="D3115" t="s">
        <v>77</v>
      </c>
      <c r="E3115" t="s">
        <v>30</v>
      </c>
      <c r="F3115">
        <v>4</v>
      </c>
      <c r="G3115" t="str">
        <f t="array" ref="G3115">INDEX(BillToName,MATCH(A3115,'Bill to Data'!$A$2:$A$3040,0))</f>
        <v>JAMES GARNER</v>
      </c>
      <c r="H3115" t="str">
        <f t="shared" si="48"/>
        <v>25612-6-NYR</v>
      </c>
    </row>
    <row r="3116" spans="1:8" x14ac:dyDescent="0.55000000000000004">
      <c r="A3116" t="s">
        <v>2970</v>
      </c>
      <c r="B3116" s="1">
        <v>40688</v>
      </c>
      <c r="C3116" t="s">
        <v>1</v>
      </c>
      <c r="D3116" t="s">
        <v>2971</v>
      </c>
      <c r="E3116" t="s">
        <v>60</v>
      </c>
      <c r="F3116">
        <v>0</v>
      </c>
      <c r="G3116" t="str">
        <f t="array" ref="G3116">INDEX(BillToName,MATCH(A3116,'Bill to Data'!$A$2:$A$3040,0))</f>
        <v>JAMES GARNER</v>
      </c>
      <c r="H3116" t="str">
        <f t="shared" si="48"/>
        <v>DG110015-VP</v>
      </c>
    </row>
    <row r="3117" spans="1:8" x14ac:dyDescent="0.55000000000000004">
      <c r="A3117" t="s">
        <v>2972</v>
      </c>
      <c r="B3117" s="1">
        <v>40688</v>
      </c>
      <c r="C3117" t="s">
        <v>1</v>
      </c>
      <c r="D3117" t="s">
        <v>2340</v>
      </c>
      <c r="E3117" t="s">
        <v>433</v>
      </c>
      <c r="F3117">
        <v>4</v>
      </c>
      <c r="G3117" t="str">
        <f t="array" ref="G3117">INDEX(BillToName,MATCH(A3117,'Bill to Data'!$A$2:$A$3040,0))</f>
        <v>BRUCE ENGLAND</v>
      </c>
      <c r="H3117" t="str">
        <f t="shared" si="48"/>
        <v>DGTJ60-11002VS</v>
      </c>
    </row>
    <row r="3118" spans="1:8" x14ac:dyDescent="0.55000000000000004">
      <c r="A3118" t="s">
        <v>2973</v>
      </c>
      <c r="B3118" s="1">
        <v>40688</v>
      </c>
      <c r="C3118" t="s">
        <v>1</v>
      </c>
      <c r="D3118" t="s">
        <v>1866</v>
      </c>
      <c r="E3118" t="s">
        <v>23</v>
      </c>
      <c r="F3118">
        <v>17</v>
      </c>
      <c r="G3118" t="str">
        <f t="array" ref="G3118">INDEX(BillToName,MATCH(A3118,'Bill to Data'!$A$2:$A$3040,0))</f>
        <v>EUGENE HAWLEY</v>
      </c>
      <c r="H3118" t="str">
        <f t="shared" si="48"/>
        <v>TT110025-VP</v>
      </c>
    </row>
    <row r="3119" spans="1:8" x14ac:dyDescent="0.55000000000000004">
      <c r="A3119" t="s">
        <v>2974</v>
      </c>
      <c r="B3119" s="1">
        <v>40688</v>
      </c>
      <c r="C3119" t="s">
        <v>1</v>
      </c>
      <c r="D3119" t="s">
        <v>652</v>
      </c>
      <c r="E3119" t="s">
        <v>653</v>
      </c>
      <c r="F3119">
        <v>3</v>
      </c>
      <c r="G3119" t="str">
        <f t="array" ref="G3119">INDEX(BillToName,MATCH(A3119,'Bill to Data'!$A$2:$A$3040,0))</f>
        <v>DAN WEST</v>
      </c>
      <c r="H3119" t="str">
        <f t="shared" si="48"/>
        <v>3350-0079A</v>
      </c>
    </row>
    <row r="3120" spans="1:8" x14ac:dyDescent="0.55000000000000004">
      <c r="A3120" t="s">
        <v>2975</v>
      </c>
      <c r="B3120" s="1">
        <v>40688</v>
      </c>
      <c r="C3120" t="s">
        <v>1</v>
      </c>
      <c r="D3120" t="s">
        <v>2914</v>
      </c>
      <c r="E3120" t="s">
        <v>2915</v>
      </c>
      <c r="F3120">
        <v>1</v>
      </c>
      <c r="G3120" t="str">
        <f t="array" ref="G3120">INDEX(BillToName,MATCH(A3120,'Bill to Data'!$A$2:$A$3040,0))</f>
        <v>MICHAEL S BRISTER</v>
      </c>
      <c r="H3120" t="str">
        <f t="shared" si="48"/>
        <v>LST125-100</v>
      </c>
    </row>
    <row r="3121" spans="1:8" x14ac:dyDescent="0.55000000000000004">
      <c r="A3121" t="s">
        <v>2975</v>
      </c>
      <c r="B3121" s="1">
        <v>40688</v>
      </c>
      <c r="C3121" t="s">
        <v>1</v>
      </c>
      <c r="D3121" t="s">
        <v>2490</v>
      </c>
      <c r="E3121" t="s">
        <v>2491</v>
      </c>
      <c r="F3121">
        <v>50</v>
      </c>
      <c r="G3121" t="str">
        <f t="array" ref="G3121">INDEX(BillToName,MATCH(A3121,'Bill to Data'!$A$2:$A$3040,0))</f>
        <v>MICHAEL S BRISTER</v>
      </c>
      <c r="H3121" t="str">
        <f t="shared" si="48"/>
        <v>300EPDM-200</v>
      </c>
    </row>
    <row r="3122" spans="1:8" x14ac:dyDescent="0.55000000000000004">
      <c r="A3122" t="s">
        <v>2976</v>
      </c>
      <c r="B3122" s="1">
        <v>40688</v>
      </c>
      <c r="C3122" t="s">
        <v>138</v>
      </c>
      <c r="D3122" t="s">
        <v>1042</v>
      </c>
      <c r="E3122" t="s">
        <v>1043</v>
      </c>
      <c r="F3122">
        <v>-3</v>
      </c>
      <c r="G3122" t="str">
        <f t="array" ref="G3122">INDEX(BillToName,MATCH(A3122,'Bill to Data'!$A$2:$A$3040,0))</f>
        <v>GORDON LUEBBE</v>
      </c>
      <c r="H3122" t="str">
        <f t="shared" si="48"/>
        <v>QJ353-750-1-NYB</v>
      </c>
    </row>
    <row r="3123" spans="1:8" x14ac:dyDescent="0.55000000000000004">
      <c r="A3123" t="s">
        <v>2976</v>
      </c>
      <c r="B3123" s="1">
        <v>40688</v>
      </c>
      <c r="C3123" t="s">
        <v>138</v>
      </c>
      <c r="D3123" t="s">
        <v>1649</v>
      </c>
      <c r="E3123" t="s">
        <v>1043</v>
      </c>
      <c r="F3123">
        <v>-8</v>
      </c>
      <c r="G3123" t="str">
        <f t="array" ref="G3123">INDEX(BillToName,MATCH(A3123,'Bill to Data'!$A$2:$A$3040,0))</f>
        <v>GORDON LUEBBE</v>
      </c>
      <c r="H3123" t="str">
        <f t="shared" si="48"/>
        <v>QJ353-750-2-NYB</v>
      </c>
    </row>
    <row r="3124" spans="1:8" x14ac:dyDescent="0.55000000000000004">
      <c r="A3124" t="s">
        <v>2977</v>
      </c>
      <c r="B3124" s="1">
        <v>40688</v>
      </c>
      <c r="C3124" t="s">
        <v>138</v>
      </c>
      <c r="D3124" t="s">
        <v>2752</v>
      </c>
      <c r="E3124" t="s">
        <v>2753</v>
      </c>
      <c r="F3124">
        <v>3</v>
      </c>
      <c r="G3124" t="str">
        <f t="array" ref="G3124">INDEX(BillToName,MATCH(A3124,'Bill to Data'!$A$2:$A$3040,0))</f>
        <v>Phone Orders</v>
      </c>
      <c r="H3124" t="str">
        <f t="shared" si="48"/>
        <v>200C</v>
      </c>
    </row>
    <row r="3125" spans="1:8" x14ac:dyDescent="0.55000000000000004">
      <c r="A3125" t="s">
        <v>2977</v>
      </c>
      <c r="B3125" s="1">
        <v>40688</v>
      </c>
      <c r="C3125" t="s">
        <v>138</v>
      </c>
      <c r="D3125" t="s">
        <v>2978</v>
      </c>
      <c r="E3125" t="s">
        <v>2979</v>
      </c>
      <c r="F3125">
        <v>4</v>
      </c>
      <c r="G3125" t="str">
        <f t="array" ref="G3125">INDEX(BillToName,MATCH(A3125,'Bill to Data'!$A$2:$A$3040,0))</f>
        <v>Phone Orders</v>
      </c>
      <c r="H3125" t="str">
        <f t="shared" si="48"/>
        <v>TC206</v>
      </c>
    </row>
    <row r="3126" spans="1:8" x14ac:dyDescent="0.55000000000000004">
      <c r="A3126" t="s">
        <v>2977</v>
      </c>
      <c r="B3126" s="1">
        <v>40688</v>
      </c>
      <c r="C3126" t="s">
        <v>138</v>
      </c>
      <c r="D3126" t="s">
        <v>1209</v>
      </c>
      <c r="E3126" t="s">
        <v>1210</v>
      </c>
      <c r="F3126">
        <v>1</v>
      </c>
      <c r="G3126" t="str">
        <f t="array" ref="G3126">INDEX(BillToName,MATCH(A3126,'Bill to Data'!$A$2:$A$3040,0))</f>
        <v>Phone Orders</v>
      </c>
      <c r="H3126" t="str">
        <f t="shared" si="48"/>
        <v>M220D</v>
      </c>
    </row>
    <row r="3127" spans="1:8" x14ac:dyDescent="0.55000000000000004">
      <c r="A3127" t="s">
        <v>2977</v>
      </c>
      <c r="B3127" s="1">
        <v>40688</v>
      </c>
      <c r="C3127" t="s">
        <v>138</v>
      </c>
      <c r="D3127" t="s">
        <v>99</v>
      </c>
      <c r="E3127" t="s">
        <v>100</v>
      </c>
      <c r="F3127">
        <v>1</v>
      </c>
      <c r="G3127" t="str">
        <f t="array" ref="G3127">INDEX(BillToName,MATCH(A3127,'Bill to Data'!$A$2:$A$3040,0))</f>
        <v>Phone Orders</v>
      </c>
      <c r="H3127" t="str">
        <f t="shared" si="48"/>
        <v>M220A</v>
      </c>
    </row>
    <row r="3128" spans="1:8" x14ac:dyDescent="0.55000000000000004">
      <c r="A3128" t="s">
        <v>2977</v>
      </c>
      <c r="B3128" s="1">
        <v>40688</v>
      </c>
      <c r="C3128" t="s">
        <v>138</v>
      </c>
      <c r="D3128" t="s">
        <v>2490</v>
      </c>
      <c r="E3128" t="s">
        <v>2491</v>
      </c>
      <c r="F3128">
        <v>20</v>
      </c>
      <c r="G3128" t="str">
        <f t="array" ref="G3128">INDEX(BillToName,MATCH(A3128,'Bill to Data'!$A$2:$A$3040,0))</f>
        <v>Phone Orders</v>
      </c>
      <c r="H3128" t="str">
        <f t="shared" si="48"/>
        <v>300EPDM-200</v>
      </c>
    </row>
    <row r="3129" spans="1:8" x14ac:dyDescent="0.55000000000000004">
      <c r="A3129" t="s">
        <v>2980</v>
      </c>
      <c r="B3129" s="1">
        <v>40688</v>
      </c>
      <c r="C3129" t="s">
        <v>138</v>
      </c>
      <c r="D3129" t="s">
        <v>2981</v>
      </c>
      <c r="E3129" t="s">
        <v>1596</v>
      </c>
      <c r="F3129">
        <v>4</v>
      </c>
      <c r="G3129" t="str">
        <f t="array" ref="G3129">INDEX(BillToName,MATCH(A3129,'Bill to Data'!$A$2:$A$3040,0))</f>
        <v>HAROLD FERRELL</v>
      </c>
      <c r="H3129" t="str">
        <f t="shared" si="48"/>
        <v>D6</v>
      </c>
    </row>
    <row r="3130" spans="1:8" x14ac:dyDescent="0.55000000000000004">
      <c r="A3130" t="s">
        <v>2980</v>
      </c>
      <c r="B3130" s="1">
        <v>40688</v>
      </c>
      <c r="C3130" t="s">
        <v>138</v>
      </c>
      <c r="D3130" t="s">
        <v>2982</v>
      </c>
      <c r="E3130" t="s">
        <v>1596</v>
      </c>
      <c r="F3130">
        <v>4</v>
      </c>
      <c r="G3130" t="str">
        <f t="array" ref="G3130">INDEX(BillToName,MATCH(A3130,'Bill to Data'!$A$2:$A$3040,0))</f>
        <v>HAROLD FERRELL</v>
      </c>
      <c r="H3130" t="str">
        <f t="shared" si="48"/>
        <v>D8</v>
      </c>
    </row>
    <row r="3131" spans="1:8" x14ac:dyDescent="0.55000000000000004">
      <c r="A3131" t="s">
        <v>2980</v>
      </c>
      <c r="B3131" s="1">
        <v>40688</v>
      </c>
      <c r="C3131" t="s">
        <v>138</v>
      </c>
      <c r="D3131" t="s">
        <v>2983</v>
      </c>
      <c r="E3131" t="s">
        <v>1596</v>
      </c>
      <c r="F3131">
        <v>4</v>
      </c>
      <c r="G3131" t="str">
        <f t="array" ref="G3131">INDEX(BillToName,MATCH(A3131,'Bill to Data'!$A$2:$A$3040,0))</f>
        <v>HAROLD FERRELL</v>
      </c>
      <c r="H3131" t="str">
        <f t="shared" si="48"/>
        <v>D10</v>
      </c>
    </row>
    <row r="3132" spans="1:8" x14ac:dyDescent="0.55000000000000004">
      <c r="A3132" t="s">
        <v>2980</v>
      </c>
      <c r="B3132" s="1">
        <v>40688</v>
      </c>
      <c r="C3132" t="s">
        <v>138</v>
      </c>
      <c r="D3132" t="s">
        <v>2984</v>
      </c>
      <c r="E3132" t="s">
        <v>2985</v>
      </c>
      <c r="F3132">
        <v>6</v>
      </c>
      <c r="G3132" t="str">
        <f t="array" ref="G3132">INDEX(BillToName,MATCH(A3132,'Bill to Data'!$A$2:$A$3040,0))</f>
        <v>HAROLD FERRELL</v>
      </c>
      <c r="H3132" t="str">
        <f t="shared" si="48"/>
        <v>CP4743-NY</v>
      </c>
    </row>
    <row r="3133" spans="1:8" x14ac:dyDescent="0.55000000000000004">
      <c r="A3133" t="s">
        <v>2980</v>
      </c>
      <c r="B3133" s="1">
        <v>40688</v>
      </c>
      <c r="C3133" t="s">
        <v>138</v>
      </c>
      <c r="D3133" t="s">
        <v>2986</v>
      </c>
      <c r="E3133" t="s">
        <v>2295</v>
      </c>
      <c r="F3133">
        <v>1</v>
      </c>
      <c r="G3133" t="str">
        <f t="array" ref="G3133">INDEX(BillToName,MATCH(A3133,'Bill to Data'!$A$2:$A$3040,0))</f>
        <v>HAROLD FERRELL</v>
      </c>
      <c r="H3133" t="str">
        <f t="shared" si="48"/>
        <v>PK-AB143-AL-KIT</v>
      </c>
    </row>
    <row r="3134" spans="1:8" x14ac:dyDescent="0.55000000000000004">
      <c r="A3134" t="s">
        <v>2980</v>
      </c>
      <c r="B3134" s="1">
        <v>40688</v>
      </c>
      <c r="C3134" t="s">
        <v>138</v>
      </c>
      <c r="D3134" t="s">
        <v>2987</v>
      </c>
      <c r="E3134" t="s">
        <v>2295</v>
      </c>
      <c r="F3134">
        <v>0</v>
      </c>
      <c r="G3134" t="str">
        <f t="array" ref="G3134">INDEX(BillToName,MATCH(A3134,'Bill to Data'!$A$2:$A$3040,0))</f>
        <v>HAROLD FERRELL</v>
      </c>
      <c r="H3134" t="str">
        <f t="shared" si="48"/>
        <v>PK-AB46-KIT</v>
      </c>
    </row>
    <row r="3135" spans="1:8" x14ac:dyDescent="0.55000000000000004">
      <c r="A3135" t="s">
        <v>2980</v>
      </c>
      <c r="B3135" s="1">
        <v>40688</v>
      </c>
      <c r="C3135" t="s">
        <v>138</v>
      </c>
      <c r="D3135" t="s">
        <v>2988</v>
      </c>
      <c r="E3135" t="s">
        <v>2989</v>
      </c>
      <c r="F3135">
        <v>2</v>
      </c>
      <c r="G3135" t="str">
        <f t="array" ref="G3135">INDEX(BillToName,MATCH(A3135,'Bill to Data'!$A$2:$A$3040,0))</f>
        <v>HAROLD FERRELL</v>
      </c>
      <c r="H3135" t="str">
        <f t="shared" si="48"/>
        <v>CP6943-AL</v>
      </c>
    </row>
    <row r="3136" spans="1:8" x14ac:dyDescent="0.55000000000000004">
      <c r="A3136" t="s">
        <v>2990</v>
      </c>
      <c r="B3136" s="1">
        <v>40688</v>
      </c>
      <c r="C3136" t="s">
        <v>1</v>
      </c>
      <c r="D3136" t="s">
        <v>2991</v>
      </c>
      <c r="E3136" t="s">
        <v>2295</v>
      </c>
      <c r="F3136">
        <v>1</v>
      </c>
      <c r="G3136" t="str">
        <f t="array" ref="G3136">INDEX(BillToName,MATCH(A3136,'Bill to Data'!$A$2:$A$3040,0))</f>
        <v>DAVID HARRINGTON</v>
      </c>
      <c r="H3136" t="str">
        <f t="shared" si="48"/>
        <v>PK-AB43-AL-KIT</v>
      </c>
    </row>
    <row r="3137" spans="1:8" x14ac:dyDescent="0.55000000000000004">
      <c r="A3137" t="s">
        <v>2992</v>
      </c>
      <c r="B3137" s="1">
        <v>40688</v>
      </c>
      <c r="C3137" t="s">
        <v>138</v>
      </c>
      <c r="D3137" t="s">
        <v>2993</v>
      </c>
      <c r="E3137" t="s">
        <v>2994</v>
      </c>
      <c r="F3137">
        <v>2</v>
      </c>
      <c r="G3137" t="str">
        <f t="array" ref="G3137">INDEX(BillToName,MATCH(A3137,'Bill to Data'!$A$2:$A$3040,0))</f>
        <v>MARIO LEVESQUE</v>
      </c>
      <c r="H3137" t="str">
        <f t="shared" si="48"/>
        <v>063-0171-443</v>
      </c>
    </row>
    <row r="3138" spans="1:8" x14ac:dyDescent="0.55000000000000004">
      <c r="A3138" t="s">
        <v>2995</v>
      </c>
      <c r="B3138" s="1">
        <v>40688</v>
      </c>
      <c r="C3138" t="s">
        <v>1</v>
      </c>
      <c r="D3138" t="s">
        <v>19</v>
      </c>
      <c r="E3138" t="s">
        <v>20</v>
      </c>
      <c r="F3138">
        <v>1</v>
      </c>
      <c r="G3138" t="str">
        <f t="array" ref="G3138">INDEX(BillToName,MATCH(A3138,'Bill to Data'!$A$2:$A$3040,0))</f>
        <v>DAVID HARRINGTON</v>
      </c>
      <c r="H3138" t="str">
        <f t="shared" ref="H3138:H3201" si="49">LEFT(D3138,LEN(D3138))</f>
        <v>AA43L-AL10</v>
      </c>
    </row>
    <row r="3139" spans="1:8" x14ac:dyDescent="0.55000000000000004">
      <c r="A3139" t="s">
        <v>2996</v>
      </c>
      <c r="B3139" s="1">
        <v>40688</v>
      </c>
      <c r="C3139" t="s">
        <v>1</v>
      </c>
      <c r="D3139" t="s">
        <v>735</v>
      </c>
      <c r="E3139" t="s">
        <v>23</v>
      </c>
      <c r="F3139">
        <v>40</v>
      </c>
      <c r="G3139" t="str">
        <f t="array" ref="G3139">INDEX(BillToName,MATCH(A3139,'Bill to Data'!$A$2:$A$3040,0))</f>
        <v>KEITH TIESKOTTER</v>
      </c>
      <c r="H3139" t="str">
        <f t="shared" si="49"/>
        <v>TT11004-VP</v>
      </c>
    </row>
    <row r="3140" spans="1:8" x14ac:dyDescent="0.55000000000000004">
      <c r="A3140" t="s">
        <v>2997</v>
      </c>
      <c r="B3140" s="1">
        <v>40688</v>
      </c>
      <c r="C3140" t="s">
        <v>1</v>
      </c>
      <c r="D3140" t="s">
        <v>363</v>
      </c>
      <c r="E3140" t="s">
        <v>12</v>
      </c>
      <c r="F3140">
        <v>1</v>
      </c>
      <c r="G3140" t="str">
        <f t="array" ref="G3140">INDEX(BillToName,MATCH(A3140,'Bill to Data'!$A$2:$A$3040,0))</f>
        <v>HOWARD HERMAN</v>
      </c>
      <c r="H3140" t="str">
        <f t="shared" si="49"/>
        <v>50800-15-PP-300</v>
      </c>
    </row>
    <row r="3141" spans="1:8" x14ac:dyDescent="0.55000000000000004">
      <c r="A3141" t="s">
        <v>2998</v>
      </c>
      <c r="B3141" s="1">
        <v>40688</v>
      </c>
      <c r="C3141" t="s">
        <v>138</v>
      </c>
      <c r="D3141" t="s">
        <v>380</v>
      </c>
      <c r="E3141" t="s">
        <v>381</v>
      </c>
      <c r="F3141">
        <v>1</v>
      </c>
      <c r="G3141" t="str">
        <f t="array" ref="G3141">INDEX(BillToName,MATCH(A3141,'Bill to Data'!$A$2:$A$3040,0))</f>
        <v>Ray Dyer</v>
      </c>
      <c r="H3141" t="str">
        <f t="shared" si="49"/>
        <v>1/4XP10L-VP</v>
      </c>
    </row>
    <row r="3142" spans="1:8" x14ac:dyDescent="0.55000000000000004">
      <c r="A3142" t="s">
        <v>2998</v>
      </c>
      <c r="B3142" s="1">
        <v>40688</v>
      </c>
      <c r="C3142" t="s">
        <v>138</v>
      </c>
      <c r="D3142" t="s">
        <v>382</v>
      </c>
      <c r="E3142" t="s">
        <v>381</v>
      </c>
      <c r="F3142">
        <v>1</v>
      </c>
      <c r="G3142" t="str">
        <f t="array" ref="G3142">INDEX(BillToName,MATCH(A3142,'Bill to Data'!$A$2:$A$3040,0))</f>
        <v>Ray Dyer</v>
      </c>
      <c r="H3142" t="str">
        <f t="shared" si="49"/>
        <v>1/4XP10R-VP</v>
      </c>
    </row>
    <row r="3143" spans="1:8" x14ac:dyDescent="0.55000000000000004">
      <c r="A3143" t="s">
        <v>2999</v>
      </c>
      <c r="B3143" s="1">
        <v>40688</v>
      </c>
      <c r="C3143" t="s">
        <v>1</v>
      </c>
      <c r="D3143" t="s">
        <v>3000</v>
      </c>
      <c r="E3143" t="s">
        <v>3001</v>
      </c>
      <c r="F3143">
        <v>0</v>
      </c>
      <c r="G3143" t="str">
        <f t="array" ref="G3143">INDEX(BillToName,MATCH(A3143,'Bill to Data'!$A$2:$A$3040,0))</f>
        <v>Steve Pitts</v>
      </c>
      <c r="H3143" t="str">
        <f t="shared" si="49"/>
        <v>QJ364C-3/4-NYB</v>
      </c>
    </row>
    <row r="3144" spans="1:8" x14ac:dyDescent="0.55000000000000004">
      <c r="A3144" t="s">
        <v>2999</v>
      </c>
      <c r="B3144" s="1">
        <v>40688</v>
      </c>
      <c r="C3144" t="s">
        <v>1</v>
      </c>
      <c r="D3144" t="s">
        <v>2078</v>
      </c>
      <c r="E3144" t="s">
        <v>2079</v>
      </c>
      <c r="F3144">
        <v>2</v>
      </c>
      <c r="G3144" t="str">
        <f t="array" ref="G3144">INDEX(BillToName,MATCH(A3144,'Bill to Data'!$A$2:$A$3040,0))</f>
        <v>Steve Pitts</v>
      </c>
      <c r="H3144" t="str">
        <f t="shared" si="49"/>
        <v>LST100-100</v>
      </c>
    </row>
    <row r="3145" spans="1:8" x14ac:dyDescent="0.55000000000000004">
      <c r="A3145" t="s">
        <v>2999</v>
      </c>
      <c r="B3145" s="1">
        <v>40688</v>
      </c>
      <c r="C3145" t="s">
        <v>1</v>
      </c>
      <c r="D3145" t="s">
        <v>892</v>
      </c>
      <c r="E3145" t="s">
        <v>3002</v>
      </c>
      <c r="F3145">
        <v>55</v>
      </c>
      <c r="G3145" t="str">
        <f t="array" ref="G3145">INDEX(BillToName,MATCH(A3145,'Bill to Data'!$A$2:$A$3040,0))</f>
        <v>Steve Pitts</v>
      </c>
      <c r="H3145" t="str">
        <f t="shared" si="49"/>
        <v>TDXL11004</v>
      </c>
    </row>
    <row r="3146" spans="1:8" x14ac:dyDescent="0.55000000000000004">
      <c r="A3146" t="s">
        <v>3003</v>
      </c>
      <c r="B3146" s="1">
        <v>40688</v>
      </c>
      <c r="C3146" t="s">
        <v>1</v>
      </c>
      <c r="D3146" t="s">
        <v>111</v>
      </c>
      <c r="E3146" t="s">
        <v>76</v>
      </c>
      <c r="F3146">
        <v>10</v>
      </c>
      <c r="G3146" t="str">
        <f t="array" ref="G3146">INDEX(BillToName,MATCH(A3146,'Bill to Data'!$A$2:$A$3040,0))</f>
        <v>Werner Engel</v>
      </c>
      <c r="H3146" t="str">
        <f t="shared" si="49"/>
        <v>QJ111SQ-1</v>
      </c>
    </row>
    <row r="3147" spans="1:8" x14ac:dyDescent="0.55000000000000004">
      <c r="A3147" t="s">
        <v>3003</v>
      </c>
      <c r="B3147" s="1">
        <v>40688</v>
      </c>
      <c r="C3147" t="s">
        <v>1</v>
      </c>
      <c r="D3147" t="s">
        <v>2190</v>
      </c>
      <c r="E3147" t="s">
        <v>293</v>
      </c>
      <c r="F3147">
        <v>30</v>
      </c>
      <c r="G3147" t="str">
        <f t="array" ref="G3147">INDEX(BillToName,MATCH(A3147,'Bill to Data'!$A$2:$A$3040,0))</f>
        <v>Werner Engel</v>
      </c>
      <c r="H3147" t="str">
        <f t="shared" si="49"/>
        <v>AIXR11006VP</v>
      </c>
    </row>
    <row r="3148" spans="1:8" x14ac:dyDescent="0.55000000000000004">
      <c r="A3148" t="s">
        <v>3004</v>
      </c>
      <c r="B3148" s="1">
        <v>40688</v>
      </c>
      <c r="C3148" t="s">
        <v>138</v>
      </c>
      <c r="D3148" t="s">
        <v>3005</v>
      </c>
      <c r="E3148" t="s">
        <v>3006</v>
      </c>
      <c r="F3148">
        <v>85</v>
      </c>
      <c r="G3148" t="str">
        <f t="array" ref="G3148">INDEX(BillToName,MATCH(A3148,'Bill to Data'!$A$2:$A$3040,0))</f>
        <v>PREMIER COOP</v>
      </c>
      <c r="H3148" t="str">
        <f t="shared" si="49"/>
        <v>TDXLV025</v>
      </c>
    </row>
    <row r="3149" spans="1:8" x14ac:dyDescent="0.55000000000000004">
      <c r="A3149" t="s">
        <v>3007</v>
      </c>
      <c r="B3149" s="1">
        <v>40689</v>
      </c>
      <c r="C3149" t="s">
        <v>138</v>
      </c>
      <c r="D3149" t="s">
        <v>594</v>
      </c>
      <c r="E3149" t="s">
        <v>595</v>
      </c>
      <c r="F3149">
        <v>1</v>
      </c>
      <c r="G3149" t="str">
        <f t="array" ref="G3149">INDEX(BillToName,MATCH(A3149,'Bill to Data'!$A$2:$A$3040,0))</f>
        <v>JEREMY MILLS</v>
      </c>
      <c r="H3149" t="str">
        <f t="shared" si="49"/>
        <v>000-50-W</v>
      </c>
    </row>
    <row r="3150" spans="1:8" x14ac:dyDescent="0.55000000000000004">
      <c r="A3150" t="s">
        <v>3008</v>
      </c>
      <c r="B3150" s="1">
        <v>40689</v>
      </c>
      <c r="C3150" t="s">
        <v>1</v>
      </c>
      <c r="D3150" t="s">
        <v>2018</v>
      </c>
      <c r="E3150" t="s">
        <v>2019</v>
      </c>
      <c r="F3150">
        <v>10</v>
      </c>
      <c r="G3150" t="str">
        <f t="array" ref="G3150">INDEX(BillToName,MATCH(A3150,'Bill to Data'!$A$2:$A$3040,0))</f>
        <v>ROBERTO CZECH</v>
      </c>
      <c r="H3150" t="str">
        <f t="shared" si="49"/>
        <v>XT024</v>
      </c>
    </row>
    <row r="3151" spans="1:8" x14ac:dyDescent="0.55000000000000004">
      <c r="A3151" t="s">
        <v>3009</v>
      </c>
      <c r="B3151" s="1">
        <v>40689</v>
      </c>
      <c r="C3151" t="s">
        <v>1</v>
      </c>
      <c r="D3151" t="s">
        <v>1331</v>
      </c>
      <c r="E3151" t="s">
        <v>145</v>
      </c>
      <c r="F3151">
        <v>3</v>
      </c>
      <c r="G3151" t="str">
        <f t="array" ref="G3151">INDEX(BillToName,MATCH(A3151,'Bill to Data'!$A$2:$A$3040,0))</f>
        <v>JESSE BROOKSHIRE</v>
      </c>
      <c r="H3151" t="str">
        <f t="shared" si="49"/>
        <v>QJ363C-750-2-NY</v>
      </c>
    </row>
    <row r="3152" spans="1:8" x14ac:dyDescent="0.55000000000000004">
      <c r="A3152" t="s">
        <v>3009</v>
      </c>
      <c r="B3152" s="1">
        <v>40689</v>
      </c>
      <c r="C3152" t="s">
        <v>1</v>
      </c>
      <c r="D3152" t="s">
        <v>2148</v>
      </c>
      <c r="E3152" t="s">
        <v>2149</v>
      </c>
      <c r="F3152">
        <v>1</v>
      </c>
      <c r="G3152" t="str">
        <f t="array" ref="G3152">INDEX(BillToName,MATCH(A3152,'Bill to Data'!$A$2:$A$3040,0))</f>
        <v>JESSE BROOKSHIRE</v>
      </c>
      <c r="H3152" t="str">
        <f t="shared" si="49"/>
        <v>SF-1100-PTS</v>
      </c>
    </row>
    <row r="3153" spans="1:8" x14ac:dyDescent="0.55000000000000004">
      <c r="A3153" t="s">
        <v>3010</v>
      </c>
      <c r="B3153" s="1">
        <v>40689</v>
      </c>
      <c r="C3153" t="s">
        <v>1</v>
      </c>
      <c r="D3153" t="s">
        <v>114</v>
      </c>
      <c r="E3153" t="s">
        <v>115</v>
      </c>
      <c r="F3153">
        <v>1</v>
      </c>
      <c r="G3153" t="str">
        <f t="array" ref="G3153">INDEX(BillToName,MATCH(A3153,'Bill to Data'!$A$2:$A$3040,0))</f>
        <v>GEORGE HITZ</v>
      </c>
      <c r="H3153" t="str">
        <f t="shared" si="49"/>
        <v>22670-PP-15-1/4</v>
      </c>
    </row>
    <row r="3154" spans="1:8" x14ac:dyDescent="0.55000000000000004">
      <c r="A3154" t="s">
        <v>3010</v>
      </c>
      <c r="B3154" s="1">
        <v>40689</v>
      </c>
      <c r="C3154" t="s">
        <v>1</v>
      </c>
      <c r="D3154" t="s">
        <v>944</v>
      </c>
      <c r="E3154" t="s">
        <v>945</v>
      </c>
      <c r="F3154">
        <v>12</v>
      </c>
      <c r="G3154" t="str">
        <f t="array" ref="G3154">INDEX(BillToName,MATCH(A3154,'Bill to Data'!$A$2:$A$3040,0))</f>
        <v>GEORGE HITZ</v>
      </c>
      <c r="H3154" t="str">
        <f t="shared" si="49"/>
        <v>TK-VS10</v>
      </c>
    </row>
    <row r="3155" spans="1:8" x14ac:dyDescent="0.55000000000000004">
      <c r="A3155" t="s">
        <v>3011</v>
      </c>
      <c r="B3155" s="1">
        <v>40689</v>
      </c>
      <c r="C3155" t="s">
        <v>138</v>
      </c>
      <c r="D3155" t="s">
        <v>1385</v>
      </c>
      <c r="E3155" t="s">
        <v>1386</v>
      </c>
      <c r="F3155">
        <v>0</v>
      </c>
      <c r="G3155" t="str">
        <f t="array" ref="G3155">INDEX(BillToName,MATCH(A3155,'Bill to Data'!$A$2:$A$3040,0))</f>
        <v>KYLE PETERSON</v>
      </c>
      <c r="H3155" t="str">
        <f t="shared" si="49"/>
        <v>ULD120-03</v>
      </c>
    </row>
    <row r="3156" spans="1:8" x14ac:dyDescent="0.55000000000000004">
      <c r="A3156" t="s">
        <v>3011</v>
      </c>
      <c r="B3156" s="1">
        <v>40689</v>
      </c>
      <c r="C3156" t="s">
        <v>138</v>
      </c>
      <c r="D3156" t="s">
        <v>2948</v>
      </c>
      <c r="E3156" t="s">
        <v>2949</v>
      </c>
      <c r="F3156">
        <v>4</v>
      </c>
      <c r="G3156" t="str">
        <f t="array" ref="G3156">INDEX(BillToName,MATCH(A3156,'Bill to Data'!$A$2:$A$3040,0))</f>
        <v>KYLE PETERSON</v>
      </c>
      <c r="H3156" t="str">
        <f t="shared" si="49"/>
        <v>QJ365C-3/4-NYB</v>
      </c>
    </row>
    <row r="3157" spans="1:8" x14ac:dyDescent="0.55000000000000004">
      <c r="A3157" t="s">
        <v>3012</v>
      </c>
      <c r="B3157" s="1">
        <v>40689</v>
      </c>
      <c r="C3157" t="s">
        <v>138</v>
      </c>
      <c r="D3157" t="s">
        <v>2862</v>
      </c>
      <c r="E3157" t="s">
        <v>2863</v>
      </c>
      <c r="F3157">
        <v>1</v>
      </c>
      <c r="G3157" t="str">
        <f t="array" ref="G3157">INDEX(BillToName,MATCH(A3157,'Bill to Data'!$A$2:$A$3040,0))</f>
        <v>CHRIS WYATT</v>
      </c>
      <c r="H3157" t="str">
        <f t="shared" si="49"/>
        <v>8400-500-NYB</v>
      </c>
    </row>
    <row r="3158" spans="1:8" x14ac:dyDescent="0.55000000000000004">
      <c r="A3158" t="s">
        <v>3013</v>
      </c>
      <c r="B3158" s="1">
        <v>40689</v>
      </c>
      <c r="C3158" t="s">
        <v>1</v>
      </c>
      <c r="D3158" t="s">
        <v>544</v>
      </c>
      <c r="E3158" t="s">
        <v>545</v>
      </c>
      <c r="F3158">
        <v>1</v>
      </c>
      <c r="G3158" t="str">
        <f t="array" ref="G3158">INDEX(BillToName,MATCH(A3158,'Bill to Data'!$A$2:$A$3040,0))</f>
        <v>DONALD WALLACE</v>
      </c>
      <c r="H3158" t="str">
        <f t="shared" si="49"/>
        <v>SS0025-18</v>
      </c>
    </row>
    <row r="3159" spans="1:8" x14ac:dyDescent="0.55000000000000004">
      <c r="A3159" t="s">
        <v>3013</v>
      </c>
      <c r="B3159" s="1">
        <v>40689</v>
      </c>
      <c r="C3159" t="s">
        <v>1</v>
      </c>
      <c r="D3159" t="s">
        <v>303</v>
      </c>
      <c r="E3159" t="s">
        <v>304</v>
      </c>
      <c r="F3159">
        <v>1</v>
      </c>
      <c r="G3159" t="str">
        <f t="array" ref="G3159">INDEX(BillToName,MATCH(A3159,'Bill to Data'!$A$2:$A$3040,0))</f>
        <v>DONALD WALLACE</v>
      </c>
      <c r="H3159" t="str">
        <f t="shared" si="49"/>
        <v>2088-343-135</v>
      </c>
    </row>
    <row r="3160" spans="1:8" x14ac:dyDescent="0.55000000000000004">
      <c r="A3160" t="s">
        <v>3013</v>
      </c>
      <c r="B3160" s="1">
        <v>40689</v>
      </c>
      <c r="C3160" t="s">
        <v>1</v>
      </c>
      <c r="D3160" t="s">
        <v>75</v>
      </c>
      <c r="E3160" t="s">
        <v>76</v>
      </c>
      <c r="F3160">
        <v>1</v>
      </c>
      <c r="G3160" t="str">
        <f t="array" ref="G3160">INDEX(BillToName,MATCH(A3160,'Bill to Data'!$A$2:$A$3040,0))</f>
        <v>DONALD WALLACE</v>
      </c>
      <c r="H3160" t="str">
        <f t="shared" si="49"/>
        <v>QJ111-1</v>
      </c>
    </row>
    <row r="3161" spans="1:8" x14ac:dyDescent="0.55000000000000004">
      <c r="A3161" t="s">
        <v>3013</v>
      </c>
      <c r="B3161" s="1">
        <v>40689</v>
      </c>
      <c r="C3161" t="s">
        <v>1</v>
      </c>
      <c r="D3161" t="s">
        <v>71</v>
      </c>
      <c r="E3161" t="s">
        <v>72</v>
      </c>
      <c r="F3161">
        <v>12</v>
      </c>
      <c r="G3161" t="str">
        <f t="array" ref="G3161">INDEX(BillToName,MATCH(A3161,'Bill to Data'!$A$2:$A$3040,0))</f>
        <v>DONALD WALLACE</v>
      </c>
      <c r="H3161" t="str">
        <f t="shared" si="49"/>
        <v>55215-50-EPR</v>
      </c>
    </row>
    <row r="3162" spans="1:8" x14ac:dyDescent="0.55000000000000004">
      <c r="A3162" t="s">
        <v>3013</v>
      </c>
      <c r="B3162" s="1">
        <v>40689</v>
      </c>
      <c r="C3162" t="s">
        <v>1</v>
      </c>
      <c r="D3162" t="s">
        <v>242</v>
      </c>
      <c r="E3162" t="s">
        <v>243</v>
      </c>
      <c r="F3162">
        <v>12</v>
      </c>
      <c r="G3162" t="str">
        <f t="array" ref="G3162">INDEX(BillToName,MATCH(A3162,'Bill to Data'!$A$2:$A$3040,0))</f>
        <v>DONALD WALLACE</v>
      </c>
      <c r="H3162" t="str">
        <f t="shared" si="49"/>
        <v>CP19438-EPR</v>
      </c>
    </row>
    <row r="3163" spans="1:8" x14ac:dyDescent="0.55000000000000004">
      <c r="A3163" t="s">
        <v>3013</v>
      </c>
      <c r="B3163" s="1">
        <v>40689</v>
      </c>
      <c r="C3163" t="s">
        <v>1</v>
      </c>
      <c r="D3163" t="s">
        <v>473</v>
      </c>
      <c r="E3163" t="s">
        <v>474</v>
      </c>
      <c r="F3163">
        <v>3</v>
      </c>
      <c r="G3163" t="str">
        <f t="array" ref="G3163">INDEX(BillToName,MATCH(A3163,'Bill to Data'!$A$2:$A$3040,0))</f>
        <v>DONALD WALLACE</v>
      </c>
      <c r="H3163" t="str">
        <f t="shared" si="49"/>
        <v>19349-211-406-N</v>
      </c>
    </row>
    <row r="3164" spans="1:8" x14ac:dyDescent="0.55000000000000004">
      <c r="A3164" t="s">
        <v>3013</v>
      </c>
      <c r="B3164" s="1">
        <v>40689</v>
      </c>
      <c r="C3164" t="s">
        <v>1</v>
      </c>
      <c r="D3164" t="s">
        <v>475</v>
      </c>
      <c r="E3164" t="s">
        <v>476</v>
      </c>
      <c r="F3164">
        <v>7</v>
      </c>
      <c r="G3164" t="str">
        <f t="array" ref="G3164">INDEX(BillToName,MATCH(A3164,'Bill to Data'!$A$2:$A$3040,0))</f>
        <v>DONALD WALLACE</v>
      </c>
      <c r="H3164" t="str">
        <f t="shared" si="49"/>
        <v>19350-212-406-N</v>
      </c>
    </row>
    <row r="3165" spans="1:8" x14ac:dyDescent="0.55000000000000004">
      <c r="A3165" t="s">
        <v>3013</v>
      </c>
      <c r="B3165" s="1">
        <v>40689</v>
      </c>
      <c r="C3165" t="s">
        <v>1</v>
      </c>
      <c r="D3165" t="s">
        <v>645</v>
      </c>
      <c r="E3165" t="s">
        <v>120</v>
      </c>
      <c r="F3165">
        <v>8</v>
      </c>
      <c r="G3165" t="str">
        <f t="array" ref="G3165">INDEX(BillToName,MATCH(A3165,'Bill to Data'!$A$2:$A$3040,0))</f>
        <v>DONALD WALLACE</v>
      </c>
      <c r="H3165" t="str">
        <f t="shared" si="49"/>
        <v>XR11002-VS</v>
      </c>
    </row>
    <row r="3166" spans="1:8" x14ac:dyDescent="0.55000000000000004">
      <c r="A3166" t="s">
        <v>3013</v>
      </c>
      <c r="B3166" s="1">
        <v>40689</v>
      </c>
      <c r="C3166" t="s">
        <v>1</v>
      </c>
      <c r="D3166" t="s">
        <v>77</v>
      </c>
      <c r="E3166" t="s">
        <v>30</v>
      </c>
      <c r="F3166">
        <v>8</v>
      </c>
      <c r="G3166" t="str">
        <f t="array" ref="G3166">INDEX(BillToName,MATCH(A3166,'Bill to Data'!$A$2:$A$3040,0))</f>
        <v>DONALD WALLACE</v>
      </c>
      <c r="H3166" t="str">
        <f t="shared" si="49"/>
        <v>25612-6-NYR</v>
      </c>
    </row>
    <row r="3167" spans="1:8" x14ac:dyDescent="0.55000000000000004">
      <c r="A3167" t="s">
        <v>3014</v>
      </c>
      <c r="B3167" s="1">
        <v>40689</v>
      </c>
      <c r="C3167" t="s">
        <v>1</v>
      </c>
      <c r="D3167" t="s">
        <v>1138</v>
      </c>
      <c r="E3167" t="s">
        <v>1139</v>
      </c>
      <c r="F3167">
        <v>2</v>
      </c>
      <c r="G3167" t="str">
        <f t="array" ref="G3167">INDEX(BillToName,MATCH(A3167,'Bill to Data'!$A$2:$A$3040,0))</f>
        <v>ROBERT NONEMAKER</v>
      </c>
      <c r="H3167" t="str">
        <f t="shared" si="49"/>
        <v>IBFD35-SET</v>
      </c>
    </row>
    <row r="3168" spans="1:8" x14ac:dyDescent="0.55000000000000004">
      <c r="A3168" t="s">
        <v>3015</v>
      </c>
      <c r="B3168" s="1">
        <v>40690</v>
      </c>
      <c r="C3168" t="s">
        <v>138</v>
      </c>
      <c r="D3168" t="s">
        <v>1776</v>
      </c>
      <c r="E3168" t="s">
        <v>1777</v>
      </c>
      <c r="F3168">
        <v>1</v>
      </c>
      <c r="G3168" t="str">
        <f t="array" ref="G3168">INDEX(BillToName,MATCH(A3168,'Bill to Data'!$A$2:$A$3040,0))</f>
        <v>INTEGRA PLASTIC PRODUCTS</v>
      </c>
      <c r="H3168" t="str">
        <f t="shared" si="49"/>
        <v>3522000</v>
      </c>
    </row>
    <row r="3169" spans="1:8" x14ac:dyDescent="0.55000000000000004">
      <c r="A3169" t="s">
        <v>3015</v>
      </c>
      <c r="B3169" s="1">
        <v>40690</v>
      </c>
      <c r="C3169" t="s">
        <v>138</v>
      </c>
      <c r="D3169" t="s">
        <v>1778</v>
      </c>
      <c r="E3169" t="s">
        <v>1779</v>
      </c>
      <c r="F3169">
        <v>1</v>
      </c>
      <c r="G3169" t="str">
        <f t="array" ref="G3169">INDEX(BillToName,MATCH(A3169,'Bill to Data'!$A$2:$A$3040,0))</f>
        <v>INTEGRA PLASTIC PRODUCTS</v>
      </c>
      <c r="H3169" t="str">
        <f t="shared" si="49"/>
        <v>350401</v>
      </c>
    </row>
    <row r="3170" spans="1:8" x14ac:dyDescent="0.55000000000000004">
      <c r="A3170" t="s">
        <v>3016</v>
      </c>
      <c r="B3170" s="1">
        <v>40690</v>
      </c>
      <c r="C3170" t="s">
        <v>138</v>
      </c>
      <c r="D3170" t="s">
        <v>93</v>
      </c>
      <c r="E3170" t="s">
        <v>94</v>
      </c>
      <c r="F3170">
        <v>1</v>
      </c>
      <c r="G3170" t="str">
        <f t="array" ref="G3170">INDEX(BillToName,MATCH(A3170,'Bill to Data'!$A$2:$A$3040,0))</f>
        <v>PETER</v>
      </c>
      <c r="H3170" t="str">
        <f t="shared" si="49"/>
        <v>MFM220</v>
      </c>
    </row>
    <row r="3171" spans="1:8" x14ac:dyDescent="0.55000000000000004">
      <c r="A3171" t="s">
        <v>3016</v>
      </c>
      <c r="B3171" s="1">
        <v>40690</v>
      </c>
      <c r="C3171" t="s">
        <v>138</v>
      </c>
      <c r="D3171" t="s">
        <v>1751</v>
      </c>
      <c r="E3171" t="s">
        <v>1752</v>
      </c>
      <c r="F3171">
        <v>10</v>
      </c>
      <c r="G3171" t="str">
        <f t="array" ref="G3171">INDEX(BillToName,MATCH(A3171,'Bill to Data'!$A$2:$A$3040,0))</f>
        <v>PETER</v>
      </c>
      <c r="H3171" t="str">
        <f t="shared" si="49"/>
        <v>QJ363C-1-NYB</v>
      </c>
    </row>
    <row r="3172" spans="1:8" x14ac:dyDescent="0.55000000000000004">
      <c r="A3172" t="s">
        <v>3016</v>
      </c>
      <c r="B3172" s="1">
        <v>40690</v>
      </c>
      <c r="C3172" t="s">
        <v>138</v>
      </c>
      <c r="D3172" t="s">
        <v>1753</v>
      </c>
      <c r="E3172" t="s">
        <v>1754</v>
      </c>
      <c r="F3172">
        <v>10</v>
      </c>
      <c r="G3172" t="str">
        <f t="array" ref="G3172">INDEX(BillToName,MATCH(A3172,'Bill to Data'!$A$2:$A$3040,0))</f>
        <v>PETER</v>
      </c>
      <c r="H3172" t="str">
        <f t="shared" si="49"/>
        <v>CP38926-2-NYB</v>
      </c>
    </row>
    <row r="3173" spans="1:8" x14ac:dyDescent="0.55000000000000004">
      <c r="A3173" t="s">
        <v>3016</v>
      </c>
      <c r="B3173" s="1">
        <v>40690</v>
      </c>
      <c r="C3173" t="s">
        <v>138</v>
      </c>
      <c r="D3173" t="s">
        <v>628</v>
      </c>
      <c r="E3173" t="s">
        <v>249</v>
      </c>
      <c r="F3173">
        <v>1</v>
      </c>
      <c r="G3173" t="str">
        <f t="array" ref="G3173">INDEX(BillToName,MATCH(A3173,'Bill to Data'!$A$2:$A$3040,0))</f>
        <v>PETER</v>
      </c>
      <c r="H3173" t="str">
        <f t="shared" si="49"/>
        <v>SF-1100</v>
      </c>
    </row>
    <row r="3174" spans="1:8" x14ac:dyDescent="0.55000000000000004">
      <c r="A3174" t="s">
        <v>3016</v>
      </c>
      <c r="B3174" s="1">
        <v>40690</v>
      </c>
      <c r="C3174" t="s">
        <v>138</v>
      </c>
      <c r="D3174" t="s">
        <v>1120</v>
      </c>
      <c r="E3174" t="s">
        <v>1121</v>
      </c>
      <c r="F3174">
        <v>1</v>
      </c>
      <c r="G3174" t="str">
        <f t="array" ref="G3174">INDEX(BillToName,MATCH(A3174,'Bill to Data'!$A$2:$A$3040,0))</f>
        <v>PETER</v>
      </c>
      <c r="H3174" t="str">
        <f t="shared" si="49"/>
        <v>FM-1100</v>
      </c>
    </row>
    <row r="3175" spans="1:8" x14ac:dyDescent="0.55000000000000004">
      <c r="A3175" t="s">
        <v>3017</v>
      </c>
      <c r="B3175" s="1">
        <v>40690</v>
      </c>
      <c r="C3175" t="s">
        <v>138</v>
      </c>
      <c r="D3175" t="s">
        <v>1341</v>
      </c>
      <c r="E3175" t="s">
        <v>145</v>
      </c>
      <c r="F3175">
        <v>-40</v>
      </c>
      <c r="G3175" t="str">
        <f t="array" ref="G3175">INDEX(BillToName,MATCH(A3175,'Bill to Data'!$A$2:$A$3040,0))</f>
        <v>Phone Orders</v>
      </c>
      <c r="H3175" t="str">
        <f t="shared" si="49"/>
        <v>QJ363C-1000-1-N</v>
      </c>
    </row>
    <row r="3176" spans="1:8" x14ac:dyDescent="0.55000000000000004">
      <c r="A3176" t="s">
        <v>3018</v>
      </c>
      <c r="B3176" s="1">
        <v>40690</v>
      </c>
      <c r="C3176" t="s">
        <v>138</v>
      </c>
      <c r="D3176" t="s">
        <v>416</v>
      </c>
      <c r="E3176" t="s">
        <v>417</v>
      </c>
      <c r="F3176">
        <v>3</v>
      </c>
      <c r="G3176" t="str">
        <f t="array" ref="G3176">INDEX(BillToName,MATCH(A3176,'Bill to Data'!$A$2:$A$3040,0))</f>
        <v>CHRIS LOCKHART</v>
      </c>
      <c r="H3176" t="str">
        <f t="shared" si="49"/>
        <v>2088-394-144</v>
      </c>
    </row>
    <row r="3177" spans="1:8" x14ac:dyDescent="0.55000000000000004">
      <c r="A3177" t="s">
        <v>3019</v>
      </c>
      <c r="B3177" s="1">
        <v>40690</v>
      </c>
      <c r="C3177" t="s">
        <v>1</v>
      </c>
      <c r="D3177" t="s">
        <v>1410</v>
      </c>
      <c r="E3177" t="s">
        <v>1411</v>
      </c>
      <c r="F3177">
        <v>10</v>
      </c>
      <c r="G3177" t="str">
        <f t="array" ref="G3177">INDEX(BillToName,MATCH(A3177,'Bill to Data'!$A$2:$A$3040,0))</f>
        <v>ANTHAN BARTA</v>
      </c>
      <c r="H3177" t="str">
        <f t="shared" si="49"/>
        <v>21950-10-NYB</v>
      </c>
    </row>
    <row r="3178" spans="1:8" x14ac:dyDescent="0.55000000000000004">
      <c r="A3178" t="s">
        <v>3019</v>
      </c>
      <c r="B3178" s="1">
        <v>40690</v>
      </c>
      <c r="C3178" t="s">
        <v>1</v>
      </c>
      <c r="D3178" t="s">
        <v>254</v>
      </c>
      <c r="E3178" t="s">
        <v>255</v>
      </c>
      <c r="F3178">
        <v>10</v>
      </c>
      <c r="G3178" t="str">
        <f t="array" ref="G3178">INDEX(BillToName,MATCH(A3178,'Bill to Data'!$A$2:$A$3040,0))</f>
        <v>ANTHAN BARTA</v>
      </c>
      <c r="H3178" t="str">
        <f t="shared" si="49"/>
        <v>CP21953-EPR</v>
      </c>
    </row>
    <row r="3179" spans="1:8" x14ac:dyDescent="0.55000000000000004">
      <c r="A3179" t="s">
        <v>3019</v>
      </c>
      <c r="B3179" s="1">
        <v>40690</v>
      </c>
      <c r="C3179" t="s">
        <v>1</v>
      </c>
      <c r="D3179" t="s">
        <v>129</v>
      </c>
      <c r="E3179" t="s">
        <v>72</v>
      </c>
      <c r="F3179">
        <v>15</v>
      </c>
      <c r="G3179" t="str">
        <f t="array" ref="G3179">INDEX(BillToName,MATCH(A3179,'Bill to Data'!$A$2:$A$3040,0))</f>
        <v>ANTHAN BARTA</v>
      </c>
      <c r="H3179" t="str">
        <f t="shared" si="49"/>
        <v>55215-100-EPR</v>
      </c>
    </row>
    <row r="3180" spans="1:8" x14ac:dyDescent="0.55000000000000004">
      <c r="A3180" t="s">
        <v>3019</v>
      </c>
      <c r="B3180" s="1">
        <v>40690</v>
      </c>
      <c r="C3180" t="s">
        <v>1</v>
      </c>
      <c r="D3180" t="s">
        <v>735</v>
      </c>
      <c r="E3180" t="s">
        <v>23</v>
      </c>
      <c r="F3180">
        <v>28</v>
      </c>
      <c r="G3180" t="str">
        <f t="array" ref="G3180">INDEX(BillToName,MATCH(A3180,'Bill to Data'!$A$2:$A$3040,0))</f>
        <v>ANTHAN BARTA</v>
      </c>
      <c r="H3180" t="str">
        <f t="shared" si="49"/>
        <v>TT11004-VP</v>
      </c>
    </row>
    <row r="3181" spans="1:8" x14ac:dyDescent="0.55000000000000004">
      <c r="A3181" t="s">
        <v>3019</v>
      </c>
      <c r="B3181" s="1">
        <v>40690</v>
      </c>
      <c r="C3181" t="s">
        <v>1</v>
      </c>
      <c r="D3181" t="s">
        <v>2</v>
      </c>
      <c r="E3181" t="s">
        <v>3</v>
      </c>
      <c r="F3181">
        <v>1</v>
      </c>
      <c r="G3181" t="str">
        <f t="array" ref="G3181">INDEX(BillToName,MATCH(A3181,'Bill to Data'!$A$2:$A$3040,0))</f>
        <v>ANTHAN BARTA</v>
      </c>
      <c r="H3181" t="str">
        <f t="shared" si="49"/>
        <v>8000-543-236</v>
      </c>
    </row>
    <row r="3182" spans="1:8" x14ac:dyDescent="0.55000000000000004">
      <c r="A3182" t="s">
        <v>3020</v>
      </c>
      <c r="B3182" s="1">
        <v>40690</v>
      </c>
      <c r="C3182" t="s">
        <v>138</v>
      </c>
      <c r="D3182" t="s">
        <v>1617</v>
      </c>
      <c r="E3182" t="s">
        <v>90</v>
      </c>
      <c r="F3182">
        <v>12</v>
      </c>
      <c r="G3182" t="str">
        <f t="array" ref="G3182">INDEX(BillToName,MATCH(A3182,'Bill to Data'!$A$2:$A$3040,0))</f>
        <v>TOM OBRIEN</v>
      </c>
      <c r="H3182" t="str">
        <f t="shared" si="49"/>
        <v>XRC8005-VK</v>
      </c>
    </row>
    <row r="3183" spans="1:8" x14ac:dyDescent="0.55000000000000004">
      <c r="A3183" t="s">
        <v>3021</v>
      </c>
      <c r="B3183" s="1">
        <v>40690</v>
      </c>
      <c r="C3183" t="s">
        <v>1</v>
      </c>
      <c r="D3183" t="s">
        <v>2971</v>
      </c>
      <c r="E3183" t="s">
        <v>60</v>
      </c>
      <c r="F3183">
        <v>4</v>
      </c>
      <c r="G3183" t="str">
        <f t="array" ref="G3183">INDEX(BillToName,MATCH(A3183,'Bill to Data'!$A$2:$A$3040,0))</f>
        <v>JAMES GARNER</v>
      </c>
      <c r="H3183" t="str">
        <f t="shared" si="49"/>
        <v>DG110015-VP</v>
      </c>
    </row>
    <row r="3184" spans="1:8" x14ac:dyDescent="0.55000000000000004">
      <c r="A3184" t="s">
        <v>3022</v>
      </c>
      <c r="B3184" s="1">
        <v>40694</v>
      </c>
      <c r="C3184" t="s">
        <v>1</v>
      </c>
      <c r="D3184" t="s">
        <v>3023</v>
      </c>
      <c r="E3184" t="s">
        <v>3024</v>
      </c>
      <c r="F3184">
        <v>1</v>
      </c>
      <c r="G3184" t="str">
        <f t="array" ref="G3184">INDEX(BillToName,MATCH(A3184,'Bill to Data'!$A$2:$A$3040,0))</f>
        <v>M. TODD ESTERLINE</v>
      </c>
      <c r="H3184" t="str">
        <f t="shared" si="49"/>
        <v>LS250P</v>
      </c>
    </row>
    <row r="3185" spans="1:8" x14ac:dyDescent="0.55000000000000004">
      <c r="A3185" t="s">
        <v>3022</v>
      </c>
      <c r="B3185" s="1">
        <v>40694</v>
      </c>
      <c r="C3185" t="s">
        <v>1</v>
      </c>
      <c r="D3185" t="s">
        <v>2754</v>
      </c>
      <c r="E3185" t="s">
        <v>2755</v>
      </c>
      <c r="F3185">
        <v>1</v>
      </c>
      <c r="G3185" t="str">
        <f t="array" ref="G3185">INDEX(BillToName,MATCH(A3185,'Bill to Data'!$A$2:$A$3040,0))</f>
        <v>M. TODD ESTERLINE</v>
      </c>
      <c r="H3185" t="str">
        <f t="shared" si="49"/>
        <v>LS200-50</v>
      </c>
    </row>
    <row r="3186" spans="1:8" x14ac:dyDescent="0.55000000000000004">
      <c r="A3186" t="s">
        <v>3025</v>
      </c>
      <c r="B3186" s="1">
        <v>40694</v>
      </c>
      <c r="C3186" t="s">
        <v>138</v>
      </c>
      <c r="D3186" t="s">
        <v>3026</v>
      </c>
      <c r="E3186" t="s">
        <v>3027</v>
      </c>
      <c r="F3186">
        <v>1</v>
      </c>
      <c r="G3186" t="str">
        <f t="array" ref="G3186">INDEX(BillToName,MATCH(A3186,'Bill to Data'!$A$2:$A$3040,0))</f>
        <v>CLYDE WHITE</v>
      </c>
      <c r="H3186" t="str">
        <f t="shared" si="49"/>
        <v>8007-593-836</v>
      </c>
    </row>
    <row r="3187" spans="1:8" x14ac:dyDescent="0.55000000000000004">
      <c r="A3187" t="s">
        <v>3028</v>
      </c>
      <c r="B3187" s="1">
        <v>40694</v>
      </c>
      <c r="C3187" t="s">
        <v>1</v>
      </c>
      <c r="D3187" t="s">
        <v>3029</v>
      </c>
      <c r="E3187" t="s">
        <v>3030</v>
      </c>
      <c r="F3187">
        <v>1</v>
      </c>
      <c r="G3187" t="str">
        <f t="array" ref="G3187">INDEX(BillToName,MATCH(A3187,'Bill to Data'!$A$2:$A$3040,0))</f>
        <v>KATHLEEN LIMERICK</v>
      </c>
      <c r="H3187" t="str">
        <f t="shared" si="49"/>
        <v>063-0159-438</v>
      </c>
    </row>
    <row r="3188" spans="1:8" x14ac:dyDescent="0.55000000000000004">
      <c r="A3188" t="s">
        <v>3031</v>
      </c>
      <c r="B3188" s="1">
        <v>40694</v>
      </c>
      <c r="C3188" t="s">
        <v>1</v>
      </c>
      <c r="D3188" t="s">
        <v>22</v>
      </c>
      <c r="E3188" t="s">
        <v>23</v>
      </c>
      <c r="F3188">
        <v>55</v>
      </c>
      <c r="G3188" t="str">
        <f t="array" ref="G3188">INDEX(BillToName,MATCH(A3188,'Bill to Data'!$A$2:$A$3040,0))</f>
        <v>MARK MEHLHOFF</v>
      </c>
      <c r="H3188" t="str">
        <f t="shared" si="49"/>
        <v>TT11003-VP</v>
      </c>
    </row>
    <row r="3189" spans="1:8" x14ac:dyDescent="0.55000000000000004">
      <c r="A3189" t="s">
        <v>3031</v>
      </c>
      <c r="B3189" s="1">
        <v>40694</v>
      </c>
      <c r="C3189" t="s">
        <v>1</v>
      </c>
      <c r="D3189" t="s">
        <v>29</v>
      </c>
      <c r="E3189" t="s">
        <v>30</v>
      </c>
      <c r="F3189">
        <v>55</v>
      </c>
      <c r="G3189" t="str">
        <f t="array" ref="G3189">INDEX(BillToName,MATCH(A3189,'Bill to Data'!$A$2:$A$3040,0))</f>
        <v>MARK MEHLHOFF</v>
      </c>
      <c r="H3189" t="str">
        <f t="shared" si="49"/>
        <v>25612-4-NYR</v>
      </c>
    </row>
    <row r="3190" spans="1:8" x14ac:dyDescent="0.55000000000000004">
      <c r="A3190" t="s">
        <v>3032</v>
      </c>
      <c r="B3190" s="1">
        <v>40694</v>
      </c>
      <c r="C3190" t="s">
        <v>1</v>
      </c>
      <c r="D3190" t="s">
        <v>550</v>
      </c>
      <c r="E3190" t="s">
        <v>115</v>
      </c>
      <c r="F3190">
        <v>1</v>
      </c>
      <c r="G3190" t="str">
        <f t="array" ref="G3190">INDEX(BillToName,MATCH(A3190,'Bill to Data'!$A$2:$A$3040,0))</f>
        <v>GUY BERNHARD</v>
      </c>
      <c r="H3190" t="str">
        <f t="shared" si="49"/>
        <v>22670-PP-24-406</v>
      </c>
    </row>
    <row r="3191" spans="1:8" x14ac:dyDescent="0.55000000000000004">
      <c r="A3191" t="s">
        <v>3032</v>
      </c>
      <c r="B3191" s="1">
        <v>40694</v>
      </c>
      <c r="C3191" t="s">
        <v>1</v>
      </c>
      <c r="D3191" t="s">
        <v>1331</v>
      </c>
      <c r="E3191" t="s">
        <v>145</v>
      </c>
      <c r="F3191">
        <v>1</v>
      </c>
      <c r="G3191" t="str">
        <f t="array" ref="G3191">INDEX(BillToName,MATCH(A3191,'Bill to Data'!$A$2:$A$3040,0))</f>
        <v>GUY BERNHARD</v>
      </c>
      <c r="H3191" t="str">
        <f t="shared" si="49"/>
        <v>QJ363C-750-2-NY</v>
      </c>
    </row>
    <row r="3192" spans="1:8" x14ac:dyDescent="0.55000000000000004">
      <c r="A3192" t="s">
        <v>3032</v>
      </c>
      <c r="B3192" s="1">
        <v>40694</v>
      </c>
      <c r="C3192" t="s">
        <v>1</v>
      </c>
      <c r="D3192" t="s">
        <v>1021</v>
      </c>
      <c r="E3192" t="s">
        <v>1022</v>
      </c>
      <c r="F3192">
        <v>1</v>
      </c>
      <c r="G3192" t="str">
        <f t="array" ref="G3192">INDEX(BillToName,MATCH(A3192,'Bill to Data'!$A$2:$A$3040,0))</f>
        <v>GUY BERNHARD</v>
      </c>
      <c r="H3192" t="str">
        <f t="shared" si="49"/>
        <v>3430-0332</v>
      </c>
    </row>
    <row r="3193" spans="1:8" x14ac:dyDescent="0.55000000000000004">
      <c r="A3193" t="s">
        <v>3032</v>
      </c>
      <c r="B3193" s="1">
        <v>40694</v>
      </c>
      <c r="C3193" t="s">
        <v>1</v>
      </c>
      <c r="D3193" t="s">
        <v>136</v>
      </c>
      <c r="E3193" t="s">
        <v>120</v>
      </c>
      <c r="F3193">
        <v>72</v>
      </c>
      <c r="G3193" t="str">
        <f t="array" ref="G3193">INDEX(BillToName,MATCH(A3193,'Bill to Data'!$A$2:$A$3040,0))</f>
        <v>GUY BERNHARD</v>
      </c>
      <c r="H3193" t="str">
        <f t="shared" si="49"/>
        <v>XR8008VS</v>
      </c>
    </row>
    <row r="3194" spans="1:8" x14ac:dyDescent="0.55000000000000004">
      <c r="A3194" t="s">
        <v>3033</v>
      </c>
      <c r="B3194" s="1">
        <v>40694</v>
      </c>
      <c r="C3194" t="s">
        <v>1</v>
      </c>
      <c r="D3194" t="s">
        <v>2816</v>
      </c>
      <c r="E3194" t="s">
        <v>2817</v>
      </c>
      <c r="F3194">
        <v>2</v>
      </c>
      <c r="G3194" t="str">
        <f t="array" ref="G3194">INDEX(BillToName,MATCH(A3194,'Bill to Data'!$A$2:$A$3040,0))</f>
        <v>JASON MARCHUS</v>
      </c>
      <c r="H3194" t="str">
        <f t="shared" si="49"/>
        <v>RF002</v>
      </c>
    </row>
    <row r="3195" spans="1:8" x14ac:dyDescent="0.55000000000000004">
      <c r="A3195" t="s">
        <v>3034</v>
      </c>
      <c r="B3195" s="1">
        <v>40694</v>
      </c>
      <c r="C3195" t="s">
        <v>1</v>
      </c>
      <c r="D3195" t="s">
        <v>2274</v>
      </c>
      <c r="E3195" t="s">
        <v>2275</v>
      </c>
      <c r="F3195">
        <v>1</v>
      </c>
      <c r="G3195" t="str">
        <f t="array" ref="G3195">INDEX(BillToName,MATCH(A3195,'Bill to Data'!$A$2:$A$3040,0))</f>
        <v>PHILLIP SIGLER</v>
      </c>
      <c r="H3195" t="str">
        <f t="shared" si="49"/>
        <v>FM1010</v>
      </c>
    </row>
    <row r="3196" spans="1:8" x14ac:dyDescent="0.55000000000000004">
      <c r="A3196" t="s">
        <v>3035</v>
      </c>
      <c r="B3196" s="1">
        <v>40694</v>
      </c>
      <c r="C3196" t="s">
        <v>1</v>
      </c>
      <c r="D3196" t="s">
        <v>2910</v>
      </c>
      <c r="E3196" t="s">
        <v>2911</v>
      </c>
      <c r="F3196">
        <v>1</v>
      </c>
      <c r="G3196" t="str">
        <f t="array" ref="G3196">INDEX(BillToName,MATCH(A3196,'Bill to Data'!$A$2:$A$3040,0))</f>
        <v>WILLIAM ZIEBARTH</v>
      </c>
      <c r="H3196" t="str">
        <f t="shared" si="49"/>
        <v>VWIC300</v>
      </c>
    </row>
    <row r="3197" spans="1:8" x14ac:dyDescent="0.55000000000000004">
      <c r="A3197" t="s">
        <v>3036</v>
      </c>
      <c r="B3197" s="1">
        <v>40694</v>
      </c>
      <c r="C3197" t="s">
        <v>138</v>
      </c>
      <c r="D3197" t="s">
        <v>2</v>
      </c>
      <c r="E3197" t="s">
        <v>3</v>
      </c>
      <c r="F3197">
        <v>-1</v>
      </c>
      <c r="G3197" t="str">
        <f t="array" ref="G3197">INDEX(BillToName,MATCH(A3197,'Bill to Data'!$A$2:$A$3040,0))</f>
        <v>David Osterhage</v>
      </c>
      <c r="H3197" t="str">
        <f t="shared" si="49"/>
        <v>8000-543-236</v>
      </c>
    </row>
    <row r="3198" spans="1:8" x14ac:dyDescent="0.55000000000000004">
      <c r="A3198" t="s">
        <v>3037</v>
      </c>
      <c r="B3198" s="1">
        <v>40694</v>
      </c>
      <c r="C3198" t="s">
        <v>138</v>
      </c>
      <c r="D3198" t="s">
        <v>1940</v>
      </c>
      <c r="E3198" t="s">
        <v>1941</v>
      </c>
      <c r="F3198">
        <v>13</v>
      </c>
      <c r="G3198" t="str">
        <f t="array" ref="G3198">INDEX(BillToName,MATCH(A3198,'Bill to Data'!$A$2:$A$3040,0))</f>
        <v>TODD SAUER</v>
      </c>
      <c r="H3198" t="str">
        <f t="shared" si="49"/>
        <v>HF140-10</v>
      </c>
    </row>
    <row r="3199" spans="1:8" x14ac:dyDescent="0.55000000000000004">
      <c r="A3199" t="s">
        <v>3037</v>
      </c>
      <c r="B3199" s="1">
        <v>40694</v>
      </c>
      <c r="C3199" t="s">
        <v>138</v>
      </c>
      <c r="D3199" t="s">
        <v>1942</v>
      </c>
      <c r="E3199" t="s">
        <v>1943</v>
      </c>
      <c r="F3199">
        <v>11</v>
      </c>
      <c r="G3199" t="str">
        <f t="array" ref="G3199">INDEX(BillToName,MATCH(A3199,'Bill to Data'!$A$2:$A$3040,0))</f>
        <v>TODD SAUER</v>
      </c>
      <c r="H3199" t="str">
        <f t="shared" si="49"/>
        <v>HF140-15</v>
      </c>
    </row>
    <row r="3200" spans="1:8" x14ac:dyDescent="0.55000000000000004">
      <c r="A3200" t="s">
        <v>3038</v>
      </c>
      <c r="B3200" s="1">
        <v>40694</v>
      </c>
      <c r="C3200" t="s">
        <v>1</v>
      </c>
      <c r="D3200" t="s">
        <v>922</v>
      </c>
      <c r="E3200" t="s">
        <v>923</v>
      </c>
      <c r="F3200">
        <v>3</v>
      </c>
      <c r="G3200" t="str">
        <f t="array" ref="G3200">INDEX(BillToName,MATCH(A3200,'Bill to Data'!$A$2:$A$3040,0))</f>
        <v>CHRISTOPHER MALM</v>
      </c>
      <c r="H3200" t="str">
        <f t="shared" si="49"/>
        <v>PN031</v>
      </c>
    </row>
    <row r="3201" spans="1:8" x14ac:dyDescent="0.55000000000000004">
      <c r="A3201" t="s">
        <v>3039</v>
      </c>
      <c r="B3201" s="1">
        <v>40694</v>
      </c>
      <c r="C3201" t="s">
        <v>138</v>
      </c>
      <c r="D3201" t="s">
        <v>665</v>
      </c>
      <c r="E3201" t="s">
        <v>666</v>
      </c>
      <c r="F3201">
        <v>75</v>
      </c>
      <c r="G3201" t="str">
        <f t="array" ref="G3201">INDEX(BillToName,MATCH(A3201,'Bill to Data'!$A$2:$A$3040,0))</f>
        <v>ED GRYGLESKI</v>
      </c>
      <c r="H3201" t="str">
        <f t="shared" si="49"/>
        <v>AI11004-VS</v>
      </c>
    </row>
    <row r="3202" spans="1:8" x14ac:dyDescent="0.55000000000000004">
      <c r="A3202" t="s">
        <v>3039</v>
      </c>
      <c r="B3202" s="1">
        <v>40694</v>
      </c>
      <c r="C3202" t="s">
        <v>138</v>
      </c>
      <c r="D3202" t="s">
        <v>667</v>
      </c>
      <c r="E3202" t="s">
        <v>30</v>
      </c>
      <c r="F3202">
        <v>75</v>
      </c>
      <c r="G3202" t="str">
        <f t="array" ref="G3202">INDEX(BillToName,MATCH(A3202,'Bill to Data'!$A$2:$A$3040,0))</f>
        <v>ED GRYGLESKI</v>
      </c>
      <c r="H3202" t="str">
        <f t="shared" ref="H3202:H3265" si="50">LEFT(D3202,LEN(D3202))</f>
        <v>25598-3-NYR</v>
      </c>
    </row>
    <row r="3203" spans="1:8" x14ac:dyDescent="0.55000000000000004">
      <c r="A3203" t="s">
        <v>3039</v>
      </c>
      <c r="B3203" s="1">
        <v>40694</v>
      </c>
      <c r="C3203" t="s">
        <v>138</v>
      </c>
      <c r="D3203" t="s">
        <v>1027</v>
      </c>
      <c r="E3203" t="s">
        <v>1028</v>
      </c>
      <c r="F3203">
        <v>20</v>
      </c>
      <c r="G3203" t="str">
        <f t="array" ref="G3203">INDEX(BillToName,MATCH(A3203,'Bill to Data'!$A$2:$A$3040,0))</f>
        <v>ED GRYGLESKI</v>
      </c>
      <c r="H3203" t="str">
        <f t="shared" si="50"/>
        <v>75004</v>
      </c>
    </row>
    <row r="3204" spans="1:8" x14ac:dyDescent="0.55000000000000004">
      <c r="A3204" t="s">
        <v>3039</v>
      </c>
      <c r="B3204" s="1">
        <v>40694</v>
      </c>
      <c r="C3204" t="s">
        <v>138</v>
      </c>
      <c r="D3204" t="s">
        <v>1980</v>
      </c>
      <c r="E3204" t="s">
        <v>1981</v>
      </c>
      <c r="F3204">
        <v>20</v>
      </c>
      <c r="G3204" t="str">
        <f t="array" ref="G3204">INDEX(BillToName,MATCH(A3204,'Bill to Data'!$A$2:$A$3040,0))</f>
        <v>ED GRYGLESKI</v>
      </c>
      <c r="H3204" t="str">
        <f t="shared" si="50"/>
        <v>75006</v>
      </c>
    </row>
    <row r="3205" spans="1:8" x14ac:dyDescent="0.55000000000000004">
      <c r="A3205" t="s">
        <v>3039</v>
      </c>
      <c r="B3205" s="1">
        <v>40694</v>
      </c>
      <c r="C3205" t="s">
        <v>138</v>
      </c>
      <c r="D3205" t="s">
        <v>1029</v>
      </c>
      <c r="E3205" t="s">
        <v>1030</v>
      </c>
      <c r="F3205">
        <v>10</v>
      </c>
      <c r="G3205" t="str">
        <f t="array" ref="G3205">INDEX(BillToName,MATCH(A3205,'Bill to Data'!$A$2:$A$3040,0))</f>
        <v>ED GRYGLESKI</v>
      </c>
      <c r="H3205" t="str">
        <f t="shared" si="50"/>
        <v>75034</v>
      </c>
    </row>
    <row r="3206" spans="1:8" x14ac:dyDescent="0.55000000000000004">
      <c r="A3206" t="s">
        <v>3039</v>
      </c>
      <c r="B3206" s="1">
        <v>40694</v>
      </c>
      <c r="C3206" t="s">
        <v>138</v>
      </c>
      <c r="D3206" t="s">
        <v>1984</v>
      </c>
      <c r="E3206" t="s">
        <v>1985</v>
      </c>
      <c r="F3206">
        <v>10</v>
      </c>
      <c r="G3206" t="str">
        <f t="array" ref="G3206">INDEX(BillToName,MATCH(A3206,'Bill to Data'!$A$2:$A$3040,0))</f>
        <v>ED GRYGLESKI</v>
      </c>
      <c r="H3206" t="str">
        <f t="shared" si="50"/>
        <v>75038</v>
      </c>
    </row>
    <row r="3207" spans="1:8" x14ac:dyDescent="0.55000000000000004">
      <c r="A3207" t="s">
        <v>3039</v>
      </c>
      <c r="B3207" s="1">
        <v>40694</v>
      </c>
      <c r="C3207" t="s">
        <v>138</v>
      </c>
      <c r="D3207" t="s">
        <v>1031</v>
      </c>
      <c r="E3207" t="s">
        <v>1032</v>
      </c>
      <c r="F3207">
        <v>10</v>
      </c>
      <c r="G3207" t="str">
        <f t="array" ref="G3207">INDEX(BillToName,MATCH(A3207,'Bill to Data'!$A$2:$A$3040,0))</f>
        <v>ED GRYGLESKI</v>
      </c>
      <c r="H3207" t="str">
        <f t="shared" si="50"/>
        <v>75036</v>
      </c>
    </row>
    <row r="3208" spans="1:8" x14ac:dyDescent="0.55000000000000004">
      <c r="A3208" t="s">
        <v>3039</v>
      </c>
      <c r="B3208" s="1">
        <v>40694</v>
      </c>
      <c r="C3208" t="s">
        <v>138</v>
      </c>
      <c r="D3208" t="s">
        <v>1986</v>
      </c>
      <c r="E3208" t="s">
        <v>1987</v>
      </c>
      <c r="F3208">
        <v>10</v>
      </c>
      <c r="G3208" t="str">
        <f t="array" ref="G3208">INDEX(BillToName,MATCH(A3208,'Bill to Data'!$A$2:$A$3040,0))</f>
        <v>ED GRYGLESKI</v>
      </c>
      <c r="H3208" t="str">
        <f t="shared" si="50"/>
        <v>75040</v>
      </c>
    </row>
    <row r="3209" spans="1:8" x14ac:dyDescent="0.55000000000000004">
      <c r="A3209" t="s">
        <v>3039</v>
      </c>
      <c r="B3209" s="1">
        <v>40694</v>
      </c>
      <c r="C3209" t="s">
        <v>138</v>
      </c>
      <c r="D3209" t="s">
        <v>3040</v>
      </c>
      <c r="E3209" t="s">
        <v>3041</v>
      </c>
      <c r="F3209">
        <v>2</v>
      </c>
      <c r="G3209" t="str">
        <f t="array" ref="G3209">INDEX(BillToName,MATCH(A3209,'Bill to Data'!$A$2:$A$3040,0))</f>
        <v>ED GRYGLESKI</v>
      </c>
      <c r="H3209" t="str">
        <f t="shared" si="50"/>
        <v>WGGSS160</v>
      </c>
    </row>
    <row r="3210" spans="1:8" x14ac:dyDescent="0.55000000000000004">
      <c r="A3210" t="s">
        <v>3042</v>
      </c>
      <c r="B3210" s="1">
        <v>40694</v>
      </c>
      <c r="C3210" t="s">
        <v>138</v>
      </c>
      <c r="D3210" t="s">
        <v>117</v>
      </c>
      <c r="E3210" t="s">
        <v>12</v>
      </c>
      <c r="F3210">
        <v>4</v>
      </c>
      <c r="G3210" t="str">
        <f t="array" ref="G3210">INDEX(BillToName,MATCH(A3210,'Bill to Data'!$A$2:$A$3040,0))</f>
        <v>PAUL STANLEY</v>
      </c>
      <c r="H3210" t="str">
        <f t="shared" si="50"/>
        <v>50800-21-AL-406</v>
      </c>
    </row>
    <row r="3211" spans="1:8" x14ac:dyDescent="0.55000000000000004">
      <c r="A3211" t="s">
        <v>3042</v>
      </c>
      <c r="B3211" s="1">
        <v>40694</v>
      </c>
      <c r="C3211" t="s">
        <v>138</v>
      </c>
      <c r="D3211" t="s">
        <v>1515</v>
      </c>
      <c r="E3211" t="s">
        <v>638</v>
      </c>
      <c r="F3211">
        <v>4</v>
      </c>
      <c r="G3211" t="str">
        <f t="array" ref="G3211">INDEX(BillToName,MATCH(A3211,'Bill to Data'!$A$2:$A$3040,0))</f>
        <v>PAUL STANLEY</v>
      </c>
      <c r="H3211" t="str">
        <f t="shared" si="50"/>
        <v>5500-PPB-X3</v>
      </c>
    </row>
    <row r="3212" spans="1:8" x14ac:dyDescent="0.55000000000000004">
      <c r="A3212" t="s">
        <v>3042</v>
      </c>
      <c r="B3212" s="1">
        <v>40694</v>
      </c>
      <c r="C3212" t="s">
        <v>138</v>
      </c>
      <c r="D3212" t="s">
        <v>2383</v>
      </c>
      <c r="E3212" t="s">
        <v>638</v>
      </c>
      <c r="F3212">
        <v>4</v>
      </c>
      <c r="G3212" t="str">
        <f t="array" ref="G3212">INDEX(BillToName,MATCH(A3212,'Bill to Data'!$A$2:$A$3040,0))</f>
        <v>PAUL STANLEY</v>
      </c>
      <c r="H3212" t="str">
        <f t="shared" si="50"/>
        <v>5500-PPB-X5</v>
      </c>
    </row>
    <row r="3213" spans="1:8" x14ac:dyDescent="0.55000000000000004">
      <c r="A3213" t="s">
        <v>3043</v>
      </c>
      <c r="B3213" s="1">
        <v>40695</v>
      </c>
      <c r="C3213" t="s">
        <v>138</v>
      </c>
      <c r="D3213" t="s">
        <v>3044</v>
      </c>
      <c r="E3213" t="s">
        <v>3045</v>
      </c>
      <c r="F3213">
        <v>1</v>
      </c>
      <c r="G3213" t="str">
        <f t="array" ref="G3213">INDEX(BillToName,MATCH(A3213,'Bill to Data'!$A$2:$A$3040,0))</f>
        <v>NEVILLE J BOLAND</v>
      </c>
      <c r="H3213" t="str">
        <f t="shared" si="50"/>
        <v>063-0172-428</v>
      </c>
    </row>
    <row r="3214" spans="1:8" x14ac:dyDescent="0.55000000000000004">
      <c r="A3214" t="s">
        <v>3043</v>
      </c>
      <c r="B3214" s="1">
        <v>40695</v>
      </c>
      <c r="C3214" t="s">
        <v>138</v>
      </c>
      <c r="D3214" t="s">
        <v>3046</v>
      </c>
      <c r="E3214" t="s">
        <v>3047</v>
      </c>
      <c r="F3214">
        <v>1</v>
      </c>
      <c r="G3214" t="str">
        <f t="array" ref="G3214">INDEX(BillToName,MATCH(A3214,'Bill to Data'!$A$2:$A$3040,0))</f>
        <v>NEVILLE J BOLAND</v>
      </c>
      <c r="H3214" t="str">
        <f t="shared" si="50"/>
        <v>115-0171-138</v>
      </c>
    </row>
    <row r="3215" spans="1:8" x14ac:dyDescent="0.55000000000000004">
      <c r="A3215" t="s">
        <v>3043</v>
      </c>
      <c r="B3215" s="1">
        <v>40695</v>
      </c>
      <c r="C3215" t="s">
        <v>138</v>
      </c>
      <c r="D3215" t="s">
        <v>3048</v>
      </c>
      <c r="E3215" t="s">
        <v>3049</v>
      </c>
      <c r="F3215">
        <v>1</v>
      </c>
      <c r="G3215" t="str">
        <f t="array" ref="G3215">INDEX(BillToName,MATCH(A3215,'Bill to Data'!$A$2:$A$3040,0))</f>
        <v>NEVILLE J BOLAND</v>
      </c>
      <c r="H3215" t="str">
        <f t="shared" si="50"/>
        <v>115-0171-130</v>
      </c>
    </row>
    <row r="3216" spans="1:8" x14ac:dyDescent="0.55000000000000004">
      <c r="A3216" t="s">
        <v>3043</v>
      </c>
      <c r="B3216" s="1">
        <v>40695</v>
      </c>
      <c r="C3216" t="s">
        <v>138</v>
      </c>
      <c r="D3216" t="s">
        <v>3050</v>
      </c>
      <c r="E3216" t="s">
        <v>3051</v>
      </c>
      <c r="F3216">
        <v>1</v>
      </c>
      <c r="G3216" t="str">
        <f t="array" ref="G3216">INDEX(BillToName,MATCH(A3216,'Bill to Data'!$A$2:$A$3040,0))</f>
        <v>NEVILLE J BOLAND</v>
      </c>
      <c r="H3216" t="str">
        <f t="shared" si="50"/>
        <v>063-0171-964</v>
      </c>
    </row>
    <row r="3217" spans="1:8" x14ac:dyDescent="0.55000000000000004">
      <c r="A3217" t="s">
        <v>3043</v>
      </c>
      <c r="B3217" s="1">
        <v>40695</v>
      </c>
      <c r="C3217" t="s">
        <v>138</v>
      </c>
      <c r="D3217" t="s">
        <v>3052</v>
      </c>
      <c r="E3217" t="s">
        <v>3053</v>
      </c>
      <c r="F3217">
        <v>1</v>
      </c>
      <c r="G3217" t="str">
        <f t="array" ref="G3217">INDEX(BillToName,MATCH(A3217,'Bill to Data'!$A$2:$A$3040,0))</f>
        <v>NEVILLE J BOLAND</v>
      </c>
      <c r="H3217" t="str">
        <f t="shared" si="50"/>
        <v>115-0171-147</v>
      </c>
    </row>
    <row r="3218" spans="1:8" x14ac:dyDescent="0.55000000000000004">
      <c r="A3218" t="s">
        <v>3054</v>
      </c>
      <c r="B3218" s="1">
        <v>40695</v>
      </c>
      <c r="C3218" t="s">
        <v>138</v>
      </c>
      <c r="D3218" t="s">
        <v>667</v>
      </c>
      <c r="E3218" t="s">
        <v>30</v>
      </c>
      <c r="F3218">
        <v>50</v>
      </c>
      <c r="G3218" t="str">
        <f t="array" ref="G3218">INDEX(BillToName,MATCH(A3218,'Bill to Data'!$A$2:$A$3040,0))</f>
        <v>KEVIN KUHN</v>
      </c>
      <c r="H3218" t="str">
        <f t="shared" si="50"/>
        <v>25598-3-NYR</v>
      </c>
    </row>
    <row r="3219" spans="1:8" x14ac:dyDescent="0.55000000000000004">
      <c r="A3219" t="s">
        <v>3054</v>
      </c>
      <c r="B3219" s="1">
        <v>40695</v>
      </c>
      <c r="C3219" t="s">
        <v>138</v>
      </c>
      <c r="D3219" t="s">
        <v>561</v>
      </c>
      <c r="E3219" t="s">
        <v>30</v>
      </c>
      <c r="F3219">
        <v>12</v>
      </c>
      <c r="G3219" t="str">
        <f t="array" ref="G3219">INDEX(BillToName,MATCH(A3219,'Bill to Data'!$A$2:$A$3040,0))</f>
        <v>KEVIN KUHN</v>
      </c>
      <c r="H3219" t="str">
        <f t="shared" si="50"/>
        <v>25598-4-NYR</v>
      </c>
    </row>
    <row r="3220" spans="1:8" x14ac:dyDescent="0.55000000000000004">
      <c r="A3220" t="s">
        <v>3054</v>
      </c>
      <c r="B3220" s="1">
        <v>40695</v>
      </c>
      <c r="C3220" t="s">
        <v>138</v>
      </c>
      <c r="D3220" t="s">
        <v>1047</v>
      </c>
      <c r="E3220" t="s">
        <v>30</v>
      </c>
      <c r="F3220">
        <v>6</v>
      </c>
      <c r="G3220" t="str">
        <f t="array" ref="G3220">INDEX(BillToName,MATCH(A3220,'Bill to Data'!$A$2:$A$3040,0))</f>
        <v>KEVIN KUHN</v>
      </c>
      <c r="H3220" t="str">
        <f t="shared" si="50"/>
        <v>25598-6-NYR</v>
      </c>
    </row>
    <row r="3221" spans="1:8" x14ac:dyDescent="0.55000000000000004">
      <c r="A3221" t="s">
        <v>3054</v>
      </c>
      <c r="B3221" s="1">
        <v>40695</v>
      </c>
      <c r="C3221" t="s">
        <v>138</v>
      </c>
      <c r="D3221" t="s">
        <v>665</v>
      </c>
      <c r="E3221" t="s">
        <v>666</v>
      </c>
      <c r="F3221">
        <v>50</v>
      </c>
      <c r="G3221" t="str">
        <f t="array" ref="G3221">INDEX(BillToName,MATCH(A3221,'Bill to Data'!$A$2:$A$3040,0))</f>
        <v>KEVIN KUHN</v>
      </c>
      <c r="H3221" t="str">
        <f t="shared" si="50"/>
        <v>AI11004-VS</v>
      </c>
    </row>
    <row r="3222" spans="1:8" x14ac:dyDescent="0.55000000000000004">
      <c r="A3222" t="s">
        <v>3054</v>
      </c>
      <c r="B3222" s="1">
        <v>40695</v>
      </c>
      <c r="C3222" t="s">
        <v>138</v>
      </c>
      <c r="D3222" t="s">
        <v>738</v>
      </c>
      <c r="E3222" t="s">
        <v>307</v>
      </c>
      <c r="F3222">
        <v>12</v>
      </c>
      <c r="G3222" t="str">
        <f t="array" ref="G3222">INDEX(BillToName,MATCH(A3222,'Bill to Data'!$A$2:$A$3040,0))</f>
        <v>KEVIN KUHN</v>
      </c>
      <c r="H3222" t="str">
        <f t="shared" si="50"/>
        <v>AI11003-VS</v>
      </c>
    </row>
    <row r="3223" spans="1:8" x14ac:dyDescent="0.55000000000000004">
      <c r="A3223" t="s">
        <v>3054</v>
      </c>
      <c r="B3223" s="1">
        <v>40695</v>
      </c>
      <c r="C3223" t="s">
        <v>138</v>
      </c>
      <c r="D3223" t="s">
        <v>306</v>
      </c>
      <c r="E3223" t="s">
        <v>307</v>
      </c>
      <c r="F3223">
        <v>6</v>
      </c>
      <c r="G3223" t="str">
        <f t="array" ref="G3223">INDEX(BillToName,MATCH(A3223,'Bill to Data'!$A$2:$A$3040,0))</f>
        <v>KEVIN KUHN</v>
      </c>
      <c r="H3223" t="str">
        <f t="shared" si="50"/>
        <v>AI11002-VS</v>
      </c>
    </row>
    <row r="3224" spans="1:8" x14ac:dyDescent="0.55000000000000004">
      <c r="A3224" t="s">
        <v>3055</v>
      </c>
      <c r="B3224" s="1">
        <v>40695</v>
      </c>
      <c r="C3224" t="s">
        <v>138</v>
      </c>
      <c r="D3224" t="s">
        <v>2693</v>
      </c>
      <c r="E3224" t="s">
        <v>1049</v>
      </c>
      <c r="F3224">
        <v>56</v>
      </c>
      <c r="G3224" t="str">
        <f t="array" ref="G3224">INDEX(BillToName,MATCH(A3224,'Bill to Data'!$A$2:$A$3040,0))</f>
        <v>KINBELL FISHER</v>
      </c>
      <c r="H3224" t="str">
        <f t="shared" si="50"/>
        <v>AITTJ60-11005VP</v>
      </c>
    </row>
    <row r="3225" spans="1:8" x14ac:dyDescent="0.55000000000000004">
      <c r="A3225" t="s">
        <v>3055</v>
      </c>
      <c r="B3225" s="1">
        <v>40695</v>
      </c>
      <c r="C3225" t="s">
        <v>138</v>
      </c>
      <c r="D3225" t="s">
        <v>1801</v>
      </c>
      <c r="E3225" t="s">
        <v>30</v>
      </c>
      <c r="F3225">
        <v>56</v>
      </c>
      <c r="G3225" t="str">
        <f t="array" ref="G3225">INDEX(BillToName,MATCH(A3225,'Bill to Data'!$A$2:$A$3040,0))</f>
        <v>KINBELL FISHER</v>
      </c>
      <c r="H3225" t="str">
        <f t="shared" si="50"/>
        <v>25598-7-NYR</v>
      </c>
    </row>
    <row r="3226" spans="1:8" x14ac:dyDescent="0.55000000000000004">
      <c r="A3226" t="s">
        <v>3056</v>
      </c>
      <c r="B3226" s="1">
        <v>40695</v>
      </c>
      <c r="C3226" t="s">
        <v>138</v>
      </c>
      <c r="D3226" t="s">
        <v>1152</v>
      </c>
      <c r="E3226" t="s">
        <v>1153</v>
      </c>
      <c r="F3226">
        <v>1</v>
      </c>
      <c r="G3226" t="str">
        <f t="array" ref="G3226">INDEX(BillToName,MATCH(A3226,'Bill to Data'!$A$2:$A$3040,0))</f>
        <v>NICK ELLIOTT</v>
      </c>
      <c r="H3226" t="str">
        <f t="shared" si="50"/>
        <v>IN0030-24</v>
      </c>
    </row>
    <row r="3227" spans="1:8" x14ac:dyDescent="0.55000000000000004">
      <c r="A3227" t="s">
        <v>3056</v>
      </c>
      <c r="B3227" s="1">
        <v>40695</v>
      </c>
      <c r="C3227" t="s">
        <v>138</v>
      </c>
      <c r="D3227" t="s">
        <v>1154</v>
      </c>
      <c r="E3227" t="s">
        <v>1155</v>
      </c>
      <c r="F3227">
        <v>1</v>
      </c>
      <c r="G3227" t="str">
        <f t="array" ref="G3227">INDEX(BillToName,MATCH(A3227,'Bill to Data'!$A$2:$A$3040,0))</f>
        <v>NICK ELLIOTT</v>
      </c>
      <c r="H3227" t="str">
        <f t="shared" si="50"/>
        <v>IN30/60-ST</v>
      </c>
    </row>
    <row r="3228" spans="1:8" x14ac:dyDescent="0.55000000000000004">
      <c r="A3228" t="s">
        <v>3057</v>
      </c>
      <c r="B3228" s="1">
        <v>40695</v>
      </c>
      <c r="C3228" t="s">
        <v>1</v>
      </c>
      <c r="D3228" t="s">
        <v>380</v>
      </c>
      <c r="E3228" t="s">
        <v>381</v>
      </c>
      <c r="F3228">
        <v>1</v>
      </c>
      <c r="G3228" t="str">
        <f t="array" ref="G3228">INDEX(BillToName,MATCH(A3228,'Bill to Data'!$A$2:$A$3040,0))</f>
        <v>JIM SOBOLIK</v>
      </c>
      <c r="H3228" t="str">
        <f t="shared" si="50"/>
        <v>1/4XP10L-VP</v>
      </c>
    </row>
    <row r="3229" spans="1:8" x14ac:dyDescent="0.55000000000000004">
      <c r="A3229" t="s">
        <v>3058</v>
      </c>
      <c r="B3229" s="1">
        <v>40695</v>
      </c>
      <c r="C3229" t="s">
        <v>138</v>
      </c>
      <c r="D3229" t="s">
        <v>3059</v>
      </c>
      <c r="E3229" t="s">
        <v>63</v>
      </c>
      <c r="F3229">
        <v>12</v>
      </c>
      <c r="G3229" t="str">
        <f t="array" ref="G3229">INDEX(BillToName,MATCH(A3229,'Bill to Data'!$A$2:$A$3040,0))</f>
        <v>JIM RAY</v>
      </c>
      <c r="H3229" t="str">
        <f t="shared" si="50"/>
        <v>XR11006-VP</v>
      </c>
    </row>
    <row r="3230" spans="1:8" x14ac:dyDescent="0.55000000000000004">
      <c r="A3230" t="s">
        <v>3060</v>
      </c>
      <c r="B3230" s="1">
        <v>40695</v>
      </c>
      <c r="C3230" t="s">
        <v>138</v>
      </c>
      <c r="D3230" t="s">
        <v>860</v>
      </c>
      <c r="E3230" t="s">
        <v>120</v>
      </c>
      <c r="F3230">
        <v>50</v>
      </c>
      <c r="G3230" t="str">
        <f t="array" ref="G3230">INDEX(BillToName,MATCH(A3230,'Bill to Data'!$A$2:$A$3040,0))</f>
        <v>JEFF LOMERSON</v>
      </c>
      <c r="H3230" t="str">
        <f t="shared" si="50"/>
        <v>XR8002VS</v>
      </c>
    </row>
    <row r="3231" spans="1:8" x14ac:dyDescent="0.55000000000000004">
      <c r="A3231" t="s">
        <v>3060</v>
      </c>
      <c r="B3231" s="1">
        <v>40695</v>
      </c>
      <c r="C3231" t="s">
        <v>138</v>
      </c>
      <c r="D3231" t="s">
        <v>77</v>
      </c>
      <c r="E3231" t="s">
        <v>30</v>
      </c>
      <c r="F3231">
        <v>50</v>
      </c>
      <c r="G3231" t="str">
        <f t="array" ref="G3231">INDEX(BillToName,MATCH(A3231,'Bill to Data'!$A$2:$A$3040,0))</f>
        <v>JEFF LOMERSON</v>
      </c>
      <c r="H3231" t="str">
        <f t="shared" si="50"/>
        <v>25612-6-NYR</v>
      </c>
    </row>
    <row r="3232" spans="1:8" x14ac:dyDescent="0.55000000000000004">
      <c r="A3232" t="s">
        <v>3060</v>
      </c>
      <c r="B3232" s="1">
        <v>40695</v>
      </c>
      <c r="C3232" t="s">
        <v>138</v>
      </c>
      <c r="D3232" t="s">
        <v>71</v>
      </c>
      <c r="E3232" t="s">
        <v>72</v>
      </c>
      <c r="F3232">
        <v>25</v>
      </c>
      <c r="G3232" t="str">
        <f t="array" ref="G3232">INDEX(BillToName,MATCH(A3232,'Bill to Data'!$A$2:$A$3040,0))</f>
        <v>JEFF LOMERSON</v>
      </c>
      <c r="H3232" t="str">
        <f t="shared" si="50"/>
        <v>55215-50-EPR</v>
      </c>
    </row>
    <row r="3233" spans="1:8" x14ac:dyDescent="0.55000000000000004">
      <c r="A3233" t="s">
        <v>3060</v>
      </c>
      <c r="B3233" s="1">
        <v>40695</v>
      </c>
      <c r="C3233" t="s">
        <v>138</v>
      </c>
      <c r="D3233" t="s">
        <v>1488</v>
      </c>
      <c r="E3233" t="s">
        <v>1489</v>
      </c>
      <c r="F3233">
        <v>3</v>
      </c>
      <c r="G3233" t="str">
        <f t="array" ref="G3233">INDEX(BillToName,MATCH(A3233,'Bill to Data'!$A$2:$A$3040,0))</f>
        <v>JEFF LOMERSON</v>
      </c>
      <c r="H3233" t="str">
        <f t="shared" si="50"/>
        <v>LST100-50</v>
      </c>
    </row>
    <row r="3234" spans="1:8" x14ac:dyDescent="0.55000000000000004">
      <c r="A3234" t="s">
        <v>3061</v>
      </c>
      <c r="B3234" s="1">
        <v>40695</v>
      </c>
      <c r="C3234" t="s">
        <v>138</v>
      </c>
      <c r="D3234" t="s">
        <v>3062</v>
      </c>
      <c r="E3234" t="s">
        <v>63</v>
      </c>
      <c r="F3234">
        <v>52</v>
      </c>
      <c r="G3234" t="str">
        <f t="array" ref="G3234">INDEX(BillToName,MATCH(A3234,'Bill to Data'!$A$2:$A$3040,0))</f>
        <v>RANDY MILLER</v>
      </c>
      <c r="H3234" t="str">
        <f t="shared" si="50"/>
        <v>XR11005-VK</v>
      </c>
    </row>
    <row r="3235" spans="1:8" x14ac:dyDescent="0.55000000000000004">
      <c r="A3235" t="s">
        <v>3061</v>
      </c>
      <c r="B3235" s="1">
        <v>40695</v>
      </c>
      <c r="C3235" t="s">
        <v>138</v>
      </c>
      <c r="D3235" t="s">
        <v>77</v>
      </c>
      <c r="E3235" t="s">
        <v>30</v>
      </c>
      <c r="F3235">
        <v>54</v>
      </c>
      <c r="G3235" t="str">
        <f t="array" ref="G3235">INDEX(BillToName,MATCH(A3235,'Bill to Data'!$A$2:$A$3040,0))</f>
        <v>RANDY MILLER</v>
      </c>
      <c r="H3235" t="str">
        <f t="shared" si="50"/>
        <v>25612-6-NYR</v>
      </c>
    </row>
    <row r="3236" spans="1:8" x14ac:dyDescent="0.55000000000000004">
      <c r="A3236" t="s">
        <v>3061</v>
      </c>
      <c r="B3236" s="1">
        <v>40695</v>
      </c>
      <c r="C3236" t="s">
        <v>138</v>
      </c>
      <c r="D3236" t="s">
        <v>2250</v>
      </c>
      <c r="E3236" t="s">
        <v>63</v>
      </c>
      <c r="F3236">
        <v>4</v>
      </c>
      <c r="G3236" t="str">
        <f t="array" ref="G3236">INDEX(BillToName,MATCH(A3236,'Bill to Data'!$A$2:$A$3040,0))</f>
        <v>RANDY MILLER</v>
      </c>
      <c r="H3236" t="str">
        <f t="shared" si="50"/>
        <v>XR11006-VK</v>
      </c>
    </row>
    <row r="3237" spans="1:8" x14ac:dyDescent="0.55000000000000004">
      <c r="A3237" t="s">
        <v>3063</v>
      </c>
      <c r="B3237" s="1">
        <v>40695</v>
      </c>
      <c r="C3237" t="s">
        <v>138</v>
      </c>
      <c r="D3237" t="s">
        <v>1279</v>
      </c>
      <c r="E3237" t="s">
        <v>1280</v>
      </c>
      <c r="F3237">
        <v>56</v>
      </c>
      <c r="G3237" t="str">
        <f t="array" ref="G3237">INDEX(BillToName,MATCH(A3237,'Bill to Data'!$A$2:$A$3040,0))</f>
        <v>MICHAEL HOPP</v>
      </c>
      <c r="H3237" t="str">
        <f t="shared" si="50"/>
        <v>TTI11004-VP</v>
      </c>
    </row>
    <row r="3238" spans="1:8" x14ac:dyDescent="0.55000000000000004">
      <c r="A3238" t="s">
        <v>3063</v>
      </c>
      <c r="B3238" s="1">
        <v>40695</v>
      </c>
      <c r="C3238" t="s">
        <v>138</v>
      </c>
      <c r="D3238" t="s">
        <v>121</v>
      </c>
      <c r="E3238" t="s">
        <v>30</v>
      </c>
      <c r="F3238">
        <v>56</v>
      </c>
      <c r="G3238" t="str">
        <f t="array" ref="G3238">INDEX(BillToName,MATCH(A3238,'Bill to Data'!$A$2:$A$3040,0))</f>
        <v>MICHAEL HOPP</v>
      </c>
      <c r="H3238" t="str">
        <f t="shared" si="50"/>
        <v>25612-3-NYR</v>
      </c>
    </row>
    <row r="3239" spans="1:8" x14ac:dyDescent="0.55000000000000004">
      <c r="A3239" t="s">
        <v>3064</v>
      </c>
      <c r="B3239" s="1">
        <v>40695</v>
      </c>
      <c r="C3239" t="s">
        <v>138</v>
      </c>
      <c r="D3239" t="s">
        <v>795</v>
      </c>
      <c r="E3239" t="s">
        <v>796</v>
      </c>
      <c r="F3239">
        <v>60</v>
      </c>
      <c r="G3239" t="str">
        <f t="array" ref="G3239">INDEX(BillToName,MATCH(A3239,'Bill to Data'!$A$2:$A$3040,0))</f>
        <v>ROB STEINER</v>
      </c>
      <c r="H3239" t="str">
        <f t="shared" si="50"/>
        <v>FC-ULD120-04</v>
      </c>
    </row>
    <row r="3240" spans="1:8" x14ac:dyDescent="0.55000000000000004">
      <c r="A3240" t="s">
        <v>3064</v>
      </c>
      <c r="B3240" s="1">
        <v>40695</v>
      </c>
      <c r="C3240" t="s">
        <v>138</v>
      </c>
      <c r="D3240" t="s">
        <v>3065</v>
      </c>
      <c r="E3240" t="s">
        <v>26</v>
      </c>
      <c r="F3240">
        <v>6</v>
      </c>
      <c r="G3240" t="str">
        <f t="array" ref="G3240">INDEX(BillToName,MATCH(A3240,'Bill to Data'!$A$2:$A$3040,0))</f>
        <v>ROB STEINER</v>
      </c>
      <c r="H3240" t="str">
        <f t="shared" si="50"/>
        <v>24216A-3/4-NYB</v>
      </c>
    </row>
    <row r="3241" spans="1:8" x14ac:dyDescent="0.55000000000000004">
      <c r="A3241" t="s">
        <v>3064</v>
      </c>
      <c r="B3241" s="1">
        <v>40695</v>
      </c>
      <c r="C3241" t="s">
        <v>138</v>
      </c>
      <c r="D3241" t="s">
        <v>3066</v>
      </c>
      <c r="E3241" t="s">
        <v>3067</v>
      </c>
      <c r="F3241">
        <v>1</v>
      </c>
      <c r="G3241" t="str">
        <f t="array" ref="G3241">INDEX(BillToName,MATCH(A3241,'Bill to Data'!$A$2:$A$3040,0))</f>
        <v>ROB STEINER</v>
      </c>
      <c r="H3241" t="str">
        <f t="shared" si="50"/>
        <v>MLS100-80</v>
      </c>
    </row>
    <row r="3242" spans="1:8" x14ac:dyDescent="0.55000000000000004">
      <c r="A3242" t="s">
        <v>3064</v>
      </c>
      <c r="B3242" s="1">
        <v>40695</v>
      </c>
      <c r="C3242" t="s">
        <v>138</v>
      </c>
      <c r="D3242" t="s">
        <v>3068</v>
      </c>
      <c r="E3242" t="s">
        <v>3069</v>
      </c>
      <c r="F3242">
        <v>4</v>
      </c>
      <c r="G3242" t="str">
        <f t="array" ref="G3242">INDEX(BillToName,MATCH(A3242,'Bill to Data'!$A$2:$A$3040,0))</f>
        <v>ROB STEINER</v>
      </c>
      <c r="H3242" t="str">
        <f t="shared" si="50"/>
        <v>CAP100</v>
      </c>
    </row>
    <row r="3243" spans="1:8" x14ac:dyDescent="0.55000000000000004">
      <c r="A3243" t="s">
        <v>3070</v>
      </c>
      <c r="B3243" s="1">
        <v>40695</v>
      </c>
      <c r="C3243" t="s">
        <v>1</v>
      </c>
      <c r="D3243" t="s">
        <v>1178</v>
      </c>
      <c r="E3243" t="s">
        <v>30</v>
      </c>
      <c r="F3243">
        <v>80</v>
      </c>
      <c r="G3243" t="str">
        <f t="array" ref="G3243">INDEX(BillToName,MATCH(A3243,'Bill to Data'!$A$2:$A$3040,0))</f>
        <v>RICHARD WACKER</v>
      </c>
      <c r="H3243" t="str">
        <f t="shared" si="50"/>
        <v>25612-7-NYR</v>
      </c>
    </row>
    <row r="3244" spans="1:8" x14ac:dyDescent="0.55000000000000004">
      <c r="A3244" t="s">
        <v>3070</v>
      </c>
      <c r="B3244" s="1">
        <v>40695</v>
      </c>
      <c r="C3244" t="s">
        <v>1</v>
      </c>
      <c r="D3244" t="s">
        <v>121</v>
      </c>
      <c r="E3244" t="s">
        <v>30</v>
      </c>
      <c r="F3244">
        <v>100</v>
      </c>
      <c r="G3244" t="str">
        <f t="array" ref="G3244">INDEX(BillToName,MATCH(A3244,'Bill to Data'!$A$2:$A$3040,0))</f>
        <v>RICHARD WACKER</v>
      </c>
      <c r="H3244" t="str">
        <f t="shared" si="50"/>
        <v>25612-3-NYR</v>
      </c>
    </row>
    <row r="3245" spans="1:8" x14ac:dyDescent="0.55000000000000004">
      <c r="A3245" t="s">
        <v>3070</v>
      </c>
      <c r="B3245" s="1">
        <v>40695</v>
      </c>
      <c r="C3245" t="s">
        <v>1</v>
      </c>
      <c r="D3245" t="s">
        <v>399</v>
      </c>
      <c r="E3245" t="s">
        <v>23</v>
      </c>
      <c r="F3245">
        <v>10</v>
      </c>
      <c r="G3245" t="str">
        <f t="array" ref="G3245">INDEX(BillToName,MATCH(A3245,'Bill to Data'!$A$2:$A$3040,0))</f>
        <v>RICHARD WACKER</v>
      </c>
      <c r="H3245" t="str">
        <f t="shared" si="50"/>
        <v>TT11005-VP</v>
      </c>
    </row>
    <row r="3246" spans="1:8" x14ac:dyDescent="0.55000000000000004">
      <c r="A3246" t="s">
        <v>3070</v>
      </c>
      <c r="B3246" s="1">
        <v>40695</v>
      </c>
      <c r="C3246" t="s">
        <v>1</v>
      </c>
      <c r="D3246" t="s">
        <v>48</v>
      </c>
      <c r="E3246" t="s">
        <v>47</v>
      </c>
      <c r="F3246">
        <v>20</v>
      </c>
      <c r="G3246" t="str">
        <f t="array" ref="G3246">INDEX(BillToName,MATCH(A3246,'Bill to Data'!$A$2:$A$3040,0))</f>
        <v>RICHARD WACKER</v>
      </c>
      <c r="H3246" t="str">
        <f t="shared" si="50"/>
        <v>TTJ60-11004VP</v>
      </c>
    </row>
    <row r="3247" spans="1:8" x14ac:dyDescent="0.55000000000000004">
      <c r="A3247" t="s">
        <v>3071</v>
      </c>
      <c r="B3247" s="1">
        <v>40695</v>
      </c>
      <c r="C3247" t="s">
        <v>138</v>
      </c>
      <c r="D3247" t="s">
        <v>3072</v>
      </c>
      <c r="E3247" t="s">
        <v>3073</v>
      </c>
      <c r="F3247">
        <v>2</v>
      </c>
      <c r="G3247" t="str">
        <f t="array" ref="G3247">INDEX(BillToName,MATCH(A3247,'Bill to Data'!$A$2:$A$3040,0))</f>
        <v>GARY SANOCKI</v>
      </c>
      <c r="H3247" t="str">
        <f t="shared" si="50"/>
        <v>000-60A-Y-A</v>
      </c>
    </row>
    <row r="3248" spans="1:8" x14ac:dyDescent="0.55000000000000004">
      <c r="A3248" t="s">
        <v>3074</v>
      </c>
      <c r="B3248" s="1">
        <v>40695</v>
      </c>
      <c r="C3248" t="s">
        <v>138</v>
      </c>
      <c r="D3248" t="s">
        <v>436</v>
      </c>
      <c r="E3248" t="s">
        <v>47</v>
      </c>
      <c r="F3248">
        <v>65</v>
      </c>
      <c r="G3248" t="str">
        <f t="array" ref="G3248">INDEX(BillToName,MATCH(A3248,'Bill to Data'!$A$2:$A$3040,0))</f>
        <v>RONALD FAIRHURST</v>
      </c>
      <c r="H3248" t="str">
        <f t="shared" si="50"/>
        <v>TTJ60-11002VP</v>
      </c>
    </row>
    <row r="3249" spans="1:8" x14ac:dyDescent="0.55000000000000004">
      <c r="A3249" t="s">
        <v>3074</v>
      </c>
      <c r="B3249" s="1">
        <v>40695</v>
      </c>
      <c r="C3249" t="s">
        <v>138</v>
      </c>
      <c r="D3249" t="s">
        <v>31</v>
      </c>
      <c r="E3249" t="s">
        <v>30</v>
      </c>
      <c r="F3249">
        <v>5</v>
      </c>
      <c r="G3249" t="str">
        <f t="array" ref="G3249">INDEX(BillToName,MATCH(A3249,'Bill to Data'!$A$2:$A$3040,0))</f>
        <v>RONALD FAIRHURST</v>
      </c>
      <c r="H3249" t="str">
        <f t="shared" si="50"/>
        <v>25612-1-NYR</v>
      </c>
    </row>
    <row r="3250" spans="1:8" x14ac:dyDescent="0.55000000000000004">
      <c r="A3250" t="s">
        <v>3074</v>
      </c>
      <c r="B3250" s="1">
        <v>40695</v>
      </c>
      <c r="C3250" t="s">
        <v>138</v>
      </c>
      <c r="D3250" t="s">
        <v>998</v>
      </c>
      <c r="E3250" t="s">
        <v>72</v>
      </c>
      <c r="F3250">
        <v>10</v>
      </c>
      <c r="G3250" t="str">
        <f t="array" ref="G3250">INDEX(BillToName,MATCH(A3250,'Bill to Data'!$A$2:$A$3040,0))</f>
        <v>RONALD FAIRHURST</v>
      </c>
      <c r="H3250" t="str">
        <f t="shared" si="50"/>
        <v>55215-50-VI</v>
      </c>
    </row>
    <row r="3251" spans="1:8" x14ac:dyDescent="0.55000000000000004">
      <c r="A3251" t="s">
        <v>3075</v>
      </c>
      <c r="B3251" s="1">
        <v>40695</v>
      </c>
      <c r="C3251" t="s">
        <v>138</v>
      </c>
      <c r="D3251" t="s">
        <v>1109</v>
      </c>
      <c r="E3251" t="s">
        <v>1110</v>
      </c>
      <c r="F3251">
        <v>1</v>
      </c>
      <c r="G3251" t="str">
        <f t="array" ref="G3251">INDEX(BillToName,MATCH(A3251,'Bill to Data'!$A$2:$A$3040,0))</f>
        <v>APIL PANDEY</v>
      </c>
      <c r="H3251" t="str">
        <f t="shared" si="50"/>
        <v>R0620526</v>
      </c>
    </row>
    <row r="3252" spans="1:8" x14ac:dyDescent="0.55000000000000004">
      <c r="A3252" t="s">
        <v>3076</v>
      </c>
      <c r="B3252" s="1">
        <v>40695</v>
      </c>
      <c r="C3252" t="s">
        <v>1</v>
      </c>
      <c r="D3252" t="s">
        <v>363</v>
      </c>
      <c r="E3252" t="s">
        <v>12</v>
      </c>
      <c r="F3252">
        <v>-2</v>
      </c>
      <c r="G3252" t="str">
        <f t="array" ref="G3252">INDEX(BillToName,MATCH(A3252,'Bill to Data'!$A$2:$A$3040,0))</f>
        <v>PAUL STANLEY</v>
      </c>
      <c r="H3252" t="str">
        <f t="shared" si="50"/>
        <v>50800-15-PP-300</v>
      </c>
    </row>
    <row r="3253" spans="1:8" x14ac:dyDescent="0.55000000000000004">
      <c r="A3253" t="s">
        <v>3076</v>
      </c>
      <c r="B3253" s="1">
        <v>40695</v>
      </c>
      <c r="C3253" t="s">
        <v>1</v>
      </c>
      <c r="D3253" t="s">
        <v>52</v>
      </c>
      <c r="E3253" t="s">
        <v>12</v>
      </c>
      <c r="F3253">
        <v>-2</v>
      </c>
      <c r="G3253" t="str">
        <f t="array" ref="G3253">INDEX(BillToName,MATCH(A3253,'Bill to Data'!$A$2:$A$3040,0))</f>
        <v>PAUL STANLEY</v>
      </c>
      <c r="H3253" t="str">
        <f t="shared" si="50"/>
        <v>50800-21-AL-300</v>
      </c>
    </row>
    <row r="3254" spans="1:8" x14ac:dyDescent="0.55000000000000004">
      <c r="A3254" t="s">
        <v>3077</v>
      </c>
      <c r="B3254" s="1">
        <v>40695</v>
      </c>
      <c r="C3254" t="s">
        <v>138</v>
      </c>
      <c r="D3254" t="s">
        <v>1385</v>
      </c>
      <c r="E3254" t="s">
        <v>1386</v>
      </c>
      <c r="F3254">
        <v>10</v>
      </c>
      <c r="G3254" t="str">
        <f t="array" ref="G3254">INDEX(BillToName,MATCH(A3254,'Bill to Data'!$A$2:$A$3040,0))</f>
        <v>KYLE PETERSON</v>
      </c>
      <c r="H3254" t="str">
        <f t="shared" si="50"/>
        <v>ULD120-03</v>
      </c>
    </row>
    <row r="3255" spans="1:8" x14ac:dyDescent="0.55000000000000004">
      <c r="A3255" t="s">
        <v>3077</v>
      </c>
      <c r="B3255" s="1">
        <v>40695</v>
      </c>
      <c r="C3255" t="s">
        <v>138</v>
      </c>
      <c r="D3255" t="s">
        <v>735</v>
      </c>
      <c r="E3255" t="s">
        <v>23</v>
      </c>
      <c r="F3255">
        <v>60</v>
      </c>
      <c r="G3255" t="str">
        <f t="array" ref="G3255">INDEX(BillToName,MATCH(A3255,'Bill to Data'!$A$2:$A$3040,0))</f>
        <v>KYLE PETERSON</v>
      </c>
      <c r="H3255" t="str">
        <f t="shared" si="50"/>
        <v>TT11004-VP</v>
      </c>
    </row>
    <row r="3256" spans="1:8" x14ac:dyDescent="0.55000000000000004">
      <c r="A3256" t="s">
        <v>3078</v>
      </c>
      <c r="B3256" s="1">
        <v>40695</v>
      </c>
      <c r="C3256" t="s">
        <v>1</v>
      </c>
      <c r="D3256" t="s">
        <v>522</v>
      </c>
      <c r="E3256" t="s">
        <v>63</v>
      </c>
      <c r="F3256">
        <v>25</v>
      </c>
      <c r="G3256" t="str">
        <f t="array" ref="G3256">INDEX(BillToName,MATCH(A3256,'Bill to Data'!$A$2:$A$3040,0))</f>
        <v>MICHAEL PARKS</v>
      </c>
      <c r="H3256" t="str">
        <f t="shared" si="50"/>
        <v>TP8003VS</v>
      </c>
    </row>
    <row r="3257" spans="1:8" x14ac:dyDescent="0.55000000000000004">
      <c r="A3257" t="s">
        <v>3079</v>
      </c>
      <c r="B3257" s="1">
        <v>40695</v>
      </c>
      <c r="C3257" t="s">
        <v>138</v>
      </c>
      <c r="D3257" t="s">
        <v>2133</v>
      </c>
      <c r="E3257" t="s">
        <v>2134</v>
      </c>
      <c r="F3257">
        <v>1</v>
      </c>
      <c r="G3257" t="str">
        <f t="array" ref="G3257">INDEX(BillToName,MATCH(A3257,'Bill to Data'!$A$2:$A$3040,0))</f>
        <v>SAMUEL SMITH</v>
      </c>
      <c r="H3257" t="str">
        <f t="shared" si="50"/>
        <v>117-0171-245</v>
      </c>
    </row>
    <row r="3258" spans="1:8" x14ac:dyDescent="0.55000000000000004">
      <c r="A3258" t="s">
        <v>3079</v>
      </c>
      <c r="B3258" s="1">
        <v>40695</v>
      </c>
      <c r="C3258" t="s">
        <v>138</v>
      </c>
      <c r="D3258" t="s">
        <v>1112</v>
      </c>
      <c r="E3258" t="s">
        <v>1113</v>
      </c>
      <c r="F3258">
        <v>1</v>
      </c>
      <c r="G3258" t="str">
        <f t="array" ref="G3258">INDEX(BillToName,MATCH(A3258,'Bill to Data'!$A$2:$A$3040,0))</f>
        <v>SAMUEL SMITH</v>
      </c>
      <c r="H3258" t="str">
        <f t="shared" si="50"/>
        <v>115-0171-792</v>
      </c>
    </row>
    <row r="3259" spans="1:8" x14ac:dyDescent="0.55000000000000004">
      <c r="A3259" t="s">
        <v>3080</v>
      </c>
      <c r="B3259" s="1">
        <v>40695</v>
      </c>
      <c r="C3259" t="s">
        <v>138</v>
      </c>
      <c r="D3259" t="s">
        <v>2761</v>
      </c>
      <c r="E3259" t="s">
        <v>433</v>
      </c>
      <c r="F3259">
        <v>50</v>
      </c>
      <c r="G3259" t="str">
        <f t="array" ref="G3259">INDEX(BillToName,MATCH(A3259,'Bill to Data'!$A$2:$A$3040,0))</f>
        <v>ALAN YONKOVICH</v>
      </c>
      <c r="H3259" t="str">
        <f t="shared" si="50"/>
        <v>DGTJ60-11003VS</v>
      </c>
    </row>
    <row r="3260" spans="1:8" x14ac:dyDescent="0.55000000000000004">
      <c r="A3260" t="s">
        <v>3081</v>
      </c>
      <c r="B3260" s="1">
        <v>40695</v>
      </c>
      <c r="C3260" t="s">
        <v>138</v>
      </c>
      <c r="D3260" t="s">
        <v>3082</v>
      </c>
      <c r="E3260" t="s">
        <v>3083</v>
      </c>
      <c r="F3260">
        <v>4</v>
      </c>
      <c r="G3260" t="str">
        <f t="array" ref="G3260">INDEX(BillToName,MATCH(A3260,'Bill to Data'!$A$2:$A$3040,0))</f>
        <v>ROBERT SAKS</v>
      </c>
      <c r="H3260" t="str">
        <f t="shared" si="50"/>
        <v>6053-400</v>
      </c>
    </row>
    <row r="3261" spans="1:8" x14ac:dyDescent="0.55000000000000004">
      <c r="A3261" t="s">
        <v>3081</v>
      </c>
      <c r="B3261" s="1">
        <v>40695</v>
      </c>
      <c r="C3261" t="s">
        <v>138</v>
      </c>
      <c r="D3261" t="s">
        <v>1052</v>
      </c>
      <c r="E3261" t="s">
        <v>20</v>
      </c>
      <c r="F3261">
        <v>4</v>
      </c>
      <c r="G3261" t="str">
        <f t="array" ref="G3261">INDEX(BillToName,MATCH(A3261,'Bill to Data'!$A$2:$A$3040,0))</f>
        <v>ROBERT SAKS</v>
      </c>
      <c r="H3261" t="str">
        <f t="shared" si="50"/>
        <v>AA31-1/4F</v>
      </c>
    </row>
    <row r="3262" spans="1:8" x14ac:dyDescent="0.55000000000000004">
      <c r="A3262" t="s">
        <v>3081</v>
      </c>
      <c r="B3262" s="1">
        <v>40695</v>
      </c>
      <c r="C3262" t="s">
        <v>138</v>
      </c>
      <c r="D3262" t="s">
        <v>3084</v>
      </c>
      <c r="E3262" t="s">
        <v>3085</v>
      </c>
      <c r="F3262">
        <v>2</v>
      </c>
      <c r="G3262" t="str">
        <f t="array" ref="G3262">INDEX(BillToName,MATCH(A3262,'Bill to Data'!$A$2:$A$3040,0))</f>
        <v>ROBERT SAKS</v>
      </c>
      <c r="H3262" t="str">
        <f t="shared" si="50"/>
        <v>6671-18</v>
      </c>
    </row>
    <row r="3263" spans="1:8" x14ac:dyDescent="0.55000000000000004">
      <c r="A3263" t="s">
        <v>3081</v>
      </c>
      <c r="B3263" s="1">
        <v>40695</v>
      </c>
      <c r="C3263" t="s">
        <v>138</v>
      </c>
      <c r="D3263" t="s">
        <v>3086</v>
      </c>
      <c r="E3263" t="s">
        <v>152</v>
      </c>
      <c r="F3263">
        <v>2</v>
      </c>
      <c r="G3263" t="str">
        <f t="array" ref="G3263">INDEX(BillToName,MATCH(A3263,'Bill to Data'!$A$2:$A$3040,0))</f>
        <v>ROBERT SAKS</v>
      </c>
      <c r="H3263" t="str">
        <f t="shared" si="50"/>
        <v>11750-PP-5</v>
      </c>
    </row>
    <row r="3264" spans="1:8" x14ac:dyDescent="0.55000000000000004">
      <c r="A3264" t="s">
        <v>3087</v>
      </c>
      <c r="B3264" s="1">
        <v>40695</v>
      </c>
      <c r="C3264" t="s">
        <v>138</v>
      </c>
      <c r="D3264" t="s">
        <v>805</v>
      </c>
      <c r="E3264" t="s">
        <v>806</v>
      </c>
      <c r="F3264">
        <v>1</v>
      </c>
      <c r="G3264" t="str">
        <f t="array" ref="G3264">INDEX(BillToName,MATCH(A3264,'Bill to Data'!$A$2:$A$3040,0))</f>
        <v>ROBERT SHANK</v>
      </c>
      <c r="H3264" t="str">
        <f t="shared" si="50"/>
        <v>117-0171-249</v>
      </c>
    </row>
    <row r="3265" spans="1:8" x14ac:dyDescent="0.55000000000000004">
      <c r="A3265" t="s">
        <v>3088</v>
      </c>
      <c r="B3265" s="1">
        <v>40696</v>
      </c>
      <c r="C3265" t="s">
        <v>138</v>
      </c>
      <c r="D3265" t="s">
        <v>1120</v>
      </c>
      <c r="E3265" t="s">
        <v>1121</v>
      </c>
      <c r="F3265">
        <v>2</v>
      </c>
      <c r="G3265" t="str">
        <f t="array" ref="G3265">INDEX(BillToName,MATCH(A3265,'Bill to Data'!$A$2:$A$3040,0))</f>
        <v>Simon Dixon</v>
      </c>
      <c r="H3265" t="str">
        <f t="shared" si="50"/>
        <v>FM-1100</v>
      </c>
    </row>
    <row r="3266" spans="1:8" x14ac:dyDescent="0.55000000000000004">
      <c r="A3266" t="s">
        <v>3089</v>
      </c>
      <c r="B3266" s="1">
        <v>40697</v>
      </c>
      <c r="C3266" t="s">
        <v>138</v>
      </c>
      <c r="D3266" t="s">
        <v>1537</v>
      </c>
      <c r="E3266" t="s">
        <v>1280</v>
      </c>
      <c r="F3266">
        <v>42</v>
      </c>
      <c r="G3266" t="str">
        <f t="array" ref="G3266">INDEX(BillToName,MATCH(A3266,'Bill to Data'!$A$2:$A$3040,0))</f>
        <v>RAY GUNTHORP</v>
      </c>
      <c r="H3266" t="str">
        <f t="shared" ref="H3266:H3329" si="51">LEFT(D3266,LEN(D3266))</f>
        <v>TTI11003-VP</v>
      </c>
    </row>
    <row r="3267" spans="1:8" x14ac:dyDescent="0.55000000000000004">
      <c r="A3267" t="s">
        <v>3089</v>
      </c>
      <c r="B3267" s="1">
        <v>40697</v>
      </c>
      <c r="C3267" t="s">
        <v>138</v>
      </c>
      <c r="D3267" t="s">
        <v>1279</v>
      </c>
      <c r="E3267" t="s">
        <v>1280</v>
      </c>
      <c r="F3267">
        <v>42</v>
      </c>
      <c r="G3267" t="str">
        <f t="array" ref="G3267">INDEX(BillToName,MATCH(A3267,'Bill to Data'!$A$2:$A$3040,0))</f>
        <v>RAY GUNTHORP</v>
      </c>
      <c r="H3267" t="str">
        <f t="shared" si="51"/>
        <v>TTI11004-VP</v>
      </c>
    </row>
    <row r="3268" spans="1:8" x14ac:dyDescent="0.55000000000000004">
      <c r="A3268" t="s">
        <v>3089</v>
      </c>
      <c r="B3268" s="1">
        <v>40697</v>
      </c>
      <c r="C3268" t="s">
        <v>138</v>
      </c>
      <c r="D3268" t="s">
        <v>561</v>
      </c>
      <c r="E3268" t="s">
        <v>30</v>
      </c>
      <c r="F3268">
        <v>42</v>
      </c>
      <c r="G3268" t="str">
        <f t="array" ref="G3268">INDEX(BillToName,MATCH(A3268,'Bill to Data'!$A$2:$A$3040,0))</f>
        <v>RAY GUNTHORP</v>
      </c>
      <c r="H3268" t="str">
        <f t="shared" si="51"/>
        <v>25598-4-NYR</v>
      </c>
    </row>
    <row r="3269" spans="1:8" x14ac:dyDescent="0.55000000000000004">
      <c r="A3269" t="s">
        <v>3089</v>
      </c>
      <c r="B3269" s="1">
        <v>40697</v>
      </c>
      <c r="C3269" t="s">
        <v>138</v>
      </c>
      <c r="D3269" t="s">
        <v>667</v>
      </c>
      <c r="E3269" t="s">
        <v>30</v>
      </c>
      <c r="F3269">
        <v>42</v>
      </c>
      <c r="G3269" t="str">
        <f t="array" ref="G3269">INDEX(BillToName,MATCH(A3269,'Bill to Data'!$A$2:$A$3040,0))</f>
        <v>RAY GUNTHORP</v>
      </c>
      <c r="H3269" t="str">
        <f t="shared" si="51"/>
        <v>25598-3-NYR</v>
      </c>
    </row>
    <row r="3270" spans="1:8" x14ac:dyDescent="0.55000000000000004">
      <c r="A3270" t="s">
        <v>3090</v>
      </c>
      <c r="B3270" s="1">
        <v>40697</v>
      </c>
      <c r="C3270" t="s">
        <v>138</v>
      </c>
      <c r="D3270" t="s">
        <v>2987</v>
      </c>
      <c r="E3270" t="s">
        <v>2295</v>
      </c>
      <c r="F3270">
        <v>1</v>
      </c>
      <c r="G3270" t="str">
        <f t="array" ref="G3270">INDEX(BillToName,MATCH(A3270,'Bill to Data'!$A$2:$A$3040,0))</f>
        <v>HAROLD FERRELL</v>
      </c>
      <c r="H3270" t="str">
        <f t="shared" si="51"/>
        <v>PK-AB46-KIT</v>
      </c>
    </row>
    <row r="3271" spans="1:8" x14ac:dyDescent="0.55000000000000004">
      <c r="A3271" t="s">
        <v>3091</v>
      </c>
      <c r="B3271" s="1">
        <v>40697</v>
      </c>
      <c r="C3271" t="s">
        <v>1</v>
      </c>
      <c r="D3271" t="s">
        <v>3092</v>
      </c>
      <c r="E3271" t="s">
        <v>3093</v>
      </c>
      <c r="F3271">
        <v>2</v>
      </c>
      <c r="G3271" t="str">
        <f t="array" ref="G3271">INDEX(BillToName,MATCH(A3271,'Bill to Data'!$A$2:$A$3040,0))</f>
        <v>GEORGE MURRAY</v>
      </c>
      <c r="H3271" t="str">
        <f t="shared" si="51"/>
        <v>SF3IN</v>
      </c>
    </row>
    <row r="3272" spans="1:8" x14ac:dyDescent="0.55000000000000004">
      <c r="A3272" t="s">
        <v>3094</v>
      </c>
      <c r="B3272" s="1">
        <v>40697</v>
      </c>
      <c r="C3272" t="s">
        <v>1</v>
      </c>
      <c r="D3272" t="s">
        <v>3000</v>
      </c>
      <c r="E3272" t="s">
        <v>3001</v>
      </c>
      <c r="F3272">
        <v>5</v>
      </c>
      <c r="G3272" t="str">
        <f t="array" ref="G3272">INDEX(BillToName,MATCH(A3272,'Bill to Data'!$A$2:$A$3040,0))</f>
        <v>Steve Pitts</v>
      </c>
      <c r="H3272" t="str">
        <f t="shared" si="51"/>
        <v>QJ364C-3/4-NYB</v>
      </c>
    </row>
    <row r="3273" spans="1:8" x14ac:dyDescent="0.55000000000000004">
      <c r="A3273" t="s">
        <v>3095</v>
      </c>
      <c r="B3273" s="1">
        <v>40697</v>
      </c>
      <c r="C3273" t="s">
        <v>1</v>
      </c>
      <c r="D3273" t="s">
        <v>3096</v>
      </c>
      <c r="E3273" t="s">
        <v>3097</v>
      </c>
      <c r="F3273">
        <v>1</v>
      </c>
      <c r="G3273" t="str">
        <f t="array" ref="G3273">INDEX(BillToName,MATCH(A3273,'Bill to Data'!$A$2:$A$3040,0))</f>
        <v>STEPHEN KOEMMPEL</v>
      </c>
      <c r="H3273" t="str">
        <f t="shared" si="51"/>
        <v>94-536-00</v>
      </c>
    </row>
    <row r="3274" spans="1:8" x14ac:dyDescent="0.55000000000000004">
      <c r="A3274" t="s">
        <v>3098</v>
      </c>
      <c r="B3274" s="1">
        <v>40697</v>
      </c>
      <c r="C3274" t="s">
        <v>1</v>
      </c>
      <c r="D3274" t="s">
        <v>1751</v>
      </c>
      <c r="E3274" t="s">
        <v>1752</v>
      </c>
      <c r="F3274">
        <v>5</v>
      </c>
      <c r="G3274" t="str">
        <f t="array" ref="G3274">INDEX(BillToName,MATCH(A3274,'Bill to Data'!$A$2:$A$3040,0))</f>
        <v>BARRY VOLK</v>
      </c>
      <c r="H3274" t="str">
        <f t="shared" si="51"/>
        <v>QJ363C-1-NYB</v>
      </c>
    </row>
    <row r="3275" spans="1:8" x14ac:dyDescent="0.55000000000000004">
      <c r="A3275" t="s">
        <v>3098</v>
      </c>
      <c r="B3275" s="1">
        <v>40697</v>
      </c>
      <c r="C3275" t="s">
        <v>1</v>
      </c>
      <c r="D3275" t="s">
        <v>22</v>
      </c>
      <c r="E3275" t="s">
        <v>23</v>
      </c>
      <c r="F3275">
        <v>5</v>
      </c>
      <c r="G3275" t="str">
        <f t="array" ref="G3275">INDEX(BillToName,MATCH(A3275,'Bill to Data'!$A$2:$A$3040,0))</f>
        <v>BARRY VOLK</v>
      </c>
      <c r="H3275" t="str">
        <f t="shared" si="51"/>
        <v>TT11003-VP</v>
      </c>
    </row>
    <row r="3276" spans="1:8" x14ac:dyDescent="0.55000000000000004">
      <c r="A3276" t="s">
        <v>3098</v>
      </c>
      <c r="B3276" s="1">
        <v>40697</v>
      </c>
      <c r="C3276" t="s">
        <v>1</v>
      </c>
      <c r="D3276" t="s">
        <v>244</v>
      </c>
      <c r="E3276" t="s">
        <v>23</v>
      </c>
      <c r="F3276">
        <v>10</v>
      </c>
      <c r="G3276" t="str">
        <f t="array" ref="G3276">INDEX(BillToName,MATCH(A3276,'Bill to Data'!$A$2:$A$3040,0))</f>
        <v>BARRY VOLK</v>
      </c>
      <c r="H3276" t="str">
        <f t="shared" si="51"/>
        <v>TT11002-VP</v>
      </c>
    </row>
    <row r="3277" spans="1:8" x14ac:dyDescent="0.55000000000000004">
      <c r="A3277" t="s">
        <v>3099</v>
      </c>
      <c r="B3277" s="1">
        <v>40697</v>
      </c>
      <c r="C3277" t="s">
        <v>138</v>
      </c>
      <c r="D3277" t="s">
        <v>3100</v>
      </c>
      <c r="E3277" t="s">
        <v>63</v>
      </c>
      <c r="F3277">
        <v>7</v>
      </c>
      <c r="G3277" t="str">
        <f t="array" ref="G3277">INDEX(BillToName,MATCH(A3277,'Bill to Data'!$A$2:$A$3040,0))</f>
        <v>Dana G. Banish</v>
      </c>
      <c r="H3277" t="str">
        <f t="shared" si="51"/>
        <v>DG80015VS</v>
      </c>
    </row>
    <row r="3278" spans="1:8" x14ac:dyDescent="0.55000000000000004">
      <c r="A3278" t="s">
        <v>3099</v>
      </c>
      <c r="B3278" s="1">
        <v>40697</v>
      </c>
      <c r="C3278" t="s">
        <v>138</v>
      </c>
      <c r="D3278" t="s">
        <v>711</v>
      </c>
      <c r="E3278" t="s">
        <v>63</v>
      </c>
      <c r="F3278">
        <v>7</v>
      </c>
      <c r="G3278" t="str">
        <f t="array" ref="G3278">INDEX(BillToName,MATCH(A3278,'Bill to Data'!$A$2:$A$3040,0))</f>
        <v>Dana G. Banish</v>
      </c>
      <c r="H3278" t="str">
        <f t="shared" si="51"/>
        <v>DG8002VS</v>
      </c>
    </row>
    <row r="3279" spans="1:8" x14ac:dyDescent="0.55000000000000004">
      <c r="A3279" t="s">
        <v>3099</v>
      </c>
      <c r="B3279" s="1">
        <v>40697</v>
      </c>
      <c r="C3279" t="s">
        <v>138</v>
      </c>
      <c r="D3279" t="s">
        <v>71</v>
      </c>
      <c r="E3279" t="s">
        <v>72</v>
      </c>
      <c r="F3279">
        <v>7</v>
      </c>
      <c r="G3279" t="str">
        <f t="array" ref="G3279">INDEX(BillToName,MATCH(A3279,'Bill to Data'!$A$2:$A$3040,0))</f>
        <v>Dana G. Banish</v>
      </c>
      <c r="H3279" t="str">
        <f t="shared" si="51"/>
        <v>55215-50-EPR</v>
      </c>
    </row>
    <row r="3280" spans="1:8" x14ac:dyDescent="0.55000000000000004">
      <c r="A3280" t="s">
        <v>3099</v>
      </c>
      <c r="B3280" s="1">
        <v>40697</v>
      </c>
      <c r="C3280" t="s">
        <v>138</v>
      </c>
      <c r="D3280" t="s">
        <v>129</v>
      </c>
      <c r="E3280" t="s">
        <v>72</v>
      </c>
      <c r="F3280">
        <v>7</v>
      </c>
      <c r="G3280" t="str">
        <f t="array" ref="G3280">INDEX(BillToName,MATCH(A3280,'Bill to Data'!$A$2:$A$3040,0))</f>
        <v>Dana G. Banish</v>
      </c>
      <c r="H3280" t="str">
        <f t="shared" si="51"/>
        <v>55215-100-EPR</v>
      </c>
    </row>
    <row r="3281" spans="1:8" x14ac:dyDescent="0.55000000000000004">
      <c r="A3281" t="s">
        <v>3099</v>
      </c>
      <c r="B3281" s="1">
        <v>40697</v>
      </c>
      <c r="C3281" t="s">
        <v>138</v>
      </c>
      <c r="D3281" t="s">
        <v>1235</v>
      </c>
      <c r="E3281" t="s">
        <v>30</v>
      </c>
      <c r="F3281">
        <v>7</v>
      </c>
      <c r="G3281" t="str">
        <f t="array" ref="G3281">INDEX(BillToName,MATCH(A3281,'Bill to Data'!$A$2:$A$3040,0))</f>
        <v>Dana G. Banish</v>
      </c>
      <c r="H3281" t="str">
        <f t="shared" si="51"/>
        <v>25612-5-NYR</v>
      </c>
    </row>
    <row r="3282" spans="1:8" x14ac:dyDescent="0.55000000000000004">
      <c r="A3282" t="s">
        <v>3099</v>
      </c>
      <c r="B3282" s="1">
        <v>40697</v>
      </c>
      <c r="C3282" t="s">
        <v>138</v>
      </c>
      <c r="D3282" t="s">
        <v>77</v>
      </c>
      <c r="E3282" t="s">
        <v>30</v>
      </c>
      <c r="F3282">
        <v>7</v>
      </c>
      <c r="G3282" t="str">
        <f t="array" ref="G3282">INDEX(BillToName,MATCH(A3282,'Bill to Data'!$A$2:$A$3040,0))</f>
        <v>Dana G. Banish</v>
      </c>
      <c r="H3282" t="str">
        <f t="shared" si="51"/>
        <v>25612-6-NYR</v>
      </c>
    </row>
    <row r="3283" spans="1:8" x14ac:dyDescent="0.55000000000000004">
      <c r="A3283" t="s">
        <v>3101</v>
      </c>
      <c r="B3283" s="1">
        <v>40697</v>
      </c>
      <c r="C3283" t="s">
        <v>1</v>
      </c>
      <c r="D3283" t="s">
        <v>3102</v>
      </c>
      <c r="E3283" t="s">
        <v>134</v>
      </c>
      <c r="F3283">
        <v>1</v>
      </c>
      <c r="G3283" t="str">
        <f t="array" ref="G3283">INDEX(BillToName,MATCH(A3283,'Bill to Data'!$A$2:$A$3040,0))</f>
        <v>TIMOTHY WALSH</v>
      </c>
      <c r="H3283" t="str">
        <f t="shared" si="51"/>
        <v>9006C-O</v>
      </c>
    </row>
    <row r="3284" spans="1:8" x14ac:dyDescent="0.55000000000000004">
      <c r="A3284" t="s">
        <v>3103</v>
      </c>
      <c r="B3284" s="1">
        <v>40697</v>
      </c>
      <c r="C3284" t="s">
        <v>1</v>
      </c>
      <c r="D3284" t="s">
        <v>31</v>
      </c>
      <c r="E3284" t="s">
        <v>30</v>
      </c>
      <c r="F3284">
        <v>100</v>
      </c>
      <c r="G3284" t="str">
        <f t="array" ref="G3284">INDEX(BillToName,MATCH(A3284,'Bill to Data'!$A$2:$A$3040,0))</f>
        <v>RICHARD WACKER</v>
      </c>
      <c r="H3284" t="str">
        <f t="shared" si="51"/>
        <v>25612-1-NYR</v>
      </c>
    </row>
    <row r="3285" spans="1:8" x14ac:dyDescent="0.55000000000000004">
      <c r="A3285" t="s">
        <v>3103</v>
      </c>
      <c r="B3285" s="1">
        <v>40697</v>
      </c>
      <c r="C3285" t="s">
        <v>1</v>
      </c>
      <c r="D3285" t="s">
        <v>1756</v>
      </c>
      <c r="E3285" t="s">
        <v>47</v>
      </c>
      <c r="F3285">
        <v>25</v>
      </c>
      <c r="G3285" t="str">
        <f t="array" ref="G3285">INDEX(BillToName,MATCH(A3285,'Bill to Data'!$A$2:$A$3040,0))</f>
        <v>RICHARD WACKER</v>
      </c>
      <c r="H3285" t="str">
        <f t="shared" si="51"/>
        <v>TTJ60-110025VP</v>
      </c>
    </row>
    <row r="3286" spans="1:8" x14ac:dyDescent="0.55000000000000004">
      <c r="A3286" t="s">
        <v>3103</v>
      </c>
      <c r="B3286" s="1">
        <v>40697</v>
      </c>
      <c r="C3286" t="s">
        <v>1</v>
      </c>
      <c r="D3286" t="s">
        <v>735</v>
      </c>
      <c r="E3286" t="s">
        <v>23</v>
      </c>
      <c r="F3286">
        <v>25</v>
      </c>
      <c r="G3286" t="str">
        <f t="array" ref="G3286">INDEX(BillToName,MATCH(A3286,'Bill to Data'!$A$2:$A$3040,0))</f>
        <v>RICHARD WACKER</v>
      </c>
      <c r="H3286" t="str">
        <f t="shared" si="51"/>
        <v>TT11004-VP</v>
      </c>
    </row>
    <row r="3287" spans="1:8" x14ac:dyDescent="0.55000000000000004">
      <c r="A3287" t="s">
        <v>3104</v>
      </c>
      <c r="B3287" s="1">
        <v>40697</v>
      </c>
      <c r="C3287" t="s">
        <v>1</v>
      </c>
      <c r="D3287" t="s">
        <v>57</v>
      </c>
      <c r="E3287" t="s">
        <v>58</v>
      </c>
      <c r="F3287">
        <v>1</v>
      </c>
      <c r="G3287" t="str">
        <f t="array" ref="G3287">INDEX(BillToName,MATCH(A3287,'Bill to Data'!$A$2:$A$3040,0))</f>
        <v>DONALD SMITH</v>
      </c>
      <c r="H3287" t="str">
        <f t="shared" si="51"/>
        <v>4688</v>
      </c>
    </row>
    <row r="3288" spans="1:8" x14ac:dyDescent="0.55000000000000004">
      <c r="A3288" t="s">
        <v>3105</v>
      </c>
      <c r="B3288" s="1">
        <v>40697</v>
      </c>
      <c r="C3288" t="s">
        <v>138</v>
      </c>
      <c r="D3288" t="s">
        <v>3106</v>
      </c>
      <c r="E3288" t="s">
        <v>3107</v>
      </c>
      <c r="F3288">
        <v>1</v>
      </c>
      <c r="G3288" t="str">
        <f t="array" ref="G3288">INDEX(BillToName,MATCH(A3288,'Bill to Data'!$A$2:$A$3040,0))</f>
        <v>BRAD WILLIAMS</v>
      </c>
      <c r="H3288" t="str">
        <f t="shared" si="51"/>
        <v>117-1004-030</v>
      </c>
    </row>
    <row r="3289" spans="1:8" x14ac:dyDescent="0.55000000000000004">
      <c r="A3289" t="s">
        <v>3105</v>
      </c>
      <c r="B3289" s="1">
        <v>40697</v>
      </c>
      <c r="C3289" t="s">
        <v>138</v>
      </c>
      <c r="D3289" t="s">
        <v>3108</v>
      </c>
      <c r="E3289" t="s">
        <v>3109</v>
      </c>
      <c r="F3289">
        <v>1</v>
      </c>
      <c r="G3289" t="str">
        <f t="array" ref="G3289">INDEX(BillToName,MATCH(A3289,'Bill to Data'!$A$2:$A$3040,0))</f>
        <v>BRAD WILLIAMS</v>
      </c>
      <c r="H3289" t="str">
        <f t="shared" si="51"/>
        <v>115-0171-886</v>
      </c>
    </row>
    <row r="3290" spans="1:8" x14ac:dyDescent="0.55000000000000004">
      <c r="A3290" t="s">
        <v>3105</v>
      </c>
      <c r="B3290" s="1">
        <v>40697</v>
      </c>
      <c r="C3290" t="s">
        <v>138</v>
      </c>
      <c r="D3290" t="s">
        <v>3110</v>
      </c>
      <c r="E3290" t="s">
        <v>3111</v>
      </c>
      <c r="F3290">
        <v>1</v>
      </c>
      <c r="G3290" t="str">
        <f t="array" ref="G3290">INDEX(BillToName,MATCH(A3290,'Bill to Data'!$A$2:$A$3040,0))</f>
        <v>BRAD WILLIAMS</v>
      </c>
      <c r="H3290" t="str">
        <f t="shared" si="51"/>
        <v>063-0172-316</v>
      </c>
    </row>
    <row r="3291" spans="1:8" x14ac:dyDescent="0.55000000000000004">
      <c r="A3291" t="s">
        <v>3105</v>
      </c>
      <c r="B3291" s="1">
        <v>40697</v>
      </c>
      <c r="C3291" t="s">
        <v>138</v>
      </c>
      <c r="D3291" t="s">
        <v>3112</v>
      </c>
      <c r="E3291" t="s">
        <v>3113</v>
      </c>
      <c r="F3291">
        <v>1</v>
      </c>
      <c r="G3291" t="str">
        <f t="array" ref="G3291">INDEX(BillToName,MATCH(A3291,'Bill to Data'!$A$2:$A$3040,0))</f>
        <v>BRAD WILLIAMS</v>
      </c>
      <c r="H3291" t="str">
        <f t="shared" si="51"/>
        <v>117-0159-923</v>
      </c>
    </row>
    <row r="3292" spans="1:8" x14ac:dyDescent="0.55000000000000004">
      <c r="A3292" t="s">
        <v>3105</v>
      </c>
      <c r="B3292" s="1">
        <v>40697</v>
      </c>
      <c r="C3292" t="s">
        <v>138</v>
      </c>
      <c r="D3292" t="s">
        <v>2536</v>
      </c>
      <c r="E3292" t="s">
        <v>2537</v>
      </c>
      <c r="F3292">
        <v>1</v>
      </c>
      <c r="G3292" t="str">
        <f t="array" ref="G3292">INDEX(BillToName,MATCH(A3292,'Bill to Data'!$A$2:$A$3040,0))</f>
        <v>BRAD WILLIAMS</v>
      </c>
      <c r="H3292" t="str">
        <f t="shared" si="51"/>
        <v>117-0171-247</v>
      </c>
    </row>
    <row r="3293" spans="1:8" x14ac:dyDescent="0.55000000000000004">
      <c r="A3293" t="s">
        <v>3105</v>
      </c>
      <c r="B3293" s="1">
        <v>40697</v>
      </c>
      <c r="C3293" t="s">
        <v>138</v>
      </c>
      <c r="D3293" t="s">
        <v>3114</v>
      </c>
      <c r="E3293" t="s">
        <v>3115</v>
      </c>
      <c r="F3293">
        <v>1</v>
      </c>
      <c r="G3293" t="str">
        <f t="array" ref="G3293">INDEX(BillToName,MATCH(A3293,'Bill to Data'!$A$2:$A$3040,0))</f>
        <v>BRAD WILLIAMS</v>
      </c>
      <c r="H3293" t="str">
        <f t="shared" si="51"/>
        <v>115-0171-326</v>
      </c>
    </row>
    <row r="3294" spans="1:8" x14ac:dyDescent="0.55000000000000004">
      <c r="A3294" t="s">
        <v>3105</v>
      </c>
      <c r="B3294" s="1">
        <v>40697</v>
      </c>
      <c r="C3294" t="s">
        <v>138</v>
      </c>
      <c r="D3294" t="s">
        <v>3116</v>
      </c>
      <c r="E3294" t="s">
        <v>3117</v>
      </c>
      <c r="F3294">
        <v>0</v>
      </c>
      <c r="G3294" t="str">
        <f t="array" ref="G3294">INDEX(BillToName,MATCH(A3294,'Bill to Data'!$A$2:$A$3040,0))</f>
        <v>BRAD WILLIAMS</v>
      </c>
      <c r="H3294" t="str">
        <f t="shared" si="51"/>
        <v>117-9001-029</v>
      </c>
    </row>
    <row r="3295" spans="1:8" x14ac:dyDescent="0.55000000000000004">
      <c r="A3295" t="s">
        <v>3105</v>
      </c>
      <c r="B3295" s="1">
        <v>40697</v>
      </c>
      <c r="C3295" t="s">
        <v>138</v>
      </c>
      <c r="D3295" t="s">
        <v>3118</v>
      </c>
      <c r="E3295" t="s">
        <v>3119</v>
      </c>
      <c r="F3295">
        <v>0</v>
      </c>
      <c r="G3295" t="str">
        <f t="array" ref="G3295">INDEX(BillToName,MATCH(A3295,'Bill to Data'!$A$2:$A$3040,0))</f>
        <v>BRAD WILLIAMS</v>
      </c>
      <c r="H3295" t="str">
        <f t="shared" si="51"/>
        <v>115-0171-794</v>
      </c>
    </row>
    <row r="3296" spans="1:8" x14ac:dyDescent="0.55000000000000004">
      <c r="A3296" t="s">
        <v>3120</v>
      </c>
      <c r="B3296" s="1">
        <v>40697</v>
      </c>
      <c r="C3296" t="s">
        <v>1</v>
      </c>
      <c r="D3296" t="s">
        <v>1757</v>
      </c>
      <c r="E3296" t="s">
        <v>1280</v>
      </c>
      <c r="F3296">
        <v>38</v>
      </c>
      <c r="G3296" t="str">
        <f t="array" ref="G3296">INDEX(BillToName,MATCH(A3296,'Bill to Data'!$A$2:$A$3040,0))</f>
        <v>ALAN OVERBECK</v>
      </c>
      <c r="H3296" t="str">
        <f t="shared" si="51"/>
        <v>TTI11005-VP</v>
      </c>
    </row>
    <row r="3297" spans="1:8" x14ac:dyDescent="0.55000000000000004">
      <c r="A3297" t="s">
        <v>3121</v>
      </c>
      <c r="B3297" s="1">
        <v>40697</v>
      </c>
      <c r="C3297" t="s">
        <v>138</v>
      </c>
      <c r="D3297" t="s">
        <v>24</v>
      </c>
      <c r="E3297" t="s">
        <v>23</v>
      </c>
      <c r="F3297">
        <v>49</v>
      </c>
      <c r="G3297" t="str">
        <f t="array" ref="G3297">INDEX(BillToName,MATCH(A3297,'Bill to Data'!$A$2:$A$3040,0))</f>
        <v>DAN SKAGGS</v>
      </c>
      <c r="H3297" t="str">
        <f t="shared" si="51"/>
        <v>TT11008-VP</v>
      </c>
    </row>
    <row r="3298" spans="1:8" x14ac:dyDescent="0.55000000000000004">
      <c r="A3298" t="s">
        <v>3122</v>
      </c>
      <c r="B3298" s="1">
        <v>40697</v>
      </c>
      <c r="C3298" t="s">
        <v>1</v>
      </c>
      <c r="D3298" t="s">
        <v>44</v>
      </c>
      <c r="E3298" t="s">
        <v>45</v>
      </c>
      <c r="F3298">
        <v>8</v>
      </c>
      <c r="G3298" t="str">
        <f t="array" ref="G3298">INDEX(BillToName,MATCH(A3298,'Bill to Data'!$A$2:$A$3040,0))</f>
        <v>LANDON PYLE</v>
      </c>
      <c r="H3298" t="str">
        <f t="shared" si="51"/>
        <v>19845-25-PP</v>
      </c>
    </row>
    <row r="3299" spans="1:8" x14ac:dyDescent="0.55000000000000004">
      <c r="A3299" t="s">
        <v>3122</v>
      </c>
      <c r="B3299" s="1">
        <v>40697</v>
      </c>
      <c r="C3299" t="s">
        <v>1</v>
      </c>
      <c r="D3299" t="s">
        <v>637</v>
      </c>
      <c r="E3299" t="s">
        <v>638</v>
      </c>
      <c r="F3299">
        <v>4</v>
      </c>
      <c r="G3299" t="str">
        <f t="array" ref="G3299">INDEX(BillToName,MATCH(A3299,'Bill to Data'!$A$2:$A$3040,0))</f>
        <v>LANDON PYLE</v>
      </c>
      <c r="H3299" t="str">
        <f t="shared" si="51"/>
        <v>5500-PPB-X12</v>
      </c>
    </row>
    <row r="3300" spans="1:8" x14ac:dyDescent="0.55000000000000004">
      <c r="A3300" t="s">
        <v>3122</v>
      </c>
      <c r="B3300" s="1">
        <v>40697</v>
      </c>
      <c r="C3300" t="s">
        <v>1</v>
      </c>
      <c r="D3300" t="s">
        <v>863</v>
      </c>
      <c r="E3300" t="s">
        <v>638</v>
      </c>
      <c r="F3300">
        <v>5</v>
      </c>
      <c r="G3300" t="str">
        <f t="array" ref="G3300">INDEX(BillToName,MATCH(A3300,'Bill to Data'!$A$2:$A$3040,0))</f>
        <v>LANDON PYLE</v>
      </c>
      <c r="H3300" t="str">
        <f t="shared" si="51"/>
        <v>5500-PPB-X8</v>
      </c>
    </row>
    <row r="3301" spans="1:8" x14ac:dyDescent="0.55000000000000004">
      <c r="A3301" t="s">
        <v>3123</v>
      </c>
      <c r="B3301" s="1">
        <v>40701</v>
      </c>
      <c r="C3301" t="s">
        <v>1</v>
      </c>
      <c r="D3301" t="s">
        <v>242</v>
      </c>
      <c r="E3301" t="s">
        <v>243</v>
      </c>
      <c r="F3301">
        <v>10</v>
      </c>
      <c r="G3301" t="str">
        <f t="array" ref="G3301">INDEX(BillToName,MATCH(A3301,'Bill to Data'!$A$2:$A$3040,0))</f>
        <v>BART HOFFMAN</v>
      </c>
      <c r="H3301" t="str">
        <f t="shared" si="51"/>
        <v>CP19438-EPR</v>
      </c>
    </row>
    <row r="3302" spans="1:8" x14ac:dyDescent="0.55000000000000004">
      <c r="A3302" t="s">
        <v>3123</v>
      </c>
      <c r="B3302" s="1">
        <v>40701</v>
      </c>
      <c r="C3302" t="s">
        <v>1</v>
      </c>
      <c r="D3302" t="s">
        <v>3124</v>
      </c>
      <c r="E3302" t="s">
        <v>3125</v>
      </c>
      <c r="F3302">
        <v>0</v>
      </c>
      <c r="G3302" t="str">
        <f t="array" ref="G3302">INDEX(BillToName,MATCH(A3302,'Bill to Data'!$A$2:$A$3040,0))</f>
        <v>BART HOFFMAN</v>
      </c>
      <c r="H3302" t="str">
        <f t="shared" si="51"/>
        <v>2237</v>
      </c>
    </row>
    <row r="3303" spans="1:8" x14ac:dyDescent="0.55000000000000004">
      <c r="A3303" t="s">
        <v>3123</v>
      </c>
      <c r="B3303" s="1">
        <v>40701</v>
      </c>
      <c r="C3303" t="s">
        <v>1</v>
      </c>
      <c r="D3303" t="s">
        <v>71</v>
      </c>
      <c r="E3303" t="s">
        <v>72</v>
      </c>
      <c r="F3303">
        <v>10</v>
      </c>
      <c r="G3303" t="str">
        <f t="array" ref="G3303">INDEX(BillToName,MATCH(A3303,'Bill to Data'!$A$2:$A$3040,0))</f>
        <v>BART HOFFMAN</v>
      </c>
      <c r="H3303" t="str">
        <f t="shared" si="51"/>
        <v>55215-50-EPR</v>
      </c>
    </row>
    <row r="3304" spans="1:8" x14ac:dyDescent="0.55000000000000004">
      <c r="A3304" t="s">
        <v>3123</v>
      </c>
      <c r="B3304" s="1">
        <v>40701</v>
      </c>
      <c r="C3304" t="s">
        <v>1</v>
      </c>
      <c r="D3304" t="s">
        <v>690</v>
      </c>
      <c r="E3304" t="s">
        <v>120</v>
      </c>
      <c r="F3304">
        <v>10</v>
      </c>
      <c r="G3304" t="str">
        <f t="array" ref="G3304">INDEX(BillToName,MATCH(A3304,'Bill to Data'!$A$2:$A$3040,0))</f>
        <v>BART HOFFMAN</v>
      </c>
      <c r="H3304" t="str">
        <f t="shared" si="51"/>
        <v>XR8003VS</v>
      </c>
    </row>
    <row r="3305" spans="1:8" x14ac:dyDescent="0.55000000000000004">
      <c r="A3305" t="s">
        <v>3123</v>
      </c>
      <c r="B3305" s="1">
        <v>40701</v>
      </c>
      <c r="C3305" t="s">
        <v>1</v>
      </c>
      <c r="D3305" t="s">
        <v>906</v>
      </c>
      <c r="E3305" t="s">
        <v>907</v>
      </c>
      <c r="F3305">
        <v>1</v>
      </c>
      <c r="G3305" t="str">
        <f t="array" ref="G3305">INDEX(BillToName,MATCH(A3305,'Bill to Data'!$A$2:$A$3040,0))</f>
        <v>BART HOFFMAN</v>
      </c>
      <c r="H3305" t="str">
        <f t="shared" si="51"/>
        <v>CP25597-6-NY</v>
      </c>
    </row>
    <row r="3306" spans="1:8" x14ac:dyDescent="0.55000000000000004">
      <c r="A3306" t="s">
        <v>3123</v>
      </c>
      <c r="B3306" s="1">
        <v>40701</v>
      </c>
      <c r="C3306" t="s">
        <v>1</v>
      </c>
      <c r="D3306" t="s">
        <v>122</v>
      </c>
      <c r="E3306" t="s">
        <v>76</v>
      </c>
      <c r="F3306">
        <v>10</v>
      </c>
      <c r="G3306" t="str">
        <f t="array" ref="G3306">INDEX(BillToName,MATCH(A3306,'Bill to Data'!$A$2:$A$3040,0))</f>
        <v>BART HOFFMAN</v>
      </c>
      <c r="H3306" t="str">
        <f t="shared" si="51"/>
        <v>QJ111SQ-1-1/4</v>
      </c>
    </row>
    <row r="3307" spans="1:8" x14ac:dyDescent="0.55000000000000004">
      <c r="A3307" t="s">
        <v>3123</v>
      </c>
      <c r="B3307" s="1">
        <v>40701</v>
      </c>
      <c r="C3307" t="s">
        <v>1</v>
      </c>
      <c r="D3307" t="s">
        <v>252</v>
      </c>
      <c r="E3307" t="s">
        <v>198</v>
      </c>
      <c r="F3307">
        <v>2</v>
      </c>
      <c r="G3307" t="str">
        <f t="array" ref="G3307">INDEX(BillToName,MATCH(A3307,'Bill to Data'!$A$2:$A$3040,0))</f>
        <v>BART HOFFMAN</v>
      </c>
      <c r="H3307" t="str">
        <f t="shared" si="51"/>
        <v>22252-312-500-N</v>
      </c>
    </row>
    <row r="3308" spans="1:8" x14ac:dyDescent="0.55000000000000004">
      <c r="A3308" t="s">
        <v>3123</v>
      </c>
      <c r="B3308" s="1">
        <v>40701</v>
      </c>
      <c r="C3308" t="s">
        <v>1</v>
      </c>
      <c r="D3308" t="s">
        <v>251</v>
      </c>
      <c r="E3308" t="s">
        <v>198</v>
      </c>
      <c r="F3308">
        <v>2</v>
      </c>
      <c r="G3308" t="str">
        <f t="array" ref="G3308">INDEX(BillToName,MATCH(A3308,'Bill to Data'!$A$2:$A$3040,0))</f>
        <v>BART HOFFMAN</v>
      </c>
      <c r="H3308" t="str">
        <f t="shared" si="51"/>
        <v>22251-311-500-N</v>
      </c>
    </row>
    <row r="3309" spans="1:8" x14ac:dyDescent="0.55000000000000004">
      <c r="A3309" t="s">
        <v>3126</v>
      </c>
      <c r="B3309" s="1">
        <v>40701</v>
      </c>
      <c r="C3309" t="s">
        <v>1</v>
      </c>
      <c r="D3309" t="s">
        <v>31</v>
      </c>
      <c r="E3309" t="s">
        <v>30</v>
      </c>
      <c r="F3309">
        <v>18</v>
      </c>
      <c r="G3309" t="str">
        <f t="array" ref="G3309">INDEX(BillToName,MATCH(A3309,'Bill to Data'!$A$2:$A$3040,0))</f>
        <v>BRIAN ISAACSON</v>
      </c>
      <c r="H3309" t="str">
        <f t="shared" si="51"/>
        <v>25612-1-NYR</v>
      </c>
    </row>
    <row r="3310" spans="1:8" x14ac:dyDescent="0.55000000000000004">
      <c r="A3310" t="s">
        <v>3126</v>
      </c>
      <c r="B3310" s="1">
        <v>40701</v>
      </c>
      <c r="C3310" t="s">
        <v>1</v>
      </c>
      <c r="D3310" t="s">
        <v>658</v>
      </c>
      <c r="E3310" t="s">
        <v>63</v>
      </c>
      <c r="F3310">
        <v>18</v>
      </c>
      <c r="G3310" t="str">
        <f t="array" ref="G3310">INDEX(BillToName,MATCH(A3310,'Bill to Data'!$A$2:$A$3040,0))</f>
        <v>BRIAN ISAACSON</v>
      </c>
      <c r="H3310" t="str">
        <f t="shared" si="51"/>
        <v>DG8003VS</v>
      </c>
    </row>
    <row r="3311" spans="1:8" x14ac:dyDescent="0.55000000000000004">
      <c r="A3311" t="s">
        <v>3126</v>
      </c>
      <c r="B3311" s="1">
        <v>40701</v>
      </c>
      <c r="C3311" t="s">
        <v>1</v>
      </c>
      <c r="D3311" t="s">
        <v>73</v>
      </c>
      <c r="E3311" t="s">
        <v>74</v>
      </c>
      <c r="F3311">
        <v>9</v>
      </c>
      <c r="G3311" t="str">
        <f t="array" ref="G3311">INDEX(BillToName,MATCH(A3311,'Bill to Data'!$A$2:$A$3040,0))</f>
        <v>BRIAN ISAACSON</v>
      </c>
      <c r="H3311" t="str">
        <f t="shared" si="51"/>
        <v>19843-NYR</v>
      </c>
    </row>
    <row r="3312" spans="1:8" x14ac:dyDescent="0.55000000000000004">
      <c r="A3312" t="s">
        <v>3126</v>
      </c>
      <c r="B3312" s="1">
        <v>40701</v>
      </c>
      <c r="C3312" t="s">
        <v>1</v>
      </c>
      <c r="D3312" t="s">
        <v>71</v>
      </c>
      <c r="E3312" t="s">
        <v>72</v>
      </c>
      <c r="F3312">
        <v>18</v>
      </c>
      <c r="G3312" t="str">
        <f t="array" ref="G3312">INDEX(BillToName,MATCH(A3312,'Bill to Data'!$A$2:$A$3040,0))</f>
        <v>BRIAN ISAACSON</v>
      </c>
      <c r="H3312" t="str">
        <f t="shared" si="51"/>
        <v>55215-50-EPR</v>
      </c>
    </row>
    <row r="3313" spans="1:8" x14ac:dyDescent="0.55000000000000004">
      <c r="A3313" t="s">
        <v>3126</v>
      </c>
      <c r="B3313" s="1">
        <v>40701</v>
      </c>
      <c r="C3313" t="s">
        <v>1</v>
      </c>
      <c r="D3313" t="s">
        <v>197</v>
      </c>
      <c r="E3313" t="s">
        <v>198</v>
      </c>
      <c r="F3313">
        <v>16</v>
      </c>
      <c r="G3313" t="str">
        <f t="array" ref="G3313">INDEX(BillToName,MATCH(A3313,'Bill to Data'!$A$2:$A$3040,0))</f>
        <v>BRIAN ISAACSON</v>
      </c>
      <c r="H3313" t="str">
        <f t="shared" si="51"/>
        <v>22252-312-750-N</v>
      </c>
    </row>
    <row r="3314" spans="1:8" x14ac:dyDescent="0.55000000000000004">
      <c r="A3314" t="s">
        <v>3126</v>
      </c>
      <c r="B3314" s="1">
        <v>40701</v>
      </c>
      <c r="C3314" t="s">
        <v>1</v>
      </c>
      <c r="D3314" t="s">
        <v>312</v>
      </c>
      <c r="E3314" t="s">
        <v>198</v>
      </c>
      <c r="F3314">
        <v>3</v>
      </c>
      <c r="G3314" t="str">
        <f t="array" ref="G3314">INDEX(BillToName,MATCH(A3314,'Bill to Data'!$A$2:$A$3040,0))</f>
        <v>BRIAN ISAACSON</v>
      </c>
      <c r="H3314" t="str">
        <f t="shared" si="51"/>
        <v>22251-311-750-N</v>
      </c>
    </row>
    <row r="3315" spans="1:8" x14ac:dyDescent="0.55000000000000004">
      <c r="A3315" t="s">
        <v>3126</v>
      </c>
      <c r="B3315" s="1">
        <v>40701</v>
      </c>
      <c r="C3315" t="s">
        <v>1</v>
      </c>
      <c r="D3315" t="s">
        <v>1604</v>
      </c>
      <c r="E3315" t="s">
        <v>76</v>
      </c>
      <c r="F3315">
        <v>14</v>
      </c>
      <c r="G3315" t="str">
        <f t="array" ref="G3315">INDEX(BillToName,MATCH(A3315,'Bill to Data'!$A$2:$A$3040,0))</f>
        <v>BRIAN ISAACSON</v>
      </c>
      <c r="H3315" t="str">
        <f t="shared" si="51"/>
        <v>QJ111-1-1/4</v>
      </c>
    </row>
    <row r="3316" spans="1:8" x14ac:dyDescent="0.55000000000000004">
      <c r="A3316" t="s">
        <v>3126</v>
      </c>
      <c r="B3316" s="1">
        <v>40701</v>
      </c>
      <c r="C3316" t="s">
        <v>1</v>
      </c>
      <c r="D3316" t="s">
        <v>380</v>
      </c>
      <c r="E3316" t="s">
        <v>381</v>
      </c>
      <c r="F3316">
        <v>1</v>
      </c>
      <c r="G3316" t="str">
        <f t="array" ref="G3316">INDEX(BillToName,MATCH(A3316,'Bill to Data'!$A$2:$A$3040,0))</f>
        <v>BRIAN ISAACSON</v>
      </c>
      <c r="H3316" t="str">
        <f t="shared" si="51"/>
        <v>1/4XP10L-VP</v>
      </c>
    </row>
    <row r="3317" spans="1:8" x14ac:dyDescent="0.55000000000000004">
      <c r="A3317" t="s">
        <v>3126</v>
      </c>
      <c r="B3317" s="1">
        <v>40701</v>
      </c>
      <c r="C3317" t="s">
        <v>1</v>
      </c>
      <c r="D3317" t="s">
        <v>382</v>
      </c>
      <c r="E3317" t="s">
        <v>381</v>
      </c>
      <c r="F3317">
        <v>1</v>
      </c>
      <c r="G3317" t="str">
        <f t="array" ref="G3317">INDEX(BillToName,MATCH(A3317,'Bill to Data'!$A$2:$A$3040,0))</f>
        <v>BRIAN ISAACSON</v>
      </c>
      <c r="H3317" t="str">
        <f t="shared" si="51"/>
        <v>1/4XP10R-VP</v>
      </c>
    </row>
    <row r="3318" spans="1:8" x14ac:dyDescent="0.55000000000000004">
      <c r="A3318" t="s">
        <v>3127</v>
      </c>
      <c r="B3318" s="1">
        <v>40701</v>
      </c>
      <c r="C3318" t="s">
        <v>1</v>
      </c>
      <c r="D3318" t="s">
        <v>363</v>
      </c>
      <c r="E3318" t="s">
        <v>12</v>
      </c>
      <c r="F3318">
        <v>1</v>
      </c>
      <c r="G3318" t="str">
        <f t="array" ref="G3318">INDEX(BillToName,MATCH(A3318,'Bill to Data'!$A$2:$A$3040,0))</f>
        <v>LISA HOOPS</v>
      </c>
      <c r="H3318" t="str">
        <f t="shared" si="51"/>
        <v>50800-15-PP-300</v>
      </c>
    </row>
    <row r="3319" spans="1:8" x14ac:dyDescent="0.55000000000000004">
      <c r="A3319" t="s">
        <v>3127</v>
      </c>
      <c r="B3319" s="1">
        <v>40701</v>
      </c>
      <c r="C3319" t="s">
        <v>1</v>
      </c>
      <c r="D3319" t="s">
        <v>330</v>
      </c>
      <c r="E3319" t="s">
        <v>12</v>
      </c>
      <c r="F3319">
        <v>1</v>
      </c>
      <c r="G3319" t="str">
        <f t="array" ref="G3319">INDEX(BillToName,MATCH(A3319,'Bill to Data'!$A$2:$A$3040,0))</f>
        <v>LISA HOOPS</v>
      </c>
      <c r="H3319" t="str">
        <f t="shared" si="51"/>
        <v>50800-15-PP-406</v>
      </c>
    </row>
    <row r="3320" spans="1:8" x14ac:dyDescent="0.55000000000000004">
      <c r="A3320" t="s">
        <v>3128</v>
      </c>
      <c r="B3320" s="1">
        <v>40701</v>
      </c>
      <c r="C3320" t="s">
        <v>1</v>
      </c>
      <c r="D3320" t="s">
        <v>800</v>
      </c>
      <c r="E3320" t="s">
        <v>20</v>
      </c>
      <c r="F3320">
        <v>1</v>
      </c>
      <c r="G3320" t="str">
        <f t="array" ref="G3320">INDEX(BillToName,MATCH(A3320,'Bill to Data'!$A$2:$A$3040,0))</f>
        <v>JOSEPH CAMPBELL</v>
      </c>
      <c r="H3320" t="str">
        <f t="shared" si="51"/>
        <v>AA43L-10</v>
      </c>
    </row>
    <row r="3321" spans="1:8" x14ac:dyDescent="0.55000000000000004">
      <c r="A3321" t="s">
        <v>3128</v>
      </c>
      <c r="B3321" s="1">
        <v>40701</v>
      </c>
      <c r="C3321" t="s">
        <v>1</v>
      </c>
      <c r="D3321" t="s">
        <v>469</v>
      </c>
      <c r="E3321" t="s">
        <v>240</v>
      </c>
      <c r="F3321">
        <v>2</v>
      </c>
      <c r="G3321" t="str">
        <f t="array" ref="G3321">INDEX(BillToName,MATCH(A3321,'Bill to Data'!$A$2:$A$3040,0))</f>
        <v>JOSEPH CAMPBELL</v>
      </c>
      <c r="H3321" t="str">
        <f t="shared" si="51"/>
        <v>TF-VS10</v>
      </c>
    </row>
    <row r="3322" spans="1:8" x14ac:dyDescent="0.55000000000000004">
      <c r="A3322" t="s">
        <v>3128</v>
      </c>
      <c r="B3322" s="1">
        <v>40701</v>
      </c>
      <c r="C3322" t="s">
        <v>1</v>
      </c>
      <c r="D3322" t="s">
        <v>1810</v>
      </c>
      <c r="E3322" t="s">
        <v>63</v>
      </c>
      <c r="F3322">
        <v>2</v>
      </c>
      <c r="G3322" t="str">
        <f t="array" ref="G3322">INDEX(BillToName,MATCH(A3322,'Bill to Data'!$A$2:$A$3040,0))</f>
        <v>JOSEPH CAMPBELL</v>
      </c>
      <c r="H3322" t="str">
        <f t="shared" si="51"/>
        <v>TP11008-VS</v>
      </c>
    </row>
    <row r="3323" spans="1:8" x14ac:dyDescent="0.55000000000000004">
      <c r="A3323" t="s">
        <v>3129</v>
      </c>
      <c r="B3323" s="1">
        <v>40701</v>
      </c>
      <c r="C3323" t="s">
        <v>1</v>
      </c>
      <c r="D3323" t="s">
        <v>1335</v>
      </c>
      <c r="E3323" t="s">
        <v>106</v>
      </c>
      <c r="F3323">
        <v>50</v>
      </c>
      <c r="G3323" t="str">
        <f t="array" ref="G3323">INDEX(BillToName,MATCH(A3323,'Bill to Data'!$A$2:$A$3040,0))</f>
        <v>MARK DYER</v>
      </c>
      <c r="H3323" t="str">
        <f t="shared" si="51"/>
        <v>AIC110025-VS</v>
      </c>
    </row>
    <row r="3324" spans="1:8" x14ac:dyDescent="0.55000000000000004">
      <c r="A3324" t="s">
        <v>3130</v>
      </c>
      <c r="B3324" s="1">
        <v>40701</v>
      </c>
      <c r="C3324" t="s">
        <v>1</v>
      </c>
      <c r="D3324" t="s">
        <v>436</v>
      </c>
      <c r="E3324" t="s">
        <v>47</v>
      </c>
      <c r="F3324">
        <v>35</v>
      </c>
      <c r="G3324" t="str">
        <f t="array" ref="G3324">INDEX(BillToName,MATCH(A3324,'Bill to Data'!$A$2:$A$3040,0))</f>
        <v>BURNEY BAKER</v>
      </c>
      <c r="H3324" t="str">
        <f t="shared" si="51"/>
        <v>TTJ60-11002VP</v>
      </c>
    </row>
    <row r="3325" spans="1:8" x14ac:dyDescent="0.55000000000000004">
      <c r="A3325" t="s">
        <v>3130</v>
      </c>
      <c r="B3325" s="1">
        <v>40701</v>
      </c>
      <c r="C3325" t="s">
        <v>1</v>
      </c>
      <c r="D3325" t="s">
        <v>1177</v>
      </c>
      <c r="E3325" t="s">
        <v>47</v>
      </c>
      <c r="F3325">
        <v>5</v>
      </c>
      <c r="G3325" t="str">
        <f t="array" ref="G3325">INDEX(BillToName,MATCH(A3325,'Bill to Data'!$A$2:$A$3040,0))</f>
        <v>BURNEY BAKER</v>
      </c>
      <c r="H3325" t="str">
        <f t="shared" si="51"/>
        <v>TTJ60-11005VP</v>
      </c>
    </row>
    <row r="3326" spans="1:8" x14ac:dyDescent="0.55000000000000004">
      <c r="A3326" t="s">
        <v>3131</v>
      </c>
      <c r="B3326" s="1">
        <v>40701</v>
      </c>
      <c r="C3326" t="s">
        <v>1</v>
      </c>
      <c r="D3326" t="s">
        <v>1052</v>
      </c>
      <c r="E3326" t="s">
        <v>20</v>
      </c>
      <c r="F3326">
        <v>1</v>
      </c>
      <c r="G3326" t="str">
        <f t="array" ref="G3326">INDEX(BillToName,MATCH(A3326,'Bill to Data'!$A$2:$A$3040,0))</f>
        <v>RETHA CROCKER</v>
      </c>
      <c r="H3326" t="str">
        <f t="shared" si="51"/>
        <v>AA31-1/4F</v>
      </c>
    </row>
    <row r="3327" spans="1:8" x14ac:dyDescent="0.55000000000000004">
      <c r="A3327" t="s">
        <v>3132</v>
      </c>
      <c r="B3327" s="1">
        <v>40701</v>
      </c>
      <c r="C3327" t="s">
        <v>1</v>
      </c>
      <c r="D3327" t="s">
        <v>121</v>
      </c>
      <c r="E3327" t="s">
        <v>30</v>
      </c>
      <c r="F3327">
        <v>10</v>
      </c>
      <c r="G3327" t="str">
        <f t="array" ref="G3327">INDEX(BillToName,MATCH(A3327,'Bill to Data'!$A$2:$A$3040,0))</f>
        <v>STEPHEN COLBERT</v>
      </c>
      <c r="H3327" t="str">
        <f t="shared" si="51"/>
        <v>25612-3-NYR</v>
      </c>
    </row>
    <row r="3328" spans="1:8" x14ac:dyDescent="0.55000000000000004">
      <c r="A3328" t="s">
        <v>3132</v>
      </c>
      <c r="B3328" s="1">
        <v>40701</v>
      </c>
      <c r="C3328" t="s">
        <v>1</v>
      </c>
      <c r="D3328" t="s">
        <v>665</v>
      </c>
      <c r="E3328" t="s">
        <v>666</v>
      </c>
      <c r="F3328">
        <v>10</v>
      </c>
      <c r="G3328" t="str">
        <f t="array" ref="G3328">INDEX(BillToName,MATCH(A3328,'Bill to Data'!$A$2:$A$3040,0))</f>
        <v>STEPHEN COLBERT</v>
      </c>
      <c r="H3328" t="str">
        <f t="shared" si="51"/>
        <v>AI11004-VS</v>
      </c>
    </row>
    <row r="3329" spans="1:8" x14ac:dyDescent="0.55000000000000004">
      <c r="A3329" t="s">
        <v>3133</v>
      </c>
      <c r="B3329" s="1">
        <v>40701</v>
      </c>
      <c r="C3329" t="s">
        <v>138</v>
      </c>
      <c r="D3329" t="s">
        <v>380</v>
      </c>
      <c r="E3329" t="s">
        <v>381</v>
      </c>
      <c r="F3329">
        <v>1</v>
      </c>
      <c r="G3329" t="str">
        <f t="array" ref="G3329">INDEX(BillToName,MATCH(A3329,'Bill to Data'!$A$2:$A$3040,0))</f>
        <v>EDWARD BUCHANAN</v>
      </c>
      <c r="H3329" t="str">
        <f t="shared" si="51"/>
        <v>1/4XP10L-VP</v>
      </c>
    </row>
    <row r="3330" spans="1:8" x14ac:dyDescent="0.55000000000000004">
      <c r="A3330" t="s">
        <v>3133</v>
      </c>
      <c r="B3330" s="1">
        <v>40701</v>
      </c>
      <c r="C3330" t="s">
        <v>138</v>
      </c>
      <c r="D3330" t="s">
        <v>382</v>
      </c>
      <c r="E3330" t="s">
        <v>381</v>
      </c>
      <c r="F3330">
        <v>1</v>
      </c>
      <c r="G3330" t="str">
        <f t="array" ref="G3330">INDEX(BillToName,MATCH(A3330,'Bill to Data'!$A$2:$A$3040,0))</f>
        <v>EDWARD BUCHANAN</v>
      </c>
      <c r="H3330" t="str">
        <f t="shared" ref="H3330:H3393" si="52">LEFT(D3330,LEN(D3330))</f>
        <v>1/4XP10R-VP</v>
      </c>
    </row>
    <row r="3331" spans="1:8" x14ac:dyDescent="0.55000000000000004">
      <c r="A3331" t="s">
        <v>3133</v>
      </c>
      <c r="B3331" s="1">
        <v>40701</v>
      </c>
      <c r="C3331" t="s">
        <v>138</v>
      </c>
      <c r="D3331" t="s">
        <v>2087</v>
      </c>
      <c r="E3331" t="s">
        <v>166</v>
      </c>
      <c r="F3331">
        <v>1</v>
      </c>
      <c r="G3331" t="str">
        <f t="array" ref="G3331">INDEX(BillToName,MATCH(A3331,'Bill to Data'!$A$2:$A$3040,0))</f>
        <v>EDWARD BUCHANAN</v>
      </c>
      <c r="H3331" t="str">
        <f t="shared" si="52"/>
        <v>1/4TTJ08-VP</v>
      </c>
    </row>
    <row r="3332" spans="1:8" x14ac:dyDescent="0.55000000000000004">
      <c r="A3332" t="s">
        <v>3134</v>
      </c>
      <c r="B3332" s="1">
        <v>40701</v>
      </c>
      <c r="C3332" t="s">
        <v>138</v>
      </c>
      <c r="D3332" t="s">
        <v>1929</v>
      </c>
      <c r="E3332" t="s">
        <v>476</v>
      </c>
      <c r="F3332">
        <v>4</v>
      </c>
      <c r="G3332" t="str">
        <f t="array" ref="G3332">INDEX(BillToName,MATCH(A3332,'Bill to Data'!$A$2:$A$3040,0))</f>
        <v>LANCE CUMMINS</v>
      </c>
      <c r="H3332" t="str">
        <f t="shared" si="52"/>
        <v>19350-212-785-N</v>
      </c>
    </row>
    <row r="3333" spans="1:8" x14ac:dyDescent="0.55000000000000004">
      <c r="A3333" t="s">
        <v>3134</v>
      </c>
      <c r="B3333" s="1">
        <v>40701</v>
      </c>
      <c r="C3333" t="s">
        <v>138</v>
      </c>
      <c r="D3333" t="s">
        <v>1696</v>
      </c>
      <c r="E3333" t="s">
        <v>1697</v>
      </c>
      <c r="F3333">
        <v>1</v>
      </c>
      <c r="G3333" t="str">
        <f t="array" ref="G3333">INDEX(BillToName,MATCH(A3333,'Bill to Data'!$A$2:$A$3040,0))</f>
        <v>LANCE CUMMINS</v>
      </c>
      <c r="H3333" t="str">
        <f t="shared" si="52"/>
        <v>LS100-80</v>
      </c>
    </row>
    <row r="3334" spans="1:8" x14ac:dyDescent="0.55000000000000004">
      <c r="A3334" t="s">
        <v>3135</v>
      </c>
      <c r="B3334" s="1">
        <v>40701</v>
      </c>
      <c r="C3334" t="s">
        <v>138</v>
      </c>
      <c r="D3334" t="s">
        <v>702</v>
      </c>
      <c r="E3334" t="s">
        <v>703</v>
      </c>
      <c r="F3334">
        <v>2</v>
      </c>
      <c r="G3334" t="str">
        <f t="array" ref="G3334">INDEX(BillToName,MATCH(A3334,'Bill to Data'!$A$2:$A$3040,0))</f>
        <v>GEOFFREY STINSON</v>
      </c>
      <c r="H3334" t="str">
        <f t="shared" si="52"/>
        <v>8000-812-288</v>
      </c>
    </row>
    <row r="3335" spans="1:8" x14ac:dyDescent="0.55000000000000004">
      <c r="A3335" t="s">
        <v>3136</v>
      </c>
      <c r="B3335" s="1">
        <v>40701</v>
      </c>
      <c r="C3335" t="s">
        <v>138</v>
      </c>
      <c r="D3335" t="s">
        <v>1328</v>
      </c>
      <c r="E3335" t="s">
        <v>1280</v>
      </c>
      <c r="F3335">
        <v>28</v>
      </c>
      <c r="G3335" t="str">
        <f t="array" ref="G3335">INDEX(BillToName,MATCH(A3335,'Bill to Data'!$A$2:$A$3040,0))</f>
        <v>JAMES SCHLEER</v>
      </c>
      <c r="H3335" t="str">
        <f t="shared" si="52"/>
        <v>TTI11002-VP</v>
      </c>
    </row>
    <row r="3336" spans="1:8" x14ac:dyDescent="0.55000000000000004">
      <c r="A3336" t="s">
        <v>3136</v>
      </c>
      <c r="B3336" s="1">
        <v>40701</v>
      </c>
      <c r="C3336" t="s">
        <v>138</v>
      </c>
      <c r="D3336" t="s">
        <v>906</v>
      </c>
      <c r="E3336" t="s">
        <v>907</v>
      </c>
      <c r="F3336">
        <v>28</v>
      </c>
      <c r="G3336" t="str">
        <f t="array" ref="G3336">INDEX(BillToName,MATCH(A3336,'Bill to Data'!$A$2:$A$3040,0))</f>
        <v>JAMES SCHLEER</v>
      </c>
      <c r="H3336" t="str">
        <f t="shared" si="52"/>
        <v>CP25597-6-NY</v>
      </c>
    </row>
    <row r="3337" spans="1:8" x14ac:dyDescent="0.55000000000000004">
      <c r="A3337" t="s">
        <v>3136</v>
      </c>
      <c r="B3337" s="1">
        <v>40701</v>
      </c>
      <c r="C3337" t="s">
        <v>138</v>
      </c>
      <c r="D3337" t="s">
        <v>71</v>
      </c>
      <c r="E3337" t="s">
        <v>72</v>
      </c>
      <c r="F3337">
        <v>28</v>
      </c>
      <c r="G3337" t="str">
        <f t="array" ref="G3337">INDEX(BillToName,MATCH(A3337,'Bill to Data'!$A$2:$A$3040,0))</f>
        <v>JAMES SCHLEER</v>
      </c>
      <c r="H3337" t="str">
        <f t="shared" si="52"/>
        <v>55215-50-EPR</v>
      </c>
    </row>
    <row r="3338" spans="1:8" x14ac:dyDescent="0.55000000000000004">
      <c r="A3338" t="s">
        <v>3136</v>
      </c>
      <c r="B3338" s="1">
        <v>40701</v>
      </c>
      <c r="C3338" t="s">
        <v>138</v>
      </c>
      <c r="D3338" t="s">
        <v>312</v>
      </c>
      <c r="E3338" t="s">
        <v>198</v>
      </c>
      <c r="F3338">
        <v>2</v>
      </c>
      <c r="G3338" t="str">
        <f t="array" ref="G3338">INDEX(BillToName,MATCH(A3338,'Bill to Data'!$A$2:$A$3040,0))</f>
        <v>JAMES SCHLEER</v>
      </c>
      <c r="H3338" t="str">
        <f t="shared" si="52"/>
        <v>22251-311-750-N</v>
      </c>
    </row>
    <row r="3339" spans="1:8" x14ac:dyDescent="0.55000000000000004">
      <c r="A3339" t="s">
        <v>3137</v>
      </c>
      <c r="B3339" s="1">
        <v>40701</v>
      </c>
      <c r="C3339" t="s">
        <v>1</v>
      </c>
      <c r="D3339" t="s">
        <v>248</v>
      </c>
      <c r="E3339" t="s">
        <v>249</v>
      </c>
      <c r="F3339">
        <v>1</v>
      </c>
      <c r="G3339" t="str">
        <f t="array" ref="G3339">INDEX(BillToName,MATCH(A3339,'Bill to Data'!$A$2:$A$3040,0))</f>
        <v>AARON BLANSETT</v>
      </c>
      <c r="H3339" t="str">
        <f t="shared" si="52"/>
        <v>SG100</v>
      </c>
    </row>
    <row r="3340" spans="1:8" x14ac:dyDescent="0.55000000000000004">
      <c r="A3340" t="s">
        <v>3137</v>
      </c>
      <c r="B3340" s="1">
        <v>40701</v>
      </c>
      <c r="C3340" t="s">
        <v>1</v>
      </c>
      <c r="D3340" t="s">
        <v>1937</v>
      </c>
      <c r="E3340" t="s">
        <v>76</v>
      </c>
      <c r="F3340">
        <v>9</v>
      </c>
      <c r="G3340" t="str">
        <f t="array" ref="G3340">INDEX(BillToName,MATCH(A3340,'Bill to Data'!$A$2:$A$3040,0))</f>
        <v>AARON BLANSETT</v>
      </c>
      <c r="H3340" t="str">
        <f t="shared" si="52"/>
        <v>QJ111SQ-1-1/2</v>
      </c>
    </row>
    <row r="3341" spans="1:8" x14ac:dyDescent="0.55000000000000004">
      <c r="A3341" t="s">
        <v>3137</v>
      </c>
      <c r="B3341" s="1">
        <v>40701</v>
      </c>
      <c r="C3341" t="s">
        <v>1</v>
      </c>
      <c r="D3341" t="s">
        <v>528</v>
      </c>
      <c r="E3341" t="s">
        <v>529</v>
      </c>
      <c r="F3341">
        <v>1</v>
      </c>
      <c r="G3341" t="str">
        <f t="array" ref="G3341">INDEX(BillToName,MATCH(A3341,'Bill to Data'!$A$2:$A$3040,0))</f>
        <v>AARON BLANSETT</v>
      </c>
      <c r="H3341" t="str">
        <f t="shared" si="52"/>
        <v>23120-3/4-PP</v>
      </c>
    </row>
    <row r="3342" spans="1:8" x14ac:dyDescent="0.55000000000000004">
      <c r="A3342" t="s">
        <v>3137</v>
      </c>
      <c r="B3342" s="1">
        <v>40701</v>
      </c>
      <c r="C3342" t="s">
        <v>1</v>
      </c>
      <c r="D3342" t="s">
        <v>252</v>
      </c>
      <c r="E3342" t="s">
        <v>198</v>
      </c>
      <c r="F3342">
        <v>7</v>
      </c>
      <c r="G3342" t="str">
        <f t="array" ref="G3342">INDEX(BillToName,MATCH(A3342,'Bill to Data'!$A$2:$A$3040,0))</f>
        <v>AARON BLANSETT</v>
      </c>
      <c r="H3342" t="str">
        <f t="shared" si="52"/>
        <v>22252-312-500-N</v>
      </c>
    </row>
    <row r="3343" spans="1:8" x14ac:dyDescent="0.55000000000000004">
      <c r="A3343" t="s">
        <v>3137</v>
      </c>
      <c r="B3343" s="1">
        <v>40701</v>
      </c>
      <c r="C3343" t="s">
        <v>1</v>
      </c>
      <c r="D3343" t="s">
        <v>251</v>
      </c>
      <c r="E3343" t="s">
        <v>198</v>
      </c>
      <c r="F3343">
        <v>2</v>
      </c>
      <c r="G3343" t="str">
        <f t="array" ref="G3343">INDEX(BillToName,MATCH(A3343,'Bill to Data'!$A$2:$A$3040,0))</f>
        <v>AARON BLANSETT</v>
      </c>
      <c r="H3343" t="str">
        <f t="shared" si="52"/>
        <v>22251-311-500-N</v>
      </c>
    </row>
    <row r="3344" spans="1:8" x14ac:dyDescent="0.55000000000000004">
      <c r="A3344" t="s">
        <v>3137</v>
      </c>
      <c r="B3344" s="1">
        <v>40701</v>
      </c>
      <c r="C3344" t="s">
        <v>1</v>
      </c>
      <c r="D3344" t="s">
        <v>77</v>
      </c>
      <c r="E3344" t="s">
        <v>30</v>
      </c>
      <c r="F3344">
        <v>9</v>
      </c>
      <c r="G3344" t="str">
        <f t="array" ref="G3344">INDEX(BillToName,MATCH(A3344,'Bill to Data'!$A$2:$A$3040,0))</f>
        <v>AARON BLANSETT</v>
      </c>
      <c r="H3344" t="str">
        <f t="shared" si="52"/>
        <v>25612-6-NYR</v>
      </c>
    </row>
    <row r="3345" spans="1:8" x14ac:dyDescent="0.55000000000000004">
      <c r="A3345" t="s">
        <v>3137</v>
      </c>
      <c r="B3345" s="1">
        <v>40701</v>
      </c>
      <c r="C3345" t="s">
        <v>1</v>
      </c>
      <c r="D3345" t="s">
        <v>436</v>
      </c>
      <c r="E3345" t="s">
        <v>47</v>
      </c>
      <c r="F3345">
        <v>9</v>
      </c>
      <c r="G3345" t="str">
        <f t="array" ref="G3345">INDEX(BillToName,MATCH(A3345,'Bill to Data'!$A$2:$A$3040,0))</f>
        <v>AARON BLANSETT</v>
      </c>
      <c r="H3345" t="str">
        <f t="shared" si="52"/>
        <v>TTJ60-11002VP</v>
      </c>
    </row>
    <row r="3346" spans="1:8" x14ac:dyDescent="0.55000000000000004">
      <c r="A3346" t="s">
        <v>3138</v>
      </c>
      <c r="B3346" s="1">
        <v>40701</v>
      </c>
      <c r="C3346" t="s">
        <v>1</v>
      </c>
      <c r="D3346" t="s">
        <v>1290</v>
      </c>
      <c r="E3346" t="s">
        <v>200</v>
      </c>
      <c r="F3346">
        <v>4</v>
      </c>
      <c r="G3346" t="str">
        <f t="array" ref="G3346">INDEX(BillToName,MATCH(A3346,'Bill to Data'!$A$2:$A$3040,0))</f>
        <v>JASON SICHEWSKI</v>
      </c>
      <c r="H3346" t="str">
        <f t="shared" si="52"/>
        <v>QJ111SQ-1-304SS</v>
      </c>
    </row>
    <row r="3347" spans="1:8" x14ac:dyDescent="0.55000000000000004">
      <c r="A3347" t="s">
        <v>3138</v>
      </c>
      <c r="B3347" s="1">
        <v>40701</v>
      </c>
      <c r="C3347" t="s">
        <v>1</v>
      </c>
      <c r="D3347" t="s">
        <v>73</v>
      </c>
      <c r="E3347" t="s">
        <v>74</v>
      </c>
      <c r="F3347">
        <v>48</v>
      </c>
      <c r="G3347" t="str">
        <f t="array" ref="G3347">INDEX(BillToName,MATCH(A3347,'Bill to Data'!$A$2:$A$3040,0))</f>
        <v>JASON SICHEWSKI</v>
      </c>
      <c r="H3347" t="str">
        <f t="shared" si="52"/>
        <v>19843-NYR</v>
      </c>
    </row>
    <row r="3348" spans="1:8" x14ac:dyDescent="0.55000000000000004">
      <c r="A3348" t="s">
        <v>3138</v>
      </c>
      <c r="B3348" s="1">
        <v>40701</v>
      </c>
      <c r="C3348" t="s">
        <v>1</v>
      </c>
      <c r="D3348" t="s">
        <v>242</v>
      </c>
      <c r="E3348" t="s">
        <v>243</v>
      </c>
      <c r="F3348">
        <v>100</v>
      </c>
      <c r="G3348" t="str">
        <f t="array" ref="G3348">INDEX(BillToName,MATCH(A3348,'Bill to Data'!$A$2:$A$3040,0))</f>
        <v>JASON SICHEWSKI</v>
      </c>
      <c r="H3348" t="str">
        <f t="shared" si="52"/>
        <v>CP19438-EPR</v>
      </c>
    </row>
    <row r="3349" spans="1:8" x14ac:dyDescent="0.55000000000000004">
      <c r="A3349" t="s">
        <v>3138</v>
      </c>
      <c r="B3349" s="1">
        <v>40701</v>
      </c>
      <c r="C3349" t="s">
        <v>1</v>
      </c>
      <c r="D3349" t="s">
        <v>453</v>
      </c>
      <c r="E3349" t="s">
        <v>30</v>
      </c>
      <c r="F3349">
        <v>48</v>
      </c>
      <c r="G3349" t="str">
        <f t="array" ref="G3349">INDEX(BillToName,MATCH(A3349,'Bill to Data'!$A$2:$A$3040,0))</f>
        <v>JASON SICHEWSKI</v>
      </c>
      <c r="H3349" t="str">
        <f t="shared" si="52"/>
        <v>25612-2-NYR</v>
      </c>
    </row>
    <row r="3350" spans="1:8" x14ac:dyDescent="0.55000000000000004">
      <c r="A3350" t="s">
        <v>3138</v>
      </c>
      <c r="B3350" s="1">
        <v>40701</v>
      </c>
      <c r="C3350" t="s">
        <v>1</v>
      </c>
      <c r="D3350" t="s">
        <v>1301</v>
      </c>
      <c r="E3350" t="s">
        <v>1302</v>
      </c>
      <c r="F3350">
        <v>48</v>
      </c>
      <c r="G3350" t="str">
        <f t="array" ref="G3350">INDEX(BillToName,MATCH(A3350,'Bill to Data'!$A$2:$A$3040,0))</f>
        <v>JASON SICHEWSKI</v>
      </c>
      <c r="H3350" t="str">
        <f t="shared" si="52"/>
        <v>CP25597-4-NY</v>
      </c>
    </row>
    <row r="3351" spans="1:8" x14ac:dyDescent="0.55000000000000004">
      <c r="A3351" t="s">
        <v>3138</v>
      </c>
      <c r="B3351" s="1">
        <v>40701</v>
      </c>
      <c r="C3351" t="s">
        <v>1</v>
      </c>
      <c r="D3351" t="s">
        <v>906</v>
      </c>
      <c r="E3351" t="s">
        <v>907</v>
      </c>
      <c r="F3351">
        <v>48</v>
      </c>
      <c r="G3351" t="str">
        <f t="array" ref="G3351">INDEX(BillToName,MATCH(A3351,'Bill to Data'!$A$2:$A$3040,0))</f>
        <v>JASON SICHEWSKI</v>
      </c>
      <c r="H3351" t="str">
        <f t="shared" si="52"/>
        <v>CP25597-6-NY</v>
      </c>
    </row>
    <row r="3352" spans="1:8" x14ac:dyDescent="0.55000000000000004">
      <c r="A3352" t="s">
        <v>3138</v>
      </c>
      <c r="B3352" s="1">
        <v>40701</v>
      </c>
      <c r="C3352" t="s">
        <v>1</v>
      </c>
      <c r="D3352" t="s">
        <v>3139</v>
      </c>
      <c r="E3352" t="s">
        <v>3140</v>
      </c>
      <c r="F3352">
        <v>6</v>
      </c>
      <c r="G3352" t="str">
        <f t="array" ref="G3352">INDEX(BillToName,MATCH(A3352,'Bill to Data'!$A$2:$A$3040,0))</f>
        <v>JASON SICHEWSKI</v>
      </c>
      <c r="H3352" t="str">
        <f t="shared" si="52"/>
        <v>QJ365C-750-1-NY</v>
      </c>
    </row>
    <row r="3353" spans="1:8" x14ac:dyDescent="0.55000000000000004">
      <c r="A3353" t="s">
        <v>3141</v>
      </c>
      <c r="B3353" s="1">
        <v>40701</v>
      </c>
      <c r="C3353" t="s">
        <v>1</v>
      </c>
      <c r="D3353" t="s">
        <v>679</v>
      </c>
      <c r="E3353" t="s">
        <v>680</v>
      </c>
      <c r="F3353">
        <v>24</v>
      </c>
      <c r="G3353" t="str">
        <f t="array" ref="G3353">INDEX(BillToName,MATCH(A3353,'Bill to Data'!$A$2:$A$3040,0))</f>
        <v>STANLEY R PERRINE JR</v>
      </c>
      <c r="H3353" t="str">
        <f t="shared" si="52"/>
        <v>10005</v>
      </c>
    </row>
    <row r="3354" spans="1:8" x14ac:dyDescent="0.55000000000000004">
      <c r="A3354" t="s">
        <v>3142</v>
      </c>
      <c r="B3354" s="1">
        <v>40701</v>
      </c>
      <c r="C3354" t="s">
        <v>1</v>
      </c>
      <c r="D3354" t="s">
        <v>155</v>
      </c>
      <c r="E3354" t="s">
        <v>156</v>
      </c>
      <c r="F3354">
        <v>20</v>
      </c>
      <c r="G3354" t="str">
        <f t="array" ref="G3354">INDEX(BillToName,MATCH(A3354,'Bill to Data'!$A$2:$A$3040,0))</f>
        <v>RANDY GEBHARDT</v>
      </c>
      <c r="H3354" t="str">
        <f t="shared" si="52"/>
        <v>QJ1/4T-NYB</v>
      </c>
    </row>
    <row r="3355" spans="1:8" x14ac:dyDescent="0.55000000000000004">
      <c r="A3355" t="s">
        <v>3142</v>
      </c>
      <c r="B3355" s="1">
        <v>40701</v>
      </c>
      <c r="C3355" t="s">
        <v>1</v>
      </c>
      <c r="D3355" t="s">
        <v>1329</v>
      </c>
      <c r="E3355" t="s">
        <v>1330</v>
      </c>
      <c r="F3355">
        <v>20</v>
      </c>
      <c r="G3355" t="str">
        <f t="array" ref="G3355">INDEX(BillToName,MATCH(A3355,'Bill to Data'!$A$2:$A$3040,0))</f>
        <v>RANDY GEBHARDT</v>
      </c>
      <c r="H3355" t="str">
        <f t="shared" si="52"/>
        <v>21353-6-24-NYB</v>
      </c>
    </row>
    <row r="3356" spans="1:8" x14ac:dyDescent="0.55000000000000004">
      <c r="A3356" t="s">
        <v>3142</v>
      </c>
      <c r="B3356" s="1">
        <v>40701</v>
      </c>
      <c r="C3356" t="s">
        <v>1</v>
      </c>
      <c r="D3356" t="s">
        <v>3143</v>
      </c>
      <c r="E3356" t="s">
        <v>3144</v>
      </c>
      <c r="F3356">
        <v>0</v>
      </c>
      <c r="G3356" t="str">
        <f t="array" ref="G3356">INDEX(BillToName,MATCH(A3356,'Bill to Data'!$A$2:$A$3040,0))</f>
        <v>RANDY GEBHARDT</v>
      </c>
      <c r="H3356" t="str">
        <f t="shared" si="52"/>
        <v>FNB150S</v>
      </c>
    </row>
    <row r="3357" spans="1:8" x14ac:dyDescent="0.55000000000000004">
      <c r="A3357" t="s">
        <v>3142</v>
      </c>
      <c r="B3357" s="1">
        <v>40701</v>
      </c>
      <c r="C3357" t="s">
        <v>1</v>
      </c>
      <c r="D3357" t="s">
        <v>371</v>
      </c>
      <c r="E3357" t="s">
        <v>20</v>
      </c>
      <c r="F3357">
        <v>0</v>
      </c>
      <c r="G3357" t="str">
        <f t="array" ref="G3357">INDEX(BillToName,MATCH(A3357,'Bill to Data'!$A$2:$A$3040,0))</f>
        <v>RANDY GEBHARDT</v>
      </c>
      <c r="H3357" t="str">
        <f t="shared" si="52"/>
        <v>AA43L-AL6</v>
      </c>
    </row>
    <row r="3358" spans="1:8" x14ac:dyDescent="0.55000000000000004">
      <c r="A3358" t="s">
        <v>3142</v>
      </c>
      <c r="B3358" s="1">
        <v>40701</v>
      </c>
      <c r="C3358" t="s">
        <v>1</v>
      </c>
      <c r="D3358" t="s">
        <v>242</v>
      </c>
      <c r="E3358" t="s">
        <v>243</v>
      </c>
      <c r="F3358">
        <v>80</v>
      </c>
      <c r="G3358" t="str">
        <f t="array" ref="G3358">INDEX(BillToName,MATCH(A3358,'Bill to Data'!$A$2:$A$3040,0))</f>
        <v>RANDY GEBHARDT</v>
      </c>
      <c r="H3358" t="str">
        <f t="shared" si="52"/>
        <v>CP19438-EPR</v>
      </c>
    </row>
    <row r="3359" spans="1:8" x14ac:dyDescent="0.55000000000000004">
      <c r="A3359" t="s">
        <v>3142</v>
      </c>
      <c r="B3359" s="1">
        <v>40701</v>
      </c>
      <c r="C3359" t="s">
        <v>1</v>
      </c>
      <c r="D3359" t="s">
        <v>1733</v>
      </c>
      <c r="E3359" t="s">
        <v>947</v>
      </c>
      <c r="F3359">
        <v>80</v>
      </c>
      <c r="G3359" t="str">
        <f t="array" ref="G3359">INDEX(BillToName,MATCH(A3359,'Bill to Data'!$A$2:$A$3040,0))</f>
        <v>RANDY GEBHARDT</v>
      </c>
      <c r="H3359" t="str">
        <f t="shared" si="52"/>
        <v>CP25597-1-NY</v>
      </c>
    </row>
    <row r="3360" spans="1:8" x14ac:dyDescent="0.55000000000000004">
      <c r="A3360" t="s">
        <v>3142</v>
      </c>
      <c r="B3360" s="1">
        <v>40701</v>
      </c>
      <c r="C3360" t="s">
        <v>1</v>
      </c>
      <c r="D3360" t="s">
        <v>772</v>
      </c>
      <c r="E3360" t="s">
        <v>307</v>
      </c>
      <c r="F3360">
        <v>40</v>
      </c>
      <c r="G3360" t="str">
        <f t="array" ref="G3360">INDEX(BillToName,MATCH(A3360,'Bill to Data'!$A$2:$A$3040,0))</f>
        <v>RANDY GEBHARDT</v>
      </c>
      <c r="H3360" t="str">
        <f t="shared" si="52"/>
        <v>AI11008-VS</v>
      </c>
    </row>
    <row r="3361" spans="1:8" x14ac:dyDescent="0.55000000000000004">
      <c r="A3361" t="s">
        <v>3145</v>
      </c>
      <c r="B3361" s="1">
        <v>40701</v>
      </c>
      <c r="C3361" t="s">
        <v>1</v>
      </c>
      <c r="D3361" t="s">
        <v>244</v>
      </c>
      <c r="E3361" t="s">
        <v>23</v>
      </c>
      <c r="F3361">
        <v>10</v>
      </c>
      <c r="G3361" t="str">
        <f t="array" ref="G3361">INDEX(BillToName,MATCH(A3361,'Bill to Data'!$A$2:$A$3040,0))</f>
        <v>WILLIAM BURKHART</v>
      </c>
      <c r="H3361" t="str">
        <f t="shared" si="52"/>
        <v>TT11002-VP</v>
      </c>
    </row>
    <row r="3362" spans="1:8" x14ac:dyDescent="0.55000000000000004">
      <c r="A3362" t="s">
        <v>3146</v>
      </c>
      <c r="B3362" s="1">
        <v>40701</v>
      </c>
      <c r="C3362" t="s">
        <v>138</v>
      </c>
      <c r="D3362" t="s">
        <v>350</v>
      </c>
      <c r="E3362" t="s">
        <v>351</v>
      </c>
      <c r="F3362">
        <v>3</v>
      </c>
      <c r="G3362" t="str">
        <f t="array" ref="G3362">INDEX(BillToName,MATCH(A3362,'Bill to Data'!$A$2:$A$3040,0))</f>
        <v>MANSUR NESSRALLA</v>
      </c>
      <c r="H3362" t="str">
        <f t="shared" si="52"/>
        <v>AA144A-1</v>
      </c>
    </row>
    <row r="3363" spans="1:8" x14ac:dyDescent="0.55000000000000004">
      <c r="A3363" t="s">
        <v>3147</v>
      </c>
      <c r="B3363" s="1">
        <v>40701</v>
      </c>
      <c r="C3363" t="s">
        <v>138</v>
      </c>
      <c r="D3363" t="s">
        <v>3148</v>
      </c>
      <c r="E3363" t="s">
        <v>3149</v>
      </c>
      <c r="F3363">
        <v>48</v>
      </c>
      <c r="G3363" t="str">
        <f t="array" ref="G3363">INDEX(BillToName,MATCH(A3363,'Bill to Data'!$A$2:$A$3040,0))</f>
        <v>JEREMY LAMMERS</v>
      </c>
      <c r="H3363" t="str">
        <f t="shared" si="52"/>
        <v>QJ363E-20MM-NYB</v>
      </c>
    </row>
    <row r="3364" spans="1:8" x14ac:dyDescent="0.55000000000000004">
      <c r="A3364" t="s">
        <v>3147</v>
      </c>
      <c r="B3364" s="1">
        <v>40701</v>
      </c>
      <c r="C3364" t="s">
        <v>138</v>
      </c>
      <c r="D3364" t="s">
        <v>3150</v>
      </c>
      <c r="E3364" t="s">
        <v>3151</v>
      </c>
      <c r="F3364">
        <v>3</v>
      </c>
      <c r="G3364" t="str">
        <f t="array" ref="G3364">INDEX(BillToName,MATCH(A3364,'Bill to Data'!$A$2:$A$3040,0))</f>
        <v>JEREMY LAMMERS</v>
      </c>
      <c r="H3364" t="str">
        <f t="shared" si="52"/>
        <v>QJ363C-1/2-NYB</v>
      </c>
    </row>
    <row r="3365" spans="1:8" x14ac:dyDescent="0.55000000000000004">
      <c r="A3365" t="s">
        <v>3147</v>
      </c>
      <c r="B3365" s="1">
        <v>40701</v>
      </c>
      <c r="C3365" t="s">
        <v>138</v>
      </c>
      <c r="D3365" t="s">
        <v>887</v>
      </c>
      <c r="E3365" t="s">
        <v>293</v>
      </c>
      <c r="F3365">
        <v>50</v>
      </c>
      <c r="G3365" t="str">
        <f t="array" ref="G3365">INDEX(BillToName,MATCH(A3365,'Bill to Data'!$A$2:$A$3040,0))</f>
        <v>JEREMY LAMMERS</v>
      </c>
      <c r="H3365" t="str">
        <f t="shared" si="52"/>
        <v>AIXR110015VP</v>
      </c>
    </row>
    <row r="3366" spans="1:8" x14ac:dyDescent="0.55000000000000004">
      <c r="A3366" t="s">
        <v>3147</v>
      </c>
      <c r="B3366" s="1">
        <v>40701</v>
      </c>
      <c r="C3366" t="s">
        <v>138</v>
      </c>
      <c r="D3366" t="s">
        <v>29</v>
      </c>
      <c r="E3366" t="s">
        <v>30</v>
      </c>
      <c r="F3366">
        <v>50</v>
      </c>
      <c r="G3366" t="str">
        <f t="array" ref="G3366">INDEX(BillToName,MATCH(A3366,'Bill to Data'!$A$2:$A$3040,0))</f>
        <v>JEREMY LAMMERS</v>
      </c>
      <c r="H3366" t="str">
        <f t="shared" si="52"/>
        <v>25612-4-NYR</v>
      </c>
    </row>
    <row r="3367" spans="1:8" x14ac:dyDescent="0.55000000000000004">
      <c r="A3367" t="s">
        <v>3147</v>
      </c>
      <c r="B3367" s="1">
        <v>40701</v>
      </c>
      <c r="C3367" t="s">
        <v>138</v>
      </c>
      <c r="D3367" t="s">
        <v>1235</v>
      </c>
      <c r="E3367" t="s">
        <v>30</v>
      </c>
      <c r="F3367">
        <v>50</v>
      </c>
      <c r="G3367" t="str">
        <f t="array" ref="G3367">INDEX(BillToName,MATCH(A3367,'Bill to Data'!$A$2:$A$3040,0))</f>
        <v>JEREMY LAMMERS</v>
      </c>
      <c r="H3367" t="str">
        <f t="shared" si="52"/>
        <v>25612-5-NYR</v>
      </c>
    </row>
    <row r="3368" spans="1:8" x14ac:dyDescent="0.55000000000000004">
      <c r="A3368" t="s">
        <v>3147</v>
      </c>
      <c r="B3368" s="1">
        <v>40701</v>
      </c>
      <c r="C3368" t="s">
        <v>138</v>
      </c>
      <c r="D3368" t="s">
        <v>3152</v>
      </c>
      <c r="E3368" t="s">
        <v>3153</v>
      </c>
      <c r="F3368">
        <v>1</v>
      </c>
      <c r="G3368" t="str">
        <f t="array" ref="G3368">INDEX(BillToName,MATCH(A3368,'Bill to Data'!$A$2:$A$3040,0))</f>
        <v>JEREMY LAMMERS</v>
      </c>
      <c r="H3368" t="str">
        <f t="shared" si="52"/>
        <v>8460-3/4</v>
      </c>
    </row>
    <row r="3369" spans="1:8" x14ac:dyDescent="0.55000000000000004">
      <c r="A3369" t="s">
        <v>3147</v>
      </c>
      <c r="B3369" s="1">
        <v>40701</v>
      </c>
      <c r="C3369" t="s">
        <v>138</v>
      </c>
      <c r="D3369" t="s">
        <v>2133</v>
      </c>
      <c r="E3369" t="s">
        <v>2134</v>
      </c>
      <c r="F3369">
        <v>1</v>
      </c>
      <c r="G3369" t="str">
        <f t="array" ref="G3369">INDEX(BillToName,MATCH(A3369,'Bill to Data'!$A$2:$A$3040,0))</f>
        <v>JEREMY LAMMERS</v>
      </c>
      <c r="H3369" t="str">
        <f t="shared" si="52"/>
        <v>117-0171-245</v>
      </c>
    </row>
    <row r="3370" spans="1:8" x14ac:dyDescent="0.55000000000000004">
      <c r="A3370" t="s">
        <v>3154</v>
      </c>
      <c r="B3370" s="1">
        <v>40701</v>
      </c>
      <c r="C3370" t="s">
        <v>138</v>
      </c>
      <c r="D3370" t="s">
        <v>2471</v>
      </c>
      <c r="E3370" t="s">
        <v>2472</v>
      </c>
      <c r="F3370">
        <v>4</v>
      </c>
      <c r="G3370" t="str">
        <f t="array" ref="G3370">INDEX(BillToName,MATCH(A3370,'Bill to Data'!$A$2:$A$3040,0))</f>
        <v>JAMES MOORE</v>
      </c>
      <c r="H3370" t="str">
        <f t="shared" si="52"/>
        <v>QJ363C-3/4-NYB</v>
      </c>
    </row>
    <row r="3371" spans="1:8" x14ac:dyDescent="0.55000000000000004">
      <c r="A3371" t="s">
        <v>3155</v>
      </c>
      <c r="B3371" s="1">
        <v>40702</v>
      </c>
      <c r="C3371" t="s">
        <v>138</v>
      </c>
      <c r="D3371" t="s">
        <v>2028</v>
      </c>
      <c r="E3371" t="s">
        <v>893</v>
      </c>
      <c r="F3371">
        <v>78</v>
      </c>
      <c r="G3371" t="str">
        <f t="array" ref="G3371">INDEX(BillToName,MATCH(A3371,'Bill to Data'!$A$2:$A$3040,0))</f>
        <v>CURTIS SWANSON</v>
      </c>
      <c r="H3371" t="str">
        <f t="shared" si="52"/>
        <v>TDXL110025</v>
      </c>
    </row>
    <row r="3372" spans="1:8" x14ac:dyDescent="0.55000000000000004">
      <c r="A3372" t="s">
        <v>3155</v>
      </c>
      <c r="B3372" s="1">
        <v>40702</v>
      </c>
      <c r="C3372" t="s">
        <v>138</v>
      </c>
      <c r="D3372" t="s">
        <v>1566</v>
      </c>
      <c r="E3372" t="s">
        <v>893</v>
      </c>
      <c r="F3372">
        <v>2</v>
      </c>
      <c r="G3372" t="str">
        <f t="array" ref="G3372">INDEX(BillToName,MATCH(A3372,'Bill to Data'!$A$2:$A$3040,0))</f>
        <v>CURTIS SWANSON</v>
      </c>
      <c r="H3372" t="str">
        <f t="shared" si="52"/>
        <v>TDXL110015</v>
      </c>
    </row>
    <row r="3373" spans="1:8" x14ac:dyDescent="0.55000000000000004">
      <c r="A3373" t="s">
        <v>3156</v>
      </c>
      <c r="B3373" s="1">
        <v>40702</v>
      </c>
      <c r="C3373" t="s">
        <v>138</v>
      </c>
      <c r="D3373" t="s">
        <v>665</v>
      </c>
      <c r="E3373" t="s">
        <v>666</v>
      </c>
      <c r="F3373">
        <v>-50</v>
      </c>
      <c r="G3373" t="str">
        <f t="array" ref="G3373">INDEX(BillToName,MATCH(A3373,'Bill to Data'!$A$2:$A$3040,0))</f>
        <v>Phone Orders</v>
      </c>
      <c r="H3373" t="str">
        <f t="shared" si="52"/>
        <v>AI11004-VS</v>
      </c>
    </row>
    <row r="3374" spans="1:8" x14ac:dyDescent="0.55000000000000004">
      <c r="A3374" t="s">
        <v>3156</v>
      </c>
      <c r="B3374" s="1">
        <v>40702</v>
      </c>
      <c r="C3374" t="s">
        <v>138</v>
      </c>
      <c r="D3374" t="s">
        <v>738</v>
      </c>
      <c r="E3374" t="s">
        <v>307</v>
      </c>
      <c r="F3374">
        <v>-12</v>
      </c>
      <c r="G3374" t="str">
        <f t="array" ref="G3374">INDEX(BillToName,MATCH(A3374,'Bill to Data'!$A$2:$A$3040,0))</f>
        <v>Phone Orders</v>
      </c>
      <c r="H3374" t="str">
        <f t="shared" si="52"/>
        <v>AI11003-VS</v>
      </c>
    </row>
    <row r="3375" spans="1:8" x14ac:dyDescent="0.55000000000000004">
      <c r="A3375" t="s">
        <v>3156</v>
      </c>
      <c r="B3375" s="1">
        <v>40702</v>
      </c>
      <c r="C3375" t="s">
        <v>138</v>
      </c>
      <c r="D3375" t="s">
        <v>306</v>
      </c>
      <c r="E3375" t="s">
        <v>307</v>
      </c>
      <c r="F3375">
        <v>-6</v>
      </c>
      <c r="G3375" t="str">
        <f t="array" ref="G3375">INDEX(BillToName,MATCH(A3375,'Bill to Data'!$A$2:$A$3040,0))</f>
        <v>Phone Orders</v>
      </c>
      <c r="H3375" t="str">
        <f t="shared" si="52"/>
        <v>AI11002-VS</v>
      </c>
    </row>
    <row r="3376" spans="1:8" x14ac:dyDescent="0.55000000000000004">
      <c r="A3376" t="s">
        <v>3157</v>
      </c>
      <c r="B3376" s="1">
        <v>40702</v>
      </c>
      <c r="C3376" t="s">
        <v>138</v>
      </c>
      <c r="D3376" t="s">
        <v>1279</v>
      </c>
      <c r="E3376" t="s">
        <v>1280</v>
      </c>
      <c r="F3376">
        <v>50</v>
      </c>
      <c r="G3376" t="str">
        <f t="array" ref="G3376">INDEX(BillToName,MATCH(A3376,'Bill to Data'!$A$2:$A$3040,0))</f>
        <v>KEVIN KUHN</v>
      </c>
      <c r="H3376" t="str">
        <f t="shared" si="52"/>
        <v>TTI11004-VP</v>
      </c>
    </row>
    <row r="3377" spans="1:8" x14ac:dyDescent="0.55000000000000004">
      <c r="A3377" t="s">
        <v>3157</v>
      </c>
      <c r="B3377" s="1">
        <v>40702</v>
      </c>
      <c r="C3377" t="s">
        <v>138</v>
      </c>
      <c r="D3377" t="s">
        <v>1537</v>
      </c>
      <c r="E3377" t="s">
        <v>1280</v>
      </c>
      <c r="F3377">
        <v>12</v>
      </c>
      <c r="G3377" t="str">
        <f t="array" ref="G3377">INDEX(BillToName,MATCH(A3377,'Bill to Data'!$A$2:$A$3040,0))</f>
        <v>KEVIN KUHN</v>
      </c>
      <c r="H3377" t="str">
        <f t="shared" si="52"/>
        <v>TTI11003-VP</v>
      </c>
    </row>
    <row r="3378" spans="1:8" x14ac:dyDescent="0.55000000000000004">
      <c r="A3378" t="s">
        <v>3157</v>
      </c>
      <c r="B3378" s="1">
        <v>40702</v>
      </c>
      <c r="C3378" t="s">
        <v>138</v>
      </c>
      <c r="D3378" t="s">
        <v>1328</v>
      </c>
      <c r="E3378" t="s">
        <v>1280</v>
      </c>
      <c r="F3378">
        <v>6</v>
      </c>
      <c r="G3378" t="str">
        <f t="array" ref="G3378">INDEX(BillToName,MATCH(A3378,'Bill to Data'!$A$2:$A$3040,0))</f>
        <v>KEVIN KUHN</v>
      </c>
      <c r="H3378" t="str">
        <f t="shared" si="52"/>
        <v>TTI11002-VP</v>
      </c>
    </row>
    <row r="3379" spans="1:8" x14ac:dyDescent="0.55000000000000004">
      <c r="A3379" t="s">
        <v>3158</v>
      </c>
      <c r="B3379" s="1">
        <v>40702</v>
      </c>
      <c r="C3379" t="s">
        <v>138</v>
      </c>
      <c r="D3379" t="s">
        <v>1002</v>
      </c>
      <c r="E3379" t="s">
        <v>1003</v>
      </c>
      <c r="F3379">
        <v>8</v>
      </c>
      <c r="G3379" t="str">
        <f t="array" ref="G3379">INDEX(BillToName,MATCH(A3379,'Bill to Data'!$A$2:$A$3040,0))</f>
        <v>KENT MCQUIRE</v>
      </c>
      <c r="H3379" t="str">
        <f t="shared" si="52"/>
        <v>22650-PP-1/4</v>
      </c>
    </row>
    <row r="3380" spans="1:8" x14ac:dyDescent="0.55000000000000004">
      <c r="A3380" t="s">
        <v>3158</v>
      </c>
      <c r="B3380" s="1">
        <v>40702</v>
      </c>
      <c r="C3380" t="s">
        <v>138</v>
      </c>
      <c r="D3380" t="s">
        <v>2424</v>
      </c>
      <c r="E3380" t="s">
        <v>2425</v>
      </c>
      <c r="F3380">
        <v>6</v>
      </c>
      <c r="G3380" t="str">
        <f t="array" ref="G3380">INDEX(BillToName,MATCH(A3380,'Bill to Data'!$A$2:$A$3040,0))</f>
        <v>KENT MCQUIRE</v>
      </c>
      <c r="H3380" t="str">
        <f t="shared" si="52"/>
        <v>TY-1</v>
      </c>
    </row>
    <row r="3381" spans="1:8" x14ac:dyDescent="0.55000000000000004">
      <c r="A3381" t="s">
        <v>3158</v>
      </c>
      <c r="B3381" s="1">
        <v>40702</v>
      </c>
      <c r="C3381" t="s">
        <v>138</v>
      </c>
      <c r="D3381" t="s">
        <v>2426</v>
      </c>
      <c r="E3381" t="s">
        <v>2425</v>
      </c>
      <c r="F3381">
        <v>6</v>
      </c>
      <c r="G3381" t="str">
        <f t="array" ref="G3381">INDEX(BillToName,MATCH(A3381,'Bill to Data'!$A$2:$A$3040,0))</f>
        <v>KENT MCQUIRE</v>
      </c>
      <c r="H3381" t="str">
        <f t="shared" si="52"/>
        <v>TY-2</v>
      </c>
    </row>
    <row r="3382" spans="1:8" x14ac:dyDescent="0.55000000000000004">
      <c r="A3382" t="s">
        <v>3158</v>
      </c>
      <c r="B3382" s="1">
        <v>40702</v>
      </c>
      <c r="C3382" t="s">
        <v>138</v>
      </c>
      <c r="D3382" t="s">
        <v>2427</v>
      </c>
      <c r="E3382" t="s">
        <v>2425</v>
      </c>
      <c r="F3382">
        <v>6</v>
      </c>
      <c r="G3382" t="str">
        <f t="array" ref="G3382">INDEX(BillToName,MATCH(A3382,'Bill to Data'!$A$2:$A$3040,0))</f>
        <v>KENT MCQUIRE</v>
      </c>
      <c r="H3382" t="str">
        <f t="shared" si="52"/>
        <v>TY-3</v>
      </c>
    </row>
    <row r="3383" spans="1:8" x14ac:dyDescent="0.55000000000000004">
      <c r="A3383" t="s">
        <v>3158</v>
      </c>
      <c r="B3383" s="1">
        <v>40702</v>
      </c>
      <c r="C3383" t="s">
        <v>138</v>
      </c>
      <c r="D3383" t="s">
        <v>2431</v>
      </c>
      <c r="E3383" t="s">
        <v>2432</v>
      </c>
      <c r="F3383">
        <v>12</v>
      </c>
      <c r="G3383" t="str">
        <f t="array" ref="G3383">INDEX(BillToName,MATCH(A3383,'Bill to Data'!$A$2:$A$3040,0))</f>
        <v>KENT MCQUIRE</v>
      </c>
      <c r="H3383" t="str">
        <f t="shared" si="52"/>
        <v>4193A-40-24SS</v>
      </c>
    </row>
    <row r="3384" spans="1:8" x14ac:dyDescent="0.55000000000000004">
      <c r="A3384" t="s">
        <v>3159</v>
      </c>
      <c r="B3384" s="1">
        <v>40702</v>
      </c>
      <c r="C3384" t="s">
        <v>138</v>
      </c>
      <c r="D3384" t="s">
        <v>2274</v>
      </c>
      <c r="E3384" t="s">
        <v>2275</v>
      </c>
      <c r="F3384">
        <v>1</v>
      </c>
      <c r="G3384" t="str">
        <f t="array" ref="G3384">INDEX(BillToName,MATCH(A3384,'Bill to Data'!$A$2:$A$3040,0))</f>
        <v>LYNN COAL</v>
      </c>
      <c r="H3384" t="str">
        <f t="shared" si="52"/>
        <v>FM1010</v>
      </c>
    </row>
    <row r="3385" spans="1:8" x14ac:dyDescent="0.55000000000000004">
      <c r="A3385" t="s">
        <v>3160</v>
      </c>
      <c r="B3385" s="1">
        <v>40702</v>
      </c>
      <c r="C3385" t="s">
        <v>1</v>
      </c>
      <c r="D3385" t="s">
        <v>71</v>
      </c>
      <c r="E3385" t="s">
        <v>72</v>
      </c>
      <c r="F3385">
        <v>190</v>
      </c>
      <c r="G3385" t="str">
        <f t="array" ref="G3385">INDEX(BillToName,MATCH(A3385,'Bill to Data'!$A$2:$A$3040,0))</f>
        <v>CARL SCHAAN</v>
      </c>
      <c r="H3385" t="str">
        <f t="shared" si="52"/>
        <v>55215-50-EPR</v>
      </c>
    </row>
    <row r="3386" spans="1:8" x14ac:dyDescent="0.55000000000000004">
      <c r="A3386" t="s">
        <v>3160</v>
      </c>
      <c r="B3386" s="1">
        <v>40702</v>
      </c>
      <c r="C3386" t="s">
        <v>1</v>
      </c>
      <c r="D3386" t="s">
        <v>906</v>
      </c>
      <c r="E3386" t="s">
        <v>907</v>
      </c>
      <c r="F3386">
        <v>120</v>
      </c>
      <c r="G3386" t="str">
        <f t="array" ref="G3386">INDEX(BillToName,MATCH(A3386,'Bill to Data'!$A$2:$A$3040,0))</f>
        <v>CARL SCHAAN</v>
      </c>
      <c r="H3386" t="str">
        <f t="shared" si="52"/>
        <v>CP25597-6-NY</v>
      </c>
    </row>
    <row r="3387" spans="1:8" x14ac:dyDescent="0.55000000000000004">
      <c r="A3387" t="s">
        <v>3160</v>
      </c>
      <c r="B3387" s="1">
        <v>40702</v>
      </c>
      <c r="C3387" t="s">
        <v>1</v>
      </c>
      <c r="D3387" t="s">
        <v>878</v>
      </c>
      <c r="E3387" t="s">
        <v>879</v>
      </c>
      <c r="F3387">
        <v>65</v>
      </c>
      <c r="G3387" t="str">
        <f t="array" ref="G3387">INDEX(BillToName,MATCH(A3387,'Bill to Data'!$A$2:$A$3040,0))</f>
        <v>CARL SCHAAN</v>
      </c>
      <c r="H3387" t="str">
        <f t="shared" si="52"/>
        <v>CP25597-3-NY</v>
      </c>
    </row>
    <row r="3388" spans="1:8" x14ac:dyDescent="0.55000000000000004">
      <c r="A3388" t="s">
        <v>3160</v>
      </c>
      <c r="B3388" s="1">
        <v>40702</v>
      </c>
      <c r="C3388" t="s">
        <v>1</v>
      </c>
      <c r="D3388" t="s">
        <v>306</v>
      </c>
      <c r="E3388" t="s">
        <v>307</v>
      </c>
      <c r="F3388">
        <v>120</v>
      </c>
      <c r="G3388" t="str">
        <f t="array" ref="G3388">INDEX(BillToName,MATCH(A3388,'Bill to Data'!$A$2:$A$3040,0))</f>
        <v>CARL SCHAAN</v>
      </c>
      <c r="H3388" t="str">
        <f t="shared" si="52"/>
        <v>AI11002-VS</v>
      </c>
    </row>
    <row r="3389" spans="1:8" x14ac:dyDescent="0.55000000000000004">
      <c r="A3389" t="s">
        <v>3160</v>
      </c>
      <c r="B3389" s="1">
        <v>40702</v>
      </c>
      <c r="C3389" t="s">
        <v>1</v>
      </c>
      <c r="D3389" t="s">
        <v>665</v>
      </c>
      <c r="E3389" t="s">
        <v>666</v>
      </c>
      <c r="F3389">
        <v>65</v>
      </c>
      <c r="G3389" t="str">
        <f t="array" ref="G3389">INDEX(BillToName,MATCH(A3389,'Bill to Data'!$A$2:$A$3040,0))</f>
        <v>CARL SCHAAN</v>
      </c>
      <c r="H3389" t="str">
        <f t="shared" si="52"/>
        <v>AI11004-VS</v>
      </c>
    </row>
    <row r="3390" spans="1:8" x14ac:dyDescent="0.55000000000000004">
      <c r="A3390" t="s">
        <v>3161</v>
      </c>
      <c r="B3390" s="1">
        <v>40702</v>
      </c>
      <c r="C3390" t="s">
        <v>1</v>
      </c>
      <c r="D3390" t="s">
        <v>3124</v>
      </c>
      <c r="E3390" t="s">
        <v>3125</v>
      </c>
      <c r="F3390">
        <v>1</v>
      </c>
      <c r="G3390" t="str">
        <f t="array" ref="G3390">INDEX(BillToName,MATCH(A3390,'Bill to Data'!$A$2:$A$3040,0))</f>
        <v>BART HOFFMAN</v>
      </c>
      <c r="H3390" t="str">
        <f t="shared" si="52"/>
        <v>2237</v>
      </c>
    </row>
    <row r="3391" spans="1:8" x14ac:dyDescent="0.55000000000000004">
      <c r="A3391" t="s">
        <v>3162</v>
      </c>
      <c r="B3391" s="1">
        <v>40703</v>
      </c>
      <c r="C3391" t="s">
        <v>1</v>
      </c>
      <c r="D3391" t="s">
        <v>1604</v>
      </c>
      <c r="E3391" t="s">
        <v>76</v>
      </c>
      <c r="F3391">
        <v>4</v>
      </c>
      <c r="G3391" t="str">
        <f t="array" ref="G3391">INDEX(BillToName,MATCH(A3391,'Bill to Data'!$A$2:$A$3040,0))</f>
        <v>BRIAN ISAACSON</v>
      </c>
      <c r="H3391" t="str">
        <f t="shared" si="52"/>
        <v>QJ111-1-1/4</v>
      </c>
    </row>
    <row r="3392" spans="1:8" x14ac:dyDescent="0.55000000000000004">
      <c r="A3392" t="s">
        <v>3163</v>
      </c>
      <c r="B3392" s="1">
        <v>40703</v>
      </c>
      <c r="C3392" t="s">
        <v>1</v>
      </c>
      <c r="D3392" t="s">
        <v>1804</v>
      </c>
      <c r="E3392" t="s">
        <v>1805</v>
      </c>
      <c r="F3392">
        <v>75</v>
      </c>
      <c r="G3392" t="str">
        <f t="array" ref="G3392">INDEX(BillToName,MATCH(A3392,'Bill to Data'!$A$2:$A$3040,0))</f>
        <v>CRAIG INMAN</v>
      </c>
      <c r="H3392" t="str">
        <f t="shared" si="52"/>
        <v>TT11006-VP</v>
      </c>
    </row>
    <row r="3393" spans="1:8" x14ac:dyDescent="0.55000000000000004">
      <c r="A3393" t="s">
        <v>3163</v>
      </c>
      <c r="B3393" s="1">
        <v>40703</v>
      </c>
      <c r="C3393" t="s">
        <v>1</v>
      </c>
      <c r="D3393" t="s">
        <v>29</v>
      </c>
      <c r="E3393" t="s">
        <v>30</v>
      </c>
      <c r="F3393">
        <v>75</v>
      </c>
      <c r="G3393" t="str">
        <f t="array" ref="G3393">INDEX(BillToName,MATCH(A3393,'Bill to Data'!$A$2:$A$3040,0))</f>
        <v>CRAIG INMAN</v>
      </c>
      <c r="H3393" t="str">
        <f t="shared" si="52"/>
        <v>25612-4-NYR</v>
      </c>
    </row>
    <row r="3394" spans="1:8" x14ac:dyDescent="0.55000000000000004">
      <c r="A3394" t="s">
        <v>3163</v>
      </c>
      <c r="B3394" s="1">
        <v>40703</v>
      </c>
      <c r="C3394" t="s">
        <v>1</v>
      </c>
      <c r="D3394" t="s">
        <v>1567</v>
      </c>
      <c r="E3394" t="s">
        <v>893</v>
      </c>
      <c r="F3394">
        <v>75</v>
      </c>
      <c r="G3394" t="str">
        <f t="array" ref="G3394">INDEX(BillToName,MATCH(A3394,'Bill to Data'!$A$2:$A$3040,0))</f>
        <v>CRAIG INMAN</v>
      </c>
      <c r="H3394" t="str">
        <f t="shared" ref="H3394:H3457" si="53">LEFT(D3394,LEN(D3394))</f>
        <v>TDXL11003</v>
      </c>
    </row>
    <row r="3395" spans="1:8" x14ac:dyDescent="0.55000000000000004">
      <c r="A3395" t="s">
        <v>3164</v>
      </c>
      <c r="B3395" s="1">
        <v>40704</v>
      </c>
      <c r="C3395" t="s">
        <v>1</v>
      </c>
      <c r="D3395" t="s">
        <v>1617</v>
      </c>
      <c r="E3395" t="s">
        <v>90</v>
      </c>
      <c r="F3395">
        <v>45</v>
      </c>
      <c r="G3395" t="str">
        <f t="array" ref="G3395">INDEX(BillToName,MATCH(A3395,'Bill to Data'!$A$2:$A$3040,0))</f>
        <v>ROGER NICHOLS</v>
      </c>
      <c r="H3395" t="str">
        <f t="shared" si="53"/>
        <v>XRC8005-VK</v>
      </c>
    </row>
    <row r="3396" spans="1:8" x14ac:dyDescent="0.55000000000000004">
      <c r="A3396" t="s">
        <v>3164</v>
      </c>
      <c r="B3396" s="1">
        <v>40704</v>
      </c>
      <c r="C3396" t="s">
        <v>1</v>
      </c>
      <c r="D3396" t="s">
        <v>610</v>
      </c>
      <c r="E3396" t="s">
        <v>90</v>
      </c>
      <c r="F3396">
        <v>10</v>
      </c>
      <c r="G3396" t="str">
        <f t="array" ref="G3396">INDEX(BillToName,MATCH(A3396,'Bill to Data'!$A$2:$A$3040,0))</f>
        <v>ROGER NICHOLS</v>
      </c>
      <c r="H3396" t="str">
        <f t="shared" si="53"/>
        <v>XRC8002-VK</v>
      </c>
    </row>
    <row r="3397" spans="1:8" x14ac:dyDescent="0.55000000000000004">
      <c r="A3397" t="s">
        <v>3164</v>
      </c>
      <c r="B3397" s="1">
        <v>40704</v>
      </c>
      <c r="C3397" t="s">
        <v>1</v>
      </c>
      <c r="D3397" t="s">
        <v>576</v>
      </c>
      <c r="E3397" t="s">
        <v>90</v>
      </c>
      <c r="F3397">
        <v>10</v>
      </c>
      <c r="G3397" t="str">
        <f t="array" ref="G3397">INDEX(BillToName,MATCH(A3397,'Bill to Data'!$A$2:$A$3040,0))</f>
        <v>ROGER NICHOLS</v>
      </c>
      <c r="H3397" t="str">
        <f t="shared" si="53"/>
        <v>XRC8003-VK</v>
      </c>
    </row>
    <row r="3398" spans="1:8" x14ac:dyDescent="0.55000000000000004">
      <c r="A3398" t="s">
        <v>3164</v>
      </c>
      <c r="B3398" s="1">
        <v>40704</v>
      </c>
      <c r="C3398" t="s">
        <v>1</v>
      </c>
      <c r="D3398" t="s">
        <v>821</v>
      </c>
      <c r="E3398" t="s">
        <v>90</v>
      </c>
      <c r="F3398">
        <v>15</v>
      </c>
      <c r="G3398" t="str">
        <f t="array" ref="G3398">INDEX(BillToName,MATCH(A3398,'Bill to Data'!$A$2:$A$3040,0))</f>
        <v>ROGER NICHOLS</v>
      </c>
      <c r="H3398" t="str">
        <f t="shared" si="53"/>
        <v>XRC8004-VK</v>
      </c>
    </row>
    <row r="3399" spans="1:8" x14ac:dyDescent="0.55000000000000004">
      <c r="A3399" t="s">
        <v>3165</v>
      </c>
      <c r="B3399" s="1">
        <v>40704</v>
      </c>
      <c r="C3399" t="s">
        <v>138</v>
      </c>
      <c r="D3399" t="s">
        <v>3116</v>
      </c>
      <c r="E3399" t="s">
        <v>3117</v>
      </c>
      <c r="F3399">
        <v>1</v>
      </c>
      <c r="G3399" t="str">
        <f t="array" ref="G3399">INDEX(BillToName,MATCH(A3399,'Bill to Data'!$A$2:$A$3040,0))</f>
        <v>BRAD WILLIAMS</v>
      </c>
      <c r="H3399" t="str">
        <f t="shared" si="53"/>
        <v>117-9001-029</v>
      </c>
    </row>
    <row r="3400" spans="1:8" x14ac:dyDescent="0.55000000000000004">
      <c r="A3400" t="s">
        <v>3165</v>
      </c>
      <c r="B3400" s="1">
        <v>40704</v>
      </c>
      <c r="C3400" t="s">
        <v>138</v>
      </c>
      <c r="D3400" t="s">
        <v>3118</v>
      </c>
      <c r="E3400" t="s">
        <v>3119</v>
      </c>
      <c r="F3400">
        <v>1</v>
      </c>
      <c r="G3400" t="str">
        <f t="array" ref="G3400">INDEX(BillToName,MATCH(A3400,'Bill to Data'!$A$2:$A$3040,0))</f>
        <v>BRAD WILLIAMS</v>
      </c>
      <c r="H3400" t="str">
        <f t="shared" si="53"/>
        <v>115-0171-794</v>
      </c>
    </row>
    <row r="3401" spans="1:8" x14ac:dyDescent="0.55000000000000004">
      <c r="A3401" t="s">
        <v>3166</v>
      </c>
      <c r="B3401" s="1">
        <v>40704</v>
      </c>
      <c r="C3401" t="s">
        <v>1</v>
      </c>
      <c r="D3401" t="s">
        <v>981</v>
      </c>
      <c r="E3401" t="s">
        <v>982</v>
      </c>
      <c r="F3401">
        <v>7</v>
      </c>
      <c r="G3401" t="str">
        <f t="array" ref="G3401">INDEX(BillToName,MATCH(A3401,'Bill to Data'!$A$2:$A$3040,0))</f>
        <v>DARYL WIEST</v>
      </c>
      <c r="H3401" t="str">
        <f t="shared" si="53"/>
        <v>4193A-SS-10-100</v>
      </c>
    </row>
    <row r="3402" spans="1:8" x14ac:dyDescent="0.55000000000000004">
      <c r="A3402" t="s">
        <v>3166</v>
      </c>
      <c r="B3402" s="1">
        <v>40704</v>
      </c>
      <c r="C3402" t="s">
        <v>1</v>
      </c>
      <c r="D3402" t="s">
        <v>1693</v>
      </c>
      <c r="E3402" t="s">
        <v>1694</v>
      </c>
      <c r="F3402">
        <v>1</v>
      </c>
      <c r="G3402" t="str">
        <f t="array" ref="G3402">INDEX(BillToName,MATCH(A3402,'Bill to Data'!$A$2:$A$3040,0))</f>
        <v>DARYL WIEST</v>
      </c>
      <c r="H3402" t="str">
        <f t="shared" si="53"/>
        <v>3300-0015</v>
      </c>
    </row>
    <row r="3403" spans="1:8" x14ac:dyDescent="0.55000000000000004">
      <c r="A3403" t="s">
        <v>3167</v>
      </c>
      <c r="B3403" s="1">
        <v>40704</v>
      </c>
      <c r="C3403" t="s">
        <v>138</v>
      </c>
      <c r="D3403" t="s">
        <v>1820</v>
      </c>
      <c r="E3403" t="s">
        <v>1821</v>
      </c>
      <c r="F3403">
        <v>1</v>
      </c>
      <c r="G3403" t="str">
        <f t="array" ref="G3403">INDEX(BillToName,MATCH(A3403,'Bill to Data'!$A$2:$A$3040,0))</f>
        <v>SAMUEL SPARKS</v>
      </c>
      <c r="H3403" t="str">
        <f t="shared" si="53"/>
        <v>344BRL-24-01C</v>
      </c>
    </row>
    <row r="3404" spans="1:8" x14ac:dyDescent="0.55000000000000004">
      <c r="A3404" t="s">
        <v>3167</v>
      </c>
      <c r="B3404" s="1">
        <v>40704</v>
      </c>
      <c r="C3404" t="s">
        <v>138</v>
      </c>
      <c r="D3404" t="s">
        <v>3168</v>
      </c>
      <c r="E3404" t="s">
        <v>3169</v>
      </c>
      <c r="F3404">
        <v>2</v>
      </c>
      <c r="G3404" t="str">
        <f t="array" ref="G3404">INDEX(BillToName,MATCH(A3404,'Bill to Data'!$A$2:$A$3040,0))</f>
        <v>SAMUEL SPARKS</v>
      </c>
      <c r="H3404" t="str">
        <f t="shared" si="53"/>
        <v>RB100-075</v>
      </c>
    </row>
    <row r="3405" spans="1:8" x14ac:dyDescent="0.55000000000000004">
      <c r="A3405" t="s">
        <v>3170</v>
      </c>
      <c r="B3405" s="1">
        <v>40704</v>
      </c>
      <c r="C3405" t="s">
        <v>1</v>
      </c>
      <c r="D3405" t="s">
        <v>31</v>
      </c>
      <c r="E3405" t="s">
        <v>30</v>
      </c>
      <c r="F3405">
        <v>5</v>
      </c>
      <c r="G3405" t="str">
        <f t="array" ref="G3405">INDEX(BillToName,MATCH(A3405,'Bill to Data'!$A$2:$A$3040,0))</f>
        <v>JOSHUA JONES</v>
      </c>
      <c r="H3405" t="str">
        <f t="shared" si="53"/>
        <v>25612-1-NYR</v>
      </c>
    </row>
    <row r="3406" spans="1:8" x14ac:dyDescent="0.55000000000000004">
      <c r="A3406" t="s">
        <v>3170</v>
      </c>
      <c r="B3406" s="1">
        <v>40704</v>
      </c>
      <c r="C3406" t="s">
        <v>1</v>
      </c>
      <c r="D3406" t="s">
        <v>292</v>
      </c>
      <c r="E3406" t="s">
        <v>293</v>
      </c>
      <c r="F3406">
        <v>5</v>
      </c>
      <c r="G3406" t="str">
        <f t="array" ref="G3406">INDEX(BillToName,MATCH(A3406,'Bill to Data'!$A$2:$A$3040,0))</f>
        <v>JOSHUA JONES</v>
      </c>
      <c r="H3406" t="str">
        <f t="shared" si="53"/>
        <v>AIXR11002VP</v>
      </c>
    </row>
    <row r="3407" spans="1:8" x14ac:dyDescent="0.55000000000000004">
      <c r="A3407" t="s">
        <v>3171</v>
      </c>
      <c r="B3407" s="1">
        <v>40704</v>
      </c>
      <c r="C3407" t="s">
        <v>138</v>
      </c>
      <c r="D3407" t="s">
        <v>1617</v>
      </c>
      <c r="E3407" t="s">
        <v>90</v>
      </c>
      <c r="F3407">
        <v>3</v>
      </c>
      <c r="G3407" t="str">
        <f t="array" ref="G3407">INDEX(BillToName,MATCH(A3407,'Bill to Data'!$A$2:$A$3040,0))</f>
        <v>TOM OBRIEN</v>
      </c>
      <c r="H3407" t="str">
        <f t="shared" si="53"/>
        <v>XRC8005-VK</v>
      </c>
    </row>
    <row r="3408" spans="1:8" x14ac:dyDescent="0.55000000000000004">
      <c r="A3408" t="s">
        <v>3172</v>
      </c>
      <c r="B3408" s="1">
        <v>40704</v>
      </c>
      <c r="C3408" t="s">
        <v>1</v>
      </c>
      <c r="D3408" t="s">
        <v>1781</v>
      </c>
      <c r="E3408" t="s">
        <v>1280</v>
      </c>
      <c r="F3408">
        <v>54</v>
      </c>
      <c r="G3408" t="str">
        <f t="array" ref="G3408">INDEX(BillToName,MATCH(A3408,'Bill to Data'!$A$2:$A$3040,0))</f>
        <v>ALVARO ORJUELA COD 8320</v>
      </c>
      <c r="H3408" t="str">
        <f t="shared" si="53"/>
        <v>TTI110015-VP</v>
      </c>
    </row>
    <row r="3409" spans="1:8" x14ac:dyDescent="0.55000000000000004">
      <c r="A3409" t="s">
        <v>3172</v>
      </c>
      <c r="B3409" s="1">
        <v>40704</v>
      </c>
      <c r="C3409" t="s">
        <v>1</v>
      </c>
      <c r="D3409" t="s">
        <v>887</v>
      </c>
      <c r="E3409" t="s">
        <v>293</v>
      </c>
      <c r="F3409">
        <v>54</v>
      </c>
      <c r="G3409" t="str">
        <f t="array" ref="G3409">INDEX(BillToName,MATCH(A3409,'Bill to Data'!$A$2:$A$3040,0))</f>
        <v>ALVARO ORJUELA COD 8320</v>
      </c>
      <c r="H3409" t="str">
        <f t="shared" si="53"/>
        <v>AIXR110015VP</v>
      </c>
    </row>
    <row r="3410" spans="1:8" x14ac:dyDescent="0.55000000000000004">
      <c r="A3410" t="s">
        <v>3172</v>
      </c>
      <c r="B3410" s="1">
        <v>40704</v>
      </c>
      <c r="C3410" t="s">
        <v>1</v>
      </c>
      <c r="D3410" t="s">
        <v>129</v>
      </c>
      <c r="E3410" t="s">
        <v>72</v>
      </c>
      <c r="F3410">
        <v>54</v>
      </c>
      <c r="G3410" t="str">
        <f t="array" ref="G3410">INDEX(BillToName,MATCH(A3410,'Bill to Data'!$A$2:$A$3040,0))</f>
        <v>ALVARO ORJUELA COD 8320</v>
      </c>
      <c r="H3410" t="str">
        <f t="shared" si="53"/>
        <v>55215-100-EPR</v>
      </c>
    </row>
    <row r="3411" spans="1:8" x14ac:dyDescent="0.55000000000000004">
      <c r="A3411" t="s">
        <v>3172</v>
      </c>
      <c r="B3411" s="1">
        <v>40704</v>
      </c>
      <c r="C3411" t="s">
        <v>1</v>
      </c>
      <c r="D3411" t="s">
        <v>194</v>
      </c>
      <c r="E3411" t="s">
        <v>23</v>
      </c>
      <c r="F3411">
        <v>54</v>
      </c>
      <c r="G3411" t="str">
        <f t="array" ref="G3411">INDEX(BillToName,MATCH(A3411,'Bill to Data'!$A$2:$A$3040,0))</f>
        <v>ALVARO ORJUELA COD 8320</v>
      </c>
      <c r="H3411" t="str">
        <f t="shared" si="53"/>
        <v>TT11001-VP</v>
      </c>
    </row>
    <row r="3412" spans="1:8" x14ac:dyDescent="0.55000000000000004">
      <c r="A3412" t="s">
        <v>3173</v>
      </c>
      <c r="B3412" s="1">
        <v>40704</v>
      </c>
      <c r="C3412" t="s">
        <v>1</v>
      </c>
      <c r="D3412" t="s">
        <v>3174</v>
      </c>
      <c r="E3412" t="s">
        <v>20</v>
      </c>
      <c r="F3412">
        <v>1</v>
      </c>
      <c r="G3412" t="str">
        <f t="array" ref="G3412">INDEX(BillToName,MATCH(A3412,'Bill to Data'!$A$2:$A$3040,0))</f>
        <v>JOE BROWN</v>
      </c>
      <c r="H3412" t="str">
        <f t="shared" si="53"/>
        <v>AA18-AL2</v>
      </c>
    </row>
    <row r="3413" spans="1:8" x14ac:dyDescent="0.55000000000000004">
      <c r="A3413" t="s">
        <v>3175</v>
      </c>
      <c r="B3413" s="1">
        <v>40704</v>
      </c>
      <c r="C3413" t="s">
        <v>1</v>
      </c>
      <c r="D3413" t="s">
        <v>292</v>
      </c>
      <c r="E3413" t="s">
        <v>293</v>
      </c>
      <c r="F3413">
        <v>48</v>
      </c>
      <c r="G3413" t="str">
        <f t="array" ref="G3413">INDEX(BillToName,MATCH(A3413,'Bill to Data'!$A$2:$A$3040,0))</f>
        <v>MIKE KLASZ</v>
      </c>
      <c r="H3413" t="str">
        <f t="shared" si="53"/>
        <v>AIXR11002VP</v>
      </c>
    </row>
    <row r="3414" spans="1:8" x14ac:dyDescent="0.55000000000000004">
      <c r="A3414" t="s">
        <v>3176</v>
      </c>
      <c r="B3414" s="1">
        <v>40708</v>
      </c>
      <c r="C3414" t="s">
        <v>1</v>
      </c>
      <c r="D3414" t="s">
        <v>2839</v>
      </c>
      <c r="E3414" t="s">
        <v>2840</v>
      </c>
      <c r="F3414">
        <v>80</v>
      </c>
      <c r="G3414" t="str">
        <f t="array" ref="G3414">INDEX(BillToName,MATCH(A3414,'Bill to Data'!$A$2:$A$3040,0))</f>
        <v>CRAIG INMAN</v>
      </c>
      <c r="H3414" t="str">
        <f t="shared" si="53"/>
        <v>TTJ60-11006VP</v>
      </c>
    </row>
    <row r="3415" spans="1:8" x14ac:dyDescent="0.55000000000000004">
      <c r="A3415" t="s">
        <v>3176</v>
      </c>
      <c r="B3415" s="1">
        <v>40708</v>
      </c>
      <c r="C3415" t="s">
        <v>1</v>
      </c>
      <c r="D3415" t="s">
        <v>1573</v>
      </c>
      <c r="E3415" t="s">
        <v>1574</v>
      </c>
      <c r="F3415">
        <v>6</v>
      </c>
      <c r="G3415" t="str">
        <f t="array" ref="G3415">INDEX(BillToName,MATCH(A3415,'Bill to Data'!$A$2:$A$3040,0))</f>
        <v>CRAIG INMAN</v>
      </c>
      <c r="H3415" t="str">
        <f t="shared" si="53"/>
        <v>50854-NYB</v>
      </c>
    </row>
    <row r="3416" spans="1:8" x14ac:dyDescent="0.55000000000000004">
      <c r="A3416" t="s">
        <v>3176</v>
      </c>
      <c r="B3416" s="1">
        <v>40708</v>
      </c>
      <c r="C3416" t="s">
        <v>1</v>
      </c>
      <c r="D3416" t="s">
        <v>29</v>
      </c>
      <c r="E3416" t="s">
        <v>30</v>
      </c>
      <c r="F3416">
        <v>72</v>
      </c>
      <c r="G3416" t="str">
        <f t="array" ref="G3416">INDEX(BillToName,MATCH(A3416,'Bill to Data'!$A$2:$A$3040,0))</f>
        <v>CRAIG INMAN</v>
      </c>
      <c r="H3416" t="str">
        <f t="shared" si="53"/>
        <v>25612-4-NYR</v>
      </c>
    </row>
    <row r="3417" spans="1:8" x14ac:dyDescent="0.55000000000000004">
      <c r="A3417" t="s">
        <v>3176</v>
      </c>
      <c r="B3417" s="1">
        <v>40708</v>
      </c>
      <c r="C3417" t="s">
        <v>1</v>
      </c>
      <c r="D3417" t="s">
        <v>71</v>
      </c>
      <c r="E3417" t="s">
        <v>72</v>
      </c>
      <c r="F3417">
        <v>80</v>
      </c>
      <c r="G3417" t="str">
        <f t="array" ref="G3417">INDEX(BillToName,MATCH(A3417,'Bill to Data'!$A$2:$A$3040,0))</f>
        <v>CRAIG INMAN</v>
      </c>
      <c r="H3417" t="str">
        <f t="shared" si="53"/>
        <v>55215-50-EPR</v>
      </c>
    </row>
    <row r="3418" spans="1:8" x14ac:dyDescent="0.55000000000000004">
      <c r="A3418" t="s">
        <v>3177</v>
      </c>
      <c r="B3418" s="1">
        <v>40708</v>
      </c>
      <c r="C3418" t="s">
        <v>138</v>
      </c>
      <c r="D3418" t="s">
        <v>3178</v>
      </c>
      <c r="E3418" t="s">
        <v>3179</v>
      </c>
      <c r="F3418">
        <v>1</v>
      </c>
      <c r="G3418" t="str">
        <f t="array" ref="G3418">INDEX(BillToName,MATCH(A3418,'Bill to Data'!$A$2:$A$3040,0))</f>
        <v>Phone Orders</v>
      </c>
      <c r="H3418" t="str">
        <f t="shared" si="53"/>
        <v>063-0172-123</v>
      </c>
    </row>
    <row r="3419" spans="1:8" x14ac:dyDescent="0.55000000000000004">
      <c r="A3419" t="s">
        <v>3180</v>
      </c>
      <c r="B3419" s="1">
        <v>40708</v>
      </c>
      <c r="C3419" t="s">
        <v>1</v>
      </c>
      <c r="D3419" t="s">
        <v>389</v>
      </c>
      <c r="E3419" t="s">
        <v>115</v>
      </c>
      <c r="F3419">
        <v>1</v>
      </c>
      <c r="G3419" t="str">
        <f t="array" ref="G3419">INDEX(BillToName,MATCH(A3419,'Bill to Data'!$A$2:$A$3040,0))</f>
        <v>PAMELA MEALEY</v>
      </c>
      <c r="H3419" t="str">
        <f t="shared" si="53"/>
        <v>22670-PP-15-406</v>
      </c>
    </row>
    <row r="3420" spans="1:8" x14ac:dyDescent="0.55000000000000004">
      <c r="A3420" t="s">
        <v>3181</v>
      </c>
      <c r="B3420" s="1">
        <v>40708</v>
      </c>
      <c r="C3420" t="s">
        <v>1</v>
      </c>
      <c r="D3420" t="s">
        <v>726</v>
      </c>
      <c r="E3420" t="s">
        <v>727</v>
      </c>
      <c r="F3420">
        <v>1</v>
      </c>
      <c r="G3420" t="str">
        <f t="array" ref="G3420">INDEX(BillToName,MATCH(A3420,'Bill to Data'!$A$2:$A$3040,0))</f>
        <v>ALLEN BATH</v>
      </c>
      <c r="H3420" t="str">
        <f t="shared" si="53"/>
        <v>8000-533-236</v>
      </c>
    </row>
    <row r="3421" spans="1:8" x14ac:dyDescent="0.55000000000000004">
      <c r="A3421" t="s">
        <v>3182</v>
      </c>
      <c r="B3421" s="1">
        <v>40708</v>
      </c>
      <c r="C3421" t="s">
        <v>1</v>
      </c>
      <c r="D3421" t="s">
        <v>3183</v>
      </c>
      <c r="E3421" t="s">
        <v>3184</v>
      </c>
      <c r="F3421">
        <v>2</v>
      </c>
      <c r="G3421" t="str">
        <f t="array" ref="G3421">INDEX(BillToName,MATCH(A3421,'Bill to Data'!$A$2:$A$3040,0))</f>
        <v>JUDY GRAHAM</v>
      </c>
      <c r="H3421" t="str">
        <f t="shared" si="53"/>
        <v>XT043R</v>
      </c>
    </row>
    <row r="3422" spans="1:8" x14ac:dyDescent="0.55000000000000004">
      <c r="A3422" t="s">
        <v>3185</v>
      </c>
      <c r="B3422" s="1">
        <v>40708</v>
      </c>
      <c r="C3422" t="s">
        <v>1</v>
      </c>
      <c r="D3422" t="s">
        <v>528</v>
      </c>
      <c r="E3422" t="s">
        <v>529</v>
      </c>
      <c r="F3422">
        <v>1</v>
      </c>
      <c r="G3422" t="str">
        <f t="array" ref="G3422">INDEX(BillToName,MATCH(A3422,'Bill to Data'!$A$2:$A$3040,0))</f>
        <v>TRAVIS MITCHELL</v>
      </c>
      <c r="H3422" t="str">
        <f t="shared" si="53"/>
        <v>23120-3/4-PP</v>
      </c>
    </row>
    <row r="3423" spans="1:8" x14ac:dyDescent="0.55000000000000004">
      <c r="A3423" t="s">
        <v>3186</v>
      </c>
      <c r="B3423" s="1">
        <v>40708</v>
      </c>
      <c r="C3423" t="s">
        <v>1</v>
      </c>
      <c r="D3423" t="s">
        <v>65</v>
      </c>
      <c r="E3423" t="s">
        <v>66</v>
      </c>
      <c r="F3423">
        <v>1</v>
      </c>
      <c r="G3423" t="str">
        <f t="array" ref="G3423">INDEX(BillToName,MATCH(A3423,'Bill to Data'!$A$2:$A$3040,0))</f>
        <v>NELSON MAST</v>
      </c>
      <c r="H3423" t="str">
        <f t="shared" si="53"/>
        <v>344BE-24-C</v>
      </c>
    </row>
    <row r="3424" spans="1:8" x14ac:dyDescent="0.55000000000000004">
      <c r="A3424" t="s">
        <v>3187</v>
      </c>
      <c r="B3424" s="1">
        <v>40708</v>
      </c>
      <c r="C3424" t="s">
        <v>1</v>
      </c>
      <c r="D3424" t="s">
        <v>274</v>
      </c>
      <c r="E3424" t="s">
        <v>275</v>
      </c>
      <c r="F3424">
        <v>1</v>
      </c>
      <c r="G3424" t="str">
        <f t="array" ref="G3424">INDEX(BillToName,MATCH(A3424,'Bill to Data'!$A$2:$A$3040,0))</f>
        <v>OMAR STUENKEL</v>
      </c>
      <c r="H3424" t="str">
        <f t="shared" si="53"/>
        <v>22650-PP-406</v>
      </c>
    </row>
    <row r="3425" spans="1:8" x14ac:dyDescent="0.55000000000000004">
      <c r="A3425" t="s">
        <v>3188</v>
      </c>
      <c r="B3425" s="1">
        <v>40708</v>
      </c>
      <c r="C3425" t="s">
        <v>1</v>
      </c>
      <c r="D3425" t="s">
        <v>242</v>
      </c>
      <c r="E3425" t="s">
        <v>243</v>
      </c>
      <c r="F3425">
        <v>85</v>
      </c>
      <c r="G3425" t="str">
        <f t="array" ref="G3425">INDEX(BillToName,MATCH(A3425,'Bill to Data'!$A$2:$A$3040,0))</f>
        <v>GEORGE DETAMORE</v>
      </c>
      <c r="H3425" t="str">
        <f t="shared" si="53"/>
        <v>CP19438-EPR</v>
      </c>
    </row>
    <row r="3426" spans="1:8" x14ac:dyDescent="0.55000000000000004">
      <c r="A3426" t="s">
        <v>3188</v>
      </c>
      <c r="B3426" s="1">
        <v>40708</v>
      </c>
      <c r="C3426" t="s">
        <v>1</v>
      </c>
      <c r="D3426" t="s">
        <v>878</v>
      </c>
      <c r="E3426" t="s">
        <v>879</v>
      </c>
      <c r="F3426">
        <v>85</v>
      </c>
      <c r="G3426" t="str">
        <f t="array" ref="G3426">INDEX(BillToName,MATCH(A3426,'Bill to Data'!$A$2:$A$3040,0))</f>
        <v>GEORGE DETAMORE</v>
      </c>
      <c r="H3426" t="str">
        <f t="shared" si="53"/>
        <v>CP25597-3-NY</v>
      </c>
    </row>
    <row r="3427" spans="1:8" x14ac:dyDescent="0.55000000000000004">
      <c r="A3427" t="s">
        <v>3188</v>
      </c>
      <c r="B3427" s="1">
        <v>40708</v>
      </c>
      <c r="C3427" t="s">
        <v>1</v>
      </c>
      <c r="D3427" t="s">
        <v>665</v>
      </c>
      <c r="E3427" t="s">
        <v>666</v>
      </c>
      <c r="F3427">
        <v>85</v>
      </c>
      <c r="G3427" t="str">
        <f t="array" ref="G3427">INDEX(BillToName,MATCH(A3427,'Bill to Data'!$A$2:$A$3040,0))</f>
        <v>GEORGE DETAMORE</v>
      </c>
      <c r="H3427" t="str">
        <f t="shared" si="53"/>
        <v>AI11004-VS</v>
      </c>
    </row>
    <row r="3428" spans="1:8" x14ac:dyDescent="0.55000000000000004">
      <c r="A3428" t="s">
        <v>3189</v>
      </c>
      <c r="B3428" s="1">
        <v>40708</v>
      </c>
      <c r="C3428" t="s">
        <v>1</v>
      </c>
      <c r="D3428" t="s">
        <v>2073</v>
      </c>
      <c r="E3428" t="s">
        <v>2074</v>
      </c>
      <c r="F3428">
        <v>2</v>
      </c>
      <c r="G3428" t="str">
        <f t="array" ref="G3428">INDEX(BillToName,MATCH(A3428,'Bill to Data'!$A$2:$A$3040,0))</f>
        <v>CLAUDE COCHRAN</v>
      </c>
      <c r="H3428" t="str">
        <f t="shared" si="53"/>
        <v>FM900S</v>
      </c>
    </row>
    <row r="3429" spans="1:8" x14ac:dyDescent="0.55000000000000004">
      <c r="A3429" t="s">
        <v>3190</v>
      </c>
      <c r="B3429" s="1">
        <v>40708</v>
      </c>
      <c r="C3429" t="s">
        <v>1</v>
      </c>
      <c r="D3429" t="s">
        <v>3191</v>
      </c>
      <c r="E3429" t="s">
        <v>3192</v>
      </c>
      <c r="F3429">
        <v>1</v>
      </c>
      <c r="G3429" t="str">
        <f t="array" ref="G3429">INDEX(BillToName,MATCH(A3429,'Bill to Data'!$A$2:$A$3040,0))</f>
        <v>Garry Janney</v>
      </c>
      <c r="H3429" t="str">
        <f t="shared" si="53"/>
        <v>N2000-100-3</v>
      </c>
    </row>
    <row r="3430" spans="1:8" x14ac:dyDescent="0.55000000000000004">
      <c r="A3430" t="s">
        <v>3190</v>
      </c>
      <c r="B3430" s="1">
        <v>40708</v>
      </c>
      <c r="C3430" t="s">
        <v>1</v>
      </c>
      <c r="D3430" t="s">
        <v>3193</v>
      </c>
      <c r="E3430" t="s">
        <v>3194</v>
      </c>
      <c r="F3430">
        <v>1</v>
      </c>
      <c r="G3430" t="str">
        <f t="array" ref="G3430">INDEX(BillToName,MATCH(A3430,'Bill to Data'!$A$2:$A$3040,0))</f>
        <v>Garry Janney</v>
      </c>
      <c r="H3430" t="str">
        <f t="shared" si="53"/>
        <v>N2000-125-5</v>
      </c>
    </row>
    <row r="3431" spans="1:8" x14ac:dyDescent="0.55000000000000004">
      <c r="A3431" t="s">
        <v>3190</v>
      </c>
      <c r="B3431" s="1">
        <v>40708</v>
      </c>
      <c r="C3431" t="s">
        <v>1</v>
      </c>
      <c r="D3431" t="s">
        <v>3195</v>
      </c>
      <c r="E3431" t="s">
        <v>3194</v>
      </c>
      <c r="F3431">
        <v>2</v>
      </c>
      <c r="G3431" t="str">
        <f t="array" ref="G3431">INDEX(BillToName,MATCH(A3431,'Bill to Data'!$A$2:$A$3040,0))</f>
        <v>Garry Janney</v>
      </c>
      <c r="H3431" t="str">
        <f t="shared" si="53"/>
        <v>N2000-100-10</v>
      </c>
    </row>
    <row r="3432" spans="1:8" x14ac:dyDescent="0.55000000000000004">
      <c r="A3432" t="s">
        <v>3196</v>
      </c>
      <c r="B3432" s="1">
        <v>40708</v>
      </c>
      <c r="C3432" t="s">
        <v>1</v>
      </c>
      <c r="D3432" t="s">
        <v>48</v>
      </c>
      <c r="E3432" t="s">
        <v>47</v>
      </c>
      <c r="F3432">
        <v>18</v>
      </c>
      <c r="G3432" t="str">
        <f t="array" ref="G3432">INDEX(BillToName,MATCH(A3432,'Bill to Data'!$A$2:$A$3040,0))</f>
        <v>ROBERT KEITH MARTIN</v>
      </c>
      <c r="H3432" t="str">
        <f t="shared" si="53"/>
        <v>TTJ60-11004VP</v>
      </c>
    </row>
    <row r="3433" spans="1:8" x14ac:dyDescent="0.55000000000000004">
      <c r="A3433" t="s">
        <v>3196</v>
      </c>
      <c r="B3433" s="1">
        <v>40708</v>
      </c>
      <c r="C3433" t="s">
        <v>1</v>
      </c>
      <c r="D3433" t="s">
        <v>436</v>
      </c>
      <c r="E3433" t="s">
        <v>47</v>
      </c>
      <c r="F3433">
        <v>18</v>
      </c>
      <c r="G3433" t="str">
        <f t="array" ref="G3433">INDEX(BillToName,MATCH(A3433,'Bill to Data'!$A$2:$A$3040,0))</f>
        <v>ROBERT KEITH MARTIN</v>
      </c>
      <c r="H3433" t="str">
        <f t="shared" si="53"/>
        <v>TTJ60-11002VP</v>
      </c>
    </row>
    <row r="3434" spans="1:8" x14ac:dyDescent="0.55000000000000004">
      <c r="A3434" t="s">
        <v>3197</v>
      </c>
      <c r="B3434" s="1">
        <v>40708</v>
      </c>
      <c r="C3434" t="s">
        <v>138</v>
      </c>
      <c r="D3434" t="s">
        <v>1152</v>
      </c>
      <c r="E3434" t="s">
        <v>1153</v>
      </c>
      <c r="F3434">
        <v>1</v>
      </c>
      <c r="G3434" t="str">
        <f t="array" ref="G3434">INDEX(BillToName,MATCH(A3434,'Bill to Data'!$A$2:$A$3040,0))</f>
        <v>NICK ELLIOTT</v>
      </c>
      <c r="H3434" t="str">
        <f t="shared" si="53"/>
        <v>IN0030-24</v>
      </c>
    </row>
    <row r="3435" spans="1:8" x14ac:dyDescent="0.55000000000000004">
      <c r="A3435" t="s">
        <v>3198</v>
      </c>
      <c r="B3435" s="1">
        <v>40708</v>
      </c>
      <c r="C3435" t="s">
        <v>138</v>
      </c>
      <c r="D3435" t="s">
        <v>395</v>
      </c>
      <c r="E3435" t="s">
        <v>178</v>
      </c>
      <c r="F3435">
        <v>1</v>
      </c>
      <c r="G3435" t="str">
        <f t="array" ref="G3435">INDEX(BillToName,MATCH(A3435,'Bill to Data'!$A$2:$A$3040,0))</f>
        <v>LOGAN KOEHLER</v>
      </c>
      <c r="H3435" t="str">
        <f t="shared" si="53"/>
        <v>AA17Y</v>
      </c>
    </row>
    <row r="3436" spans="1:8" x14ac:dyDescent="0.55000000000000004">
      <c r="A3436" t="s">
        <v>3199</v>
      </c>
      <c r="B3436" s="1">
        <v>40708</v>
      </c>
      <c r="C3436" t="s">
        <v>138</v>
      </c>
      <c r="D3436" t="s">
        <v>93</v>
      </c>
      <c r="E3436" t="s">
        <v>94</v>
      </c>
      <c r="F3436">
        <v>1</v>
      </c>
      <c r="G3436" t="str">
        <f t="array" ref="G3436">INDEX(BillToName,MATCH(A3436,'Bill to Data'!$A$2:$A$3040,0))</f>
        <v>TOM HOLKER</v>
      </c>
      <c r="H3436" t="str">
        <f t="shared" si="53"/>
        <v>MFM220</v>
      </c>
    </row>
    <row r="3437" spans="1:8" x14ac:dyDescent="0.55000000000000004">
      <c r="A3437" t="s">
        <v>3199</v>
      </c>
      <c r="B3437" s="1">
        <v>40708</v>
      </c>
      <c r="C3437" t="s">
        <v>138</v>
      </c>
      <c r="D3437" t="s">
        <v>1221</v>
      </c>
      <c r="E3437" t="s">
        <v>1222</v>
      </c>
      <c r="F3437">
        <v>1</v>
      </c>
      <c r="G3437" t="str">
        <f t="array" ref="G3437">INDEX(BillToName,MATCH(A3437,'Bill to Data'!$A$2:$A$3040,0))</f>
        <v>TOM HOLKER</v>
      </c>
      <c r="H3437" t="str">
        <f t="shared" si="53"/>
        <v>M200BRB</v>
      </c>
    </row>
    <row r="3438" spans="1:8" x14ac:dyDescent="0.55000000000000004">
      <c r="A3438" t="s">
        <v>3199</v>
      </c>
      <c r="B3438" s="1">
        <v>40708</v>
      </c>
      <c r="C3438" t="s">
        <v>138</v>
      </c>
      <c r="D3438" t="s">
        <v>3200</v>
      </c>
      <c r="E3438" t="s">
        <v>3201</v>
      </c>
      <c r="F3438">
        <v>1</v>
      </c>
      <c r="G3438" t="str">
        <f t="array" ref="G3438">INDEX(BillToName,MATCH(A3438,'Bill to Data'!$A$2:$A$3040,0))</f>
        <v>TOM HOLKER</v>
      </c>
      <c r="H3438" t="str">
        <f t="shared" si="53"/>
        <v>M200MPT</v>
      </c>
    </row>
    <row r="3439" spans="1:8" x14ac:dyDescent="0.55000000000000004">
      <c r="A3439" t="s">
        <v>3199</v>
      </c>
      <c r="B3439" s="1">
        <v>40708</v>
      </c>
      <c r="C3439" t="s">
        <v>138</v>
      </c>
      <c r="D3439" t="s">
        <v>1227</v>
      </c>
      <c r="E3439" t="s">
        <v>1228</v>
      </c>
      <c r="F3439">
        <v>2</v>
      </c>
      <c r="G3439" t="str">
        <f t="array" ref="G3439">INDEX(BillToName,MATCH(A3439,'Bill to Data'!$A$2:$A$3040,0))</f>
        <v>TOM HOLKER</v>
      </c>
      <c r="H3439" t="str">
        <f t="shared" si="53"/>
        <v>FC200</v>
      </c>
    </row>
    <row r="3440" spans="1:8" x14ac:dyDescent="0.55000000000000004">
      <c r="A3440" t="s">
        <v>3199</v>
      </c>
      <c r="B3440" s="1">
        <v>40708</v>
      </c>
      <c r="C3440" t="s">
        <v>138</v>
      </c>
      <c r="D3440" t="s">
        <v>97</v>
      </c>
      <c r="E3440" t="s">
        <v>98</v>
      </c>
      <c r="F3440">
        <v>2</v>
      </c>
      <c r="G3440" t="str">
        <f t="array" ref="G3440">INDEX(BillToName,MATCH(A3440,'Bill to Data'!$A$2:$A$3040,0))</f>
        <v>TOM HOLKER</v>
      </c>
      <c r="H3440" t="str">
        <f t="shared" si="53"/>
        <v>200G</v>
      </c>
    </row>
    <row r="3441" spans="1:8" x14ac:dyDescent="0.55000000000000004">
      <c r="A3441" t="s">
        <v>3199</v>
      </c>
      <c r="B3441" s="1">
        <v>40708</v>
      </c>
      <c r="C3441" t="s">
        <v>138</v>
      </c>
      <c r="D3441" t="s">
        <v>1209</v>
      </c>
      <c r="E3441" t="s">
        <v>1210</v>
      </c>
      <c r="F3441">
        <v>1</v>
      </c>
      <c r="G3441" t="str">
        <f t="array" ref="G3441">INDEX(BillToName,MATCH(A3441,'Bill to Data'!$A$2:$A$3040,0))</f>
        <v>TOM HOLKER</v>
      </c>
      <c r="H3441" t="str">
        <f t="shared" si="53"/>
        <v>M220D</v>
      </c>
    </row>
    <row r="3442" spans="1:8" x14ac:dyDescent="0.55000000000000004">
      <c r="A3442" t="s">
        <v>3199</v>
      </c>
      <c r="B3442" s="1">
        <v>40708</v>
      </c>
      <c r="C3442" t="s">
        <v>138</v>
      </c>
      <c r="D3442" t="s">
        <v>292</v>
      </c>
      <c r="E3442" t="s">
        <v>293</v>
      </c>
      <c r="F3442">
        <v>58</v>
      </c>
      <c r="G3442" t="str">
        <f t="array" ref="G3442">INDEX(BillToName,MATCH(A3442,'Bill to Data'!$A$2:$A$3040,0))</f>
        <v>TOM HOLKER</v>
      </c>
      <c r="H3442" t="str">
        <f t="shared" si="53"/>
        <v>AIXR11002VP</v>
      </c>
    </row>
    <row r="3443" spans="1:8" x14ac:dyDescent="0.55000000000000004">
      <c r="A3443" t="s">
        <v>3199</v>
      </c>
      <c r="B3443" s="1">
        <v>40708</v>
      </c>
      <c r="C3443" t="s">
        <v>138</v>
      </c>
      <c r="D3443" t="s">
        <v>242</v>
      </c>
      <c r="E3443" t="s">
        <v>243</v>
      </c>
      <c r="F3443">
        <v>58</v>
      </c>
      <c r="G3443" t="str">
        <f t="array" ref="G3443">INDEX(BillToName,MATCH(A3443,'Bill to Data'!$A$2:$A$3040,0))</f>
        <v>TOM HOLKER</v>
      </c>
      <c r="H3443" t="str">
        <f t="shared" si="53"/>
        <v>CP19438-EPR</v>
      </c>
    </row>
    <row r="3444" spans="1:8" x14ac:dyDescent="0.55000000000000004">
      <c r="A3444" t="s">
        <v>3202</v>
      </c>
      <c r="B3444" s="1">
        <v>40708</v>
      </c>
      <c r="C3444" t="s">
        <v>138</v>
      </c>
      <c r="D3444" t="s">
        <v>1052</v>
      </c>
      <c r="E3444" t="s">
        <v>20</v>
      </c>
      <c r="F3444">
        <v>-1</v>
      </c>
      <c r="G3444" t="str">
        <f t="array" ref="G3444">INDEX(BillToName,MATCH(A3444,'Bill to Data'!$A$2:$A$3040,0))</f>
        <v>RETHA CROCKER</v>
      </c>
      <c r="H3444" t="str">
        <f t="shared" si="53"/>
        <v>AA31-1/4F</v>
      </c>
    </row>
    <row r="3445" spans="1:8" x14ac:dyDescent="0.55000000000000004">
      <c r="A3445" t="s">
        <v>3203</v>
      </c>
      <c r="B3445" s="1">
        <v>40708</v>
      </c>
      <c r="C3445" t="s">
        <v>138</v>
      </c>
      <c r="D3445" t="s">
        <v>3204</v>
      </c>
      <c r="E3445" t="s">
        <v>3205</v>
      </c>
      <c r="F3445">
        <v>1</v>
      </c>
      <c r="G3445" t="str">
        <f t="array" ref="G3445">INDEX(BillToName,MATCH(A3445,'Bill to Data'!$A$2:$A$3040,0))</f>
        <v>MICHAEL ESTERLINE</v>
      </c>
      <c r="H3445" t="str">
        <f t="shared" si="53"/>
        <v>LS230</v>
      </c>
    </row>
    <row r="3446" spans="1:8" x14ac:dyDescent="0.55000000000000004">
      <c r="A3446" t="s">
        <v>3206</v>
      </c>
      <c r="B3446" s="1">
        <v>40708</v>
      </c>
      <c r="C3446" t="s">
        <v>138</v>
      </c>
      <c r="D3446" t="s">
        <v>690</v>
      </c>
      <c r="E3446" t="s">
        <v>120</v>
      </c>
      <c r="F3446">
        <v>37</v>
      </c>
      <c r="G3446" t="str">
        <f t="array" ref="G3446">INDEX(BillToName,MATCH(A3446,'Bill to Data'!$A$2:$A$3040,0))</f>
        <v>CHRIS JOHNSON</v>
      </c>
      <c r="H3446" t="str">
        <f t="shared" si="53"/>
        <v>XR8003VS</v>
      </c>
    </row>
    <row r="3447" spans="1:8" x14ac:dyDescent="0.55000000000000004">
      <c r="A3447" t="s">
        <v>3207</v>
      </c>
      <c r="B3447" s="1">
        <v>40708</v>
      </c>
      <c r="C3447" t="s">
        <v>1</v>
      </c>
      <c r="D3447" t="s">
        <v>3208</v>
      </c>
      <c r="E3447" t="s">
        <v>3209</v>
      </c>
      <c r="F3447">
        <v>1</v>
      </c>
      <c r="G3447" t="str">
        <f t="array" ref="G3447">INDEX(BillToName,MATCH(A3447,'Bill to Data'!$A$2:$A$3040,0))</f>
        <v>RANDY GEBHARDT</v>
      </c>
      <c r="H3447" t="str">
        <f t="shared" si="53"/>
        <v>GHN075</v>
      </c>
    </row>
    <row r="3448" spans="1:8" x14ac:dyDescent="0.55000000000000004">
      <c r="A3448" t="s">
        <v>3207</v>
      </c>
      <c r="B3448" s="1">
        <v>40708</v>
      </c>
      <c r="C3448" t="s">
        <v>1</v>
      </c>
      <c r="D3448" t="s">
        <v>371</v>
      </c>
      <c r="E3448" t="s">
        <v>20</v>
      </c>
      <c r="F3448">
        <v>1</v>
      </c>
      <c r="G3448" t="str">
        <f t="array" ref="G3448">INDEX(BillToName,MATCH(A3448,'Bill to Data'!$A$2:$A$3040,0))</f>
        <v>RANDY GEBHARDT</v>
      </c>
      <c r="H3448" t="str">
        <f t="shared" si="53"/>
        <v>AA43L-AL6</v>
      </c>
    </row>
    <row r="3449" spans="1:8" x14ac:dyDescent="0.55000000000000004">
      <c r="A3449" t="s">
        <v>3210</v>
      </c>
      <c r="B3449" s="1">
        <v>40708</v>
      </c>
      <c r="C3449" t="s">
        <v>1</v>
      </c>
      <c r="D3449" t="s">
        <v>68</v>
      </c>
      <c r="E3449" t="s">
        <v>69</v>
      </c>
      <c r="F3449">
        <v>1</v>
      </c>
      <c r="G3449" t="str">
        <f t="array" ref="G3449">INDEX(BillToName,MATCH(A3449,'Bill to Data'!$A$2:$A$3040,0))</f>
        <v>EDWARD DOLL</v>
      </c>
      <c r="H3449" t="str">
        <f t="shared" si="53"/>
        <v>2087-593-135</v>
      </c>
    </row>
    <row r="3450" spans="1:8" x14ac:dyDescent="0.55000000000000004">
      <c r="A3450" t="s">
        <v>3211</v>
      </c>
      <c r="B3450" s="1">
        <v>40708</v>
      </c>
      <c r="C3450" t="s">
        <v>1</v>
      </c>
      <c r="D3450" t="s">
        <v>3212</v>
      </c>
      <c r="E3450" t="s">
        <v>3213</v>
      </c>
      <c r="F3450">
        <v>5</v>
      </c>
      <c r="G3450" t="str">
        <f t="array" ref="G3450">INDEX(BillToName,MATCH(A3450,'Bill to Data'!$A$2:$A$3040,0))</f>
        <v>RICHARD WACKER</v>
      </c>
      <c r="H3450" t="str">
        <f t="shared" si="53"/>
        <v>LST150</v>
      </c>
    </row>
    <row r="3451" spans="1:8" x14ac:dyDescent="0.55000000000000004">
      <c r="A3451" t="s">
        <v>3211</v>
      </c>
      <c r="B3451" s="1">
        <v>40708</v>
      </c>
      <c r="C3451" t="s">
        <v>1</v>
      </c>
      <c r="D3451" t="s">
        <v>1930</v>
      </c>
      <c r="E3451" t="s">
        <v>1931</v>
      </c>
      <c r="F3451">
        <v>1</v>
      </c>
      <c r="G3451" t="str">
        <f t="array" ref="G3451">INDEX(BillToName,MATCH(A3451,'Bill to Data'!$A$2:$A$3040,0))</f>
        <v>RICHARD WACKER</v>
      </c>
      <c r="H3451" t="str">
        <f t="shared" si="53"/>
        <v>40400FG02L160</v>
      </c>
    </row>
    <row r="3452" spans="1:8" x14ac:dyDescent="0.55000000000000004">
      <c r="A3452" t="s">
        <v>3211</v>
      </c>
      <c r="B3452" s="1">
        <v>40708</v>
      </c>
      <c r="C3452" t="s">
        <v>1</v>
      </c>
      <c r="D3452" t="s">
        <v>29</v>
      </c>
      <c r="E3452" t="s">
        <v>30</v>
      </c>
      <c r="F3452">
        <v>100</v>
      </c>
      <c r="G3452" t="str">
        <f t="array" ref="G3452">INDEX(BillToName,MATCH(A3452,'Bill to Data'!$A$2:$A$3040,0))</f>
        <v>RICHARD WACKER</v>
      </c>
      <c r="H3452" t="str">
        <f t="shared" si="53"/>
        <v>25612-4-NYR</v>
      </c>
    </row>
    <row r="3453" spans="1:8" x14ac:dyDescent="0.55000000000000004">
      <c r="A3453" t="s">
        <v>3211</v>
      </c>
      <c r="B3453" s="1">
        <v>40708</v>
      </c>
      <c r="C3453" t="s">
        <v>1</v>
      </c>
      <c r="D3453" t="s">
        <v>22</v>
      </c>
      <c r="E3453" t="s">
        <v>23</v>
      </c>
      <c r="F3453">
        <v>100</v>
      </c>
      <c r="G3453" t="str">
        <f t="array" ref="G3453">INDEX(BillToName,MATCH(A3453,'Bill to Data'!$A$2:$A$3040,0))</f>
        <v>RICHARD WACKER</v>
      </c>
      <c r="H3453" t="str">
        <f t="shared" si="53"/>
        <v>TT11003-VP</v>
      </c>
    </row>
    <row r="3454" spans="1:8" x14ac:dyDescent="0.55000000000000004">
      <c r="A3454" t="s">
        <v>3211</v>
      </c>
      <c r="B3454" s="1">
        <v>40708</v>
      </c>
      <c r="C3454" t="s">
        <v>1</v>
      </c>
      <c r="D3454" t="s">
        <v>2390</v>
      </c>
      <c r="E3454" t="s">
        <v>2391</v>
      </c>
      <c r="F3454">
        <v>10</v>
      </c>
      <c r="G3454" t="str">
        <f t="array" ref="G3454">INDEX(BillToName,MATCH(A3454,'Bill to Data'!$A$2:$A$3040,0))</f>
        <v>RICHARD WACKER</v>
      </c>
      <c r="H3454" t="str">
        <f t="shared" si="53"/>
        <v>QJ365C-1-NYB</v>
      </c>
    </row>
    <row r="3455" spans="1:8" x14ac:dyDescent="0.55000000000000004">
      <c r="A3455" t="s">
        <v>3214</v>
      </c>
      <c r="B3455" s="1">
        <v>40708</v>
      </c>
      <c r="C3455" t="s">
        <v>1</v>
      </c>
      <c r="D3455" t="s">
        <v>3150</v>
      </c>
      <c r="E3455" t="s">
        <v>3151</v>
      </c>
      <c r="F3455">
        <v>3</v>
      </c>
      <c r="G3455" t="str">
        <f t="array" ref="G3455">INDEX(BillToName,MATCH(A3455,'Bill to Data'!$A$2:$A$3040,0))</f>
        <v>ALEXANDER LEEFERS</v>
      </c>
      <c r="H3455" t="str">
        <f t="shared" si="53"/>
        <v>QJ363C-1/2-NYB</v>
      </c>
    </row>
    <row r="3456" spans="1:8" x14ac:dyDescent="0.55000000000000004">
      <c r="A3456" t="s">
        <v>3215</v>
      </c>
      <c r="B3456" s="1">
        <v>40708</v>
      </c>
      <c r="C3456" t="s">
        <v>1</v>
      </c>
      <c r="D3456" t="s">
        <v>197</v>
      </c>
      <c r="E3456" t="s">
        <v>198</v>
      </c>
      <c r="F3456">
        <v>5</v>
      </c>
      <c r="G3456" t="str">
        <f t="array" ref="G3456">INDEX(BillToName,MATCH(A3456,'Bill to Data'!$A$2:$A$3040,0))</f>
        <v>BARBARA MOYER</v>
      </c>
      <c r="H3456" t="str">
        <f t="shared" si="53"/>
        <v>22252-312-750-N</v>
      </c>
    </row>
    <row r="3457" spans="1:8" x14ac:dyDescent="0.55000000000000004">
      <c r="A3457" t="s">
        <v>3215</v>
      </c>
      <c r="B3457" s="1">
        <v>40708</v>
      </c>
      <c r="C3457" t="s">
        <v>1</v>
      </c>
      <c r="D3457" t="s">
        <v>199</v>
      </c>
      <c r="E3457" t="s">
        <v>200</v>
      </c>
      <c r="F3457">
        <v>10</v>
      </c>
      <c r="G3457" t="str">
        <f t="array" ref="G3457">INDEX(BillToName,MATCH(A3457,'Bill to Data'!$A$2:$A$3040,0))</f>
        <v>BARBARA MOYER</v>
      </c>
      <c r="H3457" t="str">
        <f t="shared" si="53"/>
        <v>QJ111SQ-1-1/4-3</v>
      </c>
    </row>
    <row r="3458" spans="1:8" x14ac:dyDescent="0.55000000000000004">
      <c r="A3458" t="s">
        <v>3215</v>
      </c>
      <c r="B3458" s="1">
        <v>40708</v>
      </c>
      <c r="C3458" t="s">
        <v>1</v>
      </c>
      <c r="D3458" t="s">
        <v>688</v>
      </c>
      <c r="E3458" t="s">
        <v>689</v>
      </c>
      <c r="F3458">
        <v>10</v>
      </c>
      <c r="G3458" t="str">
        <f t="array" ref="G3458">INDEX(BillToName,MATCH(A3458,'Bill to Data'!$A$2:$A$3040,0))</f>
        <v>BARBARA MOYER</v>
      </c>
      <c r="H3458" t="str">
        <f t="shared" ref="H3458:H3521" si="54">LEFT(D3458,LEN(D3458))</f>
        <v>CP18999-EPR</v>
      </c>
    </row>
    <row r="3459" spans="1:8" x14ac:dyDescent="0.55000000000000004">
      <c r="A3459" t="s">
        <v>3216</v>
      </c>
      <c r="B3459" s="1">
        <v>40708</v>
      </c>
      <c r="C3459" t="s">
        <v>138</v>
      </c>
      <c r="D3459" t="s">
        <v>1088</v>
      </c>
      <c r="E3459" t="s">
        <v>1089</v>
      </c>
      <c r="F3459">
        <v>1</v>
      </c>
      <c r="G3459" t="str">
        <f t="array" ref="G3459">INDEX(BillToName,MATCH(A3459,'Bill to Data'!$A$2:$A$3040,0))</f>
        <v>ED HAWKS</v>
      </c>
      <c r="H3459" t="str">
        <f t="shared" si="54"/>
        <v>90-02399</v>
      </c>
    </row>
    <row r="3460" spans="1:8" x14ac:dyDescent="0.55000000000000004">
      <c r="A3460" t="s">
        <v>3217</v>
      </c>
      <c r="B3460" s="1">
        <v>40708</v>
      </c>
      <c r="C3460" t="s">
        <v>138</v>
      </c>
      <c r="D3460" t="s">
        <v>2449</v>
      </c>
      <c r="E3460" t="s">
        <v>2450</v>
      </c>
      <c r="F3460">
        <v>2</v>
      </c>
      <c r="G3460" t="str">
        <f t="array" ref="G3460">INDEX(BillToName,MATCH(A3460,'Bill to Data'!$A$2:$A$3040,0))</f>
        <v>KENT AVERY REPAIR</v>
      </c>
      <c r="H3460" t="str">
        <f t="shared" si="54"/>
        <v>4111-035</v>
      </c>
    </row>
    <row r="3461" spans="1:8" x14ac:dyDescent="0.55000000000000004">
      <c r="A3461" t="s">
        <v>3218</v>
      </c>
      <c r="B3461" s="1">
        <v>40708</v>
      </c>
      <c r="C3461" t="s">
        <v>138</v>
      </c>
      <c r="D3461" t="s">
        <v>665</v>
      </c>
      <c r="E3461" t="s">
        <v>666</v>
      </c>
      <c r="F3461">
        <v>36</v>
      </c>
      <c r="G3461" t="str">
        <f t="array" ref="G3461">INDEX(BillToName,MATCH(A3461,'Bill to Data'!$A$2:$A$3040,0))</f>
        <v>Verlyce French</v>
      </c>
      <c r="H3461" t="str">
        <f t="shared" si="54"/>
        <v>AI11004-VS</v>
      </c>
    </row>
    <row r="3462" spans="1:8" x14ac:dyDescent="0.55000000000000004">
      <c r="A3462" t="s">
        <v>3218</v>
      </c>
      <c r="B3462" s="1">
        <v>40708</v>
      </c>
      <c r="C3462" t="s">
        <v>138</v>
      </c>
      <c r="D3462" t="s">
        <v>130</v>
      </c>
      <c r="E3462" t="s">
        <v>120</v>
      </c>
      <c r="F3462">
        <v>36</v>
      </c>
      <c r="G3462" t="str">
        <f t="array" ref="G3462">INDEX(BillToName,MATCH(A3462,'Bill to Data'!$A$2:$A$3040,0))</f>
        <v>Verlyce French</v>
      </c>
      <c r="H3462" t="str">
        <f t="shared" si="54"/>
        <v>XR8004VS</v>
      </c>
    </row>
    <row r="3463" spans="1:8" x14ac:dyDescent="0.55000000000000004">
      <c r="A3463" t="s">
        <v>3219</v>
      </c>
      <c r="B3463" s="1">
        <v>40708</v>
      </c>
      <c r="C3463" t="s">
        <v>138</v>
      </c>
      <c r="D3463" t="s">
        <v>665</v>
      </c>
      <c r="E3463" t="s">
        <v>666</v>
      </c>
      <c r="F3463">
        <v>54</v>
      </c>
      <c r="G3463" t="str">
        <f t="array" ref="G3463">INDEX(BillToName,MATCH(A3463,'Bill to Data'!$A$2:$A$3040,0))</f>
        <v>STEVE KENDRICK</v>
      </c>
      <c r="H3463" t="str">
        <f t="shared" si="54"/>
        <v>AI11004-VS</v>
      </c>
    </row>
    <row r="3464" spans="1:8" x14ac:dyDescent="0.55000000000000004">
      <c r="A3464" t="s">
        <v>3219</v>
      </c>
      <c r="B3464" s="1">
        <v>40708</v>
      </c>
      <c r="C3464" t="s">
        <v>138</v>
      </c>
      <c r="D3464" t="s">
        <v>667</v>
      </c>
      <c r="E3464" t="s">
        <v>30</v>
      </c>
      <c r="F3464">
        <v>54</v>
      </c>
      <c r="G3464" t="str">
        <f t="array" ref="G3464">INDEX(BillToName,MATCH(A3464,'Bill to Data'!$A$2:$A$3040,0))</f>
        <v>STEVE KENDRICK</v>
      </c>
      <c r="H3464" t="str">
        <f t="shared" si="54"/>
        <v>25598-3-NYR</v>
      </c>
    </row>
    <row r="3465" spans="1:8" x14ac:dyDescent="0.55000000000000004">
      <c r="A3465" t="s">
        <v>3220</v>
      </c>
      <c r="B3465" s="1">
        <v>40708</v>
      </c>
      <c r="C3465" t="s">
        <v>138</v>
      </c>
      <c r="D3465" t="s">
        <v>2595</v>
      </c>
      <c r="E3465" t="s">
        <v>2596</v>
      </c>
      <c r="F3465">
        <v>1</v>
      </c>
      <c r="G3465" t="str">
        <f t="array" ref="G3465">INDEX(BillToName,MATCH(A3465,'Bill to Data'!$A$2:$A$3040,0))</f>
        <v>NORBERT ZITZELSDERGER</v>
      </c>
      <c r="H3465" t="str">
        <f t="shared" si="54"/>
        <v>121-0120</v>
      </c>
    </row>
    <row r="3466" spans="1:8" x14ac:dyDescent="0.55000000000000004">
      <c r="A3466" t="s">
        <v>3221</v>
      </c>
      <c r="B3466" s="1">
        <v>40709</v>
      </c>
      <c r="C3466" t="s">
        <v>1</v>
      </c>
      <c r="D3466" t="s">
        <v>2</v>
      </c>
      <c r="E3466" t="s">
        <v>3</v>
      </c>
      <c r="F3466">
        <v>1</v>
      </c>
      <c r="G3466" t="str">
        <f t="array" ref="G3466">INDEX(BillToName,MATCH(A3466,'Bill to Data'!$A$2:$A$3040,0))</f>
        <v>THOMAS RIESTER</v>
      </c>
      <c r="H3466" t="str">
        <f t="shared" si="54"/>
        <v>8000-543-236</v>
      </c>
    </row>
    <row r="3467" spans="1:8" x14ac:dyDescent="0.55000000000000004">
      <c r="A3467" t="s">
        <v>3222</v>
      </c>
      <c r="B3467" s="1">
        <v>40709</v>
      </c>
      <c r="C3467" t="s">
        <v>1</v>
      </c>
      <c r="D3467" t="s">
        <v>77</v>
      </c>
      <c r="E3467" t="s">
        <v>30</v>
      </c>
      <c r="F3467">
        <v>4</v>
      </c>
      <c r="G3467" t="str">
        <f t="array" ref="G3467">INDEX(BillToName,MATCH(A3467,'Bill to Data'!$A$2:$A$3040,0))</f>
        <v>JORDAN NERN</v>
      </c>
      <c r="H3467" t="str">
        <f t="shared" si="54"/>
        <v>25612-6-NYR</v>
      </c>
    </row>
    <row r="3468" spans="1:8" x14ac:dyDescent="0.55000000000000004">
      <c r="A3468" t="s">
        <v>3222</v>
      </c>
      <c r="B3468" s="1">
        <v>40709</v>
      </c>
      <c r="C3468" t="s">
        <v>1</v>
      </c>
      <c r="D3468" t="s">
        <v>1179</v>
      </c>
      <c r="E3468" t="s">
        <v>1180</v>
      </c>
      <c r="F3468">
        <v>2</v>
      </c>
      <c r="G3468" t="str">
        <f t="array" ref="G3468">INDEX(BillToName,MATCH(A3468,'Bill to Data'!$A$2:$A$3040,0))</f>
        <v>JORDAN NERN</v>
      </c>
      <c r="H3468" t="str">
        <f t="shared" si="54"/>
        <v>QJ90-2-NYR</v>
      </c>
    </row>
    <row r="3469" spans="1:8" x14ac:dyDescent="0.55000000000000004">
      <c r="A3469" t="s">
        <v>3222</v>
      </c>
      <c r="B3469" s="1">
        <v>40709</v>
      </c>
      <c r="C3469" t="s">
        <v>1</v>
      </c>
      <c r="D3469" t="s">
        <v>735</v>
      </c>
      <c r="E3469" t="s">
        <v>23</v>
      </c>
      <c r="F3469">
        <v>10</v>
      </c>
      <c r="G3469" t="str">
        <f t="array" ref="G3469">INDEX(BillToName,MATCH(A3469,'Bill to Data'!$A$2:$A$3040,0))</f>
        <v>JORDAN NERN</v>
      </c>
      <c r="H3469" t="str">
        <f t="shared" si="54"/>
        <v>TT11004-VP</v>
      </c>
    </row>
    <row r="3470" spans="1:8" x14ac:dyDescent="0.55000000000000004">
      <c r="A3470" t="s">
        <v>3223</v>
      </c>
      <c r="B3470" s="1">
        <v>40709</v>
      </c>
      <c r="C3470" t="s">
        <v>1</v>
      </c>
      <c r="D3470" t="s">
        <v>1298</v>
      </c>
      <c r="E3470" t="s">
        <v>1299</v>
      </c>
      <c r="F3470">
        <v>1</v>
      </c>
      <c r="G3470" t="str">
        <f t="array" ref="G3470">INDEX(BillToName,MATCH(A3470,'Bill to Data'!$A$2:$A$3040,0))</f>
        <v>LANE GILLESPIE</v>
      </c>
      <c r="H3470" t="str">
        <f t="shared" si="54"/>
        <v>INFD0015-19</v>
      </c>
    </row>
    <row r="3471" spans="1:8" x14ac:dyDescent="0.55000000000000004">
      <c r="A3471" t="s">
        <v>3224</v>
      </c>
      <c r="B3471" s="1">
        <v>40709</v>
      </c>
      <c r="C3471" t="s">
        <v>138</v>
      </c>
      <c r="D3471" t="s">
        <v>48</v>
      </c>
      <c r="E3471" t="s">
        <v>47</v>
      </c>
      <c r="F3471">
        <v>-6</v>
      </c>
      <c r="G3471" t="str">
        <f t="array" ref="G3471">INDEX(BillToName,MATCH(A3471,'Bill to Data'!$A$2:$A$3040,0))</f>
        <v>Phone Orders</v>
      </c>
      <c r="H3471" t="str">
        <f t="shared" si="54"/>
        <v>TTJ60-11004VP</v>
      </c>
    </row>
    <row r="3472" spans="1:8" x14ac:dyDescent="0.55000000000000004">
      <c r="A3472" t="s">
        <v>3224</v>
      </c>
      <c r="B3472" s="1">
        <v>40709</v>
      </c>
      <c r="C3472" t="s">
        <v>138</v>
      </c>
      <c r="D3472" t="s">
        <v>1177</v>
      </c>
      <c r="E3472" t="s">
        <v>47</v>
      </c>
      <c r="F3472">
        <v>-11</v>
      </c>
      <c r="G3472" t="str">
        <f t="array" ref="G3472">INDEX(BillToName,MATCH(A3472,'Bill to Data'!$A$2:$A$3040,0))</f>
        <v>Phone Orders</v>
      </c>
      <c r="H3472" t="str">
        <f t="shared" si="54"/>
        <v>TTJ60-11005VP</v>
      </c>
    </row>
    <row r="3473" spans="1:8" x14ac:dyDescent="0.55000000000000004">
      <c r="A3473" t="s">
        <v>3224</v>
      </c>
      <c r="B3473" s="1">
        <v>40709</v>
      </c>
      <c r="C3473" t="s">
        <v>138</v>
      </c>
      <c r="D3473" t="s">
        <v>475</v>
      </c>
      <c r="E3473" t="s">
        <v>476</v>
      </c>
      <c r="F3473">
        <v>-2</v>
      </c>
      <c r="G3473" t="str">
        <f t="array" ref="G3473">INDEX(BillToName,MATCH(A3473,'Bill to Data'!$A$2:$A$3040,0))</f>
        <v>Phone Orders</v>
      </c>
      <c r="H3473" t="str">
        <f t="shared" si="54"/>
        <v>19350-212-406-N</v>
      </c>
    </row>
    <row r="3474" spans="1:8" x14ac:dyDescent="0.55000000000000004">
      <c r="A3474" t="s">
        <v>3225</v>
      </c>
      <c r="B3474" s="1">
        <v>40709</v>
      </c>
      <c r="C3474" t="s">
        <v>138</v>
      </c>
      <c r="D3474" t="s">
        <v>3226</v>
      </c>
      <c r="E3474" t="s">
        <v>3227</v>
      </c>
      <c r="F3474">
        <v>1</v>
      </c>
      <c r="G3474" t="str">
        <f t="array" ref="G3474">INDEX(BillToName,MATCH(A3474,'Bill to Data'!$A$2:$A$3040,0))</f>
        <v>LEWIS GANT</v>
      </c>
      <c r="H3474" t="str">
        <f t="shared" si="54"/>
        <v>FS1065-HP</v>
      </c>
    </row>
    <row r="3475" spans="1:8" x14ac:dyDescent="0.55000000000000004">
      <c r="A3475" t="s">
        <v>3228</v>
      </c>
      <c r="B3475" s="1">
        <v>40709</v>
      </c>
      <c r="C3475" t="s">
        <v>1</v>
      </c>
      <c r="D3475" t="s">
        <v>3229</v>
      </c>
      <c r="E3475" t="s">
        <v>134</v>
      </c>
      <c r="F3475">
        <v>1</v>
      </c>
      <c r="G3475" t="str">
        <f t="array" ref="G3475">INDEX(BillToName,MATCH(A3475,'Bill to Data'!$A$2:$A$3040,0))</f>
        <v>Wes Vine</v>
      </c>
      <c r="H3475" t="str">
        <f t="shared" si="54"/>
        <v>9303C-HM1C</v>
      </c>
    </row>
    <row r="3476" spans="1:8" x14ac:dyDescent="0.55000000000000004">
      <c r="A3476" t="s">
        <v>3230</v>
      </c>
      <c r="B3476" s="1">
        <v>40709</v>
      </c>
      <c r="C3476" t="s">
        <v>138</v>
      </c>
      <c r="D3476" t="s">
        <v>2185</v>
      </c>
      <c r="E3476" t="s">
        <v>293</v>
      </c>
      <c r="F3476">
        <v>54</v>
      </c>
      <c r="G3476" t="str">
        <f t="array" ref="G3476">INDEX(BillToName,MATCH(A3476,'Bill to Data'!$A$2:$A$3040,0))</f>
        <v>DANNY JENNINGS</v>
      </c>
      <c r="H3476" t="str">
        <f t="shared" si="54"/>
        <v>AIXR11005VP</v>
      </c>
    </row>
    <row r="3477" spans="1:8" x14ac:dyDescent="0.55000000000000004">
      <c r="A3477" t="s">
        <v>3230</v>
      </c>
      <c r="B3477" s="1">
        <v>40709</v>
      </c>
      <c r="C3477" t="s">
        <v>138</v>
      </c>
      <c r="D3477" t="s">
        <v>1178</v>
      </c>
      <c r="E3477" t="s">
        <v>30</v>
      </c>
      <c r="F3477">
        <v>54</v>
      </c>
      <c r="G3477" t="str">
        <f t="array" ref="G3477">INDEX(BillToName,MATCH(A3477,'Bill to Data'!$A$2:$A$3040,0))</f>
        <v>DANNY JENNINGS</v>
      </c>
      <c r="H3477" t="str">
        <f t="shared" si="54"/>
        <v>25612-7-NYR</v>
      </c>
    </row>
    <row r="3478" spans="1:8" x14ac:dyDescent="0.55000000000000004">
      <c r="A3478" t="s">
        <v>3231</v>
      </c>
      <c r="B3478" s="1">
        <v>40709</v>
      </c>
      <c r="C3478" t="s">
        <v>1</v>
      </c>
      <c r="D3478" t="s">
        <v>3232</v>
      </c>
      <c r="E3478" t="s">
        <v>3233</v>
      </c>
      <c r="F3478">
        <v>1</v>
      </c>
      <c r="G3478" t="str">
        <f t="array" ref="G3478">INDEX(BillToName,MATCH(A3478,'Bill to Data'!$A$2:$A$3040,0))</f>
        <v>JOHNNIE HAMILTON</v>
      </c>
      <c r="H3478" t="str">
        <f t="shared" si="54"/>
        <v>WM300</v>
      </c>
    </row>
    <row r="3479" spans="1:8" x14ac:dyDescent="0.55000000000000004">
      <c r="A3479" t="s">
        <v>3234</v>
      </c>
      <c r="B3479" s="1">
        <v>40709</v>
      </c>
      <c r="C3479" t="s">
        <v>138</v>
      </c>
      <c r="D3479" t="s">
        <v>1103</v>
      </c>
      <c r="E3479" t="s">
        <v>1104</v>
      </c>
      <c r="F3479">
        <v>12</v>
      </c>
      <c r="G3479" t="str">
        <f t="array" ref="G3479">INDEX(BillToName,MATCH(A3479,'Bill to Data'!$A$2:$A$3040,0))</f>
        <v>PAT LANDRIGAN</v>
      </c>
      <c r="H3479" t="str">
        <f t="shared" si="54"/>
        <v>20460-00</v>
      </c>
    </row>
    <row r="3480" spans="1:8" x14ac:dyDescent="0.55000000000000004">
      <c r="A3480" t="s">
        <v>3234</v>
      </c>
      <c r="B3480" s="1">
        <v>40709</v>
      </c>
      <c r="C3480" t="s">
        <v>138</v>
      </c>
      <c r="D3480" t="s">
        <v>1881</v>
      </c>
      <c r="E3480" t="s">
        <v>1882</v>
      </c>
      <c r="F3480">
        <v>12</v>
      </c>
      <c r="G3480" t="str">
        <f t="array" ref="G3480">INDEX(BillToName,MATCH(A3480,'Bill to Data'!$A$2:$A$3040,0))</f>
        <v>PAT LANDRIGAN</v>
      </c>
      <c r="H3480" t="str">
        <f t="shared" si="54"/>
        <v>20511-00</v>
      </c>
    </row>
    <row r="3481" spans="1:8" x14ac:dyDescent="0.55000000000000004">
      <c r="A3481" t="s">
        <v>3234</v>
      </c>
      <c r="B3481" s="1">
        <v>40709</v>
      </c>
      <c r="C3481" t="s">
        <v>138</v>
      </c>
      <c r="D3481" t="s">
        <v>2239</v>
      </c>
      <c r="E3481" t="s">
        <v>2240</v>
      </c>
      <c r="F3481">
        <v>1</v>
      </c>
      <c r="G3481" t="str">
        <f t="array" ref="G3481">INDEX(BillToName,MATCH(A3481,'Bill to Data'!$A$2:$A$3040,0))</f>
        <v>PAT LANDRIGAN</v>
      </c>
      <c r="H3481" t="str">
        <f t="shared" si="54"/>
        <v>20501-00</v>
      </c>
    </row>
    <row r="3482" spans="1:8" x14ac:dyDescent="0.55000000000000004">
      <c r="A3482" t="s">
        <v>3235</v>
      </c>
      <c r="B3482" s="1">
        <v>40710</v>
      </c>
      <c r="C3482" t="s">
        <v>138</v>
      </c>
      <c r="D3482" t="s">
        <v>3236</v>
      </c>
      <c r="E3482" t="s">
        <v>3237</v>
      </c>
      <c r="F3482">
        <v>1</v>
      </c>
      <c r="G3482" t="str">
        <f t="array" ref="G3482">INDEX(BillToName,MATCH(A3482,'Bill to Data'!$A$2:$A$3040,0))</f>
        <v>CURT PORTERFIELD</v>
      </c>
      <c r="H3482" t="str">
        <f t="shared" si="54"/>
        <v>1320-0081</v>
      </c>
    </row>
    <row r="3483" spans="1:8" x14ac:dyDescent="0.55000000000000004">
      <c r="A3483" t="s">
        <v>3235</v>
      </c>
      <c r="B3483" s="1">
        <v>40710</v>
      </c>
      <c r="C3483" t="s">
        <v>138</v>
      </c>
      <c r="D3483" t="s">
        <v>3238</v>
      </c>
      <c r="E3483" t="s">
        <v>3239</v>
      </c>
      <c r="F3483">
        <v>2</v>
      </c>
      <c r="G3483" t="str">
        <f t="array" ref="G3483">INDEX(BillToName,MATCH(A3483,'Bill to Data'!$A$2:$A$3040,0))</f>
        <v>CURT PORTERFIELD</v>
      </c>
      <c r="H3483" t="str">
        <f t="shared" si="54"/>
        <v>75014</v>
      </c>
    </row>
    <row r="3484" spans="1:8" x14ac:dyDescent="0.55000000000000004">
      <c r="A3484" t="s">
        <v>3235</v>
      </c>
      <c r="B3484" s="1">
        <v>40710</v>
      </c>
      <c r="C3484" t="s">
        <v>138</v>
      </c>
      <c r="D3484" t="s">
        <v>3240</v>
      </c>
      <c r="E3484" t="s">
        <v>3241</v>
      </c>
      <c r="F3484">
        <v>2</v>
      </c>
      <c r="G3484" t="str">
        <f t="array" ref="G3484">INDEX(BillToName,MATCH(A3484,'Bill to Data'!$A$2:$A$3040,0))</f>
        <v>CURT PORTERFIELD</v>
      </c>
      <c r="H3484" t="str">
        <f t="shared" si="54"/>
        <v>75016</v>
      </c>
    </row>
    <row r="3485" spans="1:8" x14ac:dyDescent="0.55000000000000004">
      <c r="A3485" t="s">
        <v>3235</v>
      </c>
      <c r="B3485" s="1">
        <v>40710</v>
      </c>
      <c r="C3485" t="s">
        <v>138</v>
      </c>
      <c r="D3485" t="s">
        <v>1980</v>
      </c>
      <c r="E3485" t="s">
        <v>1981</v>
      </c>
      <c r="F3485">
        <v>8</v>
      </c>
      <c r="G3485" t="str">
        <f t="array" ref="G3485">INDEX(BillToName,MATCH(A3485,'Bill to Data'!$A$2:$A$3040,0))</f>
        <v>CURT PORTERFIELD</v>
      </c>
      <c r="H3485" t="str">
        <f t="shared" si="54"/>
        <v>75006</v>
      </c>
    </row>
    <row r="3486" spans="1:8" x14ac:dyDescent="0.55000000000000004">
      <c r="A3486" t="s">
        <v>3235</v>
      </c>
      <c r="B3486" s="1">
        <v>40710</v>
      </c>
      <c r="C3486" t="s">
        <v>138</v>
      </c>
      <c r="D3486" t="s">
        <v>1027</v>
      </c>
      <c r="E3486" t="s">
        <v>1028</v>
      </c>
      <c r="F3486">
        <v>8</v>
      </c>
      <c r="G3486" t="str">
        <f t="array" ref="G3486">INDEX(BillToName,MATCH(A3486,'Bill to Data'!$A$2:$A$3040,0))</f>
        <v>CURT PORTERFIELD</v>
      </c>
      <c r="H3486" t="str">
        <f t="shared" si="54"/>
        <v>75004</v>
      </c>
    </row>
    <row r="3487" spans="1:8" x14ac:dyDescent="0.55000000000000004">
      <c r="A3487" t="s">
        <v>3235</v>
      </c>
      <c r="B3487" s="1">
        <v>40710</v>
      </c>
      <c r="C3487" t="s">
        <v>138</v>
      </c>
      <c r="D3487" t="s">
        <v>1986</v>
      </c>
      <c r="E3487" t="s">
        <v>1987</v>
      </c>
      <c r="F3487">
        <v>8</v>
      </c>
      <c r="G3487" t="str">
        <f t="array" ref="G3487">INDEX(BillToName,MATCH(A3487,'Bill to Data'!$A$2:$A$3040,0))</f>
        <v>CURT PORTERFIELD</v>
      </c>
      <c r="H3487" t="str">
        <f t="shared" si="54"/>
        <v>75040</v>
      </c>
    </row>
    <row r="3488" spans="1:8" x14ac:dyDescent="0.55000000000000004">
      <c r="A3488" t="s">
        <v>3235</v>
      </c>
      <c r="B3488" s="1">
        <v>40710</v>
      </c>
      <c r="C3488" t="s">
        <v>138</v>
      </c>
      <c r="D3488" t="s">
        <v>1984</v>
      </c>
      <c r="E3488" t="s">
        <v>1985</v>
      </c>
      <c r="F3488">
        <v>8</v>
      </c>
      <c r="G3488" t="str">
        <f t="array" ref="G3488">INDEX(BillToName,MATCH(A3488,'Bill to Data'!$A$2:$A$3040,0))</f>
        <v>CURT PORTERFIELD</v>
      </c>
      <c r="H3488" t="str">
        <f t="shared" si="54"/>
        <v>75038</v>
      </c>
    </row>
    <row r="3489" spans="1:8" x14ac:dyDescent="0.55000000000000004">
      <c r="A3489" t="s">
        <v>3242</v>
      </c>
      <c r="B3489" s="1">
        <v>40710</v>
      </c>
      <c r="C3489" t="s">
        <v>138</v>
      </c>
      <c r="D3489" t="s">
        <v>637</v>
      </c>
      <c r="E3489" t="s">
        <v>638</v>
      </c>
      <c r="F3489">
        <v>2</v>
      </c>
      <c r="G3489" t="str">
        <f t="array" ref="G3489">INDEX(BillToName,MATCH(A3489,'Bill to Data'!$A$2:$A$3040,0))</f>
        <v>PAUL CHAPMAN</v>
      </c>
      <c r="H3489" t="str">
        <f t="shared" si="54"/>
        <v>5500-PPB-X12</v>
      </c>
    </row>
    <row r="3490" spans="1:8" x14ac:dyDescent="0.55000000000000004">
      <c r="A3490" t="s">
        <v>3242</v>
      </c>
      <c r="B3490" s="1">
        <v>40710</v>
      </c>
      <c r="C3490" t="s">
        <v>138</v>
      </c>
      <c r="D3490" t="s">
        <v>360</v>
      </c>
      <c r="E3490" t="s">
        <v>361</v>
      </c>
      <c r="F3490">
        <v>2</v>
      </c>
      <c r="G3490" t="str">
        <f t="array" ref="G3490">INDEX(BillToName,MATCH(A3490,'Bill to Data'!$A$2:$A$3040,0))</f>
        <v>PAUL CHAPMAN</v>
      </c>
      <c r="H3490" t="str">
        <f t="shared" si="54"/>
        <v>38720-PPB-X12</v>
      </c>
    </row>
    <row r="3491" spans="1:8" x14ac:dyDescent="0.55000000000000004">
      <c r="A3491" t="s">
        <v>3243</v>
      </c>
      <c r="B3491" s="1">
        <v>40710</v>
      </c>
      <c r="C3491" t="s">
        <v>1</v>
      </c>
      <c r="D3491" t="s">
        <v>679</v>
      </c>
      <c r="E3491" t="s">
        <v>680</v>
      </c>
      <c r="F3491">
        <v>10</v>
      </c>
      <c r="G3491" t="str">
        <f t="array" ref="G3491">INDEX(BillToName,MATCH(A3491,'Bill to Data'!$A$2:$A$3040,0))</f>
        <v>MORRIS FISHBURN</v>
      </c>
      <c r="H3491" t="str">
        <f t="shared" si="54"/>
        <v>10005</v>
      </c>
    </row>
    <row r="3492" spans="1:8" x14ac:dyDescent="0.55000000000000004">
      <c r="A3492" t="s">
        <v>3244</v>
      </c>
      <c r="B3492" s="1">
        <v>40710</v>
      </c>
      <c r="C3492" t="s">
        <v>1</v>
      </c>
      <c r="D3492" t="s">
        <v>2826</v>
      </c>
      <c r="E3492" t="s">
        <v>2827</v>
      </c>
      <c r="F3492">
        <v>13</v>
      </c>
      <c r="G3492" t="str">
        <f t="array" ref="G3492">INDEX(BillToName,MATCH(A3492,'Bill to Data'!$A$2:$A$3040,0))</f>
        <v>AARON STEENO</v>
      </c>
      <c r="H3492" t="str">
        <f t="shared" si="54"/>
        <v>8400-406-NYB</v>
      </c>
    </row>
    <row r="3493" spans="1:8" x14ac:dyDescent="0.55000000000000004">
      <c r="A3493" t="s">
        <v>3244</v>
      </c>
      <c r="B3493" s="1">
        <v>40710</v>
      </c>
      <c r="C3493" t="s">
        <v>1</v>
      </c>
      <c r="D3493" t="s">
        <v>384</v>
      </c>
      <c r="E3493" t="s">
        <v>385</v>
      </c>
      <c r="F3493">
        <v>1</v>
      </c>
      <c r="G3493" t="str">
        <f t="array" ref="G3493">INDEX(BillToName,MATCH(A3493,'Bill to Data'!$A$2:$A$3040,0))</f>
        <v>AARON STEENO</v>
      </c>
      <c r="H3493" t="str">
        <f t="shared" si="54"/>
        <v>QJ4676-1/4-NYR</v>
      </c>
    </row>
    <row r="3494" spans="1:8" x14ac:dyDescent="0.55000000000000004">
      <c r="A3494" t="s">
        <v>3244</v>
      </c>
      <c r="B3494" s="1">
        <v>40710</v>
      </c>
      <c r="C3494" t="s">
        <v>1</v>
      </c>
      <c r="D3494" t="s">
        <v>3245</v>
      </c>
      <c r="E3494" t="s">
        <v>1267</v>
      </c>
      <c r="F3494">
        <v>2</v>
      </c>
      <c r="G3494" t="str">
        <f t="array" ref="G3494">INDEX(BillToName,MATCH(A3494,'Bill to Data'!$A$2:$A$3040,0))</f>
        <v>AARON STEENO</v>
      </c>
      <c r="H3494" t="str">
        <f t="shared" si="54"/>
        <v>CP4916-49</v>
      </c>
    </row>
    <row r="3495" spans="1:8" x14ac:dyDescent="0.55000000000000004">
      <c r="A3495" t="s">
        <v>3244</v>
      </c>
      <c r="B3495" s="1">
        <v>40710</v>
      </c>
      <c r="C3495" t="s">
        <v>1</v>
      </c>
      <c r="D3495" t="s">
        <v>688</v>
      </c>
      <c r="E3495" t="s">
        <v>689</v>
      </c>
      <c r="F3495">
        <v>1</v>
      </c>
      <c r="G3495" t="str">
        <f t="array" ref="G3495">INDEX(BillToName,MATCH(A3495,'Bill to Data'!$A$2:$A$3040,0))</f>
        <v>AARON STEENO</v>
      </c>
      <c r="H3495" t="str">
        <f t="shared" si="54"/>
        <v>CP18999-EPR</v>
      </c>
    </row>
    <row r="3496" spans="1:8" x14ac:dyDescent="0.55000000000000004">
      <c r="A3496" t="s">
        <v>3244</v>
      </c>
      <c r="B3496" s="1">
        <v>40710</v>
      </c>
      <c r="C3496" t="s">
        <v>1</v>
      </c>
      <c r="D3496" t="s">
        <v>254</v>
      </c>
      <c r="E3496" t="s">
        <v>255</v>
      </c>
      <c r="F3496">
        <v>12</v>
      </c>
      <c r="G3496" t="str">
        <f t="array" ref="G3496">INDEX(BillToName,MATCH(A3496,'Bill to Data'!$A$2:$A$3040,0))</f>
        <v>AARON STEENO</v>
      </c>
      <c r="H3496" t="str">
        <f t="shared" si="54"/>
        <v>CP21953-EPR</v>
      </c>
    </row>
    <row r="3497" spans="1:8" x14ac:dyDescent="0.55000000000000004">
      <c r="A3497" t="s">
        <v>3244</v>
      </c>
      <c r="B3497" s="1">
        <v>40710</v>
      </c>
      <c r="C3497" t="s">
        <v>1</v>
      </c>
      <c r="D3497" t="s">
        <v>252</v>
      </c>
      <c r="E3497" t="s">
        <v>198</v>
      </c>
      <c r="F3497">
        <v>1</v>
      </c>
      <c r="G3497" t="str">
        <f t="array" ref="G3497">INDEX(BillToName,MATCH(A3497,'Bill to Data'!$A$2:$A$3040,0))</f>
        <v>AARON STEENO</v>
      </c>
      <c r="H3497" t="str">
        <f t="shared" si="54"/>
        <v>22252-312-500-N</v>
      </c>
    </row>
    <row r="3498" spans="1:8" x14ac:dyDescent="0.55000000000000004">
      <c r="A3498" t="s">
        <v>3246</v>
      </c>
      <c r="B3498" s="1">
        <v>40710</v>
      </c>
      <c r="C3498" t="s">
        <v>138</v>
      </c>
      <c r="D3498" t="s">
        <v>557</v>
      </c>
      <c r="E3498" t="s">
        <v>558</v>
      </c>
      <c r="F3498">
        <v>1</v>
      </c>
      <c r="G3498" t="str">
        <f t="array" ref="G3498">INDEX(BillToName,MATCH(A3498,'Bill to Data'!$A$2:$A$3040,0))</f>
        <v>JAKE BEC</v>
      </c>
      <c r="H3498" t="str">
        <f t="shared" si="54"/>
        <v>8000-543-250</v>
      </c>
    </row>
    <row r="3499" spans="1:8" x14ac:dyDescent="0.55000000000000004">
      <c r="A3499" t="s">
        <v>3247</v>
      </c>
      <c r="B3499" s="1">
        <v>40710</v>
      </c>
      <c r="C3499" t="s">
        <v>138</v>
      </c>
      <c r="D3499" t="s">
        <v>292</v>
      </c>
      <c r="E3499" t="s">
        <v>293</v>
      </c>
      <c r="F3499">
        <v>75</v>
      </c>
      <c r="G3499" t="str">
        <f t="array" ref="G3499">INDEX(BillToName,MATCH(A3499,'Bill to Data'!$A$2:$A$3040,0))</f>
        <v>NEVILLE J BOLAND</v>
      </c>
      <c r="H3499" t="str">
        <f t="shared" si="54"/>
        <v>AIXR11002VP</v>
      </c>
    </row>
    <row r="3500" spans="1:8" x14ac:dyDescent="0.55000000000000004">
      <c r="A3500" t="s">
        <v>3247</v>
      </c>
      <c r="B3500" s="1">
        <v>40710</v>
      </c>
      <c r="C3500" t="s">
        <v>138</v>
      </c>
      <c r="D3500" t="s">
        <v>3248</v>
      </c>
      <c r="E3500" t="s">
        <v>63</v>
      </c>
      <c r="F3500">
        <v>75</v>
      </c>
      <c r="G3500" t="str">
        <f t="array" ref="G3500">INDEX(BillToName,MATCH(A3500,'Bill to Data'!$A$2:$A$3040,0))</f>
        <v>NEVILLE J BOLAND</v>
      </c>
      <c r="H3500" t="str">
        <f t="shared" si="54"/>
        <v>DG110015-VS</v>
      </c>
    </row>
    <row r="3501" spans="1:8" x14ac:dyDescent="0.55000000000000004">
      <c r="A3501" t="s">
        <v>3249</v>
      </c>
      <c r="B3501" s="1">
        <v>40710</v>
      </c>
      <c r="C3501" t="s">
        <v>1</v>
      </c>
      <c r="D3501" t="s">
        <v>577</v>
      </c>
      <c r="E3501" t="s">
        <v>578</v>
      </c>
      <c r="F3501">
        <v>2</v>
      </c>
      <c r="G3501" t="str">
        <f t="array" ref="G3501">INDEX(BillToName,MATCH(A3501,'Bill to Data'!$A$2:$A$3040,0))</f>
        <v>MICHAEL GAINEY</v>
      </c>
      <c r="H3501" t="str">
        <f t="shared" si="54"/>
        <v>AA122-1/2-PP-50</v>
      </c>
    </row>
    <row r="3502" spans="1:8" x14ac:dyDescent="0.55000000000000004">
      <c r="A3502" t="s">
        <v>3250</v>
      </c>
      <c r="B3502" s="1">
        <v>40710</v>
      </c>
      <c r="C3502" t="s">
        <v>1</v>
      </c>
      <c r="D3502" t="s">
        <v>29</v>
      </c>
      <c r="E3502" t="s">
        <v>30</v>
      </c>
      <c r="F3502">
        <v>55</v>
      </c>
      <c r="G3502" t="str">
        <f t="array" ref="G3502">INDEX(BillToName,MATCH(A3502,'Bill to Data'!$A$2:$A$3040,0))</f>
        <v>TOMMY FARABOW</v>
      </c>
      <c r="H3502" t="str">
        <f t="shared" si="54"/>
        <v>25612-4-NYR</v>
      </c>
    </row>
    <row r="3503" spans="1:8" x14ac:dyDescent="0.55000000000000004">
      <c r="A3503" t="s">
        <v>3250</v>
      </c>
      <c r="B3503" s="1">
        <v>40710</v>
      </c>
      <c r="C3503" t="s">
        <v>1</v>
      </c>
      <c r="D3503" t="s">
        <v>46</v>
      </c>
      <c r="E3503" t="s">
        <v>47</v>
      </c>
      <c r="F3503">
        <v>55</v>
      </c>
      <c r="G3503" t="str">
        <f t="array" ref="G3503">INDEX(BillToName,MATCH(A3503,'Bill to Data'!$A$2:$A$3040,0))</f>
        <v>TOMMY FARABOW</v>
      </c>
      <c r="H3503" t="str">
        <f t="shared" si="54"/>
        <v>TTJ60-11003VP</v>
      </c>
    </row>
    <row r="3504" spans="1:8" x14ac:dyDescent="0.55000000000000004">
      <c r="A3504" t="s">
        <v>3251</v>
      </c>
      <c r="B3504" s="1">
        <v>40711</v>
      </c>
      <c r="C3504" t="s">
        <v>138</v>
      </c>
      <c r="D3504" t="s">
        <v>97</v>
      </c>
      <c r="E3504" t="s">
        <v>98</v>
      </c>
      <c r="F3504">
        <v>-2</v>
      </c>
      <c r="G3504" t="str">
        <f t="array" ref="G3504">INDEX(BillToName,MATCH(A3504,'Bill to Data'!$A$2:$A$3040,0))</f>
        <v>TOM HOLKER</v>
      </c>
      <c r="H3504" t="str">
        <f t="shared" si="54"/>
        <v>200G</v>
      </c>
    </row>
    <row r="3505" spans="1:8" x14ac:dyDescent="0.55000000000000004">
      <c r="A3505" t="s">
        <v>3251</v>
      </c>
      <c r="B3505" s="1">
        <v>40711</v>
      </c>
      <c r="C3505" t="s">
        <v>138</v>
      </c>
      <c r="D3505" t="s">
        <v>1209</v>
      </c>
      <c r="E3505" t="s">
        <v>1210</v>
      </c>
      <c r="F3505">
        <v>-1</v>
      </c>
      <c r="G3505" t="str">
        <f t="array" ref="G3505">INDEX(BillToName,MATCH(A3505,'Bill to Data'!$A$2:$A$3040,0))</f>
        <v>TOM HOLKER</v>
      </c>
      <c r="H3505" t="str">
        <f t="shared" si="54"/>
        <v>M220D</v>
      </c>
    </row>
    <row r="3506" spans="1:8" x14ac:dyDescent="0.55000000000000004">
      <c r="A3506" t="s">
        <v>3252</v>
      </c>
      <c r="B3506" s="1">
        <v>40711</v>
      </c>
      <c r="C3506" t="s">
        <v>138</v>
      </c>
      <c r="D3506" t="s">
        <v>2524</v>
      </c>
      <c r="E3506" t="s">
        <v>2525</v>
      </c>
      <c r="F3506">
        <v>2</v>
      </c>
      <c r="G3506" t="str">
        <f t="array" ref="G3506">INDEX(BillToName,MATCH(A3506,'Bill to Data'!$A$2:$A$3040,0))</f>
        <v>JAMES LEONARD</v>
      </c>
      <c r="H3506" t="str">
        <f t="shared" si="54"/>
        <v>FC-XT020</v>
      </c>
    </row>
    <row r="3507" spans="1:8" x14ac:dyDescent="0.55000000000000004">
      <c r="A3507" t="s">
        <v>3253</v>
      </c>
      <c r="B3507" s="1">
        <v>40711</v>
      </c>
      <c r="C3507" t="s">
        <v>1</v>
      </c>
      <c r="D3507" t="s">
        <v>413</v>
      </c>
      <c r="E3507" t="s">
        <v>76</v>
      </c>
      <c r="F3507">
        <v>5</v>
      </c>
      <c r="G3507" t="str">
        <f t="array" ref="G3507">INDEX(BillToName,MATCH(A3507,'Bill to Data'!$A$2:$A$3040,0))</f>
        <v>AARON HALE</v>
      </c>
      <c r="H3507" t="str">
        <f t="shared" si="54"/>
        <v>QJ111-3/4</v>
      </c>
    </row>
    <row r="3508" spans="1:8" x14ac:dyDescent="0.55000000000000004">
      <c r="A3508" t="s">
        <v>3253</v>
      </c>
      <c r="B3508" s="1">
        <v>40711</v>
      </c>
      <c r="C3508" t="s">
        <v>1</v>
      </c>
      <c r="D3508" t="s">
        <v>75</v>
      </c>
      <c r="E3508" t="s">
        <v>76</v>
      </c>
      <c r="F3508">
        <v>10</v>
      </c>
      <c r="G3508" t="str">
        <f t="array" ref="G3508">INDEX(BillToName,MATCH(A3508,'Bill to Data'!$A$2:$A$3040,0))</f>
        <v>AARON HALE</v>
      </c>
      <c r="H3508" t="str">
        <f t="shared" si="54"/>
        <v>QJ111-1</v>
      </c>
    </row>
    <row r="3509" spans="1:8" x14ac:dyDescent="0.55000000000000004">
      <c r="A3509" t="s">
        <v>3253</v>
      </c>
      <c r="B3509" s="1">
        <v>40711</v>
      </c>
      <c r="C3509" t="s">
        <v>1</v>
      </c>
      <c r="D3509" t="s">
        <v>252</v>
      </c>
      <c r="E3509" t="s">
        <v>198</v>
      </c>
      <c r="F3509">
        <v>10</v>
      </c>
      <c r="G3509" t="str">
        <f t="array" ref="G3509">INDEX(BillToName,MATCH(A3509,'Bill to Data'!$A$2:$A$3040,0))</f>
        <v>AARON HALE</v>
      </c>
      <c r="H3509" t="str">
        <f t="shared" si="54"/>
        <v>22252-312-500-N</v>
      </c>
    </row>
    <row r="3510" spans="1:8" x14ac:dyDescent="0.55000000000000004">
      <c r="A3510" t="s">
        <v>3254</v>
      </c>
      <c r="B3510" s="1">
        <v>40711</v>
      </c>
      <c r="C3510" t="s">
        <v>1</v>
      </c>
      <c r="D3510" t="s">
        <v>242</v>
      </c>
      <c r="E3510" t="s">
        <v>243</v>
      </c>
      <c r="F3510">
        <v>3</v>
      </c>
      <c r="G3510" t="str">
        <f t="array" ref="G3510">INDEX(BillToName,MATCH(A3510,'Bill to Data'!$A$2:$A$3040,0))</f>
        <v>SAMUEL JACKSON</v>
      </c>
      <c r="H3510" t="str">
        <f t="shared" si="54"/>
        <v>CP19438-EPR</v>
      </c>
    </row>
    <row r="3511" spans="1:8" x14ac:dyDescent="0.55000000000000004">
      <c r="A3511" t="s">
        <v>3254</v>
      </c>
      <c r="B3511" s="1">
        <v>40711</v>
      </c>
      <c r="C3511" t="s">
        <v>1</v>
      </c>
      <c r="D3511" t="s">
        <v>665</v>
      </c>
      <c r="E3511" t="s">
        <v>666</v>
      </c>
      <c r="F3511">
        <v>3</v>
      </c>
      <c r="G3511" t="str">
        <f t="array" ref="G3511">INDEX(BillToName,MATCH(A3511,'Bill to Data'!$A$2:$A$3040,0))</f>
        <v>SAMUEL JACKSON</v>
      </c>
      <c r="H3511" t="str">
        <f t="shared" si="54"/>
        <v>AI11004-VS</v>
      </c>
    </row>
    <row r="3512" spans="1:8" x14ac:dyDescent="0.55000000000000004">
      <c r="A3512" t="s">
        <v>3254</v>
      </c>
      <c r="B3512" s="1">
        <v>40711</v>
      </c>
      <c r="C3512" t="s">
        <v>1</v>
      </c>
      <c r="D3512" t="s">
        <v>121</v>
      </c>
      <c r="E3512" t="s">
        <v>30</v>
      </c>
      <c r="F3512">
        <v>3</v>
      </c>
      <c r="G3512" t="str">
        <f t="array" ref="G3512">INDEX(BillToName,MATCH(A3512,'Bill to Data'!$A$2:$A$3040,0))</f>
        <v>SAMUEL JACKSON</v>
      </c>
      <c r="H3512" t="str">
        <f t="shared" si="54"/>
        <v>25612-3-NYR</v>
      </c>
    </row>
    <row r="3513" spans="1:8" x14ac:dyDescent="0.55000000000000004">
      <c r="A3513" t="s">
        <v>3254</v>
      </c>
      <c r="B3513" s="1">
        <v>40711</v>
      </c>
      <c r="C3513" t="s">
        <v>1</v>
      </c>
      <c r="D3513" t="s">
        <v>3255</v>
      </c>
      <c r="E3513" t="s">
        <v>76</v>
      </c>
      <c r="F3513">
        <v>3</v>
      </c>
      <c r="G3513" t="str">
        <f t="array" ref="G3513">INDEX(BillToName,MATCH(A3513,'Bill to Data'!$A$2:$A$3040,0))</f>
        <v>SAMUEL JACKSON</v>
      </c>
      <c r="H3513" t="str">
        <f t="shared" si="54"/>
        <v>QJ111SQ-3/4</v>
      </c>
    </row>
    <row r="3514" spans="1:8" x14ac:dyDescent="0.55000000000000004">
      <c r="A3514" t="s">
        <v>3254</v>
      </c>
      <c r="B3514" s="1">
        <v>40711</v>
      </c>
      <c r="C3514" t="s">
        <v>1</v>
      </c>
      <c r="D3514" t="s">
        <v>163</v>
      </c>
      <c r="E3514" t="s">
        <v>83</v>
      </c>
      <c r="F3514">
        <v>2</v>
      </c>
      <c r="G3514" t="str">
        <f t="array" ref="G3514">INDEX(BillToName,MATCH(A3514,'Bill to Data'!$A$2:$A$3040,0))</f>
        <v>SAMUEL JACKSON</v>
      </c>
      <c r="H3514" t="str">
        <f t="shared" si="54"/>
        <v>18635-111-406-N</v>
      </c>
    </row>
    <row r="3515" spans="1:8" x14ac:dyDescent="0.55000000000000004">
      <c r="A3515" t="s">
        <v>3254</v>
      </c>
      <c r="B3515" s="1">
        <v>40711</v>
      </c>
      <c r="C3515" t="s">
        <v>1</v>
      </c>
      <c r="D3515" t="s">
        <v>532</v>
      </c>
      <c r="E3515" t="s">
        <v>79</v>
      </c>
      <c r="F3515">
        <v>1</v>
      </c>
      <c r="G3515" t="str">
        <f t="array" ref="G3515">INDEX(BillToName,MATCH(A3515,'Bill to Data'!$A$2:$A$3040,0))</f>
        <v>SAMUEL JACKSON</v>
      </c>
      <c r="H3515" t="str">
        <f t="shared" si="54"/>
        <v>18637-113-406-N</v>
      </c>
    </row>
    <row r="3516" spans="1:8" x14ac:dyDescent="0.55000000000000004">
      <c r="A3516" t="s">
        <v>3254</v>
      </c>
      <c r="B3516" s="1">
        <v>40711</v>
      </c>
      <c r="C3516" t="s">
        <v>1</v>
      </c>
      <c r="D3516" t="s">
        <v>164</v>
      </c>
      <c r="E3516" t="s">
        <v>81</v>
      </c>
      <c r="F3516">
        <v>1</v>
      </c>
      <c r="G3516" t="str">
        <f t="array" ref="G3516">INDEX(BillToName,MATCH(A3516,'Bill to Data'!$A$2:$A$3040,0))</f>
        <v>SAMUEL JACKSON</v>
      </c>
      <c r="H3516" t="str">
        <f t="shared" si="54"/>
        <v>18636-112-406-N</v>
      </c>
    </row>
    <row r="3517" spans="1:8" x14ac:dyDescent="0.55000000000000004">
      <c r="A3517" t="s">
        <v>3256</v>
      </c>
      <c r="B3517" s="1">
        <v>40711</v>
      </c>
      <c r="C3517" t="s">
        <v>1</v>
      </c>
      <c r="D3517" t="s">
        <v>251</v>
      </c>
      <c r="E3517" t="s">
        <v>198</v>
      </c>
      <c r="F3517">
        <v>4</v>
      </c>
      <c r="G3517" t="str">
        <f t="array" ref="G3517">INDEX(BillToName,MATCH(A3517,'Bill to Data'!$A$2:$A$3040,0))</f>
        <v>GARY FEIL</v>
      </c>
      <c r="H3517" t="str">
        <f t="shared" si="54"/>
        <v>22251-311-500-N</v>
      </c>
    </row>
    <row r="3518" spans="1:8" x14ac:dyDescent="0.55000000000000004">
      <c r="A3518" t="s">
        <v>3256</v>
      </c>
      <c r="B3518" s="1">
        <v>40711</v>
      </c>
      <c r="C3518" t="s">
        <v>1</v>
      </c>
      <c r="D3518" t="s">
        <v>690</v>
      </c>
      <c r="E3518" t="s">
        <v>120</v>
      </c>
      <c r="F3518">
        <v>26</v>
      </c>
      <c r="G3518" t="str">
        <f t="array" ref="G3518">INDEX(BillToName,MATCH(A3518,'Bill to Data'!$A$2:$A$3040,0))</f>
        <v>GARY FEIL</v>
      </c>
      <c r="H3518" t="str">
        <f t="shared" si="54"/>
        <v>XR8003VS</v>
      </c>
    </row>
    <row r="3519" spans="1:8" x14ac:dyDescent="0.55000000000000004">
      <c r="A3519" t="s">
        <v>3257</v>
      </c>
      <c r="B3519" s="1">
        <v>40711</v>
      </c>
      <c r="C3519" t="s">
        <v>138</v>
      </c>
      <c r="D3519" t="s">
        <v>3258</v>
      </c>
      <c r="E3519" t="s">
        <v>3259</v>
      </c>
      <c r="F3519">
        <v>1</v>
      </c>
      <c r="G3519" t="str">
        <f t="array" ref="G3519">INDEX(BillToName,MATCH(A3519,'Bill to Data'!$A$2:$A$3040,0))</f>
        <v>BILL GIBBS</v>
      </c>
      <c r="H3519" t="str">
        <f t="shared" si="54"/>
        <v>40445</v>
      </c>
    </row>
    <row r="3520" spans="1:8" x14ac:dyDescent="0.55000000000000004">
      <c r="A3520" t="s">
        <v>3260</v>
      </c>
      <c r="B3520" s="1">
        <v>40711</v>
      </c>
      <c r="C3520" t="s">
        <v>1</v>
      </c>
      <c r="D3520" t="s">
        <v>1960</v>
      </c>
      <c r="E3520" t="s">
        <v>1961</v>
      </c>
      <c r="F3520">
        <v>2</v>
      </c>
      <c r="G3520" t="str">
        <f t="array" ref="G3520">INDEX(BillToName,MATCH(A3520,'Bill to Data'!$A$2:$A$3040,0))</f>
        <v>RYAN AMBROSE</v>
      </c>
      <c r="H3520" t="str">
        <f t="shared" si="54"/>
        <v>XT043</v>
      </c>
    </row>
    <row r="3521" spans="1:8" x14ac:dyDescent="0.55000000000000004">
      <c r="A3521" t="s">
        <v>3261</v>
      </c>
      <c r="B3521" s="1">
        <v>40711</v>
      </c>
      <c r="C3521" t="s">
        <v>1</v>
      </c>
      <c r="D3521" t="s">
        <v>77</v>
      </c>
      <c r="E3521" t="s">
        <v>30</v>
      </c>
      <c r="F3521">
        <v>20</v>
      </c>
      <c r="G3521" t="str">
        <f t="array" ref="G3521">INDEX(BillToName,MATCH(A3521,'Bill to Data'!$A$2:$A$3040,0))</f>
        <v>MARTY SHELTON</v>
      </c>
      <c r="H3521" t="str">
        <f t="shared" si="54"/>
        <v>25612-6-NYR</v>
      </c>
    </row>
    <row r="3522" spans="1:8" x14ac:dyDescent="0.55000000000000004">
      <c r="A3522" t="s">
        <v>3261</v>
      </c>
      <c r="B3522" s="1">
        <v>40711</v>
      </c>
      <c r="C3522" t="s">
        <v>1</v>
      </c>
      <c r="D3522" t="s">
        <v>122</v>
      </c>
      <c r="E3522" t="s">
        <v>76</v>
      </c>
      <c r="F3522">
        <v>20</v>
      </c>
      <c r="G3522" t="str">
        <f t="array" ref="G3522">INDEX(BillToName,MATCH(A3522,'Bill to Data'!$A$2:$A$3040,0))</f>
        <v>MARTY SHELTON</v>
      </c>
      <c r="H3522" t="str">
        <f t="shared" ref="H3522:H3585" si="55">LEFT(D3522,LEN(D3522))</f>
        <v>QJ111SQ-1-1/4</v>
      </c>
    </row>
    <row r="3523" spans="1:8" x14ac:dyDescent="0.55000000000000004">
      <c r="A3523" t="s">
        <v>3261</v>
      </c>
      <c r="B3523" s="1">
        <v>40711</v>
      </c>
      <c r="C3523" t="s">
        <v>1</v>
      </c>
      <c r="D3523" t="s">
        <v>164</v>
      </c>
      <c r="E3523" t="s">
        <v>81</v>
      </c>
      <c r="F3523">
        <v>15</v>
      </c>
      <c r="G3523" t="str">
        <f t="array" ref="G3523">INDEX(BillToName,MATCH(A3523,'Bill to Data'!$A$2:$A$3040,0))</f>
        <v>MARTY SHELTON</v>
      </c>
      <c r="H3523" t="str">
        <f t="shared" si="55"/>
        <v>18636-112-406-N</v>
      </c>
    </row>
    <row r="3524" spans="1:8" x14ac:dyDescent="0.55000000000000004">
      <c r="A3524" t="s">
        <v>3261</v>
      </c>
      <c r="B3524" s="1">
        <v>40711</v>
      </c>
      <c r="C3524" t="s">
        <v>1</v>
      </c>
      <c r="D3524" t="s">
        <v>163</v>
      </c>
      <c r="E3524" t="s">
        <v>83</v>
      </c>
      <c r="F3524">
        <v>2</v>
      </c>
      <c r="G3524" t="str">
        <f t="array" ref="G3524">INDEX(BillToName,MATCH(A3524,'Bill to Data'!$A$2:$A$3040,0))</f>
        <v>MARTY SHELTON</v>
      </c>
      <c r="H3524" t="str">
        <f t="shared" si="55"/>
        <v>18635-111-406-N</v>
      </c>
    </row>
    <row r="3525" spans="1:8" x14ac:dyDescent="0.55000000000000004">
      <c r="A3525" t="s">
        <v>3261</v>
      </c>
      <c r="B3525" s="1">
        <v>40711</v>
      </c>
      <c r="C3525" t="s">
        <v>1</v>
      </c>
      <c r="D3525" t="s">
        <v>218</v>
      </c>
      <c r="E3525" t="s">
        <v>219</v>
      </c>
      <c r="F3525">
        <v>17</v>
      </c>
      <c r="G3525" t="str">
        <f t="array" ref="G3525">INDEX(BillToName,MATCH(A3525,'Bill to Data'!$A$2:$A$3040,0))</f>
        <v>MARTY SHELTON</v>
      </c>
      <c r="H3525" t="str">
        <f t="shared" si="55"/>
        <v>FC-ULD120-02</v>
      </c>
    </row>
    <row r="3526" spans="1:8" x14ac:dyDescent="0.55000000000000004">
      <c r="A3526" t="s">
        <v>3262</v>
      </c>
      <c r="B3526" s="1">
        <v>40711</v>
      </c>
      <c r="C3526" t="s">
        <v>138</v>
      </c>
      <c r="D3526" t="s">
        <v>2991</v>
      </c>
      <c r="E3526" t="s">
        <v>2295</v>
      </c>
      <c r="F3526">
        <v>1</v>
      </c>
      <c r="G3526" t="str">
        <f t="array" ref="G3526">INDEX(BillToName,MATCH(A3526,'Bill to Data'!$A$2:$A$3040,0))</f>
        <v>BRAD FOX</v>
      </c>
      <c r="H3526" t="str">
        <f t="shared" si="55"/>
        <v>PK-AB43-AL-KIT</v>
      </c>
    </row>
    <row r="3527" spans="1:8" x14ac:dyDescent="0.55000000000000004">
      <c r="A3527" t="s">
        <v>3262</v>
      </c>
      <c r="B3527" s="1">
        <v>40711</v>
      </c>
      <c r="C3527" t="s">
        <v>138</v>
      </c>
      <c r="D3527" t="s">
        <v>3263</v>
      </c>
      <c r="E3527" t="s">
        <v>3264</v>
      </c>
      <c r="F3527">
        <v>2</v>
      </c>
      <c r="G3527" t="str">
        <f t="array" ref="G3527">INDEX(BillToName,MATCH(A3527,'Bill to Data'!$A$2:$A$3040,0))</f>
        <v>BRAD FOX</v>
      </c>
      <c r="H3527" t="str">
        <f t="shared" si="55"/>
        <v>CP45195-NYB</v>
      </c>
    </row>
    <row r="3528" spans="1:8" x14ac:dyDescent="0.55000000000000004">
      <c r="A3528" t="s">
        <v>3265</v>
      </c>
      <c r="B3528" s="1">
        <v>40711</v>
      </c>
      <c r="C3528" t="s">
        <v>138</v>
      </c>
      <c r="D3528" t="s">
        <v>3266</v>
      </c>
      <c r="E3528" t="s">
        <v>3267</v>
      </c>
      <c r="F3528">
        <v>1</v>
      </c>
      <c r="G3528" t="str">
        <f t="array" ref="G3528">INDEX(BillToName,MATCH(A3528,'Bill to Data'!$A$2:$A$3040,0))</f>
        <v>KELLY MCGEE</v>
      </c>
      <c r="H3528" t="str">
        <f t="shared" si="55"/>
        <v>5210C-F</v>
      </c>
    </row>
    <row r="3529" spans="1:8" x14ac:dyDescent="0.55000000000000004">
      <c r="A3529" t="s">
        <v>3268</v>
      </c>
      <c r="B3529" s="1">
        <v>40711</v>
      </c>
      <c r="C3529" t="s">
        <v>1</v>
      </c>
      <c r="D3529" t="s">
        <v>1781</v>
      </c>
      <c r="E3529" t="s">
        <v>1280</v>
      </c>
      <c r="F3529">
        <v>30</v>
      </c>
      <c r="G3529" t="str">
        <f t="array" ref="G3529">INDEX(BillToName,MATCH(A3529,'Bill to Data'!$A$2:$A$3040,0))</f>
        <v>TONY NULL</v>
      </c>
      <c r="H3529" t="str">
        <f t="shared" si="55"/>
        <v>TTI110015-VP</v>
      </c>
    </row>
    <row r="3530" spans="1:8" x14ac:dyDescent="0.55000000000000004">
      <c r="A3530" t="s">
        <v>3269</v>
      </c>
      <c r="B3530" s="1">
        <v>40714</v>
      </c>
      <c r="C3530" t="s">
        <v>138</v>
      </c>
      <c r="D3530" t="s">
        <v>374</v>
      </c>
      <c r="E3530" t="s">
        <v>307</v>
      </c>
      <c r="F3530">
        <v>38</v>
      </c>
      <c r="G3530" t="str">
        <f t="array" ref="G3530">INDEX(BillToName,MATCH(A3530,'Bill to Data'!$A$2:$A$3040,0))</f>
        <v>DUWANE VOSS</v>
      </c>
      <c r="H3530" t="str">
        <f t="shared" si="55"/>
        <v>AI110025-VS</v>
      </c>
    </row>
    <row r="3531" spans="1:8" x14ac:dyDescent="0.55000000000000004">
      <c r="A3531" t="s">
        <v>3269</v>
      </c>
      <c r="B3531" s="1">
        <v>40714</v>
      </c>
      <c r="C3531" t="s">
        <v>138</v>
      </c>
      <c r="D3531" t="s">
        <v>3270</v>
      </c>
      <c r="E3531" t="s">
        <v>3271</v>
      </c>
      <c r="F3531">
        <v>38</v>
      </c>
      <c r="G3531" t="str">
        <f t="array" ref="G3531">INDEX(BillToName,MATCH(A3531,'Bill to Data'!$A$2:$A$3040,0))</f>
        <v>DUWANE VOSS</v>
      </c>
      <c r="H3531" t="str">
        <f t="shared" si="55"/>
        <v>25598-10-NYR</v>
      </c>
    </row>
    <row r="3532" spans="1:8" x14ac:dyDescent="0.55000000000000004">
      <c r="A3532" t="s">
        <v>3269</v>
      </c>
      <c r="B3532" s="1">
        <v>40714</v>
      </c>
      <c r="C3532" t="s">
        <v>138</v>
      </c>
      <c r="D3532" t="s">
        <v>254</v>
      </c>
      <c r="E3532" t="s">
        <v>255</v>
      </c>
      <c r="F3532">
        <v>38</v>
      </c>
      <c r="G3532" t="str">
        <f t="array" ref="G3532">INDEX(BillToName,MATCH(A3532,'Bill to Data'!$A$2:$A$3040,0))</f>
        <v>DUWANE VOSS</v>
      </c>
      <c r="H3532" t="str">
        <f t="shared" si="55"/>
        <v>CP21953-EPR</v>
      </c>
    </row>
    <row r="3533" spans="1:8" x14ac:dyDescent="0.55000000000000004">
      <c r="A3533" t="s">
        <v>3272</v>
      </c>
      <c r="B3533" s="1">
        <v>40714</v>
      </c>
      <c r="C3533" t="s">
        <v>138</v>
      </c>
      <c r="D3533" t="s">
        <v>1138</v>
      </c>
      <c r="E3533" t="s">
        <v>1139</v>
      </c>
      <c r="F3533">
        <v>2</v>
      </c>
      <c r="G3533" t="str">
        <f t="array" ref="G3533">INDEX(BillToName,MATCH(A3533,'Bill to Data'!$A$2:$A$3040,0))</f>
        <v>CHRISTOPHER HENKE</v>
      </c>
      <c r="H3533" t="str">
        <f t="shared" si="55"/>
        <v>IBFD35-SET</v>
      </c>
    </row>
    <row r="3534" spans="1:8" x14ac:dyDescent="0.55000000000000004">
      <c r="A3534" t="s">
        <v>3273</v>
      </c>
      <c r="B3534" s="1">
        <v>40714</v>
      </c>
      <c r="C3534" t="s">
        <v>138</v>
      </c>
      <c r="D3534" t="s">
        <v>289</v>
      </c>
      <c r="E3534" t="s">
        <v>290</v>
      </c>
      <c r="F3534">
        <v>1</v>
      </c>
      <c r="G3534" t="str">
        <f t="array" ref="G3534">INDEX(BillToName,MATCH(A3534,'Bill to Data'!$A$2:$A$3040,0))</f>
        <v>Tim Smith</v>
      </c>
      <c r="H3534" t="str">
        <f t="shared" si="55"/>
        <v>8000-543-936</v>
      </c>
    </row>
    <row r="3535" spans="1:8" x14ac:dyDescent="0.55000000000000004">
      <c r="A3535" t="s">
        <v>3274</v>
      </c>
      <c r="B3535" s="1">
        <v>40714</v>
      </c>
      <c r="C3535" t="s">
        <v>138</v>
      </c>
      <c r="D3535" t="s">
        <v>1172</v>
      </c>
      <c r="E3535" t="s">
        <v>1173</v>
      </c>
      <c r="F3535">
        <v>55</v>
      </c>
      <c r="G3535" t="str">
        <f t="array" ref="G3535">INDEX(BillToName,MATCH(A3535,'Bill to Data'!$A$2:$A$3040,0))</f>
        <v>CURTIS BIRG</v>
      </c>
      <c r="H3535" t="str">
        <f t="shared" si="55"/>
        <v>SJ3-05-VP</v>
      </c>
    </row>
    <row r="3536" spans="1:8" x14ac:dyDescent="0.55000000000000004">
      <c r="A3536" t="s">
        <v>3274</v>
      </c>
      <c r="B3536" s="1">
        <v>40714</v>
      </c>
      <c r="C3536" t="s">
        <v>138</v>
      </c>
      <c r="D3536" t="s">
        <v>2470</v>
      </c>
      <c r="E3536" t="s">
        <v>30</v>
      </c>
      <c r="F3536">
        <v>55</v>
      </c>
      <c r="G3536" t="str">
        <f t="array" ref="G3536">INDEX(BillToName,MATCH(A3536,'Bill to Data'!$A$2:$A$3040,0))</f>
        <v>CURTIS BIRG</v>
      </c>
      <c r="H3536" t="str">
        <f t="shared" si="55"/>
        <v>25598-1-NYR</v>
      </c>
    </row>
    <row r="3537" spans="1:8" x14ac:dyDescent="0.55000000000000004">
      <c r="A3537" t="s">
        <v>3275</v>
      </c>
      <c r="B3537" s="1">
        <v>40714</v>
      </c>
      <c r="C3537" t="s">
        <v>1</v>
      </c>
      <c r="D3537" t="s">
        <v>2536</v>
      </c>
      <c r="E3537" t="s">
        <v>2537</v>
      </c>
      <c r="F3537">
        <v>1</v>
      </c>
      <c r="G3537" t="str">
        <f t="array" ref="G3537">INDEX(BillToName,MATCH(A3537,'Bill to Data'!$A$2:$A$3040,0))</f>
        <v>STEVE BRIGHT</v>
      </c>
      <c r="H3537" t="str">
        <f t="shared" si="55"/>
        <v>117-0171-247</v>
      </c>
    </row>
    <row r="3538" spans="1:8" x14ac:dyDescent="0.55000000000000004">
      <c r="A3538" t="s">
        <v>3276</v>
      </c>
      <c r="B3538" s="1">
        <v>40714</v>
      </c>
      <c r="C3538" t="s">
        <v>1</v>
      </c>
      <c r="D3538" t="s">
        <v>938</v>
      </c>
      <c r="E3538" t="s">
        <v>939</v>
      </c>
      <c r="F3538">
        <v>45</v>
      </c>
      <c r="G3538" t="str">
        <f t="array" ref="G3538">INDEX(BillToName,MATCH(A3538,'Bill to Data'!$A$2:$A$3040,0))</f>
        <v>JASON KNOCHE</v>
      </c>
      <c r="H3538" t="str">
        <f t="shared" si="55"/>
        <v>QJ8600-2-1/4-NY</v>
      </c>
    </row>
    <row r="3539" spans="1:8" x14ac:dyDescent="0.55000000000000004">
      <c r="A3539" t="s">
        <v>3276</v>
      </c>
      <c r="B3539" s="1">
        <v>40714</v>
      </c>
      <c r="C3539" t="s">
        <v>1</v>
      </c>
      <c r="D3539" t="s">
        <v>1329</v>
      </c>
      <c r="E3539" t="s">
        <v>1330</v>
      </c>
      <c r="F3539">
        <v>45</v>
      </c>
      <c r="G3539" t="str">
        <f t="array" ref="G3539">INDEX(BillToName,MATCH(A3539,'Bill to Data'!$A$2:$A$3040,0))</f>
        <v>JASON KNOCHE</v>
      </c>
      <c r="H3539" t="str">
        <f t="shared" si="55"/>
        <v>21353-6-24-NYB</v>
      </c>
    </row>
    <row r="3540" spans="1:8" x14ac:dyDescent="0.55000000000000004">
      <c r="A3540" t="s">
        <v>3276</v>
      </c>
      <c r="B3540" s="1">
        <v>40714</v>
      </c>
      <c r="C3540" t="s">
        <v>1</v>
      </c>
      <c r="D3540" t="s">
        <v>1566</v>
      </c>
      <c r="E3540" t="s">
        <v>893</v>
      </c>
      <c r="F3540">
        <v>90</v>
      </c>
      <c r="G3540" t="str">
        <f t="array" ref="G3540">INDEX(BillToName,MATCH(A3540,'Bill to Data'!$A$2:$A$3040,0))</f>
        <v>JASON KNOCHE</v>
      </c>
      <c r="H3540" t="str">
        <f t="shared" si="55"/>
        <v>TDXL110015</v>
      </c>
    </row>
    <row r="3541" spans="1:8" x14ac:dyDescent="0.55000000000000004">
      <c r="A3541" t="s">
        <v>3276</v>
      </c>
      <c r="B3541" s="1">
        <v>40714</v>
      </c>
      <c r="C3541" t="s">
        <v>1</v>
      </c>
      <c r="D3541" t="s">
        <v>3277</v>
      </c>
      <c r="E3541" t="s">
        <v>1585</v>
      </c>
      <c r="F3541">
        <v>90</v>
      </c>
      <c r="G3541" t="str">
        <f t="array" ref="G3541">INDEX(BillToName,MATCH(A3541,'Bill to Data'!$A$2:$A$3040,0))</f>
        <v>JASON KNOCHE</v>
      </c>
      <c r="H3541" t="str">
        <f t="shared" si="55"/>
        <v>TDTF015</v>
      </c>
    </row>
    <row r="3542" spans="1:8" x14ac:dyDescent="0.55000000000000004">
      <c r="A3542" t="s">
        <v>3278</v>
      </c>
      <c r="B3542" s="1">
        <v>40714</v>
      </c>
      <c r="C3542" t="s">
        <v>1</v>
      </c>
      <c r="D3542" t="s">
        <v>1488</v>
      </c>
      <c r="E3542" t="s">
        <v>1489</v>
      </c>
      <c r="F3542">
        <v>1</v>
      </c>
      <c r="G3542" t="str">
        <f t="array" ref="G3542">INDEX(BillToName,MATCH(A3542,'Bill to Data'!$A$2:$A$3040,0))</f>
        <v>JOE GABERT</v>
      </c>
      <c r="H3542" t="str">
        <f t="shared" si="55"/>
        <v>LST100-50</v>
      </c>
    </row>
    <row r="3543" spans="1:8" x14ac:dyDescent="0.55000000000000004">
      <c r="A3543" t="s">
        <v>3279</v>
      </c>
      <c r="B3543" s="1">
        <v>40714</v>
      </c>
      <c r="C3543" t="s">
        <v>1</v>
      </c>
      <c r="D3543" t="s">
        <v>130</v>
      </c>
      <c r="E3543" t="s">
        <v>120</v>
      </c>
      <c r="F3543">
        <v>18</v>
      </c>
      <c r="G3543" t="str">
        <f t="array" ref="G3543">INDEX(BillToName,MATCH(A3543,'Bill to Data'!$A$2:$A$3040,0))</f>
        <v>RUSSELL SEARCY</v>
      </c>
      <c r="H3543" t="str">
        <f t="shared" si="55"/>
        <v>XR8004VS</v>
      </c>
    </row>
    <row r="3544" spans="1:8" x14ac:dyDescent="0.55000000000000004">
      <c r="A3544" t="s">
        <v>3280</v>
      </c>
      <c r="B3544" s="1">
        <v>40714</v>
      </c>
      <c r="C3544" t="s">
        <v>1</v>
      </c>
      <c r="D3544" t="s">
        <v>117</v>
      </c>
      <c r="E3544" t="s">
        <v>12</v>
      </c>
      <c r="F3544">
        <v>1</v>
      </c>
      <c r="G3544" t="str">
        <f t="array" ref="G3544">INDEX(BillToName,MATCH(A3544,'Bill to Data'!$A$2:$A$3040,0))</f>
        <v>RODNEY LUCAS</v>
      </c>
      <c r="H3544" t="str">
        <f t="shared" si="55"/>
        <v>50800-21-AL-406</v>
      </c>
    </row>
    <row r="3545" spans="1:8" x14ac:dyDescent="0.55000000000000004">
      <c r="A3545" t="s">
        <v>3281</v>
      </c>
      <c r="B3545" s="1">
        <v>40715</v>
      </c>
      <c r="C3545" t="s">
        <v>1</v>
      </c>
      <c r="D3545" t="s">
        <v>3282</v>
      </c>
      <c r="E3545" t="s">
        <v>3283</v>
      </c>
      <c r="F3545">
        <v>1</v>
      </c>
      <c r="G3545" t="str">
        <f t="array" ref="G3545">INDEX(BillToName,MATCH(A3545,'Bill to Data'!$A$2:$A$3040,0))</f>
        <v>PATRICK FALCK</v>
      </c>
      <c r="H3545" t="str">
        <f t="shared" si="55"/>
        <v>10014</v>
      </c>
    </row>
    <row r="3546" spans="1:8" x14ac:dyDescent="0.55000000000000004">
      <c r="A3546" t="s">
        <v>3281</v>
      </c>
      <c r="B3546" s="1">
        <v>40715</v>
      </c>
      <c r="C3546" t="s">
        <v>1</v>
      </c>
      <c r="D3546" t="s">
        <v>3284</v>
      </c>
      <c r="E3546" t="s">
        <v>3285</v>
      </c>
      <c r="F3546">
        <v>1</v>
      </c>
      <c r="G3546" t="str">
        <f t="array" ref="G3546">INDEX(BillToName,MATCH(A3546,'Bill to Data'!$A$2:$A$3040,0))</f>
        <v>PATRICK FALCK</v>
      </c>
      <c r="H3546" t="str">
        <f t="shared" si="55"/>
        <v>10103</v>
      </c>
    </row>
    <row r="3547" spans="1:8" x14ac:dyDescent="0.55000000000000004">
      <c r="A3547" t="s">
        <v>3281</v>
      </c>
      <c r="B3547" s="1">
        <v>40715</v>
      </c>
      <c r="C3547" t="s">
        <v>1</v>
      </c>
      <c r="D3547" t="s">
        <v>3286</v>
      </c>
      <c r="E3547" t="s">
        <v>3287</v>
      </c>
      <c r="F3547">
        <v>0</v>
      </c>
      <c r="G3547" t="str">
        <f t="array" ref="G3547">INDEX(BillToName,MATCH(A3547,'Bill to Data'!$A$2:$A$3040,0))</f>
        <v>PATRICK FALCK</v>
      </c>
      <c r="H3547" t="str">
        <f t="shared" si="55"/>
        <v>LS350</v>
      </c>
    </row>
    <row r="3548" spans="1:8" x14ac:dyDescent="0.55000000000000004">
      <c r="A3548" t="s">
        <v>3281</v>
      </c>
      <c r="B3548" s="1">
        <v>40715</v>
      </c>
      <c r="C3548" t="s">
        <v>1</v>
      </c>
      <c r="D3548" t="s">
        <v>3288</v>
      </c>
      <c r="E3548" t="s">
        <v>3289</v>
      </c>
      <c r="F3548">
        <v>1</v>
      </c>
      <c r="G3548" t="str">
        <f t="array" ref="G3548">INDEX(BillToName,MATCH(A3548,'Bill to Data'!$A$2:$A$3040,0))</f>
        <v>PATRICK FALCK</v>
      </c>
      <c r="H3548" t="str">
        <f t="shared" si="55"/>
        <v>LSM300-50</v>
      </c>
    </row>
    <row r="3549" spans="1:8" x14ac:dyDescent="0.55000000000000004">
      <c r="A3549" t="s">
        <v>3281</v>
      </c>
      <c r="B3549" s="1">
        <v>40715</v>
      </c>
      <c r="C3549" t="s">
        <v>1</v>
      </c>
      <c r="D3549" t="s">
        <v>2284</v>
      </c>
      <c r="E3549" t="s">
        <v>2285</v>
      </c>
      <c r="F3549">
        <v>6</v>
      </c>
      <c r="G3549" t="str">
        <f t="array" ref="G3549">INDEX(BillToName,MATCH(A3549,'Bill to Data'!$A$2:$A$3040,0))</f>
        <v>PATRICK FALCK</v>
      </c>
      <c r="H3549" t="str">
        <f t="shared" si="55"/>
        <v>V300</v>
      </c>
    </row>
    <row r="3550" spans="1:8" x14ac:dyDescent="0.55000000000000004">
      <c r="A3550" t="s">
        <v>3281</v>
      </c>
      <c r="B3550" s="1">
        <v>40715</v>
      </c>
      <c r="C3550" t="s">
        <v>1</v>
      </c>
      <c r="D3550" t="s">
        <v>3290</v>
      </c>
      <c r="E3550" t="s">
        <v>1327</v>
      </c>
      <c r="F3550">
        <v>100</v>
      </c>
      <c r="G3550" t="str">
        <f t="array" ref="G3550">INDEX(BillToName,MATCH(A3550,'Bill to Data'!$A$2:$A$3040,0))</f>
        <v>PATRICK FALCK</v>
      </c>
      <c r="H3550" t="str">
        <f t="shared" si="55"/>
        <v>N645-300</v>
      </c>
    </row>
    <row r="3551" spans="1:8" x14ac:dyDescent="0.55000000000000004">
      <c r="A3551" t="s">
        <v>3291</v>
      </c>
      <c r="B3551" s="1">
        <v>40715</v>
      </c>
      <c r="C3551" t="s">
        <v>1</v>
      </c>
      <c r="D3551" t="s">
        <v>3150</v>
      </c>
      <c r="E3551" t="s">
        <v>3151</v>
      </c>
      <c r="F3551">
        <v>4</v>
      </c>
      <c r="G3551" t="str">
        <f t="array" ref="G3551">INDEX(BillToName,MATCH(A3551,'Bill to Data'!$A$2:$A$3040,0))</f>
        <v>CHRIS SUTHERLAND</v>
      </c>
      <c r="H3551" t="str">
        <f t="shared" si="55"/>
        <v>QJ363C-1/2-NYB</v>
      </c>
    </row>
    <row r="3552" spans="1:8" x14ac:dyDescent="0.55000000000000004">
      <c r="A3552" t="s">
        <v>3292</v>
      </c>
      <c r="B3552" s="1">
        <v>40715</v>
      </c>
      <c r="C3552" t="s">
        <v>1</v>
      </c>
      <c r="D3552" t="s">
        <v>242</v>
      </c>
      <c r="E3552" t="s">
        <v>243</v>
      </c>
      <c r="F3552">
        <v>6</v>
      </c>
      <c r="G3552" t="str">
        <f t="array" ref="G3552">INDEX(BillToName,MATCH(A3552,'Bill to Data'!$A$2:$A$3040,0))</f>
        <v>LUTHER GREENE</v>
      </c>
      <c r="H3552" t="str">
        <f t="shared" si="55"/>
        <v>CP19438-EPR</v>
      </c>
    </row>
    <row r="3553" spans="1:8" x14ac:dyDescent="0.55000000000000004">
      <c r="A3553" t="s">
        <v>3292</v>
      </c>
      <c r="B3553" s="1">
        <v>40715</v>
      </c>
      <c r="C3553" t="s">
        <v>1</v>
      </c>
      <c r="D3553" t="s">
        <v>688</v>
      </c>
      <c r="E3553" t="s">
        <v>689</v>
      </c>
      <c r="F3553">
        <v>6</v>
      </c>
      <c r="G3553" t="str">
        <f t="array" ref="G3553">INDEX(BillToName,MATCH(A3553,'Bill to Data'!$A$2:$A$3040,0))</f>
        <v>LUTHER GREENE</v>
      </c>
      <c r="H3553" t="str">
        <f t="shared" si="55"/>
        <v>CP18999-EPR</v>
      </c>
    </row>
    <row r="3554" spans="1:8" x14ac:dyDescent="0.55000000000000004">
      <c r="A3554" t="s">
        <v>3292</v>
      </c>
      <c r="B3554" s="1">
        <v>40715</v>
      </c>
      <c r="C3554" t="s">
        <v>1</v>
      </c>
      <c r="D3554" t="s">
        <v>71</v>
      </c>
      <c r="E3554" t="s">
        <v>72</v>
      </c>
      <c r="F3554">
        <v>6</v>
      </c>
      <c r="G3554" t="str">
        <f t="array" ref="G3554">INDEX(BillToName,MATCH(A3554,'Bill to Data'!$A$2:$A$3040,0))</f>
        <v>LUTHER GREENE</v>
      </c>
      <c r="H3554" t="str">
        <f t="shared" si="55"/>
        <v>55215-50-EPR</v>
      </c>
    </row>
    <row r="3555" spans="1:8" x14ac:dyDescent="0.55000000000000004">
      <c r="A3555" t="s">
        <v>3292</v>
      </c>
      <c r="B3555" s="1">
        <v>40715</v>
      </c>
      <c r="C3555" t="s">
        <v>1</v>
      </c>
      <c r="D3555" t="s">
        <v>748</v>
      </c>
      <c r="E3555" t="s">
        <v>293</v>
      </c>
      <c r="F3555">
        <v>6</v>
      </c>
      <c r="G3555" t="str">
        <f t="array" ref="G3555">INDEX(BillToName,MATCH(A3555,'Bill to Data'!$A$2:$A$3040,0))</f>
        <v>LUTHER GREENE</v>
      </c>
      <c r="H3555" t="str">
        <f t="shared" si="55"/>
        <v>AIXR110025VP</v>
      </c>
    </row>
    <row r="3556" spans="1:8" x14ac:dyDescent="0.55000000000000004">
      <c r="A3556" t="s">
        <v>3293</v>
      </c>
      <c r="B3556" s="1">
        <v>40715</v>
      </c>
      <c r="C3556" t="s">
        <v>1</v>
      </c>
      <c r="D3556" t="s">
        <v>2531</v>
      </c>
      <c r="E3556" t="s">
        <v>63</v>
      </c>
      <c r="F3556">
        <v>5</v>
      </c>
      <c r="G3556" t="str">
        <f t="array" ref="G3556">INDEX(BillToName,MATCH(A3556,'Bill to Data'!$A$2:$A$3040,0))</f>
        <v>MATTHEW ROHMAN</v>
      </c>
      <c r="H3556" t="str">
        <f t="shared" si="55"/>
        <v>XR11003-VK</v>
      </c>
    </row>
    <row r="3557" spans="1:8" x14ac:dyDescent="0.55000000000000004">
      <c r="A3557" t="s">
        <v>3294</v>
      </c>
      <c r="B3557" s="1">
        <v>40715</v>
      </c>
      <c r="C3557" t="s">
        <v>1</v>
      </c>
      <c r="D3557" t="s">
        <v>395</v>
      </c>
      <c r="E3557" t="s">
        <v>178</v>
      </c>
      <c r="F3557">
        <v>1</v>
      </c>
      <c r="G3557" t="str">
        <f t="array" ref="G3557">INDEX(BillToName,MATCH(A3557,'Bill to Data'!$A$2:$A$3040,0))</f>
        <v>THOMAS GETTENDORF</v>
      </c>
      <c r="H3557" t="str">
        <f t="shared" si="55"/>
        <v>AA17Y</v>
      </c>
    </row>
    <row r="3558" spans="1:8" x14ac:dyDescent="0.55000000000000004">
      <c r="A3558" t="s">
        <v>3295</v>
      </c>
      <c r="B3558" s="1">
        <v>40715</v>
      </c>
      <c r="C3558" t="s">
        <v>1</v>
      </c>
      <c r="D3558" t="s">
        <v>3296</v>
      </c>
      <c r="E3558" t="s">
        <v>20</v>
      </c>
      <c r="F3558">
        <v>1</v>
      </c>
      <c r="G3558" t="str">
        <f t="array" ref="G3558">INDEX(BillToName,MATCH(A3558,'Bill to Data'!$A$2:$A$3040,0))</f>
        <v>CHERYL  ROEDIGER</v>
      </c>
      <c r="H3558" t="str">
        <f t="shared" si="55"/>
        <v>AA143-AL-3/4-6</v>
      </c>
    </row>
    <row r="3559" spans="1:8" x14ac:dyDescent="0.55000000000000004">
      <c r="A3559" t="s">
        <v>3297</v>
      </c>
      <c r="B3559" s="1">
        <v>40715</v>
      </c>
      <c r="C3559" t="s">
        <v>138</v>
      </c>
      <c r="D3559" t="s">
        <v>1152</v>
      </c>
      <c r="E3559" t="s">
        <v>1153</v>
      </c>
      <c r="F3559">
        <v>2</v>
      </c>
      <c r="G3559" t="str">
        <f t="array" ref="G3559">INDEX(BillToName,MATCH(A3559,'Bill to Data'!$A$2:$A$3040,0))</f>
        <v>NICK ELLIOTT</v>
      </c>
      <c r="H3559" t="str">
        <f t="shared" si="55"/>
        <v>IN0030-24</v>
      </c>
    </row>
    <row r="3560" spans="1:8" x14ac:dyDescent="0.55000000000000004">
      <c r="A3560" t="s">
        <v>3297</v>
      </c>
      <c r="B3560" s="1">
        <v>40715</v>
      </c>
      <c r="C3560" t="s">
        <v>138</v>
      </c>
      <c r="D3560" t="s">
        <v>1154</v>
      </c>
      <c r="E3560" t="s">
        <v>1155</v>
      </c>
      <c r="F3560">
        <v>2</v>
      </c>
      <c r="G3560" t="str">
        <f t="array" ref="G3560">INDEX(BillToName,MATCH(A3560,'Bill to Data'!$A$2:$A$3040,0))</f>
        <v>NICK ELLIOTT</v>
      </c>
      <c r="H3560" t="str">
        <f t="shared" si="55"/>
        <v>IN30/60-ST</v>
      </c>
    </row>
    <row r="3561" spans="1:8" x14ac:dyDescent="0.55000000000000004">
      <c r="A3561" t="s">
        <v>3298</v>
      </c>
      <c r="B3561" s="1">
        <v>40715</v>
      </c>
      <c r="C3561" t="s">
        <v>138</v>
      </c>
      <c r="D3561" t="s">
        <v>57</v>
      </c>
      <c r="E3561" t="s">
        <v>58</v>
      </c>
      <c r="F3561">
        <v>1</v>
      </c>
      <c r="G3561" t="str">
        <f t="array" ref="G3561">INDEX(BillToName,MATCH(A3561,'Bill to Data'!$A$2:$A$3040,0))</f>
        <v>RETHA CROCKER</v>
      </c>
      <c r="H3561" t="str">
        <f t="shared" si="55"/>
        <v>4688</v>
      </c>
    </row>
    <row r="3562" spans="1:8" x14ac:dyDescent="0.55000000000000004">
      <c r="A3562" t="s">
        <v>3298</v>
      </c>
      <c r="B3562" s="1">
        <v>40715</v>
      </c>
      <c r="C3562" t="s">
        <v>138</v>
      </c>
      <c r="D3562" t="s">
        <v>3299</v>
      </c>
      <c r="E3562" t="s">
        <v>3300</v>
      </c>
      <c r="F3562">
        <v>1</v>
      </c>
      <c r="G3562" t="str">
        <f t="array" ref="G3562">INDEX(BillToName,MATCH(A3562,'Bill to Data'!$A$2:$A$3040,0))</f>
        <v>RETHA CROCKER</v>
      </c>
      <c r="H3562" t="str">
        <f t="shared" si="55"/>
        <v>6671-24</v>
      </c>
    </row>
    <row r="3563" spans="1:8" x14ac:dyDescent="0.55000000000000004">
      <c r="A3563" t="s">
        <v>3298</v>
      </c>
      <c r="B3563" s="1">
        <v>40715</v>
      </c>
      <c r="C3563" t="s">
        <v>138</v>
      </c>
      <c r="D3563" t="s">
        <v>3301</v>
      </c>
      <c r="E3563" t="s">
        <v>3302</v>
      </c>
      <c r="F3563">
        <v>1</v>
      </c>
      <c r="G3563" t="str">
        <f t="array" ref="G3563">INDEX(BillToName,MATCH(A3563,'Bill to Data'!$A$2:$A$3040,0))</f>
        <v>RETHA CROCKER</v>
      </c>
      <c r="H3563" t="str">
        <f t="shared" si="55"/>
        <v>4727</v>
      </c>
    </row>
    <row r="3564" spans="1:8" x14ac:dyDescent="0.55000000000000004">
      <c r="A3564" t="s">
        <v>3298</v>
      </c>
      <c r="B3564" s="1">
        <v>40715</v>
      </c>
      <c r="C3564" t="s">
        <v>138</v>
      </c>
      <c r="D3564" t="s">
        <v>3303</v>
      </c>
      <c r="E3564" t="s">
        <v>1475</v>
      </c>
      <c r="F3564">
        <v>1</v>
      </c>
      <c r="G3564" t="str">
        <f t="array" ref="G3564">INDEX(BillToName,MATCH(A3564,'Bill to Data'!$A$2:$A$3040,0))</f>
        <v>RETHA CROCKER</v>
      </c>
      <c r="H3564" t="str">
        <f t="shared" si="55"/>
        <v>5500-X3</v>
      </c>
    </row>
    <row r="3565" spans="1:8" x14ac:dyDescent="0.55000000000000004">
      <c r="A3565" t="s">
        <v>3304</v>
      </c>
      <c r="B3565" s="1">
        <v>40715</v>
      </c>
      <c r="C3565" t="s">
        <v>138</v>
      </c>
      <c r="D3565" t="s">
        <v>3305</v>
      </c>
      <c r="E3565" t="s">
        <v>3306</v>
      </c>
      <c r="F3565">
        <v>1</v>
      </c>
      <c r="G3565" t="str">
        <f t="array" ref="G3565">INDEX(BillToName,MATCH(A3565,'Bill to Data'!$A$2:$A$3040,0))</f>
        <v>JIM DROUGHT</v>
      </c>
      <c r="H3565" t="str">
        <f t="shared" si="55"/>
        <v>344BE-33-C</v>
      </c>
    </row>
    <row r="3566" spans="1:8" x14ac:dyDescent="0.55000000000000004">
      <c r="A3566" t="s">
        <v>3307</v>
      </c>
      <c r="B3566" s="1">
        <v>40715</v>
      </c>
      <c r="C3566" t="s">
        <v>138</v>
      </c>
      <c r="D3566" t="s">
        <v>2922</v>
      </c>
      <c r="E3566" t="s">
        <v>433</v>
      </c>
      <c r="F3566">
        <v>48</v>
      </c>
      <c r="G3566" t="str">
        <f t="array" ref="G3566">INDEX(BillToName,MATCH(A3566,'Bill to Data'!$A$2:$A$3040,0))</f>
        <v>Randall Spears</v>
      </c>
      <c r="H3566" t="str">
        <f t="shared" si="55"/>
        <v>DGTJ60-11004VS</v>
      </c>
    </row>
    <row r="3567" spans="1:8" x14ac:dyDescent="0.55000000000000004">
      <c r="A3567" t="s">
        <v>3307</v>
      </c>
      <c r="B3567" s="1">
        <v>40715</v>
      </c>
      <c r="C3567" t="s">
        <v>138</v>
      </c>
      <c r="D3567" t="s">
        <v>71</v>
      </c>
      <c r="E3567" t="s">
        <v>72</v>
      </c>
      <c r="F3567">
        <v>48</v>
      </c>
      <c r="G3567" t="str">
        <f t="array" ref="G3567">INDEX(BillToName,MATCH(A3567,'Bill to Data'!$A$2:$A$3040,0))</f>
        <v>Randall Spears</v>
      </c>
      <c r="H3567" t="str">
        <f t="shared" si="55"/>
        <v>55215-50-EPR</v>
      </c>
    </row>
    <row r="3568" spans="1:8" x14ac:dyDescent="0.55000000000000004">
      <c r="A3568" t="s">
        <v>3308</v>
      </c>
      <c r="B3568" s="1">
        <v>40715</v>
      </c>
      <c r="C3568" t="s">
        <v>138</v>
      </c>
      <c r="D3568" t="s">
        <v>416</v>
      </c>
      <c r="E3568" t="s">
        <v>417</v>
      </c>
      <c r="F3568">
        <v>1</v>
      </c>
      <c r="G3568" t="str">
        <f t="array" ref="G3568">INDEX(BillToName,MATCH(A3568,'Bill to Data'!$A$2:$A$3040,0))</f>
        <v>Phillip M. Debandt</v>
      </c>
      <c r="H3568" t="str">
        <f t="shared" si="55"/>
        <v>2088-394-144</v>
      </c>
    </row>
    <row r="3569" spans="1:8" x14ac:dyDescent="0.55000000000000004">
      <c r="A3569" t="s">
        <v>3308</v>
      </c>
      <c r="B3569" s="1">
        <v>40715</v>
      </c>
      <c r="C3569" t="s">
        <v>138</v>
      </c>
      <c r="D3569" t="s">
        <v>393</v>
      </c>
      <c r="E3569" t="s">
        <v>257</v>
      </c>
      <c r="F3569">
        <v>125</v>
      </c>
      <c r="G3569" t="str">
        <f t="array" ref="G3569">INDEX(BillToName,MATCH(A3569,'Bill to Data'!$A$2:$A$3040,0))</f>
        <v>Phillip M. Debandt</v>
      </c>
      <c r="H3569" t="str">
        <f t="shared" si="55"/>
        <v>L85-038</v>
      </c>
    </row>
    <row r="3570" spans="1:8" x14ac:dyDescent="0.55000000000000004">
      <c r="A3570" t="s">
        <v>3308</v>
      </c>
      <c r="B3570" s="1">
        <v>40715</v>
      </c>
      <c r="C3570" t="s">
        <v>138</v>
      </c>
      <c r="D3570" t="s">
        <v>256</v>
      </c>
      <c r="E3570" t="s">
        <v>257</v>
      </c>
      <c r="F3570">
        <v>5</v>
      </c>
      <c r="G3570" t="str">
        <f t="array" ref="G3570">INDEX(BillToName,MATCH(A3570,'Bill to Data'!$A$2:$A$3040,0))</f>
        <v>Phillip M. Debandt</v>
      </c>
      <c r="H3570" t="str">
        <f t="shared" si="55"/>
        <v>L85-050</v>
      </c>
    </row>
    <row r="3571" spans="1:8" x14ac:dyDescent="0.55000000000000004">
      <c r="A3571" t="s">
        <v>3308</v>
      </c>
      <c r="B3571" s="1">
        <v>40715</v>
      </c>
      <c r="C3571" t="s">
        <v>138</v>
      </c>
      <c r="D3571" t="s">
        <v>117</v>
      </c>
      <c r="E3571" t="s">
        <v>12</v>
      </c>
      <c r="F3571">
        <v>1</v>
      </c>
      <c r="G3571" t="str">
        <f t="array" ref="G3571">INDEX(BillToName,MATCH(A3571,'Bill to Data'!$A$2:$A$3040,0))</f>
        <v>Phillip M. Debandt</v>
      </c>
      <c r="H3571" t="str">
        <f t="shared" si="55"/>
        <v>50800-21-AL-406</v>
      </c>
    </row>
    <row r="3572" spans="1:8" x14ac:dyDescent="0.55000000000000004">
      <c r="A3572" t="s">
        <v>3308</v>
      </c>
      <c r="B3572" s="1">
        <v>40715</v>
      </c>
      <c r="C3572" t="s">
        <v>138</v>
      </c>
      <c r="D3572" t="s">
        <v>3309</v>
      </c>
      <c r="E3572" t="s">
        <v>3310</v>
      </c>
      <c r="F3572">
        <v>1</v>
      </c>
      <c r="G3572" t="str">
        <f t="array" ref="G3572">INDEX(BillToName,MATCH(A3572,'Bill to Data'!$A$2:$A$3040,0))</f>
        <v>Phillip M. Debandt</v>
      </c>
      <c r="H3572" t="str">
        <f t="shared" si="55"/>
        <v>RB100-050</v>
      </c>
    </row>
    <row r="3573" spans="1:8" x14ac:dyDescent="0.55000000000000004">
      <c r="A3573" t="s">
        <v>3308</v>
      </c>
      <c r="B3573" s="1">
        <v>40715</v>
      </c>
      <c r="C3573" t="s">
        <v>138</v>
      </c>
      <c r="D3573" t="s">
        <v>875</v>
      </c>
      <c r="E3573" t="s">
        <v>876</v>
      </c>
      <c r="F3573">
        <v>1</v>
      </c>
      <c r="G3573" t="str">
        <f t="array" ref="G3573">INDEX(BillToName,MATCH(A3573,'Bill to Data'!$A$2:$A$3040,0))</f>
        <v>Phillip M. Debandt</v>
      </c>
      <c r="H3573" t="str">
        <f t="shared" si="55"/>
        <v>HB050-038</v>
      </c>
    </row>
    <row r="3574" spans="1:8" x14ac:dyDescent="0.55000000000000004">
      <c r="A3574" t="s">
        <v>3311</v>
      </c>
      <c r="B3574" s="1">
        <v>40715</v>
      </c>
      <c r="C3574" t="s">
        <v>138</v>
      </c>
      <c r="D3574" t="s">
        <v>73</v>
      </c>
      <c r="E3574" t="s">
        <v>74</v>
      </c>
      <c r="F3574">
        <v>10</v>
      </c>
      <c r="G3574" t="str">
        <f t="array" ref="G3574">INDEX(BillToName,MATCH(A3574,'Bill to Data'!$A$2:$A$3040,0))</f>
        <v>LOGAN KOEHLER</v>
      </c>
      <c r="H3574" t="str">
        <f t="shared" si="55"/>
        <v>19843-NYR</v>
      </c>
    </row>
    <row r="3575" spans="1:8" x14ac:dyDescent="0.55000000000000004">
      <c r="A3575" t="s">
        <v>3311</v>
      </c>
      <c r="B3575" s="1">
        <v>40715</v>
      </c>
      <c r="C3575" t="s">
        <v>138</v>
      </c>
      <c r="D3575" t="s">
        <v>1968</v>
      </c>
      <c r="E3575" t="s">
        <v>120</v>
      </c>
      <c r="F3575">
        <v>25</v>
      </c>
      <c r="G3575" t="str">
        <f t="array" ref="G3575">INDEX(BillToName,MATCH(A3575,'Bill to Data'!$A$2:$A$3040,0))</f>
        <v>LOGAN KOEHLER</v>
      </c>
      <c r="H3575" t="str">
        <f t="shared" si="55"/>
        <v>XR8005VS</v>
      </c>
    </row>
    <row r="3576" spans="1:8" x14ac:dyDescent="0.55000000000000004">
      <c r="A3576" t="s">
        <v>3312</v>
      </c>
      <c r="B3576" s="1">
        <v>40716</v>
      </c>
      <c r="C3576" t="s">
        <v>1</v>
      </c>
      <c r="D3576" t="s">
        <v>2867</v>
      </c>
      <c r="E3576" t="s">
        <v>2868</v>
      </c>
      <c r="F3576">
        <v>8</v>
      </c>
      <c r="G3576" t="str">
        <f t="array" ref="G3576">INDEX(BillToName,MATCH(A3576,'Bill to Data'!$A$2:$A$3040,0))</f>
        <v>Aaron Wise</v>
      </c>
      <c r="H3576" t="str">
        <f t="shared" si="55"/>
        <v>AM11001</v>
      </c>
    </row>
    <row r="3577" spans="1:8" x14ac:dyDescent="0.55000000000000004">
      <c r="A3577" t="s">
        <v>3313</v>
      </c>
      <c r="B3577" s="1">
        <v>40716</v>
      </c>
      <c r="C3577" t="s">
        <v>1</v>
      </c>
      <c r="D3577" t="s">
        <v>2083</v>
      </c>
      <c r="E3577" t="s">
        <v>675</v>
      </c>
      <c r="F3577">
        <v>8</v>
      </c>
      <c r="G3577" t="str">
        <f t="array" ref="G3577">INDEX(BillToName,MATCH(A3577,'Bill to Data'!$A$2:$A$3040,0))</f>
        <v>Aaron Wise</v>
      </c>
      <c r="H3577" t="str">
        <f t="shared" si="55"/>
        <v>TJ60-8006VS</v>
      </c>
    </row>
    <row r="3578" spans="1:8" x14ac:dyDescent="0.55000000000000004">
      <c r="A3578" t="s">
        <v>3313</v>
      </c>
      <c r="B3578" s="1">
        <v>40716</v>
      </c>
      <c r="C3578" t="s">
        <v>1</v>
      </c>
      <c r="D3578" t="s">
        <v>676</v>
      </c>
      <c r="E3578" t="s">
        <v>675</v>
      </c>
      <c r="F3578">
        <v>12</v>
      </c>
      <c r="G3578" t="str">
        <f t="array" ref="G3578">INDEX(BillToName,MATCH(A3578,'Bill to Data'!$A$2:$A$3040,0))</f>
        <v>Aaron Wise</v>
      </c>
      <c r="H3578" t="str">
        <f t="shared" si="55"/>
        <v>TJ60-8004VS</v>
      </c>
    </row>
    <row r="3579" spans="1:8" x14ac:dyDescent="0.55000000000000004">
      <c r="A3579" t="s">
        <v>3313</v>
      </c>
      <c r="B3579" s="1">
        <v>40716</v>
      </c>
      <c r="C3579" t="s">
        <v>1</v>
      </c>
      <c r="D3579" t="s">
        <v>3314</v>
      </c>
      <c r="E3579" t="s">
        <v>675</v>
      </c>
      <c r="F3579">
        <v>8</v>
      </c>
      <c r="G3579" t="str">
        <f t="array" ref="G3579">INDEX(BillToName,MATCH(A3579,'Bill to Data'!$A$2:$A$3040,0))</f>
        <v>Aaron Wise</v>
      </c>
      <c r="H3579" t="str">
        <f t="shared" si="55"/>
        <v>TJ60-8002VS</v>
      </c>
    </row>
    <row r="3580" spans="1:8" x14ac:dyDescent="0.55000000000000004">
      <c r="A3580" t="s">
        <v>3313</v>
      </c>
      <c r="B3580" s="1">
        <v>40716</v>
      </c>
      <c r="C3580" t="s">
        <v>1</v>
      </c>
      <c r="D3580" t="s">
        <v>1328</v>
      </c>
      <c r="E3580" t="s">
        <v>1280</v>
      </c>
      <c r="F3580">
        <v>12</v>
      </c>
      <c r="G3580" t="str">
        <f t="array" ref="G3580">INDEX(BillToName,MATCH(A3580,'Bill to Data'!$A$2:$A$3040,0))</f>
        <v>Aaron Wise</v>
      </c>
      <c r="H3580" t="str">
        <f t="shared" si="55"/>
        <v>TTI11002-VP</v>
      </c>
    </row>
    <row r="3581" spans="1:8" x14ac:dyDescent="0.55000000000000004">
      <c r="A3581" t="s">
        <v>3315</v>
      </c>
      <c r="B3581" s="1">
        <v>40716</v>
      </c>
      <c r="C3581" t="s">
        <v>1</v>
      </c>
      <c r="D3581" t="s">
        <v>303</v>
      </c>
      <c r="E3581" t="s">
        <v>304</v>
      </c>
      <c r="F3581">
        <v>1</v>
      </c>
      <c r="G3581" t="str">
        <f t="array" ref="G3581">INDEX(BillToName,MATCH(A3581,'Bill to Data'!$A$2:$A$3040,0))</f>
        <v>Richard Gerhart</v>
      </c>
      <c r="H3581" t="str">
        <f t="shared" si="55"/>
        <v>2088-343-135</v>
      </c>
    </row>
    <row r="3582" spans="1:8" x14ac:dyDescent="0.55000000000000004">
      <c r="A3582" t="s">
        <v>3316</v>
      </c>
      <c r="B3582" s="1">
        <v>40716</v>
      </c>
      <c r="C3582" t="s">
        <v>1</v>
      </c>
      <c r="D3582" t="s">
        <v>164</v>
      </c>
      <c r="E3582" t="s">
        <v>81</v>
      </c>
      <c r="F3582">
        <v>1</v>
      </c>
      <c r="G3582" t="str">
        <f t="array" ref="G3582">INDEX(BillToName,MATCH(A3582,'Bill to Data'!$A$2:$A$3040,0))</f>
        <v>SAMUEL JACKSON</v>
      </c>
      <c r="H3582" t="str">
        <f t="shared" si="55"/>
        <v>18636-112-406-N</v>
      </c>
    </row>
    <row r="3583" spans="1:8" x14ac:dyDescent="0.55000000000000004">
      <c r="A3583" t="s">
        <v>3316</v>
      </c>
      <c r="B3583" s="1">
        <v>40716</v>
      </c>
      <c r="C3583" t="s">
        <v>1</v>
      </c>
      <c r="D3583" t="s">
        <v>31</v>
      </c>
      <c r="E3583" t="s">
        <v>30</v>
      </c>
      <c r="F3583">
        <v>3</v>
      </c>
      <c r="G3583" t="str">
        <f t="array" ref="G3583">INDEX(BillToName,MATCH(A3583,'Bill to Data'!$A$2:$A$3040,0))</f>
        <v>SAMUEL JACKSON</v>
      </c>
      <c r="H3583" t="str">
        <f t="shared" si="55"/>
        <v>25612-1-NYR</v>
      </c>
    </row>
    <row r="3584" spans="1:8" x14ac:dyDescent="0.55000000000000004">
      <c r="A3584" t="s">
        <v>3317</v>
      </c>
      <c r="B3584" s="1">
        <v>40716</v>
      </c>
      <c r="C3584" t="s">
        <v>1</v>
      </c>
      <c r="D3584" t="s">
        <v>473</v>
      </c>
      <c r="E3584" t="s">
        <v>474</v>
      </c>
      <c r="F3584">
        <v>2</v>
      </c>
      <c r="G3584" t="str">
        <f t="array" ref="G3584">INDEX(BillToName,MATCH(A3584,'Bill to Data'!$A$2:$A$3040,0))</f>
        <v>Cary McDaniel</v>
      </c>
      <c r="H3584" t="str">
        <f t="shared" si="55"/>
        <v>19349-211-406-N</v>
      </c>
    </row>
    <row r="3585" spans="1:8" x14ac:dyDescent="0.55000000000000004">
      <c r="A3585" t="s">
        <v>3317</v>
      </c>
      <c r="B3585" s="1">
        <v>40716</v>
      </c>
      <c r="C3585" t="s">
        <v>1</v>
      </c>
      <c r="D3585" t="s">
        <v>475</v>
      </c>
      <c r="E3585" t="s">
        <v>476</v>
      </c>
      <c r="F3585">
        <v>7</v>
      </c>
      <c r="G3585" t="str">
        <f t="array" ref="G3585">INDEX(BillToName,MATCH(A3585,'Bill to Data'!$A$2:$A$3040,0))</f>
        <v>Cary McDaniel</v>
      </c>
      <c r="H3585" t="str">
        <f t="shared" si="55"/>
        <v>19350-212-406-N</v>
      </c>
    </row>
    <row r="3586" spans="1:8" x14ac:dyDescent="0.55000000000000004">
      <c r="A3586" t="s">
        <v>3317</v>
      </c>
      <c r="B3586" s="1">
        <v>40716</v>
      </c>
      <c r="C3586" t="s">
        <v>1</v>
      </c>
      <c r="D3586" t="s">
        <v>878</v>
      </c>
      <c r="E3586" t="s">
        <v>879</v>
      </c>
      <c r="F3586">
        <v>9</v>
      </c>
      <c r="G3586" t="str">
        <f t="array" ref="G3586">INDEX(BillToName,MATCH(A3586,'Bill to Data'!$A$2:$A$3040,0))</f>
        <v>Cary McDaniel</v>
      </c>
      <c r="H3586" t="str">
        <f t="shared" ref="H3586:H3649" si="56">LEFT(D3586,LEN(D3586))</f>
        <v>CP25597-3-NY</v>
      </c>
    </row>
    <row r="3587" spans="1:8" x14ac:dyDescent="0.55000000000000004">
      <c r="A3587" t="s">
        <v>3317</v>
      </c>
      <c r="B3587" s="1">
        <v>40716</v>
      </c>
      <c r="C3587" t="s">
        <v>1</v>
      </c>
      <c r="D3587" t="s">
        <v>1290</v>
      </c>
      <c r="E3587" t="s">
        <v>200</v>
      </c>
      <c r="F3587">
        <v>9</v>
      </c>
      <c r="G3587" t="str">
        <f t="array" ref="G3587">INDEX(BillToName,MATCH(A3587,'Bill to Data'!$A$2:$A$3040,0))</f>
        <v>Cary McDaniel</v>
      </c>
      <c r="H3587" t="str">
        <f t="shared" si="56"/>
        <v>QJ111SQ-1-304SS</v>
      </c>
    </row>
    <row r="3588" spans="1:8" x14ac:dyDescent="0.55000000000000004">
      <c r="A3588" t="s">
        <v>3318</v>
      </c>
      <c r="B3588" s="1">
        <v>40716</v>
      </c>
      <c r="C3588" t="s">
        <v>138</v>
      </c>
      <c r="D3588" t="s">
        <v>2026</v>
      </c>
      <c r="E3588" t="s">
        <v>293</v>
      </c>
      <c r="F3588">
        <v>65</v>
      </c>
      <c r="G3588" t="str">
        <f t="array" ref="G3588">INDEX(BillToName,MATCH(A3588,'Bill to Data'!$A$2:$A$3040,0))</f>
        <v>Ken Potapinsky</v>
      </c>
      <c r="H3588" t="str">
        <f t="shared" si="56"/>
        <v>AIXR11004VP</v>
      </c>
    </row>
    <row r="3589" spans="1:8" x14ac:dyDescent="0.55000000000000004">
      <c r="A3589" t="s">
        <v>3318</v>
      </c>
      <c r="B3589" s="1">
        <v>40716</v>
      </c>
      <c r="C3589" t="s">
        <v>138</v>
      </c>
      <c r="D3589" t="s">
        <v>71</v>
      </c>
      <c r="E3589" t="s">
        <v>72</v>
      </c>
      <c r="F3589">
        <v>130</v>
      </c>
      <c r="G3589" t="str">
        <f t="array" ref="G3589">INDEX(BillToName,MATCH(A3589,'Bill to Data'!$A$2:$A$3040,0))</f>
        <v>Ken Potapinsky</v>
      </c>
      <c r="H3589" t="str">
        <f t="shared" si="56"/>
        <v>55215-50-EPR</v>
      </c>
    </row>
    <row r="3590" spans="1:8" x14ac:dyDescent="0.55000000000000004">
      <c r="A3590" t="s">
        <v>3318</v>
      </c>
      <c r="B3590" s="1">
        <v>40716</v>
      </c>
      <c r="C3590" t="s">
        <v>138</v>
      </c>
      <c r="D3590" t="s">
        <v>48</v>
      </c>
      <c r="E3590" t="s">
        <v>47</v>
      </c>
      <c r="F3590">
        <v>65</v>
      </c>
      <c r="G3590" t="str">
        <f t="array" ref="G3590">INDEX(BillToName,MATCH(A3590,'Bill to Data'!$A$2:$A$3040,0))</f>
        <v>Ken Potapinsky</v>
      </c>
      <c r="H3590" t="str">
        <f t="shared" si="56"/>
        <v>TTJ60-11004VP</v>
      </c>
    </row>
    <row r="3591" spans="1:8" x14ac:dyDescent="0.55000000000000004">
      <c r="A3591" t="s">
        <v>3318</v>
      </c>
      <c r="B3591" s="1">
        <v>40716</v>
      </c>
      <c r="C3591" t="s">
        <v>138</v>
      </c>
      <c r="D3591" t="s">
        <v>453</v>
      </c>
      <c r="E3591" t="s">
        <v>30</v>
      </c>
      <c r="F3591">
        <v>130</v>
      </c>
      <c r="G3591" t="str">
        <f t="array" ref="G3591">INDEX(BillToName,MATCH(A3591,'Bill to Data'!$A$2:$A$3040,0))</f>
        <v>Ken Potapinsky</v>
      </c>
      <c r="H3591" t="str">
        <f t="shared" si="56"/>
        <v>25612-2-NYR</v>
      </c>
    </row>
    <row r="3592" spans="1:8" x14ac:dyDescent="0.55000000000000004">
      <c r="A3592" t="s">
        <v>3319</v>
      </c>
      <c r="B3592" s="1">
        <v>40717</v>
      </c>
      <c r="C3592" t="s">
        <v>138</v>
      </c>
      <c r="D3592" t="s">
        <v>3116</v>
      </c>
      <c r="E3592" t="s">
        <v>3117</v>
      </c>
      <c r="F3592">
        <v>-1</v>
      </c>
      <c r="G3592" t="str">
        <f t="array" ref="G3592">INDEX(BillToName,MATCH(A3592,'Bill to Data'!$A$2:$A$3040,0))</f>
        <v>Phone Orders</v>
      </c>
      <c r="H3592" t="str">
        <f t="shared" si="56"/>
        <v>117-9001-029</v>
      </c>
    </row>
    <row r="3593" spans="1:8" x14ac:dyDescent="0.55000000000000004">
      <c r="A3593" t="s">
        <v>3319</v>
      </c>
      <c r="B3593" s="1">
        <v>40717</v>
      </c>
      <c r="C3593" t="s">
        <v>138</v>
      </c>
      <c r="D3593" t="s">
        <v>3118</v>
      </c>
      <c r="E3593" t="s">
        <v>3119</v>
      </c>
      <c r="F3593">
        <v>-1</v>
      </c>
      <c r="G3593" t="str">
        <f t="array" ref="G3593">INDEX(BillToName,MATCH(A3593,'Bill to Data'!$A$2:$A$3040,0))</f>
        <v>Phone Orders</v>
      </c>
      <c r="H3593" t="str">
        <f t="shared" si="56"/>
        <v>115-0171-794</v>
      </c>
    </row>
    <row r="3594" spans="1:8" x14ac:dyDescent="0.55000000000000004">
      <c r="A3594" t="s">
        <v>3320</v>
      </c>
      <c r="B3594" s="1">
        <v>40717</v>
      </c>
      <c r="C3594" t="s">
        <v>138</v>
      </c>
      <c r="D3594" t="s">
        <v>3106</v>
      </c>
      <c r="E3594" t="s">
        <v>3107</v>
      </c>
      <c r="F3594">
        <v>-1</v>
      </c>
      <c r="G3594" t="str">
        <f t="array" ref="G3594">INDEX(BillToName,MATCH(A3594,'Bill to Data'!$A$2:$A$3040,0))</f>
        <v>Phone Orders</v>
      </c>
      <c r="H3594" t="str">
        <f t="shared" si="56"/>
        <v>117-1004-030</v>
      </c>
    </row>
    <row r="3595" spans="1:8" x14ac:dyDescent="0.55000000000000004">
      <c r="A3595" t="s">
        <v>3320</v>
      </c>
      <c r="B3595" s="1">
        <v>40717</v>
      </c>
      <c r="C3595" t="s">
        <v>138</v>
      </c>
      <c r="D3595" t="s">
        <v>3108</v>
      </c>
      <c r="E3595" t="s">
        <v>3109</v>
      </c>
      <c r="F3595">
        <v>-1</v>
      </c>
      <c r="G3595" t="str">
        <f t="array" ref="G3595">INDEX(BillToName,MATCH(A3595,'Bill to Data'!$A$2:$A$3040,0))</f>
        <v>Phone Orders</v>
      </c>
      <c r="H3595" t="str">
        <f t="shared" si="56"/>
        <v>115-0171-886</v>
      </c>
    </row>
    <row r="3596" spans="1:8" x14ac:dyDescent="0.55000000000000004">
      <c r="A3596" t="s">
        <v>3320</v>
      </c>
      <c r="B3596" s="1">
        <v>40717</v>
      </c>
      <c r="C3596" t="s">
        <v>138</v>
      </c>
      <c r="D3596" t="s">
        <v>3110</v>
      </c>
      <c r="E3596" t="s">
        <v>3111</v>
      </c>
      <c r="F3596">
        <v>-1</v>
      </c>
      <c r="G3596" t="str">
        <f t="array" ref="G3596">INDEX(BillToName,MATCH(A3596,'Bill to Data'!$A$2:$A$3040,0))</f>
        <v>Phone Orders</v>
      </c>
      <c r="H3596" t="str">
        <f t="shared" si="56"/>
        <v>063-0172-316</v>
      </c>
    </row>
    <row r="3597" spans="1:8" x14ac:dyDescent="0.55000000000000004">
      <c r="A3597" t="s">
        <v>3320</v>
      </c>
      <c r="B3597" s="1">
        <v>40717</v>
      </c>
      <c r="C3597" t="s">
        <v>138</v>
      </c>
      <c r="D3597" t="s">
        <v>3112</v>
      </c>
      <c r="E3597" t="s">
        <v>3113</v>
      </c>
      <c r="F3597">
        <v>-1</v>
      </c>
      <c r="G3597" t="str">
        <f t="array" ref="G3597">INDEX(BillToName,MATCH(A3597,'Bill to Data'!$A$2:$A$3040,0))</f>
        <v>Phone Orders</v>
      </c>
      <c r="H3597" t="str">
        <f t="shared" si="56"/>
        <v>117-0159-923</v>
      </c>
    </row>
    <row r="3598" spans="1:8" x14ac:dyDescent="0.55000000000000004">
      <c r="A3598" t="s">
        <v>3320</v>
      </c>
      <c r="B3598" s="1">
        <v>40717</v>
      </c>
      <c r="C3598" t="s">
        <v>138</v>
      </c>
      <c r="D3598" t="s">
        <v>2536</v>
      </c>
      <c r="E3598" t="s">
        <v>2537</v>
      </c>
      <c r="F3598">
        <v>-1</v>
      </c>
      <c r="G3598" t="str">
        <f t="array" ref="G3598">INDEX(BillToName,MATCH(A3598,'Bill to Data'!$A$2:$A$3040,0))</f>
        <v>Phone Orders</v>
      </c>
      <c r="H3598" t="str">
        <f t="shared" si="56"/>
        <v>117-0171-247</v>
      </c>
    </row>
    <row r="3599" spans="1:8" x14ac:dyDescent="0.55000000000000004">
      <c r="A3599" t="s">
        <v>3320</v>
      </c>
      <c r="B3599" s="1">
        <v>40717</v>
      </c>
      <c r="C3599" t="s">
        <v>138</v>
      </c>
      <c r="D3599" t="s">
        <v>3114</v>
      </c>
      <c r="E3599" t="s">
        <v>3115</v>
      </c>
      <c r="F3599">
        <v>-1</v>
      </c>
      <c r="G3599" t="str">
        <f t="array" ref="G3599">INDEX(BillToName,MATCH(A3599,'Bill to Data'!$A$2:$A$3040,0))</f>
        <v>Phone Orders</v>
      </c>
      <c r="H3599" t="str">
        <f t="shared" si="56"/>
        <v>115-0171-326</v>
      </c>
    </row>
    <row r="3600" spans="1:8" x14ac:dyDescent="0.55000000000000004">
      <c r="A3600" t="s">
        <v>3321</v>
      </c>
      <c r="B3600" s="1">
        <v>40717</v>
      </c>
      <c r="C3600" t="s">
        <v>138</v>
      </c>
      <c r="D3600" t="s">
        <v>1186</v>
      </c>
      <c r="E3600" t="s">
        <v>1187</v>
      </c>
      <c r="F3600">
        <v>1</v>
      </c>
      <c r="G3600" t="str">
        <f t="array" ref="G3600">INDEX(BillToName,MATCH(A3600,'Bill to Data'!$A$2:$A$3040,0))</f>
        <v>BRAD WILLIAMS</v>
      </c>
      <c r="H3600" t="str">
        <f t="shared" si="56"/>
        <v>117-9001-032</v>
      </c>
    </row>
    <row r="3601" spans="1:8" x14ac:dyDescent="0.55000000000000004">
      <c r="A3601" t="s">
        <v>3321</v>
      </c>
      <c r="B3601" s="1">
        <v>40717</v>
      </c>
      <c r="C3601" t="s">
        <v>138</v>
      </c>
      <c r="D3601" t="s">
        <v>3116</v>
      </c>
      <c r="E3601" t="s">
        <v>3117</v>
      </c>
      <c r="F3601">
        <v>1</v>
      </c>
      <c r="G3601" t="str">
        <f t="array" ref="G3601">INDEX(BillToName,MATCH(A3601,'Bill to Data'!$A$2:$A$3040,0))</f>
        <v>BRAD WILLIAMS</v>
      </c>
      <c r="H3601" t="str">
        <f t="shared" si="56"/>
        <v>117-9001-029</v>
      </c>
    </row>
    <row r="3602" spans="1:8" x14ac:dyDescent="0.55000000000000004">
      <c r="A3602" t="s">
        <v>3321</v>
      </c>
      <c r="B3602" s="1">
        <v>40717</v>
      </c>
      <c r="C3602" t="s">
        <v>138</v>
      </c>
      <c r="D3602" t="s">
        <v>3118</v>
      </c>
      <c r="E3602" t="s">
        <v>3119</v>
      </c>
      <c r="F3602">
        <v>1</v>
      </c>
      <c r="G3602" t="str">
        <f t="array" ref="G3602">INDEX(BillToName,MATCH(A3602,'Bill to Data'!$A$2:$A$3040,0))</f>
        <v>BRAD WILLIAMS</v>
      </c>
      <c r="H3602" t="str">
        <f t="shared" si="56"/>
        <v>115-0171-794</v>
      </c>
    </row>
    <row r="3603" spans="1:8" x14ac:dyDescent="0.55000000000000004">
      <c r="A3603" t="s">
        <v>3321</v>
      </c>
      <c r="B3603" s="1">
        <v>40717</v>
      </c>
      <c r="C3603" t="s">
        <v>138</v>
      </c>
      <c r="D3603" t="s">
        <v>2536</v>
      </c>
      <c r="E3603" t="s">
        <v>2537</v>
      </c>
      <c r="F3603">
        <v>1</v>
      </c>
      <c r="G3603" t="str">
        <f t="array" ref="G3603">INDEX(BillToName,MATCH(A3603,'Bill to Data'!$A$2:$A$3040,0))</f>
        <v>BRAD WILLIAMS</v>
      </c>
      <c r="H3603" t="str">
        <f t="shared" si="56"/>
        <v>117-0171-247</v>
      </c>
    </row>
    <row r="3604" spans="1:8" x14ac:dyDescent="0.55000000000000004">
      <c r="A3604" t="s">
        <v>3321</v>
      </c>
      <c r="B3604" s="1">
        <v>40717</v>
      </c>
      <c r="C3604" t="s">
        <v>138</v>
      </c>
      <c r="D3604" t="s">
        <v>3108</v>
      </c>
      <c r="E3604" t="s">
        <v>3109</v>
      </c>
      <c r="F3604">
        <v>1</v>
      </c>
      <c r="G3604" t="str">
        <f t="array" ref="G3604">INDEX(BillToName,MATCH(A3604,'Bill to Data'!$A$2:$A$3040,0))</f>
        <v>BRAD WILLIAMS</v>
      </c>
      <c r="H3604" t="str">
        <f t="shared" si="56"/>
        <v>115-0171-886</v>
      </c>
    </row>
    <row r="3605" spans="1:8" x14ac:dyDescent="0.55000000000000004">
      <c r="A3605" t="s">
        <v>3321</v>
      </c>
      <c r="B3605" s="1">
        <v>40717</v>
      </c>
      <c r="C3605" t="s">
        <v>138</v>
      </c>
      <c r="D3605" t="s">
        <v>3112</v>
      </c>
      <c r="E3605" t="s">
        <v>3113</v>
      </c>
      <c r="F3605">
        <v>1</v>
      </c>
      <c r="G3605" t="str">
        <f t="array" ref="G3605">INDEX(BillToName,MATCH(A3605,'Bill to Data'!$A$2:$A$3040,0))</f>
        <v>BRAD WILLIAMS</v>
      </c>
      <c r="H3605" t="str">
        <f t="shared" si="56"/>
        <v>117-0159-923</v>
      </c>
    </row>
    <row r="3606" spans="1:8" x14ac:dyDescent="0.55000000000000004">
      <c r="A3606" t="s">
        <v>3322</v>
      </c>
      <c r="B3606" s="1">
        <v>40717</v>
      </c>
      <c r="C3606" t="s">
        <v>138</v>
      </c>
      <c r="D3606" t="s">
        <v>3116</v>
      </c>
      <c r="E3606" t="s">
        <v>3117</v>
      </c>
      <c r="F3606">
        <v>1</v>
      </c>
      <c r="G3606" t="str">
        <f t="array" ref="G3606">INDEX(BillToName,MATCH(A3606,'Bill to Data'!$A$2:$A$3040,0))</f>
        <v>BRAD WILLIAMS</v>
      </c>
      <c r="H3606" t="str">
        <f t="shared" si="56"/>
        <v>117-9001-029</v>
      </c>
    </row>
    <row r="3607" spans="1:8" x14ac:dyDescent="0.55000000000000004">
      <c r="A3607" t="s">
        <v>3322</v>
      </c>
      <c r="B3607" s="1">
        <v>40717</v>
      </c>
      <c r="C3607" t="s">
        <v>138</v>
      </c>
      <c r="D3607" t="s">
        <v>3118</v>
      </c>
      <c r="E3607" t="s">
        <v>3119</v>
      </c>
      <c r="F3607">
        <v>1</v>
      </c>
      <c r="G3607" t="str">
        <f t="array" ref="G3607">INDEX(BillToName,MATCH(A3607,'Bill to Data'!$A$2:$A$3040,0))</f>
        <v>BRAD WILLIAMS</v>
      </c>
      <c r="H3607" t="str">
        <f t="shared" si="56"/>
        <v>115-0171-794</v>
      </c>
    </row>
    <row r="3608" spans="1:8" x14ac:dyDescent="0.55000000000000004">
      <c r="A3608" t="s">
        <v>3322</v>
      </c>
      <c r="B3608" s="1">
        <v>40717</v>
      </c>
      <c r="C3608" t="s">
        <v>138</v>
      </c>
      <c r="D3608" t="s">
        <v>3106</v>
      </c>
      <c r="E3608" t="s">
        <v>3107</v>
      </c>
      <c r="F3608">
        <v>1</v>
      </c>
      <c r="G3608" t="str">
        <f t="array" ref="G3608">INDEX(BillToName,MATCH(A3608,'Bill to Data'!$A$2:$A$3040,0))</f>
        <v>BRAD WILLIAMS</v>
      </c>
      <c r="H3608" t="str">
        <f t="shared" si="56"/>
        <v>117-1004-030</v>
      </c>
    </row>
    <row r="3609" spans="1:8" x14ac:dyDescent="0.55000000000000004">
      <c r="A3609" t="s">
        <v>3322</v>
      </c>
      <c r="B3609" s="1">
        <v>40717</v>
      </c>
      <c r="C3609" t="s">
        <v>138</v>
      </c>
      <c r="D3609" t="s">
        <v>3108</v>
      </c>
      <c r="E3609" t="s">
        <v>3109</v>
      </c>
      <c r="F3609">
        <v>1</v>
      </c>
      <c r="G3609" t="str">
        <f t="array" ref="G3609">INDEX(BillToName,MATCH(A3609,'Bill to Data'!$A$2:$A$3040,0))</f>
        <v>BRAD WILLIAMS</v>
      </c>
      <c r="H3609" t="str">
        <f t="shared" si="56"/>
        <v>115-0171-886</v>
      </c>
    </row>
    <row r="3610" spans="1:8" x14ac:dyDescent="0.55000000000000004">
      <c r="A3610" t="s">
        <v>3322</v>
      </c>
      <c r="B3610" s="1">
        <v>40717</v>
      </c>
      <c r="C3610" t="s">
        <v>138</v>
      </c>
      <c r="D3610" t="s">
        <v>3110</v>
      </c>
      <c r="E3610" t="s">
        <v>3111</v>
      </c>
      <c r="F3610">
        <v>1</v>
      </c>
      <c r="G3610" t="str">
        <f t="array" ref="G3610">INDEX(BillToName,MATCH(A3610,'Bill to Data'!$A$2:$A$3040,0))</f>
        <v>BRAD WILLIAMS</v>
      </c>
      <c r="H3610" t="str">
        <f t="shared" si="56"/>
        <v>063-0172-316</v>
      </c>
    </row>
    <row r="3611" spans="1:8" x14ac:dyDescent="0.55000000000000004">
      <c r="A3611" t="s">
        <v>3322</v>
      </c>
      <c r="B3611" s="1">
        <v>40717</v>
      </c>
      <c r="C3611" t="s">
        <v>138</v>
      </c>
      <c r="D3611" t="s">
        <v>3112</v>
      </c>
      <c r="E3611" t="s">
        <v>3113</v>
      </c>
      <c r="F3611">
        <v>1</v>
      </c>
      <c r="G3611" t="str">
        <f t="array" ref="G3611">INDEX(BillToName,MATCH(A3611,'Bill to Data'!$A$2:$A$3040,0))</f>
        <v>BRAD WILLIAMS</v>
      </c>
      <c r="H3611" t="str">
        <f t="shared" si="56"/>
        <v>117-0159-923</v>
      </c>
    </row>
    <row r="3612" spans="1:8" x14ac:dyDescent="0.55000000000000004">
      <c r="A3612" t="s">
        <v>3322</v>
      </c>
      <c r="B3612" s="1">
        <v>40717</v>
      </c>
      <c r="C3612" t="s">
        <v>138</v>
      </c>
      <c r="D3612" t="s">
        <v>2536</v>
      </c>
      <c r="E3612" t="s">
        <v>2537</v>
      </c>
      <c r="F3612">
        <v>1</v>
      </c>
      <c r="G3612" t="str">
        <f t="array" ref="G3612">INDEX(BillToName,MATCH(A3612,'Bill to Data'!$A$2:$A$3040,0))</f>
        <v>BRAD WILLIAMS</v>
      </c>
      <c r="H3612" t="str">
        <f t="shared" si="56"/>
        <v>117-0171-247</v>
      </c>
    </row>
    <row r="3613" spans="1:8" x14ac:dyDescent="0.55000000000000004">
      <c r="A3613" t="s">
        <v>3322</v>
      </c>
      <c r="B3613" s="1">
        <v>40717</v>
      </c>
      <c r="C3613" t="s">
        <v>138</v>
      </c>
      <c r="D3613" t="s">
        <v>3114</v>
      </c>
      <c r="E3613" t="s">
        <v>3115</v>
      </c>
      <c r="F3613">
        <v>1</v>
      </c>
      <c r="G3613" t="str">
        <f t="array" ref="G3613">INDEX(BillToName,MATCH(A3613,'Bill to Data'!$A$2:$A$3040,0))</f>
        <v>BRAD WILLIAMS</v>
      </c>
      <c r="H3613" t="str">
        <f t="shared" si="56"/>
        <v>115-0171-326</v>
      </c>
    </row>
    <row r="3614" spans="1:8" x14ac:dyDescent="0.55000000000000004">
      <c r="A3614" t="s">
        <v>3323</v>
      </c>
      <c r="B3614" s="1">
        <v>40717</v>
      </c>
      <c r="C3614" t="s">
        <v>138</v>
      </c>
      <c r="D3614" t="s">
        <v>97</v>
      </c>
      <c r="E3614" t="s">
        <v>98</v>
      </c>
      <c r="F3614">
        <v>-2</v>
      </c>
      <c r="G3614" t="str">
        <f t="array" ref="G3614">INDEX(BillToName,MATCH(A3614,'Bill to Data'!$A$2:$A$3040,0))</f>
        <v>TOM HOLKER</v>
      </c>
      <c r="H3614" t="str">
        <f t="shared" si="56"/>
        <v>200G</v>
      </c>
    </row>
    <row r="3615" spans="1:8" x14ac:dyDescent="0.55000000000000004">
      <c r="A3615" t="s">
        <v>3323</v>
      </c>
      <c r="B3615" s="1">
        <v>40717</v>
      </c>
      <c r="C3615" t="s">
        <v>138</v>
      </c>
      <c r="D3615" t="s">
        <v>1209</v>
      </c>
      <c r="E3615" t="s">
        <v>1210</v>
      </c>
      <c r="F3615">
        <v>-1</v>
      </c>
      <c r="G3615" t="str">
        <f t="array" ref="G3615">INDEX(BillToName,MATCH(A3615,'Bill to Data'!$A$2:$A$3040,0))</f>
        <v>TOM HOLKER</v>
      </c>
      <c r="H3615" t="str">
        <f t="shared" si="56"/>
        <v>M220D</v>
      </c>
    </row>
    <row r="3616" spans="1:8" x14ac:dyDescent="0.55000000000000004">
      <c r="A3616" t="s">
        <v>3324</v>
      </c>
      <c r="B3616" s="1">
        <v>40717</v>
      </c>
      <c r="C3616" t="s">
        <v>1</v>
      </c>
      <c r="D3616" t="s">
        <v>1955</v>
      </c>
      <c r="E3616" t="s">
        <v>725</v>
      </c>
      <c r="F3616">
        <v>4</v>
      </c>
      <c r="G3616" t="str">
        <f t="array" ref="G3616">INDEX(BillToName,MATCH(A3616,'Bill to Data'!$A$2:$A$3040,0))</f>
        <v>OBERT GILSETH</v>
      </c>
      <c r="H3616" t="str">
        <f t="shared" si="56"/>
        <v>O0420416</v>
      </c>
    </row>
    <row r="3617" spans="1:8" x14ac:dyDescent="0.55000000000000004">
      <c r="A3617" t="s">
        <v>3324</v>
      </c>
      <c r="B3617" s="1">
        <v>40717</v>
      </c>
      <c r="C3617" t="s">
        <v>1</v>
      </c>
      <c r="D3617" t="s">
        <v>724</v>
      </c>
      <c r="E3617" t="s">
        <v>725</v>
      </c>
      <c r="F3617">
        <v>4</v>
      </c>
      <c r="G3617" t="str">
        <f t="array" ref="G3617">INDEX(BillToName,MATCH(A3617,'Bill to Data'!$A$2:$A$3040,0))</f>
        <v>OBERT GILSETH</v>
      </c>
      <c r="H3617" t="str">
        <f t="shared" si="56"/>
        <v>P0420416</v>
      </c>
    </row>
    <row r="3618" spans="1:8" x14ac:dyDescent="0.55000000000000004">
      <c r="A3618" t="s">
        <v>3324</v>
      </c>
      <c r="B3618" s="1">
        <v>40717</v>
      </c>
      <c r="C3618" t="s">
        <v>1</v>
      </c>
      <c r="D3618" t="s">
        <v>1957</v>
      </c>
      <c r="E3618" t="s">
        <v>1958</v>
      </c>
      <c r="F3618">
        <v>4</v>
      </c>
      <c r="G3618" t="str">
        <f t="array" ref="G3618">INDEX(BillToName,MATCH(A3618,'Bill to Data'!$A$2:$A$3040,0))</f>
        <v>OBERT GILSETH</v>
      </c>
      <c r="H3618" t="str">
        <f t="shared" si="56"/>
        <v>O0420616</v>
      </c>
    </row>
    <row r="3619" spans="1:8" x14ac:dyDescent="0.55000000000000004">
      <c r="A3619" t="s">
        <v>3325</v>
      </c>
      <c r="B3619" s="1">
        <v>40717</v>
      </c>
      <c r="C3619" t="s">
        <v>1</v>
      </c>
      <c r="D3619" t="s">
        <v>557</v>
      </c>
      <c r="E3619" t="s">
        <v>558</v>
      </c>
      <c r="F3619">
        <v>1</v>
      </c>
      <c r="G3619" t="str">
        <f t="array" ref="G3619">INDEX(BillToName,MATCH(A3619,'Bill to Data'!$A$2:$A$3040,0))</f>
        <v>COPPER HILLS GOLF COURSE</v>
      </c>
      <c r="H3619" t="str">
        <f t="shared" si="56"/>
        <v>8000-543-250</v>
      </c>
    </row>
    <row r="3620" spans="1:8" x14ac:dyDescent="0.55000000000000004">
      <c r="A3620" t="s">
        <v>3326</v>
      </c>
      <c r="B3620" s="1">
        <v>40717</v>
      </c>
      <c r="C3620" t="s">
        <v>1</v>
      </c>
      <c r="D3620" t="s">
        <v>471</v>
      </c>
      <c r="E3620" t="s">
        <v>106</v>
      </c>
      <c r="F3620">
        <v>30</v>
      </c>
      <c r="G3620" t="str">
        <f t="array" ref="G3620">INDEX(BillToName,MATCH(A3620,'Bill to Data'!$A$2:$A$3040,0))</f>
        <v>WARREN GABLE</v>
      </c>
      <c r="H3620" t="str">
        <f t="shared" si="56"/>
        <v>AIC11010-VS</v>
      </c>
    </row>
    <row r="3621" spans="1:8" x14ac:dyDescent="0.55000000000000004">
      <c r="A3621" t="s">
        <v>3327</v>
      </c>
      <c r="B3621" s="1">
        <v>40717</v>
      </c>
      <c r="C3621" t="s">
        <v>1</v>
      </c>
      <c r="D3621" t="s">
        <v>967</v>
      </c>
      <c r="E3621" t="s">
        <v>968</v>
      </c>
      <c r="F3621">
        <v>1</v>
      </c>
      <c r="G3621" t="str">
        <f t="array" ref="G3621">INDEX(BillToName,MATCH(A3621,'Bill to Data'!$A$2:$A$3040,0))</f>
        <v>BRIAN UPCHURCH</v>
      </c>
      <c r="H3621" t="str">
        <f t="shared" si="56"/>
        <v>SRS-600</v>
      </c>
    </row>
    <row r="3622" spans="1:8" x14ac:dyDescent="0.55000000000000004">
      <c r="A3622" t="s">
        <v>3328</v>
      </c>
      <c r="B3622" s="1">
        <v>40717</v>
      </c>
      <c r="C3622" t="s">
        <v>1</v>
      </c>
      <c r="D3622" t="s">
        <v>244</v>
      </c>
      <c r="E3622" t="s">
        <v>23</v>
      </c>
      <c r="F3622">
        <v>31</v>
      </c>
      <c r="G3622" t="str">
        <f t="array" ref="G3622">INDEX(BillToName,MATCH(A3622,'Bill to Data'!$A$2:$A$3040,0))</f>
        <v>RICHARD MILLER</v>
      </c>
      <c r="H3622" t="str">
        <f t="shared" si="56"/>
        <v>TT11002-VP</v>
      </c>
    </row>
    <row r="3623" spans="1:8" x14ac:dyDescent="0.55000000000000004">
      <c r="A3623" t="s">
        <v>3328</v>
      </c>
      <c r="B3623" s="1">
        <v>40717</v>
      </c>
      <c r="C3623" t="s">
        <v>1</v>
      </c>
      <c r="D3623" t="s">
        <v>1064</v>
      </c>
      <c r="E3623" t="s">
        <v>474</v>
      </c>
      <c r="F3623">
        <v>2</v>
      </c>
      <c r="G3623" t="str">
        <f t="array" ref="G3623">INDEX(BillToName,MATCH(A3623,'Bill to Data'!$A$2:$A$3040,0))</f>
        <v>RICHARD MILLER</v>
      </c>
      <c r="H3623" t="str">
        <f t="shared" si="56"/>
        <v>19349-211-785-N</v>
      </c>
    </row>
    <row r="3624" spans="1:8" x14ac:dyDescent="0.55000000000000004">
      <c r="A3624" t="s">
        <v>3328</v>
      </c>
      <c r="B3624" s="1">
        <v>40717</v>
      </c>
      <c r="C3624" t="s">
        <v>1</v>
      </c>
      <c r="D3624" t="s">
        <v>1929</v>
      </c>
      <c r="E3624" t="s">
        <v>476</v>
      </c>
      <c r="F3624">
        <v>4</v>
      </c>
      <c r="G3624" t="str">
        <f t="array" ref="G3624">INDEX(BillToName,MATCH(A3624,'Bill to Data'!$A$2:$A$3040,0))</f>
        <v>RICHARD MILLER</v>
      </c>
      <c r="H3624" t="str">
        <f t="shared" si="56"/>
        <v>19350-212-785-N</v>
      </c>
    </row>
    <row r="3625" spans="1:8" x14ac:dyDescent="0.55000000000000004">
      <c r="A3625" t="s">
        <v>3328</v>
      </c>
      <c r="B3625" s="1">
        <v>40717</v>
      </c>
      <c r="C3625" t="s">
        <v>1</v>
      </c>
      <c r="D3625" t="s">
        <v>1471</v>
      </c>
      <c r="E3625" t="s">
        <v>478</v>
      </c>
      <c r="F3625">
        <v>1</v>
      </c>
      <c r="G3625" t="str">
        <f t="array" ref="G3625">INDEX(BillToName,MATCH(A3625,'Bill to Data'!$A$2:$A$3040,0))</f>
        <v>RICHARD MILLER</v>
      </c>
      <c r="H3625" t="str">
        <f t="shared" si="56"/>
        <v>19351-213-785-N</v>
      </c>
    </row>
    <row r="3626" spans="1:8" x14ac:dyDescent="0.55000000000000004">
      <c r="A3626" t="s">
        <v>3329</v>
      </c>
      <c r="B3626" s="1">
        <v>40717</v>
      </c>
      <c r="C3626" t="s">
        <v>138</v>
      </c>
      <c r="D3626" t="s">
        <v>1235</v>
      </c>
      <c r="E3626" t="s">
        <v>30</v>
      </c>
      <c r="F3626">
        <v>25</v>
      </c>
      <c r="G3626" t="str">
        <f t="array" ref="G3626">INDEX(BillToName,MATCH(A3626,'Bill to Data'!$A$2:$A$3040,0))</f>
        <v>TONY NULL</v>
      </c>
      <c r="H3626" t="str">
        <f t="shared" si="56"/>
        <v>25612-5-NYR</v>
      </c>
    </row>
    <row r="3627" spans="1:8" x14ac:dyDescent="0.55000000000000004">
      <c r="A3627" t="s">
        <v>3330</v>
      </c>
      <c r="B3627" s="1">
        <v>40717</v>
      </c>
      <c r="C3627" t="s">
        <v>138</v>
      </c>
      <c r="D3627" t="s">
        <v>57</v>
      </c>
      <c r="E3627" t="s">
        <v>58</v>
      </c>
      <c r="F3627">
        <v>25</v>
      </c>
      <c r="G3627" t="str">
        <f t="array" ref="G3627">INDEX(BillToName,MATCH(A3627,'Bill to Data'!$A$2:$A$3040,0))</f>
        <v>ROBERT BUSH</v>
      </c>
      <c r="H3627" t="str">
        <f t="shared" si="56"/>
        <v>4688</v>
      </c>
    </row>
    <row r="3628" spans="1:8" x14ac:dyDescent="0.55000000000000004">
      <c r="A3628" t="s">
        <v>3331</v>
      </c>
      <c r="B3628" s="1">
        <v>40717</v>
      </c>
      <c r="C3628" t="s">
        <v>138</v>
      </c>
      <c r="D3628" t="s">
        <v>1011</v>
      </c>
      <c r="E3628" t="s">
        <v>20</v>
      </c>
      <c r="F3628">
        <v>7</v>
      </c>
      <c r="G3628" t="str">
        <f t="array" ref="G3628">INDEX(BillToName,MATCH(A3628,'Bill to Data'!$A$2:$A$3040,0))</f>
        <v>Valley Rubber &amp; Gasket</v>
      </c>
      <c r="H3628" t="str">
        <f t="shared" si="56"/>
        <v>AA30-1/4</v>
      </c>
    </row>
    <row r="3629" spans="1:8" x14ac:dyDescent="0.55000000000000004">
      <c r="A3629" t="s">
        <v>3332</v>
      </c>
      <c r="B3629" s="1">
        <v>40717</v>
      </c>
      <c r="C3629" t="s">
        <v>138</v>
      </c>
      <c r="D3629" t="s">
        <v>1329</v>
      </c>
      <c r="E3629" t="s">
        <v>1330</v>
      </c>
      <c r="F3629">
        <v>26</v>
      </c>
      <c r="G3629" t="str">
        <f t="array" ref="G3629">INDEX(BillToName,MATCH(A3629,'Bill to Data'!$A$2:$A$3040,0))</f>
        <v>AMUS MARTIN</v>
      </c>
      <c r="H3629" t="str">
        <f t="shared" si="56"/>
        <v>21353-6-24-NYB</v>
      </c>
    </row>
    <row r="3630" spans="1:8" x14ac:dyDescent="0.55000000000000004">
      <c r="A3630" t="s">
        <v>3332</v>
      </c>
      <c r="B3630" s="1">
        <v>40717</v>
      </c>
      <c r="C3630" t="s">
        <v>138</v>
      </c>
      <c r="D3630" t="s">
        <v>155</v>
      </c>
      <c r="E3630" t="s">
        <v>156</v>
      </c>
      <c r="F3630">
        <v>26</v>
      </c>
      <c r="G3630" t="str">
        <f t="array" ref="G3630">INDEX(BillToName,MATCH(A3630,'Bill to Data'!$A$2:$A$3040,0))</f>
        <v>AMUS MARTIN</v>
      </c>
      <c r="H3630" t="str">
        <f t="shared" si="56"/>
        <v>QJ1/4T-NYB</v>
      </c>
    </row>
    <row r="3631" spans="1:8" x14ac:dyDescent="0.55000000000000004">
      <c r="A3631" t="s">
        <v>3333</v>
      </c>
      <c r="B3631" s="1">
        <v>40718</v>
      </c>
      <c r="C3631" t="s">
        <v>138</v>
      </c>
      <c r="D3631" t="s">
        <v>1633</v>
      </c>
      <c r="E3631" t="s">
        <v>120</v>
      </c>
      <c r="F3631">
        <v>3</v>
      </c>
      <c r="G3631" t="str">
        <f t="array" ref="G3631">INDEX(BillToName,MATCH(A3631,'Bill to Data'!$A$2:$A$3040,0))</f>
        <v>FRUIT RESEARCH STATION</v>
      </c>
      <c r="H3631" t="str">
        <f t="shared" si="56"/>
        <v>XR8006VS</v>
      </c>
    </row>
    <row r="3632" spans="1:8" x14ac:dyDescent="0.55000000000000004">
      <c r="A3632" t="s">
        <v>3333</v>
      </c>
      <c r="B3632" s="1">
        <v>40718</v>
      </c>
      <c r="C3632" t="s">
        <v>138</v>
      </c>
      <c r="D3632" t="s">
        <v>690</v>
      </c>
      <c r="E3632" t="s">
        <v>120</v>
      </c>
      <c r="F3632">
        <v>3</v>
      </c>
      <c r="G3632" t="str">
        <f t="array" ref="G3632">INDEX(BillToName,MATCH(A3632,'Bill to Data'!$A$2:$A$3040,0))</f>
        <v>FRUIT RESEARCH STATION</v>
      </c>
      <c r="H3632" t="str">
        <f t="shared" si="56"/>
        <v>XR8003VS</v>
      </c>
    </row>
    <row r="3633" spans="1:8" x14ac:dyDescent="0.55000000000000004">
      <c r="A3633" t="s">
        <v>3333</v>
      </c>
      <c r="B3633" s="1">
        <v>40718</v>
      </c>
      <c r="C3633" t="s">
        <v>138</v>
      </c>
      <c r="D3633" t="s">
        <v>658</v>
      </c>
      <c r="E3633" t="s">
        <v>63</v>
      </c>
      <c r="F3633">
        <v>3</v>
      </c>
      <c r="G3633" t="str">
        <f t="array" ref="G3633">INDEX(BillToName,MATCH(A3633,'Bill to Data'!$A$2:$A$3040,0))</f>
        <v>FRUIT RESEARCH STATION</v>
      </c>
      <c r="H3633" t="str">
        <f t="shared" si="56"/>
        <v>DG8003VS</v>
      </c>
    </row>
    <row r="3634" spans="1:8" x14ac:dyDescent="0.55000000000000004">
      <c r="A3634" t="s">
        <v>3333</v>
      </c>
      <c r="B3634" s="1">
        <v>40718</v>
      </c>
      <c r="C3634" t="s">
        <v>138</v>
      </c>
      <c r="D3634" t="s">
        <v>959</v>
      </c>
      <c r="E3634" t="s">
        <v>307</v>
      </c>
      <c r="F3634">
        <v>3</v>
      </c>
      <c r="G3634" t="str">
        <f t="array" ref="G3634">INDEX(BillToName,MATCH(A3634,'Bill to Data'!$A$2:$A$3040,0))</f>
        <v>FRUIT RESEARCH STATION</v>
      </c>
      <c r="H3634" t="str">
        <f t="shared" si="56"/>
        <v>AI11006-VS</v>
      </c>
    </row>
    <row r="3635" spans="1:8" x14ac:dyDescent="0.55000000000000004">
      <c r="A3635" t="s">
        <v>3333</v>
      </c>
      <c r="B3635" s="1">
        <v>40718</v>
      </c>
      <c r="C3635" t="s">
        <v>138</v>
      </c>
      <c r="D3635" t="s">
        <v>738</v>
      </c>
      <c r="E3635" t="s">
        <v>307</v>
      </c>
      <c r="F3635">
        <v>3</v>
      </c>
      <c r="G3635" t="str">
        <f t="array" ref="G3635">INDEX(BillToName,MATCH(A3635,'Bill to Data'!$A$2:$A$3040,0))</f>
        <v>FRUIT RESEARCH STATION</v>
      </c>
      <c r="H3635" t="str">
        <f t="shared" si="56"/>
        <v>AI11003-VS</v>
      </c>
    </row>
    <row r="3636" spans="1:8" x14ac:dyDescent="0.55000000000000004">
      <c r="A3636" t="s">
        <v>3334</v>
      </c>
      <c r="B3636" s="1">
        <v>40718</v>
      </c>
      <c r="C3636" t="s">
        <v>138</v>
      </c>
      <c r="D3636" t="s">
        <v>1575</v>
      </c>
      <c r="E3636" t="s">
        <v>1576</v>
      </c>
      <c r="F3636">
        <v>17</v>
      </c>
      <c r="G3636" t="str">
        <f t="array" ref="G3636">INDEX(BillToName,MATCH(A3636,'Bill to Data'!$A$2:$A$3040,0))</f>
        <v>LEPEEIN SERVICE INC</v>
      </c>
      <c r="H3636" t="str">
        <f t="shared" si="56"/>
        <v>SJ7-03-VP</v>
      </c>
    </row>
    <row r="3637" spans="1:8" x14ac:dyDescent="0.55000000000000004">
      <c r="A3637" t="s">
        <v>3334</v>
      </c>
      <c r="B3637" s="1">
        <v>40718</v>
      </c>
      <c r="C3637" t="s">
        <v>138</v>
      </c>
      <c r="D3637" t="s">
        <v>738</v>
      </c>
      <c r="E3637" t="s">
        <v>307</v>
      </c>
      <c r="F3637">
        <v>17</v>
      </c>
      <c r="G3637" t="str">
        <f t="array" ref="G3637">INDEX(BillToName,MATCH(A3637,'Bill to Data'!$A$2:$A$3040,0))</f>
        <v>LEPEEIN SERVICE INC</v>
      </c>
      <c r="H3637" t="str">
        <f t="shared" si="56"/>
        <v>AI11003-VS</v>
      </c>
    </row>
    <row r="3638" spans="1:8" x14ac:dyDescent="0.55000000000000004">
      <c r="A3638" t="s">
        <v>3335</v>
      </c>
      <c r="B3638" s="1">
        <v>40718</v>
      </c>
      <c r="C3638" t="s">
        <v>138</v>
      </c>
      <c r="D3638" t="s">
        <v>3336</v>
      </c>
      <c r="E3638" t="s">
        <v>3337</v>
      </c>
      <c r="F3638">
        <v>1</v>
      </c>
      <c r="G3638" t="str">
        <f t="array" ref="G3638">INDEX(BillToName,MATCH(A3638,'Bill to Data'!$A$2:$A$3040,0))</f>
        <v>NORBERT ZITZELSDERGER</v>
      </c>
      <c r="H3638" t="str">
        <f t="shared" si="56"/>
        <v>90-02176</v>
      </c>
    </row>
    <row r="3639" spans="1:8" x14ac:dyDescent="0.55000000000000004">
      <c r="A3639" t="s">
        <v>3338</v>
      </c>
      <c r="B3639" s="1">
        <v>40718</v>
      </c>
      <c r="C3639" t="s">
        <v>138</v>
      </c>
      <c r="D3639" t="s">
        <v>3339</v>
      </c>
      <c r="E3639" t="s">
        <v>3340</v>
      </c>
      <c r="F3639">
        <v>1</v>
      </c>
      <c r="G3639" t="str">
        <f t="array" ref="G3639">INDEX(BillToName,MATCH(A3639,'Bill to Data'!$A$2:$A$3040,0))</f>
        <v>KENNITH INGLE</v>
      </c>
      <c r="H3639" t="str">
        <f t="shared" si="56"/>
        <v>90-02628</v>
      </c>
    </row>
    <row r="3640" spans="1:8" x14ac:dyDescent="0.55000000000000004">
      <c r="A3640" t="s">
        <v>3338</v>
      </c>
      <c r="B3640" s="1">
        <v>40718</v>
      </c>
      <c r="C3640" t="s">
        <v>138</v>
      </c>
      <c r="D3640" t="s">
        <v>3341</v>
      </c>
      <c r="E3640" t="s">
        <v>3342</v>
      </c>
      <c r="F3640">
        <v>0</v>
      </c>
      <c r="G3640" t="str">
        <f t="array" ref="G3640">INDEX(BillToName,MATCH(A3640,'Bill to Data'!$A$2:$A$3040,0))</f>
        <v>KENNITH INGLE</v>
      </c>
      <c r="H3640" t="str">
        <f t="shared" si="56"/>
        <v>65-05179</v>
      </c>
    </row>
    <row r="3641" spans="1:8" x14ac:dyDescent="0.55000000000000004">
      <c r="A3641" t="s">
        <v>3338</v>
      </c>
      <c r="B3641" s="1">
        <v>40718</v>
      </c>
      <c r="C3641" t="s">
        <v>138</v>
      </c>
      <c r="D3641" t="s">
        <v>3343</v>
      </c>
      <c r="E3641" t="s">
        <v>3344</v>
      </c>
      <c r="F3641">
        <v>0</v>
      </c>
      <c r="G3641" t="str">
        <f t="array" ref="G3641">INDEX(BillToName,MATCH(A3641,'Bill to Data'!$A$2:$A$3040,0))</f>
        <v>KENNITH INGLE</v>
      </c>
      <c r="H3641" t="str">
        <f t="shared" si="56"/>
        <v>60-10081</v>
      </c>
    </row>
    <row r="3642" spans="1:8" x14ac:dyDescent="0.55000000000000004">
      <c r="A3642" t="s">
        <v>3338</v>
      </c>
      <c r="B3642" s="1">
        <v>40718</v>
      </c>
      <c r="C3642" t="s">
        <v>138</v>
      </c>
      <c r="D3642" t="s">
        <v>3345</v>
      </c>
      <c r="E3642" t="s">
        <v>3346</v>
      </c>
      <c r="F3642">
        <v>0</v>
      </c>
      <c r="G3642" t="str">
        <f t="array" ref="G3642">INDEX(BillToName,MATCH(A3642,'Bill to Data'!$A$2:$A$3040,0))</f>
        <v>KENNITH INGLE</v>
      </c>
      <c r="H3642" t="str">
        <f t="shared" si="56"/>
        <v>45-05787</v>
      </c>
    </row>
    <row r="3643" spans="1:8" x14ac:dyDescent="0.55000000000000004">
      <c r="A3643" t="s">
        <v>3347</v>
      </c>
      <c r="B3643" s="1">
        <v>40718</v>
      </c>
      <c r="C3643" t="s">
        <v>138</v>
      </c>
      <c r="D3643" t="s">
        <v>248</v>
      </c>
      <c r="E3643" t="s">
        <v>249</v>
      </c>
      <c r="F3643">
        <v>1</v>
      </c>
      <c r="G3643" t="str">
        <f t="array" ref="G3643">INDEX(BillToName,MATCH(A3643,'Bill to Data'!$A$2:$A$3040,0))</f>
        <v>JOSEPH CRUIZE</v>
      </c>
      <c r="H3643" t="str">
        <f t="shared" si="56"/>
        <v>SG100</v>
      </c>
    </row>
    <row r="3644" spans="1:8" x14ac:dyDescent="0.55000000000000004">
      <c r="A3644" t="s">
        <v>3347</v>
      </c>
      <c r="B3644" s="1">
        <v>40718</v>
      </c>
      <c r="C3644" t="s">
        <v>138</v>
      </c>
      <c r="D3644" t="s">
        <v>1288</v>
      </c>
      <c r="E3644" t="s">
        <v>1289</v>
      </c>
      <c r="F3644">
        <v>1</v>
      </c>
      <c r="G3644" t="str">
        <f t="array" ref="G3644">INDEX(BillToName,MATCH(A3644,'Bill to Data'!$A$2:$A$3040,0))</f>
        <v>JOSEPH CRUIZE</v>
      </c>
      <c r="H3644" t="str">
        <f t="shared" si="56"/>
        <v>21773-244C-3/4</v>
      </c>
    </row>
    <row r="3645" spans="1:8" x14ac:dyDescent="0.55000000000000004">
      <c r="A3645" t="s">
        <v>3347</v>
      </c>
      <c r="B3645" s="1">
        <v>40718</v>
      </c>
      <c r="C3645" t="s">
        <v>138</v>
      </c>
      <c r="D3645" t="s">
        <v>350</v>
      </c>
      <c r="E3645" t="s">
        <v>351</v>
      </c>
      <c r="F3645">
        <v>1</v>
      </c>
      <c r="G3645" t="str">
        <f t="array" ref="G3645">INDEX(BillToName,MATCH(A3645,'Bill to Data'!$A$2:$A$3040,0))</f>
        <v>JOSEPH CRUIZE</v>
      </c>
      <c r="H3645" t="str">
        <f t="shared" si="56"/>
        <v>AA144A-1</v>
      </c>
    </row>
    <row r="3646" spans="1:8" x14ac:dyDescent="0.55000000000000004">
      <c r="A3646" t="s">
        <v>3347</v>
      </c>
      <c r="B3646" s="1">
        <v>40718</v>
      </c>
      <c r="C3646" t="s">
        <v>138</v>
      </c>
      <c r="D3646" t="s">
        <v>528</v>
      </c>
      <c r="E3646" t="s">
        <v>529</v>
      </c>
      <c r="F3646">
        <v>1</v>
      </c>
      <c r="G3646" t="str">
        <f t="array" ref="G3646">INDEX(BillToName,MATCH(A3646,'Bill to Data'!$A$2:$A$3040,0))</f>
        <v>JOSEPH CRUIZE</v>
      </c>
      <c r="H3646" t="str">
        <f t="shared" si="56"/>
        <v>23120-3/4-PP</v>
      </c>
    </row>
    <row r="3647" spans="1:8" x14ac:dyDescent="0.55000000000000004">
      <c r="A3647" t="s">
        <v>3348</v>
      </c>
      <c r="B3647" s="1">
        <v>40718</v>
      </c>
      <c r="C3647" t="s">
        <v>1</v>
      </c>
      <c r="D3647" t="s">
        <v>3286</v>
      </c>
      <c r="E3647" t="s">
        <v>3287</v>
      </c>
      <c r="F3647">
        <v>1</v>
      </c>
      <c r="G3647" t="str">
        <f t="array" ref="G3647">INDEX(BillToName,MATCH(A3647,'Bill to Data'!$A$2:$A$3040,0))</f>
        <v>PATRICK FALCK</v>
      </c>
      <c r="H3647" t="str">
        <f t="shared" si="56"/>
        <v>LS350</v>
      </c>
    </row>
    <row r="3648" spans="1:8" x14ac:dyDescent="0.55000000000000004">
      <c r="A3648" t="s">
        <v>3349</v>
      </c>
      <c r="B3648" s="1">
        <v>40718</v>
      </c>
      <c r="C3648" t="s">
        <v>1</v>
      </c>
      <c r="D3648" t="s">
        <v>77</v>
      </c>
      <c r="E3648" t="s">
        <v>30</v>
      </c>
      <c r="F3648">
        <v>8</v>
      </c>
      <c r="G3648" t="str">
        <f t="array" ref="G3648">INDEX(BillToName,MATCH(A3648,'Bill to Data'!$A$2:$A$3040,0))</f>
        <v>SHELDON HAYNIE</v>
      </c>
      <c r="H3648" t="str">
        <f t="shared" si="56"/>
        <v>25612-6-NYR</v>
      </c>
    </row>
    <row r="3649" spans="1:8" x14ac:dyDescent="0.55000000000000004">
      <c r="A3649" t="s">
        <v>3349</v>
      </c>
      <c r="B3649" s="1">
        <v>40718</v>
      </c>
      <c r="C3649" t="s">
        <v>1</v>
      </c>
      <c r="D3649" t="s">
        <v>263</v>
      </c>
      <c r="E3649" t="s">
        <v>264</v>
      </c>
      <c r="F3649">
        <v>6</v>
      </c>
      <c r="G3649" t="str">
        <f t="array" ref="G3649">INDEX(BillToName,MATCH(A3649,'Bill to Data'!$A$2:$A$3040,0))</f>
        <v>SHELDON HAYNIE</v>
      </c>
      <c r="H3649" t="str">
        <f t="shared" si="56"/>
        <v>25775-1T-NYB</v>
      </c>
    </row>
    <row r="3650" spans="1:8" x14ac:dyDescent="0.55000000000000004">
      <c r="A3650" t="s">
        <v>3349</v>
      </c>
      <c r="B3650" s="1">
        <v>40718</v>
      </c>
      <c r="C3650" t="s">
        <v>1</v>
      </c>
      <c r="D3650" t="s">
        <v>3350</v>
      </c>
      <c r="E3650" t="s">
        <v>3351</v>
      </c>
      <c r="F3650">
        <v>6</v>
      </c>
      <c r="G3650" t="str">
        <f t="array" ref="G3650">INDEX(BillToName,MATCH(A3650,'Bill to Data'!$A$2:$A$3040,0))</f>
        <v>SHELDON HAYNIE</v>
      </c>
      <c r="H3650" t="str">
        <f t="shared" ref="H3650:H3713" si="57">LEFT(D3650,LEN(D3650))</f>
        <v>8355-1/4-NYB</v>
      </c>
    </row>
    <row r="3651" spans="1:8" x14ac:dyDescent="0.55000000000000004">
      <c r="A3651" t="s">
        <v>3349</v>
      </c>
      <c r="B3651" s="1">
        <v>40718</v>
      </c>
      <c r="C3651" t="s">
        <v>1</v>
      </c>
      <c r="D3651" t="s">
        <v>950</v>
      </c>
      <c r="E3651" t="s">
        <v>951</v>
      </c>
      <c r="F3651">
        <v>4</v>
      </c>
      <c r="G3651" t="str">
        <f t="array" ref="G3651">INDEX(BillToName,MATCH(A3651,'Bill to Data'!$A$2:$A$3040,0))</f>
        <v>SHELDON HAYNIE</v>
      </c>
      <c r="H3651" t="str">
        <f t="shared" si="57"/>
        <v>QJ8600-1/4-NYB</v>
      </c>
    </row>
    <row r="3652" spans="1:8" x14ac:dyDescent="0.55000000000000004">
      <c r="A3652" t="s">
        <v>3349</v>
      </c>
      <c r="B3652" s="1">
        <v>40718</v>
      </c>
      <c r="C3652" t="s">
        <v>1</v>
      </c>
      <c r="D3652" t="s">
        <v>938</v>
      </c>
      <c r="E3652" t="s">
        <v>939</v>
      </c>
      <c r="F3652">
        <v>2</v>
      </c>
      <c r="G3652" t="str">
        <f t="array" ref="G3652">INDEX(BillToName,MATCH(A3652,'Bill to Data'!$A$2:$A$3040,0))</f>
        <v>SHELDON HAYNIE</v>
      </c>
      <c r="H3652" t="str">
        <f t="shared" si="57"/>
        <v>QJ8600-2-1/4-NY</v>
      </c>
    </row>
    <row r="3653" spans="1:8" x14ac:dyDescent="0.55000000000000004">
      <c r="A3653" t="s">
        <v>3352</v>
      </c>
      <c r="B3653" s="1">
        <v>40718</v>
      </c>
      <c r="C3653" t="s">
        <v>1</v>
      </c>
      <c r="D3653" t="s">
        <v>1097</v>
      </c>
      <c r="E3653" t="s">
        <v>1098</v>
      </c>
      <c r="F3653">
        <v>1</v>
      </c>
      <c r="G3653" t="str">
        <f t="array" ref="G3653">INDEX(BillToName,MATCH(A3653,'Bill to Data'!$A$2:$A$3040,0))</f>
        <v>DONOVAN YANCEY</v>
      </c>
      <c r="H3653" t="str">
        <f t="shared" si="57"/>
        <v>IN15-ST</v>
      </c>
    </row>
    <row r="3654" spans="1:8" x14ac:dyDescent="0.55000000000000004">
      <c r="A3654" t="s">
        <v>3352</v>
      </c>
      <c r="B3654" s="1">
        <v>40718</v>
      </c>
      <c r="C3654" t="s">
        <v>1</v>
      </c>
      <c r="D3654" t="s">
        <v>1298</v>
      </c>
      <c r="E3654" t="s">
        <v>1299</v>
      </c>
      <c r="F3654">
        <v>1</v>
      </c>
      <c r="G3654" t="str">
        <f t="array" ref="G3654">INDEX(BillToName,MATCH(A3654,'Bill to Data'!$A$2:$A$3040,0))</f>
        <v>DONOVAN YANCEY</v>
      </c>
      <c r="H3654" t="str">
        <f t="shared" si="57"/>
        <v>INFD0015-19</v>
      </c>
    </row>
    <row r="3655" spans="1:8" x14ac:dyDescent="0.55000000000000004">
      <c r="A3655" t="s">
        <v>3353</v>
      </c>
      <c r="B3655" s="1">
        <v>40721</v>
      </c>
      <c r="C3655" t="s">
        <v>1</v>
      </c>
      <c r="D3655" t="s">
        <v>800</v>
      </c>
      <c r="E3655" t="s">
        <v>20</v>
      </c>
      <c r="F3655">
        <v>-1</v>
      </c>
      <c r="G3655" t="str">
        <f t="array" ref="G3655">INDEX(BillToName,MATCH(A3655,'Bill to Data'!$A$2:$A$3040,0))</f>
        <v>Online Orders</v>
      </c>
      <c r="H3655" t="str">
        <f t="shared" si="57"/>
        <v>AA43L-10</v>
      </c>
    </row>
    <row r="3656" spans="1:8" x14ac:dyDescent="0.55000000000000004">
      <c r="A3656" t="s">
        <v>3353</v>
      </c>
      <c r="B3656" s="1">
        <v>40721</v>
      </c>
      <c r="C3656" t="s">
        <v>1</v>
      </c>
      <c r="D3656" t="s">
        <v>469</v>
      </c>
      <c r="E3656" t="s">
        <v>240</v>
      </c>
      <c r="F3656">
        <v>-2</v>
      </c>
      <c r="G3656" t="str">
        <f t="array" ref="G3656">INDEX(BillToName,MATCH(A3656,'Bill to Data'!$A$2:$A$3040,0))</f>
        <v>Online Orders</v>
      </c>
      <c r="H3656" t="str">
        <f t="shared" si="57"/>
        <v>TF-VS10</v>
      </c>
    </row>
    <row r="3657" spans="1:8" x14ac:dyDescent="0.55000000000000004">
      <c r="A3657" t="s">
        <v>3353</v>
      </c>
      <c r="B3657" s="1">
        <v>40721</v>
      </c>
      <c r="C3657" t="s">
        <v>1</v>
      </c>
      <c r="D3657" t="s">
        <v>1810</v>
      </c>
      <c r="E3657" t="s">
        <v>63</v>
      </c>
      <c r="F3657">
        <v>-2</v>
      </c>
      <c r="G3657" t="str">
        <f t="array" ref="G3657">INDEX(BillToName,MATCH(A3657,'Bill to Data'!$A$2:$A$3040,0))</f>
        <v>Online Orders</v>
      </c>
      <c r="H3657" t="str">
        <f t="shared" si="57"/>
        <v>TP11008-VS</v>
      </c>
    </row>
    <row r="3658" spans="1:8" x14ac:dyDescent="0.55000000000000004">
      <c r="A3658" t="s">
        <v>3354</v>
      </c>
      <c r="B3658" s="1">
        <v>40721</v>
      </c>
      <c r="C3658" t="s">
        <v>138</v>
      </c>
      <c r="D3658" t="s">
        <v>3355</v>
      </c>
      <c r="E3658" t="s">
        <v>134</v>
      </c>
      <c r="F3658">
        <v>1</v>
      </c>
      <c r="G3658" t="str">
        <f t="array" ref="G3658">INDEX(BillToName,MATCH(A3658,'Bill to Data'!$A$2:$A$3040,0))</f>
        <v>BRAD SCHEPMAN</v>
      </c>
      <c r="H3658" t="str">
        <f t="shared" si="57"/>
        <v>9306C-HM1C</v>
      </c>
    </row>
    <row r="3659" spans="1:8" x14ac:dyDescent="0.55000000000000004">
      <c r="A3659" t="s">
        <v>3354</v>
      </c>
      <c r="B3659" s="1">
        <v>40721</v>
      </c>
      <c r="C3659" t="s">
        <v>138</v>
      </c>
      <c r="D3659" t="s">
        <v>3356</v>
      </c>
      <c r="E3659" t="s">
        <v>3357</v>
      </c>
      <c r="F3659">
        <v>1</v>
      </c>
      <c r="G3659" t="str">
        <f t="array" ref="G3659">INDEX(BillToName,MATCH(A3659,'Bill to Data'!$A$2:$A$3040,0))</f>
        <v>BRAD SCHEPMAN</v>
      </c>
      <c r="H3659" t="str">
        <f t="shared" si="57"/>
        <v>M200150MPT</v>
      </c>
    </row>
    <row r="3660" spans="1:8" x14ac:dyDescent="0.55000000000000004">
      <c r="A3660" t="s">
        <v>3358</v>
      </c>
      <c r="B3660" s="1">
        <v>40721</v>
      </c>
      <c r="C3660" t="s">
        <v>1</v>
      </c>
      <c r="D3660" t="s">
        <v>29</v>
      </c>
      <c r="E3660" t="s">
        <v>30</v>
      </c>
      <c r="F3660">
        <v>60</v>
      </c>
      <c r="G3660" t="str">
        <f t="array" ref="G3660">INDEX(BillToName,MATCH(A3660,'Bill to Data'!$A$2:$A$3040,0))</f>
        <v>FRANCIS DARBY</v>
      </c>
      <c r="H3660" t="str">
        <f t="shared" si="57"/>
        <v>25612-4-NYR</v>
      </c>
    </row>
    <row r="3661" spans="1:8" x14ac:dyDescent="0.55000000000000004">
      <c r="A3661" t="s">
        <v>3358</v>
      </c>
      <c r="B3661" s="1">
        <v>40721</v>
      </c>
      <c r="C3661" t="s">
        <v>1</v>
      </c>
      <c r="D3661" t="s">
        <v>121</v>
      </c>
      <c r="E3661" t="s">
        <v>30</v>
      </c>
      <c r="F3661">
        <v>60</v>
      </c>
      <c r="G3661" t="str">
        <f t="array" ref="G3661">INDEX(BillToName,MATCH(A3661,'Bill to Data'!$A$2:$A$3040,0))</f>
        <v>FRANCIS DARBY</v>
      </c>
      <c r="H3661" t="str">
        <f t="shared" si="57"/>
        <v>25612-3-NYR</v>
      </c>
    </row>
    <row r="3662" spans="1:8" x14ac:dyDescent="0.55000000000000004">
      <c r="A3662" t="s">
        <v>3358</v>
      </c>
      <c r="B3662" s="1">
        <v>40721</v>
      </c>
      <c r="C3662" t="s">
        <v>1</v>
      </c>
      <c r="D3662" t="s">
        <v>46</v>
      </c>
      <c r="E3662" t="s">
        <v>47</v>
      </c>
      <c r="F3662">
        <v>60</v>
      </c>
      <c r="G3662" t="str">
        <f t="array" ref="G3662">INDEX(BillToName,MATCH(A3662,'Bill to Data'!$A$2:$A$3040,0))</f>
        <v>FRANCIS DARBY</v>
      </c>
      <c r="H3662" t="str">
        <f t="shared" si="57"/>
        <v>TTJ60-11003VP</v>
      </c>
    </row>
    <row r="3663" spans="1:8" x14ac:dyDescent="0.55000000000000004">
      <c r="A3663" t="s">
        <v>3358</v>
      </c>
      <c r="B3663" s="1">
        <v>40721</v>
      </c>
      <c r="C3663" t="s">
        <v>1</v>
      </c>
      <c r="D3663" t="s">
        <v>48</v>
      </c>
      <c r="E3663" t="s">
        <v>47</v>
      </c>
      <c r="F3663">
        <v>60</v>
      </c>
      <c r="G3663" t="str">
        <f t="array" ref="G3663">INDEX(BillToName,MATCH(A3663,'Bill to Data'!$A$2:$A$3040,0))</f>
        <v>FRANCIS DARBY</v>
      </c>
      <c r="H3663" t="str">
        <f t="shared" si="57"/>
        <v>TTJ60-11004VP</v>
      </c>
    </row>
    <row r="3664" spans="1:8" x14ac:dyDescent="0.55000000000000004">
      <c r="A3664" t="s">
        <v>3359</v>
      </c>
      <c r="B3664" s="1">
        <v>40721</v>
      </c>
      <c r="C3664" t="s">
        <v>1</v>
      </c>
      <c r="D3664" t="s">
        <v>252</v>
      </c>
      <c r="E3664" t="s">
        <v>198</v>
      </c>
      <c r="F3664">
        <v>6</v>
      </c>
      <c r="G3664" t="str">
        <f t="array" ref="G3664">INDEX(BillToName,MATCH(A3664,'Bill to Data'!$A$2:$A$3040,0))</f>
        <v>WILLIAM JERMYN</v>
      </c>
      <c r="H3664" t="str">
        <f t="shared" si="57"/>
        <v>22252-312-500-N</v>
      </c>
    </row>
    <row r="3665" spans="1:8" x14ac:dyDescent="0.55000000000000004">
      <c r="A3665" t="s">
        <v>3359</v>
      </c>
      <c r="B3665" s="1">
        <v>40721</v>
      </c>
      <c r="C3665" t="s">
        <v>1</v>
      </c>
      <c r="D3665" t="s">
        <v>251</v>
      </c>
      <c r="E3665" t="s">
        <v>198</v>
      </c>
      <c r="F3665">
        <v>2</v>
      </c>
      <c r="G3665" t="str">
        <f t="array" ref="G3665">INDEX(BillToName,MATCH(A3665,'Bill to Data'!$A$2:$A$3040,0))</f>
        <v>WILLIAM JERMYN</v>
      </c>
      <c r="H3665" t="str">
        <f t="shared" si="57"/>
        <v>22251-311-500-N</v>
      </c>
    </row>
    <row r="3666" spans="1:8" x14ac:dyDescent="0.55000000000000004">
      <c r="A3666" t="s">
        <v>3360</v>
      </c>
      <c r="B3666" s="1">
        <v>40721</v>
      </c>
      <c r="C3666" t="s">
        <v>1</v>
      </c>
      <c r="D3666" t="s">
        <v>11</v>
      </c>
      <c r="E3666" t="s">
        <v>12</v>
      </c>
      <c r="F3666">
        <v>2</v>
      </c>
      <c r="G3666" t="str">
        <f t="array" ref="G3666">INDEX(BillToName,MATCH(A3666,'Bill to Data'!$A$2:$A$3040,0))</f>
        <v>ARLEY HUTCHISON</v>
      </c>
      <c r="H3666" t="str">
        <f t="shared" si="57"/>
        <v>50800-PP-406</v>
      </c>
    </row>
    <row r="3667" spans="1:8" x14ac:dyDescent="0.55000000000000004">
      <c r="A3667" t="s">
        <v>3361</v>
      </c>
      <c r="B3667" s="1">
        <v>40721</v>
      </c>
      <c r="C3667" t="s">
        <v>1</v>
      </c>
      <c r="D3667" t="s">
        <v>393</v>
      </c>
      <c r="E3667" t="s">
        <v>257</v>
      </c>
      <c r="F3667">
        <v>10</v>
      </c>
      <c r="G3667" t="str">
        <f t="array" ref="G3667">INDEX(BillToName,MATCH(A3667,'Bill to Data'!$A$2:$A$3040,0))</f>
        <v>RUSSELL SEARCY</v>
      </c>
      <c r="H3667" t="str">
        <f t="shared" si="57"/>
        <v>L85-038</v>
      </c>
    </row>
    <row r="3668" spans="1:8" x14ac:dyDescent="0.55000000000000004">
      <c r="A3668" t="s">
        <v>3361</v>
      </c>
      <c r="B3668" s="1">
        <v>40721</v>
      </c>
      <c r="C3668" t="s">
        <v>1</v>
      </c>
      <c r="D3668" t="s">
        <v>242</v>
      </c>
      <c r="E3668" t="s">
        <v>243</v>
      </c>
      <c r="F3668">
        <v>10</v>
      </c>
      <c r="G3668" t="str">
        <f t="array" ref="G3668">INDEX(BillToName,MATCH(A3668,'Bill to Data'!$A$2:$A$3040,0))</f>
        <v>RUSSELL SEARCY</v>
      </c>
      <c r="H3668" t="str">
        <f t="shared" si="57"/>
        <v>CP19438-EPR</v>
      </c>
    </row>
    <row r="3669" spans="1:8" x14ac:dyDescent="0.55000000000000004">
      <c r="A3669" t="s">
        <v>3361</v>
      </c>
      <c r="B3669" s="1">
        <v>40721</v>
      </c>
      <c r="C3669" t="s">
        <v>1</v>
      </c>
      <c r="D3669" t="s">
        <v>71</v>
      </c>
      <c r="E3669" t="s">
        <v>72</v>
      </c>
      <c r="F3669">
        <v>10</v>
      </c>
      <c r="G3669" t="str">
        <f t="array" ref="G3669">INDEX(BillToName,MATCH(A3669,'Bill to Data'!$A$2:$A$3040,0))</f>
        <v>RUSSELL SEARCY</v>
      </c>
      <c r="H3669" t="str">
        <f t="shared" si="57"/>
        <v>55215-50-EPR</v>
      </c>
    </row>
    <row r="3670" spans="1:8" x14ac:dyDescent="0.55000000000000004">
      <c r="A3670" t="s">
        <v>3361</v>
      </c>
      <c r="B3670" s="1">
        <v>40721</v>
      </c>
      <c r="C3670" t="s">
        <v>1</v>
      </c>
      <c r="D3670" t="s">
        <v>29</v>
      </c>
      <c r="E3670" t="s">
        <v>30</v>
      </c>
      <c r="F3670">
        <v>10</v>
      </c>
      <c r="G3670" t="str">
        <f t="array" ref="G3670">INDEX(BillToName,MATCH(A3670,'Bill to Data'!$A$2:$A$3040,0))</f>
        <v>RUSSELL SEARCY</v>
      </c>
      <c r="H3670" t="str">
        <f t="shared" si="57"/>
        <v>25612-4-NYR</v>
      </c>
    </row>
    <row r="3671" spans="1:8" x14ac:dyDescent="0.55000000000000004">
      <c r="A3671" t="s">
        <v>3361</v>
      </c>
      <c r="B3671" s="1">
        <v>40721</v>
      </c>
      <c r="C3671" t="s">
        <v>1</v>
      </c>
      <c r="D3671" t="s">
        <v>1604</v>
      </c>
      <c r="E3671" t="s">
        <v>76</v>
      </c>
      <c r="F3671">
        <v>3</v>
      </c>
      <c r="G3671" t="str">
        <f t="array" ref="G3671">INDEX(BillToName,MATCH(A3671,'Bill to Data'!$A$2:$A$3040,0))</f>
        <v>RUSSELL SEARCY</v>
      </c>
      <c r="H3671" t="str">
        <f t="shared" si="57"/>
        <v>QJ111-1-1/4</v>
      </c>
    </row>
    <row r="3672" spans="1:8" x14ac:dyDescent="0.55000000000000004">
      <c r="A3672" t="s">
        <v>3361</v>
      </c>
      <c r="B3672" s="1">
        <v>40721</v>
      </c>
      <c r="C3672" t="s">
        <v>1</v>
      </c>
      <c r="D3672" t="s">
        <v>163</v>
      </c>
      <c r="E3672" t="s">
        <v>83</v>
      </c>
      <c r="F3672">
        <v>3</v>
      </c>
      <c r="G3672" t="str">
        <f t="array" ref="G3672">INDEX(BillToName,MATCH(A3672,'Bill to Data'!$A$2:$A$3040,0))</f>
        <v>RUSSELL SEARCY</v>
      </c>
      <c r="H3672" t="str">
        <f t="shared" si="57"/>
        <v>18635-111-406-N</v>
      </c>
    </row>
    <row r="3673" spans="1:8" x14ac:dyDescent="0.55000000000000004">
      <c r="A3673" t="s">
        <v>3361</v>
      </c>
      <c r="B3673" s="1">
        <v>40721</v>
      </c>
      <c r="C3673" t="s">
        <v>1</v>
      </c>
      <c r="D3673" t="s">
        <v>164</v>
      </c>
      <c r="E3673" t="s">
        <v>81</v>
      </c>
      <c r="F3673">
        <v>3</v>
      </c>
      <c r="G3673" t="str">
        <f t="array" ref="G3673">INDEX(BillToName,MATCH(A3673,'Bill to Data'!$A$2:$A$3040,0))</f>
        <v>RUSSELL SEARCY</v>
      </c>
      <c r="H3673" t="str">
        <f t="shared" si="57"/>
        <v>18636-112-406-N</v>
      </c>
    </row>
    <row r="3674" spans="1:8" x14ac:dyDescent="0.55000000000000004">
      <c r="A3674" t="s">
        <v>3361</v>
      </c>
      <c r="B3674" s="1">
        <v>40721</v>
      </c>
      <c r="C3674" t="s">
        <v>1</v>
      </c>
      <c r="D3674" t="s">
        <v>130</v>
      </c>
      <c r="E3674" t="s">
        <v>120</v>
      </c>
      <c r="F3674">
        <v>2</v>
      </c>
      <c r="G3674" t="str">
        <f t="array" ref="G3674">INDEX(BillToName,MATCH(A3674,'Bill to Data'!$A$2:$A$3040,0))</f>
        <v>RUSSELL SEARCY</v>
      </c>
      <c r="H3674" t="str">
        <f t="shared" si="57"/>
        <v>XR8004VS</v>
      </c>
    </row>
    <row r="3675" spans="1:8" x14ac:dyDescent="0.55000000000000004">
      <c r="A3675" t="s">
        <v>3361</v>
      </c>
      <c r="B3675" s="1">
        <v>40721</v>
      </c>
      <c r="C3675" t="s">
        <v>1</v>
      </c>
      <c r="D3675" t="s">
        <v>690</v>
      </c>
      <c r="E3675" t="s">
        <v>120</v>
      </c>
      <c r="F3675">
        <v>3</v>
      </c>
      <c r="G3675" t="str">
        <f t="array" ref="G3675">INDEX(BillToName,MATCH(A3675,'Bill to Data'!$A$2:$A$3040,0))</f>
        <v>RUSSELL SEARCY</v>
      </c>
      <c r="H3675" t="str">
        <f t="shared" si="57"/>
        <v>XR8003VS</v>
      </c>
    </row>
    <row r="3676" spans="1:8" x14ac:dyDescent="0.55000000000000004">
      <c r="A3676" t="s">
        <v>3362</v>
      </c>
      <c r="B3676" s="1">
        <v>40721</v>
      </c>
      <c r="C3676" t="s">
        <v>1</v>
      </c>
      <c r="D3676" t="s">
        <v>117</v>
      </c>
      <c r="E3676" t="s">
        <v>12</v>
      </c>
      <c r="F3676">
        <v>1</v>
      </c>
      <c r="G3676" t="str">
        <f t="array" ref="G3676">INDEX(BillToName,MATCH(A3676,'Bill to Data'!$A$2:$A$3040,0))</f>
        <v>ROBERT STADTMILLER</v>
      </c>
      <c r="H3676" t="str">
        <f t="shared" si="57"/>
        <v>50800-21-AL-406</v>
      </c>
    </row>
    <row r="3677" spans="1:8" x14ac:dyDescent="0.55000000000000004">
      <c r="A3677" t="s">
        <v>3362</v>
      </c>
      <c r="B3677" s="1">
        <v>40721</v>
      </c>
      <c r="C3677" t="s">
        <v>1</v>
      </c>
      <c r="D3677" t="s">
        <v>274</v>
      </c>
      <c r="E3677" t="s">
        <v>275</v>
      </c>
      <c r="F3677">
        <v>1</v>
      </c>
      <c r="G3677" t="str">
        <f t="array" ref="G3677">INDEX(BillToName,MATCH(A3677,'Bill to Data'!$A$2:$A$3040,0))</f>
        <v>ROBERT STADTMILLER</v>
      </c>
      <c r="H3677" t="str">
        <f t="shared" si="57"/>
        <v>22650-PP-406</v>
      </c>
    </row>
    <row r="3678" spans="1:8" x14ac:dyDescent="0.55000000000000004">
      <c r="A3678" t="s">
        <v>3363</v>
      </c>
      <c r="B3678" s="1">
        <v>40723</v>
      </c>
      <c r="C3678" t="s">
        <v>138</v>
      </c>
      <c r="D3678" t="s">
        <v>3364</v>
      </c>
      <c r="E3678" t="s">
        <v>3365</v>
      </c>
      <c r="F3678">
        <v>1</v>
      </c>
      <c r="G3678" t="str">
        <f t="array" ref="G3678">INDEX(BillToName,MATCH(A3678,'Bill to Data'!$A$2:$A$3040,0))</f>
        <v>TOM LOMIS</v>
      </c>
      <c r="H3678" t="str">
        <f t="shared" si="57"/>
        <v>4311-035</v>
      </c>
    </row>
    <row r="3679" spans="1:8" x14ac:dyDescent="0.55000000000000004">
      <c r="A3679" t="s">
        <v>3366</v>
      </c>
      <c r="B3679" s="1">
        <v>40723</v>
      </c>
      <c r="C3679" t="s">
        <v>138</v>
      </c>
      <c r="D3679" t="s">
        <v>3367</v>
      </c>
      <c r="E3679" t="s">
        <v>63</v>
      </c>
      <c r="F3679">
        <v>48</v>
      </c>
      <c r="G3679" t="str">
        <f t="array" ref="G3679">INDEX(BillToName,MATCH(A3679,'Bill to Data'!$A$2:$A$3040,0))</f>
        <v>OSENBAUGH GRASS SEED</v>
      </c>
      <c r="H3679" t="str">
        <f t="shared" si="57"/>
        <v>DG11003-VS</v>
      </c>
    </row>
    <row r="3680" spans="1:8" x14ac:dyDescent="0.55000000000000004">
      <c r="A3680" t="s">
        <v>3368</v>
      </c>
      <c r="B3680" s="1">
        <v>40723</v>
      </c>
      <c r="C3680" t="s">
        <v>138</v>
      </c>
      <c r="D3680" t="s">
        <v>772</v>
      </c>
      <c r="E3680" t="s">
        <v>307</v>
      </c>
      <c r="F3680">
        <v>25</v>
      </c>
      <c r="G3680" t="str">
        <f t="array" ref="G3680">INDEX(BillToName,MATCH(A3680,'Bill to Data'!$A$2:$A$3040,0))</f>
        <v>MICHAEL MOSS</v>
      </c>
      <c r="H3680" t="str">
        <f t="shared" si="57"/>
        <v>AI11008-VS</v>
      </c>
    </row>
    <row r="3681" spans="1:8" x14ac:dyDescent="0.55000000000000004">
      <c r="A3681" t="s">
        <v>3368</v>
      </c>
      <c r="B3681" s="1">
        <v>40723</v>
      </c>
      <c r="C3681" t="s">
        <v>138</v>
      </c>
      <c r="D3681" t="s">
        <v>2470</v>
      </c>
      <c r="E3681" t="s">
        <v>30</v>
      </c>
      <c r="F3681">
        <v>30</v>
      </c>
      <c r="G3681" t="str">
        <f t="array" ref="G3681">INDEX(BillToName,MATCH(A3681,'Bill to Data'!$A$2:$A$3040,0))</f>
        <v>MICHAEL MOSS</v>
      </c>
      <c r="H3681" t="str">
        <f t="shared" si="57"/>
        <v>25598-1-NYR</v>
      </c>
    </row>
    <row r="3682" spans="1:8" x14ac:dyDescent="0.55000000000000004">
      <c r="A3682" t="s">
        <v>3369</v>
      </c>
      <c r="B3682" s="1">
        <v>40723</v>
      </c>
      <c r="C3682" t="s">
        <v>138</v>
      </c>
      <c r="D3682" t="s">
        <v>1011</v>
      </c>
      <c r="E3682" t="s">
        <v>20</v>
      </c>
      <c r="F3682">
        <v>3</v>
      </c>
      <c r="G3682" t="str">
        <f t="array" ref="G3682">INDEX(BillToName,MATCH(A3682,'Bill to Data'!$A$2:$A$3040,0))</f>
        <v>Valley Rubber &amp; Gasket</v>
      </c>
      <c r="H3682" t="str">
        <f t="shared" si="57"/>
        <v>AA30-1/4</v>
      </c>
    </row>
    <row r="3683" spans="1:8" x14ac:dyDescent="0.55000000000000004">
      <c r="A3683" t="s">
        <v>3370</v>
      </c>
      <c r="B3683" s="1">
        <v>40723</v>
      </c>
      <c r="C3683" t="s">
        <v>1</v>
      </c>
      <c r="D3683" t="s">
        <v>2786</v>
      </c>
      <c r="E3683" t="s">
        <v>1844</v>
      </c>
      <c r="F3683">
        <v>1</v>
      </c>
      <c r="G3683" t="str">
        <f t="array" ref="G3683">INDEX(BillToName,MATCH(A3683,'Bill to Data'!$A$2:$A$3040,0))</f>
        <v>RANDY CONRAD</v>
      </c>
      <c r="H3683" t="str">
        <f t="shared" si="57"/>
        <v>FM9023</v>
      </c>
    </row>
    <row r="3684" spans="1:8" x14ac:dyDescent="0.55000000000000004">
      <c r="A3684" t="s">
        <v>3370</v>
      </c>
      <c r="B3684" s="1">
        <v>40723</v>
      </c>
      <c r="C3684" t="s">
        <v>1</v>
      </c>
      <c r="D3684" t="s">
        <v>3371</v>
      </c>
      <c r="E3684" t="s">
        <v>1844</v>
      </c>
      <c r="F3684">
        <v>1</v>
      </c>
      <c r="G3684" t="str">
        <f t="array" ref="G3684">INDEX(BillToName,MATCH(A3684,'Bill to Data'!$A$2:$A$3040,0))</f>
        <v>RANDY CONRAD</v>
      </c>
      <c r="H3684" t="str">
        <f t="shared" si="57"/>
        <v>FM9002</v>
      </c>
    </row>
    <row r="3685" spans="1:8" x14ac:dyDescent="0.55000000000000004">
      <c r="A3685" t="s">
        <v>3370</v>
      </c>
      <c r="B3685" s="1">
        <v>40723</v>
      </c>
      <c r="C3685" t="s">
        <v>1</v>
      </c>
      <c r="D3685" t="s">
        <v>2071</v>
      </c>
      <c r="E3685" t="s">
        <v>2072</v>
      </c>
      <c r="F3685">
        <v>1</v>
      </c>
      <c r="G3685" t="str">
        <f t="array" ref="G3685">INDEX(BillToName,MATCH(A3685,'Bill to Data'!$A$2:$A$3040,0))</f>
        <v>RANDY CONRAD</v>
      </c>
      <c r="H3685" t="str">
        <f t="shared" si="57"/>
        <v>FM900Y</v>
      </c>
    </row>
    <row r="3686" spans="1:8" x14ac:dyDescent="0.55000000000000004">
      <c r="A3686" t="s">
        <v>3372</v>
      </c>
      <c r="B3686" s="1">
        <v>40723</v>
      </c>
      <c r="C3686" t="s">
        <v>1</v>
      </c>
      <c r="D3686" t="s">
        <v>395</v>
      </c>
      <c r="E3686" t="s">
        <v>178</v>
      </c>
      <c r="F3686">
        <v>1</v>
      </c>
      <c r="G3686" t="str">
        <f t="array" ref="G3686">INDEX(BillToName,MATCH(A3686,'Bill to Data'!$A$2:$A$3040,0))</f>
        <v>DAVID WITZEL</v>
      </c>
      <c r="H3686" t="str">
        <f t="shared" si="57"/>
        <v>AA17Y</v>
      </c>
    </row>
    <row r="3687" spans="1:8" x14ac:dyDescent="0.55000000000000004">
      <c r="A3687" t="s">
        <v>3373</v>
      </c>
      <c r="B3687" s="1">
        <v>40723</v>
      </c>
      <c r="C3687" t="s">
        <v>1</v>
      </c>
      <c r="D3687" t="s">
        <v>2449</v>
      </c>
      <c r="E3687" t="s">
        <v>2450</v>
      </c>
      <c r="F3687">
        <v>2</v>
      </c>
      <c r="G3687" t="str">
        <f t="array" ref="G3687">INDEX(BillToName,MATCH(A3687,'Bill to Data'!$A$2:$A$3040,0))</f>
        <v>BLANE BUFORD</v>
      </c>
      <c r="H3687" t="str">
        <f t="shared" si="57"/>
        <v>4111-035</v>
      </c>
    </row>
    <row r="3688" spans="1:8" x14ac:dyDescent="0.55000000000000004">
      <c r="A3688" t="s">
        <v>3374</v>
      </c>
      <c r="B3688" s="1">
        <v>40723</v>
      </c>
      <c r="C3688" t="s">
        <v>1</v>
      </c>
      <c r="D3688" t="s">
        <v>735</v>
      </c>
      <c r="E3688" t="s">
        <v>23</v>
      </c>
      <c r="F3688">
        <v>70</v>
      </c>
      <c r="G3688" t="str">
        <f t="array" ref="G3688">INDEX(BillToName,MATCH(A3688,'Bill to Data'!$A$2:$A$3040,0))</f>
        <v>MALGORZATA WIERCIOCH</v>
      </c>
      <c r="H3688" t="str">
        <f t="shared" si="57"/>
        <v>TT11004-VP</v>
      </c>
    </row>
    <row r="3689" spans="1:8" x14ac:dyDescent="0.55000000000000004">
      <c r="A3689" t="s">
        <v>3374</v>
      </c>
      <c r="B3689" s="1">
        <v>40723</v>
      </c>
      <c r="C3689" t="s">
        <v>1</v>
      </c>
      <c r="D3689" t="s">
        <v>244</v>
      </c>
      <c r="E3689" t="s">
        <v>23</v>
      </c>
      <c r="F3689">
        <v>50</v>
      </c>
      <c r="G3689" t="str">
        <f t="array" ref="G3689">INDEX(BillToName,MATCH(A3689,'Bill to Data'!$A$2:$A$3040,0))</f>
        <v>MALGORZATA WIERCIOCH</v>
      </c>
      <c r="H3689" t="str">
        <f t="shared" si="57"/>
        <v>TT11002-VP</v>
      </c>
    </row>
    <row r="3690" spans="1:8" x14ac:dyDescent="0.55000000000000004">
      <c r="A3690" t="s">
        <v>3375</v>
      </c>
      <c r="B3690" s="1">
        <v>40723</v>
      </c>
      <c r="C3690" t="s">
        <v>1</v>
      </c>
      <c r="D3690" t="s">
        <v>1329</v>
      </c>
      <c r="E3690" t="s">
        <v>1330</v>
      </c>
      <c r="F3690">
        <v>13</v>
      </c>
      <c r="G3690" t="str">
        <f t="array" ref="G3690">INDEX(BillToName,MATCH(A3690,'Bill to Data'!$A$2:$A$3040,0))</f>
        <v>JEFF VICKERY</v>
      </c>
      <c r="H3690" t="str">
        <f t="shared" si="57"/>
        <v>21353-6-24-NYB</v>
      </c>
    </row>
    <row r="3691" spans="1:8" x14ac:dyDescent="0.55000000000000004">
      <c r="A3691" t="s">
        <v>3375</v>
      </c>
      <c r="B3691" s="1">
        <v>40723</v>
      </c>
      <c r="C3691" t="s">
        <v>1</v>
      </c>
      <c r="D3691" t="s">
        <v>73</v>
      </c>
      <c r="E3691" t="s">
        <v>74</v>
      </c>
      <c r="F3691">
        <v>24</v>
      </c>
      <c r="G3691" t="str">
        <f t="array" ref="G3691">INDEX(BillToName,MATCH(A3691,'Bill to Data'!$A$2:$A$3040,0))</f>
        <v>JEFF VICKERY</v>
      </c>
      <c r="H3691" t="str">
        <f t="shared" si="57"/>
        <v>19843-NYR</v>
      </c>
    </row>
    <row r="3692" spans="1:8" x14ac:dyDescent="0.55000000000000004">
      <c r="A3692" t="s">
        <v>3376</v>
      </c>
      <c r="B3692" s="1">
        <v>40723</v>
      </c>
      <c r="C3692" t="s">
        <v>1</v>
      </c>
      <c r="D3692" t="s">
        <v>1408</v>
      </c>
      <c r="E3692" t="s">
        <v>1409</v>
      </c>
      <c r="F3692">
        <v>1</v>
      </c>
      <c r="G3692" t="str">
        <f t="array" ref="G3692">INDEX(BillToName,MATCH(A3692,'Bill to Data'!$A$2:$A$3040,0))</f>
        <v>MARK VITEK</v>
      </c>
      <c r="H3692" t="str">
        <f t="shared" si="57"/>
        <v>LST100-80</v>
      </c>
    </row>
    <row r="3693" spans="1:8" x14ac:dyDescent="0.55000000000000004">
      <c r="A3693" t="s">
        <v>3376</v>
      </c>
      <c r="B3693" s="1">
        <v>40723</v>
      </c>
      <c r="C3693" t="s">
        <v>1</v>
      </c>
      <c r="D3693" t="s">
        <v>779</v>
      </c>
      <c r="E3693" t="s">
        <v>778</v>
      </c>
      <c r="F3693">
        <v>10</v>
      </c>
      <c r="G3693" t="str">
        <f t="array" ref="G3693">INDEX(BillToName,MATCH(A3693,'Bill to Data'!$A$2:$A$3040,0))</f>
        <v>MARK VITEK</v>
      </c>
      <c r="H3693" t="str">
        <f t="shared" si="57"/>
        <v>V3020-050</v>
      </c>
    </row>
    <row r="3694" spans="1:8" x14ac:dyDescent="0.55000000000000004">
      <c r="A3694" t="s">
        <v>3376</v>
      </c>
      <c r="B3694" s="1">
        <v>40723</v>
      </c>
      <c r="C3694" t="s">
        <v>1</v>
      </c>
      <c r="D3694" t="s">
        <v>3377</v>
      </c>
      <c r="E3694" t="s">
        <v>778</v>
      </c>
      <c r="F3694">
        <v>10</v>
      </c>
      <c r="G3694" t="str">
        <f t="array" ref="G3694">INDEX(BillToName,MATCH(A3694,'Bill to Data'!$A$2:$A$3040,0))</f>
        <v>MARK VITEK</v>
      </c>
      <c r="H3694" t="str">
        <f t="shared" si="57"/>
        <v>V3020-075</v>
      </c>
    </row>
    <row r="3695" spans="1:8" x14ac:dyDescent="0.55000000000000004">
      <c r="A3695" t="s">
        <v>3376</v>
      </c>
      <c r="B3695" s="1">
        <v>40723</v>
      </c>
      <c r="C3695" t="s">
        <v>1</v>
      </c>
      <c r="D3695" t="s">
        <v>1693</v>
      </c>
      <c r="E3695" t="s">
        <v>1694</v>
      </c>
      <c r="F3695">
        <v>1</v>
      </c>
      <c r="G3695" t="str">
        <f t="array" ref="G3695">INDEX(BillToName,MATCH(A3695,'Bill to Data'!$A$2:$A$3040,0))</f>
        <v>MARK VITEK</v>
      </c>
      <c r="H3695" t="str">
        <f t="shared" si="57"/>
        <v>3300-0015</v>
      </c>
    </row>
    <row r="3696" spans="1:8" x14ac:dyDescent="0.55000000000000004">
      <c r="A3696" t="s">
        <v>3378</v>
      </c>
      <c r="B3696" s="1">
        <v>40723</v>
      </c>
      <c r="C3696" t="s">
        <v>138</v>
      </c>
      <c r="D3696" t="s">
        <v>261</v>
      </c>
      <c r="E3696" t="s">
        <v>106</v>
      </c>
      <c r="F3696">
        <v>36</v>
      </c>
      <c r="G3696" t="str">
        <f t="array" ref="G3696">INDEX(BillToName,MATCH(A3696,'Bill to Data'!$A$2:$A$3040,0))</f>
        <v>FLINT HILL</v>
      </c>
      <c r="H3696" t="str">
        <f t="shared" si="57"/>
        <v>AIC11003-VS</v>
      </c>
    </row>
    <row r="3697" spans="1:8" x14ac:dyDescent="0.55000000000000004">
      <c r="A3697" t="s">
        <v>3378</v>
      </c>
      <c r="B3697" s="1">
        <v>40723</v>
      </c>
      <c r="C3697" t="s">
        <v>138</v>
      </c>
      <c r="D3697" t="s">
        <v>1335</v>
      </c>
      <c r="E3697" t="s">
        <v>106</v>
      </c>
      <c r="F3697">
        <v>36</v>
      </c>
      <c r="G3697" t="str">
        <f t="array" ref="G3697">INDEX(BillToName,MATCH(A3697,'Bill to Data'!$A$2:$A$3040,0))</f>
        <v>FLINT HILL</v>
      </c>
      <c r="H3697" t="str">
        <f t="shared" si="57"/>
        <v>AIC110025-VS</v>
      </c>
    </row>
    <row r="3698" spans="1:8" x14ac:dyDescent="0.55000000000000004">
      <c r="A3698" t="s">
        <v>3378</v>
      </c>
      <c r="B3698" s="1">
        <v>40723</v>
      </c>
      <c r="C3698" t="s">
        <v>138</v>
      </c>
      <c r="D3698" t="s">
        <v>970</v>
      </c>
      <c r="E3698" t="s">
        <v>971</v>
      </c>
      <c r="F3698">
        <v>36</v>
      </c>
      <c r="G3698" t="str">
        <f t="array" ref="G3698">INDEX(BillToName,MATCH(A3698,'Bill to Data'!$A$2:$A$3040,0))</f>
        <v>FLINT HILL</v>
      </c>
      <c r="H3698" t="str">
        <f t="shared" si="57"/>
        <v>AIC11004-VS</v>
      </c>
    </row>
    <row r="3699" spans="1:8" x14ac:dyDescent="0.55000000000000004">
      <c r="A3699" t="s">
        <v>3378</v>
      </c>
      <c r="B3699" s="1">
        <v>40723</v>
      </c>
      <c r="C3699" t="s">
        <v>138</v>
      </c>
      <c r="D3699" t="s">
        <v>1518</v>
      </c>
      <c r="E3699" t="s">
        <v>240</v>
      </c>
      <c r="F3699">
        <v>14</v>
      </c>
      <c r="G3699" t="str">
        <f t="array" ref="G3699">INDEX(BillToName,MATCH(A3699,'Bill to Data'!$A$2:$A$3040,0))</f>
        <v>FLINT HILL</v>
      </c>
      <c r="H3699" t="str">
        <f t="shared" si="57"/>
        <v>TF-VS7.5</v>
      </c>
    </row>
    <row r="3700" spans="1:8" x14ac:dyDescent="0.55000000000000004">
      <c r="A3700" t="s">
        <v>3378</v>
      </c>
      <c r="B3700" s="1">
        <v>40723</v>
      </c>
      <c r="C3700" t="s">
        <v>138</v>
      </c>
      <c r="D3700" t="s">
        <v>3379</v>
      </c>
      <c r="E3700" t="s">
        <v>240</v>
      </c>
      <c r="F3700">
        <v>0</v>
      </c>
      <c r="G3700" t="str">
        <f t="array" ref="G3700">INDEX(BillToName,MATCH(A3700,'Bill to Data'!$A$2:$A$3040,0))</f>
        <v>FLINT HILL</v>
      </c>
      <c r="H3700" t="str">
        <f t="shared" si="57"/>
        <v>TF-VS2.5</v>
      </c>
    </row>
    <row r="3701" spans="1:8" x14ac:dyDescent="0.55000000000000004">
      <c r="A3701" t="s">
        <v>3378</v>
      </c>
      <c r="B3701" s="1">
        <v>40723</v>
      </c>
      <c r="C3701" t="s">
        <v>138</v>
      </c>
      <c r="D3701" t="s">
        <v>1789</v>
      </c>
      <c r="E3701" t="s">
        <v>30</v>
      </c>
      <c r="F3701">
        <v>15</v>
      </c>
      <c r="G3701" t="str">
        <f t="array" ref="G3701">INDEX(BillToName,MATCH(A3701,'Bill to Data'!$A$2:$A$3040,0))</f>
        <v>FLINT HILL</v>
      </c>
      <c r="H3701" t="str">
        <f t="shared" si="57"/>
        <v>25600-1-NYR</v>
      </c>
    </row>
    <row r="3702" spans="1:8" x14ac:dyDescent="0.55000000000000004">
      <c r="A3702" t="s">
        <v>3378</v>
      </c>
      <c r="B3702" s="1">
        <v>40723</v>
      </c>
      <c r="C3702" t="s">
        <v>138</v>
      </c>
      <c r="D3702" t="s">
        <v>71</v>
      </c>
      <c r="E3702" t="s">
        <v>72</v>
      </c>
      <c r="F3702">
        <v>60</v>
      </c>
      <c r="G3702" t="str">
        <f t="array" ref="G3702">INDEX(BillToName,MATCH(A3702,'Bill to Data'!$A$2:$A$3040,0))</f>
        <v>FLINT HILL</v>
      </c>
      <c r="H3702" t="str">
        <f t="shared" si="57"/>
        <v>55215-50-EPR</v>
      </c>
    </row>
    <row r="3703" spans="1:8" x14ac:dyDescent="0.55000000000000004">
      <c r="A3703" t="s">
        <v>3380</v>
      </c>
      <c r="B3703" s="1">
        <v>40723</v>
      </c>
      <c r="C3703" t="s">
        <v>1</v>
      </c>
      <c r="D3703" t="s">
        <v>19</v>
      </c>
      <c r="E3703" t="s">
        <v>20</v>
      </c>
      <c r="F3703">
        <v>1</v>
      </c>
      <c r="G3703" t="str">
        <f t="array" ref="G3703">INDEX(BillToName,MATCH(A3703,'Bill to Data'!$A$2:$A$3040,0))</f>
        <v>KEVIN COMBS</v>
      </c>
      <c r="H3703" t="str">
        <f t="shared" si="57"/>
        <v>AA43L-AL10</v>
      </c>
    </row>
    <row r="3704" spans="1:8" x14ac:dyDescent="0.55000000000000004">
      <c r="A3704" t="s">
        <v>3381</v>
      </c>
      <c r="B3704" s="1">
        <v>40723</v>
      </c>
      <c r="C3704" t="s">
        <v>1</v>
      </c>
      <c r="D3704" t="s">
        <v>362</v>
      </c>
      <c r="E3704" t="s">
        <v>361</v>
      </c>
      <c r="F3704">
        <v>2</v>
      </c>
      <c r="G3704" t="str">
        <f t="array" ref="G3704">INDEX(BillToName,MATCH(A3704,'Bill to Data'!$A$2:$A$3040,0))</f>
        <v>JOHN BOISVERT</v>
      </c>
      <c r="H3704" t="str">
        <f t="shared" si="57"/>
        <v>38720-PPB-X18</v>
      </c>
    </row>
    <row r="3705" spans="1:8" x14ac:dyDescent="0.55000000000000004">
      <c r="A3705" t="s">
        <v>3382</v>
      </c>
      <c r="B3705" s="1">
        <v>40723</v>
      </c>
      <c r="C3705" t="s">
        <v>1</v>
      </c>
      <c r="D3705" t="s">
        <v>3383</v>
      </c>
      <c r="E3705" t="s">
        <v>3384</v>
      </c>
      <c r="F3705">
        <v>1</v>
      </c>
      <c r="G3705" t="str">
        <f t="array" ref="G3705">INDEX(BillToName,MATCH(A3705,'Bill to Data'!$A$2:$A$3040,0))</f>
        <v>LEE LINCOLN</v>
      </c>
      <c r="H3705" t="str">
        <f t="shared" si="57"/>
        <v>V150BL</v>
      </c>
    </row>
    <row r="3706" spans="1:8" x14ac:dyDescent="0.55000000000000004">
      <c r="A3706" t="s">
        <v>3385</v>
      </c>
      <c r="B3706" s="1">
        <v>40723</v>
      </c>
      <c r="C3706" t="s">
        <v>138</v>
      </c>
      <c r="D3706" t="s">
        <v>1177</v>
      </c>
      <c r="E3706" t="s">
        <v>47</v>
      </c>
      <c r="F3706">
        <v>54</v>
      </c>
      <c r="G3706" t="str">
        <f t="array" ref="G3706">INDEX(BillToName,MATCH(A3706,'Bill to Data'!$A$2:$A$3040,0))</f>
        <v>NEAL GASSNER</v>
      </c>
      <c r="H3706" t="str">
        <f t="shared" si="57"/>
        <v>TTJ60-11005VP</v>
      </c>
    </row>
    <row r="3707" spans="1:8" x14ac:dyDescent="0.55000000000000004">
      <c r="A3707" t="s">
        <v>3385</v>
      </c>
      <c r="B3707" s="1">
        <v>40723</v>
      </c>
      <c r="C3707" t="s">
        <v>138</v>
      </c>
      <c r="D3707" t="s">
        <v>1178</v>
      </c>
      <c r="E3707" t="s">
        <v>30</v>
      </c>
      <c r="F3707">
        <v>54</v>
      </c>
      <c r="G3707" t="str">
        <f t="array" ref="G3707">INDEX(BillToName,MATCH(A3707,'Bill to Data'!$A$2:$A$3040,0))</f>
        <v>NEAL GASSNER</v>
      </c>
      <c r="H3707" t="str">
        <f t="shared" si="57"/>
        <v>25612-7-NYR</v>
      </c>
    </row>
    <row r="3708" spans="1:8" x14ac:dyDescent="0.55000000000000004">
      <c r="A3708" t="s">
        <v>3385</v>
      </c>
      <c r="B3708" s="1">
        <v>40723</v>
      </c>
      <c r="C3708" t="s">
        <v>138</v>
      </c>
      <c r="D3708" t="s">
        <v>399</v>
      </c>
      <c r="E3708" t="s">
        <v>23</v>
      </c>
      <c r="F3708">
        <v>60</v>
      </c>
      <c r="G3708" t="str">
        <f t="array" ref="G3708">INDEX(BillToName,MATCH(A3708,'Bill to Data'!$A$2:$A$3040,0))</f>
        <v>NEAL GASSNER</v>
      </c>
      <c r="H3708" t="str">
        <f t="shared" si="57"/>
        <v>TT11005-VP</v>
      </c>
    </row>
    <row r="3709" spans="1:8" x14ac:dyDescent="0.55000000000000004">
      <c r="A3709" t="s">
        <v>3385</v>
      </c>
      <c r="B3709" s="1">
        <v>40723</v>
      </c>
      <c r="C3709" t="s">
        <v>138</v>
      </c>
      <c r="D3709" t="s">
        <v>1178</v>
      </c>
      <c r="E3709" t="s">
        <v>30</v>
      </c>
      <c r="F3709">
        <v>60</v>
      </c>
      <c r="G3709" t="str">
        <f t="array" ref="G3709">INDEX(BillToName,MATCH(A3709,'Bill to Data'!$A$2:$A$3040,0))</f>
        <v>NEAL GASSNER</v>
      </c>
      <c r="H3709" t="str">
        <f t="shared" si="57"/>
        <v>25612-7-NYR</v>
      </c>
    </row>
    <row r="3710" spans="1:8" x14ac:dyDescent="0.55000000000000004">
      <c r="A3710" t="s">
        <v>3386</v>
      </c>
      <c r="B3710" s="1">
        <v>40723</v>
      </c>
      <c r="C3710" t="s">
        <v>138</v>
      </c>
      <c r="D3710" t="s">
        <v>350</v>
      </c>
      <c r="E3710" t="s">
        <v>351</v>
      </c>
      <c r="F3710">
        <v>1</v>
      </c>
      <c r="G3710" t="str">
        <f t="array" ref="G3710">INDEX(BillToName,MATCH(A3710,'Bill to Data'!$A$2:$A$3040,0))</f>
        <v>MANSUR NESSRALLA</v>
      </c>
      <c r="H3710" t="str">
        <f t="shared" si="57"/>
        <v>AA144A-1</v>
      </c>
    </row>
    <row r="3711" spans="1:8" x14ac:dyDescent="0.55000000000000004">
      <c r="A3711" t="s">
        <v>3387</v>
      </c>
      <c r="B3711" s="1">
        <v>40723</v>
      </c>
      <c r="C3711" t="s">
        <v>138</v>
      </c>
      <c r="D3711" t="s">
        <v>2</v>
      </c>
      <c r="E3711" t="s">
        <v>3</v>
      </c>
      <c r="F3711">
        <v>1</v>
      </c>
      <c r="G3711" t="str">
        <f t="array" ref="G3711">INDEX(BillToName,MATCH(A3711,'Bill to Data'!$A$2:$A$3040,0))</f>
        <v>TOM RIESTER</v>
      </c>
      <c r="H3711" t="str">
        <f t="shared" si="57"/>
        <v>8000-543-236</v>
      </c>
    </row>
    <row r="3712" spans="1:8" x14ac:dyDescent="0.55000000000000004">
      <c r="A3712" t="s">
        <v>3388</v>
      </c>
      <c r="B3712" s="1">
        <v>40723</v>
      </c>
      <c r="C3712" t="s">
        <v>138</v>
      </c>
      <c r="D3712" t="s">
        <v>922</v>
      </c>
      <c r="E3712" t="s">
        <v>923</v>
      </c>
      <c r="F3712">
        <v>4</v>
      </c>
      <c r="G3712" t="str">
        <f t="array" ref="G3712">INDEX(BillToName,MATCH(A3712,'Bill to Data'!$A$2:$A$3040,0))</f>
        <v>AMELIA VICK</v>
      </c>
      <c r="H3712" t="str">
        <f t="shared" si="57"/>
        <v>PN031</v>
      </c>
    </row>
    <row r="3713" spans="1:8" x14ac:dyDescent="0.55000000000000004">
      <c r="A3713" t="s">
        <v>3389</v>
      </c>
      <c r="B3713" s="1">
        <v>40723</v>
      </c>
      <c r="C3713" t="s">
        <v>1</v>
      </c>
      <c r="D3713" t="s">
        <v>3390</v>
      </c>
      <c r="E3713" t="s">
        <v>3264</v>
      </c>
      <c r="F3713">
        <v>2</v>
      </c>
      <c r="G3713" t="str">
        <f t="array" ref="G3713">INDEX(BillToName,MATCH(A3713,'Bill to Data'!$A$2:$A$3040,0))</f>
        <v>DAVID HARRINGTON</v>
      </c>
      <c r="H3713" t="str">
        <f t="shared" si="57"/>
        <v>CP45196-NYB</v>
      </c>
    </row>
    <row r="3714" spans="1:8" x14ac:dyDescent="0.55000000000000004">
      <c r="A3714" t="s">
        <v>3389</v>
      </c>
      <c r="B3714" s="1">
        <v>40723</v>
      </c>
      <c r="C3714" t="s">
        <v>1</v>
      </c>
      <c r="D3714" t="s">
        <v>3391</v>
      </c>
      <c r="E3714" t="s">
        <v>3392</v>
      </c>
      <c r="F3714">
        <v>1</v>
      </c>
      <c r="G3714" t="str">
        <f t="array" ref="G3714">INDEX(BillToName,MATCH(A3714,'Bill to Data'!$A$2:$A$3040,0))</f>
        <v>DAVID HARRINGTON</v>
      </c>
      <c r="H3714" t="str">
        <f t="shared" ref="H3714:H3777" si="58">LEFT(D3714,LEN(D3714))</f>
        <v>CP10566-AL</v>
      </c>
    </row>
    <row r="3715" spans="1:8" x14ac:dyDescent="0.55000000000000004">
      <c r="A3715" t="s">
        <v>3393</v>
      </c>
      <c r="B3715" s="1">
        <v>40724</v>
      </c>
      <c r="C3715" t="s">
        <v>138</v>
      </c>
      <c r="D3715" t="s">
        <v>552</v>
      </c>
      <c r="E3715" t="s">
        <v>90</v>
      </c>
      <c r="F3715">
        <v>26</v>
      </c>
      <c r="G3715" t="str">
        <f t="array" ref="G3715">INDEX(BillToName,MATCH(A3715,'Bill to Data'!$A$2:$A$3040,0))</f>
        <v>AMUS MARTIN</v>
      </c>
      <c r="H3715" t="str">
        <f t="shared" si="58"/>
        <v>XRC11006-VK</v>
      </c>
    </row>
    <row r="3716" spans="1:8" x14ac:dyDescent="0.55000000000000004">
      <c r="A3716" t="s">
        <v>3394</v>
      </c>
      <c r="B3716" s="1">
        <v>40724</v>
      </c>
      <c r="C3716" t="s">
        <v>138</v>
      </c>
      <c r="D3716" t="s">
        <v>238</v>
      </c>
      <c r="E3716" t="s">
        <v>86</v>
      </c>
      <c r="F3716">
        <v>100</v>
      </c>
      <c r="G3716" t="str">
        <f t="array" ref="G3716">INDEX(BillToName,MATCH(A3716,'Bill to Data'!$A$2:$A$3040,0))</f>
        <v>PAT LONERGAN</v>
      </c>
      <c r="H3716" t="str">
        <f t="shared" si="58"/>
        <v>8079-PP-100</v>
      </c>
    </row>
    <row r="3717" spans="1:8" x14ac:dyDescent="0.55000000000000004">
      <c r="A3717" t="s">
        <v>3394</v>
      </c>
      <c r="B3717" s="1">
        <v>40724</v>
      </c>
      <c r="C3717" t="s">
        <v>138</v>
      </c>
      <c r="D3717" t="s">
        <v>2121</v>
      </c>
      <c r="E3717" t="s">
        <v>2122</v>
      </c>
      <c r="F3717">
        <v>70</v>
      </c>
      <c r="G3717" t="str">
        <f t="array" ref="G3717">INDEX(BillToName,MATCH(A3717,'Bill to Data'!$A$2:$A$3040,0))</f>
        <v>PAT LONERGAN</v>
      </c>
      <c r="H3717" t="str">
        <f t="shared" si="58"/>
        <v>25612-10-NYR</v>
      </c>
    </row>
    <row r="3718" spans="1:8" x14ac:dyDescent="0.55000000000000004">
      <c r="A3718" t="s">
        <v>3394</v>
      </c>
      <c r="B3718" s="1">
        <v>40724</v>
      </c>
      <c r="C3718" t="s">
        <v>138</v>
      </c>
      <c r="D3718" t="s">
        <v>1756</v>
      </c>
      <c r="E3718" t="s">
        <v>47</v>
      </c>
      <c r="F3718">
        <v>70</v>
      </c>
      <c r="G3718" t="str">
        <f t="array" ref="G3718">INDEX(BillToName,MATCH(A3718,'Bill to Data'!$A$2:$A$3040,0))</f>
        <v>PAT LONERGAN</v>
      </c>
      <c r="H3718" t="str">
        <f t="shared" si="58"/>
        <v>TTJ60-110025VP</v>
      </c>
    </row>
    <row r="3719" spans="1:8" x14ac:dyDescent="0.55000000000000004">
      <c r="A3719" t="s">
        <v>3395</v>
      </c>
      <c r="B3719" s="1">
        <v>40724</v>
      </c>
      <c r="C3719" t="s">
        <v>1</v>
      </c>
      <c r="D3719" t="s">
        <v>11</v>
      </c>
      <c r="E3719" t="s">
        <v>12</v>
      </c>
      <c r="F3719">
        <v>1</v>
      </c>
      <c r="G3719" t="str">
        <f t="array" ref="G3719">INDEX(BillToName,MATCH(A3719,'Bill to Data'!$A$2:$A$3040,0))</f>
        <v>REX DOWDY</v>
      </c>
      <c r="H3719" t="str">
        <f t="shared" si="58"/>
        <v>50800-PP-406</v>
      </c>
    </row>
    <row r="3720" spans="1:8" x14ac:dyDescent="0.55000000000000004">
      <c r="A3720" t="s">
        <v>3396</v>
      </c>
      <c r="B3720" s="1">
        <v>40724</v>
      </c>
      <c r="C3720" t="s">
        <v>1</v>
      </c>
      <c r="D3720" t="s">
        <v>2533</v>
      </c>
      <c r="E3720" t="s">
        <v>2534</v>
      </c>
      <c r="F3720">
        <v>1</v>
      </c>
      <c r="G3720" t="str">
        <f t="array" ref="G3720">INDEX(BillToName,MATCH(A3720,'Bill to Data'!$A$2:$A$3040,0))</f>
        <v>ERNEST RUDA</v>
      </c>
      <c r="H3720" t="str">
        <f t="shared" si="58"/>
        <v>5500-PPB-X22</v>
      </c>
    </row>
    <row r="3721" spans="1:8" x14ac:dyDescent="0.55000000000000004">
      <c r="A3721" t="s">
        <v>3396</v>
      </c>
      <c r="B3721" s="1">
        <v>40724</v>
      </c>
      <c r="C3721" t="s">
        <v>1</v>
      </c>
      <c r="D3721" t="s">
        <v>3100</v>
      </c>
      <c r="E3721" t="s">
        <v>63</v>
      </c>
      <c r="F3721">
        <v>1</v>
      </c>
      <c r="G3721" t="str">
        <f t="array" ref="G3721">INDEX(BillToName,MATCH(A3721,'Bill to Data'!$A$2:$A$3040,0))</f>
        <v>ERNEST RUDA</v>
      </c>
      <c r="H3721" t="str">
        <f t="shared" si="58"/>
        <v>DG80015VS</v>
      </c>
    </row>
    <row r="3722" spans="1:8" x14ac:dyDescent="0.55000000000000004">
      <c r="A3722" t="s">
        <v>3396</v>
      </c>
      <c r="B3722" s="1">
        <v>40724</v>
      </c>
      <c r="C3722" t="s">
        <v>1</v>
      </c>
      <c r="D3722" t="s">
        <v>1812</v>
      </c>
      <c r="E3722" t="s">
        <v>63</v>
      </c>
      <c r="F3722">
        <v>1</v>
      </c>
      <c r="G3722" t="str">
        <f t="array" ref="G3722">INDEX(BillToName,MATCH(A3722,'Bill to Data'!$A$2:$A$3040,0))</f>
        <v>ERNEST RUDA</v>
      </c>
      <c r="H3722" t="str">
        <f t="shared" si="58"/>
        <v>DG8005VS</v>
      </c>
    </row>
    <row r="3723" spans="1:8" x14ac:dyDescent="0.55000000000000004">
      <c r="A3723" t="s">
        <v>3396</v>
      </c>
      <c r="B3723" s="1">
        <v>40724</v>
      </c>
      <c r="C3723" t="s">
        <v>1</v>
      </c>
      <c r="D3723" t="s">
        <v>658</v>
      </c>
      <c r="E3723" t="s">
        <v>63</v>
      </c>
      <c r="F3723">
        <v>1</v>
      </c>
      <c r="G3723" t="str">
        <f t="array" ref="G3723">INDEX(BillToName,MATCH(A3723,'Bill to Data'!$A$2:$A$3040,0))</f>
        <v>ERNEST RUDA</v>
      </c>
      <c r="H3723" t="str">
        <f t="shared" si="58"/>
        <v>DG8003VS</v>
      </c>
    </row>
    <row r="3724" spans="1:8" x14ac:dyDescent="0.55000000000000004">
      <c r="A3724" t="s">
        <v>3397</v>
      </c>
      <c r="B3724" s="1">
        <v>40725</v>
      </c>
      <c r="C3724" t="s">
        <v>138</v>
      </c>
      <c r="D3724" t="s">
        <v>31</v>
      </c>
      <c r="E3724" t="s">
        <v>30</v>
      </c>
      <c r="F3724">
        <v>150</v>
      </c>
      <c r="G3724" t="str">
        <f t="array" ref="G3724">INDEX(BillToName,MATCH(A3724,'Bill to Data'!$A$2:$A$3040,0))</f>
        <v>Craig Huf</v>
      </c>
      <c r="H3724" t="str">
        <f t="shared" si="58"/>
        <v>25612-1-NYR</v>
      </c>
    </row>
    <row r="3725" spans="1:8" x14ac:dyDescent="0.55000000000000004">
      <c r="A3725" t="s">
        <v>3397</v>
      </c>
      <c r="B3725" s="1">
        <v>40725</v>
      </c>
      <c r="C3725" t="s">
        <v>138</v>
      </c>
      <c r="D3725" t="s">
        <v>453</v>
      </c>
      <c r="E3725" t="s">
        <v>30</v>
      </c>
      <c r="F3725">
        <v>75</v>
      </c>
      <c r="G3725" t="str">
        <f t="array" ref="G3725">INDEX(BillToName,MATCH(A3725,'Bill to Data'!$A$2:$A$3040,0))</f>
        <v>Craig Huf</v>
      </c>
      <c r="H3725" t="str">
        <f t="shared" si="58"/>
        <v>25612-2-NYR</v>
      </c>
    </row>
    <row r="3726" spans="1:8" x14ac:dyDescent="0.55000000000000004">
      <c r="A3726" t="s">
        <v>3397</v>
      </c>
      <c r="B3726" s="1">
        <v>40725</v>
      </c>
      <c r="C3726" t="s">
        <v>138</v>
      </c>
      <c r="D3726" t="s">
        <v>59</v>
      </c>
      <c r="E3726" t="s">
        <v>60</v>
      </c>
      <c r="F3726">
        <v>75</v>
      </c>
      <c r="G3726" t="str">
        <f t="array" ref="G3726">INDEX(BillToName,MATCH(A3726,'Bill to Data'!$A$2:$A$3040,0))</f>
        <v>Craig Huf</v>
      </c>
      <c r="H3726" t="str">
        <f t="shared" si="58"/>
        <v>DG11002-VP</v>
      </c>
    </row>
    <row r="3727" spans="1:8" x14ac:dyDescent="0.55000000000000004">
      <c r="A3727" t="s">
        <v>3397</v>
      </c>
      <c r="B3727" s="1">
        <v>40725</v>
      </c>
      <c r="C3727" t="s">
        <v>138</v>
      </c>
      <c r="D3727" t="s">
        <v>748</v>
      </c>
      <c r="E3727" t="s">
        <v>293</v>
      </c>
      <c r="F3727">
        <v>75</v>
      </c>
      <c r="G3727" t="str">
        <f t="array" ref="G3727">INDEX(BillToName,MATCH(A3727,'Bill to Data'!$A$2:$A$3040,0))</f>
        <v>Craig Huf</v>
      </c>
      <c r="H3727" t="str">
        <f t="shared" si="58"/>
        <v>AIXR110025VP</v>
      </c>
    </row>
    <row r="3728" spans="1:8" x14ac:dyDescent="0.55000000000000004">
      <c r="A3728" t="s">
        <v>3397</v>
      </c>
      <c r="B3728" s="1">
        <v>40725</v>
      </c>
      <c r="C3728" t="s">
        <v>138</v>
      </c>
      <c r="D3728" t="s">
        <v>3398</v>
      </c>
      <c r="E3728" t="s">
        <v>1049</v>
      </c>
      <c r="F3728">
        <v>75</v>
      </c>
      <c r="G3728" t="str">
        <f t="array" ref="G3728">INDEX(BillToName,MATCH(A3728,'Bill to Data'!$A$2:$A$3040,0))</f>
        <v>Craig Huf</v>
      </c>
      <c r="H3728" t="str">
        <f t="shared" si="58"/>
        <v>AITTJ60-110025V</v>
      </c>
    </row>
    <row r="3729" spans="1:8" x14ac:dyDescent="0.55000000000000004">
      <c r="A3729" t="s">
        <v>3399</v>
      </c>
      <c r="B3729" s="1">
        <v>40725</v>
      </c>
      <c r="C3729" t="s">
        <v>1</v>
      </c>
      <c r="D3729" t="s">
        <v>1097</v>
      </c>
      <c r="E3729" t="s">
        <v>1098</v>
      </c>
      <c r="F3729">
        <v>1</v>
      </c>
      <c r="G3729" t="str">
        <f t="array" ref="G3729">INDEX(BillToName,MATCH(A3729,'Bill to Data'!$A$2:$A$3040,0))</f>
        <v>WILLIAM VAUGHN</v>
      </c>
      <c r="H3729" t="str">
        <f t="shared" si="58"/>
        <v>IN15-ST</v>
      </c>
    </row>
    <row r="3730" spans="1:8" x14ac:dyDescent="0.55000000000000004">
      <c r="A3730" t="s">
        <v>3399</v>
      </c>
      <c r="B3730" s="1">
        <v>40725</v>
      </c>
      <c r="C3730" t="s">
        <v>1</v>
      </c>
      <c r="D3730" t="s">
        <v>1095</v>
      </c>
      <c r="E3730" t="s">
        <v>1096</v>
      </c>
      <c r="F3730">
        <v>1</v>
      </c>
      <c r="G3730" t="str">
        <f t="array" ref="G3730">INDEX(BillToName,MATCH(A3730,'Bill to Data'!$A$2:$A$3040,0))</f>
        <v>WILLIAM VAUGHN</v>
      </c>
      <c r="H3730" t="str">
        <f t="shared" si="58"/>
        <v>IN0015-19</v>
      </c>
    </row>
    <row r="3731" spans="1:8" x14ac:dyDescent="0.55000000000000004">
      <c r="A3731" t="s">
        <v>3400</v>
      </c>
      <c r="B3731" s="1">
        <v>40725</v>
      </c>
      <c r="C3731" t="s">
        <v>1</v>
      </c>
      <c r="D3731" t="s">
        <v>1103</v>
      </c>
      <c r="E3731" t="s">
        <v>1104</v>
      </c>
      <c r="F3731">
        <v>3</v>
      </c>
      <c r="G3731" t="str">
        <f t="array" ref="G3731">INDEX(BillToName,MATCH(A3731,'Bill to Data'!$A$2:$A$3040,0))</f>
        <v>BRIAN CAREY</v>
      </c>
      <c r="H3731" t="str">
        <f t="shared" si="58"/>
        <v>20460-00</v>
      </c>
    </row>
    <row r="3732" spans="1:8" x14ac:dyDescent="0.55000000000000004">
      <c r="A3732" t="s">
        <v>3401</v>
      </c>
      <c r="B3732" s="1">
        <v>40725</v>
      </c>
      <c r="C3732" t="s">
        <v>138</v>
      </c>
      <c r="D3732" t="s">
        <v>3402</v>
      </c>
      <c r="E3732" t="s">
        <v>758</v>
      </c>
      <c r="F3732">
        <v>1</v>
      </c>
      <c r="G3732" t="str">
        <f t="array" ref="G3732">INDEX(BillToName,MATCH(A3732,'Bill to Data'!$A$2:$A$3040,0))</f>
        <v>MICHALE AUSMAN</v>
      </c>
      <c r="H3732" t="str">
        <f t="shared" si="58"/>
        <v>5880-3/4-2TOC20</v>
      </c>
    </row>
    <row r="3733" spans="1:8" x14ac:dyDescent="0.55000000000000004">
      <c r="A3733" t="s">
        <v>3403</v>
      </c>
      <c r="B3733" s="1">
        <v>40725</v>
      </c>
      <c r="C3733" t="s">
        <v>138</v>
      </c>
      <c r="D3733" t="s">
        <v>3379</v>
      </c>
      <c r="E3733" t="s">
        <v>240</v>
      </c>
      <c r="F3733">
        <v>1</v>
      </c>
      <c r="G3733" t="str">
        <f t="array" ref="G3733">INDEX(BillToName,MATCH(A3733,'Bill to Data'!$A$2:$A$3040,0))</f>
        <v>FLINT HILL</v>
      </c>
      <c r="H3733" t="str">
        <f t="shared" si="58"/>
        <v>TF-VS2.5</v>
      </c>
    </row>
    <row r="3734" spans="1:8" x14ac:dyDescent="0.55000000000000004">
      <c r="A3734" t="s">
        <v>3404</v>
      </c>
      <c r="B3734" s="1">
        <v>40725</v>
      </c>
      <c r="C3734" t="s">
        <v>138</v>
      </c>
      <c r="D3734" t="s">
        <v>1329</v>
      </c>
      <c r="E3734" t="s">
        <v>1330</v>
      </c>
      <c r="F3734">
        <v>9</v>
      </c>
      <c r="G3734" t="str">
        <f t="array" ref="G3734">INDEX(BillToName,MATCH(A3734,'Bill to Data'!$A$2:$A$3040,0))</f>
        <v>Ted Pahl</v>
      </c>
      <c r="H3734" t="str">
        <f t="shared" si="58"/>
        <v>21353-6-24-NYB</v>
      </c>
    </row>
    <row r="3735" spans="1:8" x14ac:dyDescent="0.55000000000000004">
      <c r="A3735" t="s">
        <v>3404</v>
      </c>
      <c r="B3735" s="1">
        <v>40725</v>
      </c>
      <c r="C3735" t="s">
        <v>138</v>
      </c>
      <c r="D3735" t="s">
        <v>155</v>
      </c>
      <c r="E3735" t="s">
        <v>156</v>
      </c>
      <c r="F3735">
        <v>10</v>
      </c>
      <c r="G3735" t="str">
        <f t="array" ref="G3735">INDEX(BillToName,MATCH(A3735,'Bill to Data'!$A$2:$A$3040,0))</f>
        <v>Ted Pahl</v>
      </c>
      <c r="H3735" t="str">
        <f t="shared" si="58"/>
        <v>QJ1/4T-NYB</v>
      </c>
    </row>
    <row r="3736" spans="1:8" x14ac:dyDescent="0.55000000000000004">
      <c r="A3736" t="s">
        <v>3405</v>
      </c>
      <c r="B3736" s="1">
        <v>40725</v>
      </c>
      <c r="C3736" t="s">
        <v>138</v>
      </c>
      <c r="D3736" t="s">
        <v>3406</v>
      </c>
      <c r="E3736" t="s">
        <v>3407</v>
      </c>
      <c r="F3736">
        <v>1</v>
      </c>
      <c r="G3736" t="str">
        <f t="array" ref="G3736">INDEX(BillToName,MATCH(A3736,'Bill to Data'!$A$2:$A$3040,0))</f>
        <v>ROSS</v>
      </c>
      <c r="H3736" t="str">
        <f t="shared" si="58"/>
        <v>115-0159-539</v>
      </c>
    </row>
    <row r="3737" spans="1:8" x14ac:dyDescent="0.55000000000000004">
      <c r="A3737" t="s">
        <v>3408</v>
      </c>
      <c r="B3737" s="1">
        <v>40725</v>
      </c>
      <c r="C3737" t="s">
        <v>138</v>
      </c>
      <c r="D3737" t="s">
        <v>660</v>
      </c>
      <c r="E3737" t="s">
        <v>20</v>
      </c>
      <c r="F3737">
        <v>1</v>
      </c>
      <c r="G3737" t="str">
        <f t="array" ref="G3737">INDEX(BillToName,MATCH(A3737,'Bill to Data'!$A$2:$A$3040,0))</f>
        <v>Michael Firestone</v>
      </c>
      <c r="H3737" t="str">
        <f t="shared" si="58"/>
        <v>AA43LA-AL4</v>
      </c>
    </row>
    <row r="3738" spans="1:8" x14ac:dyDescent="0.55000000000000004">
      <c r="A3738" t="s">
        <v>3409</v>
      </c>
      <c r="B3738" s="1">
        <v>40729</v>
      </c>
      <c r="C3738" t="s">
        <v>138</v>
      </c>
      <c r="D3738" t="s">
        <v>1329</v>
      </c>
      <c r="E3738" t="s">
        <v>1330</v>
      </c>
      <c r="F3738">
        <v>31</v>
      </c>
      <c r="G3738" t="str">
        <f t="array" ref="G3738">INDEX(BillToName,MATCH(A3738,'Bill to Data'!$A$2:$A$3040,0))</f>
        <v>CHRIS LEMONS</v>
      </c>
      <c r="H3738" t="str">
        <f t="shared" si="58"/>
        <v>21353-6-24-NYB</v>
      </c>
    </row>
    <row r="3739" spans="1:8" x14ac:dyDescent="0.55000000000000004">
      <c r="A3739" t="s">
        <v>3409</v>
      </c>
      <c r="B3739" s="1">
        <v>40729</v>
      </c>
      <c r="C3739" t="s">
        <v>138</v>
      </c>
      <c r="D3739" t="s">
        <v>155</v>
      </c>
      <c r="E3739" t="s">
        <v>156</v>
      </c>
      <c r="F3739">
        <v>31</v>
      </c>
      <c r="G3739" t="str">
        <f t="array" ref="G3739">INDEX(BillToName,MATCH(A3739,'Bill to Data'!$A$2:$A$3040,0))</f>
        <v>CHRIS LEMONS</v>
      </c>
      <c r="H3739" t="str">
        <f t="shared" si="58"/>
        <v>QJ1/4T-NYB</v>
      </c>
    </row>
    <row r="3740" spans="1:8" x14ac:dyDescent="0.55000000000000004">
      <c r="A3740" t="s">
        <v>3410</v>
      </c>
      <c r="B3740" s="1">
        <v>40729</v>
      </c>
      <c r="C3740" t="s">
        <v>138</v>
      </c>
      <c r="D3740" t="s">
        <v>1515</v>
      </c>
      <c r="E3740" t="s">
        <v>638</v>
      </c>
      <c r="F3740">
        <v>1</v>
      </c>
      <c r="G3740" t="str">
        <f t="array" ref="G3740">INDEX(BillToName,MATCH(A3740,'Bill to Data'!$A$2:$A$3040,0))</f>
        <v>harvey kolelka</v>
      </c>
      <c r="H3740" t="str">
        <f t="shared" si="58"/>
        <v>5500-PPB-X3</v>
      </c>
    </row>
    <row r="3741" spans="1:8" x14ac:dyDescent="0.55000000000000004">
      <c r="A3741" t="s">
        <v>3411</v>
      </c>
      <c r="B3741" s="1">
        <v>40729</v>
      </c>
      <c r="C3741" t="s">
        <v>138</v>
      </c>
      <c r="D3741" t="s">
        <v>3084</v>
      </c>
      <c r="E3741" t="s">
        <v>3085</v>
      </c>
      <c r="F3741">
        <v>-2</v>
      </c>
      <c r="G3741" t="str">
        <f t="array" ref="G3741">INDEX(BillToName,MATCH(A3741,'Bill to Data'!$A$2:$A$3040,0))</f>
        <v>Phone Orders</v>
      </c>
      <c r="H3741" t="str">
        <f t="shared" si="58"/>
        <v>6671-18</v>
      </c>
    </row>
    <row r="3742" spans="1:8" x14ac:dyDescent="0.55000000000000004">
      <c r="A3742" t="s">
        <v>3412</v>
      </c>
      <c r="B3742" s="1">
        <v>40729</v>
      </c>
      <c r="C3742" t="s">
        <v>138</v>
      </c>
      <c r="D3742" t="s">
        <v>3341</v>
      </c>
      <c r="E3742" t="s">
        <v>3342</v>
      </c>
      <c r="F3742">
        <v>0</v>
      </c>
      <c r="G3742" t="str">
        <f t="array" ref="G3742">INDEX(BillToName,MATCH(A3742,'Bill to Data'!$A$2:$A$3040,0))</f>
        <v>KENNITH INGLE</v>
      </c>
      <c r="H3742" t="str">
        <f t="shared" si="58"/>
        <v>65-05179</v>
      </c>
    </row>
    <row r="3743" spans="1:8" x14ac:dyDescent="0.55000000000000004">
      <c r="A3743" t="s">
        <v>3412</v>
      </c>
      <c r="B3743" s="1">
        <v>40729</v>
      </c>
      <c r="C3743" t="s">
        <v>138</v>
      </c>
      <c r="D3743" t="s">
        <v>3343</v>
      </c>
      <c r="E3743" t="s">
        <v>3344</v>
      </c>
      <c r="F3743">
        <v>0</v>
      </c>
      <c r="G3743" t="str">
        <f t="array" ref="G3743">INDEX(BillToName,MATCH(A3743,'Bill to Data'!$A$2:$A$3040,0))</f>
        <v>KENNITH INGLE</v>
      </c>
      <c r="H3743" t="str">
        <f t="shared" si="58"/>
        <v>60-10081</v>
      </c>
    </row>
    <row r="3744" spans="1:8" x14ac:dyDescent="0.55000000000000004">
      <c r="A3744" t="s">
        <v>3412</v>
      </c>
      <c r="B3744" s="1">
        <v>40729</v>
      </c>
      <c r="C3744" t="s">
        <v>138</v>
      </c>
      <c r="D3744" t="s">
        <v>3345</v>
      </c>
      <c r="E3744" t="s">
        <v>3346</v>
      </c>
      <c r="F3744">
        <v>0</v>
      </c>
      <c r="G3744" t="str">
        <f t="array" ref="G3744">INDEX(BillToName,MATCH(A3744,'Bill to Data'!$A$2:$A$3040,0))</f>
        <v>KENNITH INGLE</v>
      </c>
      <c r="H3744" t="str">
        <f t="shared" si="58"/>
        <v>45-05787</v>
      </c>
    </row>
    <row r="3745" spans="1:8" x14ac:dyDescent="0.55000000000000004">
      <c r="A3745" t="s">
        <v>3412</v>
      </c>
      <c r="B3745" s="1">
        <v>40729</v>
      </c>
      <c r="C3745" t="s">
        <v>138</v>
      </c>
      <c r="D3745" t="s">
        <v>3413</v>
      </c>
      <c r="E3745" t="s">
        <v>3414</v>
      </c>
      <c r="F3745">
        <v>1</v>
      </c>
      <c r="G3745" t="str">
        <f t="array" ref="G3745">INDEX(BillToName,MATCH(A3745,'Bill to Data'!$A$2:$A$3040,0))</f>
        <v>KENNITH INGLE</v>
      </c>
      <c r="H3745" t="str">
        <f t="shared" si="58"/>
        <v>45-05775</v>
      </c>
    </row>
    <row r="3746" spans="1:8" x14ac:dyDescent="0.55000000000000004">
      <c r="A3746" t="s">
        <v>3415</v>
      </c>
      <c r="B3746" s="1">
        <v>40729</v>
      </c>
      <c r="C3746" t="s">
        <v>1</v>
      </c>
      <c r="D3746" t="s">
        <v>577</v>
      </c>
      <c r="E3746" t="s">
        <v>578</v>
      </c>
      <c r="F3746">
        <v>1</v>
      </c>
      <c r="G3746" t="str">
        <f t="array" ref="G3746">INDEX(BillToName,MATCH(A3746,'Bill to Data'!$A$2:$A$3040,0))</f>
        <v>Jennifer OKeefe</v>
      </c>
      <c r="H3746" t="str">
        <f t="shared" si="58"/>
        <v>AA122-1/2-PP-50</v>
      </c>
    </row>
    <row r="3747" spans="1:8" x14ac:dyDescent="0.55000000000000004">
      <c r="A3747" t="s">
        <v>3416</v>
      </c>
      <c r="B3747" s="1">
        <v>40729</v>
      </c>
      <c r="C3747" t="s">
        <v>1</v>
      </c>
      <c r="D3747" t="s">
        <v>523</v>
      </c>
      <c r="E3747" t="s">
        <v>63</v>
      </c>
      <c r="F3747">
        <v>39</v>
      </c>
      <c r="G3747" t="str">
        <f t="array" ref="G3747">INDEX(BillToName,MATCH(A3747,'Bill to Data'!$A$2:$A$3040,0))</f>
        <v>BRYAN CASEY</v>
      </c>
      <c r="H3747" t="str">
        <f t="shared" si="58"/>
        <v>TP8002VS</v>
      </c>
    </row>
    <row r="3748" spans="1:8" x14ac:dyDescent="0.55000000000000004">
      <c r="A3748" t="s">
        <v>3417</v>
      </c>
      <c r="B3748" s="1">
        <v>40729</v>
      </c>
      <c r="C3748" t="s">
        <v>1</v>
      </c>
      <c r="D3748" t="s">
        <v>967</v>
      </c>
      <c r="E3748" t="s">
        <v>968</v>
      </c>
      <c r="F3748">
        <v>1</v>
      </c>
      <c r="G3748" t="str">
        <f t="array" ref="G3748">INDEX(BillToName,MATCH(A3748,'Bill to Data'!$A$2:$A$3040,0))</f>
        <v>CURTIS COOLIDGE</v>
      </c>
      <c r="H3748" t="str">
        <f t="shared" si="58"/>
        <v>SRS-600</v>
      </c>
    </row>
    <row r="3749" spans="1:8" x14ac:dyDescent="0.55000000000000004">
      <c r="A3749" t="s">
        <v>3418</v>
      </c>
      <c r="B3749" s="1">
        <v>40729</v>
      </c>
      <c r="C3749" t="s">
        <v>1</v>
      </c>
      <c r="D3749" t="s">
        <v>1567</v>
      </c>
      <c r="E3749" t="s">
        <v>893</v>
      </c>
      <c r="F3749">
        <v>36</v>
      </c>
      <c r="G3749" t="str">
        <f t="array" ref="G3749">INDEX(BillToName,MATCH(A3749,'Bill to Data'!$A$2:$A$3040,0))</f>
        <v>TYLER ESAU</v>
      </c>
      <c r="H3749" t="str">
        <f t="shared" si="58"/>
        <v>TDXL11003</v>
      </c>
    </row>
    <row r="3750" spans="1:8" x14ac:dyDescent="0.55000000000000004">
      <c r="A3750" t="s">
        <v>3419</v>
      </c>
      <c r="B3750" s="1">
        <v>40729</v>
      </c>
      <c r="C3750" t="s">
        <v>1</v>
      </c>
      <c r="D3750" t="s">
        <v>2471</v>
      </c>
      <c r="E3750" t="s">
        <v>2472</v>
      </c>
      <c r="F3750">
        <v>6</v>
      </c>
      <c r="G3750" t="str">
        <f t="array" ref="G3750">INDEX(BillToName,MATCH(A3750,'Bill to Data'!$A$2:$A$3040,0))</f>
        <v>JEFF MAREK</v>
      </c>
      <c r="H3750" t="str">
        <f t="shared" si="58"/>
        <v>QJ363C-3/4-NYB</v>
      </c>
    </row>
    <row r="3751" spans="1:8" x14ac:dyDescent="0.55000000000000004">
      <c r="A3751" t="s">
        <v>3420</v>
      </c>
      <c r="B3751" s="1">
        <v>40729</v>
      </c>
      <c r="C3751" t="s">
        <v>1</v>
      </c>
      <c r="D3751" t="s">
        <v>163</v>
      </c>
      <c r="E3751" t="s">
        <v>83</v>
      </c>
      <c r="F3751">
        <v>2</v>
      </c>
      <c r="G3751" t="str">
        <f t="array" ref="G3751">INDEX(BillToName,MATCH(A3751,'Bill to Data'!$A$2:$A$3040,0))</f>
        <v>JOHN RAFFAGHELLO</v>
      </c>
      <c r="H3751" t="str">
        <f t="shared" si="58"/>
        <v>18635-111-406-N</v>
      </c>
    </row>
    <row r="3752" spans="1:8" x14ac:dyDescent="0.55000000000000004">
      <c r="A3752" t="s">
        <v>3420</v>
      </c>
      <c r="B3752" s="1">
        <v>40729</v>
      </c>
      <c r="C3752" t="s">
        <v>1</v>
      </c>
      <c r="D3752" t="s">
        <v>164</v>
      </c>
      <c r="E3752" t="s">
        <v>81</v>
      </c>
      <c r="F3752">
        <v>2</v>
      </c>
      <c r="G3752" t="str">
        <f t="array" ref="G3752">INDEX(BillToName,MATCH(A3752,'Bill to Data'!$A$2:$A$3040,0))</f>
        <v>JOHN RAFFAGHELLO</v>
      </c>
      <c r="H3752" t="str">
        <f t="shared" si="58"/>
        <v>18636-112-406-N</v>
      </c>
    </row>
    <row r="3753" spans="1:8" x14ac:dyDescent="0.55000000000000004">
      <c r="A3753" t="s">
        <v>3420</v>
      </c>
      <c r="B3753" s="1">
        <v>40729</v>
      </c>
      <c r="C3753" t="s">
        <v>1</v>
      </c>
      <c r="D3753" t="s">
        <v>254</v>
      </c>
      <c r="E3753" t="s">
        <v>255</v>
      </c>
      <c r="F3753">
        <v>12</v>
      </c>
      <c r="G3753" t="str">
        <f t="array" ref="G3753">INDEX(BillToName,MATCH(A3753,'Bill to Data'!$A$2:$A$3040,0))</f>
        <v>JOHN RAFFAGHELLO</v>
      </c>
      <c r="H3753" t="str">
        <f t="shared" si="58"/>
        <v>CP21953-EPR</v>
      </c>
    </row>
    <row r="3754" spans="1:8" x14ac:dyDescent="0.55000000000000004">
      <c r="A3754" t="s">
        <v>3420</v>
      </c>
      <c r="B3754" s="1">
        <v>40729</v>
      </c>
      <c r="C3754" t="s">
        <v>1</v>
      </c>
      <c r="D3754" t="s">
        <v>242</v>
      </c>
      <c r="E3754" t="s">
        <v>243</v>
      </c>
      <c r="F3754">
        <v>12</v>
      </c>
      <c r="G3754" t="str">
        <f t="array" ref="G3754">INDEX(BillToName,MATCH(A3754,'Bill to Data'!$A$2:$A$3040,0))</f>
        <v>JOHN RAFFAGHELLO</v>
      </c>
      <c r="H3754" t="str">
        <f t="shared" si="58"/>
        <v>CP19438-EPR</v>
      </c>
    </row>
    <row r="3755" spans="1:8" x14ac:dyDescent="0.55000000000000004">
      <c r="A3755" t="s">
        <v>3420</v>
      </c>
      <c r="B3755" s="1">
        <v>40729</v>
      </c>
      <c r="C3755" t="s">
        <v>1</v>
      </c>
      <c r="D3755" t="s">
        <v>77</v>
      </c>
      <c r="E3755" t="s">
        <v>30</v>
      </c>
      <c r="F3755">
        <v>6</v>
      </c>
      <c r="G3755" t="str">
        <f t="array" ref="G3755">INDEX(BillToName,MATCH(A3755,'Bill to Data'!$A$2:$A$3040,0))</f>
        <v>JOHN RAFFAGHELLO</v>
      </c>
      <c r="H3755" t="str">
        <f t="shared" si="58"/>
        <v>25612-6-NYR</v>
      </c>
    </row>
    <row r="3756" spans="1:8" x14ac:dyDescent="0.55000000000000004">
      <c r="A3756" t="s">
        <v>3420</v>
      </c>
      <c r="B3756" s="1">
        <v>40729</v>
      </c>
      <c r="C3756" t="s">
        <v>1</v>
      </c>
      <c r="D3756" t="s">
        <v>2452</v>
      </c>
      <c r="E3756" t="s">
        <v>997</v>
      </c>
      <c r="F3756">
        <v>6</v>
      </c>
      <c r="G3756" t="str">
        <f t="array" ref="G3756">INDEX(BillToName,MATCH(A3756,'Bill to Data'!$A$2:$A$3040,0))</f>
        <v>JOHN RAFFAGHELLO</v>
      </c>
      <c r="H3756" t="str">
        <f t="shared" si="58"/>
        <v>XR11001VS</v>
      </c>
    </row>
    <row r="3757" spans="1:8" x14ac:dyDescent="0.55000000000000004">
      <c r="A3757" t="s">
        <v>3421</v>
      </c>
      <c r="B3757" s="1">
        <v>40729</v>
      </c>
      <c r="C3757" t="s">
        <v>1</v>
      </c>
      <c r="D3757" t="s">
        <v>393</v>
      </c>
      <c r="E3757" t="s">
        <v>257</v>
      </c>
      <c r="F3757">
        <v>20</v>
      </c>
      <c r="G3757" t="str">
        <f t="array" ref="G3757">INDEX(BillToName,MATCH(A3757,'Bill to Data'!$A$2:$A$3040,0))</f>
        <v>RUSSELL SEARCY</v>
      </c>
      <c r="H3757" t="str">
        <f t="shared" si="58"/>
        <v>L85-038</v>
      </c>
    </row>
    <row r="3758" spans="1:8" x14ac:dyDescent="0.55000000000000004">
      <c r="A3758" t="s">
        <v>3421</v>
      </c>
      <c r="B3758" s="1">
        <v>40729</v>
      </c>
      <c r="C3758" t="s">
        <v>1</v>
      </c>
      <c r="D3758" t="s">
        <v>71</v>
      </c>
      <c r="E3758" t="s">
        <v>72</v>
      </c>
      <c r="F3758">
        <v>1</v>
      </c>
      <c r="G3758" t="str">
        <f t="array" ref="G3758">INDEX(BillToName,MATCH(A3758,'Bill to Data'!$A$2:$A$3040,0))</f>
        <v>RUSSELL SEARCY</v>
      </c>
      <c r="H3758" t="str">
        <f t="shared" si="58"/>
        <v>55215-50-EPR</v>
      </c>
    </row>
    <row r="3759" spans="1:8" x14ac:dyDescent="0.55000000000000004">
      <c r="A3759" t="s">
        <v>3421</v>
      </c>
      <c r="B3759" s="1">
        <v>40729</v>
      </c>
      <c r="C3759" t="s">
        <v>1</v>
      </c>
      <c r="D3759" t="s">
        <v>690</v>
      </c>
      <c r="E3759" t="s">
        <v>120</v>
      </c>
      <c r="F3759">
        <v>6</v>
      </c>
      <c r="G3759" t="str">
        <f t="array" ref="G3759">INDEX(BillToName,MATCH(A3759,'Bill to Data'!$A$2:$A$3040,0))</f>
        <v>RUSSELL SEARCY</v>
      </c>
      <c r="H3759" t="str">
        <f t="shared" si="58"/>
        <v>XR8003VS</v>
      </c>
    </row>
    <row r="3760" spans="1:8" x14ac:dyDescent="0.55000000000000004">
      <c r="A3760" t="s">
        <v>3421</v>
      </c>
      <c r="B3760" s="1">
        <v>40729</v>
      </c>
      <c r="C3760" t="s">
        <v>1</v>
      </c>
      <c r="D3760" t="s">
        <v>130</v>
      </c>
      <c r="E3760" t="s">
        <v>120</v>
      </c>
      <c r="F3760">
        <v>6</v>
      </c>
      <c r="G3760" t="str">
        <f t="array" ref="G3760">INDEX(BillToName,MATCH(A3760,'Bill to Data'!$A$2:$A$3040,0))</f>
        <v>RUSSELL SEARCY</v>
      </c>
      <c r="H3760" t="str">
        <f t="shared" si="58"/>
        <v>XR8004VS</v>
      </c>
    </row>
    <row r="3761" spans="1:8" x14ac:dyDescent="0.55000000000000004">
      <c r="A3761" t="s">
        <v>3421</v>
      </c>
      <c r="B3761" s="1">
        <v>40729</v>
      </c>
      <c r="C3761" t="s">
        <v>1</v>
      </c>
      <c r="D3761" t="s">
        <v>29</v>
      </c>
      <c r="E3761" t="s">
        <v>30</v>
      </c>
      <c r="F3761">
        <v>12</v>
      </c>
      <c r="G3761" t="str">
        <f t="array" ref="G3761">INDEX(BillToName,MATCH(A3761,'Bill to Data'!$A$2:$A$3040,0))</f>
        <v>RUSSELL SEARCY</v>
      </c>
      <c r="H3761" t="str">
        <f t="shared" si="58"/>
        <v>25612-4-NYR</v>
      </c>
    </row>
    <row r="3762" spans="1:8" x14ac:dyDescent="0.55000000000000004">
      <c r="A3762" t="s">
        <v>3422</v>
      </c>
      <c r="B3762" s="1">
        <v>40730</v>
      </c>
      <c r="C3762" t="s">
        <v>1</v>
      </c>
      <c r="D3762" t="s">
        <v>528</v>
      </c>
      <c r="E3762" t="s">
        <v>529</v>
      </c>
      <c r="F3762">
        <v>1</v>
      </c>
      <c r="G3762" t="str">
        <f t="array" ref="G3762">INDEX(BillToName,MATCH(A3762,'Bill to Data'!$A$2:$A$3040,0))</f>
        <v>DAVID McKELVIE</v>
      </c>
      <c r="H3762" t="str">
        <f t="shared" si="58"/>
        <v>23120-3/4-PP</v>
      </c>
    </row>
    <row r="3763" spans="1:8" x14ac:dyDescent="0.55000000000000004">
      <c r="A3763" t="s">
        <v>3423</v>
      </c>
      <c r="B3763" s="1">
        <v>40730</v>
      </c>
      <c r="C3763" t="s">
        <v>1</v>
      </c>
      <c r="D3763" t="s">
        <v>16</v>
      </c>
      <c r="E3763" t="s">
        <v>17</v>
      </c>
      <c r="F3763">
        <v>6</v>
      </c>
      <c r="G3763" t="str">
        <f t="array" ref="G3763">INDEX(BillToName,MATCH(A3763,'Bill to Data'!$A$2:$A$3040,0))</f>
        <v>CHRISTINE COOLEY</v>
      </c>
      <c r="H3763" t="str">
        <f t="shared" si="58"/>
        <v>8007-543-836</v>
      </c>
    </row>
    <row r="3764" spans="1:8" x14ac:dyDescent="0.55000000000000004">
      <c r="A3764" t="s">
        <v>3424</v>
      </c>
      <c r="B3764" s="1">
        <v>40730</v>
      </c>
      <c r="C3764" t="s">
        <v>1</v>
      </c>
      <c r="D3764" t="s">
        <v>579</v>
      </c>
      <c r="E3764" t="s">
        <v>474</v>
      </c>
      <c r="F3764">
        <v>6</v>
      </c>
      <c r="G3764" t="str">
        <f t="array" ref="G3764">INDEX(BillToName,MATCH(A3764,'Bill to Data'!$A$2:$A$3040,0))</f>
        <v>Sportsturf Northwest</v>
      </c>
      <c r="H3764" t="str">
        <f t="shared" si="58"/>
        <v>19349-211-540-N</v>
      </c>
    </row>
    <row r="3765" spans="1:8" x14ac:dyDescent="0.55000000000000004">
      <c r="A3765" t="s">
        <v>3424</v>
      </c>
      <c r="B3765" s="1">
        <v>40730</v>
      </c>
      <c r="C3765" t="s">
        <v>1</v>
      </c>
      <c r="D3765" t="s">
        <v>3425</v>
      </c>
      <c r="E3765" t="s">
        <v>20</v>
      </c>
      <c r="F3765">
        <v>1</v>
      </c>
      <c r="G3765" t="str">
        <f t="array" ref="G3765">INDEX(BillToName,MATCH(A3765,'Bill to Data'!$A$2:$A$3040,0))</f>
        <v>Sportsturf Northwest</v>
      </c>
      <c r="H3765" t="str">
        <f t="shared" si="58"/>
        <v>AA143-AL-GH-4</v>
      </c>
    </row>
    <row r="3766" spans="1:8" x14ac:dyDescent="0.55000000000000004">
      <c r="A3766" t="s">
        <v>3426</v>
      </c>
      <c r="B3766" s="1">
        <v>40731</v>
      </c>
      <c r="C3766" t="s">
        <v>138</v>
      </c>
      <c r="D3766" t="s">
        <v>2595</v>
      </c>
      <c r="E3766" t="s">
        <v>2596</v>
      </c>
      <c r="F3766">
        <v>-1</v>
      </c>
      <c r="G3766" t="str">
        <f t="array" ref="G3766">INDEX(BillToName,MATCH(A3766,'Bill to Data'!$A$2:$A$3040,0))</f>
        <v>NORBERT ZITZELSDERGER</v>
      </c>
      <c r="H3766" t="str">
        <f t="shared" si="58"/>
        <v>121-0120</v>
      </c>
    </row>
    <row r="3767" spans="1:8" x14ac:dyDescent="0.55000000000000004">
      <c r="A3767" t="s">
        <v>3427</v>
      </c>
      <c r="B3767" s="1">
        <v>40731</v>
      </c>
      <c r="C3767" t="s">
        <v>138</v>
      </c>
      <c r="D3767" t="s">
        <v>350</v>
      </c>
      <c r="E3767" t="s">
        <v>351</v>
      </c>
      <c r="F3767">
        <v>-1</v>
      </c>
      <c r="G3767" t="str">
        <f t="array" ref="G3767">INDEX(BillToName,MATCH(A3767,'Bill to Data'!$A$2:$A$3040,0))</f>
        <v>MANSUR NESSRALLA</v>
      </c>
      <c r="H3767" t="str">
        <f t="shared" si="58"/>
        <v>AA144A-1</v>
      </c>
    </row>
    <row r="3768" spans="1:8" x14ac:dyDescent="0.55000000000000004">
      <c r="A3768" t="s">
        <v>3428</v>
      </c>
      <c r="B3768" s="1">
        <v>40731</v>
      </c>
      <c r="C3768" t="s">
        <v>138</v>
      </c>
      <c r="D3768" t="s">
        <v>3084</v>
      </c>
      <c r="E3768" t="s">
        <v>3085</v>
      </c>
      <c r="F3768">
        <v>-2</v>
      </c>
      <c r="G3768" t="str">
        <f t="array" ref="G3768">INDEX(BillToName,MATCH(A3768,'Bill to Data'!$A$2:$A$3040,0))</f>
        <v>ROBERT SAKS</v>
      </c>
      <c r="H3768" t="str">
        <f t="shared" si="58"/>
        <v>6671-18</v>
      </c>
    </row>
    <row r="3769" spans="1:8" x14ac:dyDescent="0.55000000000000004">
      <c r="A3769" t="s">
        <v>3429</v>
      </c>
      <c r="B3769" s="1">
        <v>40732</v>
      </c>
      <c r="C3769" t="s">
        <v>138</v>
      </c>
      <c r="D3769" t="s">
        <v>1781</v>
      </c>
      <c r="E3769" t="s">
        <v>1280</v>
      </c>
      <c r="F3769">
        <v>4</v>
      </c>
      <c r="G3769" t="str">
        <f t="array" ref="G3769">INDEX(BillToName,MATCH(A3769,'Bill to Data'!$A$2:$A$3040,0))</f>
        <v>AARON WISE</v>
      </c>
      <c r="H3769" t="str">
        <f t="shared" si="58"/>
        <v>TTI110015-VP</v>
      </c>
    </row>
    <row r="3770" spans="1:8" x14ac:dyDescent="0.55000000000000004">
      <c r="A3770" t="s">
        <v>3430</v>
      </c>
      <c r="B3770" s="1">
        <v>40732</v>
      </c>
      <c r="C3770" t="s">
        <v>1</v>
      </c>
      <c r="D3770" t="s">
        <v>52</v>
      </c>
      <c r="E3770" t="s">
        <v>12</v>
      </c>
      <c r="F3770">
        <v>2</v>
      </c>
      <c r="G3770" t="str">
        <f t="array" ref="G3770">INDEX(BillToName,MATCH(A3770,'Bill to Data'!$A$2:$A$3040,0))</f>
        <v>DON KROEKER</v>
      </c>
      <c r="H3770" t="str">
        <f t="shared" si="58"/>
        <v>50800-21-AL-300</v>
      </c>
    </row>
    <row r="3771" spans="1:8" x14ac:dyDescent="0.55000000000000004">
      <c r="A3771" t="s">
        <v>3431</v>
      </c>
      <c r="B3771" s="1">
        <v>40732</v>
      </c>
      <c r="C3771" t="s">
        <v>1</v>
      </c>
      <c r="D3771" t="s">
        <v>932</v>
      </c>
      <c r="E3771" t="s">
        <v>758</v>
      </c>
      <c r="F3771">
        <v>1</v>
      </c>
      <c r="G3771" t="str">
        <f t="array" ref="G3771">INDEX(BillToName,MATCH(A3771,'Bill to Data'!$A$2:$A$3040,0))</f>
        <v>JON BUHLER</v>
      </c>
      <c r="H3771" t="str">
        <f t="shared" si="58"/>
        <v>5880-3/4-2TOC10</v>
      </c>
    </row>
    <row r="3772" spans="1:8" x14ac:dyDescent="0.55000000000000004">
      <c r="A3772" t="s">
        <v>3432</v>
      </c>
      <c r="B3772" s="1">
        <v>40732</v>
      </c>
      <c r="C3772" t="s">
        <v>138</v>
      </c>
      <c r="D3772" t="s">
        <v>308</v>
      </c>
      <c r="E3772" t="s">
        <v>293</v>
      </c>
      <c r="F3772">
        <v>60</v>
      </c>
      <c r="G3772" t="str">
        <f t="array" ref="G3772">INDEX(BillToName,MATCH(A3772,'Bill to Data'!$A$2:$A$3040,0))</f>
        <v>ALAIN COMTE</v>
      </c>
      <c r="H3772" t="str">
        <f t="shared" si="58"/>
        <v>AIXR11003VP</v>
      </c>
    </row>
    <row r="3773" spans="1:8" x14ac:dyDescent="0.55000000000000004">
      <c r="A3773" t="s">
        <v>3432</v>
      </c>
      <c r="B3773" s="1">
        <v>40732</v>
      </c>
      <c r="C3773" t="s">
        <v>138</v>
      </c>
      <c r="D3773" t="s">
        <v>3433</v>
      </c>
      <c r="E3773" t="s">
        <v>3434</v>
      </c>
      <c r="F3773">
        <v>60</v>
      </c>
      <c r="G3773" t="str">
        <f t="array" ref="G3773">INDEX(BillToName,MATCH(A3773,'Bill to Data'!$A$2:$A$3040,0))</f>
        <v>ALAIN COMTE</v>
      </c>
      <c r="H3773" t="str">
        <f t="shared" si="58"/>
        <v>152607TC</v>
      </c>
    </row>
    <row r="3774" spans="1:8" x14ac:dyDescent="0.55000000000000004">
      <c r="A3774" t="s">
        <v>3432</v>
      </c>
      <c r="B3774" s="1">
        <v>40732</v>
      </c>
      <c r="C3774" t="s">
        <v>138</v>
      </c>
      <c r="D3774" t="s">
        <v>121</v>
      </c>
      <c r="E3774" t="s">
        <v>30</v>
      </c>
      <c r="F3774">
        <v>0</v>
      </c>
      <c r="G3774" t="str">
        <f t="array" ref="G3774">INDEX(BillToName,MATCH(A3774,'Bill to Data'!$A$2:$A$3040,0))</f>
        <v>ALAIN COMTE</v>
      </c>
      <c r="H3774" t="str">
        <f t="shared" si="58"/>
        <v>25612-3-NYR</v>
      </c>
    </row>
    <row r="3775" spans="1:8" x14ac:dyDescent="0.55000000000000004">
      <c r="A3775" t="s">
        <v>3435</v>
      </c>
      <c r="B3775" s="1">
        <v>40732</v>
      </c>
      <c r="C3775" t="s">
        <v>138</v>
      </c>
      <c r="D3775" t="s">
        <v>274</v>
      </c>
      <c r="E3775" t="s">
        <v>275</v>
      </c>
      <c r="F3775">
        <v>1</v>
      </c>
      <c r="G3775" t="str">
        <f t="array" ref="G3775">INDEX(BillToName,MATCH(A3775,'Bill to Data'!$A$2:$A$3040,0))</f>
        <v>JOSEPH HENNEN</v>
      </c>
      <c r="H3775" t="str">
        <f t="shared" si="58"/>
        <v>22650-PP-406</v>
      </c>
    </row>
    <row r="3776" spans="1:8" x14ac:dyDescent="0.55000000000000004">
      <c r="A3776" t="s">
        <v>3436</v>
      </c>
      <c r="B3776" s="1">
        <v>40732</v>
      </c>
      <c r="C3776" t="s">
        <v>1</v>
      </c>
      <c r="D3776" t="s">
        <v>1509</v>
      </c>
      <c r="E3776" t="s">
        <v>1510</v>
      </c>
      <c r="F3776">
        <v>19</v>
      </c>
      <c r="G3776" t="str">
        <f t="array" ref="G3776">INDEX(BillToName,MATCH(A3776,'Bill to Data'!$A$2:$A$3040,0))</f>
        <v>THOMAS TAYLOR</v>
      </c>
      <c r="H3776" t="str">
        <f t="shared" si="58"/>
        <v>SJ7-10-VP</v>
      </c>
    </row>
    <row r="3777" spans="1:8" x14ac:dyDescent="0.55000000000000004">
      <c r="A3777" t="s">
        <v>3436</v>
      </c>
      <c r="B3777" s="1">
        <v>40732</v>
      </c>
      <c r="C3777" t="s">
        <v>1</v>
      </c>
      <c r="D3777" t="s">
        <v>878</v>
      </c>
      <c r="E3777" t="s">
        <v>879</v>
      </c>
      <c r="F3777">
        <v>19</v>
      </c>
      <c r="G3777" t="str">
        <f t="array" ref="G3777">INDEX(BillToName,MATCH(A3777,'Bill to Data'!$A$2:$A$3040,0))</f>
        <v>THOMAS TAYLOR</v>
      </c>
      <c r="H3777" t="str">
        <f t="shared" si="58"/>
        <v>CP25597-3-NY</v>
      </c>
    </row>
    <row r="3778" spans="1:8" x14ac:dyDescent="0.55000000000000004">
      <c r="A3778" t="s">
        <v>3436</v>
      </c>
      <c r="B3778" s="1">
        <v>40732</v>
      </c>
      <c r="C3778" t="s">
        <v>1</v>
      </c>
      <c r="D3778" t="s">
        <v>959</v>
      </c>
      <c r="E3778" t="s">
        <v>307</v>
      </c>
      <c r="F3778">
        <v>19</v>
      </c>
      <c r="G3778" t="str">
        <f t="array" ref="G3778">INDEX(BillToName,MATCH(A3778,'Bill to Data'!$A$2:$A$3040,0))</f>
        <v>THOMAS TAYLOR</v>
      </c>
      <c r="H3778" t="str">
        <f t="shared" ref="H3778:H3841" si="59">LEFT(D3778,LEN(D3778))</f>
        <v>AI11006-VS</v>
      </c>
    </row>
    <row r="3779" spans="1:8" x14ac:dyDescent="0.55000000000000004">
      <c r="A3779" t="s">
        <v>3437</v>
      </c>
      <c r="B3779" s="1">
        <v>40732</v>
      </c>
      <c r="C3779" t="s">
        <v>138</v>
      </c>
      <c r="D3779" t="s">
        <v>48</v>
      </c>
      <c r="E3779" t="s">
        <v>47</v>
      </c>
      <c r="F3779">
        <v>87</v>
      </c>
      <c r="G3779" t="str">
        <f t="array" ref="G3779">INDEX(BillToName,MATCH(A3779,'Bill to Data'!$A$2:$A$3040,0))</f>
        <v>ELLIOTT HAMPTON</v>
      </c>
      <c r="H3779" t="str">
        <f t="shared" si="59"/>
        <v>TTJ60-11004VP</v>
      </c>
    </row>
    <row r="3780" spans="1:8" x14ac:dyDescent="0.55000000000000004">
      <c r="A3780" t="s">
        <v>3437</v>
      </c>
      <c r="B3780" s="1">
        <v>40732</v>
      </c>
      <c r="C3780" t="s">
        <v>138</v>
      </c>
      <c r="D3780" t="s">
        <v>121</v>
      </c>
      <c r="E3780" t="s">
        <v>30</v>
      </c>
      <c r="F3780">
        <v>32</v>
      </c>
      <c r="G3780" t="str">
        <f t="array" ref="G3780">INDEX(BillToName,MATCH(A3780,'Bill to Data'!$A$2:$A$3040,0))</f>
        <v>ELLIOTT HAMPTON</v>
      </c>
      <c r="H3780" t="str">
        <f t="shared" si="59"/>
        <v>25612-3-NYR</v>
      </c>
    </row>
    <row r="3781" spans="1:8" x14ac:dyDescent="0.55000000000000004">
      <c r="A3781" t="s">
        <v>3438</v>
      </c>
      <c r="B3781" s="1">
        <v>40732</v>
      </c>
      <c r="C3781" t="s">
        <v>1</v>
      </c>
      <c r="D3781" t="s">
        <v>1329</v>
      </c>
      <c r="E3781" t="s">
        <v>1330</v>
      </c>
      <c r="F3781">
        <v>40</v>
      </c>
      <c r="G3781" t="str">
        <f t="array" ref="G3781">INDEX(BillToName,MATCH(A3781,'Bill to Data'!$A$2:$A$3040,0))</f>
        <v>CLEMENT BOWMAN</v>
      </c>
      <c r="H3781" t="str">
        <f t="shared" si="59"/>
        <v>21353-6-24-NYB</v>
      </c>
    </row>
    <row r="3782" spans="1:8" x14ac:dyDescent="0.55000000000000004">
      <c r="A3782" t="s">
        <v>3439</v>
      </c>
      <c r="B3782" s="1">
        <v>40732</v>
      </c>
      <c r="C3782" t="s">
        <v>138</v>
      </c>
      <c r="D3782" t="s">
        <v>121</v>
      </c>
      <c r="E3782" t="s">
        <v>30</v>
      </c>
      <c r="F3782">
        <v>150</v>
      </c>
      <c r="G3782" t="str">
        <f t="array" ref="G3782">INDEX(BillToName,MATCH(A3782,'Bill to Data'!$A$2:$A$3040,0))</f>
        <v>ALAIN COMTE</v>
      </c>
      <c r="H3782" t="str">
        <f t="shared" si="59"/>
        <v>25612-3-NYR</v>
      </c>
    </row>
    <row r="3783" spans="1:8" x14ac:dyDescent="0.55000000000000004">
      <c r="A3783" t="s">
        <v>3440</v>
      </c>
      <c r="B3783" s="1">
        <v>40732</v>
      </c>
      <c r="C3783" t="s">
        <v>1</v>
      </c>
      <c r="D3783" t="s">
        <v>362</v>
      </c>
      <c r="E3783" t="s">
        <v>361</v>
      </c>
      <c r="F3783">
        <v>2</v>
      </c>
      <c r="G3783" t="str">
        <f t="array" ref="G3783">INDEX(BillToName,MATCH(A3783,'Bill to Data'!$A$2:$A$3040,0))</f>
        <v>KARINA GAULL</v>
      </c>
      <c r="H3783" t="str">
        <f t="shared" si="59"/>
        <v>38720-PPB-X18</v>
      </c>
    </row>
    <row r="3784" spans="1:8" x14ac:dyDescent="0.55000000000000004">
      <c r="A3784" t="s">
        <v>3440</v>
      </c>
      <c r="B3784" s="1">
        <v>40732</v>
      </c>
      <c r="C3784" t="s">
        <v>1</v>
      </c>
      <c r="D3784" t="s">
        <v>52</v>
      </c>
      <c r="E3784" t="s">
        <v>12</v>
      </c>
      <c r="F3784">
        <v>2</v>
      </c>
      <c r="G3784" t="str">
        <f t="array" ref="G3784">INDEX(BillToName,MATCH(A3784,'Bill to Data'!$A$2:$A$3040,0))</f>
        <v>KARINA GAULL</v>
      </c>
      <c r="H3784" t="str">
        <f t="shared" si="59"/>
        <v>50800-21-AL-300</v>
      </c>
    </row>
    <row r="3785" spans="1:8" x14ac:dyDescent="0.55000000000000004">
      <c r="A3785" t="s">
        <v>3441</v>
      </c>
      <c r="B3785" s="1">
        <v>40732</v>
      </c>
      <c r="C3785" t="s">
        <v>138</v>
      </c>
      <c r="D3785" t="s">
        <v>2101</v>
      </c>
      <c r="E3785" t="s">
        <v>66</v>
      </c>
      <c r="F3785">
        <v>2</v>
      </c>
      <c r="G3785" t="str">
        <f t="array" ref="G3785">INDEX(BillToName,MATCH(A3785,'Bill to Data'!$A$2:$A$3040,0))</f>
        <v>TIM WHITAKER</v>
      </c>
      <c r="H3785" t="str">
        <f t="shared" si="59"/>
        <v>344BEC-24-C</v>
      </c>
    </row>
    <row r="3786" spans="1:8" x14ac:dyDescent="0.55000000000000004">
      <c r="A3786" t="s">
        <v>3442</v>
      </c>
      <c r="B3786" s="1">
        <v>40732</v>
      </c>
      <c r="C3786" t="s">
        <v>138</v>
      </c>
      <c r="D3786" t="s">
        <v>3443</v>
      </c>
      <c r="E3786" t="s">
        <v>3444</v>
      </c>
      <c r="F3786">
        <v>2</v>
      </c>
      <c r="G3786" t="str">
        <f t="array" ref="G3786">INDEX(BillToName,MATCH(A3786,'Bill to Data'!$A$2:$A$3040,0))</f>
        <v>KELLY BISHOP</v>
      </c>
      <c r="H3786" t="str">
        <f t="shared" si="59"/>
        <v>F3H22-50KE-W</v>
      </c>
    </row>
    <row r="3787" spans="1:8" x14ac:dyDescent="0.55000000000000004">
      <c r="A3787" t="s">
        <v>3445</v>
      </c>
      <c r="B3787" s="1">
        <v>40735</v>
      </c>
      <c r="C3787" t="s">
        <v>138</v>
      </c>
      <c r="D3787" t="s">
        <v>52</v>
      </c>
      <c r="E3787" t="s">
        <v>12</v>
      </c>
      <c r="F3787">
        <v>1</v>
      </c>
      <c r="G3787" t="str">
        <f t="array" ref="G3787">INDEX(BillToName,MATCH(A3787,'Bill to Data'!$A$2:$A$3040,0))</f>
        <v>DAN DAWN</v>
      </c>
      <c r="H3787" t="str">
        <f t="shared" si="59"/>
        <v>50800-21-AL-300</v>
      </c>
    </row>
    <row r="3788" spans="1:8" x14ac:dyDescent="0.55000000000000004">
      <c r="A3788" t="s">
        <v>3446</v>
      </c>
      <c r="B3788" s="1">
        <v>40735</v>
      </c>
      <c r="C3788" t="s">
        <v>138</v>
      </c>
      <c r="D3788" t="s">
        <v>579</v>
      </c>
      <c r="E3788" t="s">
        <v>474</v>
      </c>
      <c r="F3788">
        <v>10</v>
      </c>
      <c r="G3788" t="str">
        <f t="array" ref="G3788">INDEX(BillToName,MATCH(A3788,'Bill to Data'!$A$2:$A$3040,0))</f>
        <v>JOE DUNCAN</v>
      </c>
      <c r="H3788" t="str">
        <f t="shared" si="59"/>
        <v>19349-211-540-N</v>
      </c>
    </row>
    <row r="3789" spans="1:8" x14ac:dyDescent="0.55000000000000004">
      <c r="A3789" t="s">
        <v>3447</v>
      </c>
      <c r="B3789" s="1">
        <v>40735</v>
      </c>
      <c r="C3789" t="s">
        <v>138</v>
      </c>
      <c r="D3789" t="s">
        <v>1329</v>
      </c>
      <c r="E3789" t="s">
        <v>1330</v>
      </c>
      <c r="F3789">
        <v>24</v>
      </c>
      <c r="G3789" t="str">
        <f t="array" ref="G3789">INDEX(BillToName,MATCH(A3789,'Bill to Data'!$A$2:$A$3040,0))</f>
        <v>JIM VANDUSEN</v>
      </c>
      <c r="H3789" t="str">
        <f t="shared" si="59"/>
        <v>21353-6-24-NYB</v>
      </c>
    </row>
    <row r="3790" spans="1:8" x14ac:dyDescent="0.55000000000000004">
      <c r="A3790" t="s">
        <v>3447</v>
      </c>
      <c r="B3790" s="1">
        <v>40735</v>
      </c>
      <c r="C3790" t="s">
        <v>138</v>
      </c>
      <c r="D3790" t="s">
        <v>155</v>
      </c>
      <c r="E3790" t="s">
        <v>156</v>
      </c>
      <c r="F3790">
        <v>24</v>
      </c>
      <c r="G3790" t="str">
        <f t="array" ref="G3790">INDEX(BillToName,MATCH(A3790,'Bill to Data'!$A$2:$A$3040,0))</f>
        <v>JIM VANDUSEN</v>
      </c>
      <c r="H3790" t="str">
        <f t="shared" si="59"/>
        <v>QJ1/4T-NYB</v>
      </c>
    </row>
    <row r="3791" spans="1:8" x14ac:dyDescent="0.55000000000000004">
      <c r="A3791" t="s">
        <v>3447</v>
      </c>
      <c r="B3791" s="1">
        <v>40735</v>
      </c>
      <c r="C3791" t="s">
        <v>138</v>
      </c>
      <c r="D3791" t="s">
        <v>524</v>
      </c>
      <c r="E3791" t="s">
        <v>63</v>
      </c>
      <c r="F3791">
        <v>24</v>
      </c>
      <c r="G3791" t="str">
        <f t="array" ref="G3791">INDEX(BillToName,MATCH(A3791,'Bill to Data'!$A$2:$A$3040,0))</f>
        <v>JIM VANDUSEN</v>
      </c>
      <c r="H3791" t="str">
        <f t="shared" si="59"/>
        <v>TP8004VS</v>
      </c>
    </row>
    <row r="3792" spans="1:8" x14ac:dyDescent="0.55000000000000004">
      <c r="A3792" t="s">
        <v>3447</v>
      </c>
      <c r="B3792" s="1">
        <v>40735</v>
      </c>
      <c r="C3792" t="s">
        <v>138</v>
      </c>
      <c r="D3792" t="s">
        <v>121</v>
      </c>
      <c r="E3792" t="s">
        <v>30</v>
      </c>
      <c r="F3792">
        <v>24</v>
      </c>
      <c r="G3792" t="str">
        <f t="array" ref="G3792">INDEX(BillToName,MATCH(A3792,'Bill to Data'!$A$2:$A$3040,0))</f>
        <v>JIM VANDUSEN</v>
      </c>
      <c r="H3792" t="str">
        <f t="shared" si="59"/>
        <v>25612-3-NYR</v>
      </c>
    </row>
    <row r="3793" spans="1:8" x14ac:dyDescent="0.55000000000000004">
      <c r="A3793" t="s">
        <v>3448</v>
      </c>
      <c r="B3793" s="1">
        <v>40735</v>
      </c>
      <c r="C3793" t="s">
        <v>138</v>
      </c>
      <c r="D3793" t="s">
        <v>3449</v>
      </c>
      <c r="E3793" t="s">
        <v>3450</v>
      </c>
      <c r="F3793">
        <v>1</v>
      </c>
      <c r="G3793" t="str">
        <f t="array" ref="G3793">INDEX(BillToName,MATCH(A3793,'Bill to Data'!$A$2:$A$3040,0))</f>
        <v>LAURA HERBECK</v>
      </c>
      <c r="H3793" t="str">
        <f t="shared" si="59"/>
        <v>IN0040-30</v>
      </c>
    </row>
    <row r="3794" spans="1:8" x14ac:dyDescent="0.55000000000000004">
      <c r="A3794" t="s">
        <v>3451</v>
      </c>
      <c r="B3794" s="1">
        <v>40735</v>
      </c>
      <c r="C3794" t="s">
        <v>138</v>
      </c>
      <c r="D3794" t="s">
        <v>1968</v>
      </c>
      <c r="E3794" t="s">
        <v>120</v>
      </c>
      <c r="F3794">
        <v>5</v>
      </c>
      <c r="G3794" t="str">
        <f t="array" ref="G3794">INDEX(BillToName,MATCH(A3794,'Bill to Data'!$A$2:$A$3040,0))</f>
        <v>EUGENE DEES</v>
      </c>
      <c r="H3794" t="str">
        <f t="shared" si="59"/>
        <v>XR8005VS</v>
      </c>
    </row>
    <row r="3795" spans="1:8" x14ac:dyDescent="0.55000000000000004">
      <c r="A3795" t="s">
        <v>3452</v>
      </c>
      <c r="B3795" s="1">
        <v>40735</v>
      </c>
      <c r="C3795" t="s">
        <v>138</v>
      </c>
      <c r="D3795" t="s">
        <v>1566</v>
      </c>
      <c r="E3795" t="s">
        <v>893</v>
      </c>
      <c r="F3795">
        <v>10</v>
      </c>
      <c r="G3795" t="str">
        <f t="array" ref="G3795">INDEX(BillToName,MATCH(A3795,'Bill to Data'!$A$2:$A$3040,0))</f>
        <v>DAVID GEORGE</v>
      </c>
      <c r="H3795" t="str">
        <f t="shared" si="59"/>
        <v>TDXL110015</v>
      </c>
    </row>
    <row r="3796" spans="1:8" x14ac:dyDescent="0.55000000000000004">
      <c r="A3796" t="s">
        <v>3452</v>
      </c>
      <c r="B3796" s="1">
        <v>40735</v>
      </c>
      <c r="C3796" t="s">
        <v>138</v>
      </c>
      <c r="D3796" t="s">
        <v>25</v>
      </c>
      <c r="E3796" t="s">
        <v>26</v>
      </c>
      <c r="F3796">
        <v>6</v>
      </c>
      <c r="G3796" t="str">
        <f t="array" ref="G3796">INDEX(BillToName,MATCH(A3796,'Bill to Data'!$A$2:$A$3040,0))</f>
        <v>DAVID GEORGE</v>
      </c>
      <c r="H3796" t="str">
        <f t="shared" si="59"/>
        <v>24216A-1-NYB</v>
      </c>
    </row>
    <row r="3797" spans="1:8" x14ac:dyDescent="0.55000000000000004">
      <c r="A3797" t="s">
        <v>3453</v>
      </c>
      <c r="B3797" s="1">
        <v>40735</v>
      </c>
      <c r="C3797" t="s">
        <v>138</v>
      </c>
      <c r="D3797" t="s">
        <v>2726</v>
      </c>
      <c r="E3797" t="s">
        <v>134</v>
      </c>
      <c r="F3797">
        <v>1</v>
      </c>
      <c r="G3797" t="str">
        <f t="array" ref="G3797">INDEX(BillToName,MATCH(A3797,'Bill to Data'!$A$2:$A$3040,0))</f>
        <v>LANCE CHAMBERS</v>
      </c>
      <c r="H3797" t="str">
        <f t="shared" si="59"/>
        <v>9008C-O</v>
      </c>
    </row>
    <row r="3798" spans="1:8" x14ac:dyDescent="0.55000000000000004">
      <c r="A3798" t="s">
        <v>3454</v>
      </c>
      <c r="B3798" s="1">
        <v>40735</v>
      </c>
      <c r="C3798" t="s">
        <v>138</v>
      </c>
      <c r="D3798" t="s">
        <v>3455</v>
      </c>
      <c r="E3798" t="s">
        <v>3456</v>
      </c>
      <c r="F3798">
        <v>1</v>
      </c>
      <c r="G3798" t="str">
        <f t="array" ref="G3798">INDEX(BillToName,MATCH(A3798,'Bill to Data'!$A$2:$A$3040,0))</f>
        <v>TOM LOWELL</v>
      </c>
      <c r="H3798" t="str">
        <f t="shared" si="59"/>
        <v>FM3009</v>
      </c>
    </row>
    <row r="3799" spans="1:8" x14ac:dyDescent="0.55000000000000004">
      <c r="A3799" t="s">
        <v>3457</v>
      </c>
      <c r="B3799" s="1">
        <v>40735</v>
      </c>
      <c r="C3799" t="s">
        <v>1</v>
      </c>
      <c r="D3799" t="s">
        <v>177</v>
      </c>
      <c r="E3799" t="s">
        <v>178</v>
      </c>
      <c r="F3799">
        <v>1</v>
      </c>
      <c r="G3799" t="str">
        <f t="array" ref="G3799">INDEX(BillToName,MATCH(A3799,'Bill to Data'!$A$2:$A$3040,0))</f>
        <v>DAWN HAMBY</v>
      </c>
      <c r="H3799" t="str">
        <f t="shared" si="59"/>
        <v>AA17L</v>
      </c>
    </row>
    <row r="3800" spans="1:8" x14ac:dyDescent="0.55000000000000004">
      <c r="A3800" t="s">
        <v>3458</v>
      </c>
      <c r="B3800" s="1">
        <v>40735</v>
      </c>
      <c r="C3800" t="s">
        <v>1</v>
      </c>
      <c r="D3800" t="s">
        <v>29</v>
      </c>
      <c r="E3800" t="s">
        <v>30</v>
      </c>
      <c r="F3800">
        <v>10</v>
      </c>
      <c r="G3800" t="str">
        <f t="array" ref="G3800">INDEX(BillToName,MATCH(A3800,'Bill to Data'!$A$2:$A$3040,0))</f>
        <v>BRITTNEY NAY</v>
      </c>
      <c r="H3800" t="str">
        <f t="shared" si="59"/>
        <v>25612-4-NYR</v>
      </c>
    </row>
    <row r="3801" spans="1:8" x14ac:dyDescent="0.55000000000000004">
      <c r="A3801" t="s">
        <v>3458</v>
      </c>
      <c r="B3801" s="1">
        <v>40735</v>
      </c>
      <c r="C3801" t="s">
        <v>1</v>
      </c>
      <c r="D3801" t="s">
        <v>73</v>
      </c>
      <c r="E3801" t="s">
        <v>74</v>
      </c>
      <c r="F3801">
        <v>20</v>
      </c>
      <c r="G3801" t="str">
        <f t="array" ref="G3801">INDEX(BillToName,MATCH(A3801,'Bill to Data'!$A$2:$A$3040,0))</f>
        <v>BRITTNEY NAY</v>
      </c>
      <c r="H3801" t="str">
        <f t="shared" si="59"/>
        <v>19843-NYR</v>
      </c>
    </row>
    <row r="3802" spans="1:8" x14ac:dyDescent="0.55000000000000004">
      <c r="A3802" t="s">
        <v>3459</v>
      </c>
      <c r="B3802" s="1">
        <v>40735</v>
      </c>
      <c r="C3802" t="s">
        <v>1</v>
      </c>
      <c r="D3802" t="s">
        <v>932</v>
      </c>
      <c r="E3802" t="s">
        <v>758</v>
      </c>
      <c r="F3802">
        <v>1</v>
      </c>
      <c r="G3802" t="str">
        <f t="array" ref="G3802">INDEX(BillToName,MATCH(A3802,'Bill to Data'!$A$2:$A$3040,0))</f>
        <v>LOWELL RECTOR</v>
      </c>
      <c r="H3802" t="str">
        <f t="shared" si="59"/>
        <v>5880-3/4-2TOC10</v>
      </c>
    </row>
    <row r="3803" spans="1:8" x14ac:dyDescent="0.55000000000000004">
      <c r="A3803" t="s">
        <v>3460</v>
      </c>
      <c r="B3803" s="1">
        <v>40735</v>
      </c>
      <c r="C3803" t="s">
        <v>1</v>
      </c>
      <c r="D3803" t="s">
        <v>3461</v>
      </c>
      <c r="E3803" t="s">
        <v>3462</v>
      </c>
      <c r="F3803">
        <v>1</v>
      </c>
      <c r="G3803" t="str">
        <f t="array" ref="G3803">INDEX(BillToName,MATCH(A3803,'Bill to Data'!$A$2:$A$3040,0))</f>
        <v>AAREN SIMONCINI</v>
      </c>
      <c r="H3803" t="str">
        <f t="shared" si="59"/>
        <v>TF100</v>
      </c>
    </row>
    <row r="3804" spans="1:8" x14ac:dyDescent="0.55000000000000004">
      <c r="A3804" t="s">
        <v>3460</v>
      </c>
      <c r="B3804" s="1">
        <v>40735</v>
      </c>
      <c r="C3804" t="s">
        <v>1</v>
      </c>
      <c r="D3804" t="s">
        <v>1097</v>
      </c>
      <c r="E3804" t="s">
        <v>1098</v>
      </c>
      <c r="F3804">
        <v>1</v>
      </c>
      <c r="G3804" t="str">
        <f t="array" ref="G3804">INDEX(BillToName,MATCH(A3804,'Bill to Data'!$A$2:$A$3040,0))</f>
        <v>AAREN SIMONCINI</v>
      </c>
      <c r="H3804" t="str">
        <f t="shared" si="59"/>
        <v>IN15-ST</v>
      </c>
    </row>
    <row r="3805" spans="1:8" x14ac:dyDescent="0.55000000000000004">
      <c r="A3805" t="s">
        <v>3460</v>
      </c>
      <c r="B3805" s="1">
        <v>40735</v>
      </c>
      <c r="C3805" t="s">
        <v>1</v>
      </c>
      <c r="D3805" t="s">
        <v>1298</v>
      </c>
      <c r="E3805" t="s">
        <v>1299</v>
      </c>
      <c r="F3805">
        <v>1</v>
      </c>
      <c r="G3805" t="str">
        <f t="array" ref="G3805">INDEX(BillToName,MATCH(A3805,'Bill to Data'!$A$2:$A$3040,0))</f>
        <v>AAREN SIMONCINI</v>
      </c>
      <c r="H3805" t="str">
        <f t="shared" si="59"/>
        <v>INFD0015-19</v>
      </c>
    </row>
    <row r="3806" spans="1:8" x14ac:dyDescent="0.55000000000000004">
      <c r="A3806" t="s">
        <v>3463</v>
      </c>
      <c r="B3806" s="1">
        <v>40735</v>
      </c>
      <c r="C3806" t="s">
        <v>1</v>
      </c>
      <c r="D3806" t="s">
        <v>714</v>
      </c>
      <c r="E3806" t="s">
        <v>76</v>
      </c>
      <c r="F3806">
        <v>7</v>
      </c>
      <c r="G3806" t="str">
        <f t="array" ref="G3806">INDEX(BillToName,MATCH(A3806,'Bill to Data'!$A$2:$A$3040,0))</f>
        <v>EDWARD VANSICKLE</v>
      </c>
      <c r="H3806" t="str">
        <f t="shared" si="59"/>
        <v>QJ111-1/2</v>
      </c>
    </row>
    <row r="3807" spans="1:8" x14ac:dyDescent="0.55000000000000004">
      <c r="A3807" t="s">
        <v>3463</v>
      </c>
      <c r="B3807" s="1">
        <v>40735</v>
      </c>
      <c r="C3807" t="s">
        <v>1</v>
      </c>
      <c r="D3807" t="s">
        <v>242</v>
      </c>
      <c r="E3807" t="s">
        <v>243</v>
      </c>
      <c r="F3807">
        <v>7</v>
      </c>
      <c r="G3807" t="str">
        <f t="array" ref="G3807">INDEX(BillToName,MATCH(A3807,'Bill to Data'!$A$2:$A$3040,0))</f>
        <v>EDWARD VANSICKLE</v>
      </c>
      <c r="H3807" t="str">
        <f t="shared" si="59"/>
        <v>CP19438-EPR</v>
      </c>
    </row>
    <row r="3808" spans="1:8" x14ac:dyDescent="0.55000000000000004">
      <c r="A3808" t="s">
        <v>3463</v>
      </c>
      <c r="B3808" s="1">
        <v>40735</v>
      </c>
      <c r="C3808" t="s">
        <v>1</v>
      </c>
      <c r="D3808" t="s">
        <v>688</v>
      </c>
      <c r="E3808" t="s">
        <v>689</v>
      </c>
      <c r="F3808">
        <v>7</v>
      </c>
      <c r="G3808" t="str">
        <f t="array" ref="G3808">INDEX(BillToName,MATCH(A3808,'Bill to Data'!$A$2:$A$3040,0))</f>
        <v>EDWARD VANSICKLE</v>
      </c>
      <c r="H3808" t="str">
        <f t="shared" si="59"/>
        <v>CP18999-EPR</v>
      </c>
    </row>
    <row r="3809" spans="1:8" x14ac:dyDescent="0.55000000000000004">
      <c r="A3809" t="s">
        <v>3463</v>
      </c>
      <c r="B3809" s="1">
        <v>40735</v>
      </c>
      <c r="C3809" t="s">
        <v>1</v>
      </c>
      <c r="D3809" t="s">
        <v>77</v>
      </c>
      <c r="E3809" t="s">
        <v>30</v>
      </c>
      <c r="F3809">
        <v>7</v>
      </c>
      <c r="G3809" t="str">
        <f t="array" ref="G3809">INDEX(BillToName,MATCH(A3809,'Bill to Data'!$A$2:$A$3040,0))</f>
        <v>EDWARD VANSICKLE</v>
      </c>
      <c r="H3809" t="str">
        <f t="shared" si="59"/>
        <v>25612-6-NYR</v>
      </c>
    </row>
    <row r="3810" spans="1:8" x14ac:dyDescent="0.55000000000000004">
      <c r="A3810" t="s">
        <v>3463</v>
      </c>
      <c r="B3810" s="1">
        <v>40735</v>
      </c>
      <c r="C3810" t="s">
        <v>1</v>
      </c>
      <c r="D3810" t="s">
        <v>987</v>
      </c>
      <c r="E3810" t="s">
        <v>63</v>
      </c>
      <c r="F3810">
        <v>7</v>
      </c>
      <c r="G3810" t="str">
        <f t="array" ref="G3810">INDEX(BillToName,MATCH(A3810,'Bill to Data'!$A$2:$A$3040,0))</f>
        <v>EDWARD VANSICKLE</v>
      </c>
      <c r="H3810" t="str">
        <f t="shared" si="59"/>
        <v>TP8001VS</v>
      </c>
    </row>
    <row r="3811" spans="1:8" x14ac:dyDescent="0.55000000000000004">
      <c r="A3811" t="s">
        <v>3463</v>
      </c>
      <c r="B3811" s="1">
        <v>40735</v>
      </c>
      <c r="C3811" t="s">
        <v>1</v>
      </c>
      <c r="D3811" t="s">
        <v>579</v>
      </c>
      <c r="E3811" t="s">
        <v>474</v>
      </c>
      <c r="F3811">
        <v>2</v>
      </c>
      <c r="G3811" t="str">
        <f t="array" ref="G3811">INDEX(BillToName,MATCH(A3811,'Bill to Data'!$A$2:$A$3040,0))</f>
        <v>EDWARD VANSICKLE</v>
      </c>
      <c r="H3811" t="str">
        <f t="shared" si="59"/>
        <v>19349-211-540-N</v>
      </c>
    </row>
    <row r="3812" spans="1:8" x14ac:dyDescent="0.55000000000000004">
      <c r="A3812" t="s">
        <v>3463</v>
      </c>
      <c r="B3812" s="1">
        <v>40735</v>
      </c>
      <c r="C3812" t="s">
        <v>1</v>
      </c>
      <c r="D3812" t="s">
        <v>1925</v>
      </c>
      <c r="E3812" t="s">
        <v>478</v>
      </c>
      <c r="F3812">
        <v>1</v>
      </c>
      <c r="G3812" t="str">
        <f t="array" ref="G3812">INDEX(BillToName,MATCH(A3812,'Bill to Data'!$A$2:$A$3040,0))</f>
        <v>EDWARD VANSICKLE</v>
      </c>
      <c r="H3812" t="str">
        <f t="shared" si="59"/>
        <v>19351-213-540-N</v>
      </c>
    </row>
    <row r="3813" spans="1:8" x14ac:dyDescent="0.55000000000000004">
      <c r="A3813" t="s">
        <v>3463</v>
      </c>
      <c r="B3813" s="1">
        <v>40735</v>
      </c>
      <c r="C3813" t="s">
        <v>1</v>
      </c>
      <c r="D3813" t="s">
        <v>580</v>
      </c>
      <c r="E3813" t="s">
        <v>476</v>
      </c>
      <c r="F3813">
        <v>4</v>
      </c>
      <c r="G3813" t="str">
        <f t="array" ref="G3813">INDEX(BillToName,MATCH(A3813,'Bill to Data'!$A$2:$A$3040,0))</f>
        <v>EDWARD VANSICKLE</v>
      </c>
      <c r="H3813" t="str">
        <f t="shared" si="59"/>
        <v>19350-212-540-N</v>
      </c>
    </row>
    <row r="3814" spans="1:8" x14ac:dyDescent="0.55000000000000004">
      <c r="A3814" t="s">
        <v>3464</v>
      </c>
      <c r="B3814" s="1">
        <v>40736</v>
      </c>
      <c r="C3814" t="s">
        <v>138</v>
      </c>
      <c r="D3814" t="s">
        <v>3465</v>
      </c>
      <c r="E3814" t="s">
        <v>3466</v>
      </c>
      <c r="F3814">
        <v>1</v>
      </c>
      <c r="G3814" t="str">
        <f t="array" ref="G3814">INDEX(BillToName,MATCH(A3814,'Bill to Data'!$A$2:$A$3040,0))</f>
        <v>SCOTT HANCER</v>
      </c>
      <c r="H3814" t="str">
        <f t="shared" si="59"/>
        <v>063-0172-125</v>
      </c>
    </row>
    <row r="3815" spans="1:8" x14ac:dyDescent="0.55000000000000004">
      <c r="A3815" t="s">
        <v>3464</v>
      </c>
      <c r="B3815" s="1">
        <v>40736</v>
      </c>
      <c r="C3815" t="s">
        <v>138</v>
      </c>
      <c r="D3815" t="s">
        <v>24</v>
      </c>
      <c r="E3815" t="s">
        <v>23</v>
      </c>
      <c r="F3815">
        <v>24</v>
      </c>
      <c r="G3815" t="str">
        <f t="array" ref="G3815">INDEX(BillToName,MATCH(A3815,'Bill to Data'!$A$2:$A$3040,0))</f>
        <v>SCOTT HANCER</v>
      </c>
      <c r="H3815" t="str">
        <f t="shared" si="59"/>
        <v>TT11008-VP</v>
      </c>
    </row>
    <row r="3816" spans="1:8" x14ac:dyDescent="0.55000000000000004">
      <c r="A3816" t="s">
        <v>3467</v>
      </c>
      <c r="B3816" s="1">
        <v>40736</v>
      </c>
      <c r="C3816" t="s">
        <v>138</v>
      </c>
      <c r="D3816" t="s">
        <v>970</v>
      </c>
      <c r="E3816" t="s">
        <v>971</v>
      </c>
      <c r="F3816">
        <v>6</v>
      </c>
      <c r="G3816" t="str">
        <f t="array" ref="G3816">INDEX(BillToName,MATCH(A3816,'Bill to Data'!$A$2:$A$3040,0))</f>
        <v>FLINT HILL</v>
      </c>
      <c r="H3816" t="str">
        <f t="shared" si="59"/>
        <v>AIC11004-VS</v>
      </c>
    </row>
    <row r="3817" spans="1:8" x14ac:dyDescent="0.55000000000000004">
      <c r="A3817" t="s">
        <v>3467</v>
      </c>
      <c r="B3817" s="1">
        <v>40736</v>
      </c>
      <c r="C3817" t="s">
        <v>138</v>
      </c>
      <c r="D3817" t="s">
        <v>261</v>
      </c>
      <c r="E3817" t="s">
        <v>106</v>
      </c>
      <c r="F3817">
        <v>6</v>
      </c>
      <c r="G3817" t="str">
        <f t="array" ref="G3817">INDEX(BillToName,MATCH(A3817,'Bill to Data'!$A$2:$A$3040,0))</f>
        <v>FLINT HILL</v>
      </c>
      <c r="H3817" t="str">
        <f t="shared" si="59"/>
        <v>AIC11003-VS</v>
      </c>
    </row>
    <row r="3818" spans="1:8" x14ac:dyDescent="0.55000000000000004">
      <c r="A3818" t="s">
        <v>3467</v>
      </c>
      <c r="B3818" s="1">
        <v>40736</v>
      </c>
      <c r="C3818" t="s">
        <v>138</v>
      </c>
      <c r="D3818" t="s">
        <v>1335</v>
      </c>
      <c r="E3818" t="s">
        <v>106</v>
      </c>
      <c r="F3818">
        <v>3</v>
      </c>
      <c r="G3818" t="str">
        <f t="array" ref="G3818">INDEX(BillToName,MATCH(A3818,'Bill to Data'!$A$2:$A$3040,0))</f>
        <v>FLINT HILL</v>
      </c>
      <c r="H3818" t="str">
        <f t="shared" si="59"/>
        <v>AIC110025-VS</v>
      </c>
    </row>
    <row r="3819" spans="1:8" x14ac:dyDescent="0.55000000000000004">
      <c r="A3819" t="s">
        <v>3467</v>
      </c>
      <c r="B3819" s="1">
        <v>40736</v>
      </c>
      <c r="C3819" t="s">
        <v>138</v>
      </c>
      <c r="D3819" t="s">
        <v>1518</v>
      </c>
      <c r="E3819" t="s">
        <v>240</v>
      </c>
      <c r="F3819">
        <v>10</v>
      </c>
      <c r="G3819" t="str">
        <f t="array" ref="G3819">INDEX(BillToName,MATCH(A3819,'Bill to Data'!$A$2:$A$3040,0))</f>
        <v>FLINT HILL</v>
      </c>
      <c r="H3819" t="str">
        <f t="shared" si="59"/>
        <v>TF-VS7.5</v>
      </c>
    </row>
    <row r="3820" spans="1:8" x14ac:dyDescent="0.55000000000000004">
      <c r="A3820" t="s">
        <v>3467</v>
      </c>
      <c r="B3820" s="1">
        <v>40736</v>
      </c>
      <c r="C3820" t="s">
        <v>138</v>
      </c>
      <c r="D3820" t="s">
        <v>1789</v>
      </c>
      <c r="E3820" t="s">
        <v>30</v>
      </c>
      <c r="F3820">
        <v>13</v>
      </c>
      <c r="G3820" t="str">
        <f t="array" ref="G3820">INDEX(BillToName,MATCH(A3820,'Bill to Data'!$A$2:$A$3040,0))</f>
        <v>FLINT HILL</v>
      </c>
      <c r="H3820" t="str">
        <f t="shared" si="59"/>
        <v>25600-1-NYR</v>
      </c>
    </row>
    <row r="3821" spans="1:8" x14ac:dyDescent="0.55000000000000004">
      <c r="A3821" t="s">
        <v>3468</v>
      </c>
      <c r="B3821" s="1">
        <v>40736</v>
      </c>
      <c r="C3821" t="s">
        <v>138</v>
      </c>
      <c r="D3821" t="s">
        <v>3469</v>
      </c>
      <c r="E3821" t="s">
        <v>3470</v>
      </c>
      <c r="F3821">
        <v>2</v>
      </c>
      <c r="G3821" t="str">
        <f t="array" ref="G3821">INDEX(BillToName,MATCH(A3821,'Bill to Data'!$A$2:$A$3040,0))</f>
        <v>KEVIN LEMENAGER</v>
      </c>
      <c r="H3821" t="str">
        <f t="shared" si="59"/>
        <v>M200100BRB90</v>
      </c>
    </row>
    <row r="3822" spans="1:8" x14ac:dyDescent="0.55000000000000004">
      <c r="A3822" t="s">
        <v>3471</v>
      </c>
      <c r="B3822" s="1">
        <v>40736</v>
      </c>
      <c r="C3822" t="s">
        <v>1</v>
      </c>
      <c r="D3822" t="s">
        <v>3305</v>
      </c>
      <c r="E3822" t="s">
        <v>3306</v>
      </c>
      <c r="F3822">
        <v>1</v>
      </c>
      <c r="G3822" t="str">
        <f t="array" ref="G3822">INDEX(BillToName,MATCH(A3822,'Bill to Data'!$A$2:$A$3040,0))</f>
        <v>JEFFREY PEELE</v>
      </c>
      <c r="H3822" t="str">
        <f t="shared" si="59"/>
        <v>344BE-33-C</v>
      </c>
    </row>
    <row r="3823" spans="1:8" x14ac:dyDescent="0.55000000000000004">
      <c r="A3823" t="s">
        <v>3472</v>
      </c>
      <c r="B3823" s="1">
        <v>40736</v>
      </c>
      <c r="C3823" t="s">
        <v>1</v>
      </c>
      <c r="D3823" t="s">
        <v>3473</v>
      </c>
      <c r="E3823" t="s">
        <v>3474</v>
      </c>
      <c r="F3823">
        <v>1</v>
      </c>
      <c r="G3823" t="str">
        <f t="array" ref="G3823">INDEX(BillToName,MATCH(A3823,'Bill to Data'!$A$2:$A$3040,0))</f>
        <v>RYAN COLEMAN</v>
      </c>
      <c r="H3823" t="str">
        <f t="shared" si="59"/>
        <v>FM100B-99</v>
      </c>
    </row>
    <row r="3824" spans="1:8" x14ac:dyDescent="0.55000000000000004">
      <c r="A3824" t="s">
        <v>3475</v>
      </c>
      <c r="B3824" s="1">
        <v>40736</v>
      </c>
      <c r="C3824" t="s">
        <v>1</v>
      </c>
      <c r="D3824" t="s">
        <v>129</v>
      </c>
      <c r="E3824" t="s">
        <v>72</v>
      </c>
      <c r="F3824">
        <v>5</v>
      </c>
      <c r="G3824" t="str">
        <f t="array" ref="G3824">INDEX(BillToName,MATCH(A3824,'Bill to Data'!$A$2:$A$3040,0))</f>
        <v>BRAD SISK</v>
      </c>
      <c r="H3824" t="str">
        <f t="shared" si="59"/>
        <v>55215-100-EPR</v>
      </c>
    </row>
    <row r="3825" spans="1:8" x14ac:dyDescent="0.55000000000000004">
      <c r="A3825" t="s">
        <v>3475</v>
      </c>
      <c r="B3825" s="1">
        <v>40736</v>
      </c>
      <c r="C3825" t="s">
        <v>1</v>
      </c>
      <c r="D3825" t="s">
        <v>248</v>
      </c>
      <c r="E3825" t="s">
        <v>249</v>
      </c>
      <c r="F3825">
        <v>1</v>
      </c>
      <c r="G3825" t="str">
        <f t="array" ref="G3825">INDEX(BillToName,MATCH(A3825,'Bill to Data'!$A$2:$A$3040,0))</f>
        <v>BRAD SISK</v>
      </c>
      <c r="H3825" t="str">
        <f t="shared" si="59"/>
        <v>SG100</v>
      </c>
    </row>
    <row r="3826" spans="1:8" x14ac:dyDescent="0.55000000000000004">
      <c r="A3826" t="s">
        <v>3475</v>
      </c>
      <c r="B3826" s="1">
        <v>40736</v>
      </c>
      <c r="C3826" t="s">
        <v>1</v>
      </c>
      <c r="D3826" t="s">
        <v>242</v>
      </c>
      <c r="E3826" t="s">
        <v>243</v>
      </c>
      <c r="F3826">
        <v>5</v>
      </c>
      <c r="G3826" t="str">
        <f t="array" ref="G3826">INDEX(BillToName,MATCH(A3826,'Bill to Data'!$A$2:$A$3040,0))</f>
        <v>BRAD SISK</v>
      </c>
      <c r="H3826" t="str">
        <f t="shared" si="59"/>
        <v>CP19438-EPR</v>
      </c>
    </row>
    <row r="3827" spans="1:8" x14ac:dyDescent="0.55000000000000004">
      <c r="A3827" t="s">
        <v>3475</v>
      </c>
      <c r="B3827" s="1">
        <v>40736</v>
      </c>
      <c r="C3827" t="s">
        <v>1</v>
      </c>
      <c r="D3827" t="s">
        <v>29</v>
      </c>
      <c r="E3827" t="s">
        <v>30</v>
      </c>
      <c r="F3827">
        <v>5</v>
      </c>
      <c r="G3827" t="str">
        <f t="array" ref="G3827">INDEX(BillToName,MATCH(A3827,'Bill to Data'!$A$2:$A$3040,0))</f>
        <v>BRAD SISK</v>
      </c>
      <c r="H3827" t="str">
        <f t="shared" si="59"/>
        <v>25612-4-NYR</v>
      </c>
    </row>
    <row r="3828" spans="1:8" x14ac:dyDescent="0.55000000000000004">
      <c r="A3828" t="s">
        <v>3475</v>
      </c>
      <c r="B3828" s="1">
        <v>40736</v>
      </c>
      <c r="C3828" t="s">
        <v>1</v>
      </c>
      <c r="D3828" t="s">
        <v>73</v>
      </c>
      <c r="E3828" t="s">
        <v>74</v>
      </c>
      <c r="F3828">
        <v>5</v>
      </c>
      <c r="G3828" t="str">
        <f t="array" ref="G3828">INDEX(BillToName,MATCH(A3828,'Bill to Data'!$A$2:$A$3040,0))</f>
        <v>BRAD SISK</v>
      </c>
      <c r="H3828" t="str">
        <f t="shared" si="59"/>
        <v>19843-NYR</v>
      </c>
    </row>
    <row r="3829" spans="1:8" x14ac:dyDescent="0.55000000000000004">
      <c r="A3829" t="s">
        <v>3475</v>
      </c>
      <c r="B3829" s="1">
        <v>40736</v>
      </c>
      <c r="C3829" t="s">
        <v>1</v>
      </c>
      <c r="D3829" t="s">
        <v>233</v>
      </c>
      <c r="E3829" t="s">
        <v>120</v>
      </c>
      <c r="F3829">
        <v>5</v>
      </c>
      <c r="G3829" t="str">
        <f t="array" ref="G3829">INDEX(BillToName,MATCH(A3829,'Bill to Data'!$A$2:$A$3040,0))</f>
        <v>BRAD SISK</v>
      </c>
      <c r="H3829" t="str">
        <f t="shared" si="59"/>
        <v>XR11003-VS</v>
      </c>
    </row>
    <row r="3830" spans="1:8" x14ac:dyDescent="0.55000000000000004">
      <c r="A3830" t="s">
        <v>3475</v>
      </c>
      <c r="B3830" s="1">
        <v>40736</v>
      </c>
      <c r="C3830" t="s">
        <v>1</v>
      </c>
      <c r="D3830" t="s">
        <v>950</v>
      </c>
      <c r="E3830" t="s">
        <v>951</v>
      </c>
      <c r="F3830">
        <v>2</v>
      </c>
      <c r="G3830" t="str">
        <f t="array" ref="G3830">INDEX(BillToName,MATCH(A3830,'Bill to Data'!$A$2:$A$3040,0))</f>
        <v>BRAD SISK</v>
      </c>
      <c r="H3830" t="str">
        <f t="shared" si="59"/>
        <v>QJ8600-1/4-NYB</v>
      </c>
    </row>
    <row r="3831" spans="1:8" x14ac:dyDescent="0.55000000000000004">
      <c r="A3831" t="s">
        <v>3475</v>
      </c>
      <c r="B3831" s="1">
        <v>40736</v>
      </c>
      <c r="C3831" t="s">
        <v>1</v>
      </c>
      <c r="D3831" t="s">
        <v>938</v>
      </c>
      <c r="E3831" t="s">
        <v>939</v>
      </c>
      <c r="F3831">
        <v>3</v>
      </c>
      <c r="G3831" t="str">
        <f t="array" ref="G3831">INDEX(BillToName,MATCH(A3831,'Bill to Data'!$A$2:$A$3040,0))</f>
        <v>BRAD SISK</v>
      </c>
      <c r="H3831" t="str">
        <f t="shared" si="59"/>
        <v>QJ8600-2-1/4-NY</v>
      </c>
    </row>
    <row r="3832" spans="1:8" x14ac:dyDescent="0.55000000000000004">
      <c r="A3832" t="s">
        <v>3475</v>
      </c>
      <c r="B3832" s="1">
        <v>40736</v>
      </c>
      <c r="C3832" t="s">
        <v>1</v>
      </c>
      <c r="D3832" t="s">
        <v>157</v>
      </c>
      <c r="E3832" t="s">
        <v>158</v>
      </c>
      <c r="F3832">
        <v>1</v>
      </c>
      <c r="G3832" t="str">
        <f t="array" ref="G3832">INDEX(BillToName,MATCH(A3832,'Bill to Data'!$A$2:$A$3040,0))</f>
        <v>BRAD SISK</v>
      </c>
      <c r="H3832" t="str">
        <f t="shared" si="59"/>
        <v>QJ1/4TT-NYB</v>
      </c>
    </row>
    <row r="3833" spans="1:8" x14ac:dyDescent="0.55000000000000004">
      <c r="A3833" t="s">
        <v>3476</v>
      </c>
      <c r="B3833" s="1">
        <v>40736</v>
      </c>
      <c r="C3833" t="s">
        <v>1</v>
      </c>
      <c r="D3833" t="s">
        <v>121</v>
      </c>
      <c r="E3833" t="s">
        <v>30</v>
      </c>
      <c r="F3833">
        <v>10</v>
      </c>
      <c r="G3833" t="str">
        <f t="array" ref="G3833">INDEX(BillToName,MATCH(A3833,'Bill to Data'!$A$2:$A$3040,0))</f>
        <v>DENNIS WEAVER</v>
      </c>
      <c r="H3833" t="str">
        <f t="shared" si="59"/>
        <v>25612-3-NYR</v>
      </c>
    </row>
    <row r="3834" spans="1:8" x14ac:dyDescent="0.55000000000000004">
      <c r="A3834" t="s">
        <v>3476</v>
      </c>
      <c r="B3834" s="1">
        <v>40736</v>
      </c>
      <c r="C3834" t="s">
        <v>1</v>
      </c>
      <c r="D3834" t="s">
        <v>71</v>
      </c>
      <c r="E3834" t="s">
        <v>72</v>
      </c>
      <c r="F3834">
        <v>10</v>
      </c>
      <c r="G3834" t="str">
        <f t="array" ref="G3834">INDEX(BillToName,MATCH(A3834,'Bill to Data'!$A$2:$A$3040,0))</f>
        <v>DENNIS WEAVER</v>
      </c>
      <c r="H3834" t="str">
        <f t="shared" si="59"/>
        <v>55215-50-EPR</v>
      </c>
    </row>
    <row r="3835" spans="1:8" x14ac:dyDescent="0.55000000000000004">
      <c r="A3835" t="s">
        <v>3476</v>
      </c>
      <c r="B3835" s="1">
        <v>40736</v>
      </c>
      <c r="C3835" t="s">
        <v>1</v>
      </c>
      <c r="D3835" t="s">
        <v>692</v>
      </c>
      <c r="E3835" t="s">
        <v>198</v>
      </c>
      <c r="F3835">
        <v>6</v>
      </c>
      <c r="G3835" t="str">
        <f t="array" ref="G3835">INDEX(BillToName,MATCH(A3835,'Bill to Data'!$A$2:$A$3040,0))</f>
        <v>DENNIS WEAVER</v>
      </c>
      <c r="H3835" t="str">
        <f t="shared" si="59"/>
        <v>22251-311-375-N</v>
      </c>
    </row>
    <row r="3836" spans="1:8" x14ac:dyDescent="0.55000000000000004">
      <c r="A3836" t="s">
        <v>3476</v>
      </c>
      <c r="B3836" s="1">
        <v>40736</v>
      </c>
      <c r="C3836" t="s">
        <v>1</v>
      </c>
      <c r="D3836" t="s">
        <v>691</v>
      </c>
      <c r="E3836" t="s">
        <v>198</v>
      </c>
      <c r="F3836">
        <v>1</v>
      </c>
      <c r="G3836" t="str">
        <f t="array" ref="G3836">INDEX(BillToName,MATCH(A3836,'Bill to Data'!$A$2:$A$3040,0))</f>
        <v>DENNIS WEAVER</v>
      </c>
      <c r="H3836" t="str">
        <f t="shared" si="59"/>
        <v>22252-312-375-N</v>
      </c>
    </row>
    <row r="3837" spans="1:8" x14ac:dyDescent="0.55000000000000004">
      <c r="A3837" t="s">
        <v>3476</v>
      </c>
      <c r="B3837" s="1">
        <v>40736</v>
      </c>
      <c r="C3837" t="s">
        <v>1</v>
      </c>
      <c r="D3837" t="s">
        <v>111</v>
      </c>
      <c r="E3837" t="s">
        <v>76</v>
      </c>
      <c r="F3837">
        <v>7</v>
      </c>
      <c r="G3837" t="str">
        <f t="array" ref="G3837">INDEX(BillToName,MATCH(A3837,'Bill to Data'!$A$2:$A$3040,0))</f>
        <v>DENNIS WEAVER</v>
      </c>
      <c r="H3837" t="str">
        <f t="shared" si="59"/>
        <v>QJ111SQ-1</v>
      </c>
    </row>
    <row r="3838" spans="1:8" x14ac:dyDescent="0.55000000000000004">
      <c r="A3838" t="s">
        <v>3477</v>
      </c>
      <c r="B3838" s="1">
        <v>40737</v>
      </c>
      <c r="C3838" t="s">
        <v>1</v>
      </c>
      <c r="D3838" t="s">
        <v>177</v>
      </c>
      <c r="E3838" t="s">
        <v>178</v>
      </c>
      <c r="F3838">
        <v>1</v>
      </c>
      <c r="G3838" t="str">
        <f t="array" ref="G3838">INDEX(BillToName,MATCH(A3838,'Bill to Data'!$A$2:$A$3040,0))</f>
        <v>CHARLEEN BEMBRY</v>
      </c>
      <c r="H3838" t="str">
        <f t="shared" si="59"/>
        <v>AA17L</v>
      </c>
    </row>
    <row r="3839" spans="1:8" x14ac:dyDescent="0.55000000000000004">
      <c r="A3839" t="s">
        <v>3478</v>
      </c>
      <c r="B3839" s="1">
        <v>40737</v>
      </c>
      <c r="C3839" t="s">
        <v>1</v>
      </c>
      <c r="D3839" t="s">
        <v>31</v>
      </c>
      <c r="E3839" t="s">
        <v>30</v>
      </c>
      <c r="F3839">
        <v>26</v>
      </c>
      <c r="G3839" t="str">
        <f t="array" ref="G3839">INDEX(BillToName,MATCH(A3839,'Bill to Data'!$A$2:$A$3040,0))</f>
        <v>DUANE STEVENS</v>
      </c>
      <c r="H3839" t="str">
        <f t="shared" si="59"/>
        <v>25612-1-NYR</v>
      </c>
    </row>
    <row r="3840" spans="1:8" x14ac:dyDescent="0.55000000000000004">
      <c r="A3840" t="s">
        <v>3478</v>
      </c>
      <c r="B3840" s="1">
        <v>40737</v>
      </c>
      <c r="C3840" t="s">
        <v>1</v>
      </c>
      <c r="D3840" t="s">
        <v>233</v>
      </c>
      <c r="E3840" t="s">
        <v>120</v>
      </c>
      <c r="F3840">
        <v>5</v>
      </c>
      <c r="G3840" t="str">
        <f t="array" ref="G3840">INDEX(BillToName,MATCH(A3840,'Bill to Data'!$A$2:$A$3040,0))</f>
        <v>DUANE STEVENS</v>
      </c>
      <c r="H3840" t="str">
        <f t="shared" si="59"/>
        <v>XR11003-VS</v>
      </c>
    </row>
    <row r="3841" spans="1:8" x14ac:dyDescent="0.55000000000000004">
      <c r="A3841" t="s">
        <v>3478</v>
      </c>
      <c r="B3841" s="1">
        <v>40737</v>
      </c>
      <c r="C3841" t="s">
        <v>1</v>
      </c>
      <c r="D3841" t="s">
        <v>530</v>
      </c>
      <c r="E3841" t="s">
        <v>120</v>
      </c>
      <c r="F3841">
        <v>5</v>
      </c>
      <c r="G3841" t="str">
        <f t="array" ref="G3841">INDEX(BillToName,MATCH(A3841,'Bill to Data'!$A$2:$A$3040,0))</f>
        <v>DUANE STEVENS</v>
      </c>
      <c r="H3841" t="str">
        <f t="shared" si="59"/>
        <v>XR11004-VS</v>
      </c>
    </row>
    <row r="3842" spans="1:8" x14ac:dyDescent="0.55000000000000004">
      <c r="A3842" t="s">
        <v>3478</v>
      </c>
      <c r="B3842" s="1">
        <v>40737</v>
      </c>
      <c r="C3842" t="s">
        <v>1</v>
      </c>
      <c r="D3842" t="s">
        <v>197</v>
      </c>
      <c r="E3842" t="s">
        <v>198</v>
      </c>
      <c r="F3842">
        <v>24</v>
      </c>
      <c r="G3842" t="str">
        <f t="array" ref="G3842">INDEX(BillToName,MATCH(A3842,'Bill to Data'!$A$2:$A$3040,0))</f>
        <v>DUANE STEVENS</v>
      </c>
      <c r="H3842" t="str">
        <f t="shared" ref="H3842:H3905" si="60">LEFT(D3842,LEN(D3842))</f>
        <v>22252-312-750-N</v>
      </c>
    </row>
    <row r="3843" spans="1:8" x14ac:dyDescent="0.55000000000000004">
      <c r="A3843" t="s">
        <v>3478</v>
      </c>
      <c r="B3843" s="1">
        <v>40737</v>
      </c>
      <c r="C3843" t="s">
        <v>1</v>
      </c>
      <c r="D3843" t="s">
        <v>312</v>
      </c>
      <c r="E3843" t="s">
        <v>198</v>
      </c>
      <c r="F3843">
        <v>2</v>
      </c>
      <c r="G3843" t="str">
        <f t="array" ref="G3843">INDEX(BillToName,MATCH(A3843,'Bill to Data'!$A$2:$A$3040,0))</f>
        <v>DUANE STEVENS</v>
      </c>
      <c r="H3843" t="str">
        <f t="shared" si="60"/>
        <v>22251-311-750-N</v>
      </c>
    </row>
    <row r="3844" spans="1:8" x14ac:dyDescent="0.55000000000000004">
      <c r="A3844" t="s">
        <v>3479</v>
      </c>
      <c r="B3844" s="1">
        <v>40737</v>
      </c>
      <c r="C3844" t="s">
        <v>1</v>
      </c>
      <c r="D3844" t="s">
        <v>242</v>
      </c>
      <c r="E3844" t="s">
        <v>243</v>
      </c>
      <c r="F3844">
        <v>19</v>
      </c>
      <c r="G3844" t="str">
        <f t="array" ref="G3844">INDEX(BillToName,MATCH(A3844,'Bill to Data'!$A$2:$A$3040,0))</f>
        <v>THOMAS TAYLOR</v>
      </c>
      <c r="H3844" t="str">
        <f t="shared" si="60"/>
        <v>CP19438-EPR</v>
      </c>
    </row>
    <row r="3845" spans="1:8" x14ac:dyDescent="0.55000000000000004">
      <c r="A3845" t="s">
        <v>3479</v>
      </c>
      <c r="B3845" s="1">
        <v>40737</v>
      </c>
      <c r="C3845" t="s">
        <v>1</v>
      </c>
      <c r="D3845" t="s">
        <v>274</v>
      </c>
      <c r="E3845" t="s">
        <v>275</v>
      </c>
      <c r="F3845">
        <v>1</v>
      </c>
      <c r="G3845" t="str">
        <f t="array" ref="G3845">INDEX(BillToName,MATCH(A3845,'Bill to Data'!$A$2:$A$3040,0))</f>
        <v>THOMAS TAYLOR</v>
      </c>
      <c r="H3845" t="str">
        <f t="shared" si="60"/>
        <v>22650-PP-406</v>
      </c>
    </row>
    <row r="3846" spans="1:8" x14ac:dyDescent="0.55000000000000004">
      <c r="A3846" t="s">
        <v>3480</v>
      </c>
      <c r="B3846" s="1">
        <v>40737</v>
      </c>
      <c r="C3846" t="s">
        <v>138</v>
      </c>
      <c r="D3846" t="s">
        <v>3481</v>
      </c>
      <c r="E3846" t="s">
        <v>2425</v>
      </c>
      <c r="F3846">
        <v>2</v>
      </c>
      <c r="G3846" t="str">
        <f t="array" ref="G3846">INDEX(BillToName,MATCH(A3846,'Bill to Data'!$A$2:$A$3040,0))</f>
        <v>JEFF WHITTAKER</v>
      </c>
      <c r="H3846" t="str">
        <f t="shared" si="60"/>
        <v>TX-1</v>
      </c>
    </row>
    <row r="3847" spans="1:8" x14ac:dyDescent="0.55000000000000004">
      <c r="A3847" t="s">
        <v>3480</v>
      </c>
      <c r="B3847" s="1">
        <v>40737</v>
      </c>
      <c r="C3847" t="s">
        <v>138</v>
      </c>
      <c r="D3847" t="s">
        <v>3482</v>
      </c>
      <c r="E3847" t="s">
        <v>2425</v>
      </c>
      <c r="F3847">
        <v>2</v>
      </c>
      <c r="G3847" t="str">
        <f t="array" ref="G3847">INDEX(BillToName,MATCH(A3847,'Bill to Data'!$A$2:$A$3040,0))</f>
        <v>JEFF WHITTAKER</v>
      </c>
      <c r="H3847" t="str">
        <f t="shared" si="60"/>
        <v>TX-2</v>
      </c>
    </row>
    <row r="3848" spans="1:8" x14ac:dyDescent="0.55000000000000004">
      <c r="A3848" t="s">
        <v>3483</v>
      </c>
      <c r="B3848" s="1">
        <v>40737</v>
      </c>
      <c r="C3848" t="s">
        <v>138</v>
      </c>
      <c r="D3848" t="s">
        <v>3484</v>
      </c>
      <c r="E3848" t="s">
        <v>387</v>
      </c>
      <c r="F3848">
        <v>3</v>
      </c>
      <c r="G3848" t="str">
        <f t="array" ref="G3848">INDEX(BillToName,MATCH(A3848,'Bill to Data'!$A$2:$A$3040,0))</f>
        <v>JIM HART</v>
      </c>
      <c r="H3848" t="str">
        <f t="shared" si="60"/>
        <v>TP6504-SS</v>
      </c>
    </row>
    <row r="3849" spans="1:8" x14ac:dyDescent="0.55000000000000004">
      <c r="A3849" t="s">
        <v>3485</v>
      </c>
      <c r="B3849" s="1">
        <v>40737</v>
      </c>
      <c r="C3849" t="s">
        <v>138</v>
      </c>
      <c r="D3849" t="s">
        <v>3486</v>
      </c>
      <c r="E3849" t="s">
        <v>3487</v>
      </c>
      <c r="F3849">
        <v>1</v>
      </c>
      <c r="G3849" t="str">
        <f t="array" ref="G3849">INDEX(BillToName,MATCH(A3849,'Bill to Data'!$A$2:$A$3040,0))</f>
        <v>BILL EAYER</v>
      </c>
      <c r="H3849" t="str">
        <f t="shared" si="60"/>
        <v>8030-863-299</v>
      </c>
    </row>
    <row r="3850" spans="1:8" x14ac:dyDescent="0.55000000000000004">
      <c r="A3850" t="s">
        <v>3488</v>
      </c>
      <c r="B3850" s="1">
        <v>40737</v>
      </c>
      <c r="C3850" t="s">
        <v>1</v>
      </c>
      <c r="D3850" t="s">
        <v>188</v>
      </c>
      <c r="E3850" t="s">
        <v>189</v>
      </c>
      <c r="F3850">
        <v>1</v>
      </c>
      <c r="G3850" t="str">
        <f t="array" ref="G3850">INDEX(BillToName,MATCH(A3850,'Bill to Data'!$A$2:$A$3040,0))</f>
        <v>AUDREY FONTI-WIERMAN</v>
      </c>
      <c r="H3850" t="str">
        <f t="shared" si="60"/>
        <v>4211-035</v>
      </c>
    </row>
    <row r="3851" spans="1:8" x14ac:dyDescent="0.55000000000000004">
      <c r="A3851" t="s">
        <v>3489</v>
      </c>
      <c r="B3851" s="1">
        <v>40738</v>
      </c>
      <c r="C3851" t="s">
        <v>1</v>
      </c>
      <c r="D3851" t="s">
        <v>3490</v>
      </c>
      <c r="E3851" t="s">
        <v>1334</v>
      </c>
      <c r="F3851">
        <v>2</v>
      </c>
      <c r="G3851" t="str">
        <f t="array" ref="G3851">INDEX(BillToName,MATCH(A3851,'Bill to Data'!$A$2:$A$3040,0))</f>
        <v>WAYNE HITTINGER</v>
      </c>
      <c r="H3851" t="str">
        <f t="shared" si="60"/>
        <v>TK-SS20</v>
      </c>
    </row>
    <row r="3852" spans="1:8" x14ac:dyDescent="0.55000000000000004">
      <c r="A3852" t="s">
        <v>3491</v>
      </c>
      <c r="B3852" s="1">
        <v>40738</v>
      </c>
      <c r="C3852" t="s">
        <v>1</v>
      </c>
      <c r="D3852" t="s">
        <v>1002</v>
      </c>
      <c r="E3852" t="s">
        <v>1003</v>
      </c>
      <c r="F3852">
        <v>4</v>
      </c>
      <c r="G3852" t="str">
        <f t="array" ref="G3852">INDEX(BillToName,MATCH(A3852,'Bill to Data'!$A$2:$A$3040,0))</f>
        <v>RICHARD MATTICK</v>
      </c>
      <c r="H3852" t="str">
        <f t="shared" si="60"/>
        <v>22650-PP-1/4</v>
      </c>
    </row>
    <row r="3853" spans="1:8" x14ac:dyDescent="0.55000000000000004">
      <c r="A3853" t="s">
        <v>3492</v>
      </c>
      <c r="B3853" s="1">
        <v>40738</v>
      </c>
      <c r="C3853" t="s">
        <v>1</v>
      </c>
      <c r="D3853" t="s">
        <v>3493</v>
      </c>
      <c r="E3853" t="s">
        <v>675</v>
      </c>
      <c r="F3853">
        <v>4</v>
      </c>
      <c r="G3853" t="str">
        <f t="array" ref="G3853">INDEX(BillToName,MATCH(A3853,'Bill to Data'!$A$2:$A$3040,0))</f>
        <v>GILBERTO SALAZAR</v>
      </c>
      <c r="H3853" t="str">
        <f t="shared" si="60"/>
        <v>TJ60-11003VS</v>
      </c>
    </row>
    <row r="3854" spans="1:8" x14ac:dyDescent="0.55000000000000004">
      <c r="A3854" t="s">
        <v>3492</v>
      </c>
      <c r="B3854" s="1">
        <v>40738</v>
      </c>
      <c r="C3854" t="s">
        <v>1</v>
      </c>
      <c r="D3854" t="s">
        <v>530</v>
      </c>
      <c r="E3854" t="s">
        <v>120</v>
      </c>
      <c r="F3854">
        <v>4</v>
      </c>
      <c r="G3854" t="str">
        <f t="array" ref="G3854">INDEX(BillToName,MATCH(A3854,'Bill to Data'!$A$2:$A$3040,0))</f>
        <v>GILBERTO SALAZAR</v>
      </c>
      <c r="H3854" t="str">
        <f t="shared" si="60"/>
        <v>XR11004-VS</v>
      </c>
    </row>
    <row r="3855" spans="1:8" x14ac:dyDescent="0.55000000000000004">
      <c r="A3855" t="s">
        <v>3494</v>
      </c>
      <c r="B3855" s="1">
        <v>40738</v>
      </c>
      <c r="C3855" t="s">
        <v>138</v>
      </c>
      <c r="D3855" t="s">
        <v>68</v>
      </c>
      <c r="E3855" t="s">
        <v>69</v>
      </c>
      <c r="F3855">
        <v>1</v>
      </c>
      <c r="G3855" t="str">
        <f t="array" ref="G3855">INDEX(BillToName,MATCH(A3855,'Bill to Data'!$A$2:$A$3040,0))</f>
        <v>VAL DUARTE</v>
      </c>
      <c r="H3855" t="str">
        <f t="shared" si="60"/>
        <v>2087-593-135</v>
      </c>
    </row>
    <row r="3856" spans="1:8" x14ac:dyDescent="0.55000000000000004">
      <c r="A3856" t="s">
        <v>3495</v>
      </c>
      <c r="B3856" s="1">
        <v>40738</v>
      </c>
      <c r="C3856" t="s">
        <v>138</v>
      </c>
      <c r="D3856" t="s">
        <v>1093</v>
      </c>
      <c r="E3856" t="s">
        <v>1094</v>
      </c>
      <c r="F3856">
        <v>1</v>
      </c>
      <c r="G3856" t="str">
        <f t="array" ref="G3856">INDEX(BillToName,MATCH(A3856,'Bill to Data'!$A$2:$A$3040,0))</f>
        <v>AQUION-ENERGY</v>
      </c>
      <c r="H3856" t="str">
        <f t="shared" si="60"/>
        <v>IN40/85-ST</v>
      </c>
    </row>
    <row r="3857" spans="1:8" x14ac:dyDescent="0.55000000000000004">
      <c r="A3857" t="s">
        <v>3496</v>
      </c>
      <c r="B3857" s="1">
        <v>40738</v>
      </c>
      <c r="C3857" t="s">
        <v>138</v>
      </c>
      <c r="D3857" t="s">
        <v>44</v>
      </c>
      <c r="E3857" t="s">
        <v>45</v>
      </c>
      <c r="F3857">
        <v>20</v>
      </c>
      <c r="G3857" t="str">
        <f t="array" ref="G3857">INDEX(BillToName,MATCH(A3857,'Bill to Data'!$A$2:$A$3040,0))</f>
        <v>JIM WAMELINK</v>
      </c>
      <c r="H3857" t="str">
        <f t="shared" si="60"/>
        <v>19845-25-PP</v>
      </c>
    </row>
    <row r="3858" spans="1:8" x14ac:dyDescent="0.55000000000000004">
      <c r="A3858" t="s">
        <v>3497</v>
      </c>
      <c r="B3858" s="1">
        <v>40738</v>
      </c>
      <c r="C3858" t="s">
        <v>138</v>
      </c>
      <c r="D3858" t="s">
        <v>3236</v>
      </c>
      <c r="E3858" t="s">
        <v>3237</v>
      </c>
      <c r="F3858">
        <v>-1</v>
      </c>
      <c r="G3858" t="str">
        <f t="array" ref="G3858">INDEX(BillToName,MATCH(A3858,'Bill to Data'!$A$2:$A$3040,0))</f>
        <v>KURT PORTERFIELD</v>
      </c>
      <c r="H3858" t="str">
        <f t="shared" si="60"/>
        <v>1320-0081</v>
      </c>
    </row>
    <row r="3859" spans="1:8" x14ac:dyDescent="0.55000000000000004">
      <c r="A3859" t="s">
        <v>3498</v>
      </c>
      <c r="B3859" s="1">
        <v>40739</v>
      </c>
      <c r="C3859" t="s">
        <v>1</v>
      </c>
      <c r="D3859" t="s">
        <v>2734</v>
      </c>
      <c r="E3859" t="s">
        <v>2735</v>
      </c>
      <c r="F3859">
        <v>2</v>
      </c>
      <c r="G3859" t="str">
        <f t="array" ref="G3859">INDEX(BillToName,MATCH(A3859,'Bill to Data'!$A$2:$A$3040,0))</f>
        <v>LEWIS FADER</v>
      </c>
      <c r="H3859" t="str">
        <f t="shared" si="60"/>
        <v>063-0171-114</v>
      </c>
    </row>
    <row r="3860" spans="1:8" x14ac:dyDescent="0.55000000000000004">
      <c r="A3860" t="s">
        <v>3499</v>
      </c>
      <c r="B3860" s="1">
        <v>40739</v>
      </c>
      <c r="C3860" t="s">
        <v>1</v>
      </c>
      <c r="D3860" t="s">
        <v>967</v>
      </c>
      <c r="E3860" t="s">
        <v>968</v>
      </c>
      <c r="F3860">
        <v>1</v>
      </c>
      <c r="G3860" t="str">
        <f t="array" ref="G3860">INDEX(BillToName,MATCH(A3860,'Bill to Data'!$A$2:$A$3040,0))</f>
        <v>Thomas Eckfeldt</v>
      </c>
      <c r="H3860" t="str">
        <f t="shared" si="60"/>
        <v>SRS-600</v>
      </c>
    </row>
    <row r="3861" spans="1:8" x14ac:dyDescent="0.55000000000000004">
      <c r="A3861" t="s">
        <v>3500</v>
      </c>
      <c r="B3861" s="1">
        <v>40739</v>
      </c>
      <c r="C3861" t="s">
        <v>138</v>
      </c>
      <c r="D3861" t="s">
        <v>3501</v>
      </c>
      <c r="E3861" t="s">
        <v>3502</v>
      </c>
      <c r="F3861">
        <v>1</v>
      </c>
      <c r="G3861" t="str">
        <f t="array" ref="G3861">INDEX(BillToName,MATCH(A3861,'Bill to Data'!$A$2:$A$3040,0))</f>
        <v>DARREL DEVORE</v>
      </c>
      <c r="H3861" t="str">
        <f t="shared" si="60"/>
        <v>LM1600</v>
      </c>
    </row>
    <row r="3862" spans="1:8" x14ac:dyDescent="0.55000000000000004">
      <c r="A3862" t="s">
        <v>3503</v>
      </c>
      <c r="B3862" s="1">
        <v>40739</v>
      </c>
      <c r="C3862" t="s">
        <v>138</v>
      </c>
      <c r="D3862" t="s">
        <v>1093</v>
      </c>
      <c r="E3862" t="s">
        <v>1094</v>
      </c>
      <c r="F3862">
        <v>2</v>
      </c>
      <c r="G3862" t="str">
        <f t="array" ref="G3862">INDEX(BillToName,MATCH(A3862,'Bill to Data'!$A$2:$A$3040,0))</f>
        <v>DON OWENS</v>
      </c>
      <c r="H3862" t="str">
        <f t="shared" si="60"/>
        <v>IN40/85-ST</v>
      </c>
    </row>
    <row r="3863" spans="1:8" x14ac:dyDescent="0.55000000000000004">
      <c r="A3863" t="s">
        <v>3503</v>
      </c>
      <c r="B3863" s="1">
        <v>40739</v>
      </c>
      <c r="C3863" t="s">
        <v>138</v>
      </c>
      <c r="D3863" t="s">
        <v>1091</v>
      </c>
      <c r="E3863" t="s">
        <v>1092</v>
      </c>
      <c r="F3863">
        <v>2</v>
      </c>
      <c r="G3863" t="str">
        <f t="array" ref="G3863">INDEX(BillToName,MATCH(A3863,'Bill to Data'!$A$2:$A$3040,0))</f>
        <v>DON OWENS</v>
      </c>
      <c r="H3863" t="str">
        <f t="shared" si="60"/>
        <v>IN0110-30</v>
      </c>
    </row>
    <row r="3864" spans="1:8" x14ac:dyDescent="0.55000000000000004">
      <c r="A3864" t="s">
        <v>3503</v>
      </c>
      <c r="B3864" s="1">
        <v>40739</v>
      </c>
      <c r="C3864" t="s">
        <v>138</v>
      </c>
      <c r="D3864" t="s">
        <v>1095</v>
      </c>
      <c r="E3864" t="s">
        <v>1096</v>
      </c>
      <c r="F3864">
        <v>1</v>
      </c>
      <c r="G3864" t="str">
        <f t="array" ref="G3864">INDEX(BillToName,MATCH(A3864,'Bill to Data'!$A$2:$A$3040,0))</f>
        <v>DON OWENS</v>
      </c>
      <c r="H3864" t="str">
        <f t="shared" si="60"/>
        <v>IN0015-19</v>
      </c>
    </row>
    <row r="3865" spans="1:8" x14ac:dyDescent="0.55000000000000004">
      <c r="A3865" t="s">
        <v>3503</v>
      </c>
      <c r="B3865" s="1">
        <v>40739</v>
      </c>
      <c r="C3865" t="s">
        <v>138</v>
      </c>
      <c r="D3865" t="s">
        <v>1097</v>
      </c>
      <c r="E3865" t="s">
        <v>1098</v>
      </c>
      <c r="F3865">
        <v>1</v>
      </c>
      <c r="G3865" t="str">
        <f t="array" ref="G3865">INDEX(BillToName,MATCH(A3865,'Bill to Data'!$A$2:$A$3040,0))</f>
        <v>DON OWENS</v>
      </c>
      <c r="H3865" t="str">
        <f t="shared" si="60"/>
        <v>IN15-ST</v>
      </c>
    </row>
    <row r="3866" spans="1:8" x14ac:dyDescent="0.55000000000000004">
      <c r="A3866" t="s">
        <v>3504</v>
      </c>
      <c r="B3866" s="1">
        <v>40743</v>
      </c>
      <c r="C3866" t="s">
        <v>138</v>
      </c>
      <c r="D3866" t="s">
        <v>3505</v>
      </c>
      <c r="E3866" t="s">
        <v>3506</v>
      </c>
      <c r="F3866">
        <v>1</v>
      </c>
      <c r="G3866" t="str">
        <f t="array" ref="G3866">INDEX(BillToName,MATCH(A3866,'Bill to Data'!$A$2:$A$3040,0))</f>
        <v>JIM SMOUS</v>
      </c>
      <c r="H3866" t="str">
        <f t="shared" si="60"/>
        <v>INFD30-24</v>
      </c>
    </row>
    <row r="3867" spans="1:8" x14ac:dyDescent="0.55000000000000004">
      <c r="A3867" t="s">
        <v>3507</v>
      </c>
      <c r="B3867" s="1">
        <v>40743</v>
      </c>
      <c r="C3867" t="s">
        <v>1</v>
      </c>
      <c r="D3867" t="s">
        <v>961</v>
      </c>
      <c r="E3867" t="s">
        <v>962</v>
      </c>
      <c r="F3867">
        <v>25</v>
      </c>
      <c r="G3867" t="str">
        <f t="array" ref="G3867">INDEX(BillToName,MATCH(A3867,'Bill to Data'!$A$2:$A$3040,0))</f>
        <v>DEL KLITZKE</v>
      </c>
      <c r="H3867" t="str">
        <f t="shared" si="60"/>
        <v>AM110015</v>
      </c>
    </row>
    <row r="3868" spans="1:8" x14ac:dyDescent="0.55000000000000004">
      <c r="A3868" t="s">
        <v>3508</v>
      </c>
      <c r="B3868" s="1">
        <v>40743</v>
      </c>
      <c r="C3868" t="s">
        <v>1</v>
      </c>
      <c r="D3868" t="s">
        <v>330</v>
      </c>
      <c r="E3868" t="s">
        <v>12</v>
      </c>
      <c r="F3868">
        <v>1</v>
      </c>
      <c r="G3868" t="str">
        <f t="array" ref="G3868">INDEX(BillToName,MATCH(A3868,'Bill to Data'!$A$2:$A$3040,0))</f>
        <v>ALEX CALLENDER</v>
      </c>
      <c r="H3868" t="str">
        <f t="shared" si="60"/>
        <v>50800-15-PP-406</v>
      </c>
    </row>
    <row r="3869" spans="1:8" x14ac:dyDescent="0.55000000000000004">
      <c r="A3869" t="s">
        <v>3509</v>
      </c>
      <c r="B3869" s="1">
        <v>40743</v>
      </c>
      <c r="C3869" t="s">
        <v>1</v>
      </c>
      <c r="D3869" t="s">
        <v>2764</v>
      </c>
      <c r="E3869" t="s">
        <v>134</v>
      </c>
      <c r="F3869">
        <v>1</v>
      </c>
      <c r="G3869" t="str">
        <f t="array" ref="G3869">INDEX(BillToName,MATCH(A3869,'Bill to Data'!$A$2:$A$3040,0))</f>
        <v>DEAN WEBBERLEY</v>
      </c>
      <c r="H3869" t="str">
        <f t="shared" si="60"/>
        <v>5330C-HRX</v>
      </c>
    </row>
    <row r="3870" spans="1:8" x14ac:dyDescent="0.55000000000000004">
      <c r="A3870" t="s">
        <v>3510</v>
      </c>
      <c r="B3870" s="1">
        <v>40743</v>
      </c>
      <c r="C3870" t="s">
        <v>1</v>
      </c>
      <c r="D3870" t="s">
        <v>800</v>
      </c>
      <c r="E3870" t="s">
        <v>20</v>
      </c>
      <c r="F3870">
        <v>1</v>
      </c>
      <c r="G3870" t="str">
        <f t="array" ref="G3870">INDEX(BillToName,MATCH(A3870,'Bill to Data'!$A$2:$A$3040,0))</f>
        <v>JEFFREY BERTSCH</v>
      </c>
      <c r="H3870" t="str">
        <f t="shared" si="60"/>
        <v>AA43L-10</v>
      </c>
    </row>
    <row r="3871" spans="1:8" x14ac:dyDescent="0.55000000000000004">
      <c r="A3871" t="s">
        <v>3511</v>
      </c>
      <c r="B3871" s="1">
        <v>40743</v>
      </c>
      <c r="C3871" t="s">
        <v>1</v>
      </c>
      <c r="D3871" t="s">
        <v>33</v>
      </c>
      <c r="E3871" t="s">
        <v>34</v>
      </c>
      <c r="F3871">
        <v>2</v>
      </c>
      <c r="G3871" t="str">
        <f t="array" ref="G3871">INDEX(BillToName,MATCH(A3871,'Bill to Data'!$A$2:$A$3040,0))</f>
        <v>JESSE REHBERG</v>
      </c>
      <c r="H3871" t="str">
        <f t="shared" si="60"/>
        <v>AA6B</v>
      </c>
    </row>
    <row r="3872" spans="1:8" x14ac:dyDescent="0.55000000000000004">
      <c r="A3872" t="s">
        <v>3512</v>
      </c>
      <c r="B3872" s="1">
        <v>40743</v>
      </c>
      <c r="C3872" t="s">
        <v>1</v>
      </c>
      <c r="D3872" t="s">
        <v>2246</v>
      </c>
      <c r="E3872" t="s">
        <v>90</v>
      </c>
      <c r="F3872">
        <v>60</v>
      </c>
      <c r="G3872" t="str">
        <f t="array" ref="G3872">INDEX(BillToName,MATCH(A3872,'Bill to Data'!$A$2:$A$3040,0))</f>
        <v>JAMES DAVIS</v>
      </c>
      <c r="H3872" t="str">
        <f t="shared" si="60"/>
        <v>XRC11004-VK</v>
      </c>
    </row>
    <row r="3873" spans="1:8" x14ac:dyDescent="0.55000000000000004">
      <c r="A3873" t="s">
        <v>3512</v>
      </c>
      <c r="B3873" s="1">
        <v>40743</v>
      </c>
      <c r="C3873" t="s">
        <v>1</v>
      </c>
      <c r="D3873" t="s">
        <v>121</v>
      </c>
      <c r="E3873" t="s">
        <v>30</v>
      </c>
      <c r="F3873">
        <v>60</v>
      </c>
      <c r="G3873" t="str">
        <f t="array" ref="G3873">INDEX(BillToName,MATCH(A3873,'Bill to Data'!$A$2:$A$3040,0))</f>
        <v>JAMES DAVIS</v>
      </c>
      <c r="H3873" t="str">
        <f t="shared" si="60"/>
        <v>25612-3-NYR</v>
      </c>
    </row>
    <row r="3874" spans="1:8" x14ac:dyDescent="0.55000000000000004">
      <c r="A3874" t="s">
        <v>3512</v>
      </c>
      <c r="B3874" s="1">
        <v>40743</v>
      </c>
      <c r="C3874" t="s">
        <v>1</v>
      </c>
      <c r="D3874" t="s">
        <v>48</v>
      </c>
      <c r="E3874" t="s">
        <v>47</v>
      </c>
      <c r="F3874">
        <v>60</v>
      </c>
      <c r="G3874" t="str">
        <f t="array" ref="G3874">INDEX(BillToName,MATCH(A3874,'Bill to Data'!$A$2:$A$3040,0))</f>
        <v>JAMES DAVIS</v>
      </c>
      <c r="H3874" t="str">
        <f t="shared" si="60"/>
        <v>TTJ60-11004VP</v>
      </c>
    </row>
    <row r="3875" spans="1:8" x14ac:dyDescent="0.55000000000000004">
      <c r="A3875" t="s">
        <v>3513</v>
      </c>
      <c r="B3875" s="1">
        <v>40743</v>
      </c>
      <c r="C3875" t="s">
        <v>1</v>
      </c>
      <c r="D3875" t="s">
        <v>413</v>
      </c>
      <c r="E3875" t="s">
        <v>76</v>
      </c>
      <c r="F3875">
        <v>10</v>
      </c>
      <c r="G3875" t="str">
        <f t="array" ref="G3875">INDEX(BillToName,MATCH(A3875,'Bill to Data'!$A$2:$A$3040,0))</f>
        <v>MATT SCHUTT</v>
      </c>
      <c r="H3875" t="str">
        <f t="shared" si="60"/>
        <v>QJ111-3/4</v>
      </c>
    </row>
    <row r="3876" spans="1:8" x14ac:dyDescent="0.55000000000000004">
      <c r="A3876" t="s">
        <v>3513</v>
      </c>
      <c r="B3876" s="1">
        <v>40743</v>
      </c>
      <c r="C3876" t="s">
        <v>1</v>
      </c>
      <c r="D3876" t="s">
        <v>252</v>
      </c>
      <c r="E3876" t="s">
        <v>198</v>
      </c>
      <c r="F3876">
        <v>4</v>
      </c>
      <c r="G3876" t="str">
        <f t="array" ref="G3876">INDEX(BillToName,MATCH(A3876,'Bill to Data'!$A$2:$A$3040,0))</f>
        <v>MATT SCHUTT</v>
      </c>
      <c r="H3876" t="str">
        <f t="shared" si="60"/>
        <v>22252-312-500-N</v>
      </c>
    </row>
    <row r="3877" spans="1:8" x14ac:dyDescent="0.55000000000000004">
      <c r="A3877" t="s">
        <v>3513</v>
      </c>
      <c r="B3877" s="1">
        <v>40743</v>
      </c>
      <c r="C3877" t="s">
        <v>1</v>
      </c>
      <c r="D3877" t="s">
        <v>251</v>
      </c>
      <c r="E3877" t="s">
        <v>198</v>
      </c>
      <c r="F3877">
        <v>4</v>
      </c>
      <c r="G3877" t="str">
        <f t="array" ref="G3877">INDEX(BillToName,MATCH(A3877,'Bill to Data'!$A$2:$A$3040,0))</f>
        <v>MATT SCHUTT</v>
      </c>
      <c r="H3877" t="str">
        <f t="shared" si="60"/>
        <v>22251-311-500-N</v>
      </c>
    </row>
    <row r="3878" spans="1:8" x14ac:dyDescent="0.55000000000000004">
      <c r="A3878" t="s">
        <v>3514</v>
      </c>
      <c r="B3878" s="1">
        <v>40743</v>
      </c>
      <c r="C3878" t="s">
        <v>1</v>
      </c>
      <c r="D3878" t="s">
        <v>3515</v>
      </c>
      <c r="E3878" t="s">
        <v>3516</v>
      </c>
      <c r="F3878">
        <v>2</v>
      </c>
      <c r="G3878" t="str">
        <f t="array" ref="G3878">INDEX(BillToName,MATCH(A3878,'Bill to Data'!$A$2:$A$3040,0))</f>
        <v>MICHAEL MONAHAN</v>
      </c>
      <c r="H3878" t="str">
        <f t="shared" si="60"/>
        <v>EV075</v>
      </c>
    </row>
    <row r="3879" spans="1:8" x14ac:dyDescent="0.55000000000000004">
      <c r="A3879" t="s">
        <v>3517</v>
      </c>
      <c r="B3879" s="1">
        <v>40743</v>
      </c>
      <c r="C3879" t="s">
        <v>1</v>
      </c>
      <c r="D3879" t="s">
        <v>3100</v>
      </c>
      <c r="E3879" t="s">
        <v>63</v>
      </c>
      <c r="F3879">
        <v>5</v>
      </c>
      <c r="G3879" t="str">
        <f t="array" ref="G3879">INDEX(BillToName,MATCH(A3879,'Bill to Data'!$A$2:$A$3040,0))</f>
        <v>BRAD GUSKE</v>
      </c>
      <c r="H3879" t="str">
        <f t="shared" si="60"/>
        <v>DG80015VS</v>
      </c>
    </row>
    <row r="3880" spans="1:8" x14ac:dyDescent="0.55000000000000004">
      <c r="A3880" t="s">
        <v>3518</v>
      </c>
      <c r="B3880" s="1">
        <v>40743</v>
      </c>
      <c r="C3880" t="s">
        <v>138</v>
      </c>
      <c r="D3880" t="s">
        <v>748</v>
      </c>
      <c r="E3880" t="s">
        <v>293</v>
      </c>
      <c r="F3880">
        <v>50</v>
      </c>
      <c r="G3880" t="str">
        <f t="array" ref="G3880">INDEX(BillToName,MATCH(A3880,'Bill to Data'!$A$2:$A$3040,0))</f>
        <v>Claus</v>
      </c>
      <c r="H3880" t="str">
        <f t="shared" si="60"/>
        <v>AIXR110025VP</v>
      </c>
    </row>
    <row r="3881" spans="1:8" x14ac:dyDescent="0.55000000000000004">
      <c r="A3881" t="s">
        <v>3518</v>
      </c>
      <c r="B3881" s="1">
        <v>40743</v>
      </c>
      <c r="C3881" t="s">
        <v>138</v>
      </c>
      <c r="D3881" t="s">
        <v>29</v>
      </c>
      <c r="E3881" t="s">
        <v>30</v>
      </c>
      <c r="F3881">
        <v>50</v>
      </c>
      <c r="G3881" t="str">
        <f t="array" ref="G3881">INDEX(BillToName,MATCH(A3881,'Bill to Data'!$A$2:$A$3040,0))</f>
        <v>Claus</v>
      </c>
      <c r="H3881" t="str">
        <f t="shared" si="60"/>
        <v>25612-4-NYR</v>
      </c>
    </row>
    <row r="3882" spans="1:8" x14ac:dyDescent="0.55000000000000004">
      <c r="A3882" t="s">
        <v>3518</v>
      </c>
      <c r="B3882" s="1">
        <v>40743</v>
      </c>
      <c r="C3882" t="s">
        <v>138</v>
      </c>
      <c r="D3882" t="s">
        <v>71</v>
      </c>
      <c r="E3882" t="s">
        <v>72</v>
      </c>
      <c r="F3882">
        <v>50</v>
      </c>
      <c r="G3882" t="str">
        <f t="array" ref="G3882">INDEX(BillToName,MATCH(A3882,'Bill to Data'!$A$2:$A$3040,0))</f>
        <v>Claus</v>
      </c>
      <c r="H3882" t="str">
        <f t="shared" si="60"/>
        <v>55215-50-EPR</v>
      </c>
    </row>
    <row r="3883" spans="1:8" x14ac:dyDescent="0.55000000000000004">
      <c r="A3883" t="s">
        <v>3518</v>
      </c>
      <c r="B3883" s="1">
        <v>40743</v>
      </c>
      <c r="C3883" t="s">
        <v>138</v>
      </c>
      <c r="D3883" t="s">
        <v>197</v>
      </c>
      <c r="E3883" t="s">
        <v>198</v>
      </c>
      <c r="F3883">
        <v>6</v>
      </c>
      <c r="G3883" t="str">
        <f t="array" ref="G3883">INDEX(BillToName,MATCH(A3883,'Bill to Data'!$A$2:$A$3040,0))</f>
        <v>Claus</v>
      </c>
      <c r="H3883" t="str">
        <f t="shared" si="60"/>
        <v>22252-312-750-N</v>
      </c>
    </row>
    <row r="3884" spans="1:8" x14ac:dyDescent="0.55000000000000004">
      <c r="A3884" t="s">
        <v>3518</v>
      </c>
      <c r="B3884" s="1">
        <v>40743</v>
      </c>
      <c r="C3884" t="s">
        <v>138</v>
      </c>
      <c r="D3884" t="s">
        <v>3519</v>
      </c>
      <c r="E3884" t="s">
        <v>134</v>
      </c>
      <c r="F3884">
        <v>2</v>
      </c>
      <c r="G3884" t="str">
        <f t="array" ref="G3884">INDEX(BillToName,MATCH(A3884,'Bill to Data'!$A$2:$A$3040,0))</f>
        <v>Claus</v>
      </c>
      <c r="H3884" t="str">
        <f t="shared" si="60"/>
        <v>9203C-R</v>
      </c>
    </row>
    <row r="3885" spans="1:8" x14ac:dyDescent="0.55000000000000004">
      <c r="A3885" t="s">
        <v>3518</v>
      </c>
      <c r="B3885" s="1">
        <v>40743</v>
      </c>
      <c r="C3885" t="s">
        <v>138</v>
      </c>
      <c r="D3885" t="s">
        <v>3520</v>
      </c>
      <c r="E3885" t="s">
        <v>3521</v>
      </c>
      <c r="F3885">
        <v>2</v>
      </c>
      <c r="G3885" t="str">
        <f t="array" ref="G3885">INDEX(BillToName,MATCH(A3885,'Bill to Data'!$A$2:$A$3040,0))</f>
        <v>Claus</v>
      </c>
      <c r="H3885" t="str">
        <f t="shared" si="60"/>
        <v>GG160</v>
      </c>
    </row>
    <row r="3886" spans="1:8" x14ac:dyDescent="0.55000000000000004">
      <c r="A3886" t="s">
        <v>3518</v>
      </c>
      <c r="B3886" s="1">
        <v>40743</v>
      </c>
      <c r="C3886" t="s">
        <v>138</v>
      </c>
      <c r="D3886" t="s">
        <v>2298</v>
      </c>
      <c r="E3886" t="s">
        <v>2299</v>
      </c>
      <c r="F3886">
        <v>2</v>
      </c>
      <c r="G3886" t="str">
        <f t="array" ref="G3886">INDEX(BillToName,MATCH(A3886,'Bill to Data'!$A$2:$A$3040,0))</f>
        <v>Claus</v>
      </c>
      <c r="H3886" t="str">
        <f t="shared" si="60"/>
        <v>GG100</v>
      </c>
    </row>
    <row r="3887" spans="1:8" x14ac:dyDescent="0.55000000000000004">
      <c r="A3887" t="s">
        <v>3518</v>
      </c>
      <c r="B3887" s="1">
        <v>40743</v>
      </c>
      <c r="C3887" t="s">
        <v>138</v>
      </c>
      <c r="D3887" t="s">
        <v>1130</v>
      </c>
      <c r="E3887" t="s">
        <v>1131</v>
      </c>
      <c r="F3887">
        <v>3</v>
      </c>
      <c r="G3887" t="str">
        <f t="array" ref="G3887">INDEX(BillToName,MATCH(A3887,'Bill to Data'!$A$2:$A$3040,0))</f>
        <v>Claus</v>
      </c>
      <c r="H3887" t="str">
        <f t="shared" si="60"/>
        <v>660000150</v>
      </c>
    </row>
    <row r="3888" spans="1:8" x14ac:dyDescent="0.55000000000000004">
      <c r="A3888" t="s">
        <v>3518</v>
      </c>
      <c r="B3888" s="1">
        <v>40743</v>
      </c>
      <c r="C3888" t="s">
        <v>138</v>
      </c>
      <c r="D3888" t="s">
        <v>1781</v>
      </c>
      <c r="E3888" t="s">
        <v>1280</v>
      </c>
      <c r="F3888">
        <v>30</v>
      </c>
      <c r="G3888" t="str">
        <f t="array" ref="G3888">INDEX(BillToName,MATCH(A3888,'Bill to Data'!$A$2:$A$3040,0))</f>
        <v>Claus</v>
      </c>
      <c r="H3888" t="str">
        <f t="shared" si="60"/>
        <v>TTI110015-VP</v>
      </c>
    </row>
    <row r="3889" spans="1:8" x14ac:dyDescent="0.55000000000000004">
      <c r="A3889" t="s">
        <v>3518</v>
      </c>
      <c r="B3889" s="1">
        <v>40743</v>
      </c>
      <c r="C3889" t="s">
        <v>138</v>
      </c>
      <c r="D3889" t="s">
        <v>2470</v>
      </c>
      <c r="E3889" t="s">
        <v>30</v>
      </c>
      <c r="F3889">
        <v>60</v>
      </c>
      <c r="G3889" t="str">
        <f t="array" ref="G3889">INDEX(BillToName,MATCH(A3889,'Bill to Data'!$A$2:$A$3040,0))</f>
        <v>Claus</v>
      </c>
      <c r="H3889" t="str">
        <f t="shared" si="60"/>
        <v>25598-1-NYR</v>
      </c>
    </row>
    <row r="3890" spans="1:8" x14ac:dyDescent="0.55000000000000004">
      <c r="A3890" t="s">
        <v>3518</v>
      </c>
      <c r="B3890" s="1">
        <v>40743</v>
      </c>
      <c r="C3890" t="s">
        <v>138</v>
      </c>
      <c r="D3890" t="s">
        <v>308</v>
      </c>
      <c r="E3890" t="s">
        <v>293</v>
      </c>
      <c r="F3890">
        <v>55</v>
      </c>
      <c r="G3890" t="str">
        <f t="array" ref="G3890">INDEX(BillToName,MATCH(A3890,'Bill to Data'!$A$2:$A$3040,0))</f>
        <v>Claus</v>
      </c>
      <c r="H3890" t="str">
        <f t="shared" si="60"/>
        <v>AIXR11003VP</v>
      </c>
    </row>
    <row r="3891" spans="1:8" x14ac:dyDescent="0.55000000000000004">
      <c r="A3891" t="s">
        <v>3518</v>
      </c>
      <c r="B3891" s="1">
        <v>40743</v>
      </c>
      <c r="C3891" t="s">
        <v>138</v>
      </c>
      <c r="D3891" t="s">
        <v>29</v>
      </c>
      <c r="E3891" t="s">
        <v>30</v>
      </c>
      <c r="F3891">
        <v>55</v>
      </c>
      <c r="G3891" t="str">
        <f t="array" ref="G3891">INDEX(BillToName,MATCH(A3891,'Bill to Data'!$A$2:$A$3040,0))</f>
        <v>Claus</v>
      </c>
      <c r="H3891" t="str">
        <f t="shared" si="60"/>
        <v>25612-4-NYR</v>
      </c>
    </row>
    <row r="3892" spans="1:8" x14ac:dyDescent="0.55000000000000004">
      <c r="A3892" t="s">
        <v>3518</v>
      </c>
      <c r="B3892" s="1">
        <v>40743</v>
      </c>
      <c r="C3892" t="s">
        <v>138</v>
      </c>
      <c r="D3892" t="s">
        <v>2667</v>
      </c>
      <c r="E3892" t="s">
        <v>2668</v>
      </c>
      <c r="F3892">
        <v>4</v>
      </c>
      <c r="G3892" t="str">
        <f t="array" ref="G3892">INDEX(BillToName,MATCH(A3892,'Bill to Data'!$A$2:$A$3040,0))</f>
        <v>Claus</v>
      </c>
      <c r="H3892" t="str">
        <f t="shared" si="60"/>
        <v>V100FP</v>
      </c>
    </row>
    <row r="3893" spans="1:8" x14ac:dyDescent="0.55000000000000004">
      <c r="A3893" t="s">
        <v>3518</v>
      </c>
      <c r="B3893" s="1">
        <v>40743</v>
      </c>
      <c r="C3893" t="s">
        <v>138</v>
      </c>
      <c r="D3893" t="s">
        <v>3522</v>
      </c>
      <c r="E3893" t="s">
        <v>3523</v>
      </c>
      <c r="F3893">
        <v>2</v>
      </c>
      <c r="G3893" t="str">
        <f t="array" ref="G3893">INDEX(BillToName,MATCH(A3893,'Bill to Data'!$A$2:$A$3040,0))</f>
        <v>Claus</v>
      </c>
      <c r="H3893" t="str">
        <f t="shared" si="60"/>
        <v>V125FP</v>
      </c>
    </row>
    <row r="3894" spans="1:8" x14ac:dyDescent="0.55000000000000004">
      <c r="A3894" t="s">
        <v>3518</v>
      </c>
      <c r="B3894" s="1">
        <v>40743</v>
      </c>
      <c r="C3894" t="s">
        <v>138</v>
      </c>
      <c r="D3894" t="s">
        <v>2627</v>
      </c>
      <c r="E3894" t="s">
        <v>2628</v>
      </c>
      <c r="F3894">
        <v>4</v>
      </c>
      <c r="G3894" t="str">
        <f t="array" ref="G3894">INDEX(BillToName,MATCH(A3894,'Bill to Data'!$A$2:$A$3040,0))</f>
        <v>Claus</v>
      </c>
      <c r="H3894" t="str">
        <f t="shared" si="60"/>
        <v>V150</v>
      </c>
    </row>
    <row r="3895" spans="1:8" x14ac:dyDescent="0.55000000000000004">
      <c r="A3895" t="s">
        <v>3518</v>
      </c>
      <c r="B3895" s="1">
        <v>40743</v>
      </c>
      <c r="C3895" t="s">
        <v>138</v>
      </c>
      <c r="D3895" t="s">
        <v>3524</v>
      </c>
      <c r="E3895" t="s">
        <v>3525</v>
      </c>
      <c r="F3895">
        <v>2</v>
      </c>
      <c r="G3895" t="str">
        <f t="array" ref="G3895">INDEX(BillToName,MATCH(A3895,'Bill to Data'!$A$2:$A$3040,0))</f>
        <v>Claus</v>
      </c>
      <c r="H3895" t="str">
        <f t="shared" si="60"/>
        <v>VT075</v>
      </c>
    </row>
    <row r="3896" spans="1:8" x14ac:dyDescent="0.55000000000000004">
      <c r="A3896" t="s">
        <v>3518</v>
      </c>
      <c r="B3896" s="1">
        <v>40743</v>
      </c>
      <c r="C3896" t="s">
        <v>138</v>
      </c>
      <c r="D3896" t="s">
        <v>3526</v>
      </c>
      <c r="E3896" t="s">
        <v>3527</v>
      </c>
      <c r="F3896">
        <v>4</v>
      </c>
      <c r="G3896" t="str">
        <f t="array" ref="G3896">INDEX(BillToName,MATCH(A3896,'Bill to Data'!$A$2:$A$3040,0))</f>
        <v>Claus</v>
      </c>
      <c r="H3896" t="str">
        <f t="shared" si="60"/>
        <v>VT100SL</v>
      </c>
    </row>
    <row r="3897" spans="1:8" x14ac:dyDescent="0.55000000000000004">
      <c r="A3897" t="s">
        <v>3528</v>
      </c>
      <c r="B3897" s="1">
        <v>40744</v>
      </c>
      <c r="C3897" t="s">
        <v>1</v>
      </c>
      <c r="D3897" t="s">
        <v>1431</v>
      </c>
      <c r="E3897" t="s">
        <v>1432</v>
      </c>
      <c r="F3897">
        <v>2</v>
      </c>
      <c r="G3897" t="str">
        <f t="array" ref="G3897">INDEX(BillToName,MATCH(A3897,'Bill to Data'!$A$2:$A$3040,0))</f>
        <v>CARL JACKSON</v>
      </c>
      <c r="H3897" t="str">
        <f t="shared" si="60"/>
        <v>XT010</v>
      </c>
    </row>
    <row r="3898" spans="1:8" x14ac:dyDescent="0.55000000000000004">
      <c r="A3898" t="s">
        <v>3529</v>
      </c>
      <c r="B3898" s="1">
        <v>40744</v>
      </c>
      <c r="C3898" t="s">
        <v>1</v>
      </c>
      <c r="D3898" t="s">
        <v>774</v>
      </c>
      <c r="E3898" t="s">
        <v>775</v>
      </c>
      <c r="F3898">
        <v>1</v>
      </c>
      <c r="G3898" t="str">
        <f t="array" ref="G3898">INDEX(BillToName,MATCH(A3898,'Bill to Data'!$A$2:$A$3040,0))</f>
        <v>JOE HEPFER</v>
      </c>
      <c r="H3898" t="str">
        <f t="shared" si="60"/>
        <v>2088-313-145</v>
      </c>
    </row>
    <row r="3899" spans="1:8" x14ac:dyDescent="0.55000000000000004">
      <c r="A3899" t="s">
        <v>3530</v>
      </c>
      <c r="B3899" s="1">
        <v>40749</v>
      </c>
      <c r="C3899" t="s">
        <v>138</v>
      </c>
      <c r="D3899" t="s">
        <v>3531</v>
      </c>
      <c r="E3899" t="s">
        <v>3532</v>
      </c>
      <c r="F3899">
        <v>1</v>
      </c>
      <c r="G3899" t="str">
        <f t="array" ref="G3899">INDEX(BillToName,MATCH(A3899,'Bill to Data'!$A$2:$A$3040,0))</f>
        <v>HAROLD FERRELL</v>
      </c>
      <c r="H3899" t="str">
        <f t="shared" si="60"/>
        <v>3430-0381</v>
      </c>
    </row>
    <row r="3900" spans="1:8" x14ac:dyDescent="0.55000000000000004">
      <c r="A3900" t="s">
        <v>3530</v>
      </c>
      <c r="B3900" s="1">
        <v>40749</v>
      </c>
      <c r="C3900" t="s">
        <v>138</v>
      </c>
      <c r="D3900" t="s">
        <v>3533</v>
      </c>
      <c r="E3900" t="s">
        <v>3534</v>
      </c>
      <c r="F3900">
        <v>1</v>
      </c>
      <c r="G3900" t="str">
        <f t="array" ref="G3900">INDEX(BillToName,MATCH(A3900,'Bill to Data'!$A$2:$A$3040,0))</f>
        <v>HAROLD FERRELL</v>
      </c>
      <c r="H3900" t="str">
        <f t="shared" si="60"/>
        <v>3011-0006</v>
      </c>
    </row>
    <row r="3901" spans="1:8" x14ac:dyDescent="0.55000000000000004">
      <c r="A3901" t="s">
        <v>3535</v>
      </c>
      <c r="B3901" s="1">
        <v>40744</v>
      </c>
      <c r="C3901" t="s">
        <v>138</v>
      </c>
      <c r="D3901" t="s">
        <v>1567</v>
      </c>
      <c r="E3901" t="s">
        <v>893</v>
      </c>
      <c r="F3901">
        <v>40</v>
      </c>
      <c r="G3901" t="str">
        <f t="array" ref="G3901">INDEX(BillToName,MATCH(A3901,'Bill to Data'!$A$2:$A$3040,0))</f>
        <v>RUSS PRUZEK</v>
      </c>
      <c r="H3901" t="str">
        <f t="shared" si="60"/>
        <v>TDXL11003</v>
      </c>
    </row>
    <row r="3902" spans="1:8" x14ac:dyDescent="0.55000000000000004">
      <c r="A3902" t="s">
        <v>3536</v>
      </c>
      <c r="B3902" s="1">
        <v>40744</v>
      </c>
      <c r="C3902" t="s">
        <v>138</v>
      </c>
      <c r="D3902" t="s">
        <v>1127</v>
      </c>
      <c r="E3902" t="s">
        <v>63</v>
      </c>
      <c r="F3902">
        <v>3</v>
      </c>
      <c r="G3902" t="str">
        <f t="array" ref="G3902">INDEX(BillToName,MATCH(A3902,'Bill to Data'!$A$2:$A$3040,0))</f>
        <v>JAMES VERMILLION</v>
      </c>
      <c r="H3902" t="str">
        <f t="shared" si="60"/>
        <v>TP11002-VS</v>
      </c>
    </row>
    <row r="3903" spans="1:8" x14ac:dyDescent="0.55000000000000004">
      <c r="A3903" t="s">
        <v>3536</v>
      </c>
      <c r="B3903" s="1">
        <v>40744</v>
      </c>
      <c r="C3903" t="s">
        <v>138</v>
      </c>
      <c r="D3903" t="s">
        <v>196</v>
      </c>
      <c r="E3903" t="s">
        <v>63</v>
      </c>
      <c r="F3903">
        <v>3</v>
      </c>
      <c r="G3903" t="str">
        <f t="array" ref="G3903">INDEX(BillToName,MATCH(A3903,'Bill to Data'!$A$2:$A$3040,0))</f>
        <v>JAMES VERMILLION</v>
      </c>
      <c r="H3903" t="str">
        <f t="shared" si="60"/>
        <v>TP110015VS</v>
      </c>
    </row>
    <row r="3904" spans="1:8" x14ac:dyDescent="0.55000000000000004">
      <c r="A3904" t="s">
        <v>3536</v>
      </c>
      <c r="B3904" s="1">
        <v>40744</v>
      </c>
      <c r="C3904" t="s">
        <v>138</v>
      </c>
      <c r="D3904" t="s">
        <v>216</v>
      </c>
      <c r="E3904" t="s">
        <v>63</v>
      </c>
      <c r="F3904">
        <v>3</v>
      </c>
      <c r="G3904" t="str">
        <f t="array" ref="G3904">INDEX(BillToName,MATCH(A3904,'Bill to Data'!$A$2:$A$3040,0))</f>
        <v>JAMES VERMILLION</v>
      </c>
      <c r="H3904" t="str">
        <f t="shared" si="60"/>
        <v>TP11001VS</v>
      </c>
    </row>
    <row r="3905" spans="1:8" x14ac:dyDescent="0.55000000000000004">
      <c r="A3905" t="s">
        <v>3537</v>
      </c>
      <c r="B3905" s="1">
        <v>40744</v>
      </c>
      <c r="C3905" t="s">
        <v>138</v>
      </c>
      <c r="D3905" t="s">
        <v>2026</v>
      </c>
      <c r="E3905" t="s">
        <v>293</v>
      </c>
      <c r="F3905">
        <v>65</v>
      </c>
      <c r="G3905" t="str">
        <f t="array" ref="G3905">INDEX(BillToName,MATCH(A3905,'Bill to Data'!$A$2:$A$3040,0))</f>
        <v>Ken Potapinsky</v>
      </c>
      <c r="H3905" t="str">
        <f t="shared" si="60"/>
        <v>AIXR11004VP</v>
      </c>
    </row>
    <row r="3906" spans="1:8" x14ac:dyDescent="0.55000000000000004">
      <c r="A3906" t="s">
        <v>3537</v>
      </c>
      <c r="B3906" s="1">
        <v>40744</v>
      </c>
      <c r="C3906" t="s">
        <v>138</v>
      </c>
      <c r="D3906" t="s">
        <v>71</v>
      </c>
      <c r="E3906" t="s">
        <v>72</v>
      </c>
      <c r="F3906">
        <v>130</v>
      </c>
      <c r="G3906" t="str">
        <f t="array" ref="G3906">INDEX(BillToName,MATCH(A3906,'Bill to Data'!$A$2:$A$3040,0))</f>
        <v>Ken Potapinsky</v>
      </c>
      <c r="H3906" t="str">
        <f t="shared" ref="H3906:H3969" si="61">LEFT(D3906,LEN(D3906))</f>
        <v>55215-50-EPR</v>
      </c>
    </row>
    <row r="3907" spans="1:8" x14ac:dyDescent="0.55000000000000004">
      <c r="A3907" t="s">
        <v>3537</v>
      </c>
      <c r="B3907" s="1">
        <v>40744</v>
      </c>
      <c r="C3907" t="s">
        <v>138</v>
      </c>
      <c r="D3907" t="s">
        <v>48</v>
      </c>
      <c r="E3907" t="s">
        <v>47</v>
      </c>
      <c r="F3907">
        <v>65</v>
      </c>
      <c r="G3907" t="str">
        <f t="array" ref="G3907">INDEX(BillToName,MATCH(A3907,'Bill to Data'!$A$2:$A$3040,0))</f>
        <v>Ken Potapinsky</v>
      </c>
      <c r="H3907" t="str">
        <f t="shared" si="61"/>
        <v>TTJ60-11004VP</v>
      </c>
    </row>
    <row r="3908" spans="1:8" x14ac:dyDescent="0.55000000000000004">
      <c r="A3908" t="s">
        <v>3537</v>
      </c>
      <c r="B3908" s="1">
        <v>40744</v>
      </c>
      <c r="C3908" t="s">
        <v>138</v>
      </c>
      <c r="D3908" t="s">
        <v>453</v>
      </c>
      <c r="E3908" t="s">
        <v>30</v>
      </c>
      <c r="F3908">
        <v>130</v>
      </c>
      <c r="G3908" t="str">
        <f t="array" ref="G3908">INDEX(BillToName,MATCH(A3908,'Bill to Data'!$A$2:$A$3040,0))</f>
        <v>Ken Potapinsky</v>
      </c>
      <c r="H3908" t="str">
        <f t="shared" si="61"/>
        <v>25612-2-NYR</v>
      </c>
    </row>
    <row r="3909" spans="1:8" x14ac:dyDescent="0.55000000000000004">
      <c r="A3909" t="s">
        <v>3538</v>
      </c>
      <c r="B3909" s="1">
        <v>40745</v>
      </c>
      <c r="C3909" t="s">
        <v>1</v>
      </c>
      <c r="D3909" t="s">
        <v>550</v>
      </c>
      <c r="E3909" t="s">
        <v>115</v>
      </c>
      <c r="F3909">
        <v>2</v>
      </c>
      <c r="G3909" t="str">
        <f t="array" ref="G3909">INDEX(BillToName,MATCH(A3909,'Bill to Data'!$A$2:$A$3040,0))</f>
        <v>DANIEL HELM</v>
      </c>
      <c r="H3909" t="str">
        <f t="shared" si="61"/>
        <v>22670-PP-24-406</v>
      </c>
    </row>
    <row r="3910" spans="1:8" x14ac:dyDescent="0.55000000000000004">
      <c r="A3910" t="s">
        <v>3539</v>
      </c>
      <c r="B3910" s="1">
        <v>40745</v>
      </c>
      <c r="C3910" t="s">
        <v>1</v>
      </c>
      <c r="D3910" t="s">
        <v>8</v>
      </c>
      <c r="E3910" t="s">
        <v>9</v>
      </c>
      <c r="F3910">
        <v>3</v>
      </c>
      <c r="G3910" t="str">
        <f t="array" ref="G3910">INDEX(BillToName,MATCH(A3910,'Bill to Data'!$A$2:$A$3040,0))</f>
        <v>TODD LINSETH</v>
      </c>
      <c r="H3910" t="str">
        <f t="shared" si="61"/>
        <v>TA283</v>
      </c>
    </row>
    <row r="3911" spans="1:8" x14ac:dyDescent="0.55000000000000004">
      <c r="A3911" t="s">
        <v>3540</v>
      </c>
      <c r="B3911" s="1">
        <v>40745</v>
      </c>
      <c r="C3911" t="s">
        <v>1</v>
      </c>
      <c r="D3911" t="s">
        <v>967</v>
      </c>
      <c r="E3911" t="s">
        <v>968</v>
      </c>
      <c r="F3911">
        <v>1</v>
      </c>
      <c r="G3911" t="str">
        <f t="array" ref="G3911">INDEX(BillToName,MATCH(A3911,'Bill to Data'!$A$2:$A$3040,0))</f>
        <v>HARMONIC ECOLOGICAL DESIGN LLC</v>
      </c>
      <c r="H3911" t="str">
        <f t="shared" si="61"/>
        <v>SRS-600</v>
      </c>
    </row>
    <row r="3912" spans="1:8" x14ac:dyDescent="0.55000000000000004">
      <c r="A3912" t="s">
        <v>3541</v>
      </c>
      <c r="B3912" s="1">
        <v>40745</v>
      </c>
      <c r="C3912" t="s">
        <v>138</v>
      </c>
      <c r="D3912" t="s">
        <v>1360</v>
      </c>
      <c r="E3912" t="s">
        <v>1361</v>
      </c>
      <c r="F3912">
        <v>16</v>
      </c>
      <c r="G3912" t="str">
        <f t="array" ref="G3912">INDEX(BillToName,MATCH(A3912,'Bill to Data'!$A$2:$A$3040,0))</f>
        <v>TRAVIS McKNIGHT</v>
      </c>
      <c r="H3912" t="str">
        <f t="shared" si="61"/>
        <v>300EPDM-150</v>
      </c>
    </row>
    <row r="3913" spans="1:8" x14ac:dyDescent="0.55000000000000004">
      <c r="A3913" t="s">
        <v>3541</v>
      </c>
      <c r="B3913" s="1">
        <v>40745</v>
      </c>
      <c r="C3913" t="s">
        <v>138</v>
      </c>
      <c r="D3913" t="s">
        <v>3542</v>
      </c>
      <c r="E3913" t="s">
        <v>3543</v>
      </c>
      <c r="F3913">
        <v>6</v>
      </c>
      <c r="G3913" t="str">
        <f t="array" ref="G3913">INDEX(BillToName,MATCH(A3913,'Bill to Data'!$A$2:$A$3040,0))</f>
        <v>TRAVIS McKNIGHT</v>
      </c>
      <c r="H3913" t="str">
        <f t="shared" si="61"/>
        <v>HB150</v>
      </c>
    </row>
    <row r="3914" spans="1:8" x14ac:dyDescent="0.55000000000000004">
      <c r="A3914" t="s">
        <v>3544</v>
      </c>
      <c r="B3914" s="1">
        <v>40745</v>
      </c>
      <c r="C3914" t="s">
        <v>138</v>
      </c>
      <c r="D3914" t="s">
        <v>453</v>
      </c>
      <c r="E3914" t="s">
        <v>30</v>
      </c>
      <c r="F3914">
        <v>3</v>
      </c>
      <c r="G3914" t="str">
        <f t="array" ref="G3914">INDEX(BillToName,MATCH(A3914,'Bill to Data'!$A$2:$A$3040,0))</f>
        <v>BELERLY WALLER</v>
      </c>
      <c r="H3914" t="str">
        <f t="shared" si="61"/>
        <v>25612-2-NYR</v>
      </c>
    </row>
    <row r="3915" spans="1:8" x14ac:dyDescent="0.55000000000000004">
      <c r="A3915" t="s">
        <v>3544</v>
      </c>
      <c r="B3915" s="1">
        <v>40745</v>
      </c>
      <c r="C3915" t="s">
        <v>138</v>
      </c>
      <c r="D3915" t="s">
        <v>1127</v>
      </c>
      <c r="E3915" t="s">
        <v>63</v>
      </c>
      <c r="F3915">
        <v>5</v>
      </c>
      <c r="G3915" t="str">
        <f t="array" ref="G3915">INDEX(BillToName,MATCH(A3915,'Bill to Data'!$A$2:$A$3040,0))</f>
        <v>BELERLY WALLER</v>
      </c>
      <c r="H3915" t="str">
        <f t="shared" si="61"/>
        <v>TP11002-VS</v>
      </c>
    </row>
    <row r="3916" spans="1:8" x14ac:dyDescent="0.55000000000000004">
      <c r="A3916" t="s">
        <v>3544</v>
      </c>
      <c r="B3916" s="1">
        <v>40745</v>
      </c>
      <c r="C3916" t="s">
        <v>138</v>
      </c>
      <c r="D3916" t="s">
        <v>71</v>
      </c>
      <c r="E3916" t="s">
        <v>72</v>
      </c>
      <c r="F3916">
        <v>3</v>
      </c>
      <c r="G3916" t="str">
        <f t="array" ref="G3916">INDEX(BillToName,MATCH(A3916,'Bill to Data'!$A$2:$A$3040,0))</f>
        <v>BELERLY WALLER</v>
      </c>
      <c r="H3916" t="str">
        <f t="shared" si="61"/>
        <v>55215-50-EPR</v>
      </c>
    </row>
    <row r="3917" spans="1:8" x14ac:dyDescent="0.55000000000000004">
      <c r="A3917" t="s">
        <v>3545</v>
      </c>
      <c r="B3917" s="1">
        <v>40745</v>
      </c>
      <c r="C3917" t="s">
        <v>138</v>
      </c>
      <c r="D3917" t="s">
        <v>3546</v>
      </c>
      <c r="E3917" t="s">
        <v>1202</v>
      </c>
      <c r="F3917">
        <v>6</v>
      </c>
      <c r="G3917" t="str">
        <f t="array" ref="G3917">INDEX(BillToName,MATCH(A3917,'Bill to Data'!$A$2:$A$3040,0))</f>
        <v>RICH HUIZINGA</v>
      </c>
      <c r="H3917" t="str">
        <f t="shared" si="61"/>
        <v>TP4010E</v>
      </c>
    </row>
    <row r="3918" spans="1:8" x14ac:dyDescent="0.55000000000000004">
      <c r="A3918" t="s">
        <v>3545</v>
      </c>
      <c r="B3918" s="1">
        <v>40745</v>
      </c>
      <c r="C3918" t="s">
        <v>138</v>
      </c>
      <c r="D3918" t="s">
        <v>251</v>
      </c>
      <c r="E3918" t="s">
        <v>198</v>
      </c>
      <c r="F3918">
        <v>4</v>
      </c>
      <c r="G3918" t="str">
        <f t="array" ref="G3918">INDEX(BillToName,MATCH(A3918,'Bill to Data'!$A$2:$A$3040,0))</f>
        <v>RICH HUIZINGA</v>
      </c>
      <c r="H3918" t="str">
        <f t="shared" si="61"/>
        <v>22251-311-500-N</v>
      </c>
    </row>
    <row r="3919" spans="1:8" x14ac:dyDescent="0.55000000000000004">
      <c r="A3919" t="s">
        <v>3545</v>
      </c>
      <c r="B3919" s="1">
        <v>40745</v>
      </c>
      <c r="C3919" t="s">
        <v>138</v>
      </c>
      <c r="D3919" t="s">
        <v>252</v>
      </c>
      <c r="E3919" t="s">
        <v>198</v>
      </c>
      <c r="F3919">
        <v>2</v>
      </c>
      <c r="G3919" t="str">
        <f t="array" ref="G3919">INDEX(BillToName,MATCH(A3919,'Bill to Data'!$A$2:$A$3040,0))</f>
        <v>RICH HUIZINGA</v>
      </c>
      <c r="H3919" t="str">
        <f t="shared" si="61"/>
        <v>22252-312-500-N</v>
      </c>
    </row>
    <row r="3920" spans="1:8" x14ac:dyDescent="0.55000000000000004">
      <c r="A3920" t="s">
        <v>3545</v>
      </c>
      <c r="B3920" s="1">
        <v>40745</v>
      </c>
      <c r="C3920" t="s">
        <v>138</v>
      </c>
      <c r="D3920" t="s">
        <v>3547</v>
      </c>
      <c r="E3920" t="s">
        <v>30</v>
      </c>
      <c r="F3920">
        <v>6</v>
      </c>
      <c r="G3920" t="str">
        <f t="array" ref="G3920">INDEX(BillToName,MATCH(A3920,'Bill to Data'!$A$2:$A$3040,0))</f>
        <v>RICH HUIZINGA</v>
      </c>
      <c r="H3920" t="str">
        <f t="shared" si="61"/>
        <v>25610-1-NYR</v>
      </c>
    </row>
    <row r="3921" spans="1:8" x14ac:dyDescent="0.55000000000000004">
      <c r="A3921" t="s">
        <v>3545</v>
      </c>
      <c r="B3921" s="1">
        <v>40745</v>
      </c>
      <c r="C3921" t="s">
        <v>138</v>
      </c>
      <c r="D3921" t="s">
        <v>1937</v>
      </c>
      <c r="E3921" t="s">
        <v>76</v>
      </c>
      <c r="F3921">
        <v>6</v>
      </c>
      <c r="G3921" t="str">
        <f t="array" ref="G3921">INDEX(BillToName,MATCH(A3921,'Bill to Data'!$A$2:$A$3040,0))</f>
        <v>RICH HUIZINGA</v>
      </c>
      <c r="H3921" t="str">
        <f t="shared" si="61"/>
        <v>QJ111SQ-1-1/2</v>
      </c>
    </row>
    <row r="3922" spans="1:8" x14ac:dyDescent="0.55000000000000004">
      <c r="A3922" t="s">
        <v>3545</v>
      </c>
      <c r="B3922" s="1">
        <v>40745</v>
      </c>
      <c r="C3922" t="s">
        <v>138</v>
      </c>
      <c r="D3922" t="s">
        <v>1079</v>
      </c>
      <c r="E3922" t="s">
        <v>1080</v>
      </c>
      <c r="F3922">
        <v>1</v>
      </c>
      <c r="G3922" t="str">
        <f t="array" ref="G3922">INDEX(BillToName,MATCH(A3922,'Bill to Data'!$A$2:$A$3040,0))</f>
        <v>RICH HUIZINGA</v>
      </c>
      <c r="H3922" t="str">
        <f t="shared" si="61"/>
        <v>2088-514-144</v>
      </c>
    </row>
    <row r="3923" spans="1:8" x14ac:dyDescent="0.55000000000000004">
      <c r="A3923" t="s">
        <v>3548</v>
      </c>
      <c r="B3923" s="1">
        <v>40745</v>
      </c>
      <c r="C3923" t="s">
        <v>138</v>
      </c>
      <c r="D3923" t="s">
        <v>2</v>
      </c>
      <c r="E3923" t="s">
        <v>3</v>
      </c>
      <c r="F3923">
        <v>1</v>
      </c>
      <c r="G3923" t="str">
        <f t="array" ref="G3923">INDEX(BillToName,MATCH(A3923,'Bill to Data'!$A$2:$A$3040,0))</f>
        <v>David Entrekin</v>
      </c>
      <c r="H3923" t="str">
        <f t="shared" si="61"/>
        <v>8000-543-236</v>
      </c>
    </row>
    <row r="3924" spans="1:8" x14ac:dyDescent="0.55000000000000004">
      <c r="A3924" t="s">
        <v>3548</v>
      </c>
      <c r="B3924" s="1">
        <v>40745</v>
      </c>
      <c r="C3924" t="s">
        <v>138</v>
      </c>
      <c r="D3924" t="s">
        <v>3549</v>
      </c>
      <c r="E3924" t="s">
        <v>3550</v>
      </c>
      <c r="F3924">
        <v>2</v>
      </c>
      <c r="G3924" t="str">
        <f t="array" ref="G3924">INDEX(BillToName,MATCH(A3924,'Bill to Data'!$A$2:$A$3040,0))</f>
        <v>David Entrekin</v>
      </c>
      <c r="H3924" t="str">
        <f t="shared" si="61"/>
        <v>RB038-025</v>
      </c>
    </row>
    <row r="3925" spans="1:8" x14ac:dyDescent="0.55000000000000004">
      <c r="A3925" t="s">
        <v>3548</v>
      </c>
      <c r="B3925" s="1">
        <v>40745</v>
      </c>
      <c r="C3925" t="s">
        <v>138</v>
      </c>
      <c r="D3925" t="s">
        <v>3551</v>
      </c>
      <c r="E3925" t="s">
        <v>3552</v>
      </c>
      <c r="F3925">
        <v>2</v>
      </c>
      <c r="G3925" t="str">
        <f t="array" ref="G3925">INDEX(BillToName,MATCH(A3925,'Bill to Data'!$A$2:$A$3040,0))</f>
        <v>David Entrekin</v>
      </c>
      <c r="H3925" t="str">
        <f t="shared" si="61"/>
        <v>HB025</v>
      </c>
    </row>
    <row r="3926" spans="1:8" x14ac:dyDescent="0.55000000000000004">
      <c r="A3926" t="s">
        <v>3548</v>
      </c>
      <c r="B3926" s="1">
        <v>40745</v>
      </c>
      <c r="C3926" t="s">
        <v>138</v>
      </c>
      <c r="D3926" t="s">
        <v>588</v>
      </c>
      <c r="E3926" t="s">
        <v>589</v>
      </c>
      <c r="F3926">
        <v>2</v>
      </c>
      <c r="G3926" t="str">
        <f t="array" ref="G3926">INDEX(BillToName,MATCH(A3926,'Bill to Data'!$A$2:$A$3040,0))</f>
        <v>David Entrekin</v>
      </c>
      <c r="H3926" t="str">
        <f t="shared" si="61"/>
        <v>HB038</v>
      </c>
    </row>
    <row r="3927" spans="1:8" x14ac:dyDescent="0.55000000000000004">
      <c r="A3927" t="s">
        <v>3553</v>
      </c>
      <c r="B3927" s="1">
        <v>40745</v>
      </c>
      <c r="C3927" t="s">
        <v>1</v>
      </c>
      <c r="D3927" t="s">
        <v>416</v>
      </c>
      <c r="E3927" t="s">
        <v>417</v>
      </c>
      <c r="F3927">
        <v>1</v>
      </c>
      <c r="G3927" t="str">
        <f t="array" ref="G3927">INDEX(BillToName,MATCH(A3927,'Bill to Data'!$A$2:$A$3040,0))</f>
        <v>HERBERT MARSHALL</v>
      </c>
      <c r="H3927" t="str">
        <f t="shared" si="61"/>
        <v>2088-394-144</v>
      </c>
    </row>
    <row r="3928" spans="1:8" x14ac:dyDescent="0.55000000000000004">
      <c r="A3928" t="s">
        <v>3554</v>
      </c>
      <c r="B3928" s="1">
        <v>40745</v>
      </c>
      <c r="C3928" t="s">
        <v>138</v>
      </c>
      <c r="D3928" t="s">
        <v>24</v>
      </c>
      <c r="E3928" t="s">
        <v>23</v>
      </c>
      <c r="F3928">
        <v>-60</v>
      </c>
      <c r="G3928" t="str">
        <f t="array" ref="G3928">INDEX(BillToName,MATCH(A3928,'Bill to Data'!$A$2:$A$3040,0))</f>
        <v>NEAL GASSNER</v>
      </c>
      <c r="H3928" t="str">
        <f t="shared" si="61"/>
        <v>TT11008-VP</v>
      </c>
    </row>
    <row r="3929" spans="1:8" x14ac:dyDescent="0.55000000000000004">
      <c r="A3929" t="s">
        <v>3554</v>
      </c>
      <c r="B3929" s="1">
        <v>40745</v>
      </c>
      <c r="C3929" t="s">
        <v>138</v>
      </c>
      <c r="D3929" t="s">
        <v>453</v>
      </c>
      <c r="E3929" t="s">
        <v>30</v>
      </c>
      <c r="F3929">
        <v>-60</v>
      </c>
      <c r="G3929" t="str">
        <f t="array" ref="G3929">INDEX(BillToName,MATCH(A3929,'Bill to Data'!$A$2:$A$3040,0))</f>
        <v>NEAL GASSNER</v>
      </c>
      <c r="H3929" t="str">
        <f t="shared" si="61"/>
        <v>25612-2-NYR</v>
      </c>
    </row>
    <row r="3930" spans="1:8" x14ac:dyDescent="0.55000000000000004">
      <c r="A3930" t="s">
        <v>3555</v>
      </c>
      <c r="B3930" s="1">
        <v>40745</v>
      </c>
      <c r="C3930" t="s">
        <v>1</v>
      </c>
      <c r="D3930" t="s">
        <v>2449</v>
      </c>
      <c r="E3930" t="s">
        <v>2450</v>
      </c>
      <c r="F3930">
        <v>-1</v>
      </c>
      <c r="G3930" t="str">
        <f t="array" ref="G3930">INDEX(BillToName,MATCH(A3930,'Bill to Data'!$A$2:$A$3040,0))</f>
        <v>AUDREY FONTI-WIERMAN</v>
      </c>
      <c r="H3930" t="str">
        <f t="shared" si="61"/>
        <v>4111-035</v>
      </c>
    </row>
    <row r="3931" spans="1:8" x14ac:dyDescent="0.55000000000000004">
      <c r="A3931" t="s">
        <v>3556</v>
      </c>
      <c r="B3931" s="1">
        <v>40745</v>
      </c>
      <c r="C3931" t="s">
        <v>138</v>
      </c>
      <c r="D3931" t="s">
        <v>1649</v>
      </c>
      <c r="E3931" t="s">
        <v>1043</v>
      </c>
      <c r="F3931">
        <v>4</v>
      </c>
      <c r="G3931" t="str">
        <f t="array" ref="G3931">INDEX(BillToName,MATCH(A3931,'Bill to Data'!$A$2:$A$3040,0))</f>
        <v>Marsh Farms</v>
      </c>
      <c r="H3931" t="str">
        <f t="shared" si="61"/>
        <v>QJ353-750-2-NYB</v>
      </c>
    </row>
    <row r="3932" spans="1:8" x14ac:dyDescent="0.55000000000000004">
      <c r="A3932" t="s">
        <v>3557</v>
      </c>
      <c r="B3932" s="1">
        <v>40745</v>
      </c>
      <c r="C3932" t="s">
        <v>1</v>
      </c>
      <c r="D3932" t="s">
        <v>528</v>
      </c>
      <c r="E3932" t="s">
        <v>529</v>
      </c>
      <c r="F3932">
        <v>2</v>
      </c>
      <c r="G3932" t="str">
        <f t="array" ref="G3932">INDEX(BillToName,MATCH(A3932,'Bill to Data'!$A$2:$A$3040,0))</f>
        <v>Claudia Olivia Marin</v>
      </c>
      <c r="H3932" t="str">
        <f t="shared" si="61"/>
        <v>23120-3/4-PP</v>
      </c>
    </row>
    <row r="3933" spans="1:8" x14ac:dyDescent="0.55000000000000004">
      <c r="A3933" t="s">
        <v>3557</v>
      </c>
      <c r="B3933" s="1">
        <v>40745</v>
      </c>
      <c r="C3933" t="s">
        <v>1</v>
      </c>
      <c r="D3933" t="s">
        <v>350</v>
      </c>
      <c r="E3933" t="s">
        <v>351</v>
      </c>
      <c r="F3933">
        <v>2</v>
      </c>
      <c r="G3933" t="str">
        <f t="array" ref="G3933">INDEX(BillToName,MATCH(A3933,'Bill to Data'!$A$2:$A$3040,0))</f>
        <v>Claudia Olivia Marin</v>
      </c>
      <c r="H3933" t="str">
        <f t="shared" si="61"/>
        <v>AA144A-1</v>
      </c>
    </row>
    <row r="3934" spans="1:8" x14ac:dyDescent="0.55000000000000004">
      <c r="A3934" t="s">
        <v>3558</v>
      </c>
      <c r="B3934" s="1">
        <v>40745</v>
      </c>
      <c r="C3934" t="s">
        <v>1</v>
      </c>
      <c r="D3934" t="s">
        <v>130</v>
      </c>
      <c r="E3934" t="s">
        <v>120</v>
      </c>
      <c r="F3934">
        <v>53</v>
      </c>
      <c r="G3934" t="str">
        <f t="array" ref="G3934">INDEX(BillToName,MATCH(A3934,'Bill to Data'!$A$2:$A$3040,0))</f>
        <v>Duane LaBrie</v>
      </c>
      <c r="H3934" t="str">
        <f t="shared" si="61"/>
        <v>XR8004VS</v>
      </c>
    </row>
    <row r="3935" spans="1:8" x14ac:dyDescent="0.55000000000000004">
      <c r="A3935" t="s">
        <v>3559</v>
      </c>
      <c r="B3935" s="1">
        <v>40745</v>
      </c>
      <c r="C3935" t="s">
        <v>1</v>
      </c>
      <c r="D3935" t="s">
        <v>303</v>
      </c>
      <c r="E3935" t="s">
        <v>304</v>
      </c>
      <c r="F3935">
        <v>1</v>
      </c>
      <c r="G3935" t="str">
        <f t="array" ref="G3935">INDEX(BillToName,MATCH(A3935,'Bill to Data'!$A$2:$A$3040,0))</f>
        <v>ROY VARNEY</v>
      </c>
      <c r="H3935" t="str">
        <f t="shared" si="61"/>
        <v>2088-343-135</v>
      </c>
    </row>
    <row r="3936" spans="1:8" x14ac:dyDescent="0.55000000000000004">
      <c r="A3936" t="s">
        <v>3560</v>
      </c>
      <c r="B3936" s="1">
        <v>40745</v>
      </c>
      <c r="C3936" t="s">
        <v>138</v>
      </c>
      <c r="D3936" t="s">
        <v>188</v>
      </c>
      <c r="E3936" t="s">
        <v>189</v>
      </c>
      <c r="F3936">
        <v>1</v>
      </c>
      <c r="G3936" t="str">
        <f t="array" ref="G3936">INDEX(BillToName,MATCH(A3936,'Bill to Data'!$A$2:$A$3040,0))</f>
        <v>CUDD PRESSURE CONTROL</v>
      </c>
      <c r="H3936" t="str">
        <f t="shared" si="61"/>
        <v>4211-035</v>
      </c>
    </row>
    <row r="3937" spans="1:8" x14ac:dyDescent="0.55000000000000004">
      <c r="A3937" t="s">
        <v>3561</v>
      </c>
      <c r="B3937" s="1">
        <v>40746</v>
      </c>
      <c r="C3937" t="s">
        <v>138</v>
      </c>
      <c r="D3937" t="s">
        <v>242</v>
      </c>
      <c r="E3937" t="s">
        <v>243</v>
      </c>
      <c r="F3937">
        <v>70</v>
      </c>
      <c r="G3937" t="str">
        <f t="array" ref="G3937">INDEX(BillToName,MATCH(A3937,'Bill to Data'!$A$2:$A$3040,0))</f>
        <v>PAT LONERGAN</v>
      </c>
      <c r="H3937" t="str">
        <f t="shared" si="61"/>
        <v>CP19438-EPR</v>
      </c>
    </row>
    <row r="3938" spans="1:8" x14ac:dyDescent="0.55000000000000004">
      <c r="A3938" t="s">
        <v>3562</v>
      </c>
      <c r="B3938" s="1">
        <v>40746</v>
      </c>
      <c r="C3938" t="s">
        <v>1</v>
      </c>
      <c r="D3938" t="s">
        <v>1298</v>
      </c>
      <c r="E3938" t="s">
        <v>1299</v>
      </c>
      <c r="F3938">
        <v>2</v>
      </c>
      <c r="G3938" t="str">
        <f t="array" ref="G3938">INDEX(BillToName,MATCH(A3938,'Bill to Data'!$A$2:$A$3040,0))</f>
        <v>RALPH YOUNG</v>
      </c>
      <c r="H3938" t="str">
        <f t="shared" si="61"/>
        <v>INFD0015-19</v>
      </c>
    </row>
    <row r="3939" spans="1:8" x14ac:dyDescent="0.55000000000000004">
      <c r="A3939" t="s">
        <v>3563</v>
      </c>
      <c r="B3939" s="1">
        <v>40746</v>
      </c>
      <c r="C3939" t="s">
        <v>138</v>
      </c>
      <c r="D3939" t="s">
        <v>3564</v>
      </c>
      <c r="E3939" t="s">
        <v>3565</v>
      </c>
      <c r="F3939">
        <v>40</v>
      </c>
      <c r="G3939" t="str">
        <f t="array" ref="G3939">INDEX(BillToName,MATCH(A3939,'Bill to Data'!$A$2:$A$3040,0))</f>
        <v>PROVISION FARMS</v>
      </c>
      <c r="H3939" t="str">
        <f t="shared" si="61"/>
        <v>QJ90-2XTT11005-</v>
      </c>
    </row>
    <row r="3940" spans="1:8" x14ac:dyDescent="0.55000000000000004">
      <c r="A3940" t="s">
        <v>3563</v>
      </c>
      <c r="B3940" s="1">
        <v>40746</v>
      </c>
      <c r="C3940" t="s">
        <v>138</v>
      </c>
      <c r="D3940" t="s">
        <v>1443</v>
      </c>
      <c r="E3940" t="s">
        <v>1444</v>
      </c>
      <c r="F3940">
        <v>40</v>
      </c>
      <c r="G3940" t="str">
        <f t="array" ref="G3940">INDEX(BillToName,MATCH(A3940,'Bill to Data'!$A$2:$A$3040,0))</f>
        <v>PROVISION FARMS</v>
      </c>
      <c r="H3940" t="str">
        <f t="shared" si="61"/>
        <v>21353-6-15-NYB</v>
      </c>
    </row>
    <row r="3941" spans="1:8" x14ac:dyDescent="0.55000000000000004">
      <c r="A3941" t="s">
        <v>3563</v>
      </c>
      <c r="B3941" s="1">
        <v>40746</v>
      </c>
      <c r="C3941" t="s">
        <v>138</v>
      </c>
      <c r="D3941" t="s">
        <v>155</v>
      </c>
      <c r="E3941" t="s">
        <v>156</v>
      </c>
      <c r="F3941">
        <v>40</v>
      </c>
      <c r="G3941" t="str">
        <f t="array" ref="G3941">INDEX(BillToName,MATCH(A3941,'Bill to Data'!$A$2:$A$3040,0))</f>
        <v>PROVISION FARMS</v>
      </c>
      <c r="H3941" t="str">
        <f t="shared" si="61"/>
        <v>QJ1/4T-NYB</v>
      </c>
    </row>
    <row r="3942" spans="1:8" x14ac:dyDescent="0.55000000000000004">
      <c r="A3942" t="s">
        <v>3566</v>
      </c>
      <c r="B3942" s="1">
        <v>40746</v>
      </c>
      <c r="C3942" t="s">
        <v>138</v>
      </c>
      <c r="D3942" t="s">
        <v>114</v>
      </c>
      <c r="E3942" t="s">
        <v>115</v>
      </c>
      <c r="F3942">
        <v>1</v>
      </c>
      <c r="G3942" t="str">
        <f t="array" ref="G3942">INDEX(BillToName,MATCH(A3942,'Bill to Data'!$A$2:$A$3040,0))</f>
        <v>TIM GOSHULAK</v>
      </c>
      <c r="H3942" t="str">
        <f t="shared" si="61"/>
        <v>22670-PP-15-1/4</v>
      </c>
    </row>
    <row r="3943" spans="1:8" x14ac:dyDescent="0.55000000000000004">
      <c r="A3943" t="s">
        <v>3566</v>
      </c>
      <c r="B3943" s="1">
        <v>40746</v>
      </c>
      <c r="C3943" t="s">
        <v>138</v>
      </c>
      <c r="D3943" t="s">
        <v>16</v>
      </c>
      <c r="E3943" t="s">
        <v>17</v>
      </c>
      <c r="F3943">
        <v>1</v>
      </c>
      <c r="G3943" t="str">
        <f t="array" ref="G3943">INDEX(BillToName,MATCH(A3943,'Bill to Data'!$A$2:$A$3040,0))</f>
        <v>TIM GOSHULAK</v>
      </c>
      <c r="H3943" t="str">
        <f t="shared" si="61"/>
        <v>8007-543-836</v>
      </c>
    </row>
    <row r="3944" spans="1:8" x14ac:dyDescent="0.55000000000000004">
      <c r="A3944" t="s">
        <v>3567</v>
      </c>
      <c r="B3944" s="1">
        <v>40746</v>
      </c>
      <c r="C3944" t="s">
        <v>138</v>
      </c>
      <c r="D3944" t="s">
        <v>967</v>
      </c>
      <c r="E3944" t="s">
        <v>968</v>
      </c>
      <c r="F3944">
        <v>1</v>
      </c>
      <c r="G3944" t="str">
        <f t="array" ref="G3944">INDEX(BillToName,MATCH(A3944,'Bill to Data'!$A$2:$A$3040,0))</f>
        <v>LUPE GARCIA</v>
      </c>
      <c r="H3944" t="str">
        <f t="shared" si="61"/>
        <v>SRS-600</v>
      </c>
    </row>
    <row r="3945" spans="1:8" x14ac:dyDescent="0.55000000000000004">
      <c r="A3945" t="s">
        <v>3568</v>
      </c>
      <c r="B3945" s="1">
        <v>40746</v>
      </c>
      <c r="C3945" t="s">
        <v>138</v>
      </c>
      <c r="D3945" t="s">
        <v>330</v>
      </c>
      <c r="E3945" t="s">
        <v>12</v>
      </c>
      <c r="F3945">
        <v>1</v>
      </c>
      <c r="G3945" t="str">
        <f t="array" ref="G3945">INDEX(BillToName,MATCH(A3945,'Bill to Data'!$A$2:$A$3040,0))</f>
        <v>AARON BLUE</v>
      </c>
      <c r="H3945" t="str">
        <f t="shared" si="61"/>
        <v>50800-15-PP-406</v>
      </c>
    </row>
    <row r="3946" spans="1:8" x14ac:dyDescent="0.55000000000000004">
      <c r="A3946" t="s">
        <v>3569</v>
      </c>
      <c r="B3946" s="1">
        <v>40749</v>
      </c>
      <c r="C3946" t="s">
        <v>138</v>
      </c>
      <c r="D3946" t="s">
        <v>3570</v>
      </c>
      <c r="E3946" t="s">
        <v>3571</v>
      </c>
      <c r="F3946">
        <v>1</v>
      </c>
      <c r="G3946" t="str">
        <f t="array" ref="G3946">INDEX(BillToName,MATCH(A3946,'Bill to Data'!$A$2:$A$3040,0))</f>
        <v>LEONARD VINE</v>
      </c>
      <c r="H3946" t="str">
        <f t="shared" si="61"/>
        <v>115-0159-754</v>
      </c>
    </row>
    <row r="3947" spans="1:8" x14ac:dyDescent="0.55000000000000004">
      <c r="A3947" t="s">
        <v>3572</v>
      </c>
      <c r="B3947" s="1">
        <v>40749</v>
      </c>
      <c r="C3947" t="s">
        <v>138</v>
      </c>
      <c r="D3947" t="s">
        <v>3573</v>
      </c>
      <c r="E3947" t="s">
        <v>403</v>
      </c>
      <c r="F3947">
        <v>1</v>
      </c>
      <c r="G3947" t="str">
        <f t="array" ref="G3947">INDEX(BillToName,MATCH(A3947,'Bill to Data'!$A$2:$A$3040,0))</f>
        <v>JOHN WOTTEN</v>
      </c>
      <c r="H3947" t="str">
        <f t="shared" si="61"/>
        <v>3350-0079F</v>
      </c>
    </row>
    <row r="3948" spans="1:8" x14ac:dyDescent="0.55000000000000004">
      <c r="A3948" t="s">
        <v>3574</v>
      </c>
      <c r="B3948" s="1">
        <v>40749</v>
      </c>
      <c r="C3948" t="s">
        <v>1</v>
      </c>
      <c r="D3948" t="s">
        <v>533</v>
      </c>
      <c r="E3948" t="s">
        <v>534</v>
      </c>
      <c r="F3948">
        <v>1</v>
      </c>
      <c r="G3948" t="str">
        <f t="array" ref="G3948">INDEX(BillToName,MATCH(A3948,'Bill to Data'!$A$2:$A$3040,0))</f>
        <v>JAMES DAVIS</v>
      </c>
      <c r="H3948" t="str">
        <f t="shared" si="61"/>
        <v>23890</v>
      </c>
    </row>
    <row r="3949" spans="1:8" x14ac:dyDescent="0.55000000000000004">
      <c r="A3949" t="s">
        <v>3574</v>
      </c>
      <c r="B3949" s="1">
        <v>40749</v>
      </c>
      <c r="C3949" t="s">
        <v>1</v>
      </c>
      <c r="D3949" t="s">
        <v>29</v>
      </c>
      <c r="E3949" t="s">
        <v>30</v>
      </c>
      <c r="F3949">
        <v>60</v>
      </c>
      <c r="G3949" t="str">
        <f t="array" ref="G3949">INDEX(BillToName,MATCH(A3949,'Bill to Data'!$A$2:$A$3040,0))</f>
        <v>JAMES DAVIS</v>
      </c>
      <c r="H3949" t="str">
        <f t="shared" si="61"/>
        <v>25612-4-NYR</v>
      </c>
    </row>
    <row r="3950" spans="1:8" x14ac:dyDescent="0.55000000000000004">
      <c r="A3950" t="s">
        <v>3574</v>
      </c>
      <c r="B3950" s="1">
        <v>40749</v>
      </c>
      <c r="C3950" t="s">
        <v>1</v>
      </c>
      <c r="D3950" t="s">
        <v>46</v>
      </c>
      <c r="E3950" t="s">
        <v>47</v>
      </c>
      <c r="F3950">
        <v>60</v>
      </c>
      <c r="G3950" t="str">
        <f t="array" ref="G3950">INDEX(BillToName,MATCH(A3950,'Bill to Data'!$A$2:$A$3040,0))</f>
        <v>JAMES DAVIS</v>
      </c>
      <c r="H3950" t="str">
        <f t="shared" si="61"/>
        <v>TTJ60-11003VP</v>
      </c>
    </row>
    <row r="3951" spans="1:8" x14ac:dyDescent="0.55000000000000004">
      <c r="A3951" t="s">
        <v>3575</v>
      </c>
      <c r="B3951" s="1">
        <v>40749</v>
      </c>
      <c r="C3951" t="s">
        <v>1</v>
      </c>
      <c r="D3951" t="s">
        <v>3576</v>
      </c>
      <c r="E3951" t="s">
        <v>20</v>
      </c>
      <c r="F3951">
        <v>1</v>
      </c>
      <c r="G3951" t="str">
        <f t="array" ref="G3951">INDEX(BillToName,MATCH(A3951,'Bill to Data'!$A$2:$A$3040,0))</f>
        <v>WILLIAM STEADHAM</v>
      </c>
      <c r="H3951" t="str">
        <f t="shared" si="61"/>
        <v>AA43L-AL4</v>
      </c>
    </row>
    <row r="3952" spans="1:8" x14ac:dyDescent="0.55000000000000004">
      <c r="A3952" t="s">
        <v>3577</v>
      </c>
      <c r="B3952" s="1">
        <v>40749</v>
      </c>
      <c r="C3952" t="s">
        <v>1</v>
      </c>
      <c r="D3952" t="s">
        <v>129</v>
      </c>
      <c r="E3952" t="s">
        <v>72</v>
      </c>
      <c r="F3952">
        <v>8</v>
      </c>
      <c r="G3952" t="str">
        <f t="array" ref="G3952">INDEX(BillToName,MATCH(A3952,'Bill to Data'!$A$2:$A$3040,0))</f>
        <v>JOSHUA BOULANGER</v>
      </c>
      <c r="H3952" t="str">
        <f t="shared" si="61"/>
        <v>55215-100-EPR</v>
      </c>
    </row>
    <row r="3953" spans="1:8" x14ac:dyDescent="0.55000000000000004">
      <c r="A3953" t="s">
        <v>3577</v>
      </c>
      <c r="B3953" s="1">
        <v>40749</v>
      </c>
      <c r="C3953" t="s">
        <v>1</v>
      </c>
      <c r="D3953" t="s">
        <v>453</v>
      </c>
      <c r="E3953" t="s">
        <v>30</v>
      </c>
      <c r="F3953">
        <v>8</v>
      </c>
      <c r="G3953" t="str">
        <f t="array" ref="G3953">INDEX(BillToName,MATCH(A3953,'Bill to Data'!$A$2:$A$3040,0))</f>
        <v>JOSHUA BOULANGER</v>
      </c>
      <c r="H3953" t="str">
        <f t="shared" si="61"/>
        <v>25612-2-NYR</v>
      </c>
    </row>
    <row r="3954" spans="1:8" x14ac:dyDescent="0.55000000000000004">
      <c r="A3954" t="s">
        <v>3577</v>
      </c>
      <c r="B3954" s="1">
        <v>40749</v>
      </c>
      <c r="C3954" t="s">
        <v>1</v>
      </c>
      <c r="D3954" t="s">
        <v>887</v>
      </c>
      <c r="E3954" t="s">
        <v>293</v>
      </c>
      <c r="F3954">
        <v>8</v>
      </c>
      <c r="G3954" t="str">
        <f t="array" ref="G3954">INDEX(BillToName,MATCH(A3954,'Bill to Data'!$A$2:$A$3040,0))</f>
        <v>JOSHUA BOULANGER</v>
      </c>
      <c r="H3954" t="str">
        <f t="shared" si="61"/>
        <v>AIXR110015VP</v>
      </c>
    </row>
    <row r="3955" spans="1:8" x14ac:dyDescent="0.55000000000000004">
      <c r="A3955" t="s">
        <v>3578</v>
      </c>
      <c r="B3955" s="1">
        <v>40750</v>
      </c>
      <c r="C3955" t="s">
        <v>1</v>
      </c>
      <c r="D3955" t="s">
        <v>395</v>
      </c>
      <c r="E3955" t="s">
        <v>178</v>
      </c>
      <c r="F3955">
        <v>1</v>
      </c>
      <c r="G3955" t="str">
        <f t="array" ref="G3955">INDEX(BillToName,MATCH(A3955,'Bill to Data'!$A$2:$A$3040,0))</f>
        <v>Steve Stammers</v>
      </c>
      <c r="H3955" t="str">
        <f t="shared" si="61"/>
        <v>AA17Y</v>
      </c>
    </row>
    <row r="3956" spans="1:8" x14ac:dyDescent="0.55000000000000004">
      <c r="A3956" t="s">
        <v>3579</v>
      </c>
      <c r="B3956" s="1">
        <v>40750</v>
      </c>
      <c r="C3956" t="s">
        <v>1</v>
      </c>
      <c r="D3956" t="s">
        <v>380</v>
      </c>
      <c r="E3956" t="s">
        <v>381</v>
      </c>
      <c r="F3956">
        <v>1</v>
      </c>
      <c r="G3956" t="str">
        <f t="array" ref="G3956">INDEX(BillToName,MATCH(A3956,'Bill to Data'!$A$2:$A$3040,0))</f>
        <v>JAMES GARNER</v>
      </c>
      <c r="H3956" t="str">
        <f t="shared" si="61"/>
        <v>1/4XP10L-VP</v>
      </c>
    </row>
    <row r="3957" spans="1:8" x14ac:dyDescent="0.55000000000000004">
      <c r="A3957" t="s">
        <v>3579</v>
      </c>
      <c r="B3957" s="1">
        <v>40750</v>
      </c>
      <c r="C3957" t="s">
        <v>1</v>
      </c>
      <c r="D3957" t="s">
        <v>382</v>
      </c>
      <c r="E3957" t="s">
        <v>381</v>
      </c>
      <c r="F3957">
        <v>1</v>
      </c>
      <c r="G3957" t="str">
        <f t="array" ref="G3957">INDEX(BillToName,MATCH(A3957,'Bill to Data'!$A$2:$A$3040,0))</f>
        <v>JAMES GARNER</v>
      </c>
      <c r="H3957" t="str">
        <f t="shared" si="61"/>
        <v>1/4XP10R-VP</v>
      </c>
    </row>
    <row r="3958" spans="1:8" x14ac:dyDescent="0.55000000000000004">
      <c r="A3958" t="s">
        <v>3580</v>
      </c>
      <c r="B3958" s="1">
        <v>40750</v>
      </c>
      <c r="C3958" t="s">
        <v>138</v>
      </c>
      <c r="D3958" t="s">
        <v>674</v>
      </c>
      <c r="E3958" t="s">
        <v>675</v>
      </c>
      <c r="F3958">
        <v>30</v>
      </c>
      <c r="G3958" t="str">
        <f t="array" ref="G3958">INDEX(BillToName,MATCH(A3958,'Bill to Data'!$A$2:$A$3040,0))</f>
        <v>ERNEST CARTWRIGHT</v>
      </c>
      <c r="H3958" t="str">
        <f t="shared" si="61"/>
        <v>TJ60-11004VS</v>
      </c>
    </row>
    <row r="3959" spans="1:8" x14ac:dyDescent="0.55000000000000004">
      <c r="A3959" t="s">
        <v>3580</v>
      </c>
      <c r="B3959" s="1">
        <v>40750</v>
      </c>
      <c r="C3959" t="s">
        <v>138</v>
      </c>
      <c r="D3959" t="s">
        <v>1733</v>
      </c>
      <c r="E3959" t="s">
        <v>947</v>
      </c>
      <c r="F3959">
        <v>30</v>
      </c>
      <c r="G3959" t="str">
        <f t="array" ref="G3959">INDEX(BillToName,MATCH(A3959,'Bill to Data'!$A$2:$A$3040,0))</f>
        <v>ERNEST CARTWRIGHT</v>
      </c>
      <c r="H3959" t="str">
        <f t="shared" si="61"/>
        <v>CP25597-1-NY</v>
      </c>
    </row>
    <row r="3960" spans="1:8" x14ac:dyDescent="0.55000000000000004">
      <c r="A3960" t="s">
        <v>3580</v>
      </c>
      <c r="B3960" s="1">
        <v>40750</v>
      </c>
      <c r="C3960" t="s">
        <v>138</v>
      </c>
      <c r="D3960" t="s">
        <v>1181</v>
      </c>
      <c r="E3960" t="s">
        <v>1182</v>
      </c>
      <c r="F3960">
        <v>1</v>
      </c>
      <c r="G3960" t="str">
        <f t="array" ref="G3960">INDEX(BillToName,MATCH(A3960,'Bill to Data'!$A$2:$A$3040,0))</f>
        <v>ERNEST CARTWRIGHT</v>
      </c>
      <c r="H3960" t="str">
        <f t="shared" si="61"/>
        <v>FC-XT043</v>
      </c>
    </row>
    <row r="3961" spans="1:8" x14ac:dyDescent="0.55000000000000004">
      <c r="A3961" t="s">
        <v>3580</v>
      </c>
      <c r="B3961" s="1">
        <v>40750</v>
      </c>
      <c r="C3961" t="s">
        <v>138</v>
      </c>
      <c r="D3961" t="s">
        <v>3581</v>
      </c>
      <c r="E3961" t="s">
        <v>3582</v>
      </c>
      <c r="F3961">
        <v>0</v>
      </c>
      <c r="G3961" t="str">
        <f t="array" ref="G3961">INDEX(BillToName,MATCH(A3961,'Bill to Data'!$A$2:$A$3040,0))</f>
        <v>ERNEST CARTWRIGHT</v>
      </c>
      <c r="H3961" t="str">
        <f t="shared" si="61"/>
        <v>XT080</v>
      </c>
    </row>
    <row r="3962" spans="1:8" x14ac:dyDescent="0.55000000000000004">
      <c r="A3962" t="s">
        <v>3583</v>
      </c>
      <c r="B3962" s="1">
        <v>40750</v>
      </c>
      <c r="C3962" t="s">
        <v>138</v>
      </c>
      <c r="D3962" t="s">
        <v>967</v>
      </c>
      <c r="E3962" t="s">
        <v>968</v>
      </c>
      <c r="F3962">
        <v>1</v>
      </c>
      <c r="G3962" t="str">
        <f t="array" ref="G3962">INDEX(BillToName,MATCH(A3962,'Bill to Data'!$A$2:$A$3040,0))</f>
        <v>MICHAEL OBRIEN</v>
      </c>
      <c r="H3962" t="str">
        <f t="shared" si="61"/>
        <v>SRS-600</v>
      </c>
    </row>
    <row r="3963" spans="1:8" x14ac:dyDescent="0.55000000000000004">
      <c r="A3963" t="s">
        <v>3584</v>
      </c>
      <c r="B3963" s="1">
        <v>40752</v>
      </c>
      <c r="C3963" t="s">
        <v>138</v>
      </c>
      <c r="D3963" t="s">
        <v>57</v>
      </c>
      <c r="E3963" t="s">
        <v>58</v>
      </c>
      <c r="F3963">
        <v>14</v>
      </c>
      <c r="G3963" t="str">
        <f t="array" ref="G3963">INDEX(BillToName,MATCH(A3963,'Bill to Data'!$A$2:$A$3040,0))</f>
        <v>ROBERT NOWAK</v>
      </c>
      <c r="H3963" t="str">
        <f t="shared" si="61"/>
        <v>4688</v>
      </c>
    </row>
    <row r="3964" spans="1:8" x14ac:dyDescent="0.55000000000000004">
      <c r="A3964" t="s">
        <v>3584</v>
      </c>
      <c r="B3964" s="1">
        <v>40752</v>
      </c>
      <c r="C3964" t="s">
        <v>138</v>
      </c>
      <c r="D3964" t="s">
        <v>3301</v>
      </c>
      <c r="E3964" t="s">
        <v>3302</v>
      </c>
      <c r="F3964">
        <v>3</v>
      </c>
      <c r="G3964" t="str">
        <f t="array" ref="G3964">INDEX(BillToName,MATCH(A3964,'Bill to Data'!$A$2:$A$3040,0))</f>
        <v>ROBERT NOWAK</v>
      </c>
      <c r="H3964" t="str">
        <f t="shared" si="61"/>
        <v>4727</v>
      </c>
    </row>
    <row r="3965" spans="1:8" x14ac:dyDescent="0.55000000000000004">
      <c r="A3965" t="s">
        <v>3584</v>
      </c>
      <c r="B3965" s="1">
        <v>40752</v>
      </c>
      <c r="C3965" t="s">
        <v>138</v>
      </c>
      <c r="D3965" t="s">
        <v>3585</v>
      </c>
      <c r="E3965" t="s">
        <v>3586</v>
      </c>
      <c r="F3965">
        <v>5</v>
      </c>
      <c r="G3965" t="str">
        <f t="array" ref="G3965">INDEX(BillToName,MATCH(A3965,'Bill to Data'!$A$2:$A$3040,0))</f>
        <v>ROBERT NOWAK</v>
      </c>
      <c r="H3965" t="str">
        <f t="shared" si="61"/>
        <v>10123-1/4-281</v>
      </c>
    </row>
    <row r="3966" spans="1:8" x14ac:dyDescent="0.55000000000000004">
      <c r="A3966" t="s">
        <v>3584</v>
      </c>
      <c r="B3966" s="1">
        <v>40752</v>
      </c>
      <c r="C3966" t="s">
        <v>138</v>
      </c>
      <c r="D3966" t="s">
        <v>294</v>
      </c>
      <c r="E3966" t="s">
        <v>295</v>
      </c>
      <c r="F3966">
        <v>4</v>
      </c>
      <c r="G3966" t="str">
        <f t="array" ref="G3966">INDEX(BillToName,MATCH(A3966,'Bill to Data'!$A$2:$A$3040,0))</f>
        <v>ROBERT NOWAK</v>
      </c>
      <c r="H3966" t="str">
        <f t="shared" si="61"/>
        <v>AA111SQ-1</v>
      </c>
    </row>
    <row r="3967" spans="1:8" x14ac:dyDescent="0.55000000000000004">
      <c r="A3967" t="s">
        <v>3587</v>
      </c>
      <c r="B3967" s="1">
        <v>40752</v>
      </c>
      <c r="C3967" t="s">
        <v>1</v>
      </c>
      <c r="D3967" t="s">
        <v>197</v>
      </c>
      <c r="E3967" t="s">
        <v>198</v>
      </c>
      <c r="F3967">
        <v>10</v>
      </c>
      <c r="G3967" t="str">
        <f t="array" ref="G3967">INDEX(BillToName,MATCH(A3967,'Bill to Data'!$A$2:$A$3040,0))</f>
        <v>JOHAN KRAHN</v>
      </c>
      <c r="H3967" t="str">
        <f t="shared" si="61"/>
        <v>22252-312-750-N</v>
      </c>
    </row>
    <row r="3968" spans="1:8" x14ac:dyDescent="0.55000000000000004">
      <c r="A3968" t="s">
        <v>3587</v>
      </c>
      <c r="B3968" s="1">
        <v>40752</v>
      </c>
      <c r="C3968" t="s">
        <v>1</v>
      </c>
      <c r="D3968" t="s">
        <v>111</v>
      </c>
      <c r="E3968" t="s">
        <v>76</v>
      </c>
      <c r="F3968">
        <v>10</v>
      </c>
      <c r="G3968" t="str">
        <f t="array" ref="G3968">INDEX(BillToName,MATCH(A3968,'Bill to Data'!$A$2:$A$3040,0))</f>
        <v>JOHAN KRAHN</v>
      </c>
      <c r="H3968" t="str">
        <f t="shared" si="61"/>
        <v>QJ111SQ-1</v>
      </c>
    </row>
    <row r="3969" spans="1:8" x14ac:dyDescent="0.55000000000000004">
      <c r="A3969" t="s">
        <v>3587</v>
      </c>
      <c r="B3969" s="1">
        <v>40752</v>
      </c>
      <c r="C3969" t="s">
        <v>1</v>
      </c>
      <c r="D3969" t="s">
        <v>434</v>
      </c>
      <c r="E3969" t="s">
        <v>435</v>
      </c>
      <c r="F3969">
        <v>33</v>
      </c>
      <c r="G3969" t="str">
        <f t="array" ref="G3969">INDEX(BillToName,MATCH(A3969,'Bill to Data'!$A$2:$A$3040,0))</f>
        <v>JOHAN KRAHN</v>
      </c>
      <c r="H3969" t="str">
        <f t="shared" si="61"/>
        <v>TX-VS3</v>
      </c>
    </row>
    <row r="3970" spans="1:8" x14ac:dyDescent="0.55000000000000004">
      <c r="A3970" t="s">
        <v>3587</v>
      </c>
      <c r="B3970" s="1">
        <v>40752</v>
      </c>
      <c r="C3970" t="s">
        <v>1</v>
      </c>
      <c r="D3970" t="s">
        <v>1485</v>
      </c>
      <c r="E3970" t="s">
        <v>435</v>
      </c>
      <c r="F3970">
        <v>5</v>
      </c>
      <c r="G3970" t="str">
        <f t="array" ref="G3970">INDEX(BillToName,MATCH(A3970,'Bill to Data'!$A$2:$A$3040,0))</f>
        <v>JOHAN KRAHN</v>
      </c>
      <c r="H3970" t="str">
        <f t="shared" ref="H3970:H4033" si="62">LEFT(D3970,LEN(D3970))</f>
        <v>TX-VS2</v>
      </c>
    </row>
    <row r="3971" spans="1:8" x14ac:dyDescent="0.55000000000000004">
      <c r="A3971" t="s">
        <v>3587</v>
      </c>
      <c r="B3971" s="1">
        <v>40752</v>
      </c>
      <c r="C3971" t="s">
        <v>1</v>
      </c>
      <c r="D3971" t="s">
        <v>155</v>
      </c>
      <c r="E3971" t="s">
        <v>156</v>
      </c>
      <c r="F3971">
        <v>35</v>
      </c>
      <c r="G3971" t="str">
        <f t="array" ref="G3971">INDEX(BillToName,MATCH(A3971,'Bill to Data'!$A$2:$A$3040,0))</f>
        <v>JOHAN KRAHN</v>
      </c>
      <c r="H3971" t="str">
        <f t="shared" si="62"/>
        <v>QJ1/4T-NYB</v>
      </c>
    </row>
    <row r="3972" spans="1:8" x14ac:dyDescent="0.55000000000000004">
      <c r="A3972" t="s">
        <v>3587</v>
      </c>
      <c r="B3972" s="1">
        <v>40752</v>
      </c>
      <c r="C3972" t="s">
        <v>1</v>
      </c>
      <c r="D3972" t="s">
        <v>1443</v>
      </c>
      <c r="E3972" t="s">
        <v>1444</v>
      </c>
      <c r="F3972">
        <v>35</v>
      </c>
      <c r="G3972" t="str">
        <f t="array" ref="G3972">INDEX(BillToName,MATCH(A3972,'Bill to Data'!$A$2:$A$3040,0))</f>
        <v>JOHAN KRAHN</v>
      </c>
      <c r="H3972" t="str">
        <f t="shared" si="62"/>
        <v>21353-6-15-NYB</v>
      </c>
    </row>
    <row r="3973" spans="1:8" x14ac:dyDescent="0.55000000000000004">
      <c r="A3973" t="s">
        <v>3588</v>
      </c>
      <c r="B3973" s="1">
        <v>40752</v>
      </c>
      <c r="C3973" t="s">
        <v>1</v>
      </c>
      <c r="D3973" t="s">
        <v>3288</v>
      </c>
      <c r="E3973" t="s">
        <v>3289</v>
      </c>
      <c r="F3973">
        <v>1</v>
      </c>
      <c r="G3973" t="str">
        <f t="array" ref="G3973">INDEX(BillToName,MATCH(A3973,'Bill to Data'!$A$2:$A$3040,0))</f>
        <v>DAVID WILLARD</v>
      </c>
      <c r="H3973" t="str">
        <f t="shared" si="62"/>
        <v>LSM300-50</v>
      </c>
    </row>
    <row r="3974" spans="1:8" x14ac:dyDescent="0.55000000000000004">
      <c r="A3974" t="s">
        <v>3589</v>
      </c>
      <c r="B3974" s="1">
        <v>40752</v>
      </c>
      <c r="C3974" t="s">
        <v>1</v>
      </c>
      <c r="D3974" t="s">
        <v>872</v>
      </c>
      <c r="E3974" t="s">
        <v>786</v>
      </c>
      <c r="F3974">
        <v>1</v>
      </c>
      <c r="G3974" t="str">
        <f t="array" ref="G3974">INDEX(BillToName,MATCH(A3974,'Bill to Data'!$A$2:$A$3040,0))</f>
        <v>DON JOHNSON</v>
      </c>
      <c r="H3974" t="str">
        <f t="shared" si="62"/>
        <v>12690-1/2-NYB</v>
      </c>
    </row>
    <row r="3975" spans="1:8" x14ac:dyDescent="0.55000000000000004">
      <c r="A3975" t="s">
        <v>3589</v>
      </c>
      <c r="B3975" s="1">
        <v>40752</v>
      </c>
      <c r="C3975" t="s">
        <v>1</v>
      </c>
      <c r="D3975" t="s">
        <v>3590</v>
      </c>
      <c r="E3975" t="s">
        <v>3591</v>
      </c>
      <c r="F3975">
        <v>1</v>
      </c>
      <c r="G3975" t="str">
        <f t="array" ref="G3975">INDEX(BillToName,MATCH(A3975,'Bill to Data'!$A$2:$A$3040,0))</f>
        <v>DON JOHNSON</v>
      </c>
      <c r="H3975" t="str">
        <f t="shared" si="62"/>
        <v>AA343M-3-1/2-PP</v>
      </c>
    </row>
    <row r="3976" spans="1:8" x14ac:dyDescent="0.55000000000000004">
      <c r="A3976" t="s">
        <v>3589</v>
      </c>
      <c r="B3976" s="1">
        <v>40752</v>
      </c>
      <c r="C3976" t="s">
        <v>1</v>
      </c>
      <c r="D3976" t="s">
        <v>774</v>
      </c>
      <c r="E3976" t="s">
        <v>775</v>
      </c>
      <c r="F3976">
        <v>1</v>
      </c>
      <c r="G3976" t="str">
        <f t="array" ref="G3976">INDEX(BillToName,MATCH(A3976,'Bill to Data'!$A$2:$A$3040,0))</f>
        <v>DON JOHNSON</v>
      </c>
      <c r="H3976" t="str">
        <f t="shared" si="62"/>
        <v>2088-313-145</v>
      </c>
    </row>
    <row r="3977" spans="1:8" x14ac:dyDescent="0.55000000000000004">
      <c r="A3977" t="s">
        <v>3592</v>
      </c>
      <c r="B3977" s="1">
        <v>40752</v>
      </c>
      <c r="C3977" t="s">
        <v>1</v>
      </c>
      <c r="D3977" t="s">
        <v>141</v>
      </c>
      <c r="E3977" t="s">
        <v>23</v>
      </c>
      <c r="F3977">
        <v>8</v>
      </c>
      <c r="G3977" t="str">
        <f t="array" ref="G3977">INDEX(BillToName,MATCH(A3977,'Bill to Data'!$A$2:$A$3040,0))</f>
        <v>MICHAEL PRUDHOMME</v>
      </c>
      <c r="H3977" t="str">
        <f t="shared" si="62"/>
        <v>TT110015-VP</v>
      </c>
    </row>
    <row r="3978" spans="1:8" x14ac:dyDescent="0.55000000000000004">
      <c r="A3978" t="s">
        <v>3592</v>
      </c>
      <c r="B3978" s="1">
        <v>40752</v>
      </c>
      <c r="C3978" t="s">
        <v>1</v>
      </c>
      <c r="D3978" t="s">
        <v>473</v>
      </c>
      <c r="E3978" t="s">
        <v>474</v>
      </c>
      <c r="F3978">
        <v>4</v>
      </c>
      <c r="G3978" t="str">
        <f t="array" ref="G3978">INDEX(BillToName,MATCH(A3978,'Bill to Data'!$A$2:$A$3040,0))</f>
        <v>MICHAEL PRUDHOMME</v>
      </c>
      <c r="H3978" t="str">
        <f t="shared" si="62"/>
        <v>19349-211-406-N</v>
      </c>
    </row>
    <row r="3979" spans="1:8" x14ac:dyDescent="0.55000000000000004">
      <c r="A3979" t="s">
        <v>3592</v>
      </c>
      <c r="B3979" s="1">
        <v>40752</v>
      </c>
      <c r="C3979" t="s">
        <v>1</v>
      </c>
      <c r="D3979" t="s">
        <v>579</v>
      </c>
      <c r="E3979" t="s">
        <v>474</v>
      </c>
      <c r="F3979">
        <v>3</v>
      </c>
      <c r="G3979" t="str">
        <f t="array" ref="G3979">INDEX(BillToName,MATCH(A3979,'Bill to Data'!$A$2:$A$3040,0))</f>
        <v>MICHAEL PRUDHOMME</v>
      </c>
      <c r="H3979" t="str">
        <f t="shared" si="62"/>
        <v>19349-211-540-N</v>
      </c>
    </row>
    <row r="3980" spans="1:8" x14ac:dyDescent="0.55000000000000004">
      <c r="A3980" t="s">
        <v>3593</v>
      </c>
      <c r="B3980" s="1">
        <v>40752</v>
      </c>
      <c r="C3980" t="s">
        <v>1</v>
      </c>
      <c r="D3980" t="s">
        <v>1177</v>
      </c>
      <c r="E3980" t="s">
        <v>47</v>
      </c>
      <c r="F3980">
        <v>40</v>
      </c>
      <c r="G3980" t="str">
        <f t="array" ref="G3980">INDEX(BillToName,MATCH(A3980,'Bill to Data'!$A$2:$A$3040,0))</f>
        <v>STEVE ALLEN</v>
      </c>
      <c r="H3980" t="str">
        <f t="shared" si="62"/>
        <v>TTJ60-11005VP</v>
      </c>
    </row>
    <row r="3981" spans="1:8" x14ac:dyDescent="0.55000000000000004">
      <c r="A3981" t="s">
        <v>3593</v>
      </c>
      <c r="B3981" s="1">
        <v>40752</v>
      </c>
      <c r="C3981" t="s">
        <v>1</v>
      </c>
      <c r="D3981" t="s">
        <v>48</v>
      </c>
      <c r="E3981" t="s">
        <v>47</v>
      </c>
      <c r="F3981">
        <v>40</v>
      </c>
      <c r="G3981" t="str">
        <f t="array" ref="G3981">INDEX(BillToName,MATCH(A3981,'Bill to Data'!$A$2:$A$3040,0))</f>
        <v>STEVE ALLEN</v>
      </c>
      <c r="H3981" t="str">
        <f t="shared" si="62"/>
        <v>TTJ60-11004VP</v>
      </c>
    </row>
    <row r="3982" spans="1:8" x14ac:dyDescent="0.55000000000000004">
      <c r="A3982" t="s">
        <v>3594</v>
      </c>
      <c r="B3982" s="1">
        <v>40752</v>
      </c>
      <c r="C3982" t="s">
        <v>1</v>
      </c>
      <c r="D3982" t="s">
        <v>312</v>
      </c>
      <c r="E3982" t="s">
        <v>198</v>
      </c>
      <c r="F3982">
        <v>4</v>
      </c>
      <c r="G3982" t="str">
        <f t="array" ref="G3982">INDEX(BillToName,MATCH(A3982,'Bill to Data'!$A$2:$A$3040,0))</f>
        <v>MATT WAIDELICH</v>
      </c>
      <c r="H3982" t="str">
        <f t="shared" si="62"/>
        <v>22251-311-750-N</v>
      </c>
    </row>
    <row r="3983" spans="1:8" x14ac:dyDescent="0.55000000000000004">
      <c r="A3983" t="s">
        <v>3595</v>
      </c>
      <c r="B3983" s="1">
        <v>40752</v>
      </c>
      <c r="C3983" t="s">
        <v>1</v>
      </c>
      <c r="D3983" t="s">
        <v>16</v>
      </c>
      <c r="E3983" t="s">
        <v>17</v>
      </c>
      <c r="F3983">
        <v>2</v>
      </c>
      <c r="G3983" t="str">
        <f t="array" ref="G3983">INDEX(BillToName,MATCH(A3983,'Bill to Data'!$A$2:$A$3040,0))</f>
        <v>BETH CARON</v>
      </c>
      <c r="H3983" t="str">
        <f t="shared" si="62"/>
        <v>8007-543-836</v>
      </c>
    </row>
    <row r="3984" spans="1:8" x14ac:dyDescent="0.55000000000000004">
      <c r="A3984" t="s">
        <v>3596</v>
      </c>
      <c r="B3984" s="1">
        <v>40752</v>
      </c>
      <c r="C3984" t="s">
        <v>138</v>
      </c>
      <c r="D3984" t="s">
        <v>371</v>
      </c>
      <c r="E3984" t="s">
        <v>20</v>
      </c>
      <c r="F3984">
        <v>1</v>
      </c>
      <c r="G3984" t="str">
        <f t="array" ref="G3984">INDEX(BillToName,MATCH(A3984,'Bill to Data'!$A$2:$A$3040,0))</f>
        <v>ROBERT HARRIS</v>
      </c>
      <c r="H3984" t="str">
        <f t="shared" si="62"/>
        <v>AA43L-AL6</v>
      </c>
    </row>
    <row r="3985" spans="1:8" x14ac:dyDescent="0.55000000000000004">
      <c r="A3985" t="s">
        <v>3597</v>
      </c>
      <c r="B3985" s="1">
        <v>40752</v>
      </c>
      <c r="C3985" t="s">
        <v>138</v>
      </c>
      <c r="D3985" t="s">
        <v>2471</v>
      </c>
      <c r="E3985" t="s">
        <v>2472</v>
      </c>
      <c r="F3985">
        <v>4</v>
      </c>
      <c r="G3985" t="str">
        <f t="array" ref="G3985">INDEX(BillToName,MATCH(A3985,'Bill to Data'!$A$2:$A$3040,0))</f>
        <v>SCOTT BROWN</v>
      </c>
      <c r="H3985" t="str">
        <f t="shared" si="62"/>
        <v>QJ363C-3/4-NYB</v>
      </c>
    </row>
    <row r="3986" spans="1:8" x14ac:dyDescent="0.55000000000000004">
      <c r="A3986" t="s">
        <v>3597</v>
      </c>
      <c r="B3986" s="1">
        <v>40752</v>
      </c>
      <c r="C3986" t="s">
        <v>138</v>
      </c>
      <c r="D3986" t="s">
        <v>959</v>
      </c>
      <c r="E3986" t="s">
        <v>307</v>
      </c>
      <c r="F3986">
        <v>11</v>
      </c>
      <c r="G3986" t="str">
        <f t="array" ref="G3986">INDEX(BillToName,MATCH(A3986,'Bill to Data'!$A$2:$A$3040,0))</f>
        <v>SCOTT BROWN</v>
      </c>
      <c r="H3986" t="str">
        <f t="shared" si="62"/>
        <v>AI11006-VS</v>
      </c>
    </row>
    <row r="3987" spans="1:8" x14ac:dyDescent="0.55000000000000004">
      <c r="A3987" t="s">
        <v>3597</v>
      </c>
      <c r="B3987" s="1">
        <v>40752</v>
      </c>
      <c r="C3987" t="s">
        <v>138</v>
      </c>
      <c r="D3987" t="s">
        <v>71</v>
      </c>
      <c r="E3987" t="s">
        <v>72</v>
      </c>
      <c r="F3987">
        <v>11</v>
      </c>
      <c r="G3987" t="str">
        <f t="array" ref="G3987">INDEX(BillToName,MATCH(A3987,'Bill to Data'!$A$2:$A$3040,0))</f>
        <v>SCOTT BROWN</v>
      </c>
      <c r="H3987" t="str">
        <f t="shared" si="62"/>
        <v>55215-50-EPR</v>
      </c>
    </row>
    <row r="3988" spans="1:8" x14ac:dyDescent="0.55000000000000004">
      <c r="A3988" t="s">
        <v>3598</v>
      </c>
      <c r="B3988" s="1">
        <v>40752</v>
      </c>
      <c r="C3988" t="s">
        <v>138</v>
      </c>
      <c r="D3988" t="s">
        <v>312</v>
      </c>
      <c r="E3988" t="s">
        <v>198</v>
      </c>
      <c r="F3988">
        <v>2</v>
      </c>
      <c r="G3988" t="str">
        <f t="array" ref="G3988">INDEX(BillToName,MATCH(A3988,'Bill to Data'!$A$2:$A$3040,0))</f>
        <v>VICKI SCHLUTMANN</v>
      </c>
      <c r="H3988" t="str">
        <f t="shared" si="62"/>
        <v>22251-311-750-N</v>
      </c>
    </row>
    <row r="3989" spans="1:8" x14ac:dyDescent="0.55000000000000004">
      <c r="A3989" t="s">
        <v>3598</v>
      </c>
      <c r="B3989" s="1">
        <v>40752</v>
      </c>
      <c r="C3989" t="s">
        <v>138</v>
      </c>
      <c r="D3989" t="s">
        <v>71</v>
      </c>
      <c r="E3989" t="s">
        <v>72</v>
      </c>
      <c r="F3989">
        <v>5</v>
      </c>
      <c r="G3989" t="str">
        <f t="array" ref="G3989">INDEX(BillToName,MATCH(A3989,'Bill to Data'!$A$2:$A$3040,0))</f>
        <v>VICKI SCHLUTMANN</v>
      </c>
      <c r="H3989" t="str">
        <f t="shared" si="62"/>
        <v>55215-50-EPR</v>
      </c>
    </row>
    <row r="3990" spans="1:8" x14ac:dyDescent="0.55000000000000004">
      <c r="A3990" t="s">
        <v>3598</v>
      </c>
      <c r="B3990" s="1">
        <v>40752</v>
      </c>
      <c r="C3990" t="s">
        <v>138</v>
      </c>
      <c r="D3990" t="s">
        <v>77</v>
      </c>
      <c r="E3990" t="s">
        <v>30</v>
      </c>
      <c r="F3990">
        <v>5</v>
      </c>
      <c r="G3990" t="str">
        <f t="array" ref="G3990">INDEX(BillToName,MATCH(A3990,'Bill to Data'!$A$2:$A$3040,0))</f>
        <v>VICKI SCHLUTMANN</v>
      </c>
      <c r="H3990" t="str">
        <f t="shared" si="62"/>
        <v>25612-6-NYR</v>
      </c>
    </row>
    <row r="3991" spans="1:8" x14ac:dyDescent="0.55000000000000004">
      <c r="A3991" t="s">
        <v>3599</v>
      </c>
      <c r="B3991" s="1">
        <v>40752</v>
      </c>
      <c r="C3991" t="s">
        <v>138</v>
      </c>
      <c r="D3991" t="s">
        <v>3341</v>
      </c>
      <c r="E3991" t="s">
        <v>3342</v>
      </c>
      <c r="F3991">
        <v>1</v>
      </c>
      <c r="G3991" t="str">
        <f t="array" ref="G3991">INDEX(BillToName,MATCH(A3991,'Bill to Data'!$A$2:$A$3040,0))</f>
        <v>KENNITH INGLE</v>
      </c>
      <c r="H3991" t="str">
        <f t="shared" si="62"/>
        <v>65-05179</v>
      </c>
    </row>
    <row r="3992" spans="1:8" x14ac:dyDescent="0.55000000000000004">
      <c r="A3992" t="s">
        <v>3599</v>
      </c>
      <c r="B3992" s="1">
        <v>40752</v>
      </c>
      <c r="C3992" t="s">
        <v>138</v>
      </c>
      <c r="D3992" t="s">
        <v>3343</v>
      </c>
      <c r="E3992" t="s">
        <v>3344</v>
      </c>
      <c r="F3992">
        <v>1</v>
      </c>
      <c r="G3992" t="str">
        <f t="array" ref="G3992">INDEX(BillToName,MATCH(A3992,'Bill to Data'!$A$2:$A$3040,0))</f>
        <v>KENNITH INGLE</v>
      </c>
      <c r="H3992" t="str">
        <f t="shared" si="62"/>
        <v>60-10081</v>
      </c>
    </row>
    <row r="3993" spans="1:8" x14ac:dyDescent="0.55000000000000004">
      <c r="A3993" t="s">
        <v>3599</v>
      </c>
      <c r="B3993" s="1">
        <v>40752</v>
      </c>
      <c r="C3993" t="s">
        <v>138</v>
      </c>
      <c r="D3993" t="s">
        <v>3345</v>
      </c>
      <c r="E3993" t="s">
        <v>3346</v>
      </c>
      <c r="F3993">
        <v>1</v>
      </c>
      <c r="G3993" t="str">
        <f t="array" ref="G3993">INDEX(BillToName,MATCH(A3993,'Bill to Data'!$A$2:$A$3040,0))</f>
        <v>KENNITH INGLE</v>
      </c>
      <c r="H3993" t="str">
        <f t="shared" si="62"/>
        <v>45-05787</v>
      </c>
    </row>
    <row r="3994" spans="1:8" x14ac:dyDescent="0.55000000000000004">
      <c r="A3994" t="s">
        <v>3600</v>
      </c>
      <c r="B3994" s="1">
        <v>40753</v>
      </c>
      <c r="C3994" t="s">
        <v>1</v>
      </c>
      <c r="D3994" t="s">
        <v>16</v>
      </c>
      <c r="E3994" t="s">
        <v>17</v>
      </c>
      <c r="F3994">
        <v>1</v>
      </c>
      <c r="G3994" t="str">
        <f t="array" ref="G3994">INDEX(BillToName,MATCH(A3994,'Bill to Data'!$A$2:$A$3040,0))</f>
        <v>DAVID JONES</v>
      </c>
      <c r="H3994" t="str">
        <f t="shared" si="62"/>
        <v>8007-543-836</v>
      </c>
    </row>
    <row r="3995" spans="1:8" x14ac:dyDescent="0.55000000000000004">
      <c r="A3995" t="s">
        <v>3601</v>
      </c>
      <c r="B3995" s="1">
        <v>40753</v>
      </c>
      <c r="C3995" t="s">
        <v>1</v>
      </c>
      <c r="D3995" t="s">
        <v>177</v>
      </c>
      <c r="E3995" t="s">
        <v>178</v>
      </c>
      <c r="F3995">
        <v>1</v>
      </c>
      <c r="G3995" t="str">
        <f t="array" ref="G3995">INDEX(BillToName,MATCH(A3995,'Bill to Data'!$A$2:$A$3040,0))</f>
        <v>CHARLES DOOLEY</v>
      </c>
      <c r="H3995" t="str">
        <f t="shared" si="62"/>
        <v>AA17L</v>
      </c>
    </row>
    <row r="3996" spans="1:8" x14ac:dyDescent="0.55000000000000004">
      <c r="A3996" t="s">
        <v>3602</v>
      </c>
      <c r="B3996" s="1">
        <v>40753</v>
      </c>
      <c r="C3996" t="s">
        <v>1</v>
      </c>
      <c r="D3996" t="s">
        <v>44</v>
      </c>
      <c r="E3996" t="s">
        <v>45</v>
      </c>
      <c r="F3996">
        <v>11</v>
      </c>
      <c r="G3996" t="str">
        <f t="array" ref="G3996">INDEX(BillToName,MATCH(A3996,'Bill to Data'!$A$2:$A$3040,0))</f>
        <v>KEVIN HRNCIR</v>
      </c>
      <c r="H3996" t="str">
        <f t="shared" si="62"/>
        <v>19845-25-PP</v>
      </c>
    </row>
    <row r="3997" spans="1:8" x14ac:dyDescent="0.55000000000000004">
      <c r="A3997" t="s">
        <v>3602</v>
      </c>
      <c r="B3997" s="1">
        <v>40753</v>
      </c>
      <c r="C3997" t="s">
        <v>1</v>
      </c>
      <c r="D3997" t="s">
        <v>136</v>
      </c>
      <c r="E3997" t="s">
        <v>120</v>
      </c>
      <c r="F3997">
        <v>11</v>
      </c>
      <c r="G3997" t="str">
        <f t="array" ref="G3997">INDEX(BillToName,MATCH(A3997,'Bill to Data'!$A$2:$A$3040,0))</f>
        <v>KEVIN HRNCIR</v>
      </c>
      <c r="H3997" t="str">
        <f t="shared" si="62"/>
        <v>XR8008VS</v>
      </c>
    </row>
    <row r="3998" spans="1:8" x14ac:dyDescent="0.55000000000000004">
      <c r="A3998" t="s">
        <v>3603</v>
      </c>
      <c r="B3998" s="1">
        <v>40753</v>
      </c>
      <c r="C3998" t="s">
        <v>138</v>
      </c>
      <c r="D3998" t="s">
        <v>1064</v>
      </c>
      <c r="E3998" t="s">
        <v>474</v>
      </c>
      <c r="F3998">
        <v>7</v>
      </c>
      <c r="G3998" t="str">
        <f t="array" ref="G3998">INDEX(BillToName,MATCH(A3998,'Bill to Data'!$A$2:$A$3040,0))</f>
        <v>NORTH GEORGIA TURF</v>
      </c>
      <c r="H3998" t="str">
        <f t="shared" si="62"/>
        <v>19349-211-785-N</v>
      </c>
    </row>
    <row r="3999" spans="1:8" x14ac:dyDescent="0.55000000000000004">
      <c r="A3999" t="s">
        <v>3603</v>
      </c>
      <c r="B3999" s="1">
        <v>40753</v>
      </c>
      <c r="C3999" t="s">
        <v>138</v>
      </c>
      <c r="D3999" t="s">
        <v>1471</v>
      </c>
      <c r="E3999" t="s">
        <v>478</v>
      </c>
      <c r="F3999">
        <v>2</v>
      </c>
      <c r="G3999" t="str">
        <f t="array" ref="G3999">INDEX(BillToName,MATCH(A3999,'Bill to Data'!$A$2:$A$3040,0))</f>
        <v>NORTH GEORGIA TURF</v>
      </c>
      <c r="H3999" t="str">
        <f t="shared" si="62"/>
        <v>19351-213-785-N</v>
      </c>
    </row>
    <row r="4000" spans="1:8" x14ac:dyDescent="0.55000000000000004">
      <c r="A4000" t="s">
        <v>3604</v>
      </c>
      <c r="B4000" s="1">
        <v>40753</v>
      </c>
      <c r="C4000" t="s">
        <v>138</v>
      </c>
      <c r="D4000" t="s">
        <v>967</v>
      </c>
      <c r="E4000" t="s">
        <v>968</v>
      </c>
      <c r="F4000">
        <v>1</v>
      </c>
      <c r="G4000" t="str">
        <f t="array" ref="G4000">INDEX(BillToName,MATCH(A4000,'Bill to Data'!$A$2:$A$3040,0))</f>
        <v>STEVE STILSON</v>
      </c>
      <c r="H4000" t="str">
        <f t="shared" si="62"/>
        <v>SRS-600</v>
      </c>
    </row>
    <row r="4001" spans="1:8" x14ac:dyDescent="0.55000000000000004">
      <c r="A4001" t="s">
        <v>3604</v>
      </c>
      <c r="B4001" s="1">
        <v>40753</v>
      </c>
      <c r="C4001" t="s">
        <v>138</v>
      </c>
      <c r="D4001" t="s">
        <v>3096</v>
      </c>
      <c r="E4001" t="s">
        <v>3097</v>
      </c>
      <c r="F4001">
        <v>1</v>
      </c>
      <c r="G4001" t="str">
        <f t="array" ref="G4001">INDEX(BillToName,MATCH(A4001,'Bill to Data'!$A$2:$A$3040,0))</f>
        <v>STEVE STILSON</v>
      </c>
      <c r="H4001" t="str">
        <f t="shared" si="62"/>
        <v>94-536-00</v>
      </c>
    </row>
    <row r="4002" spans="1:8" x14ac:dyDescent="0.55000000000000004">
      <c r="A4002" t="s">
        <v>3605</v>
      </c>
      <c r="B4002" s="1">
        <v>40753</v>
      </c>
      <c r="C4002" t="s">
        <v>138</v>
      </c>
      <c r="D4002" t="s">
        <v>300</v>
      </c>
      <c r="E4002" t="s">
        <v>301</v>
      </c>
      <c r="F4002">
        <v>50</v>
      </c>
      <c r="G4002" t="str">
        <f t="array" ref="G4002">INDEX(BillToName,MATCH(A4002,'Bill to Data'!$A$2:$A$3040,0))</f>
        <v>TERRY BUCHERT</v>
      </c>
      <c r="H4002" t="str">
        <f t="shared" si="62"/>
        <v>XR80015VS</v>
      </c>
    </row>
    <row r="4003" spans="1:8" x14ac:dyDescent="0.55000000000000004">
      <c r="A4003" t="s">
        <v>3606</v>
      </c>
      <c r="B4003" s="1">
        <v>40753</v>
      </c>
      <c r="C4003" t="s">
        <v>138</v>
      </c>
      <c r="D4003" t="s">
        <v>1178</v>
      </c>
      <c r="E4003" t="s">
        <v>30</v>
      </c>
      <c r="F4003">
        <v>50</v>
      </c>
      <c r="G4003" t="str">
        <f t="array" ref="G4003">INDEX(BillToName,MATCH(A4003,'Bill to Data'!$A$2:$A$3040,0))</f>
        <v>RANDY RONNING</v>
      </c>
      <c r="H4003" t="str">
        <f t="shared" si="62"/>
        <v>25612-7-NYR</v>
      </c>
    </row>
    <row r="4004" spans="1:8" x14ac:dyDescent="0.55000000000000004">
      <c r="A4004" t="s">
        <v>3606</v>
      </c>
      <c r="B4004" s="1">
        <v>40753</v>
      </c>
      <c r="C4004" t="s">
        <v>138</v>
      </c>
      <c r="D4004" t="s">
        <v>1177</v>
      </c>
      <c r="E4004" t="s">
        <v>47</v>
      </c>
      <c r="F4004">
        <v>50</v>
      </c>
      <c r="G4004" t="str">
        <f t="array" ref="G4004">INDEX(BillToName,MATCH(A4004,'Bill to Data'!$A$2:$A$3040,0))</f>
        <v>RANDY RONNING</v>
      </c>
      <c r="H4004" t="str">
        <f t="shared" si="62"/>
        <v>TTJ60-11005VP</v>
      </c>
    </row>
    <row r="4005" spans="1:8" x14ac:dyDescent="0.55000000000000004">
      <c r="A4005" t="s">
        <v>3607</v>
      </c>
      <c r="B4005" s="1">
        <v>40753</v>
      </c>
      <c r="C4005" t="s">
        <v>138</v>
      </c>
      <c r="D4005" t="s">
        <v>252</v>
      </c>
      <c r="E4005" t="s">
        <v>198</v>
      </c>
      <c r="F4005">
        <v>2</v>
      </c>
      <c r="G4005" t="str">
        <f t="array" ref="G4005">INDEX(BillToName,MATCH(A4005,'Bill to Data'!$A$2:$A$3040,0))</f>
        <v>TWISTED ALLOY</v>
      </c>
      <c r="H4005" t="str">
        <f t="shared" si="62"/>
        <v>22252-312-500-N</v>
      </c>
    </row>
    <row r="4006" spans="1:8" x14ac:dyDescent="0.55000000000000004">
      <c r="A4006" t="s">
        <v>3608</v>
      </c>
      <c r="B4006" s="1">
        <v>40753</v>
      </c>
      <c r="C4006" t="s">
        <v>138</v>
      </c>
      <c r="D4006" t="s">
        <v>330</v>
      </c>
      <c r="E4006" t="s">
        <v>12</v>
      </c>
      <c r="F4006">
        <v>-1</v>
      </c>
      <c r="G4006" t="str">
        <f t="array" ref="G4006">INDEX(BillToName,MATCH(A4006,'Bill to Data'!$A$2:$A$3040,0))</f>
        <v>MARILYN CALLENDER</v>
      </c>
      <c r="H4006" t="str">
        <f t="shared" si="62"/>
        <v>50800-15-PP-406</v>
      </c>
    </row>
    <row r="4007" spans="1:8" x14ac:dyDescent="0.55000000000000004">
      <c r="A4007" t="s">
        <v>3609</v>
      </c>
      <c r="B4007" s="1">
        <v>40753</v>
      </c>
      <c r="C4007" t="s">
        <v>138</v>
      </c>
      <c r="D4007" t="s">
        <v>3610</v>
      </c>
      <c r="E4007" t="s">
        <v>3611</v>
      </c>
      <c r="F4007">
        <v>1</v>
      </c>
      <c r="G4007" t="str">
        <f t="array" ref="G4007">INDEX(BillToName,MATCH(A4007,'Bill to Data'!$A$2:$A$3040,0))</f>
        <v>ERIC HANSON</v>
      </c>
      <c r="H4007" t="str">
        <f t="shared" si="62"/>
        <v>8000-543-238</v>
      </c>
    </row>
    <row r="4008" spans="1:8" x14ac:dyDescent="0.55000000000000004">
      <c r="A4008" t="s">
        <v>3609</v>
      </c>
      <c r="B4008" s="1">
        <v>40753</v>
      </c>
      <c r="C4008" t="s">
        <v>138</v>
      </c>
      <c r="D4008" t="s">
        <v>588</v>
      </c>
      <c r="E4008" t="s">
        <v>589</v>
      </c>
      <c r="F4008">
        <v>2</v>
      </c>
      <c r="G4008" t="str">
        <f t="array" ref="G4008">INDEX(BillToName,MATCH(A4008,'Bill to Data'!$A$2:$A$3040,0))</f>
        <v>ERIC HANSON</v>
      </c>
      <c r="H4008" t="str">
        <f t="shared" si="62"/>
        <v>HB038</v>
      </c>
    </row>
    <row r="4009" spans="1:8" x14ac:dyDescent="0.55000000000000004">
      <c r="A4009" t="s">
        <v>3609</v>
      </c>
      <c r="B4009" s="1">
        <v>40753</v>
      </c>
      <c r="C4009" t="s">
        <v>138</v>
      </c>
      <c r="D4009" t="s">
        <v>393</v>
      </c>
      <c r="E4009" t="s">
        <v>257</v>
      </c>
      <c r="F4009">
        <v>10</v>
      </c>
      <c r="G4009" t="str">
        <f t="array" ref="G4009">INDEX(BillToName,MATCH(A4009,'Bill to Data'!$A$2:$A$3040,0))</f>
        <v>ERIC HANSON</v>
      </c>
      <c r="H4009" t="str">
        <f t="shared" si="62"/>
        <v>L85-038</v>
      </c>
    </row>
    <row r="4010" spans="1:8" x14ac:dyDescent="0.55000000000000004">
      <c r="A4010" t="s">
        <v>3612</v>
      </c>
      <c r="B4010" s="1">
        <v>40753</v>
      </c>
      <c r="C4010" t="s">
        <v>138</v>
      </c>
      <c r="D4010" t="s">
        <v>3613</v>
      </c>
      <c r="E4010" t="s">
        <v>3614</v>
      </c>
      <c r="F4010">
        <v>11</v>
      </c>
      <c r="G4010" t="str">
        <f t="array" ref="G4010">INDEX(BillToName,MATCH(A4010,'Bill to Data'!$A$2:$A$3040,0))</f>
        <v>Thomas Hicks</v>
      </c>
      <c r="H4010" t="str">
        <f t="shared" si="62"/>
        <v>TKT-VP2.5</v>
      </c>
    </row>
    <row r="4011" spans="1:8" x14ac:dyDescent="0.55000000000000004">
      <c r="A4011" t="s">
        <v>3612</v>
      </c>
      <c r="B4011" s="1">
        <v>40753</v>
      </c>
      <c r="C4011" t="s">
        <v>138</v>
      </c>
      <c r="D4011" t="s">
        <v>3615</v>
      </c>
      <c r="E4011" t="s">
        <v>1302</v>
      </c>
      <c r="F4011">
        <v>11</v>
      </c>
      <c r="G4011" t="str">
        <f t="array" ref="G4011">INDEX(BillToName,MATCH(A4011,'Bill to Data'!$A$2:$A$3040,0))</f>
        <v>Thomas Hicks</v>
      </c>
      <c r="H4011" t="str">
        <f t="shared" si="62"/>
        <v>CP25599-4-NY</v>
      </c>
    </row>
    <row r="4012" spans="1:8" x14ac:dyDescent="0.55000000000000004">
      <c r="A4012" t="s">
        <v>3612</v>
      </c>
      <c r="B4012" s="1">
        <v>40753</v>
      </c>
      <c r="C4012" t="s">
        <v>138</v>
      </c>
      <c r="D4012" t="s">
        <v>242</v>
      </c>
      <c r="E4012" t="s">
        <v>243</v>
      </c>
      <c r="F4012">
        <v>11</v>
      </c>
      <c r="G4012" t="str">
        <f t="array" ref="G4012">INDEX(BillToName,MATCH(A4012,'Bill to Data'!$A$2:$A$3040,0))</f>
        <v>Thomas Hicks</v>
      </c>
      <c r="H4012" t="str">
        <f t="shared" si="62"/>
        <v>CP19438-EPR</v>
      </c>
    </row>
    <row r="4013" spans="1:8" x14ac:dyDescent="0.55000000000000004">
      <c r="A4013" t="s">
        <v>3616</v>
      </c>
      <c r="B4013" s="1">
        <v>40753</v>
      </c>
      <c r="C4013" t="s">
        <v>138</v>
      </c>
      <c r="D4013" t="s">
        <v>3102</v>
      </c>
      <c r="E4013" t="s">
        <v>134</v>
      </c>
      <c r="F4013">
        <v>1</v>
      </c>
      <c r="G4013" t="str">
        <f t="array" ref="G4013">INDEX(BillToName,MATCH(A4013,'Bill to Data'!$A$2:$A$3040,0))</f>
        <v>JOSEFINA ARCE</v>
      </c>
      <c r="H4013" t="str">
        <f t="shared" si="62"/>
        <v>9006C-O</v>
      </c>
    </row>
    <row r="4014" spans="1:8" x14ac:dyDescent="0.55000000000000004">
      <c r="A4014" t="s">
        <v>3617</v>
      </c>
      <c r="B4014" s="1">
        <v>40753</v>
      </c>
      <c r="C4014" t="s">
        <v>1</v>
      </c>
      <c r="D4014" t="s">
        <v>71</v>
      </c>
      <c r="E4014" t="s">
        <v>72</v>
      </c>
      <c r="F4014">
        <v>12</v>
      </c>
      <c r="G4014" t="str">
        <f t="array" ref="G4014">INDEX(BillToName,MATCH(A4014,'Bill to Data'!$A$2:$A$3040,0))</f>
        <v>RUSSELL SEARCY</v>
      </c>
      <c r="H4014" t="str">
        <f t="shared" si="62"/>
        <v>55215-50-EPR</v>
      </c>
    </row>
    <row r="4015" spans="1:8" x14ac:dyDescent="0.55000000000000004">
      <c r="A4015" t="s">
        <v>3617</v>
      </c>
      <c r="B4015" s="1">
        <v>40753</v>
      </c>
      <c r="C4015" t="s">
        <v>1</v>
      </c>
      <c r="D4015" t="s">
        <v>690</v>
      </c>
      <c r="E4015" t="s">
        <v>120</v>
      </c>
      <c r="F4015">
        <v>18</v>
      </c>
      <c r="G4015" t="str">
        <f t="array" ref="G4015">INDEX(BillToName,MATCH(A4015,'Bill to Data'!$A$2:$A$3040,0))</f>
        <v>RUSSELL SEARCY</v>
      </c>
      <c r="H4015" t="str">
        <f t="shared" si="62"/>
        <v>XR8003VS</v>
      </c>
    </row>
    <row r="4016" spans="1:8" x14ac:dyDescent="0.55000000000000004">
      <c r="A4016" t="s">
        <v>3618</v>
      </c>
      <c r="B4016" s="1">
        <v>40757</v>
      </c>
      <c r="C4016" t="s">
        <v>1</v>
      </c>
      <c r="D4016" t="s">
        <v>886</v>
      </c>
      <c r="E4016" t="s">
        <v>301</v>
      </c>
      <c r="F4016">
        <v>20</v>
      </c>
      <c r="G4016" t="str">
        <f t="array" ref="G4016">INDEX(BillToName,MATCH(A4016,'Bill to Data'!$A$2:$A$3040,0))</f>
        <v>KRISTOFER CARR</v>
      </c>
      <c r="H4016" t="str">
        <f t="shared" si="62"/>
        <v>XR110015VS</v>
      </c>
    </row>
    <row r="4017" spans="1:8" x14ac:dyDescent="0.55000000000000004">
      <c r="A4017" t="s">
        <v>3619</v>
      </c>
      <c r="B4017" s="1">
        <v>40757</v>
      </c>
      <c r="C4017" t="s">
        <v>1</v>
      </c>
      <c r="D4017" t="s">
        <v>577</v>
      </c>
      <c r="E4017" t="s">
        <v>578</v>
      </c>
      <c r="F4017">
        <v>1</v>
      </c>
      <c r="G4017" t="str">
        <f t="array" ref="G4017">INDEX(BillToName,MATCH(A4017,'Bill to Data'!$A$2:$A$3040,0))</f>
        <v>EDWARD VANSICKLE</v>
      </c>
      <c r="H4017" t="str">
        <f t="shared" si="62"/>
        <v>AA122-1/2-PP-50</v>
      </c>
    </row>
    <row r="4018" spans="1:8" x14ac:dyDescent="0.55000000000000004">
      <c r="A4018" t="s">
        <v>3619</v>
      </c>
      <c r="B4018" s="1">
        <v>40757</v>
      </c>
      <c r="C4018" t="s">
        <v>1</v>
      </c>
      <c r="D4018" t="s">
        <v>528</v>
      </c>
      <c r="E4018" t="s">
        <v>529</v>
      </c>
      <c r="F4018">
        <v>1</v>
      </c>
      <c r="G4018" t="str">
        <f t="array" ref="G4018">INDEX(BillToName,MATCH(A4018,'Bill to Data'!$A$2:$A$3040,0))</f>
        <v>EDWARD VANSICKLE</v>
      </c>
      <c r="H4018" t="str">
        <f t="shared" si="62"/>
        <v>23120-3/4-PP</v>
      </c>
    </row>
    <row r="4019" spans="1:8" x14ac:dyDescent="0.55000000000000004">
      <c r="A4019" t="s">
        <v>3619</v>
      </c>
      <c r="B4019" s="1">
        <v>40757</v>
      </c>
      <c r="C4019" t="s">
        <v>1</v>
      </c>
      <c r="D4019" t="s">
        <v>1234</v>
      </c>
      <c r="E4019" t="s">
        <v>72</v>
      </c>
      <c r="F4019">
        <v>12</v>
      </c>
      <c r="G4019" t="str">
        <f t="array" ref="G4019">INDEX(BillToName,MATCH(A4019,'Bill to Data'!$A$2:$A$3040,0))</f>
        <v>EDWARD VANSICKLE</v>
      </c>
      <c r="H4019" t="str">
        <f t="shared" si="62"/>
        <v>55215-100-VI</v>
      </c>
    </row>
    <row r="4020" spans="1:8" x14ac:dyDescent="0.55000000000000004">
      <c r="A4020" t="s">
        <v>3619</v>
      </c>
      <c r="B4020" s="1">
        <v>40757</v>
      </c>
      <c r="C4020" t="s">
        <v>1</v>
      </c>
      <c r="D4020" t="s">
        <v>248</v>
      </c>
      <c r="E4020" t="s">
        <v>249</v>
      </c>
      <c r="F4020">
        <v>1</v>
      </c>
      <c r="G4020" t="str">
        <f t="array" ref="G4020">INDEX(BillToName,MATCH(A4020,'Bill to Data'!$A$2:$A$3040,0))</f>
        <v>EDWARD VANSICKLE</v>
      </c>
      <c r="H4020" t="str">
        <f t="shared" si="62"/>
        <v>SG100</v>
      </c>
    </row>
    <row r="4021" spans="1:8" x14ac:dyDescent="0.55000000000000004">
      <c r="A4021" t="s">
        <v>3619</v>
      </c>
      <c r="B4021" s="1">
        <v>40757</v>
      </c>
      <c r="C4021" t="s">
        <v>1</v>
      </c>
      <c r="D4021" t="s">
        <v>616</v>
      </c>
      <c r="E4021" t="s">
        <v>63</v>
      </c>
      <c r="F4021">
        <v>6</v>
      </c>
      <c r="G4021" t="str">
        <f t="array" ref="G4021">INDEX(BillToName,MATCH(A4021,'Bill to Data'!$A$2:$A$3040,0))</f>
        <v>EDWARD VANSICKLE</v>
      </c>
      <c r="H4021" t="str">
        <f t="shared" si="62"/>
        <v>TP11003-VS</v>
      </c>
    </row>
    <row r="4022" spans="1:8" x14ac:dyDescent="0.55000000000000004">
      <c r="A4022" t="s">
        <v>3619</v>
      </c>
      <c r="B4022" s="1">
        <v>40757</v>
      </c>
      <c r="C4022" t="s">
        <v>1</v>
      </c>
      <c r="D4022" t="s">
        <v>580</v>
      </c>
      <c r="E4022" t="s">
        <v>476</v>
      </c>
      <c r="F4022">
        <v>1</v>
      </c>
      <c r="G4022" t="str">
        <f t="array" ref="G4022">INDEX(BillToName,MATCH(A4022,'Bill to Data'!$A$2:$A$3040,0))</f>
        <v>EDWARD VANSICKLE</v>
      </c>
      <c r="H4022" t="str">
        <f t="shared" si="62"/>
        <v>19350-212-540-N</v>
      </c>
    </row>
    <row r="4023" spans="1:8" x14ac:dyDescent="0.55000000000000004">
      <c r="A4023" t="s">
        <v>3620</v>
      </c>
      <c r="B4023" s="1">
        <v>40757</v>
      </c>
      <c r="C4023" t="s">
        <v>1</v>
      </c>
      <c r="D4023" t="s">
        <v>254</v>
      </c>
      <c r="E4023" t="s">
        <v>255</v>
      </c>
      <c r="F4023">
        <v>4</v>
      </c>
      <c r="G4023" t="str">
        <f t="array" ref="G4023">INDEX(BillToName,MATCH(A4023,'Bill to Data'!$A$2:$A$3040,0))</f>
        <v>CHARLES CHESAK</v>
      </c>
      <c r="H4023" t="str">
        <f t="shared" si="62"/>
        <v>CP21953-EPR</v>
      </c>
    </row>
    <row r="4024" spans="1:8" x14ac:dyDescent="0.55000000000000004">
      <c r="A4024" t="s">
        <v>3620</v>
      </c>
      <c r="B4024" s="1">
        <v>40757</v>
      </c>
      <c r="C4024" t="s">
        <v>1</v>
      </c>
      <c r="D4024" t="s">
        <v>77</v>
      </c>
      <c r="E4024" t="s">
        <v>30</v>
      </c>
      <c r="F4024">
        <v>4</v>
      </c>
      <c r="G4024" t="str">
        <f t="array" ref="G4024">INDEX(BillToName,MATCH(A4024,'Bill to Data'!$A$2:$A$3040,0))</f>
        <v>CHARLES CHESAK</v>
      </c>
      <c r="H4024" t="str">
        <f t="shared" si="62"/>
        <v>25612-6-NYR</v>
      </c>
    </row>
    <row r="4025" spans="1:8" x14ac:dyDescent="0.55000000000000004">
      <c r="A4025" t="s">
        <v>3620</v>
      </c>
      <c r="B4025" s="1">
        <v>40757</v>
      </c>
      <c r="C4025" t="s">
        <v>1</v>
      </c>
      <c r="D4025" t="s">
        <v>130</v>
      </c>
      <c r="E4025" t="s">
        <v>120</v>
      </c>
      <c r="F4025">
        <v>4</v>
      </c>
      <c r="G4025" t="str">
        <f t="array" ref="G4025">INDEX(BillToName,MATCH(A4025,'Bill to Data'!$A$2:$A$3040,0))</f>
        <v>CHARLES CHESAK</v>
      </c>
      <c r="H4025" t="str">
        <f t="shared" si="62"/>
        <v>XR8004VS</v>
      </c>
    </row>
    <row r="4026" spans="1:8" x14ac:dyDescent="0.55000000000000004">
      <c r="A4026" t="s">
        <v>3620</v>
      </c>
      <c r="B4026" s="1">
        <v>40757</v>
      </c>
      <c r="C4026" t="s">
        <v>1</v>
      </c>
      <c r="D4026" t="s">
        <v>242</v>
      </c>
      <c r="E4026" t="s">
        <v>243</v>
      </c>
      <c r="F4026">
        <v>4</v>
      </c>
      <c r="G4026" t="str">
        <f t="array" ref="G4026">INDEX(BillToName,MATCH(A4026,'Bill to Data'!$A$2:$A$3040,0))</f>
        <v>CHARLES CHESAK</v>
      </c>
      <c r="H4026" t="str">
        <f t="shared" si="62"/>
        <v>CP19438-EPR</v>
      </c>
    </row>
    <row r="4027" spans="1:8" x14ac:dyDescent="0.55000000000000004">
      <c r="A4027" t="s">
        <v>3620</v>
      </c>
      <c r="B4027" s="1">
        <v>40757</v>
      </c>
      <c r="C4027" t="s">
        <v>1</v>
      </c>
      <c r="D4027" t="s">
        <v>197</v>
      </c>
      <c r="E4027" t="s">
        <v>198</v>
      </c>
      <c r="F4027">
        <v>4</v>
      </c>
      <c r="G4027" t="str">
        <f t="array" ref="G4027">INDEX(BillToName,MATCH(A4027,'Bill to Data'!$A$2:$A$3040,0))</f>
        <v>CHARLES CHESAK</v>
      </c>
      <c r="H4027" t="str">
        <f t="shared" si="62"/>
        <v>22252-312-750-N</v>
      </c>
    </row>
    <row r="4028" spans="1:8" x14ac:dyDescent="0.55000000000000004">
      <c r="A4028" t="s">
        <v>3620</v>
      </c>
      <c r="B4028" s="1">
        <v>40757</v>
      </c>
      <c r="C4028" t="s">
        <v>1</v>
      </c>
      <c r="D4028" t="s">
        <v>312</v>
      </c>
      <c r="E4028" t="s">
        <v>198</v>
      </c>
      <c r="F4028">
        <v>2</v>
      </c>
      <c r="G4028" t="str">
        <f t="array" ref="G4028">INDEX(BillToName,MATCH(A4028,'Bill to Data'!$A$2:$A$3040,0))</f>
        <v>CHARLES CHESAK</v>
      </c>
      <c r="H4028" t="str">
        <f t="shared" si="62"/>
        <v>22251-311-750-N</v>
      </c>
    </row>
    <row r="4029" spans="1:8" x14ac:dyDescent="0.55000000000000004">
      <c r="A4029" t="s">
        <v>3621</v>
      </c>
      <c r="B4029" s="1">
        <v>40757</v>
      </c>
      <c r="C4029" t="s">
        <v>1</v>
      </c>
      <c r="D4029" t="s">
        <v>1002</v>
      </c>
      <c r="E4029" t="s">
        <v>1003</v>
      </c>
      <c r="F4029">
        <v>1</v>
      </c>
      <c r="G4029" t="str">
        <f t="array" ref="G4029">INDEX(BillToName,MATCH(A4029,'Bill to Data'!$A$2:$A$3040,0))</f>
        <v>AMY MORIN</v>
      </c>
      <c r="H4029" t="str">
        <f t="shared" si="62"/>
        <v>22650-PP-1/4</v>
      </c>
    </row>
    <row r="4030" spans="1:8" x14ac:dyDescent="0.55000000000000004">
      <c r="A4030" t="s">
        <v>3622</v>
      </c>
      <c r="B4030" s="1">
        <v>40757</v>
      </c>
      <c r="C4030" t="s">
        <v>1</v>
      </c>
      <c r="D4030" t="s">
        <v>11</v>
      </c>
      <c r="E4030" t="s">
        <v>12</v>
      </c>
      <c r="F4030">
        <v>1</v>
      </c>
      <c r="G4030" t="str">
        <f t="array" ref="G4030">INDEX(BillToName,MATCH(A4030,'Bill to Data'!$A$2:$A$3040,0))</f>
        <v>BECKY STALDER</v>
      </c>
      <c r="H4030" t="str">
        <f t="shared" si="62"/>
        <v>50800-PP-406</v>
      </c>
    </row>
    <row r="4031" spans="1:8" x14ac:dyDescent="0.55000000000000004">
      <c r="A4031" t="s">
        <v>3623</v>
      </c>
      <c r="B4031" s="1">
        <v>40757</v>
      </c>
      <c r="C4031" t="s">
        <v>1</v>
      </c>
      <c r="D4031" t="s">
        <v>216</v>
      </c>
      <c r="E4031" t="s">
        <v>63</v>
      </c>
      <c r="F4031">
        <v>30</v>
      </c>
      <c r="G4031" t="str">
        <f t="array" ref="G4031">INDEX(BillToName,MATCH(A4031,'Bill to Data'!$A$2:$A$3040,0))</f>
        <v>Christine Foster</v>
      </c>
      <c r="H4031" t="str">
        <f t="shared" si="62"/>
        <v>TP11001VS</v>
      </c>
    </row>
    <row r="4032" spans="1:8" x14ac:dyDescent="0.55000000000000004">
      <c r="A4032" t="s">
        <v>3624</v>
      </c>
      <c r="B4032" s="1">
        <v>40757</v>
      </c>
      <c r="C4032" t="s">
        <v>1</v>
      </c>
      <c r="D4032" t="s">
        <v>1413</v>
      </c>
      <c r="E4032" t="s">
        <v>1414</v>
      </c>
      <c r="F4032">
        <v>28</v>
      </c>
      <c r="G4032" t="str">
        <f t="array" ref="G4032">INDEX(BillToName,MATCH(A4032,'Bill to Data'!$A$2:$A$3040,0))</f>
        <v>MARVIN BEER</v>
      </c>
      <c r="H4032" t="str">
        <f t="shared" si="62"/>
        <v>SJ7-04-VP</v>
      </c>
    </row>
    <row r="4033" spans="1:8" x14ac:dyDescent="0.55000000000000004">
      <c r="A4033" t="s">
        <v>3625</v>
      </c>
      <c r="B4033" s="1">
        <v>40757</v>
      </c>
      <c r="C4033" t="s">
        <v>138</v>
      </c>
      <c r="D4033" t="s">
        <v>3626</v>
      </c>
      <c r="E4033" t="s">
        <v>3627</v>
      </c>
      <c r="F4033">
        <v>1</v>
      </c>
      <c r="G4033" t="str">
        <f t="array" ref="G4033">INDEX(BillToName,MATCH(A4033,'Bill to Data'!$A$2:$A$3040,0))</f>
        <v>GEORGE HILL</v>
      </c>
      <c r="H4033" t="str">
        <f t="shared" si="62"/>
        <v>SLV10-AA40</v>
      </c>
    </row>
    <row r="4034" spans="1:8" x14ac:dyDescent="0.55000000000000004">
      <c r="A4034" t="s">
        <v>3628</v>
      </c>
      <c r="B4034" s="1">
        <v>40757</v>
      </c>
      <c r="C4034" t="s">
        <v>1</v>
      </c>
      <c r="D4034" t="s">
        <v>3629</v>
      </c>
      <c r="E4034" t="s">
        <v>3630</v>
      </c>
      <c r="F4034">
        <v>6</v>
      </c>
      <c r="G4034" t="str">
        <f t="array" ref="G4034">INDEX(BillToName,MATCH(A4034,'Bill to Data'!$A$2:$A$3040,0))</f>
        <v>GERALD RASMUSSEN</v>
      </c>
      <c r="H4034" t="str">
        <f t="shared" ref="H4034:H4097" si="63">LEFT(D4034,LEN(D4034))</f>
        <v>SJ3-08-VP</v>
      </c>
    </row>
    <row r="4035" spans="1:8" x14ac:dyDescent="0.55000000000000004">
      <c r="A4035" t="s">
        <v>3631</v>
      </c>
      <c r="B4035" s="1">
        <v>40757</v>
      </c>
      <c r="C4035" t="s">
        <v>1</v>
      </c>
      <c r="D4035" t="s">
        <v>11</v>
      </c>
      <c r="E4035" t="s">
        <v>12</v>
      </c>
      <c r="F4035">
        <v>1</v>
      </c>
      <c r="G4035" t="str">
        <f t="array" ref="G4035">INDEX(BillToName,MATCH(A4035,'Bill to Data'!$A$2:$A$3040,0))</f>
        <v>JOHN ZIMMERMAN</v>
      </c>
      <c r="H4035" t="str">
        <f t="shared" si="63"/>
        <v>50800-PP-406</v>
      </c>
    </row>
    <row r="4036" spans="1:8" x14ac:dyDescent="0.55000000000000004">
      <c r="A4036" t="s">
        <v>3632</v>
      </c>
      <c r="B4036" s="1">
        <v>40757</v>
      </c>
      <c r="C4036" t="s">
        <v>1</v>
      </c>
      <c r="D4036" t="s">
        <v>1982</v>
      </c>
      <c r="E4036" t="s">
        <v>1983</v>
      </c>
      <c r="F4036">
        <v>1</v>
      </c>
      <c r="G4036" t="str">
        <f t="array" ref="G4036">INDEX(BillToName,MATCH(A4036,'Bill to Data'!$A$2:$A$3040,0))</f>
        <v>KURT HARRINGTON</v>
      </c>
      <c r="H4036" t="str">
        <f t="shared" si="63"/>
        <v>75020</v>
      </c>
    </row>
    <row r="4037" spans="1:8" x14ac:dyDescent="0.55000000000000004">
      <c r="A4037" t="s">
        <v>3632</v>
      </c>
      <c r="B4037" s="1">
        <v>40757</v>
      </c>
      <c r="C4037" t="s">
        <v>1</v>
      </c>
      <c r="D4037" t="s">
        <v>1988</v>
      </c>
      <c r="E4037" t="s">
        <v>1989</v>
      </c>
      <c r="F4037">
        <v>1</v>
      </c>
      <c r="G4037" t="str">
        <f t="array" ref="G4037">INDEX(BillToName,MATCH(A4037,'Bill to Data'!$A$2:$A$3040,0))</f>
        <v>KURT HARRINGTON</v>
      </c>
      <c r="H4037" t="str">
        <f t="shared" si="63"/>
        <v>75018</v>
      </c>
    </row>
    <row r="4038" spans="1:8" x14ac:dyDescent="0.55000000000000004">
      <c r="A4038" t="s">
        <v>3633</v>
      </c>
      <c r="B4038" s="1">
        <v>40758</v>
      </c>
      <c r="C4038" t="s">
        <v>1</v>
      </c>
      <c r="D4038" t="s">
        <v>141</v>
      </c>
      <c r="E4038" t="s">
        <v>23</v>
      </c>
      <c r="F4038">
        <v>12</v>
      </c>
      <c r="G4038" t="str">
        <f t="array" ref="G4038">INDEX(BillToName,MATCH(A4038,'Bill to Data'!$A$2:$A$3040,0))</f>
        <v>Aaron Wise</v>
      </c>
      <c r="H4038" t="str">
        <f t="shared" si="63"/>
        <v>TT110015-VP</v>
      </c>
    </row>
    <row r="4039" spans="1:8" x14ac:dyDescent="0.55000000000000004">
      <c r="A4039" t="s">
        <v>3633</v>
      </c>
      <c r="B4039" s="1">
        <v>40758</v>
      </c>
      <c r="C4039" t="s">
        <v>1</v>
      </c>
      <c r="D4039" t="s">
        <v>194</v>
      </c>
      <c r="E4039" t="s">
        <v>23</v>
      </c>
      <c r="F4039">
        <v>12</v>
      </c>
      <c r="G4039" t="str">
        <f t="array" ref="G4039">INDEX(BillToName,MATCH(A4039,'Bill to Data'!$A$2:$A$3040,0))</f>
        <v>Aaron Wise</v>
      </c>
      <c r="H4039" t="str">
        <f t="shared" si="63"/>
        <v>TT11001-VP</v>
      </c>
    </row>
    <row r="4040" spans="1:8" x14ac:dyDescent="0.55000000000000004">
      <c r="A4040" t="s">
        <v>3633</v>
      </c>
      <c r="B4040" s="1">
        <v>40758</v>
      </c>
      <c r="C4040" t="s">
        <v>1</v>
      </c>
      <c r="D4040" t="s">
        <v>1876</v>
      </c>
      <c r="E4040" t="s">
        <v>307</v>
      </c>
      <c r="F4040">
        <v>12</v>
      </c>
      <c r="G4040" t="str">
        <f t="array" ref="G4040">INDEX(BillToName,MATCH(A4040,'Bill to Data'!$A$2:$A$3040,0))</f>
        <v>Aaron Wise</v>
      </c>
      <c r="H4040" t="str">
        <f t="shared" si="63"/>
        <v>AI110015-VS</v>
      </c>
    </row>
    <row r="4041" spans="1:8" x14ac:dyDescent="0.55000000000000004">
      <c r="A4041" t="s">
        <v>3634</v>
      </c>
      <c r="B4041" s="1">
        <v>40758</v>
      </c>
      <c r="C4041" t="s">
        <v>138</v>
      </c>
      <c r="D4041" t="s">
        <v>3635</v>
      </c>
      <c r="E4041" t="s">
        <v>3636</v>
      </c>
      <c r="F4041">
        <v>68</v>
      </c>
      <c r="G4041" t="str">
        <f t="array" ref="G4041">INDEX(BillToName,MATCH(A4041,'Bill to Data'!$A$2:$A$3040,0))</f>
        <v>PAUL ASKEW</v>
      </c>
      <c r="H4041" t="str">
        <f t="shared" si="63"/>
        <v>TADF11003</v>
      </c>
    </row>
    <row r="4042" spans="1:8" x14ac:dyDescent="0.55000000000000004">
      <c r="A4042" t="s">
        <v>3637</v>
      </c>
      <c r="B4042" s="1">
        <v>40758</v>
      </c>
      <c r="C4042" t="s">
        <v>138</v>
      </c>
      <c r="D4042" t="s">
        <v>303</v>
      </c>
      <c r="E4042" t="s">
        <v>304</v>
      </c>
      <c r="F4042">
        <v>1</v>
      </c>
      <c r="G4042" t="str">
        <f t="array" ref="G4042">INDEX(BillToName,MATCH(A4042,'Bill to Data'!$A$2:$A$3040,0))</f>
        <v>JERRY COX</v>
      </c>
      <c r="H4042" t="str">
        <f t="shared" si="63"/>
        <v>2088-343-135</v>
      </c>
    </row>
    <row r="4043" spans="1:8" x14ac:dyDescent="0.55000000000000004">
      <c r="A4043" t="s">
        <v>3638</v>
      </c>
      <c r="B4043" s="1">
        <v>40759</v>
      </c>
      <c r="C4043" t="s">
        <v>138</v>
      </c>
      <c r="D4043" t="s">
        <v>2026</v>
      </c>
      <c r="E4043" t="s">
        <v>293</v>
      </c>
      <c r="F4043">
        <v>-65</v>
      </c>
      <c r="G4043" t="str">
        <f t="array" ref="G4043">INDEX(BillToName,MATCH(A4043,'Bill to Data'!$A$2:$A$3040,0))</f>
        <v>Ken Potapinsky</v>
      </c>
      <c r="H4043" t="str">
        <f t="shared" si="63"/>
        <v>AIXR11004VP</v>
      </c>
    </row>
    <row r="4044" spans="1:8" x14ac:dyDescent="0.55000000000000004">
      <c r="A4044" t="s">
        <v>3638</v>
      </c>
      <c r="B4044" s="1">
        <v>40759</v>
      </c>
      <c r="C4044" t="s">
        <v>138</v>
      </c>
      <c r="D4044" t="s">
        <v>71</v>
      </c>
      <c r="E4044" t="s">
        <v>72</v>
      </c>
      <c r="F4044">
        <v>-130</v>
      </c>
      <c r="G4044" t="str">
        <f t="array" ref="G4044">INDEX(BillToName,MATCH(A4044,'Bill to Data'!$A$2:$A$3040,0))</f>
        <v>Ken Potapinsky</v>
      </c>
      <c r="H4044" t="str">
        <f t="shared" si="63"/>
        <v>55215-50-EPR</v>
      </c>
    </row>
    <row r="4045" spans="1:8" x14ac:dyDescent="0.55000000000000004">
      <c r="A4045" t="s">
        <v>3638</v>
      </c>
      <c r="B4045" s="1">
        <v>40759</v>
      </c>
      <c r="C4045" t="s">
        <v>138</v>
      </c>
      <c r="D4045" t="s">
        <v>48</v>
      </c>
      <c r="E4045" t="s">
        <v>47</v>
      </c>
      <c r="F4045">
        <v>-65</v>
      </c>
      <c r="G4045" t="str">
        <f t="array" ref="G4045">INDEX(BillToName,MATCH(A4045,'Bill to Data'!$A$2:$A$3040,0))</f>
        <v>Ken Potapinsky</v>
      </c>
      <c r="H4045" t="str">
        <f t="shared" si="63"/>
        <v>TTJ60-11004VP</v>
      </c>
    </row>
    <row r="4046" spans="1:8" x14ac:dyDescent="0.55000000000000004">
      <c r="A4046" t="s">
        <v>3638</v>
      </c>
      <c r="B4046" s="1">
        <v>40759</v>
      </c>
      <c r="C4046" t="s">
        <v>138</v>
      </c>
      <c r="D4046" t="s">
        <v>453</v>
      </c>
      <c r="E4046" t="s">
        <v>30</v>
      </c>
      <c r="F4046">
        <v>-130</v>
      </c>
      <c r="G4046" t="str">
        <f t="array" ref="G4046">INDEX(BillToName,MATCH(A4046,'Bill to Data'!$A$2:$A$3040,0))</f>
        <v>Ken Potapinsky</v>
      </c>
      <c r="H4046" t="str">
        <f t="shared" si="63"/>
        <v>25612-2-NYR</v>
      </c>
    </row>
    <row r="4047" spans="1:8" x14ac:dyDescent="0.55000000000000004">
      <c r="A4047" t="s">
        <v>3639</v>
      </c>
      <c r="B4047" s="1">
        <v>40760</v>
      </c>
      <c r="C4047" t="s">
        <v>1</v>
      </c>
      <c r="D4047" t="s">
        <v>29</v>
      </c>
      <c r="E4047" t="s">
        <v>30</v>
      </c>
      <c r="F4047">
        <v>20</v>
      </c>
      <c r="G4047" t="str">
        <f t="array" ref="G4047">INDEX(BillToName,MATCH(A4047,'Bill to Data'!$A$2:$A$3040,0))</f>
        <v>BRITTNEY NAY</v>
      </c>
      <c r="H4047" t="str">
        <f t="shared" si="63"/>
        <v>25612-4-NYR</v>
      </c>
    </row>
    <row r="4048" spans="1:8" x14ac:dyDescent="0.55000000000000004">
      <c r="A4048" t="s">
        <v>3639</v>
      </c>
      <c r="B4048" s="1">
        <v>40760</v>
      </c>
      <c r="C4048" t="s">
        <v>1</v>
      </c>
      <c r="D4048" t="s">
        <v>73</v>
      </c>
      <c r="E4048" t="s">
        <v>74</v>
      </c>
      <c r="F4048">
        <v>20</v>
      </c>
      <c r="G4048" t="str">
        <f t="array" ref="G4048">INDEX(BillToName,MATCH(A4048,'Bill to Data'!$A$2:$A$3040,0))</f>
        <v>BRITTNEY NAY</v>
      </c>
      <c r="H4048" t="str">
        <f t="shared" si="63"/>
        <v>19843-NYR</v>
      </c>
    </row>
    <row r="4049" spans="1:8" x14ac:dyDescent="0.55000000000000004">
      <c r="A4049" t="s">
        <v>3640</v>
      </c>
      <c r="B4049" s="1">
        <v>40760</v>
      </c>
      <c r="C4049" t="s">
        <v>138</v>
      </c>
      <c r="D4049" t="s">
        <v>3339</v>
      </c>
      <c r="E4049" t="s">
        <v>3340</v>
      </c>
      <c r="F4049">
        <v>1</v>
      </c>
      <c r="G4049" t="str">
        <f t="array" ref="G4049">INDEX(BillToName,MATCH(A4049,'Bill to Data'!$A$2:$A$3040,0))</f>
        <v>JOHN GAVLICK</v>
      </c>
      <c r="H4049" t="str">
        <f t="shared" si="63"/>
        <v>90-02628</v>
      </c>
    </row>
    <row r="4050" spans="1:8" x14ac:dyDescent="0.55000000000000004">
      <c r="A4050" t="s">
        <v>3641</v>
      </c>
      <c r="B4050" s="1">
        <v>40760</v>
      </c>
      <c r="C4050" t="s">
        <v>1</v>
      </c>
      <c r="D4050" t="s">
        <v>1733</v>
      </c>
      <c r="E4050" t="s">
        <v>947</v>
      </c>
      <c r="F4050">
        <v>56</v>
      </c>
      <c r="G4050" t="str">
        <f t="array" ref="G4050">INDEX(BillToName,MATCH(A4050,'Bill to Data'!$A$2:$A$3040,0))</f>
        <v>JOHN LUTHY</v>
      </c>
      <c r="H4050" t="str">
        <f t="shared" si="63"/>
        <v>CP25597-1-NY</v>
      </c>
    </row>
    <row r="4051" spans="1:8" x14ac:dyDescent="0.55000000000000004">
      <c r="A4051" t="s">
        <v>3641</v>
      </c>
      <c r="B4051" s="1">
        <v>40760</v>
      </c>
      <c r="C4051" t="s">
        <v>1</v>
      </c>
      <c r="D4051" t="s">
        <v>665</v>
      </c>
      <c r="E4051" t="s">
        <v>666</v>
      </c>
      <c r="F4051">
        <v>5</v>
      </c>
      <c r="G4051" t="str">
        <f t="array" ref="G4051">INDEX(BillToName,MATCH(A4051,'Bill to Data'!$A$2:$A$3040,0))</f>
        <v>JOHN LUTHY</v>
      </c>
      <c r="H4051" t="str">
        <f t="shared" si="63"/>
        <v>AI11004-VS</v>
      </c>
    </row>
    <row r="4052" spans="1:8" x14ac:dyDescent="0.55000000000000004">
      <c r="A4052" t="s">
        <v>3641</v>
      </c>
      <c r="B4052" s="1">
        <v>40760</v>
      </c>
      <c r="C4052" t="s">
        <v>1</v>
      </c>
      <c r="D4052" t="s">
        <v>959</v>
      </c>
      <c r="E4052" t="s">
        <v>307</v>
      </c>
      <c r="F4052">
        <v>10</v>
      </c>
      <c r="G4052" t="str">
        <f t="array" ref="G4052">INDEX(BillToName,MATCH(A4052,'Bill to Data'!$A$2:$A$3040,0))</f>
        <v>JOHN LUTHY</v>
      </c>
      <c r="H4052" t="str">
        <f t="shared" si="63"/>
        <v>AI11006-VS</v>
      </c>
    </row>
    <row r="4053" spans="1:8" x14ac:dyDescent="0.55000000000000004">
      <c r="A4053" t="s">
        <v>3641</v>
      </c>
      <c r="B4053" s="1">
        <v>40760</v>
      </c>
      <c r="C4053" t="s">
        <v>1</v>
      </c>
      <c r="D4053" t="s">
        <v>2141</v>
      </c>
      <c r="E4053" t="s">
        <v>307</v>
      </c>
      <c r="F4053">
        <v>60</v>
      </c>
      <c r="G4053" t="str">
        <f t="array" ref="G4053">INDEX(BillToName,MATCH(A4053,'Bill to Data'!$A$2:$A$3040,0))</f>
        <v>JOHN LUTHY</v>
      </c>
      <c r="H4053" t="str">
        <f t="shared" si="63"/>
        <v>AI11005-VS</v>
      </c>
    </row>
    <row r="4054" spans="1:8" x14ac:dyDescent="0.55000000000000004">
      <c r="A4054" t="s">
        <v>3642</v>
      </c>
      <c r="B4054" s="1">
        <v>40760</v>
      </c>
      <c r="C4054" t="s">
        <v>1</v>
      </c>
      <c r="D4054" t="s">
        <v>108</v>
      </c>
      <c r="E4054" t="s">
        <v>109</v>
      </c>
      <c r="F4054">
        <v>1</v>
      </c>
      <c r="G4054" t="str">
        <f t="array" ref="G4054">INDEX(BillToName,MATCH(A4054,'Bill to Data'!$A$2:$A$3040,0))</f>
        <v>James Melton</v>
      </c>
      <c r="H4054" t="str">
        <f t="shared" si="63"/>
        <v>IBFD60-SET</v>
      </c>
    </row>
    <row r="4055" spans="1:8" x14ac:dyDescent="0.55000000000000004">
      <c r="A4055" t="s">
        <v>3643</v>
      </c>
      <c r="B4055" s="1">
        <v>40760</v>
      </c>
      <c r="C4055" t="s">
        <v>138</v>
      </c>
      <c r="D4055" t="s">
        <v>3644</v>
      </c>
      <c r="E4055" t="s">
        <v>3645</v>
      </c>
      <c r="F4055">
        <v>75</v>
      </c>
      <c r="G4055" t="str">
        <f t="array" ref="G4055">INDEX(BillToName,MATCH(A4055,'Bill to Data'!$A$2:$A$3040,0))</f>
        <v>BRONTE COLWILL</v>
      </c>
      <c r="H4055" t="str">
        <f t="shared" si="63"/>
        <v>QJ364C-1/2-NYB</v>
      </c>
    </row>
    <row r="4056" spans="1:8" x14ac:dyDescent="0.55000000000000004">
      <c r="A4056" t="s">
        <v>3643</v>
      </c>
      <c r="B4056" s="1">
        <v>40760</v>
      </c>
      <c r="C4056" t="s">
        <v>138</v>
      </c>
      <c r="D4056" t="s">
        <v>1575</v>
      </c>
      <c r="E4056" t="s">
        <v>1576</v>
      </c>
      <c r="F4056">
        <v>75</v>
      </c>
      <c r="G4056" t="str">
        <f t="array" ref="G4056">INDEX(BillToName,MATCH(A4056,'Bill to Data'!$A$2:$A$3040,0))</f>
        <v>BRONTE COLWILL</v>
      </c>
      <c r="H4056" t="str">
        <f t="shared" si="63"/>
        <v>SJ7-03-VP</v>
      </c>
    </row>
    <row r="4057" spans="1:8" x14ac:dyDescent="0.55000000000000004">
      <c r="A4057" t="s">
        <v>3643</v>
      </c>
      <c r="B4057" s="1">
        <v>40760</v>
      </c>
      <c r="C4057" t="s">
        <v>138</v>
      </c>
      <c r="D4057" t="s">
        <v>93</v>
      </c>
      <c r="E4057" t="s">
        <v>94</v>
      </c>
      <c r="F4057">
        <v>1</v>
      </c>
      <c r="G4057" t="str">
        <f t="array" ref="G4057">INDEX(BillToName,MATCH(A4057,'Bill to Data'!$A$2:$A$3040,0))</f>
        <v>BRONTE COLWILL</v>
      </c>
      <c r="H4057" t="str">
        <f t="shared" si="63"/>
        <v>MFM220</v>
      </c>
    </row>
    <row r="4058" spans="1:8" x14ac:dyDescent="0.55000000000000004">
      <c r="A4058" t="s">
        <v>3646</v>
      </c>
      <c r="B4058" s="1">
        <v>40760</v>
      </c>
      <c r="C4058" t="s">
        <v>138</v>
      </c>
      <c r="D4058" t="s">
        <v>2</v>
      </c>
      <c r="E4058" t="s">
        <v>3</v>
      </c>
      <c r="F4058">
        <v>1</v>
      </c>
      <c r="G4058" t="str">
        <f t="array" ref="G4058">INDEX(BillToName,MATCH(A4058,'Bill to Data'!$A$2:$A$3040,0))</f>
        <v>DENNIS WOLF</v>
      </c>
      <c r="H4058" t="str">
        <f t="shared" si="63"/>
        <v>8000-543-236</v>
      </c>
    </row>
    <row r="4059" spans="1:8" x14ac:dyDescent="0.55000000000000004">
      <c r="A4059" t="s">
        <v>3647</v>
      </c>
      <c r="B4059" s="1">
        <v>40760</v>
      </c>
      <c r="C4059" t="s">
        <v>1</v>
      </c>
      <c r="D4059" t="s">
        <v>958</v>
      </c>
      <c r="E4059" t="s">
        <v>63</v>
      </c>
      <c r="F4059">
        <v>60</v>
      </c>
      <c r="G4059" t="str">
        <f t="array" ref="G4059">INDEX(BillToName,MATCH(A4059,'Bill to Data'!$A$2:$A$3040,0))</f>
        <v>CHAMBERLIN FARMS</v>
      </c>
      <c r="H4059" t="str">
        <f t="shared" si="63"/>
        <v>XR110025-VK</v>
      </c>
    </row>
    <row r="4060" spans="1:8" x14ac:dyDescent="0.55000000000000004">
      <c r="A4060" t="s">
        <v>3648</v>
      </c>
      <c r="B4060" s="1">
        <v>40760</v>
      </c>
      <c r="C4060" t="s">
        <v>138</v>
      </c>
      <c r="D4060" t="s">
        <v>292</v>
      </c>
      <c r="E4060" t="s">
        <v>293</v>
      </c>
      <c r="F4060">
        <v>50</v>
      </c>
      <c r="G4060" t="str">
        <f t="array" ref="G4060">INDEX(BillToName,MATCH(A4060,'Bill to Data'!$A$2:$A$3040,0))</f>
        <v>TIANA PARK PASTORAL CO PTY LTD</v>
      </c>
      <c r="H4060" t="str">
        <f t="shared" si="63"/>
        <v>AIXR11002VP</v>
      </c>
    </row>
    <row r="4061" spans="1:8" x14ac:dyDescent="0.55000000000000004">
      <c r="A4061" t="s">
        <v>3648</v>
      </c>
      <c r="B4061" s="1">
        <v>40760</v>
      </c>
      <c r="C4061" t="s">
        <v>138</v>
      </c>
      <c r="D4061" t="s">
        <v>121</v>
      </c>
      <c r="E4061" t="s">
        <v>30</v>
      </c>
      <c r="F4061">
        <v>25</v>
      </c>
      <c r="G4061" t="str">
        <f t="array" ref="G4061">INDEX(BillToName,MATCH(A4061,'Bill to Data'!$A$2:$A$3040,0))</f>
        <v>TIANA PARK PASTORAL CO PTY LTD</v>
      </c>
      <c r="H4061" t="str">
        <f t="shared" si="63"/>
        <v>25612-3-NYR</v>
      </c>
    </row>
    <row r="4062" spans="1:8" x14ac:dyDescent="0.55000000000000004">
      <c r="A4062" t="s">
        <v>3648</v>
      </c>
      <c r="B4062" s="1">
        <v>40760</v>
      </c>
      <c r="C4062" t="s">
        <v>138</v>
      </c>
      <c r="D4062" t="s">
        <v>71</v>
      </c>
      <c r="E4062" t="s">
        <v>72</v>
      </c>
      <c r="F4062">
        <v>50</v>
      </c>
      <c r="G4062" t="str">
        <f t="array" ref="G4062">INDEX(BillToName,MATCH(A4062,'Bill to Data'!$A$2:$A$3040,0))</f>
        <v>TIANA PARK PASTORAL CO PTY LTD</v>
      </c>
      <c r="H4062" t="str">
        <f t="shared" si="63"/>
        <v>55215-50-EPR</v>
      </c>
    </row>
    <row r="4063" spans="1:8" x14ac:dyDescent="0.55000000000000004">
      <c r="A4063" t="s">
        <v>3648</v>
      </c>
      <c r="B4063" s="1">
        <v>40760</v>
      </c>
      <c r="C4063" t="s">
        <v>138</v>
      </c>
      <c r="D4063" t="s">
        <v>3649</v>
      </c>
      <c r="E4063" t="s">
        <v>2070</v>
      </c>
      <c r="F4063">
        <v>5</v>
      </c>
      <c r="G4063" t="str">
        <f t="array" ref="G4063">INDEX(BillToName,MATCH(A4063,'Bill to Data'!$A$2:$A$3040,0))</f>
        <v>TIANA PARK PASTORAL CO PTY LTD</v>
      </c>
      <c r="H4063" t="str">
        <f t="shared" si="63"/>
        <v>QJ17560A-20MM-N</v>
      </c>
    </row>
    <row r="4064" spans="1:8" x14ac:dyDescent="0.55000000000000004">
      <c r="A4064" t="s">
        <v>3648</v>
      </c>
      <c r="B4064" s="1">
        <v>40760</v>
      </c>
      <c r="C4064" t="s">
        <v>138</v>
      </c>
      <c r="D4064" t="s">
        <v>2</v>
      </c>
      <c r="E4064" t="s">
        <v>3</v>
      </c>
      <c r="F4064">
        <v>1</v>
      </c>
      <c r="G4064" t="str">
        <f t="array" ref="G4064">INDEX(BillToName,MATCH(A4064,'Bill to Data'!$A$2:$A$3040,0))</f>
        <v>TIANA PARK PASTORAL CO PTY LTD</v>
      </c>
      <c r="H4064" t="str">
        <f t="shared" si="63"/>
        <v>8000-543-236</v>
      </c>
    </row>
    <row r="4065" spans="1:8" x14ac:dyDescent="0.55000000000000004">
      <c r="A4065" t="s">
        <v>3650</v>
      </c>
      <c r="B4065" s="1">
        <v>40760</v>
      </c>
      <c r="C4065" t="s">
        <v>1</v>
      </c>
      <c r="D4065" t="s">
        <v>557</v>
      </c>
      <c r="E4065" t="s">
        <v>558</v>
      </c>
      <c r="F4065">
        <v>1</v>
      </c>
      <c r="G4065" t="str">
        <f t="array" ref="G4065">INDEX(BillToName,MATCH(A4065,'Bill to Data'!$A$2:$A$3040,0))</f>
        <v>THOMAS MOCILAC</v>
      </c>
      <c r="H4065" t="str">
        <f t="shared" si="63"/>
        <v>8000-543-250</v>
      </c>
    </row>
    <row r="4066" spans="1:8" x14ac:dyDescent="0.55000000000000004">
      <c r="A4066" t="s">
        <v>3651</v>
      </c>
      <c r="B4066" s="1">
        <v>40760</v>
      </c>
      <c r="C4066" t="s">
        <v>1</v>
      </c>
      <c r="D4066" t="s">
        <v>1810</v>
      </c>
      <c r="E4066" t="s">
        <v>63</v>
      </c>
      <c r="F4066">
        <v>12</v>
      </c>
      <c r="G4066" t="str">
        <f t="array" ref="G4066">INDEX(BillToName,MATCH(A4066,'Bill to Data'!$A$2:$A$3040,0))</f>
        <v>CLAUDE FISACKERLY</v>
      </c>
      <c r="H4066" t="str">
        <f t="shared" si="63"/>
        <v>TP11008-VS</v>
      </c>
    </row>
    <row r="4067" spans="1:8" x14ac:dyDescent="0.55000000000000004">
      <c r="A4067" t="s">
        <v>3651</v>
      </c>
      <c r="B4067" s="1">
        <v>40760</v>
      </c>
      <c r="C4067" t="s">
        <v>1</v>
      </c>
      <c r="D4067" t="s">
        <v>616</v>
      </c>
      <c r="E4067" t="s">
        <v>63</v>
      </c>
      <c r="F4067">
        <v>12</v>
      </c>
      <c r="G4067" t="str">
        <f t="array" ref="G4067">INDEX(BillToName,MATCH(A4067,'Bill to Data'!$A$2:$A$3040,0))</f>
        <v>CLAUDE FISACKERLY</v>
      </c>
      <c r="H4067" t="str">
        <f t="shared" si="63"/>
        <v>TP11003-VS</v>
      </c>
    </row>
    <row r="4068" spans="1:8" x14ac:dyDescent="0.55000000000000004">
      <c r="A4068" t="s">
        <v>3651</v>
      </c>
      <c r="B4068" s="1">
        <v>40760</v>
      </c>
      <c r="C4068" t="s">
        <v>1</v>
      </c>
      <c r="D4068" t="s">
        <v>196</v>
      </c>
      <c r="E4068" t="s">
        <v>63</v>
      </c>
      <c r="F4068">
        <v>12</v>
      </c>
      <c r="G4068" t="str">
        <f t="array" ref="G4068">INDEX(BillToName,MATCH(A4068,'Bill to Data'!$A$2:$A$3040,0))</f>
        <v>CLAUDE FISACKERLY</v>
      </c>
      <c r="H4068" t="str">
        <f t="shared" si="63"/>
        <v>TP110015VS</v>
      </c>
    </row>
    <row r="4069" spans="1:8" x14ac:dyDescent="0.55000000000000004">
      <c r="A4069" t="s">
        <v>3651</v>
      </c>
      <c r="B4069" s="1">
        <v>40760</v>
      </c>
      <c r="C4069" t="s">
        <v>1</v>
      </c>
      <c r="D4069" t="s">
        <v>3174</v>
      </c>
      <c r="E4069" t="s">
        <v>20</v>
      </c>
      <c r="F4069">
        <v>1</v>
      </c>
      <c r="G4069" t="str">
        <f t="array" ref="G4069">INDEX(BillToName,MATCH(A4069,'Bill to Data'!$A$2:$A$3040,0))</f>
        <v>CLAUDE FISACKERLY</v>
      </c>
      <c r="H4069" t="str">
        <f t="shared" si="63"/>
        <v>AA18-AL2</v>
      </c>
    </row>
    <row r="4070" spans="1:8" x14ac:dyDescent="0.55000000000000004">
      <c r="A4070" t="s">
        <v>3651</v>
      </c>
      <c r="B4070" s="1">
        <v>40760</v>
      </c>
      <c r="C4070" t="s">
        <v>1</v>
      </c>
      <c r="D4070" t="s">
        <v>216</v>
      </c>
      <c r="E4070" t="s">
        <v>63</v>
      </c>
      <c r="F4070">
        <v>12</v>
      </c>
      <c r="G4070" t="str">
        <f t="array" ref="G4070">INDEX(BillToName,MATCH(A4070,'Bill to Data'!$A$2:$A$3040,0))</f>
        <v>CLAUDE FISACKERLY</v>
      </c>
      <c r="H4070" t="str">
        <f t="shared" si="63"/>
        <v>TP11001VS</v>
      </c>
    </row>
    <row r="4071" spans="1:8" x14ac:dyDescent="0.55000000000000004">
      <c r="A4071" t="s">
        <v>3652</v>
      </c>
      <c r="B4071" s="1">
        <v>40760</v>
      </c>
      <c r="C4071" t="s">
        <v>138</v>
      </c>
      <c r="D4071" t="s">
        <v>3653</v>
      </c>
      <c r="E4071" t="s">
        <v>134</v>
      </c>
      <c r="F4071">
        <v>1</v>
      </c>
      <c r="G4071" t="str">
        <f t="array" ref="G4071">INDEX(BillToName,MATCH(A4071,'Bill to Data'!$A$2:$A$3040,0))</f>
        <v>SCOTT BROWN</v>
      </c>
      <c r="H4071" t="str">
        <f t="shared" si="63"/>
        <v>9910-D30</v>
      </c>
    </row>
    <row r="4072" spans="1:8" x14ac:dyDescent="0.55000000000000004">
      <c r="A4072" t="s">
        <v>3654</v>
      </c>
      <c r="B4072" s="1">
        <v>40763</v>
      </c>
      <c r="C4072" t="s">
        <v>138</v>
      </c>
      <c r="D4072" t="s">
        <v>2434</v>
      </c>
      <c r="E4072" t="s">
        <v>344</v>
      </c>
      <c r="F4072">
        <v>11</v>
      </c>
      <c r="G4072" t="str">
        <f t="array" ref="G4072">INDEX(BillToName,MATCH(A4072,'Bill to Data'!$A$2:$A$3040,0))</f>
        <v>BOBBY LAIRD</v>
      </c>
      <c r="H4072" t="str">
        <f t="shared" si="63"/>
        <v>8120-NYB-406TD</v>
      </c>
    </row>
    <row r="4073" spans="1:8" x14ac:dyDescent="0.55000000000000004">
      <c r="A4073" t="s">
        <v>3654</v>
      </c>
      <c r="B4073" s="1">
        <v>40763</v>
      </c>
      <c r="C4073" t="s">
        <v>138</v>
      </c>
      <c r="D4073" t="s">
        <v>2178</v>
      </c>
      <c r="E4073" t="s">
        <v>86</v>
      </c>
      <c r="F4073">
        <v>11</v>
      </c>
      <c r="G4073" t="str">
        <f t="array" ref="G4073">INDEX(BillToName,MATCH(A4073,'Bill to Data'!$A$2:$A$3040,0))</f>
        <v>BOBBY LAIRD</v>
      </c>
      <c r="H4073" t="str">
        <f t="shared" si="63"/>
        <v>8079-PP-50</v>
      </c>
    </row>
    <row r="4074" spans="1:8" x14ac:dyDescent="0.55000000000000004">
      <c r="A4074" t="s">
        <v>3654</v>
      </c>
      <c r="B4074" s="1">
        <v>40763</v>
      </c>
      <c r="C4074" t="s">
        <v>138</v>
      </c>
      <c r="D4074" t="s">
        <v>130</v>
      </c>
      <c r="E4074" t="s">
        <v>120</v>
      </c>
      <c r="F4074">
        <v>11</v>
      </c>
      <c r="G4074" t="str">
        <f t="array" ref="G4074">INDEX(BillToName,MATCH(A4074,'Bill to Data'!$A$2:$A$3040,0))</f>
        <v>BOBBY LAIRD</v>
      </c>
      <c r="H4074" t="str">
        <f t="shared" si="63"/>
        <v>XR8004VS</v>
      </c>
    </row>
    <row r="4075" spans="1:8" x14ac:dyDescent="0.55000000000000004">
      <c r="A4075" t="s">
        <v>3654</v>
      </c>
      <c r="B4075" s="1">
        <v>40763</v>
      </c>
      <c r="C4075" t="s">
        <v>138</v>
      </c>
      <c r="D4075" t="s">
        <v>139</v>
      </c>
      <c r="E4075" t="s">
        <v>140</v>
      </c>
      <c r="F4075">
        <v>11</v>
      </c>
      <c r="G4075" t="str">
        <f t="array" ref="G4075">INDEX(BillToName,MATCH(A4075,'Bill to Data'!$A$2:$A$3040,0))</f>
        <v>BOBBY LAIRD</v>
      </c>
      <c r="H4075" t="str">
        <f t="shared" si="63"/>
        <v>CP8027-NYB</v>
      </c>
    </row>
    <row r="4076" spans="1:8" x14ac:dyDescent="0.55000000000000004">
      <c r="A4076" t="s">
        <v>3654</v>
      </c>
      <c r="B4076" s="1">
        <v>40763</v>
      </c>
      <c r="C4076" t="s">
        <v>138</v>
      </c>
      <c r="D4076" t="s">
        <v>294</v>
      </c>
      <c r="E4076" t="s">
        <v>295</v>
      </c>
      <c r="F4076">
        <v>11</v>
      </c>
      <c r="G4076" t="str">
        <f t="array" ref="G4076">INDEX(BillToName,MATCH(A4076,'Bill to Data'!$A$2:$A$3040,0))</f>
        <v>BOBBY LAIRD</v>
      </c>
      <c r="H4076" t="str">
        <f t="shared" si="63"/>
        <v>AA111SQ-1</v>
      </c>
    </row>
    <row r="4077" spans="1:8" x14ac:dyDescent="0.55000000000000004">
      <c r="A4077" t="s">
        <v>3655</v>
      </c>
      <c r="B4077" s="1">
        <v>40763</v>
      </c>
      <c r="C4077" t="s">
        <v>138</v>
      </c>
      <c r="D4077" t="s">
        <v>1186</v>
      </c>
      <c r="E4077" t="s">
        <v>1187</v>
      </c>
      <c r="F4077">
        <v>-1</v>
      </c>
      <c r="G4077" t="str">
        <f t="array" ref="G4077">INDEX(BillToName,MATCH(A4077,'Bill to Data'!$A$2:$A$3040,0))</f>
        <v>Phone Orders</v>
      </c>
      <c r="H4077" t="str">
        <f t="shared" si="63"/>
        <v>117-9001-032</v>
      </c>
    </row>
    <row r="4078" spans="1:8" x14ac:dyDescent="0.55000000000000004">
      <c r="A4078" t="s">
        <v>3656</v>
      </c>
      <c r="B4078" s="1">
        <v>40763</v>
      </c>
      <c r="C4078" t="s">
        <v>138</v>
      </c>
      <c r="D4078" t="s">
        <v>1109</v>
      </c>
      <c r="E4078" t="s">
        <v>1110</v>
      </c>
      <c r="F4078">
        <v>1</v>
      </c>
      <c r="G4078" t="str">
        <f t="array" ref="G4078">INDEX(BillToName,MATCH(A4078,'Bill to Data'!$A$2:$A$3040,0))</f>
        <v>STEVE BANNON</v>
      </c>
      <c r="H4078" t="str">
        <f t="shared" si="63"/>
        <v>R0620526</v>
      </c>
    </row>
    <row r="4079" spans="1:8" x14ac:dyDescent="0.55000000000000004">
      <c r="A4079" t="s">
        <v>3657</v>
      </c>
      <c r="B4079" s="1">
        <v>40763</v>
      </c>
      <c r="C4079" t="s">
        <v>138</v>
      </c>
      <c r="D4079" t="s">
        <v>16</v>
      </c>
      <c r="E4079" t="s">
        <v>17</v>
      </c>
      <c r="F4079">
        <v>1</v>
      </c>
      <c r="G4079" t="str">
        <f t="array" ref="G4079">INDEX(BillToName,MATCH(A4079,'Bill to Data'!$A$2:$A$3040,0))</f>
        <v>TOMMY DAVIS</v>
      </c>
      <c r="H4079" t="str">
        <f t="shared" si="63"/>
        <v>8007-543-836</v>
      </c>
    </row>
    <row r="4080" spans="1:8" x14ac:dyDescent="0.55000000000000004">
      <c r="A4080" t="s">
        <v>3658</v>
      </c>
      <c r="B4080" s="1">
        <v>40763</v>
      </c>
      <c r="C4080" t="s">
        <v>1</v>
      </c>
      <c r="D4080" t="s">
        <v>1097</v>
      </c>
      <c r="E4080" t="s">
        <v>1098</v>
      </c>
      <c r="F4080">
        <v>1</v>
      </c>
      <c r="G4080" t="str">
        <f t="array" ref="G4080">INDEX(BillToName,MATCH(A4080,'Bill to Data'!$A$2:$A$3040,0))</f>
        <v>TIM MOORE</v>
      </c>
      <c r="H4080" t="str">
        <f t="shared" si="63"/>
        <v>IN15-ST</v>
      </c>
    </row>
    <row r="4081" spans="1:8" x14ac:dyDescent="0.55000000000000004">
      <c r="A4081" t="s">
        <v>3658</v>
      </c>
      <c r="B4081" s="1">
        <v>40763</v>
      </c>
      <c r="C4081" t="s">
        <v>1</v>
      </c>
      <c r="D4081" t="s">
        <v>1095</v>
      </c>
      <c r="E4081" t="s">
        <v>1096</v>
      </c>
      <c r="F4081">
        <v>1</v>
      </c>
      <c r="G4081" t="str">
        <f t="array" ref="G4081">INDEX(BillToName,MATCH(A4081,'Bill to Data'!$A$2:$A$3040,0))</f>
        <v>TIM MOORE</v>
      </c>
      <c r="H4081" t="str">
        <f t="shared" si="63"/>
        <v>IN0015-19</v>
      </c>
    </row>
    <row r="4082" spans="1:8" x14ac:dyDescent="0.55000000000000004">
      <c r="A4082" t="s">
        <v>3659</v>
      </c>
      <c r="B4082" s="1">
        <v>40763</v>
      </c>
      <c r="C4082" t="s">
        <v>1</v>
      </c>
      <c r="D4082" t="s">
        <v>52</v>
      </c>
      <c r="E4082" t="s">
        <v>12</v>
      </c>
      <c r="F4082">
        <v>1</v>
      </c>
      <c r="G4082" t="str">
        <f t="array" ref="G4082">INDEX(BillToName,MATCH(A4082,'Bill to Data'!$A$2:$A$3040,0))</f>
        <v>ROBERTY GONZALEZ</v>
      </c>
      <c r="H4082" t="str">
        <f t="shared" si="63"/>
        <v>50800-21-AL-300</v>
      </c>
    </row>
    <row r="4083" spans="1:8" x14ac:dyDescent="0.55000000000000004">
      <c r="A4083" t="s">
        <v>3660</v>
      </c>
      <c r="B4083" s="1">
        <v>40763</v>
      </c>
      <c r="C4083" t="s">
        <v>1</v>
      </c>
      <c r="D4083" t="s">
        <v>2</v>
      </c>
      <c r="E4083" t="s">
        <v>3</v>
      </c>
      <c r="F4083">
        <v>1</v>
      </c>
      <c r="G4083" t="str">
        <f t="array" ref="G4083">INDEX(BillToName,MATCH(A4083,'Bill to Data'!$A$2:$A$3040,0))</f>
        <v>LOUIS ZETTLER</v>
      </c>
      <c r="H4083" t="str">
        <f t="shared" si="63"/>
        <v>8000-543-236</v>
      </c>
    </row>
    <row r="4084" spans="1:8" x14ac:dyDescent="0.55000000000000004">
      <c r="A4084" t="s">
        <v>3661</v>
      </c>
      <c r="B4084" s="1">
        <v>40763</v>
      </c>
      <c r="C4084" t="s">
        <v>1</v>
      </c>
      <c r="D4084" t="s">
        <v>11</v>
      </c>
      <c r="E4084" t="s">
        <v>12</v>
      </c>
      <c r="F4084">
        <v>1</v>
      </c>
      <c r="G4084" t="str">
        <f t="array" ref="G4084">INDEX(BillToName,MATCH(A4084,'Bill to Data'!$A$2:$A$3040,0))</f>
        <v>RANDY THOMAS</v>
      </c>
      <c r="H4084" t="str">
        <f t="shared" si="63"/>
        <v>50800-PP-406</v>
      </c>
    </row>
    <row r="4085" spans="1:8" x14ac:dyDescent="0.55000000000000004">
      <c r="A4085" t="s">
        <v>3662</v>
      </c>
      <c r="B4085" s="1">
        <v>40763</v>
      </c>
      <c r="C4085" t="s">
        <v>1</v>
      </c>
      <c r="D4085" t="s">
        <v>1097</v>
      </c>
      <c r="E4085" t="s">
        <v>1098</v>
      </c>
      <c r="F4085">
        <v>2</v>
      </c>
      <c r="G4085" t="str">
        <f t="array" ref="G4085">INDEX(BillToName,MATCH(A4085,'Bill to Data'!$A$2:$A$3040,0))</f>
        <v>WILLIAM VAUGHN</v>
      </c>
      <c r="H4085" t="str">
        <f t="shared" si="63"/>
        <v>IN15-ST</v>
      </c>
    </row>
    <row r="4086" spans="1:8" x14ac:dyDescent="0.55000000000000004">
      <c r="A4086" t="s">
        <v>3662</v>
      </c>
      <c r="B4086" s="1">
        <v>40763</v>
      </c>
      <c r="C4086" t="s">
        <v>1</v>
      </c>
      <c r="D4086" t="s">
        <v>1095</v>
      </c>
      <c r="E4086" t="s">
        <v>1096</v>
      </c>
      <c r="F4086">
        <v>2</v>
      </c>
      <c r="G4086" t="str">
        <f t="array" ref="G4086">INDEX(BillToName,MATCH(A4086,'Bill to Data'!$A$2:$A$3040,0))</f>
        <v>WILLIAM VAUGHN</v>
      </c>
      <c r="H4086" t="str">
        <f t="shared" si="63"/>
        <v>IN0015-19</v>
      </c>
    </row>
    <row r="4087" spans="1:8" x14ac:dyDescent="0.55000000000000004">
      <c r="A4087" t="s">
        <v>3663</v>
      </c>
      <c r="B4087" s="1">
        <v>40763</v>
      </c>
      <c r="C4087" t="s">
        <v>1</v>
      </c>
      <c r="D4087" t="s">
        <v>1298</v>
      </c>
      <c r="E4087" t="s">
        <v>1299</v>
      </c>
      <c r="F4087">
        <v>1</v>
      </c>
      <c r="G4087" t="str">
        <f t="array" ref="G4087">INDEX(BillToName,MATCH(A4087,'Bill to Data'!$A$2:$A$3040,0))</f>
        <v>BRANDON OERTHER</v>
      </c>
      <c r="H4087" t="str">
        <f t="shared" si="63"/>
        <v>INFD0015-19</v>
      </c>
    </row>
    <row r="4088" spans="1:8" x14ac:dyDescent="0.55000000000000004">
      <c r="A4088" t="s">
        <v>3664</v>
      </c>
      <c r="B4088" s="1">
        <v>40764</v>
      </c>
      <c r="C4088" t="s">
        <v>138</v>
      </c>
      <c r="D4088" t="s">
        <v>3665</v>
      </c>
      <c r="E4088" t="s">
        <v>3666</v>
      </c>
      <c r="F4088">
        <v>1</v>
      </c>
      <c r="G4088" t="str">
        <f t="array" ref="G4088">INDEX(BillToName,MATCH(A4088,'Bill to Data'!$A$2:$A$3040,0))</f>
        <v>KELLY CRAIG</v>
      </c>
      <c r="H4088" t="str">
        <f t="shared" si="63"/>
        <v>US-500</v>
      </c>
    </row>
    <row r="4089" spans="1:8" x14ac:dyDescent="0.55000000000000004">
      <c r="A4089" t="s">
        <v>3667</v>
      </c>
      <c r="B4089" s="1">
        <v>40764</v>
      </c>
      <c r="C4089" t="s">
        <v>1</v>
      </c>
      <c r="D4089" t="s">
        <v>3668</v>
      </c>
      <c r="E4089" t="s">
        <v>3669</v>
      </c>
      <c r="F4089">
        <v>1</v>
      </c>
      <c r="G4089" t="str">
        <f t="array" ref="G4089">INDEX(BillToName,MATCH(A4089,'Bill to Data'!$A$2:$A$3040,0))</f>
        <v>EDWIN SANTIAGO</v>
      </c>
      <c r="H4089" t="str">
        <f t="shared" si="63"/>
        <v>10088</v>
      </c>
    </row>
    <row r="4090" spans="1:8" x14ac:dyDescent="0.55000000000000004">
      <c r="A4090" t="s">
        <v>3667</v>
      </c>
      <c r="B4090" s="1">
        <v>40764</v>
      </c>
      <c r="C4090" t="s">
        <v>1</v>
      </c>
      <c r="D4090" t="s">
        <v>640</v>
      </c>
      <c r="E4090" t="s">
        <v>641</v>
      </c>
      <c r="F4090">
        <v>2</v>
      </c>
      <c r="G4090" t="str">
        <f t="array" ref="G4090">INDEX(BillToName,MATCH(A4090,'Bill to Data'!$A$2:$A$3040,0))</f>
        <v>EDWIN SANTIAGO</v>
      </c>
      <c r="H4090" t="str">
        <f t="shared" si="63"/>
        <v>10013</v>
      </c>
    </row>
    <row r="4091" spans="1:8" x14ac:dyDescent="0.55000000000000004">
      <c r="A4091" t="s">
        <v>3667</v>
      </c>
      <c r="B4091" s="1">
        <v>40764</v>
      </c>
      <c r="C4091" t="s">
        <v>1</v>
      </c>
      <c r="D4091" t="s">
        <v>3670</v>
      </c>
      <c r="E4091" t="s">
        <v>3671</v>
      </c>
      <c r="F4091">
        <v>1</v>
      </c>
      <c r="G4091" t="str">
        <f t="array" ref="G4091">INDEX(BillToName,MATCH(A4091,'Bill to Data'!$A$2:$A$3040,0))</f>
        <v>EDWIN SANTIAGO</v>
      </c>
      <c r="H4091" t="str">
        <f t="shared" si="63"/>
        <v>10026</v>
      </c>
    </row>
    <row r="4092" spans="1:8" x14ac:dyDescent="0.55000000000000004">
      <c r="A4092" t="s">
        <v>3667</v>
      </c>
      <c r="B4092" s="1">
        <v>40764</v>
      </c>
      <c r="C4092" t="s">
        <v>1</v>
      </c>
      <c r="D4092" t="s">
        <v>429</v>
      </c>
      <c r="E4092" t="s">
        <v>430</v>
      </c>
      <c r="F4092">
        <v>1</v>
      </c>
      <c r="G4092" t="str">
        <f t="array" ref="G4092">INDEX(BillToName,MATCH(A4092,'Bill to Data'!$A$2:$A$3040,0))</f>
        <v>EDWIN SANTIAGO</v>
      </c>
      <c r="H4092" t="str">
        <f t="shared" si="63"/>
        <v>10131</v>
      </c>
    </row>
    <row r="4093" spans="1:8" x14ac:dyDescent="0.55000000000000004">
      <c r="A4093" t="s">
        <v>3667</v>
      </c>
      <c r="B4093" s="1">
        <v>40764</v>
      </c>
      <c r="C4093" t="s">
        <v>1</v>
      </c>
      <c r="D4093" t="s">
        <v>3672</v>
      </c>
      <c r="E4093" t="s">
        <v>3673</v>
      </c>
      <c r="F4093">
        <v>2</v>
      </c>
      <c r="G4093" t="str">
        <f t="array" ref="G4093">INDEX(BillToName,MATCH(A4093,'Bill to Data'!$A$2:$A$3040,0))</f>
        <v>EDWIN SANTIAGO</v>
      </c>
      <c r="H4093" t="str">
        <f t="shared" si="63"/>
        <v>10077</v>
      </c>
    </row>
    <row r="4094" spans="1:8" x14ac:dyDescent="0.55000000000000004">
      <c r="A4094" t="s">
        <v>3667</v>
      </c>
      <c r="B4094" s="1">
        <v>40764</v>
      </c>
      <c r="C4094" t="s">
        <v>1</v>
      </c>
      <c r="D4094" t="s">
        <v>3284</v>
      </c>
      <c r="E4094" t="s">
        <v>3285</v>
      </c>
      <c r="F4094">
        <v>1</v>
      </c>
      <c r="G4094" t="str">
        <f t="array" ref="G4094">INDEX(BillToName,MATCH(A4094,'Bill to Data'!$A$2:$A$3040,0))</f>
        <v>EDWIN SANTIAGO</v>
      </c>
      <c r="H4094" t="str">
        <f t="shared" si="63"/>
        <v>10103</v>
      </c>
    </row>
    <row r="4095" spans="1:8" x14ac:dyDescent="0.55000000000000004">
      <c r="A4095" t="s">
        <v>3667</v>
      </c>
      <c r="B4095" s="1">
        <v>40764</v>
      </c>
      <c r="C4095" t="s">
        <v>1</v>
      </c>
      <c r="D4095" t="s">
        <v>1721</v>
      </c>
      <c r="E4095" t="s">
        <v>1722</v>
      </c>
      <c r="F4095">
        <v>1</v>
      </c>
      <c r="G4095" t="str">
        <f t="array" ref="G4095">INDEX(BillToName,MATCH(A4095,'Bill to Data'!$A$2:$A$3040,0))</f>
        <v>EDWIN SANTIAGO</v>
      </c>
      <c r="H4095" t="str">
        <f t="shared" si="63"/>
        <v>10002</v>
      </c>
    </row>
    <row r="4096" spans="1:8" x14ac:dyDescent="0.55000000000000004">
      <c r="A4096" t="s">
        <v>3674</v>
      </c>
      <c r="B4096" s="1">
        <v>40764</v>
      </c>
      <c r="C4096" t="s">
        <v>1</v>
      </c>
      <c r="D4096" t="s">
        <v>2156</v>
      </c>
      <c r="E4096" t="s">
        <v>106</v>
      </c>
      <c r="F4096">
        <v>76</v>
      </c>
      <c r="G4096" t="str">
        <f t="array" ref="G4096">INDEX(BillToName,MATCH(A4096,'Bill to Data'!$A$2:$A$3040,0))</f>
        <v>BRIAN ARNHOLT</v>
      </c>
      <c r="H4096" t="str">
        <f t="shared" si="63"/>
        <v>AIC11006-VS</v>
      </c>
    </row>
    <row r="4097" spans="1:8" x14ac:dyDescent="0.55000000000000004">
      <c r="A4097" t="s">
        <v>3675</v>
      </c>
      <c r="B4097" s="1">
        <v>40764</v>
      </c>
      <c r="C4097" t="s">
        <v>138</v>
      </c>
      <c r="D4097" t="s">
        <v>1929</v>
      </c>
      <c r="E4097" t="s">
        <v>476</v>
      </c>
      <c r="F4097">
        <v>5</v>
      </c>
      <c r="G4097" t="str">
        <f t="array" ref="G4097">INDEX(BillToName,MATCH(A4097,'Bill to Data'!$A$2:$A$3040,0))</f>
        <v>NORTH GEORGIA TURF</v>
      </c>
      <c r="H4097" t="str">
        <f t="shared" si="63"/>
        <v>19350-212-785-N</v>
      </c>
    </row>
    <row r="4098" spans="1:8" x14ac:dyDescent="0.55000000000000004">
      <c r="A4098" t="s">
        <v>3676</v>
      </c>
      <c r="B4098" s="1">
        <v>40765</v>
      </c>
      <c r="C4098" t="s">
        <v>1</v>
      </c>
      <c r="D4098" t="s">
        <v>1079</v>
      </c>
      <c r="E4098" t="s">
        <v>1080</v>
      </c>
      <c r="F4098">
        <v>1</v>
      </c>
      <c r="G4098" t="str">
        <f t="array" ref="G4098">INDEX(BillToName,MATCH(A4098,'Bill to Data'!$A$2:$A$3040,0))</f>
        <v>JAMES GARNER</v>
      </c>
      <c r="H4098" t="str">
        <f t="shared" ref="H4098:H4161" si="64">LEFT(D4098,LEN(D4098))</f>
        <v>2088-514-144</v>
      </c>
    </row>
    <row r="4099" spans="1:8" x14ac:dyDescent="0.55000000000000004">
      <c r="A4099" t="s">
        <v>3677</v>
      </c>
      <c r="B4099" s="1">
        <v>40765</v>
      </c>
      <c r="C4099" t="s">
        <v>1</v>
      </c>
      <c r="D4099" t="s">
        <v>303</v>
      </c>
      <c r="E4099" t="s">
        <v>304</v>
      </c>
      <c r="F4099">
        <v>1</v>
      </c>
      <c r="G4099" t="str">
        <f t="array" ref="G4099">INDEX(BillToName,MATCH(A4099,'Bill to Data'!$A$2:$A$3040,0))</f>
        <v>LARRY PARENTI</v>
      </c>
      <c r="H4099" t="str">
        <f t="shared" si="64"/>
        <v>2088-343-135</v>
      </c>
    </row>
    <row r="4100" spans="1:8" x14ac:dyDescent="0.55000000000000004">
      <c r="A4100" t="s">
        <v>3678</v>
      </c>
      <c r="B4100" s="1">
        <v>40765</v>
      </c>
      <c r="C4100" t="s">
        <v>1</v>
      </c>
      <c r="D4100" t="s">
        <v>1733</v>
      </c>
      <c r="E4100" t="s">
        <v>947</v>
      </c>
      <c r="F4100">
        <v>8</v>
      </c>
      <c r="G4100" t="str">
        <f t="array" ref="G4100">INDEX(BillToName,MATCH(A4100,'Bill to Data'!$A$2:$A$3040,0))</f>
        <v>SHELDON HAYNIE</v>
      </c>
      <c r="H4100" t="str">
        <f t="shared" si="64"/>
        <v>CP25597-1-NY</v>
      </c>
    </row>
    <row r="4101" spans="1:8" x14ac:dyDescent="0.55000000000000004">
      <c r="A4101" t="s">
        <v>3678</v>
      </c>
      <c r="B4101" s="1">
        <v>40765</v>
      </c>
      <c r="C4101" t="s">
        <v>1</v>
      </c>
      <c r="D4101" t="s">
        <v>1179</v>
      </c>
      <c r="E4101" t="s">
        <v>1180</v>
      </c>
      <c r="F4101">
        <v>2</v>
      </c>
      <c r="G4101" t="str">
        <f t="array" ref="G4101">INDEX(BillToName,MATCH(A4101,'Bill to Data'!$A$2:$A$3040,0))</f>
        <v>SHELDON HAYNIE</v>
      </c>
      <c r="H4101" t="str">
        <f t="shared" si="64"/>
        <v>QJ90-2-NYR</v>
      </c>
    </row>
    <row r="4102" spans="1:8" x14ac:dyDescent="0.55000000000000004">
      <c r="A4102" t="s">
        <v>3678</v>
      </c>
      <c r="B4102" s="1">
        <v>40765</v>
      </c>
      <c r="C4102" t="s">
        <v>1</v>
      </c>
      <c r="D4102" t="s">
        <v>236</v>
      </c>
      <c r="E4102" t="s">
        <v>148</v>
      </c>
      <c r="F4102">
        <v>8</v>
      </c>
      <c r="G4102" t="str">
        <f t="array" ref="G4102">INDEX(BillToName,MATCH(A4102,'Bill to Data'!$A$2:$A$3040,0))</f>
        <v>SHELDON HAYNIE</v>
      </c>
      <c r="H4102" t="str">
        <f t="shared" si="64"/>
        <v>QJ7421-1-NYB</v>
      </c>
    </row>
    <row r="4103" spans="1:8" x14ac:dyDescent="0.55000000000000004">
      <c r="A4103" t="s">
        <v>3679</v>
      </c>
      <c r="B4103" s="1">
        <v>40765</v>
      </c>
      <c r="C4103" t="s">
        <v>1</v>
      </c>
      <c r="D4103" t="s">
        <v>306</v>
      </c>
      <c r="E4103" t="s">
        <v>307</v>
      </c>
      <c r="F4103">
        <v>4</v>
      </c>
      <c r="G4103" t="str">
        <f t="array" ref="G4103">INDEX(BillToName,MATCH(A4103,'Bill to Data'!$A$2:$A$3040,0))</f>
        <v>GREG COLLA</v>
      </c>
      <c r="H4103" t="str">
        <f t="shared" si="64"/>
        <v>AI11002-VS</v>
      </c>
    </row>
    <row r="4104" spans="1:8" x14ac:dyDescent="0.55000000000000004">
      <c r="A4104" t="s">
        <v>3680</v>
      </c>
      <c r="B4104" s="1">
        <v>40765</v>
      </c>
      <c r="C4104" t="s">
        <v>138</v>
      </c>
      <c r="D4104" t="s">
        <v>3449</v>
      </c>
      <c r="E4104" t="s">
        <v>3450</v>
      </c>
      <c r="F4104">
        <v>1</v>
      </c>
      <c r="G4104" t="str">
        <f t="array" ref="G4104">INDEX(BillToName,MATCH(A4104,'Bill to Data'!$A$2:$A$3040,0))</f>
        <v>AQUION-ENERGY</v>
      </c>
      <c r="H4104" t="str">
        <f t="shared" si="64"/>
        <v>IN0040-30</v>
      </c>
    </row>
    <row r="4105" spans="1:8" x14ac:dyDescent="0.55000000000000004">
      <c r="A4105" t="s">
        <v>3680</v>
      </c>
      <c r="B4105" s="1">
        <v>40765</v>
      </c>
      <c r="C4105" t="s">
        <v>138</v>
      </c>
      <c r="D4105" t="s">
        <v>1093</v>
      </c>
      <c r="E4105" t="s">
        <v>1094</v>
      </c>
      <c r="F4105">
        <v>1</v>
      </c>
      <c r="G4105" t="str">
        <f t="array" ref="G4105">INDEX(BillToName,MATCH(A4105,'Bill to Data'!$A$2:$A$3040,0))</f>
        <v>AQUION-ENERGY</v>
      </c>
      <c r="H4105" t="str">
        <f t="shared" si="64"/>
        <v>IN40/85-ST</v>
      </c>
    </row>
    <row r="4106" spans="1:8" x14ac:dyDescent="0.55000000000000004">
      <c r="A4106" t="s">
        <v>3680</v>
      </c>
      <c r="B4106" s="1">
        <v>40788</v>
      </c>
      <c r="C4106" t="s">
        <v>138</v>
      </c>
      <c r="D4106" t="s">
        <v>3681</v>
      </c>
      <c r="E4106" t="s">
        <v>3682</v>
      </c>
      <c r="F4106">
        <v>10</v>
      </c>
      <c r="G4106" t="str">
        <f t="array" ref="G4106">INDEX(BillToName,MATCH(A4106,'Bill to Data'!$A$2:$A$3040,0))</f>
        <v>AQUION-ENERGY</v>
      </c>
      <c r="H4106" t="str">
        <f t="shared" si="64"/>
        <v>10030P</v>
      </c>
    </row>
    <row r="4107" spans="1:8" x14ac:dyDescent="0.55000000000000004">
      <c r="A4107" t="s">
        <v>3683</v>
      </c>
      <c r="B4107" s="1">
        <v>40765</v>
      </c>
      <c r="C4107" t="s">
        <v>138</v>
      </c>
      <c r="D4107" t="s">
        <v>3684</v>
      </c>
      <c r="E4107" t="s">
        <v>3685</v>
      </c>
      <c r="F4107">
        <v>20</v>
      </c>
      <c r="G4107" t="str">
        <f t="array" ref="G4107">INDEX(BillToName,MATCH(A4107,'Bill to Data'!$A$2:$A$3040,0))</f>
        <v>TAMMY GRIFFITH</v>
      </c>
      <c r="H4107" t="str">
        <f t="shared" si="64"/>
        <v>SMV7</v>
      </c>
    </row>
    <row r="4108" spans="1:8" x14ac:dyDescent="0.55000000000000004">
      <c r="A4108" t="s">
        <v>3686</v>
      </c>
      <c r="B4108" s="1">
        <v>40765</v>
      </c>
      <c r="C4108" t="s">
        <v>138</v>
      </c>
      <c r="D4108" t="s">
        <v>1567</v>
      </c>
      <c r="E4108" t="s">
        <v>893</v>
      </c>
      <c r="F4108">
        <v>56</v>
      </c>
      <c r="G4108" t="str">
        <f t="array" ref="G4108">INDEX(BillToName,MATCH(A4108,'Bill to Data'!$A$2:$A$3040,0))</f>
        <v>CORY SCHAIRER</v>
      </c>
      <c r="H4108" t="str">
        <f t="shared" si="64"/>
        <v>TDXL11003</v>
      </c>
    </row>
    <row r="4109" spans="1:8" x14ac:dyDescent="0.55000000000000004">
      <c r="A4109" t="s">
        <v>3686</v>
      </c>
      <c r="B4109" s="1">
        <v>40765</v>
      </c>
      <c r="C4109" t="s">
        <v>138</v>
      </c>
      <c r="D4109" t="s">
        <v>2839</v>
      </c>
      <c r="E4109" t="s">
        <v>2840</v>
      </c>
      <c r="F4109">
        <v>56</v>
      </c>
      <c r="G4109" t="str">
        <f t="array" ref="G4109">INDEX(BillToName,MATCH(A4109,'Bill to Data'!$A$2:$A$3040,0))</f>
        <v>CORY SCHAIRER</v>
      </c>
      <c r="H4109" t="str">
        <f t="shared" si="64"/>
        <v>TTJ60-11006VP</v>
      </c>
    </row>
    <row r="4110" spans="1:8" x14ac:dyDescent="0.55000000000000004">
      <c r="A4110" t="s">
        <v>3687</v>
      </c>
      <c r="B4110" s="1">
        <v>40767</v>
      </c>
      <c r="C4110" t="s">
        <v>138</v>
      </c>
      <c r="D4110" t="s">
        <v>2</v>
      </c>
      <c r="E4110" t="s">
        <v>3</v>
      </c>
      <c r="F4110">
        <v>1</v>
      </c>
      <c r="G4110" t="str">
        <f t="array" ref="G4110">INDEX(BillToName,MATCH(A4110,'Bill to Data'!$A$2:$A$3040,0))</f>
        <v>Brian Somerville</v>
      </c>
      <c r="H4110" t="str">
        <f t="shared" si="64"/>
        <v>8000-543-236</v>
      </c>
    </row>
    <row r="4111" spans="1:8" x14ac:dyDescent="0.55000000000000004">
      <c r="A4111" t="s">
        <v>3688</v>
      </c>
      <c r="B4111" s="1">
        <v>40767</v>
      </c>
      <c r="C4111" t="s">
        <v>138</v>
      </c>
      <c r="D4111" t="s">
        <v>376</v>
      </c>
      <c r="E4111" t="s">
        <v>377</v>
      </c>
      <c r="F4111">
        <v>70</v>
      </c>
      <c r="G4111" t="str">
        <f t="array" ref="G4111">INDEX(BillToName,MATCH(A4111,'Bill to Data'!$A$2:$A$3040,0))</f>
        <v>ERNEST CARTWRIGHT</v>
      </c>
      <c r="H4111" t="str">
        <f t="shared" si="64"/>
        <v>TJ60-11005VS</v>
      </c>
    </row>
    <row r="4112" spans="1:8" x14ac:dyDescent="0.55000000000000004">
      <c r="A4112" t="s">
        <v>3688</v>
      </c>
      <c r="B4112" s="1">
        <v>40767</v>
      </c>
      <c r="C4112" t="s">
        <v>138</v>
      </c>
      <c r="D4112" t="s">
        <v>1801</v>
      </c>
      <c r="E4112" t="s">
        <v>30</v>
      </c>
      <c r="F4112">
        <v>70</v>
      </c>
      <c r="G4112" t="str">
        <f t="array" ref="G4112">INDEX(BillToName,MATCH(A4112,'Bill to Data'!$A$2:$A$3040,0))</f>
        <v>ERNEST CARTWRIGHT</v>
      </c>
      <c r="H4112" t="str">
        <f t="shared" si="64"/>
        <v>25598-7-NYR</v>
      </c>
    </row>
    <row r="4113" spans="1:8" x14ac:dyDescent="0.55000000000000004">
      <c r="A4113" t="s">
        <v>3689</v>
      </c>
      <c r="B4113" s="1">
        <v>40767</v>
      </c>
      <c r="C4113" t="s">
        <v>1</v>
      </c>
      <c r="D4113" t="s">
        <v>3174</v>
      </c>
      <c r="E4113" t="s">
        <v>20</v>
      </c>
      <c r="F4113">
        <v>1</v>
      </c>
      <c r="G4113" t="str">
        <f t="array" ref="G4113">INDEX(BillToName,MATCH(A4113,'Bill to Data'!$A$2:$A$3040,0))</f>
        <v>JARRID PIERCE</v>
      </c>
      <c r="H4113" t="str">
        <f t="shared" si="64"/>
        <v>AA18-AL2</v>
      </c>
    </row>
    <row r="4114" spans="1:8" x14ac:dyDescent="0.55000000000000004">
      <c r="A4114" t="s">
        <v>3690</v>
      </c>
      <c r="B4114" s="1">
        <v>40767</v>
      </c>
      <c r="C4114" t="s">
        <v>1</v>
      </c>
      <c r="D4114" t="s">
        <v>3691</v>
      </c>
      <c r="E4114" t="s">
        <v>467</v>
      </c>
      <c r="F4114">
        <v>1</v>
      </c>
      <c r="G4114" t="str">
        <f t="array" ref="G4114">INDEX(BillToName,MATCH(A4114,'Bill to Data'!$A$2:$A$3040,0))</f>
        <v>ETHAN CALHOUN</v>
      </c>
      <c r="H4114" t="str">
        <f t="shared" si="64"/>
        <v>1323-0072</v>
      </c>
    </row>
    <row r="4115" spans="1:8" x14ac:dyDescent="0.55000000000000004">
      <c r="A4115" t="s">
        <v>3692</v>
      </c>
      <c r="B4115" s="1">
        <v>40767</v>
      </c>
      <c r="C4115" t="s">
        <v>1</v>
      </c>
      <c r="D4115" t="s">
        <v>248</v>
      </c>
      <c r="E4115" t="s">
        <v>249</v>
      </c>
      <c r="F4115">
        <v>1</v>
      </c>
      <c r="G4115" t="str">
        <f t="array" ref="G4115">INDEX(BillToName,MATCH(A4115,'Bill to Data'!$A$2:$A$3040,0))</f>
        <v>LOUIS HUTTO</v>
      </c>
      <c r="H4115" t="str">
        <f t="shared" si="64"/>
        <v>SG100</v>
      </c>
    </row>
    <row r="4116" spans="1:8" x14ac:dyDescent="0.55000000000000004">
      <c r="A4116" t="s">
        <v>3692</v>
      </c>
      <c r="B4116" s="1">
        <v>40767</v>
      </c>
      <c r="C4116" t="s">
        <v>1</v>
      </c>
      <c r="D4116" t="s">
        <v>3693</v>
      </c>
      <c r="E4116" t="s">
        <v>3694</v>
      </c>
      <c r="F4116">
        <v>1</v>
      </c>
      <c r="G4116" t="str">
        <f t="array" ref="G4116">INDEX(BillToName,MATCH(A4116,'Bill to Data'!$A$2:$A$3040,0))</f>
        <v>LOUIS HUTTO</v>
      </c>
      <c r="H4116" t="str">
        <f t="shared" si="64"/>
        <v>LST075-50</v>
      </c>
    </row>
    <row r="4117" spans="1:8" x14ac:dyDescent="0.55000000000000004">
      <c r="A4117" t="s">
        <v>3692</v>
      </c>
      <c r="B4117" s="1">
        <v>40767</v>
      </c>
      <c r="C4117" t="s">
        <v>1</v>
      </c>
      <c r="D4117" t="s">
        <v>528</v>
      </c>
      <c r="E4117" t="s">
        <v>529</v>
      </c>
      <c r="F4117">
        <v>1</v>
      </c>
      <c r="G4117" t="str">
        <f t="array" ref="G4117">INDEX(BillToName,MATCH(A4117,'Bill to Data'!$A$2:$A$3040,0))</f>
        <v>LOUIS HUTTO</v>
      </c>
      <c r="H4117" t="str">
        <f t="shared" si="64"/>
        <v>23120-3/4-PP</v>
      </c>
    </row>
    <row r="4118" spans="1:8" x14ac:dyDescent="0.55000000000000004">
      <c r="A4118" t="s">
        <v>3692</v>
      </c>
      <c r="B4118" s="1">
        <v>40767</v>
      </c>
      <c r="C4118" t="s">
        <v>1</v>
      </c>
      <c r="D4118" t="s">
        <v>350</v>
      </c>
      <c r="E4118" t="s">
        <v>351</v>
      </c>
      <c r="F4118">
        <v>1</v>
      </c>
      <c r="G4118" t="str">
        <f t="array" ref="G4118">INDEX(BillToName,MATCH(A4118,'Bill to Data'!$A$2:$A$3040,0))</f>
        <v>LOUIS HUTTO</v>
      </c>
      <c r="H4118" t="str">
        <f t="shared" si="64"/>
        <v>AA144A-1</v>
      </c>
    </row>
    <row r="4119" spans="1:8" x14ac:dyDescent="0.55000000000000004">
      <c r="A4119" t="s">
        <v>3692</v>
      </c>
      <c r="B4119" s="1">
        <v>40767</v>
      </c>
      <c r="C4119" t="s">
        <v>1</v>
      </c>
      <c r="D4119" t="s">
        <v>3695</v>
      </c>
      <c r="E4119" t="s">
        <v>3696</v>
      </c>
      <c r="F4119">
        <v>1</v>
      </c>
      <c r="G4119" t="str">
        <f t="array" ref="G4119">INDEX(BillToName,MATCH(A4119,'Bill to Data'!$A$2:$A$3040,0))</f>
        <v>LOUIS HUTTO</v>
      </c>
      <c r="H4119" t="str">
        <f t="shared" si="64"/>
        <v>V075</v>
      </c>
    </row>
    <row r="4120" spans="1:8" x14ac:dyDescent="0.55000000000000004">
      <c r="A4120" t="s">
        <v>3692</v>
      </c>
      <c r="B4120" s="1">
        <v>40767</v>
      </c>
      <c r="C4120" t="s">
        <v>1</v>
      </c>
      <c r="D4120" t="s">
        <v>2667</v>
      </c>
      <c r="E4120" t="s">
        <v>2668</v>
      </c>
      <c r="F4120">
        <v>1</v>
      </c>
      <c r="G4120" t="str">
        <f t="array" ref="G4120">INDEX(BillToName,MATCH(A4120,'Bill to Data'!$A$2:$A$3040,0))</f>
        <v>LOUIS HUTTO</v>
      </c>
      <c r="H4120" t="str">
        <f t="shared" si="64"/>
        <v>V100FP</v>
      </c>
    </row>
    <row r="4121" spans="1:8" x14ac:dyDescent="0.55000000000000004">
      <c r="A4121" t="s">
        <v>3692</v>
      </c>
      <c r="B4121" s="1">
        <v>40767</v>
      </c>
      <c r="C4121" t="s">
        <v>1</v>
      </c>
      <c r="D4121" t="s">
        <v>1733</v>
      </c>
      <c r="E4121" t="s">
        <v>947</v>
      </c>
      <c r="F4121">
        <v>21</v>
      </c>
      <c r="G4121" t="str">
        <f t="array" ref="G4121">INDEX(BillToName,MATCH(A4121,'Bill to Data'!$A$2:$A$3040,0))</f>
        <v>LOUIS HUTTO</v>
      </c>
      <c r="H4121" t="str">
        <f t="shared" si="64"/>
        <v>CP25597-1-NY</v>
      </c>
    </row>
    <row r="4122" spans="1:8" x14ac:dyDescent="0.55000000000000004">
      <c r="A4122" t="s">
        <v>3692</v>
      </c>
      <c r="B4122" s="1">
        <v>40767</v>
      </c>
      <c r="C4122" t="s">
        <v>1</v>
      </c>
      <c r="D4122" t="s">
        <v>111</v>
      </c>
      <c r="E4122" t="s">
        <v>76</v>
      </c>
      <c r="F4122">
        <v>20</v>
      </c>
      <c r="G4122" t="str">
        <f t="array" ref="G4122">INDEX(BillToName,MATCH(A4122,'Bill to Data'!$A$2:$A$3040,0))</f>
        <v>LOUIS HUTTO</v>
      </c>
      <c r="H4122" t="str">
        <f t="shared" si="64"/>
        <v>QJ111SQ-1</v>
      </c>
    </row>
    <row r="4123" spans="1:8" x14ac:dyDescent="0.55000000000000004">
      <c r="A4123" t="s">
        <v>3692</v>
      </c>
      <c r="B4123" s="1">
        <v>40767</v>
      </c>
      <c r="C4123" t="s">
        <v>1</v>
      </c>
      <c r="D4123" t="s">
        <v>80</v>
      </c>
      <c r="E4123" t="s">
        <v>81</v>
      </c>
      <c r="F4123">
        <v>19</v>
      </c>
      <c r="G4123" t="str">
        <f t="array" ref="G4123">INDEX(BillToName,MATCH(A4123,'Bill to Data'!$A$2:$A$3040,0))</f>
        <v>LOUIS HUTTO</v>
      </c>
      <c r="H4123" t="str">
        <f t="shared" si="64"/>
        <v>18639-112-540-N</v>
      </c>
    </row>
    <row r="4124" spans="1:8" x14ac:dyDescent="0.55000000000000004">
      <c r="A4124" t="s">
        <v>3692</v>
      </c>
      <c r="B4124" s="1">
        <v>40767</v>
      </c>
      <c r="C4124" t="s">
        <v>1</v>
      </c>
      <c r="D4124" t="s">
        <v>82</v>
      </c>
      <c r="E4124" t="s">
        <v>83</v>
      </c>
      <c r="F4124">
        <v>3</v>
      </c>
      <c r="G4124" t="str">
        <f t="array" ref="G4124">INDEX(BillToName,MATCH(A4124,'Bill to Data'!$A$2:$A$3040,0))</f>
        <v>LOUIS HUTTO</v>
      </c>
      <c r="H4124" t="str">
        <f t="shared" si="64"/>
        <v>18638-111-540-N</v>
      </c>
    </row>
    <row r="4125" spans="1:8" x14ac:dyDescent="0.55000000000000004">
      <c r="A4125" t="s">
        <v>3697</v>
      </c>
      <c r="B4125" s="1">
        <v>40767</v>
      </c>
      <c r="C4125" t="s">
        <v>1</v>
      </c>
      <c r="D4125" t="s">
        <v>111</v>
      </c>
      <c r="E4125" t="s">
        <v>76</v>
      </c>
      <c r="F4125">
        <v>6</v>
      </c>
      <c r="G4125" t="str">
        <f t="array" ref="G4125">INDEX(BillToName,MATCH(A4125,'Bill to Data'!$A$2:$A$3040,0))</f>
        <v>GRAHAM ROBINSON</v>
      </c>
      <c r="H4125" t="str">
        <f t="shared" si="64"/>
        <v>QJ111SQ-1</v>
      </c>
    </row>
    <row r="4126" spans="1:8" x14ac:dyDescent="0.55000000000000004">
      <c r="A4126" t="s">
        <v>3697</v>
      </c>
      <c r="B4126" s="1">
        <v>40767</v>
      </c>
      <c r="C4126" t="s">
        <v>1</v>
      </c>
      <c r="D4126" t="s">
        <v>216</v>
      </c>
      <c r="E4126" t="s">
        <v>63</v>
      </c>
      <c r="F4126">
        <v>5</v>
      </c>
      <c r="G4126" t="str">
        <f t="array" ref="G4126">INDEX(BillToName,MATCH(A4126,'Bill to Data'!$A$2:$A$3040,0))</f>
        <v>GRAHAM ROBINSON</v>
      </c>
      <c r="H4126" t="str">
        <f t="shared" si="64"/>
        <v>TP11001VS</v>
      </c>
    </row>
    <row r="4127" spans="1:8" x14ac:dyDescent="0.55000000000000004">
      <c r="A4127" t="s">
        <v>3697</v>
      </c>
      <c r="B4127" s="1">
        <v>40767</v>
      </c>
      <c r="C4127" t="s">
        <v>1</v>
      </c>
      <c r="D4127" t="s">
        <v>3698</v>
      </c>
      <c r="E4127" t="s">
        <v>30</v>
      </c>
      <c r="F4127">
        <v>6</v>
      </c>
      <c r="G4127" t="str">
        <f t="array" ref="G4127">INDEX(BillToName,MATCH(A4127,'Bill to Data'!$A$2:$A$3040,0))</f>
        <v>GRAHAM ROBINSON</v>
      </c>
      <c r="H4127" t="str">
        <f t="shared" si="64"/>
        <v>25598-8-NYR</v>
      </c>
    </row>
    <row r="4128" spans="1:8" x14ac:dyDescent="0.55000000000000004">
      <c r="A4128" t="s">
        <v>3697</v>
      </c>
      <c r="B4128" s="1">
        <v>40767</v>
      </c>
      <c r="C4128" t="s">
        <v>1</v>
      </c>
      <c r="D4128" t="s">
        <v>163</v>
      </c>
      <c r="E4128" t="s">
        <v>83</v>
      </c>
      <c r="F4128">
        <v>3</v>
      </c>
      <c r="G4128" t="str">
        <f t="array" ref="G4128">INDEX(BillToName,MATCH(A4128,'Bill to Data'!$A$2:$A$3040,0))</f>
        <v>GRAHAM ROBINSON</v>
      </c>
      <c r="H4128" t="str">
        <f t="shared" si="64"/>
        <v>18635-111-406-N</v>
      </c>
    </row>
    <row r="4129" spans="1:8" x14ac:dyDescent="0.55000000000000004">
      <c r="A4129" t="s">
        <v>3697</v>
      </c>
      <c r="B4129" s="1">
        <v>40767</v>
      </c>
      <c r="C4129" t="s">
        <v>1</v>
      </c>
      <c r="D4129" t="s">
        <v>164</v>
      </c>
      <c r="E4129" t="s">
        <v>81</v>
      </c>
      <c r="F4129">
        <v>4</v>
      </c>
      <c r="G4129" t="str">
        <f t="array" ref="G4129">INDEX(BillToName,MATCH(A4129,'Bill to Data'!$A$2:$A$3040,0))</f>
        <v>GRAHAM ROBINSON</v>
      </c>
      <c r="H4129" t="str">
        <f t="shared" si="64"/>
        <v>18636-112-406-N</v>
      </c>
    </row>
    <row r="4130" spans="1:8" x14ac:dyDescent="0.55000000000000004">
      <c r="A4130" t="s">
        <v>3697</v>
      </c>
      <c r="B4130" s="1">
        <v>40788</v>
      </c>
      <c r="C4130" t="s">
        <v>138</v>
      </c>
      <c r="D4130" t="s">
        <v>130</v>
      </c>
      <c r="E4130" t="s">
        <v>120</v>
      </c>
      <c r="F4130">
        <v>8</v>
      </c>
      <c r="G4130" t="str">
        <f t="array" ref="G4130">INDEX(BillToName,MATCH(A4130,'Bill to Data'!$A$2:$A$3040,0))</f>
        <v>GRAHAM ROBINSON</v>
      </c>
      <c r="H4130" t="str">
        <f t="shared" si="64"/>
        <v>XR8004VS</v>
      </c>
    </row>
    <row r="4131" spans="1:8" x14ac:dyDescent="0.55000000000000004">
      <c r="A4131" t="s">
        <v>3699</v>
      </c>
      <c r="B4131" s="1">
        <v>40770</v>
      </c>
      <c r="C4131" t="s">
        <v>138</v>
      </c>
      <c r="D4131" t="s">
        <v>3700</v>
      </c>
      <c r="E4131" t="s">
        <v>3701</v>
      </c>
      <c r="F4131">
        <v>1</v>
      </c>
      <c r="G4131" t="str">
        <f t="array" ref="G4131">INDEX(BillToName,MATCH(A4131,'Bill to Data'!$A$2:$A$3040,0))</f>
        <v>KENNITH INGLE</v>
      </c>
      <c r="H4131" t="str">
        <f t="shared" si="64"/>
        <v>90-02700</v>
      </c>
    </row>
    <row r="4132" spans="1:8" x14ac:dyDescent="0.55000000000000004">
      <c r="A4132" t="s">
        <v>3699</v>
      </c>
      <c r="B4132" s="1">
        <v>40770</v>
      </c>
      <c r="C4132" t="s">
        <v>138</v>
      </c>
      <c r="D4132" t="s">
        <v>3702</v>
      </c>
      <c r="E4132" t="s">
        <v>3703</v>
      </c>
      <c r="F4132">
        <v>1</v>
      </c>
      <c r="G4132" t="str">
        <f t="array" ref="G4132">INDEX(BillToName,MATCH(A4132,'Bill to Data'!$A$2:$A$3040,0))</f>
        <v>KENNITH INGLE</v>
      </c>
      <c r="H4132" t="str">
        <f t="shared" si="64"/>
        <v>45-05765</v>
      </c>
    </row>
    <row r="4133" spans="1:8" x14ac:dyDescent="0.55000000000000004">
      <c r="A4133" t="s">
        <v>3704</v>
      </c>
      <c r="B4133" s="1">
        <v>40770</v>
      </c>
      <c r="C4133" t="s">
        <v>138</v>
      </c>
      <c r="D4133" t="s">
        <v>3705</v>
      </c>
      <c r="E4133" t="s">
        <v>3706</v>
      </c>
      <c r="F4133">
        <v>2</v>
      </c>
      <c r="G4133" t="str">
        <f t="array" ref="G4133">INDEX(BillToName,MATCH(A4133,'Bill to Data'!$A$2:$A$3040,0))</f>
        <v>WILL VAUGHN</v>
      </c>
      <c r="H4133" t="str">
        <f t="shared" si="64"/>
        <v>SP003.5-CL</v>
      </c>
    </row>
    <row r="4134" spans="1:8" x14ac:dyDescent="0.55000000000000004">
      <c r="A4134" t="s">
        <v>3707</v>
      </c>
      <c r="B4134" s="1">
        <v>40770</v>
      </c>
      <c r="C4134" t="s">
        <v>138</v>
      </c>
      <c r="D4134" t="s">
        <v>3708</v>
      </c>
      <c r="E4134" t="s">
        <v>134</v>
      </c>
      <c r="F4134">
        <v>1</v>
      </c>
      <c r="G4134" t="str">
        <f t="array" ref="G4134">INDEX(BillToName,MATCH(A4134,'Bill to Data'!$A$2:$A$3040,0))</f>
        <v>CLAUD FISACKERLY</v>
      </c>
      <c r="H4134" t="str">
        <f t="shared" si="64"/>
        <v>1200C</v>
      </c>
    </row>
    <row r="4135" spans="1:8" x14ac:dyDescent="0.55000000000000004">
      <c r="A4135" t="s">
        <v>3709</v>
      </c>
      <c r="B4135" s="1">
        <v>40770</v>
      </c>
      <c r="C4135" t="s">
        <v>1</v>
      </c>
      <c r="D4135" t="s">
        <v>597</v>
      </c>
      <c r="E4135" t="s">
        <v>361</v>
      </c>
      <c r="F4135">
        <v>2</v>
      </c>
      <c r="G4135" t="str">
        <f t="array" ref="G4135">INDEX(BillToName,MATCH(A4135,'Bill to Data'!$A$2:$A$3040,0))</f>
        <v>JAY FRIEDLAND</v>
      </c>
      <c r="H4135" t="str">
        <f t="shared" si="64"/>
        <v>38720-PPB-X26</v>
      </c>
    </row>
    <row r="4136" spans="1:8" x14ac:dyDescent="0.55000000000000004">
      <c r="A4136" t="s">
        <v>3709</v>
      </c>
      <c r="B4136" s="1">
        <v>40770</v>
      </c>
      <c r="C4136" t="s">
        <v>1</v>
      </c>
      <c r="D4136" t="s">
        <v>362</v>
      </c>
      <c r="E4136" t="s">
        <v>361</v>
      </c>
      <c r="F4136">
        <v>2</v>
      </c>
      <c r="G4136" t="str">
        <f t="array" ref="G4136">INDEX(BillToName,MATCH(A4136,'Bill to Data'!$A$2:$A$3040,0))</f>
        <v>JAY FRIEDLAND</v>
      </c>
      <c r="H4136" t="str">
        <f t="shared" si="64"/>
        <v>38720-PPB-X18</v>
      </c>
    </row>
    <row r="4137" spans="1:8" x14ac:dyDescent="0.55000000000000004">
      <c r="A4137" t="s">
        <v>3710</v>
      </c>
      <c r="B4137" s="1">
        <v>40770</v>
      </c>
      <c r="C4137" t="s">
        <v>1</v>
      </c>
      <c r="D4137" t="s">
        <v>1298</v>
      </c>
      <c r="E4137" t="s">
        <v>1299</v>
      </c>
      <c r="F4137">
        <v>2</v>
      </c>
      <c r="G4137" t="str">
        <f t="array" ref="G4137">INDEX(BillToName,MATCH(A4137,'Bill to Data'!$A$2:$A$3040,0))</f>
        <v>JONATHON RHOADS</v>
      </c>
      <c r="H4137" t="str">
        <f t="shared" si="64"/>
        <v>INFD0015-19</v>
      </c>
    </row>
    <row r="4138" spans="1:8" x14ac:dyDescent="0.55000000000000004">
      <c r="A4138" t="s">
        <v>3711</v>
      </c>
      <c r="B4138" s="1">
        <v>40770</v>
      </c>
      <c r="C4138" t="s">
        <v>1</v>
      </c>
      <c r="D4138" t="s">
        <v>1002</v>
      </c>
      <c r="E4138" t="s">
        <v>1003</v>
      </c>
      <c r="F4138">
        <v>1</v>
      </c>
      <c r="G4138" t="str">
        <f t="array" ref="G4138">INDEX(BillToName,MATCH(A4138,'Bill to Data'!$A$2:$A$3040,0))</f>
        <v>BEN HELD</v>
      </c>
      <c r="H4138" t="str">
        <f t="shared" si="64"/>
        <v>22650-PP-1/4</v>
      </c>
    </row>
    <row r="4139" spans="1:8" x14ac:dyDescent="0.55000000000000004">
      <c r="A4139" t="s">
        <v>3712</v>
      </c>
      <c r="B4139" s="1">
        <v>40788</v>
      </c>
      <c r="C4139" t="s">
        <v>1</v>
      </c>
      <c r="D4139" t="s">
        <v>3713</v>
      </c>
      <c r="E4139" t="s">
        <v>1292</v>
      </c>
      <c r="F4139">
        <v>4</v>
      </c>
      <c r="G4139" t="str">
        <f t="array" ref="G4139">INDEX(BillToName,MATCH(A4139,'Bill to Data'!$A$2:$A$3040,0))</f>
        <v>Phone Orders</v>
      </c>
      <c r="H4139" t="str">
        <f t="shared" si="64"/>
        <v>AM11006</v>
      </c>
    </row>
    <row r="4140" spans="1:8" x14ac:dyDescent="0.55000000000000004">
      <c r="A4140" t="s">
        <v>3714</v>
      </c>
      <c r="B4140" s="1">
        <v>40770</v>
      </c>
      <c r="C4140" t="s">
        <v>1</v>
      </c>
      <c r="D4140" t="s">
        <v>108</v>
      </c>
      <c r="E4140" t="s">
        <v>109</v>
      </c>
      <c r="F4140">
        <v>1</v>
      </c>
      <c r="G4140" t="str">
        <f t="array" ref="G4140">INDEX(BillToName,MATCH(A4140,'Bill to Data'!$A$2:$A$3040,0))</f>
        <v>RYAN KRILL</v>
      </c>
      <c r="H4140" t="str">
        <f t="shared" si="64"/>
        <v>IBFD60-SET</v>
      </c>
    </row>
    <row r="4141" spans="1:8" x14ac:dyDescent="0.55000000000000004">
      <c r="A4141" t="s">
        <v>3714</v>
      </c>
      <c r="B4141" s="1">
        <v>40788</v>
      </c>
      <c r="C4141" t="s">
        <v>1</v>
      </c>
      <c r="D4141" t="s">
        <v>2246</v>
      </c>
      <c r="E4141" t="s">
        <v>90</v>
      </c>
      <c r="F4141">
        <v>65</v>
      </c>
      <c r="G4141" t="str">
        <f t="array" ref="G4141">INDEX(BillToName,MATCH(A4141,'Bill to Data'!$A$2:$A$3040,0))</f>
        <v>RYAN KRILL</v>
      </c>
      <c r="H4141" t="str">
        <f t="shared" si="64"/>
        <v>XRC11004-VK</v>
      </c>
    </row>
    <row r="4142" spans="1:8" x14ac:dyDescent="0.55000000000000004">
      <c r="A4142" t="s">
        <v>3714</v>
      </c>
      <c r="B4142" s="1">
        <v>40788</v>
      </c>
      <c r="C4142" t="s">
        <v>1</v>
      </c>
      <c r="D4142" t="s">
        <v>942</v>
      </c>
      <c r="E4142" t="s">
        <v>90</v>
      </c>
      <c r="F4142">
        <v>65</v>
      </c>
      <c r="G4142" t="str">
        <f t="array" ref="G4142">INDEX(BillToName,MATCH(A4142,'Bill to Data'!$A$2:$A$3040,0))</f>
        <v>RYAN KRILL</v>
      </c>
      <c r="H4142" t="str">
        <f t="shared" si="64"/>
        <v>XRC11003-VK</v>
      </c>
    </row>
    <row r="4143" spans="1:8" x14ac:dyDescent="0.55000000000000004">
      <c r="A4143" t="s">
        <v>3714</v>
      </c>
      <c r="B4143" s="1">
        <v>40788</v>
      </c>
      <c r="C4143" t="s">
        <v>1</v>
      </c>
      <c r="D4143" t="s">
        <v>610</v>
      </c>
      <c r="E4143" t="s">
        <v>90</v>
      </c>
      <c r="F4143">
        <v>65</v>
      </c>
      <c r="G4143" t="str">
        <f t="array" ref="G4143">INDEX(BillToName,MATCH(A4143,'Bill to Data'!$A$2:$A$3040,0))</f>
        <v>RYAN KRILL</v>
      </c>
      <c r="H4143" t="str">
        <f t="shared" si="64"/>
        <v>XRC8002-VK</v>
      </c>
    </row>
    <row r="4144" spans="1:8" x14ac:dyDescent="0.55000000000000004">
      <c r="A4144" t="s">
        <v>3715</v>
      </c>
      <c r="B4144" s="1">
        <v>40770</v>
      </c>
      <c r="C4144" t="s">
        <v>1</v>
      </c>
      <c r="D4144" t="s">
        <v>75</v>
      </c>
      <c r="E4144" t="s">
        <v>76</v>
      </c>
      <c r="F4144">
        <v>5</v>
      </c>
      <c r="G4144" t="str">
        <f t="array" ref="G4144">INDEX(BillToName,MATCH(A4144,'Bill to Data'!$A$2:$A$3040,0))</f>
        <v>KATIE HANSHAW</v>
      </c>
      <c r="H4144" t="str">
        <f t="shared" si="64"/>
        <v>QJ111-1</v>
      </c>
    </row>
    <row r="4145" spans="1:8" x14ac:dyDescent="0.55000000000000004">
      <c r="A4145" t="s">
        <v>3715</v>
      </c>
      <c r="B4145" s="1">
        <v>40770</v>
      </c>
      <c r="C4145" t="s">
        <v>1</v>
      </c>
      <c r="D4145" t="s">
        <v>580</v>
      </c>
      <c r="E4145" t="s">
        <v>476</v>
      </c>
      <c r="F4145">
        <v>5</v>
      </c>
      <c r="G4145" t="str">
        <f t="array" ref="G4145">INDEX(BillToName,MATCH(A4145,'Bill to Data'!$A$2:$A$3040,0))</f>
        <v>KATIE HANSHAW</v>
      </c>
      <c r="H4145" t="str">
        <f t="shared" si="64"/>
        <v>19350-212-540-N</v>
      </c>
    </row>
    <row r="4146" spans="1:8" x14ac:dyDescent="0.55000000000000004">
      <c r="A4146" t="s">
        <v>3715</v>
      </c>
      <c r="B4146" s="1">
        <v>40770</v>
      </c>
      <c r="C4146" t="s">
        <v>1</v>
      </c>
      <c r="D4146" t="s">
        <v>579</v>
      </c>
      <c r="E4146" t="s">
        <v>474</v>
      </c>
      <c r="F4146">
        <v>4</v>
      </c>
      <c r="G4146" t="str">
        <f t="array" ref="G4146">INDEX(BillToName,MATCH(A4146,'Bill to Data'!$A$2:$A$3040,0))</f>
        <v>KATIE HANSHAW</v>
      </c>
      <c r="H4146" t="str">
        <f t="shared" si="64"/>
        <v>19349-211-540-N</v>
      </c>
    </row>
    <row r="4147" spans="1:8" x14ac:dyDescent="0.55000000000000004">
      <c r="A4147" t="s">
        <v>3715</v>
      </c>
      <c r="B4147" s="1">
        <v>40770</v>
      </c>
      <c r="C4147" t="s">
        <v>1</v>
      </c>
      <c r="D4147" t="s">
        <v>119</v>
      </c>
      <c r="E4147" t="s">
        <v>120</v>
      </c>
      <c r="F4147">
        <v>7</v>
      </c>
      <c r="G4147" t="str">
        <f t="array" ref="G4147">INDEX(BillToName,MATCH(A4147,'Bill to Data'!$A$2:$A$3040,0))</f>
        <v>KATIE HANSHAW</v>
      </c>
      <c r="H4147" t="str">
        <f t="shared" si="64"/>
        <v>XR11006-VS</v>
      </c>
    </row>
    <row r="4148" spans="1:8" x14ac:dyDescent="0.55000000000000004">
      <c r="A4148" t="s">
        <v>3715</v>
      </c>
      <c r="B4148" s="1">
        <v>40770</v>
      </c>
      <c r="C4148" t="s">
        <v>1</v>
      </c>
      <c r="D4148" t="s">
        <v>1633</v>
      </c>
      <c r="E4148" t="s">
        <v>120</v>
      </c>
      <c r="F4148">
        <v>5</v>
      </c>
      <c r="G4148" t="str">
        <f t="array" ref="G4148">INDEX(BillToName,MATCH(A4148,'Bill to Data'!$A$2:$A$3040,0))</f>
        <v>KATIE HANSHAW</v>
      </c>
      <c r="H4148" t="str">
        <f t="shared" si="64"/>
        <v>XR8006VS</v>
      </c>
    </row>
    <row r="4149" spans="1:8" x14ac:dyDescent="0.55000000000000004">
      <c r="A4149" t="s">
        <v>3715</v>
      </c>
      <c r="B4149" s="1">
        <v>40770</v>
      </c>
      <c r="C4149" t="s">
        <v>1</v>
      </c>
      <c r="D4149" t="s">
        <v>959</v>
      </c>
      <c r="E4149" t="s">
        <v>307</v>
      </c>
      <c r="F4149">
        <v>3</v>
      </c>
      <c r="G4149" t="str">
        <f t="array" ref="G4149">INDEX(BillToName,MATCH(A4149,'Bill to Data'!$A$2:$A$3040,0))</f>
        <v>KATIE HANSHAW</v>
      </c>
      <c r="H4149" t="str">
        <f t="shared" si="64"/>
        <v>AI11006-VS</v>
      </c>
    </row>
    <row r="4150" spans="1:8" x14ac:dyDescent="0.55000000000000004">
      <c r="A4150" t="s">
        <v>3715</v>
      </c>
      <c r="B4150" s="1">
        <v>40770</v>
      </c>
      <c r="C4150" t="s">
        <v>1</v>
      </c>
      <c r="D4150" t="s">
        <v>71</v>
      </c>
      <c r="E4150" t="s">
        <v>72</v>
      </c>
      <c r="F4150">
        <v>12</v>
      </c>
      <c r="G4150" t="str">
        <f t="array" ref="G4150">INDEX(BillToName,MATCH(A4150,'Bill to Data'!$A$2:$A$3040,0))</f>
        <v>KATIE HANSHAW</v>
      </c>
      <c r="H4150" t="str">
        <f t="shared" si="64"/>
        <v>55215-50-EPR</v>
      </c>
    </row>
    <row r="4151" spans="1:8" x14ac:dyDescent="0.55000000000000004">
      <c r="A4151" t="s">
        <v>3715</v>
      </c>
      <c r="B4151" s="1">
        <v>40788</v>
      </c>
      <c r="C4151" t="s">
        <v>1</v>
      </c>
      <c r="D4151" t="s">
        <v>308</v>
      </c>
      <c r="E4151" t="s">
        <v>293</v>
      </c>
      <c r="F4151">
        <v>20</v>
      </c>
      <c r="G4151" t="str">
        <f t="array" ref="G4151">INDEX(BillToName,MATCH(A4151,'Bill to Data'!$A$2:$A$3040,0))</f>
        <v>KATIE HANSHAW</v>
      </c>
      <c r="H4151" t="str">
        <f t="shared" si="64"/>
        <v>AIXR11003VP</v>
      </c>
    </row>
    <row r="4152" spans="1:8" x14ac:dyDescent="0.55000000000000004">
      <c r="A4152" t="s">
        <v>3715</v>
      </c>
      <c r="B4152" s="1">
        <v>40788</v>
      </c>
      <c r="C4152" t="s">
        <v>1</v>
      </c>
      <c r="D4152" t="s">
        <v>233</v>
      </c>
      <c r="E4152" t="s">
        <v>120</v>
      </c>
      <c r="F4152">
        <v>20</v>
      </c>
      <c r="G4152" t="str">
        <f t="array" ref="G4152">INDEX(BillToName,MATCH(A4152,'Bill to Data'!$A$2:$A$3040,0))</f>
        <v>KATIE HANSHAW</v>
      </c>
      <c r="H4152" t="str">
        <f t="shared" si="64"/>
        <v>XR11003-VS</v>
      </c>
    </row>
    <row r="4153" spans="1:8" x14ac:dyDescent="0.55000000000000004">
      <c r="A4153" t="s">
        <v>3716</v>
      </c>
      <c r="B4153" s="1">
        <v>40770</v>
      </c>
      <c r="C4153" t="s">
        <v>1</v>
      </c>
      <c r="D4153" t="s">
        <v>533</v>
      </c>
      <c r="E4153" t="s">
        <v>534</v>
      </c>
      <c r="F4153">
        <v>1</v>
      </c>
      <c r="G4153" t="str">
        <f t="array" ref="G4153">INDEX(BillToName,MATCH(A4153,'Bill to Data'!$A$2:$A$3040,0))</f>
        <v>DAVID GARNER</v>
      </c>
      <c r="H4153" t="str">
        <f t="shared" si="64"/>
        <v>23890</v>
      </c>
    </row>
    <row r="4154" spans="1:8" x14ac:dyDescent="0.55000000000000004">
      <c r="A4154" t="s">
        <v>3716</v>
      </c>
      <c r="B4154" s="1">
        <v>40770</v>
      </c>
      <c r="C4154" t="s">
        <v>1</v>
      </c>
      <c r="D4154" t="s">
        <v>244</v>
      </c>
      <c r="E4154" t="s">
        <v>23</v>
      </c>
      <c r="F4154">
        <v>74</v>
      </c>
      <c r="G4154" t="str">
        <f t="array" ref="G4154">INDEX(BillToName,MATCH(A4154,'Bill to Data'!$A$2:$A$3040,0))</f>
        <v>DAVID GARNER</v>
      </c>
      <c r="H4154" t="str">
        <f t="shared" si="64"/>
        <v>TT11002-VP</v>
      </c>
    </row>
    <row r="4155" spans="1:8" x14ac:dyDescent="0.55000000000000004">
      <c r="A4155" t="s">
        <v>3716</v>
      </c>
      <c r="B4155" s="1">
        <v>40770</v>
      </c>
      <c r="C4155" t="s">
        <v>1</v>
      </c>
      <c r="D4155" t="s">
        <v>958</v>
      </c>
      <c r="E4155" t="s">
        <v>63</v>
      </c>
      <c r="F4155">
        <v>74</v>
      </c>
      <c r="G4155" t="str">
        <f t="array" ref="G4155">INDEX(BillToName,MATCH(A4155,'Bill to Data'!$A$2:$A$3040,0))</f>
        <v>DAVID GARNER</v>
      </c>
      <c r="H4155" t="str">
        <f t="shared" si="64"/>
        <v>XR110025-VK</v>
      </c>
    </row>
    <row r="4156" spans="1:8" x14ac:dyDescent="0.55000000000000004">
      <c r="A4156" t="s">
        <v>3716</v>
      </c>
      <c r="B4156" s="1">
        <v>40788</v>
      </c>
      <c r="C4156" t="s">
        <v>138</v>
      </c>
      <c r="D4156" t="s">
        <v>1002</v>
      </c>
      <c r="E4156" t="s">
        <v>3717</v>
      </c>
      <c r="F4156">
        <v>1</v>
      </c>
      <c r="G4156" t="str">
        <f t="array" ref="G4156">INDEX(BillToName,MATCH(A4156,'Bill to Data'!$A$2:$A$3040,0))</f>
        <v>DAVID GARNER</v>
      </c>
      <c r="H4156" t="str">
        <f t="shared" si="64"/>
        <v>22650-PP-1/4</v>
      </c>
    </row>
    <row r="4157" spans="1:8" x14ac:dyDescent="0.55000000000000004">
      <c r="A4157" t="s">
        <v>3718</v>
      </c>
      <c r="B4157" s="1">
        <v>40770</v>
      </c>
      <c r="C4157" t="s">
        <v>138</v>
      </c>
      <c r="D4157" t="s">
        <v>3719</v>
      </c>
      <c r="E4157" t="s">
        <v>3720</v>
      </c>
      <c r="F4157">
        <v>1</v>
      </c>
      <c r="G4157" t="str">
        <f t="array" ref="G4157">INDEX(BillToName,MATCH(A4157,'Bill to Data'!$A$2:$A$3040,0))</f>
        <v>ELBERT COUNTY SCHOOL DISTRICT</v>
      </c>
      <c r="H4157" t="str">
        <f t="shared" si="64"/>
        <v>8000-712-288</v>
      </c>
    </row>
    <row r="4158" spans="1:8" x14ac:dyDescent="0.55000000000000004">
      <c r="A4158" t="s">
        <v>3718</v>
      </c>
      <c r="B4158" s="1">
        <v>40788</v>
      </c>
      <c r="C4158" t="s">
        <v>1</v>
      </c>
      <c r="D4158" t="s">
        <v>155</v>
      </c>
      <c r="E4158" t="s">
        <v>156</v>
      </c>
      <c r="F4158">
        <v>15</v>
      </c>
      <c r="G4158" t="str">
        <f t="array" ref="G4158">INDEX(BillToName,MATCH(A4158,'Bill to Data'!$A$2:$A$3040,0))</f>
        <v>ELBERT COUNTY SCHOOL DISTRICT</v>
      </c>
      <c r="H4158" t="str">
        <f t="shared" si="64"/>
        <v>QJ1/4T-NYB</v>
      </c>
    </row>
    <row r="4159" spans="1:8" x14ac:dyDescent="0.55000000000000004">
      <c r="A4159" t="s">
        <v>3718</v>
      </c>
      <c r="B4159" s="1">
        <v>40788</v>
      </c>
      <c r="C4159" t="s">
        <v>1</v>
      </c>
      <c r="D4159" t="s">
        <v>878</v>
      </c>
      <c r="E4159" t="s">
        <v>879</v>
      </c>
      <c r="F4159">
        <v>15</v>
      </c>
      <c r="G4159" t="str">
        <f t="array" ref="G4159">INDEX(BillToName,MATCH(A4159,'Bill to Data'!$A$2:$A$3040,0))</f>
        <v>ELBERT COUNTY SCHOOL DISTRICT</v>
      </c>
      <c r="H4159" t="str">
        <f t="shared" si="64"/>
        <v>CP25597-3-NY</v>
      </c>
    </row>
    <row r="4160" spans="1:8" x14ac:dyDescent="0.55000000000000004">
      <c r="A4160" t="s">
        <v>3718</v>
      </c>
      <c r="B4160" s="1">
        <v>40788</v>
      </c>
      <c r="C4160" t="s">
        <v>1</v>
      </c>
      <c r="D4160" t="s">
        <v>242</v>
      </c>
      <c r="E4160" t="s">
        <v>243</v>
      </c>
      <c r="F4160">
        <v>15</v>
      </c>
      <c r="G4160" t="str">
        <f t="array" ref="G4160">INDEX(BillToName,MATCH(A4160,'Bill to Data'!$A$2:$A$3040,0))</f>
        <v>ELBERT COUNTY SCHOOL DISTRICT</v>
      </c>
      <c r="H4160" t="str">
        <f t="shared" si="64"/>
        <v>CP19438-EPR</v>
      </c>
    </row>
    <row r="4161" spans="1:8" x14ac:dyDescent="0.55000000000000004">
      <c r="A4161" t="s">
        <v>3718</v>
      </c>
      <c r="B4161" s="1">
        <v>40788</v>
      </c>
      <c r="C4161" t="s">
        <v>1</v>
      </c>
      <c r="D4161" t="s">
        <v>1168</v>
      </c>
      <c r="E4161" t="s">
        <v>1169</v>
      </c>
      <c r="F4161">
        <v>15</v>
      </c>
      <c r="G4161" t="str">
        <f t="array" ref="G4161">INDEX(BillToName,MATCH(A4161,'Bill to Data'!$A$2:$A$3040,0))</f>
        <v>ELBERT COUNTY SCHOOL DISTRICT</v>
      </c>
      <c r="H4161" t="str">
        <f t="shared" si="64"/>
        <v>SJ3-06-VP</v>
      </c>
    </row>
    <row r="4162" spans="1:8" x14ac:dyDescent="0.55000000000000004">
      <c r="A4162" t="s">
        <v>3718</v>
      </c>
      <c r="B4162" s="1">
        <v>40788</v>
      </c>
      <c r="C4162" t="s">
        <v>1</v>
      </c>
      <c r="D4162" t="s">
        <v>73</v>
      </c>
      <c r="E4162" t="s">
        <v>74</v>
      </c>
      <c r="F4162">
        <v>15</v>
      </c>
      <c r="G4162" t="str">
        <f t="array" ref="G4162">INDEX(BillToName,MATCH(A4162,'Bill to Data'!$A$2:$A$3040,0))</f>
        <v>ELBERT COUNTY SCHOOL DISTRICT</v>
      </c>
      <c r="H4162" t="str">
        <f t="shared" ref="H4162:H4225" si="65">LEFT(D4162,LEN(D4162))</f>
        <v>19843-NYR</v>
      </c>
    </row>
    <row r="4163" spans="1:8" x14ac:dyDescent="0.55000000000000004">
      <c r="A4163" t="s">
        <v>3718</v>
      </c>
      <c r="B4163" s="1">
        <v>40788</v>
      </c>
      <c r="C4163" t="s">
        <v>1</v>
      </c>
      <c r="D4163" t="s">
        <v>1329</v>
      </c>
      <c r="E4163" t="s">
        <v>1330</v>
      </c>
      <c r="F4163">
        <v>15</v>
      </c>
      <c r="G4163" t="str">
        <f t="array" ref="G4163">INDEX(BillToName,MATCH(A4163,'Bill to Data'!$A$2:$A$3040,0))</f>
        <v>ELBERT COUNTY SCHOOL DISTRICT</v>
      </c>
      <c r="H4163" t="str">
        <f t="shared" si="65"/>
        <v>21353-6-24-NYB</v>
      </c>
    </row>
    <row r="4164" spans="1:8" x14ac:dyDescent="0.55000000000000004">
      <c r="A4164" t="s">
        <v>3721</v>
      </c>
      <c r="B4164" s="1">
        <v>40770</v>
      </c>
      <c r="C4164" t="s">
        <v>138</v>
      </c>
      <c r="D4164" t="s">
        <v>702</v>
      </c>
      <c r="E4164" t="s">
        <v>703</v>
      </c>
      <c r="F4164">
        <v>1</v>
      </c>
      <c r="G4164" t="str">
        <f t="array" ref="G4164">INDEX(BillToName,MATCH(A4164,'Bill to Data'!$A$2:$A$3040,0))</f>
        <v>EAST 30 MOTOR COMPANY</v>
      </c>
      <c r="H4164" t="str">
        <f t="shared" si="65"/>
        <v>8000-812-288</v>
      </c>
    </row>
    <row r="4165" spans="1:8" x14ac:dyDescent="0.55000000000000004">
      <c r="A4165" t="s">
        <v>3721</v>
      </c>
      <c r="B4165" s="1">
        <v>40788</v>
      </c>
      <c r="C4165" t="s">
        <v>1</v>
      </c>
      <c r="D4165" t="s">
        <v>3722</v>
      </c>
      <c r="E4165" t="s">
        <v>3723</v>
      </c>
      <c r="F4165">
        <v>1</v>
      </c>
      <c r="G4165" t="str">
        <f t="array" ref="G4165">INDEX(BillToName,MATCH(A4165,'Bill to Data'!$A$2:$A$3040,0))</f>
        <v>EAST 30 MOTOR COMPANY</v>
      </c>
      <c r="H4165" t="str">
        <f t="shared" si="65"/>
        <v>LS150-120</v>
      </c>
    </row>
    <row r="4166" spans="1:8" x14ac:dyDescent="0.55000000000000004">
      <c r="A4166" t="s">
        <v>3724</v>
      </c>
      <c r="B4166" s="1">
        <v>40770</v>
      </c>
      <c r="C4166" t="s">
        <v>138</v>
      </c>
      <c r="D4166" t="s">
        <v>1109</v>
      </c>
      <c r="E4166" t="s">
        <v>1110</v>
      </c>
      <c r="F4166">
        <v>2</v>
      </c>
      <c r="G4166" t="str">
        <f t="array" ref="G4166">INDEX(BillToName,MATCH(A4166,'Bill to Data'!$A$2:$A$3040,0))</f>
        <v>ROBERT TRAN</v>
      </c>
      <c r="H4166" t="str">
        <f t="shared" si="65"/>
        <v>R0620526</v>
      </c>
    </row>
    <row r="4167" spans="1:8" x14ac:dyDescent="0.55000000000000004">
      <c r="A4167" t="s">
        <v>3725</v>
      </c>
      <c r="B4167" s="1">
        <v>40772</v>
      </c>
      <c r="C4167" t="s">
        <v>1</v>
      </c>
      <c r="D4167" t="s">
        <v>557</v>
      </c>
      <c r="E4167" t="s">
        <v>558</v>
      </c>
      <c r="F4167">
        <v>1</v>
      </c>
      <c r="G4167" t="str">
        <f t="array" ref="G4167">INDEX(BillToName,MATCH(A4167,'Bill to Data'!$A$2:$A$3040,0))</f>
        <v>AMY MORIN</v>
      </c>
      <c r="H4167" t="str">
        <f t="shared" si="65"/>
        <v>8000-543-250</v>
      </c>
    </row>
    <row r="4168" spans="1:8" x14ac:dyDescent="0.55000000000000004">
      <c r="A4168" t="s">
        <v>3726</v>
      </c>
      <c r="B4168" s="1">
        <v>40772</v>
      </c>
      <c r="C4168" t="s">
        <v>1</v>
      </c>
      <c r="D4168" t="s">
        <v>11</v>
      </c>
      <c r="E4168" t="s">
        <v>12</v>
      </c>
      <c r="F4168">
        <v>1</v>
      </c>
      <c r="G4168" t="str">
        <f t="array" ref="G4168">INDEX(BillToName,MATCH(A4168,'Bill to Data'!$A$2:$A$3040,0))</f>
        <v>ERIC FRIEDMANN</v>
      </c>
      <c r="H4168" t="str">
        <f t="shared" si="65"/>
        <v>50800-PP-406</v>
      </c>
    </row>
    <row r="4169" spans="1:8" x14ac:dyDescent="0.55000000000000004">
      <c r="A4169" t="s">
        <v>3727</v>
      </c>
      <c r="B4169" s="1">
        <v>40772</v>
      </c>
      <c r="C4169" t="s">
        <v>1</v>
      </c>
      <c r="D4169" t="s">
        <v>3728</v>
      </c>
      <c r="E4169" t="s">
        <v>3729</v>
      </c>
      <c r="F4169">
        <v>1</v>
      </c>
      <c r="G4169" t="str">
        <f t="array" ref="G4169">INDEX(BillToName,MATCH(A4169,'Bill to Data'!$A$2:$A$3040,0))</f>
        <v>BRIAN STARK</v>
      </c>
      <c r="H4169" t="str">
        <f t="shared" si="65"/>
        <v>1542P-55SP</v>
      </c>
    </row>
    <row r="4170" spans="1:8" x14ac:dyDescent="0.55000000000000004">
      <c r="A4170" t="s">
        <v>3730</v>
      </c>
      <c r="B4170" s="1">
        <v>40772</v>
      </c>
      <c r="C4170" t="s">
        <v>138</v>
      </c>
      <c r="D4170" t="s">
        <v>244</v>
      </c>
      <c r="E4170" t="s">
        <v>23</v>
      </c>
      <c r="F4170">
        <v>50</v>
      </c>
      <c r="G4170" t="str">
        <f t="array" ref="G4170">INDEX(BillToName,MATCH(A4170,'Bill to Data'!$A$2:$A$3040,0))</f>
        <v>GREG SCHAFFER</v>
      </c>
      <c r="H4170" t="str">
        <f t="shared" si="65"/>
        <v>TT11002-VP</v>
      </c>
    </row>
    <row r="4171" spans="1:8" x14ac:dyDescent="0.55000000000000004">
      <c r="A4171" t="s">
        <v>3730</v>
      </c>
      <c r="B4171" s="1">
        <v>40772</v>
      </c>
      <c r="C4171" t="s">
        <v>138</v>
      </c>
      <c r="D4171" t="s">
        <v>77</v>
      </c>
      <c r="E4171" t="s">
        <v>30</v>
      </c>
      <c r="F4171">
        <v>50</v>
      </c>
      <c r="G4171" t="str">
        <f t="array" ref="G4171">INDEX(BillToName,MATCH(A4171,'Bill to Data'!$A$2:$A$3040,0))</f>
        <v>GREG SCHAFFER</v>
      </c>
      <c r="H4171" t="str">
        <f t="shared" si="65"/>
        <v>25612-6-NYR</v>
      </c>
    </row>
    <row r="4172" spans="1:8" x14ac:dyDescent="0.55000000000000004">
      <c r="A4172" t="s">
        <v>3731</v>
      </c>
      <c r="B4172" s="1">
        <v>40772</v>
      </c>
      <c r="C4172" t="s">
        <v>138</v>
      </c>
      <c r="D4172" t="s">
        <v>2424</v>
      </c>
      <c r="E4172" t="s">
        <v>2425</v>
      </c>
      <c r="F4172">
        <v>6</v>
      </c>
      <c r="G4172" t="str">
        <f t="array" ref="G4172">INDEX(BillToName,MATCH(A4172,'Bill to Data'!$A$2:$A$3040,0))</f>
        <v>KENT MCQUIRE</v>
      </c>
      <c r="H4172" t="str">
        <f t="shared" si="65"/>
        <v>TY-1</v>
      </c>
    </row>
    <row r="4173" spans="1:8" x14ac:dyDescent="0.55000000000000004">
      <c r="A4173" t="s">
        <v>3731</v>
      </c>
      <c r="B4173" s="1">
        <v>40772</v>
      </c>
      <c r="C4173" t="s">
        <v>138</v>
      </c>
      <c r="D4173" t="s">
        <v>2431</v>
      </c>
      <c r="E4173" t="s">
        <v>2432</v>
      </c>
      <c r="F4173">
        <v>6</v>
      </c>
      <c r="G4173" t="str">
        <f t="array" ref="G4173">INDEX(BillToName,MATCH(A4173,'Bill to Data'!$A$2:$A$3040,0))</f>
        <v>KENT MCQUIRE</v>
      </c>
      <c r="H4173" t="str">
        <f t="shared" si="65"/>
        <v>4193A-40-24SS</v>
      </c>
    </row>
    <row r="4174" spans="1:8" x14ac:dyDescent="0.55000000000000004">
      <c r="A4174" t="s">
        <v>3731</v>
      </c>
      <c r="B4174" s="1">
        <v>40772</v>
      </c>
      <c r="C4174" t="s">
        <v>138</v>
      </c>
      <c r="D4174" t="s">
        <v>1002</v>
      </c>
      <c r="E4174" t="s">
        <v>1003</v>
      </c>
      <c r="F4174">
        <v>2</v>
      </c>
      <c r="G4174" t="str">
        <f t="array" ref="G4174">INDEX(BillToName,MATCH(A4174,'Bill to Data'!$A$2:$A$3040,0))</f>
        <v>KENT MCQUIRE</v>
      </c>
      <c r="H4174" t="str">
        <f t="shared" si="65"/>
        <v>22650-PP-1/4</v>
      </c>
    </row>
    <row r="4175" spans="1:8" x14ac:dyDescent="0.55000000000000004">
      <c r="A4175" t="s">
        <v>3731</v>
      </c>
      <c r="B4175" s="1">
        <v>40772</v>
      </c>
      <c r="C4175" t="s">
        <v>138</v>
      </c>
      <c r="D4175" t="s">
        <v>151</v>
      </c>
      <c r="E4175" t="s">
        <v>152</v>
      </c>
      <c r="F4175">
        <v>10</v>
      </c>
      <c r="G4175" t="str">
        <f t="array" ref="G4175">INDEX(BillToName,MATCH(A4175,'Bill to Data'!$A$2:$A$3040,0))</f>
        <v>KENT MCQUIRE</v>
      </c>
      <c r="H4175" t="str">
        <f t="shared" si="65"/>
        <v>4193A-PP-10-100</v>
      </c>
    </row>
    <row r="4176" spans="1:8" x14ac:dyDescent="0.55000000000000004">
      <c r="A4176" t="s">
        <v>3732</v>
      </c>
      <c r="B4176" s="1">
        <v>40773</v>
      </c>
      <c r="C4176" t="s">
        <v>138</v>
      </c>
      <c r="D4176" t="s">
        <v>191</v>
      </c>
      <c r="E4176" t="s">
        <v>134</v>
      </c>
      <c r="F4176">
        <v>1</v>
      </c>
      <c r="G4176" t="str">
        <f t="array" ref="G4176">INDEX(BillToName,MATCH(A4176,'Bill to Data'!$A$2:$A$3040,0))</f>
        <v>PHILS PEST CONTROL</v>
      </c>
      <c r="H4176" t="str">
        <f t="shared" si="65"/>
        <v>5330C-HX</v>
      </c>
    </row>
    <row r="4177" spans="1:8" x14ac:dyDescent="0.55000000000000004">
      <c r="A4177" t="s">
        <v>3733</v>
      </c>
      <c r="B4177" s="1">
        <v>40774</v>
      </c>
      <c r="C4177" t="s">
        <v>138</v>
      </c>
      <c r="D4177" t="s">
        <v>3734</v>
      </c>
      <c r="E4177" t="s">
        <v>134</v>
      </c>
      <c r="F4177">
        <v>1</v>
      </c>
      <c r="G4177" t="str">
        <f t="array" ref="G4177">INDEX(BillToName,MATCH(A4177,'Bill to Data'!$A$2:$A$3040,0))</f>
        <v>PHILS PEST CONTROL</v>
      </c>
      <c r="H4177" t="str">
        <f t="shared" si="65"/>
        <v>5330C-RX</v>
      </c>
    </row>
    <row r="4178" spans="1:8" x14ac:dyDescent="0.55000000000000004">
      <c r="A4178" t="s">
        <v>3735</v>
      </c>
      <c r="B4178" s="1">
        <v>40774</v>
      </c>
      <c r="C4178" t="s">
        <v>1</v>
      </c>
      <c r="D4178" t="s">
        <v>11</v>
      </c>
      <c r="E4178" t="s">
        <v>12</v>
      </c>
      <c r="F4178">
        <v>13</v>
      </c>
      <c r="G4178" t="str">
        <f t="array" ref="G4178">INDEX(BillToName,MATCH(A4178,'Bill to Data'!$A$2:$A$3040,0))</f>
        <v>Bill Hoke</v>
      </c>
      <c r="H4178" t="str">
        <f t="shared" si="65"/>
        <v>50800-PP-406</v>
      </c>
    </row>
    <row r="4179" spans="1:8" x14ac:dyDescent="0.55000000000000004">
      <c r="A4179" t="s">
        <v>3736</v>
      </c>
      <c r="B4179" s="1">
        <v>40774</v>
      </c>
      <c r="C4179" t="s">
        <v>1</v>
      </c>
      <c r="D4179" t="s">
        <v>3737</v>
      </c>
      <c r="E4179" t="s">
        <v>3738</v>
      </c>
      <c r="F4179">
        <v>2</v>
      </c>
      <c r="G4179" t="str">
        <f t="array" ref="G4179">INDEX(BillToName,MATCH(A4179,'Bill to Data'!$A$2:$A$3040,0))</f>
        <v>William Bigham</v>
      </c>
      <c r="H4179" t="str">
        <f t="shared" si="65"/>
        <v>FM1001</v>
      </c>
    </row>
    <row r="4180" spans="1:8" x14ac:dyDescent="0.55000000000000004">
      <c r="A4180" t="s">
        <v>3736</v>
      </c>
      <c r="B4180" s="1">
        <v>40792</v>
      </c>
      <c r="C4180" t="s">
        <v>1</v>
      </c>
      <c r="D4180" t="s">
        <v>244</v>
      </c>
      <c r="E4180" t="s">
        <v>23</v>
      </c>
      <c r="F4180">
        <v>22</v>
      </c>
      <c r="G4180" t="str">
        <f t="array" ref="G4180">INDEX(BillToName,MATCH(A4180,'Bill to Data'!$A$2:$A$3040,0))</f>
        <v>William Bigham</v>
      </c>
      <c r="H4180" t="str">
        <f t="shared" si="65"/>
        <v>TT11002-VP</v>
      </c>
    </row>
    <row r="4181" spans="1:8" x14ac:dyDescent="0.55000000000000004">
      <c r="A4181" t="s">
        <v>3736</v>
      </c>
      <c r="B4181" s="1">
        <v>40792</v>
      </c>
      <c r="C4181" t="s">
        <v>1</v>
      </c>
      <c r="D4181" t="s">
        <v>46</v>
      </c>
      <c r="E4181" t="s">
        <v>47</v>
      </c>
      <c r="F4181">
        <v>70</v>
      </c>
      <c r="G4181" t="str">
        <f t="array" ref="G4181">INDEX(BillToName,MATCH(A4181,'Bill to Data'!$A$2:$A$3040,0))</f>
        <v>William Bigham</v>
      </c>
      <c r="H4181" t="str">
        <f t="shared" si="65"/>
        <v>TTJ60-11003VP</v>
      </c>
    </row>
    <row r="4182" spans="1:8" x14ac:dyDescent="0.55000000000000004">
      <c r="A4182" t="s">
        <v>3739</v>
      </c>
      <c r="B4182" s="1">
        <v>40774</v>
      </c>
      <c r="C4182" t="s">
        <v>1</v>
      </c>
      <c r="D4182" t="s">
        <v>2</v>
      </c>
      <c r="E4182" t="s">
        <v>3</v>
      </c>
      <c r="F4182">
        <v>1</v>
      </c>
      <c r="G4182" t="str">
        <f t="array" ref="G4182">INDEX(BillToName,MATCH(A4182,'Bill to Data'!$A$2:$A$3040,0))</f>
        <v>Michael Hatton</v>
      </c>
      <c r="H4182" t="str">
        <f t="shared" si="65"/>
        <v>8000-543-236</v>
      </c>
    </row>
    <row r="4183" spans="1:8" x14ac:dyDescent="0.55000000000000004">
      <c r="A4183" t="s">
        <v>3739</v>
      </c>
      <c r="B4183" s="1">
        <v>40792</v>
      </c>
      <c r="C4183" t="s">
        <v>1</v>
      </c>
      <c r="D4183" t="s">
        <v>1298</v>
      </c>
      <c r="E4183" t="s">
        <v>1299</v>
      </c>
      <c r="F4183">
        <v>2</v>
      </c>
      <c r="G4183" t="str">
        <f t="array" ref="G4183">INDEX(BillToName,MATCH(A4183,'Bill to Data'!$A$2:$A$3040,0))</f>
        <v>Michael Hatton</v>
      </c>
      <c r="H4183" t="str">
        <f t="shared" si="65"/>
        <v>INFD0015-19</v>
      </c>
    </row>
    <row r="4184" spans="1:8" x14ac:dyDescent="0.55000000000000004">
      <c r="A4184" t="s">
        <v>3740</v>
      </c>
      <c r="B4184" s="1">
        <v>40792</v>
      </c>
      <c r="C4184" t="s">
        <v>1</v>
      </c>
      <c r="D4184" t="s">
        <v>3741</v>
      </c>
      <c r="E4184" t="s">
        <v>3742</v>
      </c>
      <c r="F4184">
        <v>4</v>
      </c>
      <c r="G4184" t="str">
        <f t="array" ref="G4184">INDEX(BillToName,MATCH(A4184,'Bill to Data'!$A$2:$A$3040,0))</f>
        <v>BALJIT SINGH</v>
      </c>
      <c r="H4184" t="str">
        <f t="shared" si="65"/>
        <v>10131G</v>
      </c>
    </row>
    <row r="4185" spans="1:8" x14ac:dyDescent="0.55000000000000004">
      <c r="A4185" t="s">
        <v>3743</v>
      </c>
      <c r="B4185" s="1">
        <v>40774</v>
      </c>
      <c r="C4185" t="s">
        <v>1</v>
      </c>
      <c r="D4185" t="s">
        <v>1138</v>
      </c>
      <c r="E4185" t="s">
        <v>1139</v>
      </c>
      <c r="F4185">
        <v>1</v>
      </c>
      <c r="G4185" t="str">
        <f t="array" ref="G4185">INDEX(BillToName,MATCH(A4185,'Bill to Data'!$A$2:$A$3040,0))</f>
        <v>David Nonemaker</v>
      </c>
      <c r="H4185" t="str">
        <f t="shared" si="65"/>
        <v>IBFD35-SET</v>
      </c>
    </row>
    <row r="4186" spans="1:8" x14ac:dyDescent="0.55000000000000004">
      <c r="A4186" t="s">
        <v>3743</v>
      </c>
      <c r="B4186" s="1">
        <v>40792</v>
      </c>
      <c r="C4186" t="s">
        <v>1</v>
      </c>
      <c r="D4186" t="s">
        <v>11</v>
      </c>
      <c r="E4186" t="s">
        <v>12</v>
      </c>
      <c r="F4186">
        <v>2</v>
      </c>
      <c r="G4186" t="str">
        <f t="array" ref="G4186">INDEX(BillToName,MATCH(A4186,'Bill to Data'!$A$2:$A$3040,0))</f>
        <v>David Nonemaker</v>
      </c>
      <c r="H4186" t="str">
        <f t="shared" si="65"/>
        <v>50800-PP-406</v>
      </c>
    </row>
    <row r="4187" spans="1:8" x14ac:dyDescent="0.55000000000000004">
      <c r="A4187" t="s">
        <v>3744</v>
      </c>
      <c r="B4187" s="1">
        <v>40774</v>
      </c>
      <c r="C4187" t="s">
        <v>1</v>
      </c>
      <c r="D4187" t="s">
        <v>1138</v>
      </c>
      <c r="E4187" t="s">
        <v>1139</v>
      </c>
      <c r="F4187">
        <v>1</v>
      </c>
      <c r="G4187" t="str">
        <f t="array" ref="G4187">INDEX(BillToName,MATCH(A4187,'Bill to Data'!$A$2:$A$3040,0))</f>
        <v>David Nonemaker</v>
      </c>
      <c r="H4187" t="str">
        <f t="shared" si="65"/>
        <v>IBFD35-SET</v>
      </c>
    </row>
    <row r="4188" spans="1:8" x14ac:dyDescent="0.55000000000000004">
      <c r="A4188" t="s">
        <v>3745</v>
      </c>
      <c r="B4188" s="1">
        <v>40774</v>
      </c>
      <c r="C4188" t="s">
        <v>1</v>
      </c>
      <c r="D4188" t="s">
        <v>1138</v>
      </c>
      <c r="E4188" t="s">
        <v>1139</v>
      </c>
      <c r="F4188">
        <v>1</v>
      </c>
      <c r="G4188" t="str">
        <f t="array" ref="G4188">INDEX(BillToName,MATCH(A4188,'Bill to Data'!$A$2:$A$3040,0))</f>
        <v>David Nonemaker</v>
      </c>
      <c r="H4188" t="str">
        <f t="shared" si="65"/>
        <v>IBFD35-SET</v>
      </c>
    </row>
    <row r="4189" spans="1:8" x14ac:dyDescent="0.55000000000000004">
      <c r="A4189" t="s">
        <v>3746</v>
      </c>
      <c r="B4189" s="1">
        <v>40774</v>
      </c>
      <c r="C4189" t="s">
        <v>138</v>
      </c>
      <c r="D4189" t="s">
        <v>2026</v>
      </c>
      <c r="E4189" t="s">
        <v>293</v>
      </c>
      <c r="F4189">
        <v>55</v>
      </c>
      <c r="G4189" t="str">
        <f t="array" ref="G4189">INDEX(BillToName,MATCH(A4189,'Bill to Data'!$A$2:$A$3040,0))</f>
        <v>KENNETH SLIVA</v>
      </c>
      <c r="H4189" t="str">
        <f t="shared" si="65"/>
        <v>AIXR11004VP</v>
      </c>
    </row>
    <row r="4190" spans="1:8" x14ac:dyDescent="0.55000000000000004">
      <c r="A4190" t="s">
        <v>3746</v>
      </c>
      <c r="B4190" s="1">
        <v>40774</v>
      </c>
      <c r="C4190" t="s">
        <v>138</v>
      </c>
      <c r="D4190" t="s">
        <v>121</v>
      </c>
      <c r="E4190" t="s">
        <v>30</v>
      </c>
      <c r="F4190">
        <v>55</v>
      </c>
      <c r="G4190" t="str">
        <f t="array" ref="G4190">INDEX(BillToName,MATCH(A4190,'Bill to Data'!$A$2:$A$3040,0))</f>
        <v>KENNETH SLIVA</v>
      </c>
      <c r="H4190" t="str">
        <f t="shared" si="65"/>
        <v>25612-3-NYR</v>
      </c>
    </row>
    <row r="4191" spans="1:8" x14ac:dyDescent="0.55000000000000004">
      <c r="A4191" t="s">
        <v>3747</v>
      </c>
      <c r="B4191" s="1">
        <v>40774</v>
      </c>
      <c r="C4191" t="s">
        <v>1</v>
      </c>
      <c r="D4191" t="s">
        <v>1097</v>
      </c>
      <c r="E4191" t="s">
        <v>1098</v>
      </c>
      <c r="F4191">
        <v>1</v>
      </c>
      <c r="G4191" t="str">
        <f t="array" ref="G4191">INDEX(BillToName,MATCH(A4191,'Bill to Data'!$A$2:$A$3040,0))</f>
        <v>TIMOTHY MOORE</v>
      </c>
      <c r="H4191" t="str">
        <f t="shared" si="65"/>
        <v>IN15-ST</v>
      </c>
    </row>
    <row r="4192" spans="1:8" x14ac:dyDescent="0.55000000000000004">
      <c r="A4192" t="s">
        <v>3747</v>
      </c>
      <c r="B4192" s="1">
        <v>40774</v>
      </c>
      <c r="C4192" t="s">
        <v>1</v>
      </c>
      <c r="D4192" t="s">
        <v>1298</v>
      </c>
      <c r="E4192" t="s">
        <v>1299</v>
      </c>
      <c r="F4192">
        <v>1</v>
      </c>
      <c r="G4192" t="str">
        <f t="array" ref="G4192">INDEX(BillToName,MATCH(A4192,'Bill to Data'!$A$2:$A$3040,0))</f>
        <v>TIMOTHY MOORE</v>
      </c>
      <c r="H4192" t="str">
        <f t="shared" si="65"/>
        <v>INFD0015-19</v>
      </c>
    </row>
    <row r="4193" spans="1:8" x14ac:dyDescent="0.55000000000000004">
      <c r="A4193" t="s">
        <v>3748</v>
      </c>
      <c r="B4193" s="1">
        <v>40778</v>
      </c>
      <c r="C4193" t="s">
        <v>1</v>
      </c>
      <c r="D4193" t="s">
        <v>532</v>
      </c>
      <c r="E4193" t="s">
        <v>79</v>
      </c>
      <c r="F4193">
        <v>1</v>
      </c>
      <c r="G4193" t="str">
        <f t="array" ref="G4193">INDEX(BillToName,MATCH(A4193,'Bill to Data'!$A$2:$A$3040,0))</f>
        <v>PETER MYERS</v>
      </c>
      <c r="H4193" t="str">
        <f t="shared" si="65"/>
        <v>18637-113-406-N</v>
      </c>
    </row>
    <row r="4194" spans="1:8" x14ac:dyDescent="0.55000000000000004">
      <c r="A4194" t="s">
        <v>3748</v>
      </c>
      <c r="B4194" s="1">
        <v>40778</v>
      </c>
      <c r="C4194" t="s">
        <v>1</v>
      </c>
      <c r="D4194" t="s">
        <v>122</v>
      </c>
      <c r="E4194" t="s">
        <v>76</v>
      </c>
      <c r="F4194">
        <v>7</v>
      </c>
      <c r="G4194" t="str">
        <f t="array" ref="G4194">INDEX(BillToName,MATCH(A4194,'Bill to Data'!$A$2:$A$3040,0))</f>
        <v>PETER MYERS</v>
      </c>
      <c r="H4194" t="str">
        <f t="shared" si="65"/>
        <v>QJ111SQ-1-1/4</v>
      </c>
    </row>
    <row r="4195" spans="1:8" x14ac:dyDescent="0.55000000000000004">
      <c r="A4195" t="s">
        <v>3748</v>
      </c>
      <c r="B4195" s="1">
        <v>40778</v>
      </c>
      <c r="C4195" t="s">
        <v>1</v>
      </c>
      <c r="D4195" t="s">
        <v>129</v>
      </c>
      <c r="E4195" t="s">
        <v>72</v>
      </c>
      <c r="F4195">
        <v>7</v>
      </c>
      <c r="G4195" t="str">
        <f t="array" ref="G4195">INDEX(BillToName,MATCH(A4195,'Bill to Data'!$A$2:$A$3040,0))</f>
        <v>PETER MYERS</v>
      </c>
      <c r="H4195" t="str">
        <f t="shared" si="65"/>
        <v>55215-100-EPR</v>
      </c>
    </row>
    <row r="4196" spans="1:8" x14ac:dyDescent="0.55000000000000004">
      <c r="A4196" t="s">
        <v>3748</v>
      </c>
      <c r="B4196" s="1">
        <v>40778</v>
      </c>
      <c r="C4196" t="s">
        <v>1</v>
      </c>
      <c r="D4196" t="s">
        <v>393</v>
      </c>
      <c r="E4196" t="s">
        <v>257</v>
      </c>
      <c r="F4196">
        <v>20</v>
      </c>
      <c r="G4196" t="str">
        <f t="array" ref="G4196">INDEX(BillToName,MATCH(A4196,'Bill to Data'!$A$2:$A$3040,0))</f>
        <v>PETER MYERS</v>
      </c>
      <c r="H4196" t="str">
        <f t="shared" si="65"/>
        <v>L85-038</v>
      </c>
    </row>
    <row r="4197" spans="1:8" x14ac:dyDescent="0.55000000000000004">
      <c r="A4197" t="s">
        <v>3748</v>
      </c>
      <c r="B4197" s="1">
        <v>40778</v>
      </c>
      <c r="C4197" t="s">
        <v>1</v>
      </c>
      <c r="D4197" t="s">
        <v>163</v>
      </c>
      <c r="E4197" t="s">
        <v>83</v>
      </c>
      <c r="F4197">
        <v>2</v>
      </c>
      <c r="G4197" t="str">
        <f t="array" ref="G4197">INDEX(BillToName,MATCH(A4197,'Bill to Data'!$A$2:$A$3040,0))</f>
        <v>PETER MYERS</v>
      </c>
      <c r="H4197" t="str">
        <f t="shared" si="65"/>
        <v>18635-111-406-N</v>
      </c>
    </row>
    <row r="4198" spans="1:8" x14ac:dyDescent="0.55000000000000004">
      <c r="A4198" t="s">
        <v>3748</v>
      </c>
      <c r="B4198" s="1">
        <v>40778</v>
      </c>
      <c r="C4198" t="s">
        <v>1</v>
      </c>
      <c r="D4198" t="s">
        <v>164</v>
      </c>
      <c r="E4198" t="s">
        <v>81</v>
      </c>
      <c r="F4198">
        <v>4</v>
      </c>
      <c r="G4198" t="str">
        <f t="array" ref="G4198">INDEX(BillToName,MATCH(A4198,'Bill to Data'!$A$2:$A$3040,0))</f>
        <v>PETER MYERS</v>
      </c>
      <c r="H4198" t="str">
        <f t="shared" si="65"/>
        <v>18636-112-406-N</v>
      </c>
    </row>
    <row r="4199" spans="1:8" x14ac:dyDescent="0.55000000000000004">
      <c r="A4199" t="s">
        <v>3748</v>
      </c>
      <c r="B4199" s="1">
        <v>40778</v>
      </c>
      <c r="C4199" t="s">
        <v>1</v>
      </c>
      <c r="D4199" t="s">
        <v>77</v>
      </c>
      <c r="E4199" t="s">
        <v>30</v>
      </c>
      <c r="F4199">
        <v>7</v>
      </c>
      <c r="G4199" t="str">
        <f t="array" ref="G4199">INDEX(BillToName,MATCH(A4199,'Bill to Data'!$A$2:$A$3040,0))</f>
        <v>PETER MYERS</v>
      </c>
      <c r="H4199" t="str">
        <f t="shared" si="65"/>
        <v>25612-6-NYR</v>
      </c>
    </row>
    <row r="4200" spans="1:8" x14ac:dyDescent="0.55000000000000004">
      <c r="A4200" t="s">
        <v>3748</v>
      </c>
      <c r="B4200" s="1">
        <v>40778</v>
      </c>
      <c r="C4200" t="s">
        <v>1</v>
      </c>
      <c r="D4200" t="s">
        <v>244</v>
      </c>
      <c r="E4200" t="s">
        <v>23</v>
      </c>
      <c r="F4200">
        <v>7</v>
      </c>
      <c r="G4200" t="str">
        <f t="array" ref="G4200">INDEX(BillToName,MATCH(A4200,'Bill to Data'!$A$2:$A$3040,0))</f>
        <v>PETER MYERS</v>
      </c>
      <c r="H4200" t="str">
        <f t="shared" si="65"/>
        <v>TT11002-VP</v>
      </c>
    </row>
    <row r="4201" spans="1:8" x14ac:dyDescent="0.55000000000000004">
      <c r="A4201" t="s">
        <v>3749</v>
      </c>
      <c r="B4201" s="1">
        <v>40778</v>
      </c>
      <c r="C4201" t="s">
        <v>1</v>
      </c>
      <c r="D4201" t="s">
        <v>11</v>
      </c>
      <c r="E4201" t="s">
        <v>12</v>
      </c>
      <c r="F4201">
        <v>2</v>
      </c>
      <c r="G4201" t="str">
        <f t="array" ref="G4201">INDEX(BillToName,MATCH(A4201,'Bill to Data'!$A$2:$A$3040,0))</f>
        <v>Bill Hoke</v>
      </c>
      <c r="H4201" t="str">
        <f t="shared" si="65"/>
        <v>50800-PP-406</v>
      </c>
    </row>
    <row r="4202" spans="1:8" x14ac:dyDescent="0.55000000000000004">
      <c r="A4202" t="s">
        <v>3750</v>
      </c>
      <c r="B4202" s="1">
        <v>40793</v>
      </c>
      <c r="C4202" t="s">
        <v>138</v>
      </c>
      <c r="D4202" t="s">
        <v>2459</v>
      </c>
      <c r="E4202" t="s">
        <v>2460</v>
      </c>
      <c r="F4202">
        <v>2</v>
      </c>
      <c r="G4202" t="str">
        <f t="array" ref="G4202">INDEX(BillToName,MATCH(A4202,'Bill to Data'!$A$2:$A$3040,0))</f>
        <v>JEREMIAH BURGER</v>
      </c>
      <c r="H4202" t="str">
        <f t="shared" si="65"/>
        <v>TG-SS0.3</v>
      </c>
    </row>
    <row r="4203" spans="1:8" x14ac:dyDescent="0.55000000000000004">
      <c r="A4203" t="s">
        <v>3751</v>
      </c>
      <c r="B4203" s="1">
        <v>40793</v>
      </c>
      <c r="C4203" t="s">
        <v>138</v>
      </c>
      <c r="D4203" t="s">
        <v>1011</v>
      </c>
      <c r="E4203" t="s">
        <v>20</v>
      </c>
      <c r="F4203">
        <v>1</v>
      </c>
      <c r="G4203" t="str">
        <f t="array" ref="G4203">INDEX(BillToName,MATCH(A4203,'Bill to Data'!$A$2:$A$3040,0))</f>
        <v>SEAN JONES</v>
      </c>
      <c r="H4203" t="str">
        <f t="shared" si="65"/>
        <v>AA30-1/4</v>
      </c>
    </row>
    <row r="4204" spans="1:8" x14ac:dyDescent="0.55000000000000004">
      <c r="A4204" t="s">
        <v>3752</v>
      </c>
      <c r="B4204" s="1">
        <v>40779</v>
      </c>
      <c r="C4204" t="s">
        <v>1</v>
      </c>
      <c r="D4204" t="s">
        <v>3753</v>
      </c>
      <c r="E4204" t="s">
        <v>3754</v>
      </c>
      <c r="F4204">
        <v>1</v>
      </c>
      <c r="G4204" t="str">
        <f t="array" ref="G4204">INDEX(BillToName,MATCH(A4204,'Bill to Data'!$A$2:$A$3040,0))</f>
        <v>RAY SARREAL</v>
      </c>
      <c r="H4204" t="str">
        <f t="shared" si="65"/>
        <v>VA100</v>
      </c>
    </row>
    <row r="4205" spans="1:8" x14ac:dyDescent="0.55000000000000004">
      <c r="A4205" t="s">
        <v>3755</v>
      </c>
      <c r="B4205" s="1">
        <v>40779</v>
      </c>
      <c r="C4205" t="s">
        <v>1</v>
      </c>
      <c r="D4205" t="s">
        <v>3756</v>
      </c>
      <c r="E4205" t="s">
        <v>3757</v>
      </c>
      <c r="F4205">
        <v>1</v>
      </c>
      <c r="G4205" t="str">
        <f t="array" ref="G4205">INDEX(BillToName,MATCH(A4205,'Bill to Data'!$A$2:$A$3040,0))</f>
        <v>FRED ROBINSON</v>
      </c>
      <c r="H4205" t="str">
        <f t="shared" si="65"/>
        <v>1532C-6SP</v>
      </c>
    </row>
    <row r="4206" spans="1:8" x14ac:dyDescent="0.55000000000000004">
      <c r="A4206" t="s">
        <v>3755</v>
      </c>
      <c r="B4206" s="1">
        <v>40779</v>
      </c>
      <c r="C4206" t="s">
        <v>1</v>
      </c>
      <c r="D4206" t="s">
        <v>3758</v>
      </c>
      <c r="E4206" t="s">
        <v>3759</v>
      </c>
      <c r="F4206">
        <v>30</v>
      </c>
      <c r="G4206" t="str">
        <f t="array" ref="G4206">INDEX(BillToName,MATCH(A4206,'Bill to Data'!$A$2:$A$3040,0))</f>
        <v>FRED ROBINSON</v>
      </c>
      <c r="H4206" t="str">
        <f t="shared" si="65"/>
        <v>390SD-200</v>
      </c>
    </row>
    <row r="4207" spans="1:8" x14ac:dyDescent="0.55000000000000004">
      <c r="A4207" t="s">
        <v>3760</v>
      </c>
      <c r="B4207" s="1">
        <v>40779</v>
      </c>
      <c r="C4207" t="s">
        <v>138</v>
      </c>
      <c r="D4207" t="s">
        <v>3761</v>
      </c>
      <c r="E4207" t="s">
        <v>3762</v>
      </c>
      <c r="F4207">
        <v>2</v>
      </c>
      <c r="G4207" t="str">
        <f t="array" ref="G4207">INDEX(BillToName,MATCH(A4207,'Bill to Data'!$A$2:$A$3040,0))</f>
        <v>MATT SAWYER</v>
      </c>
      <c r="H4207" t="str">
        <f t="shared" si="65"/>
        <v>84E22-10DW0-P02</v>
      </c>
    </row>
    <row r="4208" spans="1:8" x14ac:dyDescent="0.55000000000000004">
      <c r="A4208" t="s">
        <v>3760</v>
      </c>
      <c r="B4208" s="1">
        <v>40779</v>
      </c>
      <c r="C4208" t="s">
        <v>138</v>
      </c>
      <c r="D4208" t="s">
        <v>3763</v>
      </c>
      <c r="E4208" t="s">
        <v>3764</v>
      </c>
      <c r="F4208">
        <v>1</v>
      </c>
      <c r="G4208" t="str">
        <f t="array" ref="G4208">INDEX(BillToName,MATCH(A4208,'Bill to Data'!$A$2:$A$3040,0))</f>
        <v>MATT SAWYER</v>
      </c>
      <c r="H4208" t="str">
        <f t="shared" si="65"/>
        <v>EHSX-255</v>
      </c>
    </row>
    <row r="4209" spans="1:8" x14ac:dyDescent="0.55000000000000004">
      <c r="A4209" t="s">
        <v>3765</v>
      </c>
      <c r="B4209" s="1">
        <v>40779</v>
      </c>
      <c r="C4209" t="s">
        <v>1</v>
      </c>
      <c r="D4209" t="s">
        <v>254</v>
      </c>
      <c r="E4209" t="s">
        <v>255</v>
      </c>
      <c r="F4209">
        <v>10</v>
      </c>
      <c r="G4209" t="str">
        <f t="array" ref="G4209">INDEX(BillToName,MATCH(A4209,'Bill to Data'!$A$2:$A$3040,0))</f>
        <v>David Voelkel</v>
      </c>
      <c r="H4209" t="str">
        <f t="shared" si="65"/>
        <v>CP21953-EPR</v>
      </c>
    </row>
    <row r="4210" spans="1:8" x14ac:dyDescent="0.55000000000000004">
      <c r="A4210" t="s">
        <v>3765</v>
      </c>
      <c r="B4210" s="1">
        <v>40779</v>
      </c>
      <c r="C4210" t="s">
        <v>1</v>
      </c>
      <c r="D4210" t="s">
        <v>1205</v>
      </c>
      <c r="E4210" t="s">
        <v>1206</v>
      </c>
      <c r="F4210">
        <v>10</v>
      </c>
      <c r="G4210" t="str">
        <f t="array" ref="G4210">INDEX(BillToName,MATCH(A4210,'Bill to Data'!$A$2:$A$3040,0))</f>
        <v>David Voelkel</v>
      </c>
      <c r="H4210" t="str">
        <f t="shared" si="65"/>
        <v>21950-30-NYB</v>
      </c>
    </row>
    <row r="4211" spans="1:8" x14ac:dyDescent="0.55000000000000004">
      <c r="A4211" t="s">
        <v>3766</v>
      </c>
      <c r="B4211" s="1">
        <v>40779</v>
      </c>
      <c r="C4211" t="s">
        <v>1</v>
      </c>
      <c r="D4211" t="s">
        <v>1031</v>
      </c>
      <c r="E4211" t="s">
        <v>1032</v>
      </c>
      <c r="F4211">
        <v>5</v>
      </c>
      <c r="G4211" t="str">
        <f t="array" ref="G4211">INDEX(BillToName,MATCH(A4211,'Bill to Data'!$A$2:$A$3040,0))</f>
        <v>LARRY BERGKAMP</v>
      </c>
      <c r="H4211" t="str">
        <f t="shared" si="65"/>
        <v>75036</v>
      </c>
    </row>
    <row r="4212" spans="1:8" x14ac:dyDescent="0.55000000000000004">
      <c r="A4212" t="s">
        <v>3766</v>
      </c>
      <c r="B4212" s="1">
        <v>40779</v>
      </c>
      <c r="C4212" t="s">
        <v>1</v>
      </c>
      <c r="D4212" t="s">
        <v>1027</v>
      </c>
      <c r="E4212" t="s">
        <v>1028</v>
      </c>
      <c r="F4212">
        <v>5</v>
      </c>
      <c r="G4212" t="str">
        <f t="array" ref="G4212">INDEX(BillToName,MATCH(A4212,'Bill to Data'!$A$2:$A$3040,0))</f>
        <v>LARRY BERGKAMP</v>
      </c>
      <c r="H4212" t="str">
        <f t="shared" si="65"/>
        <v>75004</v>
      </c>
    </row>
    <row r="4213" spans="1:8" x14ac:dyDescent="0.55000000000000004">
      <c r="A4213" t="s">
        <v>3766</v>
      </c>
      <c r="B4213" s="1">
        <v>40779</v>
      </c>
      <c r="C4213" t="s">
        <v>1</v>
      </c>
      <c r="D4213" t="s">
        <v>1980</v>
      </c>
      <c r="E4213" t="s">
        <v>1981</v>
      </c>
      <c r="F4213">
        <v>5</v>
      </c>
      <c r="G4213" t="str">
        <f t="array" ref="G4213">INDEX(BillToName,MATCH(A4213,'Bill to Data'!$A$2:$A$3040,0))</f>
        <v>LARRY BERGKAMP</v>
      </c>
      <c r="H4213" t="str">
        <f t="shared" si="65"/>
        <v>75006</v>
      </c>
    </row>
    <row r="4214" spans="1:8" x14ac:dyDescent="0.55000000000000004">
      <c r="A4214" t="s">
        <v>3766</v>
      </c>
      <c r="B4214" s="1">
        <v>40779</v>
      </c>
      <c r="C4214" t="s">
        <v>1</v>
      </c>
      <c r="D4214" t="s">
        <v>1029</v>
      </c>
      <c r="E4214" t="s">
        <v>1030</v>
      </c>
      <c r="F4214">
        <v>5</v>
      </c>
      <c r="G4214" t="str">
        <f t="array" ref="G4214">INDEX(BillToName,MATCH(A4214,'Bill to Data'!$A$2:$A$3040,0))</f>
        <v>LARRY BERGKAMP</v>
      </c>
      <c r="H4214" t="str">
        <f t="shared" si="65"/>
        <v>75034</v>
      </c>
    </row>
    <row r="4215" spans="1:8" x14ac:dyDescent="0.55000000000000004">
      <c r="A4215" t="s">
        <v>3766</v>
      </c>
      <c r="B4215" s="1">
        <v>40779</v>
      </c>
      <c r="C4215" t="s">
        <v>1</v>
      </c>
      <c r="D4215" t="s">
        <v>1984</v>
      </c>
      <c r="E4215" t="s">
        <v>1985</v>
      </c>
      <c r="F4215">
        <v>5</v>
      </c>
      <c r="G4215" t="str">
        <f t="array" ref="G4215">INDEX(BillToName,MATCH(A4215,'Bill to Data'!$A$2:$A$3040,0))</f>
        <v>LARRY BERGKAMP</v>
      </c>
      <c r="H4215" t="str">
        <f t="shared" si="65"/>
        <v>75038</v>
      </c>
    </row>
    <row r="4216" spans="1:8" x14ac:dyDescent="0.55000000000000004">
      <c r="A4216" t="s">
        <v>3766</v>
      </c>
      <c r="B4216" s="1">
        <v>40779</v>
      </c>
      <c r="C4216" t="s">
        <v>1</v>
      </c>
      <c r="D4216" t="s">
        <v>1986</v>
      </c>
      <c r="E4216" t="s">
        <v>1987</v>
      </c>
      <c r="F4216">
        <v>5</v>
      </c>
      <c r="G4216" t="str">
        <f t="array" ref="G4216">INDEX(BillToName,MATCH(A4216,'Bill to Data'!$A$2:$A$3040,0))</f>
        <v>LARRY BERGKAMP</v>
      </c>
      <c r="H4216" t="str">
        <f t="shared" si="65"/>
        <v>75040</v>
      </c>
    </row>
    <row r="4217" spans="1:8" x14ac:dyDescent="0.55000000000000004">
      <c r="A4217" t="s">
        <v>3766</v>
      </c>
      <c r="B4217" s="1">
        <v>40779</v>
      </c>
      <c r="C4217" t="s">
        <v>1</v>
      </c>
      <c r="D4217" t="s">
        <v>3767</v>
      </c>
      <c r="E4217" t="s">
        <v>3768</v>
      </c>
      <c r="F4217">
        <v>10</v>
      </c>
      <c r="G4217" t="str">
        <f t="array" ref="G4217">INDEX(BillToName,MATCH(A4217,'Bill to Data'!$A$2:$A$3040,0))</f>
        <v>LARRY BERGKAMP</v>
      </c>
      <c r="H4217" t="str">
        <f t="shared" si="65"/>
        <v>75012</v>
      </c>
    </row>
    <row r="4218" spans="1:8" x14ac:dyDescent="0.55000000000000004">
      <c r="A4218" t="s">
        <v>3766</v>
      </c>
      <c r="B4218" s="1">
        <v>40779</v>
      </c>
      <c r="C4218" t="s">
        <v>1</v>
      </c>
      <c r="D4218" t="s">
        <v>3769</v>
      </c>
      <c r="E4218" t="s">
        <v>3770</v>
      </c>
      <c r="F4218">
        <v>10</v>
      </c>
      <c r="G4218" t="str">
        <f t="array" ref="G4218">INDEX(BillToName,MATCH(A4218,'Bill to Data'!$A$2:$A$3040,0))</f>
        <v>LARRY BERGKAMP</v>
      </c>
      <c r="H4218" t="str">
        <f t="shared" si="65"/>
        <v>75010</v>
      </c>
    </row>
    <row r="4219" spans="1:8" x14ac:dyDescent="0.55000000000000004">
      <c r="A4219" t="s">
        <v>3766</v>
      </c>
      <c r="B4219" s="1">
        <v>40793</v>
      </c>
      <c r="C4219" t="s">
        <v>138</v>
      </c>
      <c r="D4219" t="s">
        <v>93</v>
      </c>
      <c r="E4219" t="s">
        <v>3771</v>
      </c>
      <c r="F4219">
        <v>1</v>
      </c>
      <c r="G4219" t="str">
        <f t="array" ref="G4219">INDEX(BillToName,MATCH(A4219,'Bill to Data'!$A$2:$A$3040,0))</f>
        <v>LARRY BERGKAMP</v>
      </c>
      <c r="H4219" t="str">
        <f t="shared" si="65"/>
        <v>MFM220</v>
      </c>
    </row>
    <row r="4220" spans="1:8" x14ac:dyDescent="0.55000000000000004">
      <c r="A4220" t="s">
        <v>3772</v>
      </c>
      <c r="B4220" s="1">
        <v>40779</v>
      </c>
      <c r="C4220" t="s">
        <v>1</v>
      </c>
      <c r="D4220" t="s">
        <v>1290</v>
      </c>
      <c r="E4220" t="s">
        <v>200</v>
      </c>
      <c r="F4220">
        <v>4</v>
      </c>
      <c r="G4220" t="str">
        <f t="array" ref="G4220">INDEX(BillToName,MATCH(A4220,'Bill to Data'!$A$2:$A$3040,0))</f>
        <v>GREG JANTZ</v>
      </c>
      <c r="H4220" t="str">
        <f t="shared" si="65"/>
        <v>QJ111SQ-1-304SS</v>
      </c>
    </row>
    <row r="4221" spans="1:8" x14ac:dyDescent="0.55000000000000004">
      <c r="A4221" t="s">
        <v>3772</v>
      </c>
      <c r="B4221" s="1">
        <v>40779</v>
      </c>
      <c r="C4221" t="s">
        <v>1</v>
      </c>
      <c r="D4221" t="s">
        <v>252</v>
      </c>
      <c r="E4221" t="s">
        <v>198</v>
      </c>
      <c r="F4221">
        <v>4</v>
      </c>
      <c r="G4221" t="str">
        <f t="array" ref="G4221">INDEX(BillToName,MATCH(A4221,'Bill to Data'!$A$2:$A$3040,0))</f>
        <v>GREG JANTZ</v>
      </c>
      <c r="H4221" t="str">
        <f t="shared" si="65"/>
        <v>22252-312-500-N</v>
      </c>
    </row>
    <row r="4222" spans="1:8" x14ac:dyDescent="0.55000000000000004">
      <c r="A4222" t="s">
        <v>3772</v>
      </c>
      <c r="B4222" s="1">
        <v>40779</v>
      </c>
      <c r="C4222" t="s">
        <v>1</v>
      </c>
      <c r="D4222" t="s">
        <v>251</v>
      </c>
      <c r="E4222" t="s">
        <v>198</v>
      </c>
      <c r="F4222">
        <v>4</v>
      </c>
      <c r="G4222" t="str">
        <f t="array" ref="G4222">INDEX(BillToName,MATCH(A4222,'Bill to Data'!$A$2:$A$3040,0))</f>
        <v>GREG JANTZ</v>
      </c>
      <c r="H4222" t="str">
        <f t="shared" si="65"/>
        <v>22251-311-500-N</v>
      </c>
    </row>
    <row r="4223" spans="1:8" x14ac:dyDescent="0.55000000000000004">
      <c r="A4223" t="s">
        <v>3772</v>
      </c>
      <c r="B4223" s="1">
        <v>40779</v>
      </c>
      <c r="C4223" t="s">
        <v>1</v>
      </c>
      <c r="D4223" t="s">
        <v>105</v>
      </c>
      <c r="E4223" t="s">
        <v>106</v>
      </c>
      <c r="F4223">
        <v>4</v>
      </c>
      <c r="G4223" t="str">
        <f t="array" ref="G4223">INDEX(BillToName,MATCH(A4223,'Bill to Data'!$A$2:$A$3040,0))</f>
        <v>GREG JANTZ</v>
      </c>
      <c r="H4223" t="str">
        <f t="shared" si="65"/>
        <v>AIC11002-VS</v>
      </c>
    </row>
    <row r="4224" spans="1:8" x14ac:dyDescent="0.55000000000000004">
      <c r="A4224" t="s">
        <v>3773</v>
      </c>
      <c r="B4224" s="1">
        <v>40779</v>
      </c>
      <c r="C4224" t="s">
        <v>1</v>
      </c>
      <c r="D4224" t="s">
        <v>29</v>
      </c>
      <c r="E4224" t="s">
        <v>30</v>
      </c>
      <c r="F4224">
        <v>3</v>
      </c>
      <c r="G4224" t="str">
        <f t="array" ref="G4224">INDEX(BillToName,MATCH(A4224,'Bill to Data'!$A$2:$A$3040,0))</f>
        <v>STEPHEN COLBERT</v>
      </c>
      <c r="H4224" t="str">
        <f t="shared" si="65"/>
        <v>25612-4-NYR</v>
      </c>
    </row>
    <row r="4225" spans="1:8" x14ac:dyDescent="0.55000000000000004">
      <c r="A4225" t="s">
        <v>3773</v>
      </c>
      <c r="B4225" s="1">
        <v>40779</v>
      </c>
      <c r="C4225" t="s">
        <v>1</v>
      </c>
      <c r="D4225" t="s">
        <v>121</v>
      </c>
      <c r="E4225" t="s">
        <v>30</v>
      </c>
      <c r="F4225">
        <v>3</v>
      </c>
      <c r="G4225" t="str">
        <f t="array" ref="G4225">INDEX(BillToName,MATCH(A4225,'Bill to Data'!$A$2:$A$3040,0))</f>
        <v>STEPHEN COLBERT</v>
      </c>
      <c r="H4225" t="str">
        <f t="shared" si="65"/>
        <v>25612-3-NYR</v>
      </c>
    </row>
    <row r="4226" spans="1:8" x14ac:dyDescent="0.55000000000000004">
      <c r="A4226" t="s">
        <v>3773</v>
      </c>
      <c r="B4226" s="1">
        <v>40779</v>
      </c>
      <c r="C4226" t="s">
        <v>1</v>
      </c>
      <c r="D4226" t="s">
        <v>48</v>
      </c>
      <c r="E4226" t="s">
        <v>47</v>
      </c>
      <c r="F4226">
        <v>3</v>
      </c>
      <c r="G4226" t="str">
        <f t="array" ref="G4226">INDEX(BillToName,MATCH(A4226,'Bill to Data'!$A$2:$A$3040,0))</f>
        <v>STEPHEN COLBERT</v>
      </c>
      <c r="H4226" t="str">
        <f t="shared" ref="H4226:H4289" si="66">LEFT(D4226,LEN(D4226))</f>
        <v>TTJ60-11004VP</v>
      </c>
    </row>
    <row r="4227" spans="1:8" x14ac:dyDescent="0.55000000000000004">
      <c r="A4227" t="s">
        <v>3773</v>
      </c>
      <c r="B4227" s="1">
        <v>40779</v>
      </c>
      <c r="C4227" t="s">
        <v>1</v>
      </c>
      <c r="D4227" t="s">
        <v>46</v>
      </c>
      <c r="E4227" t="s">
        <v>47</v>
      </c>
      <c r="F4227">
        <v>3</v>
      </c>
      <c r="G4227" t="str">
        <f t="array" ref="G4227">INDEX(BillToName,MATCH(A4227,'Bill to Data'!$A$2:$A$3040,0))</f>
        <v>STEPHEN COLBERT</v>
      </c>
      <c r="H4227" t="str">
        <f t="shared" si="66"/>
        <v>TTJ60-11003VP</v>
      </c>
    </row>
    <row r="4228" spans="1:8" x14ac:dyDescent="0.55000000000000004">
      <c r="A4228" t="s">
        <v>3774</v>
      </c>
      <c r="B4228" s="1">
        <v>40779</v>
      </c>
      <c r="C4228" t="s">
        <v>1</v>
      </c>
      <c r="D4228" t="s">
        <v>3102</v>
      </c>
      <c r="E4228" t="s">
        <v>134</v>
      </c>
      <c r="F4228">
        <v>1</v>
      </c>
      <c r="G4228" t="str">
        <f t="array" ref="G4228">INDEX(BillToName,MATCH(A4228,'Bill to Data'!$A$2:$A$3040,0))</f>
        <v>GERALD HULL</v>
      </c>
      <c r="H4228" t="str">
        <f t="shared" si="66"/>
        <v>9006C-O</v>
      </c>
    </row>
    <row r="4229" spans="1:8" x14ac:dyDescent="0.55000000000000004">
      <c r="A4229" t="s">
        <v>3774</v>
      </c>
      <c r="B4229" s="1">
        <v>40779</v>
      </c>
      <c r="C4229" t="s">
        <v>1</v>
      </c>
      <c r="D4229" t="s">
        <v>71</v>
      </c>
      <c r="E4229" t="s">
        <v>72</v>
      </c>
      <c r="F4229">
        <v>40</v>
      </c>
      <c r="G4229" t="str">
        <f t="array" ref="G4229">INDEX(BillToName,MATCH(A4229,'Bill to Data'!$A$2:$A$3040,0))</f>
        <v>GERALD HULL</v>
      </c>
      <c r="H4229" t="str">
        <f t="shared" si="66"/>
        <v>55215-50-EPR</v>
      </c>
    </row>
    <row r="4230" spans="1:8" x14ac:dyDescent="0.55000000000000004">
      <c r="A4230" t="s">
        <v>3774</v>
      </c>
      <c r="B4230" s="1">
        <v>40779</v>
      </c>
      <c r="C4230" t="s">
        <v>1</v>
      </c>
      <c r="D4230" t="s">
        <v>735</v>
      </c>
      <c r="E4230" t="s">
        <v>23</v>
      </c>
      <c r="F4230">
        <v>40</v>
      </c>
      <c r="G4230" t="str">
        <f t="array" ref="G4230">INDEX(BillToName,MATCH(A4230,'Bill to Data'!$A$2:$A$3040,0))</f>
        <v>GERALD HULL</v>
      </c>
      <c r="H4230" t="str">
        <f t="shared" si="66"/>
        <v>TT11004-VP</v>
      </c>
    </row>
    <row r="4231" spans="1:8" x14ac:dyDescent="0.55000000000000004">
      <c r="A4231" t="s">
        <v>3774</v>
      </c>
      <c r="B4231" s="1">
        <v>40779</v>
      </c>
      <c r="C4231" t="s">
        <v>1</v>
      </c>
      <c r="D4231" t="s">
        <v>121</v>
      </c>
      <c r="E4231" t="s">
        <v>30</v>
      </c>
      <c r="F4231">
        <v>40</v>
      </c>
      <c r="G4231" t="str">
        <f t="array" ref="G4231">INDEX(BillToName,MATCH(A4231,'Bill to Data'!$A$2:$A$3040,0))</f>
        <v>GERALD HULL</v>
      </c>
      <c r="H4231" t="str">
        <f t="shared" si="66"/>
        <v>25612-3-NYR</v>
      </c>
    </row>
    <row r="4232" spans="1:8" x14ac:dyDescent="0.55000000000000004">
      <c r="A4232" t="s">
        <v>3775</v>
      </c>
      <c r="B4232" s="1">
        <v>40779</v>
      </c>
      <c r="C4232" t="s">
        <v>1</v>
      </c>
      <c r="D4232" t="s">
        <v>1138</v>
      </c>
      <c r="E4232" t="s">
        <v>1139</v>
      </c>
      <c r="F4232">
        <v>3</v>
      </c>
      <c r="G4232" t="str">
        <f t="array" ref="G4232">INDEX(BillToName,MATCH(A4232,'Bill to Data'!$A$2:$A$3040,0))</f>
        <v>David Nonemaker</v>
      </c>
      <c r="H4232" t="str">
        <f t="shared" si="66"/>
        <v>IBFD35-SET</v>
      </c>
    </row>
    <row r="4233" spans="1:8" x14ac:dyDescent="0.55000000000000004">
      <c r="A4233" t="s">
        <v>3775</v>
      </c>
      <c r="B4233" s="1">
        <v>40793</v>
      </c>
      <c r="C4233" t="s">
        <v>138</v>
      </c>
      <c r="D4233" t="s">
        <v>2867</v>
      </c>
      <c r="E4233" t="s">
        <v>2868</v>
      </c>
      <c r="F4233">
        <v>45</v>
      </c>
      <c r="G4233" t="str">
        <f t="array" ref="G4233">INDEX(BillToName,MATCH(A4233,'Bill to Data'!$A$2:$A$3040,0))</f>
        <v>David Nonemaker</v>
      </c>
      <c r="H4233" t="str">
        <f t="shared" si="66"/>
        <v>AM11001</v>
      </c>
    </row>
    <row r="4234" spans="1:8" x14ac:dyDescent="0.55000000000000004">
      <c r="A4234" t="s">
        <v>3775</v>
      </c>
      <c r="B4234" s="1">
        <v>40793</v>
      </c>
      <c r="C4234" t="s">
        <v>138</v>
      </c>
      <c r="D4234" t="s">
        <v>1235</v>
      </c>
      <c r="E4234" t="s">
        <v>30</v>
      </c>
      <c r="F4234">
        <v>60</v>
      </c>
      <c r="G4234" t="str">
        <f t="array" ref="G4234">INDEX(BillToName,MATCH(A4234,'Bill to Data'!$A$2:$A$3040,0))</f>
        <v>David Nonemaker</v>
      </c>
      <c r="H4234" t="str">
        <f t="shared" si="66"/>
        <v>25612-5-NYR</v>
      </c>
    </row>
    <row r="4235" spans="1:8" x14ac:dyDescent="0.55000000000000004">
      <c r="A4235" t="s">
        <v>3775</v>
      </c>
      <c r="B4235" s="1">
        <v>40793</v>
      </c>
      <c r="C4235" t="s">
        <v>138</v>
      </c>
      <c r="D4235" t="s">
        <v>1179</v>
      </c>
      <c r="E4235" t="s">
        <v>1180</v>
      </c>
      <c r="F4235">
        <v>2</v>
      </c>
      <c r="G4235" t="str">
        <f t="array" ref="G4235">INDEX(BillToName,MATCH(A4235,'Bill to Data'!$A$2:$A$3040,0))</f>
        <v>David Nonemaker</v>
      </c>
      <c r="H4235" t="str">
        <f t="shared" si="66"/>
        <v>QJ90-2-NYR</v>
      </c>
    </row>
    <row r="4236" spans="1:8" x14ac:dyDescent="0.55000000000000004">
      <c r="A4236" t="s">
        <v>3775</v>
      </c>
      <c r="B4236" s="1">
        <v>40793</v>
      </c>
      <c r="C4236" t="s">
        <v>138</v>
      </c>
      <c r="D4236" t="s">
        <v>292</v>
      </c>
      <c r="E4236" t="s">
        <v>293</v>
      </c>
      <c r="F4236">
        <v>20</v>
      </c>
      <c r="G4236" t="str">
        <f t="array" ref="G4236">INDEX(BillToName,MATCH(A4236,'Bill to Data'!$A$2:$A$3040,0))</f>
        <v>David Nonemaker</v>
      </c>
      <c r="H4236" t="str">
        <f t="shared" si="66"/>
        <v>AIXR11002VP</v>
      </c>
    </row>
    <row r="4237" spans="1:8" x14ac:dyDescent="0.55000000000000004">
      <c r="A4237" t="s">
        <v>3775</v>
      </c>
      <c r="B4237" s="1">
        <v>40793</v>
      </c>
      <c r="C4237" t="s">
        <v>138</v>
      </c>
      <c r="D4237" t="s">
        <v>77</v>
      </c>
      <c r="E4237" t="s">
        <v>30</v>
      </c>
      <c r="F4237">
        <v>44</v>
      </c>
      <c r="G4237" t="str">
        <f t="array" ref="G4237">INDEX(BillToName,MATCH(A4237,'Bill to Data'!$A$2:$A$3040,0))</f>
        <v>David Nonemaker</v>
      </c>
      <c r="H4237" t="str">
        <f t="shared" si="66"/>
        <v>25612-6-NYR</v>
      </c>
    </row>
    <row r="4238" spans="1:8" x14ac:dyDescent="0.55000000000000004">
      <c r="A4238" t="s">
        <v>3775</v>
      </c>
      <c r="B4238" s="1">
        <v>40793</v>
      </c>
      <c r="C4238" t="s">
        <v>138</v>
      </c>
      <c r="D4238" t="s">
        <v>453</v>
      </c>
      <c r="E4238" t="s">
        <v>30</v>
      </c>
      <c r="F4238">
        <v>50</v>
      </c>
      <c r="G4238" t="str">
        <f t="array" ref="G4238">INDEX(BillToName,MATCH(A4238,'Bill to Data'!$A$2:$A$3040,0))</f>
        <v>David Nonemaker</v>
      </c>
      <c r="H4238" t="str">
        <f t="shared" si="66"/>
        <v>25612-2-NYR</v>
      </c>
    </row>
    <row r="4239" spans="1:8" x14ac:dyDescent="0.55000000000000004">
      <c r="A4239" t="s">
        <v>3776</v>
      </c>
      <c r="B4239" s="1">
        <v>40793</v>
      </c>
      <c r="C4239" t="s">
        <v>1</v>
      </c>
      <c r="D4239" t="s">
        <v>1876</v>
      </c>
      <c r="E4239" t="s">
        <v>307</v>
      </c>
      <c r="F4239">
        <v>20</v>
      </c>
      <c r="G4239" t="str">
        <f t="array" ref="G4239">INDEX(BillToName,MATCH(A4239,'Bill to Data'!$A$2:$A$3040,0))</f>
        <v>JAMES STRAUSBAUGH</v>
      </c>
      <c r="H4239" t="str">
        <f t="shared" si="66"/>
        <v>AI110015-VS</v>
      </c>
    </row>
    <row r="4240" spans="1:8" x14ac:dyDescent="0.55000000000000004">
      <c r="A4240" t="s">
        <v>3777</v>
      </c>
      <c r="B4240" s="1">
        <v>40793</v>
      </c>
      <c r="C4240" t="s">
        <v>1</v>
      </c>
      <c r="D4240" t="s">
        <v>726</v>
      </c>
      <c r="E4240" t="s">
        <v>727</v>
      </c>
      <c r="F4240">
        <v>2</v>
      </c>
      <c r="G4240" t="str">
        <f t="array" ref="G4240">INDEX(BillToName,MATCH(A4240,'Bill to Data'!$A$2:$A$3040,0))</f>
        <v>MIGUEL A. HUERTAS</v>
      </c>
      <c r="H4240" t="str">
        <f t="shared" si="66"/>
        <v>8000-533-236</v>
      </c>
    </row>
    <row r="4241" spans="1:8" x14ac:dyDescent="0.55000000000000004">
      <c r="A4241" t="s">
        <v>3778</v>
      </c>
      <c r="B4241" s="1">
        <v>40779</v>
      </c>
      <c r="C4241" t="s">
        <v>138</v>
      </c>
      <c r="D4241" t="s">
        <v>292</v>
      </c>
      <c r="E4241" t="s">
        <v>293</v>
      </c>
      <c r="F4241">
        <v>75</v>
      </c>
      <c r="G4241" t="str">
        <f t="array" ref="G4241">INDEX(BillToName,MATCH(A4241,'Bill to Data'!$A$2:$A$3040,0))</f>
        <v>JANN ZBUNICK</v>
      </c>
      <c r="H4241" t="str">
        <f t="shared" si="66"/>
        <v>AIXR11002VP</v>
      </c>
    </row>
    <row r="4242" spans="1:8" x14ac:dyDescent="0.55000000000000004">
      <c r="A4242" t="s">
        <v>3779</v>
      </c>
      <c r="B4242" s="1">
        <v>40779</v>
      </c>
      <c r="C4242" t="s">
        <v>138</v>
      </c>
      <c r="D4242" t="s">
        <v>2925</v>
      </c>
      <c r="E4242" t="s">
        <v>2038</v>
      </c>
      <c r="F4242">
        <v>2</v>
      </c>
      <c r="G4242" t="str">
        <f t="array" ref="G4242">INDEX(BillToName,MATCH(A4242,'Bill to Data'!$A$2:$A$3040,0))</f>
        <v>DWAYNE STEVENS</v>
      </c>
      <c r="H4242" t="str">
        <f t="shared" si="66"/>
        <v>OC-04</v>
      </c>
    </row>
    <row r="4243" spans="1:8" x14ac:dyDescent="0.55000000000000004">
      <c r="A4243" t="s">
        <v>3779</v>
      </c>
      <c r="B4243" s="1">
        <v>40779</v>
      </c>
      <c r="C4243" t="s">
        <v>138</v>
      </c>
      <c r="D4243" t="s">
        <v>3780</v>
      </c>
      <c r="E4243" t="s">
        <v>3781</v>
      </c>
      <c r="F4243">
        <v>2</v>
      </c>
      <c r="G4243" t="str">
        <f t="array" ref="G4243">INDEX(BillToName,MATCH(A4243,'Bill to Data'!$A$2:$A$3040,0))</f>
        <v>DWAYNE STEVENS</v>
      </c>
      <c r="H4243" t="str">
        <f t="shared" si="66"/>
        <v>OC-06</v>
      </c>
    </row>
    <row r="4244" spans="1:8" x14ac:dyDescent="0.55000000000000004">
      <c r="A4244" t="s">
        <v>3779</v>
      </c>
      <c r="B4244" s="1">
        <v>40779</v>
      </c>
      <c r="C4244" t="s">
        <v>138</v>
      </c>
      <c r="D4244" t="s">
        <v>31</v>
      </c>
      <c r="E4244" t="s">
        <v>30</v>
      </c>
      <c r="F4244">
        <v>7</v>
      </c>
      <c r="G4244" t="str">
        <f t="array" ref="G4244">INDEX(BillToName,MATCH(A4244,'Bill to Data'!$A$2:$A$3040,0))</f>
        <v>DWAYNE STEVENS</v>
      </c>
      <c r="H4244" t="str">
        <f t="shared" si="66"/>
        <v>25612-1-NYR</v>
      </c>
    </row>
    <row r="4245" spans="1:8" x14ac:dyDescent="0.55000000000000004">
      <c r="A4245" t="s">
        <v>3779</v>
      </c>
      <c r="B4245" s="1">
        <v>40779</v>
      </c>
      <c r="C4245" t="s">
        <v>138</v>
      </c>
      <c r="D4245" t="s">
        <v>197</v>
      </c>
      <c r="E4245" t="s">
        <v>198</v>
      </c>
      <c r="F4245">
        <v>5</v>
      </c>
      <c r="G4245" t="str">
        <f t="array" ref="G4245">INDEX(BillToName,MATCH(A4245,'Bill to Data'!$A$2:$A$3040,0))</f>
        <v>DWAYNE STEVENS</v>
      </c>
      <c r="H4245" t="str">
        <f t="shared" si="66"/>
        <v>22252-312-750-N</v>
      </c>
    </row>
    <row r="4246" spans="1:8" x14ac:dyDescent="0.55000000000000004">
      <c r="A4246" t="s">
        <v>3779</v>
      </c>
      <c r="B4246" s="1">
        <v>40779</v>
      </c>
      <c r="C4246" t="s">
        <v>138</v>
      </c>
      <c r="D4246" t="s">
        <v>312</v>
      </c>
      <c r="E4246" t="s">
        <v>198</v>
      </c>
      <c r="F4246">
        <v>2</v>
      </c>
      <c r="G4246" t="str">
        <f t="array" ref="G4246">INDEX(BillToName,MATCH(A4246,'Bill to Data'!$A$2:$A$3040,0))</f>
        <v>DWAYNE STEVENS</v>
      </c>
      <c r="H4246" t="str">
        <f t="shared" si="66"/>
        <v>22251-311-750-N</v>
      </c>
    </row>
    <row r="4247" spans="1:8" x14ac:dyDescent="0.55000000000000004">
      <c r="A4247" t="s">
        <v>3779</v>
      </c>
      <c r="B4247" s="1">
        <v>40779</v>
      </c>
      <c r="C4247" t="s">
        <v>138</v>
      </c>
      <c r="D4247" t="s">
        <v>686</v>
      </c>
      <c r="E4247" t="s">
        <v>687</v>
      </c>
      <c r="F4247">
        <v>31</v>
      </c>
      <c r="G4247" t="str">
        <f t="array" ref="G4247">INDEX(BillToName,MATCH(A4247,'Bill to Data'!$A$2:$A$3040,0))</f>
        <v>DWAYNE STEVENS</v>
      </c>
      <c r="H4247" t="str">
        <f t="shared" si="66"/>
        <v>21950-2-NYB</v>
      </c>
    </row>
    <row r="4248" spans="1:8" x14ac:dyDescent="0.55000000000000004">
      <c r="A4248" t="s">
        <v>3779</v>
      </c>
      <c r="B4248" s="1">
        <v>40779</v>
      </c>
      <c r="C4248" t="s">
        <v>138</v>
      </c>
      <c r="D4248" t="s">
        <v>530</v>
      </c>
      <c r="E4248" t="s">
        <v>120</v>
      </c>
      <c r="F4248">
        <v>10</v>
      </c>
      <c r="G4248" t="str">
        <f t="array" ref="G4248">INDEX(BillToName,MATCH(A4248,'Bill to Data'!$A$2:$A$3040,0))</f>
        <v>DWAYNE STEVENS</v>
      </c>
      <c r="H4248" t="str">
        <f t="shared" si="66"/>
        <v>XR11004-VS</v>
      </c>
    </row>
    <row r="4249" spans="1:8" x14ac:dyDescent="0.55000000000000004">
      <c r="A4249" t="s">
        <v>3779</v>
      </c>
      <c r="B4249" s="1">
        <v>40779</v>
      </c>
      <c r="C4249" t="s">
        <v>138</v>
      </c>
      <c r="D4249" t="s">
        <v>1803</v>
      </c>
      <c r="E4249" t="s">
        <v>120</v>
      </c>
      <c r="F4249">
        <v>14</v>
      </c>
      <c r="G4249" t="str">
        <f t="array" ref="G4249">INDEX(BillToName,MATCH(A4249,'Bill to Data'!$A$2:$A$3040,0))</f>
        <v>DWAYNE STEVENS</v>
      </c>
      <c r="H4249" t="str">
        <f t="shared" si="66"/>
        <v>XR11005-VS</v>
      </c>
    </row>
    <row r="4250" spans="1:8" x14ac:dyDescent="0.55000000000000004">
      <c r="A4250" t="s">
        <v>3779</v>
      </c>
      <c r="B4250" s="1">
        <v>40779</v>
      </c>
      <c r="C4250" t="s">
        <v>138</v>
      </c>
      <c r="D4250" t="s">
        <v>119</v>
      </c>
      <c r="E4250" t="s">
        <v>120</v>
      </c>
      <c r="F4250">
        <v>20</v>
      </c>
      <c r="G4250" t="str">
        <f t="array" ref="G4250">INDEX(BillToName,MATCH(A4250,'Bill to Data'!$A$2:$A$3040,0))</f>
        <v>DWAYNE STEVENS</v>
      </c>
      <c r="H4250" t="str">
        <f t="shared" si="66"/>
        <v>XR11006-VS</v>
      </c>
    </row>
    <row r="4251" spans="1:8" x14ac:dyDescent="0.55000000000000004">
      <c r="A4251" t="s">
        <v>3782</v>
      </c>
      <c r="B4251" s="1">
        <v>40793</v>
      </c>
      <c r="C4251" t="s">
        <v>1</v>
      </c>
      <c r="D4251" t="s">
        <v>242</v>
      </c>
      <c r="E4251" t="s">
        <v>243</v>
      </c>
      <c r="F4251">
        <v>5</v>
      </c>
      <c r="G4251" t="str">
        <f t="array" ref="G4251">INDEX(BillToName,MATCH(A4251,'Bill to Data'!$A$2:$A$3040,0))</f>
        <v>PETER FARRELL</v>
      </c>
      <c r="H4251" t="str">
        <f t="shared" si="66"/>
        <v>CP19438-EPR</v>
      </c>
    </row>
    <row r="4252" spans="1:8" x14ac:dyDescent="0.55000000000000004">
      <c r="A4252" t="s">
        <v>3782</v>
      </c>
      <c r="B4252" s="1">
        <v>40793</v>
      </c>
      <c r="C4252" t="s">
        <v>1</v>
      </c>
      <c r="D4252" t="s">
        <v>3783</v>
      </c>
      <c r="E4252" t="s">
        <v>3351</v>
      </c>
      <c r="F4252">
        <v>3</v>
      </c>
      <c r="G4252" t="str">
        <f t="array" ref="G4252">INDEX(BillToName,MATCH(A4252,'Bill to Data'!$A$2:$A$3040,0))</f>
        <v>PETER FARRELL</v>
      </c>
      <c r="H4252" t="str">
        <f t="shared" si="66"/>
        <v>8360-NYB</v>
      </c>
    </row>
    <row r="4253" spans="1:8" x14ac:dyDescent="0.55000000000000004">
      <c r="A4253" t="s">
        <v>3782</v>
      </c>
      <c r="B4253" s="1">
        <v>40793</v>
      </c>
      <c r="C4253" t="s">
        <v>1</v>
      </c>
      <c r="D4253" t="s">
        <v>1968</v>
      </c>
      <c r="E4253" t="s">
        <v>120</v>
      </c>
      <c r="F4253">
        <v>5</v>
      </c>
      <c r="G4253" t="str">
        <f t="array" ref="G4253">INDEX(BillToName,MATCH(A4253,'Bill to Data'!$A$2:$A$3040,0))</f>
        <v>PETER FARRELL</v>
      </c>
      <c r="H4253" t="str">
        <f t="shared" si="66"/>
        <v>XR8005VS</v>
      </c>
    </row>
    <row r="4254" spans="1:8" x14ac:dyDescent="0.55000000000000004">
      <c r="A4254" t="s">
        <v>3784</v>
      </c>
      <c r="B4254" s="1">
        <v>40793</v>
      </c>
      <c r="C4254" t="s">
        <v>1</v>
      </c>
      <c r="D4254" t="s">
        <v>1485</v>
      </c>
      <c r="E4254" t="s">
        <v>435</v>
      </c>
      <c r="F4254">
        <v>8</v>
      </c>
      <c r="G4254" t="str">
        <f t="array" ref="G4254">INDEX(BillToName,MATCH(A4254,'Bill to Data'!$A$2:$A$3040,0))</f>
        <v>TIMOTHY CASE</v>
      </c>
      <c r="H4254" t="str">
        <f t="shared" si="66"/>
        <v>TX-VS2</v>
      </c>
    </row>
    <row r="4255" spans="1:8" x14ac:dyDescent="0.55000000000000004">
      <c r="A4255" t="s">
        <v>3784</v>
      </c>
      <c r="B4255" s="1">
        <v>40793</v>
      </c>
      <c r="C4255" t="s">
        <v>1</v>
      </c>
      <c r="D4255" t="s">
        <v>434</v>
      </c>
      <c r="E4255" t="s">
        <v>435</v>
      </c>
      <c r="F4255">
        <v>8</v>
      </c>
      <c r="G4255" t="str">
        <f t="array" ref="G4255">INDEX(BillToName,MATCH(A4255,'Bill to Data'!$A$2:$A$3040,0))</f>
        <v>TIMOTHY CASE</v>
      </c>
      <c r="H4255" t="str">
        <f t="shared" si="66"/>
        <v>TX-VS3</v>
      </c>
    </row>
    <row r="4256" spans="1:8" x14ac:dyDescent="0.55000000000000004">
      <c r="A4256" t="s">
        <v>3784</v>
      </c>
      <c r="B4256" s="1">
        <v>40793</v>
      </c>
      <c r="C4256" t="s">
        <v>1</v>
      </c>
      <c r="D4256" t="s">
        <v>3785</v>
      </c>
      <c r="E4256" t="s">
        <v>435</v>
      </c>
      <c r="F4256">
        <v>8</v>
      </c>
      <c r="G4256" t="str">
        <f t="array" ref="G4256">INDEX(BillToName,MATCH(A4256,'Bill to Data'!$A$2:$A$3040,0))</f>
        <v>TIMOTHY CASE</v>
      </c>
      <c r="H4256" t="str">
        <f t="shared" si="66"/>
        <v>TX-VS1</v>
      </c>
    </row>
    <row r="4257" spans="1:8" x14ac:dyDescent="0.55000000000000004">
      <c r="A4257" t="s">
        <v>3786</v>
      </c>
      <c r="B4257" s="1">
        <v>40780</v>
      </c>
      <c r="C4257" t="s">
        <v>1</v>
      </c>
      <c r="D4257" t="s">
        <v>777</v>
      </c>
      <c r="E4257" t="s">
        <v>778</v>
      </c>
      <c r="F4257">
        <v>6</v>
      </c>
      <c r="G4257" t="str">
        <f t="array" ref="G4257">INDEX(BillToName,MATCH(A4257,'Bill to Data'!$A$2:$A$3040,0))</f>
        <v>STEVE WHITE</v>
      </c>
      <c r="H4257" t="str">
        <f t="shared" si="66"/>
        <v>V3020-038</v>
      </c>
    </row>
    <row r="4258" spans="1:8" x14ac:dyDescent="0.55000000000000004">
      <c r="A4258" t="s">
        <v>3786</v>
      </c>
      <c r="B4258" s="1">
        <v>40780</v>
      </c>
      <c r="C4258" t="s">
        <v>1</v>
      </c>
      <c r="D4258" t="s">
        <v>550</v>
      </c>
      <c r="E4258" t="s">
        <v>115</v>
      </c>
      <c r="F4258">
        <v>1</v>
      </c>
      <c r="G4258" t="str">
        <f t="array" ref="G4258">INDEX(BillToName,MATCH(A4258,'Bill to Data'!$A$2:$A$3040,0))</f>
        <v>STEVE WHITE</v>
      </c>
      <c r="H4258" t="str">
        <f t="shared" si="66"/>
        <v>22670-PP-24-406</v>
      </c>
    </row>
    <row r="4259" spans="1:8" x14ac:dyDescent="0.55000000000000004">
      <c r="A4259" t="s">
        <v>3787</v>
      </c>
      <c r="B4259" s="1">
        <v>40780</v>
      </c>
      <c r="C4259" t="s">
        <v>138</v>
      </c>
      <c r="D4259" t="s">
        <v>3065</v>
      </c>
      <c r="E4259" t="s">
        <v>26</v>
      </c>
      <c r="F4259">
        <v>80</v>
      </c>
      <c r="G4259" t="str">
        <f t="array" ref="G4259">INDEX(BillToName,MATCH(A4259,'Bill to Data'!$A$2:$A$3040,0))</f>
        <v>ROD POHLNER</v>
      </c>
      <c r="H4259" t="str">
        <f t="shared" si="66"/>
        <v>24216A-3/4-NYB</v>
      </c>
    </row>
    <row r="4260" spans="1:8" x14ac:dyDescent="0.55000000000000004">
      <c r="A4260" t="s">
        <v>3787</v>
      </c>
      <c r="B4260" s="1">
        <v>40780</v>
      </c>
      <c r="C4260" t="s">
        <v>138</v>
      </c>
      <c r="D4260" t="s">
        <v>233</v>
      </c>
      <c r="E4260" t="s">
        <v>120</v>
      </c>
      <c r="F4260">
        <v>80</v>
      </c>
      <c r="G4260" t="str">
        <f t="array" ref="G4260">INDEX(BillToName,MATCH(A4260,'Bill to Data'!$A$2:$A$3040,0))</f>
        <v>ROD POHLNER</v>
      </c>
      <c r="H4260" t="str">
        <f t="shared" si="66"/>
        <v>XR11003-VS</v>
      </c>
    </row>
    <row r="4261" spans="1:8" x14ac:dyDescent="0.55000000000000004">
      <c r="A4261" t="s">
        <v>3787</v>
      </c>
      <c r="B4261" s="1">
        <v>40780</v>
      </c>
      <c r="C4261" t="s">
        <v>138</v>
      </c>
      <c r="D4261" t="s">
        <v>961</v>
      </c>
      <c r="E4261" t="s">
        <v>962</v>
      </c>
      <c r="F4261">
        <v>80</v>
      </c>
      <c r="G4261" t="str">
        <f t="array" ref="G4261">INDEX(BillToName,MATCH(A4261,'Bill to Data'!$A$2:$A$3040,0))</f>
        <v>ROD POHLNER</v>
      </c>
      <c r="H4261" t="str">
        <f t="shared" si="66"/>
        <v>AM110015</v>
      </c>
    </row>
    <row r="4262" spans="1:8" x14ac:dyDescent="0.55000000000000004">
      <c r="A4262" t="s">
        <v>3787</v>
      </c>
      <c r="B4262" s="1">
        <v>40780</v>
      </c>
      <c r="C4262" t="s">
        <v>138</v>
      </c>
      <c r="D4262" t="s">
        <v>29</v>
      </c>
      <c r="E4262" t="s">
        <v>30</v>
      </c>
      <c r="F4262">
        <v>75</v>
      </c>
      <c r="G4262" t="str">
        <f t="array" ref="G4262">INDEX(BillToName,MATCH(A4262,'Bill to Data'!$A$2:$A$3040,0))</f>
        <v>ROD POHLNER</v>
      </c>
      <c r="H4262" t="str">
        <f t="shared" si="66"/>
        <v>25612-4-NYR</v>
      </c>
    </row>
    <row r="4263" spans="1:8" x14ac:dyDescent="0.55000000000000004">
      <c r="A4263" t="s">
        <v>3787</v>
      </c>
      <c r="B4263" s="1">
        <v>40780</v>
      </c>
      <c r="C4263" t="s">
        <v>138</v>
      </c>
      <c r="D4263" t="s">
        <v>1235</v>
      </c>
      <c r="E4263" t="s">
        <v>30</v>
      </c>
      <c r="F4263">
        <v>75</v>
      </c>
      <c r="G4263" t="str">
        <f t="array" ref="G4263">INDEX(BillToName,MATCH(A4263,'Bill to Data'!$A$2:$A$3040,0))</f>
        <v>ROD POHLNER</v>
      </c>
      <c r="H4263" t="str">
        <f t="shared" si="66"/>
        <v>25612-5-NYR</v>
      </c>
    </row>
    <row r="4264" spans="1:8" x14ac:dyDescent="0.55000000000000004">
      <c r="A4264" t="s">
        <v>3787</v>
      </c>
      <c r="B4264" s="1">
        <v>40780</v>
      </c>
      <c r="C4264" t="s">
        <v>138</v>
      </c>
      <c r="D4264" t="s">
        <v>242</v>
      </c>
      <c r="E4264" t="s">
        <v>243</v>
      </c>
      <c r="F4264">
        <v>210</v>
      </c>
      <c r="G4264" t="str">
        <f t="array" ref="G4264">INDEX(BillToName,MATCH(A4264,'Bill to Data'!$A$2:$A$3040,0))</f>
        <v>ROD POHLNER</v>
      </c>
      <c r="H4264" t="str">
        <f t="shared" si="66"/>
        <v>CP19438-EPR</v>
      </c>
    </row>
    <row r="4265" spans="1:8" x14ac:dyDescent="0.55000000000000004">
      <c r="A4265" t="s">
        <v>3787</v>
      </c>
      <c r="B4265" s="1">
        <v>40780</v>
      </c>
      <c r="C4265" t="s">
        <v>138</v>
      </c>
      <c r="D4265" t="s">
        <v>3788</v>
      </c>
      <c r="E4265" t="s">
        <v>3789</v>
      </c>
      <c r="F4265">
        <v>6</v>
      </c>
      <c r="G4265" t="str">
        <f t="array" ref="G4265">INDEX(BillToName,MATCH(A4265,'Bill to Data'!$A$2:$A$3040,0))</f>
        <v>ROD POHLNER</v>
      </c>
      <c r="H4265" t="str">
        <f t="shared" si="66"/>
        <v>LST075-100</v>
      </c>
    </row>
    <row r="4266" spans="1:8" x14ac:dyDescent="0.55000000000000004">
      <c r="A4266" t="s">
        <v>3790</v>
      </c>
      <c r="B4266" s="1">
        <v>40781</v>
      </c>
      <c r="C4266" t="s">
        <v>138</v>
      </c>
      <c r="D4266" t="s">
        <v>2722</v>
      </c>
      <c r="E4266" t="s">
        <v>145</v>
      </c>
      <c r="F4266">
        <v>1</v>
      </c>
      <c r="G4266" t="str">
        <f t="array" ref="G4266">INDEX(BillToName,MATCH(A4266,'Bill to Data'!$A$2:$A$3040,0))</f>
        <v>TIM SMITH</v>
      </c>
      <c r="H4266" t="str">
        <f t="shared" si="66"/>
        <v>QJ363C-500-1-NY</v>
      </c>
    </row>
    <row r="4267" spans="1:8" x14ac:dyDescent="0.55000000000000004">
      <c r="A4267" t="s">
        <v>3791</v>
      </c>
      <c r="B4267" s="1">
        <v>40781</v>
      </c>
      <c r="C4267" t="s">
        <v>1</v>
      </c>
      <c r="D4267" t="s">
        <v>254</v>
      </c>
      <c r="E4267" t="s">
        <v>255</v>
      </c>
      <c r="F4267">
        <v>14</v>
      </c>
      <c r="G4267" t="str">
        <f t="array" ref="G4267">INDEX(BillToName,MATCH(A4267,'Bill to Data'!$A$2:$A$3040,0))</f>
        <v>STEVE FOOTE</v>
      </c>
      <c r="H4267" t="str">
        <f t="shared" si="66"/>
        <v>CP21953-EPR</v>
      </c>
    </row>
    <row r="4268" spans="1:8" x14ac:dyDescent="0.55000000000000004">
      <c r="A4268" t="s">
        <v>3791</v>
      </c>
      <c r="B4268" s="1">
        <v>40781</v>
      </c>
      <c r="C4268" t="s">
        <v>1</v>
      </c>
      <c r="D4268" t="s">
        <v>886</v>
      </c>
      <c r="E4268" t="s">
        <v>301</v>
      </c>
      <c r="F4268">
        <v>14</v>
      </c>
      <c r="G4268" t="str">
        <f t="array" ref="G4268">INDEX(BillToName,MATCH(A4268,'Bill to Data'!$A$2:$A$3040,0))</f>
        <v>STEVE FOOTE</v>
      </c>
      <c r="H4268" t="str">
        <f t="shared" si="66"/>
        <v>XR110015VS</v>
      </c>
    </row>
    <row r="4269" spans="1:8" x14ac:dyDescent="0.55000000000000004">
      <c r="A4269" t="s">
        <v>3792</v>
      </c>
      <c r="B4269" s="1">
        <v>40781</v>
      </c>
      <c r="C4269" t="s">
        <v>138</v>
      </c>
      <c r="D4269" t="s">
        <v>2807</v>
      </c>
      <c r="E4269" t="s">
        <v>2808</v>
      </c>
      <c r="F4269">
        <v>110</v>
      </c>
      <c r="G4269" t="str">
        <f t="array" ref="G4269">INDEX(BillToName,MATCH(A4269,'Bill to Data'!$A$2:$A$3040,0))</f>
        <v>HOPE TECHNICAL SERVICES</v>
      </c>
      <c r="H4269" t="str">
        <f t="shared" si="66"/>
        <v>TP4003E-SS</v>
      </c>
    </row>
    <row r="4270" spans="1:8" x14ac:dyDescent="0.55000000000000004">
      <c r="A4270" t="s">
        <v>3793</v>
      </c>
      <c r="B4270" s="1">
        <v>40781</v>
      </c>
      <c r="C4270" t="s">
        <v>138</v>
      </c>
      <c r="D4270" t="s">
        <v>3794</v>
      </c>
      <c r="E4270" t="s">
        <v>3795</v>
      </c>
      <c r="F4270">
        <v>3</v>
      </c>
      <c r="G4270" t="str">
        <f t="array" ref="G4270">INDEX(BillToName,MATCH(A4270,'Bill to Data'!$A$2:$A$3040,0))</f>
        <v>KEVIN DAVIDSON</v>
      </c>
      <c r="H4270" t="str">
        <f t="shared" si="66"/>
        <v>INFD110-30</v>
      </c>
    </row>
    <row r="4271" spans="1:8" x14ac:dyDescent="0.55000000000000004">
      <c r="A4271" t="s">
        <v>3793</v>
      </c>
      <c r="B4271" s="1">
        <v>40781</v>
      </c>
      <c r="C4271" t="s">
        <v>138</v>
      </c>
      <c r="D4271" t="s">
        <v>1093</v>
      </c>
      <c r="E4271" t="s">
        <v>1094</v>
      </c>
      <c r="F4271">
        <v>3</v>
      </c>
      <c r="G4271" t="str">
        <f t="array" ref="G4271">INDEX(BillToName,MATCH(A4271,'Bill to Data'!$A$2:$A$3040,0))</f>
        <v>KEVIN DAVIDSON</v>
      </c>
      <c r="H4271" t="str">
        <f t="shared" si="66"/>
        <v>IN40/85-ST</v>
      </c>
    </row>
    <row r="4272" spans="1:8" x14ac:dyDescent="0.55000000000000004">
      <c r="A4272" t="s">
        <v>3796</v>
      </c>
      <c r="B4272" s="1">
        <v>40781</v>
      </c>
      <c r="C4272" t="s">
        <v>138</v>
      </c>
      <c r="D4272" t="s">
        <v>3797</v>
      </c>
      <c r="E4272" t="s">
        <v>3798</v>
      </c>
      <c r="F4272">
        <v>3</v>
      </c>
      <c r="G4272" t="str">
        <f t="array" ref="G4272">INDEX(BillToName,MATCH(A4272,'Bill to Data'!$A$2:$A$3040,0))</f>
        <v>Simon Dixon</v>
      </c>
      <c r="H4272" t="str">
        <f t="shared" si="66"/>
        <v>CP20016-NY</v>
      </c>
    </row>
    <row r="4273" spans="1:8" x14ac:dyDescent="0.55000000000000004">
      <c r="A4273" t="s">
        <v>3796</v>
      </c>
      <c r="B4273" s="1">
        <v>40794</v>
      </c>
      <c r="C4273" t="s">
        <v>1</v>
      </c>
      <c r="D4273" t="s">
        <v>1295</v>
      </c>
      <c r="E4273" t="s">
        <v>1296</v>
      </c>
      <c r="F4273">
        <v>5</v>
      </c>
      <c r="G4273" t="str">
        <f t="array" ref="G4273">INDEX(BillToName,MATCH(A4273,'Bill to Data'!$A$2:$A$3040,0))</f>
        <v>Simon Dixon</v>
      </c>
      <c r="H4273" t="str">
        <f t="shared" si="66"/>
        <v>3522261</v>
      </c>
    </row>
    <row r="4274" spans="1:8" x14ac:dyDescent="0.55000000000000004">
      <c r="A4274" t="s">
        <v>3799</v>
      </c>
      <c r="B4274" s="1">
        <v>40781</v>
      </c>
      <c r="C4274" t="s">
        <v>138</v>
      </c>
      <c r="D4274" t="s">
        <v>3800</v>
      </c>
      <c r="E4274" t="s">
        <v>3801</v>
      </c>
      <c r="F4274">
        <v>1</v>
      </c>
      <c r="G4274" t="str">
        <f t="array" ref="G4274">INDEX(BillToName,MATCH(A4274,'Bill to Data'!$A$2:$A$3040,0))</f>
        <v>STEVE SKOJEC</v>
      </c>
      <c r="H4274" t="str">
        <f t="shared" si="66"/>
        <v>0608-5300</v>
      </c>
    </row>
    <row r="4275" spans="1:8" x14ac:dyDescent="0.55000000000000004">
      <c r="A4275" t="s">
        <v>3802</v>
      </c>
      <c r="B4275" s="1">
        <v>40781</v>
      </c>
      <c r="C4275" t="s">
        <v>138</v>
      </c>
      <c r="D4275" t="s">
        <v>1580</v>
      </c>
      <c r="E4275" t="s">
        <v>893</v>
      </c>
      <c r="F4275">
        <v>-50</v>
      </c>
      <c r="G4275" t="str">
        <f t="array" ref="G4275">INDEX(BillToName,MATCH(A4275,'Bill to Data'!$A$2:$A$3040,0))</f>
        <v>TOM PRITCHETT</v>
      </c>
      <c r="H4275" t="str">
        <f t="shared" si="66"/>
        <v>TDXL11002</v>
      </c>
    </row>
    <row r="4276" spans="1:8" x14ac:dyDescent="0.55000000000000004">
      <c r="A4276" t="s">
        <v>3803</v>
      </c>
      <c r="B4276" s="1">
        <v>40794</v>
      </c>
      <c r="C4276" t="s">
        <v>138</v>
      </c>
      <c r="D4276" t="s">
        <v>1168</v>
      </c>
      <c r="E4276" t="s">
        <v>1169</v>
      </c>
      <c r="F4276">
        <v>3</v>
      </c>
      <c r="G4276" t="str">
        <f t="array" ref="G4276">INDEX(BillToName,MATCH(A4276,'Bill to Data'!$A$2:$A$3040,0))</f>
        <v>KINBELL FISHER</v>
      </c>
      <c r="H4276" t="str">
        <f t="shared" si="66"/>
        <v>SJ3-06-VP</v>
      </c>
    </row>
    <row r="4277" spans="1:8" x14ac:dyDescent="0.55000000000000004">
      <c r="A4277" t="s">
        <v>3803</v>
      </c>
      <c r="B4277" s="1">
        <v>40794</v>
      </c>
      <c r="C4277" t="s">
        <v>138</v>
      </c>
      <c r="D4277" t="s">
        <v>3804</v>
      </c>
      <c r="E4277" t="s">
        <v>30</v>
      </c>
      <c r="F4277">
        <v>3</v>
      </c>
      <c r="G4277" t="str">
        <f t="array" ref="G4277">INDEX(BillToName,MATCH(A4277,'Bill to Data'!$A$2:$A$3040,0))</f>
        <v>KINBELL FISHER</v>
      </c>
      <c r="H4277" t="str">
        <f t="shared" si="66"/>
        <v>25598-2-NYR</v>
      </c>
    </row>
    <row r="4278" spans="1:8" x14ac:dyDescent="0.55000000000000004">
      <c r="A4278" t="s">
        <v>3803</v>
      </c>
      <c r="B4278" s="1">
        <v>40794</v>
      </c>
      <c r="C4278" t="s">
        <v>138</v>
      </c>
      <c r="D4278" t="s">
        <v>748</v>
      </c>
      <c r="E4278" t="s">
        <v>293</v>
      </c>
      <c r="F4278">
        <v>57</v>
      </c>
      <c r="G4278" t="str">
        <f t="array" ref="G4278">INDEX(BillToName,MATCH(A4278,'Bill to Data'!$A$2:$A$3040,0))</f>
        <v>KINBELL FISHER</v>
      </c>
      <c r="H4278" t="str">
        <f t="shared" si="66"/>
        <v>AIXR110025VP</v>
      </c>
    </row>
    <row r="4279" spans="1:8" x14ac:dyDescent="0.55000000000000004">
      <c r="A4279" t="s">
        <v>3803</v>
      </c>
      <c r="B4279" s="1">
        <v>40794</v>
      </c>
      <c r="C4279" t="s">
        <v>138</v>
      </c>
      <c r="D4279" t="s">
        <v>121</v>
      </c>
      <c r="E4279" t="s">
        <v>30</v>
      </c>
      <c r="F4279">
        <v>57</v>
      </c>
      <c r="G4279" t="str">
        <f t="array" ref="G4279">INDEX(BillToName,MATCH(A4279,'Bill to Data'!$A$2:$A$3040,0))</f>
        <v>KINBELL FISHER</v>
      </c>
      <c r="H4279" t="str">
        <f t="shared" si="66"/>
        <v>25612-3-NYR</v>
      </c>
    </row>
    <row r="4280" spans="1:8" x14ac:dyDescent="0.55000000000000004">
      <c r="A4280" t="s">
        <v>3803</v>
      </c>
      <c r="B4280" s="1">
        <v>40794</v>
      </c>
      <c r="C4280" t="s">
        <v>138</v>
      </c>
      <c r="D4280" t="s">
        <v>242</v>
      </c>
      <c r="E4280" t="s">
        <v>243</v>
      </c>
      <c r="F4280">
        <v>30</v>
      </c>
      <c r="G4280" t="str">
        <f t="array" ref="G4280">INDEX(BillToName,MATCH(A4280,'Bill to Data'!$A$2:$A$3040,0))</f>
        <v>KINBELL FISHER</v>
      </c>
      <c r="H4280" t="str">
        <f t="shared" si="66"/>
        <v>CP19438-EPR</v>
      </c>
    </row>
    <row r="4281" spans="1:8" x14ac:dyDescent="0.55000000000000004">
      <c r="A4281" t="s">
        <v>3805</v>
      </c>
      <c r="B4281" s="1">
        <v>40781</v>
      </c>
      <c r="C4281" t="s">
        <v>138</v>
      </c>
      <c r="D4281" t="s">
        <v>1354</v>
      </c>
      <c r="E4281" t="s">
        <v>134</v>
      </c>
      <c r="F4281">
        <v>1</v>
      </c>
      <c r="G4281" t="str">
        <f t="array" ref="G4281">INDEX(BillToName,MATCH(A4281,'Bill to Data'!$A$2:$A$3040,0))</f>
        <v>TONY PHILLIPS</v>
      </c>
      <c r="H4281" t="str">
        <f t="shared" si="66"/>
        <v>9700S</v>
      </c>
    </row>
    <row r="4282" spans="1:8" x14ac:dyDescent="0.55000000000000004">
      <c r="A4282" t="s">
        <v>3805</v>
      </c>
      <c r="B4282" s="1">
        <v>40794</v>
      </c>
      <c r="C4282" t="s">
        <v>138</v>
      </c>
      <c r="D4282" t="s">
        <v>814</v>
      </c>
      <c r="E4282" t="s">
        <v>815</v>
      </c>
      <c r="F4282">
        <v>50</v>
      </c>
      <c r="G4282" t="str">
        <f t="array" ref="G4282">INDEX(BillToName,MATCH(A4282,'Bill to Data'!$A$2:$A$3040,0))</f>
        <v>TONY PHILLIPS</v>
      </c>
      <c r="H4282" t="str">
        <f t="shared" si="66"/>
        <v>SJ3-04-VP</v>
      </c>
    </row>
    <row r="4283" spans="1:8" x14ac:dyDescent="0.55000000000000004">
      <c r="A4283" t="s">
        <v>3805</v>
      </c>
      <c r="B4283" s="1">
        <v>40794</v>
      </c>
      <c r="C4283" t="s">
        <v>138</v>
      </c>
      <c r="D4283" t="s">
        <v>1756</v>
      </c>
      <c r="E4283" t="s">
        <v>47</v>
      </c>
      <c r="F4283">
        <v>50</v>
      </c>
      <c r="G4283" t="str">
        <f t="array" ref="G4283">INDEX(BillToName,MATCH(A4283,'Bill to Data'!$A$2:$A$3040,0))</f>
        <v>TONY PHILLIPS</v>
      </c>
      <c r="H4283" t="str">
        <f t="shared" si="66"/>
        <v>TTJ60-110025VP</v>
      </c>
    </row>
    <row r="4284" spans="1:8" x14ac:dyDescent="0.55000000000000004">
      <c r="A4284" t="s">
        <v>3805</v>
      </c>
      <c r="B4284" s="1">
        <v>40794</v>
      </c>
      <c r="C4284" t="s">
        <v>138</v>
      </c>
      <c r="D4284" t="s">
        <v>3806</v>
      </c>
      <c r="E4284" t="s">
        <v>2530</v>
      </c>
      <c r="F4284">
        <v>50</v>
      </c>
      <c r="G4284" t="str">
        <f t="array" ref="G4284">INDEX(BillToName,MATCH(A4284,'Bill to Data'!$A$2:$A$3040,0))</f>
        <v>TONY PHILLIPS</v>
      </c>
      <c r="H4284" t="str">
        <f t="shared" si="66"/>
        <v>23306H-10-CELR</v>
      </c>
    </row>
    <row r="4285" spans="1:8" x14ac:dyDescent="0.55000000000000004">
      <c r="A4285" t="s">
        <v>3805</v>
      </c>
      <c r="B4285" s="1">
        <v>40794</v>
      </c>
      <c r="C4285" t="s">
        <v>138</v>
      </c>
      <c r="D4285" t="s">
        <v>3807</v>
      </c>
      <c r="E4285" t="s">
        <v>30</v>
      </c>
      <c r="F4285">
        <v>50</v>
      </c>
      <c r="G4285" t="str">
        <f t="array" ref="G4285">INDEX(BillToName,MATCH(A4285,'Bill to Data'!$A$2:$A$3040,0))</f>
        <v>TONY PHILLIPS</v>
      </c>
      <c r="H4285" t="str">
        <f t="shared" si="66"/>
        <v>21398H-4-CELR</v>
      </c>
    </row>
    <row r="4286" spans="1:8" x14ac:dyDescent="0.55000000000000004">
      <c r="A4286" t="s">
        <v>3808</v>
      </c>
      <c r="B4286" s="1">
        <v>40794</v>
      </c>
      <c r="C4286" t="s">
        <v>138</v>
      </c>
      <c r="D4286" t="s">
        <v>3809</v>
      </c>
      <c r="E4286" t="s">
        <v>3810</v>
      </c>
      <c r="F4286">
        <v>1</v>
      </c>
      <c r="G4286" t="str">
        <f t="array" ref="G4286">INDEX(BillToName,MATCH(A4286,'Bill to Data'!$A$2:$A$3040,0))</f>
        <v>TRAVIS McKNIGHT</v>
      </c>
      <c r="H4286" t="str">
        <f t="shared" si="66"/>
        <v>LS150-80</v>
      </c>
    </row>
    <row r="4287" spans="1:8" x14ac:dyDescent="0.55000000000000004">
      <c r="A4287" t="s">
        <v>3808</v>
      </c>
      <c r="B4287" s="1">
        <v>40794</v>
      </c>
      <c r="C4287" t="s">
        <v>138</v>
      </c>
      <c r="D4287" t="s">
        <v>3811</v>
      </c>
      <c r="E4287" t="s">
        <v>3812</v>
      </c>
      <c r="F4287">
        <v>1</v>
      </c>
      <c r="G4287" t="str">
        <f t="array" ref="G4287">INDEX(BillToName,MATCH(A4287,'Bill to Data'!$A$2:$A$3040,0))</f>
        <v>TRAVIS McKNIGHT</v>
      </c>
      <c r="H4287" t="str">
        <f t="shared" si="66"/>
        <v>LS2100</v>
      </c>
    </row>
    <row r="4288" spans="1:8" x14ac:dyDescent="0.55000000000000004">
      <c r="A4288" t="s">
        <v>3808</v>
      </c>
      <c r="B4288" s="1">
        <v>40794</v>
      </c>
      <c r="C4288" t="s">
        <v>138</v>
      </c>
      <c r="D4288" t="s">
        <v>3813</v>
      </c>
      <c r="E4288" t="s">
        <v>3814</v>
      </c>
      <c r="F4288">
        <v>1</v>
      </c>
      <c r="G4288" t="str">
        <f t="array" ref="G4288">INDEX(BillToName,MATCH(A4288,'Bill to Data'!$A$2:$A$3040,0))</f>
        <v>TRAVIS McKNIGHT</v>
      </c>
      <c r="H4288" t="str">
        <f t="shared" si="66"/>
        <v>LS2120</v>
      </c>
    </row>
    <row r="4289" spans="1:8" x14ac:dyDescent="0.55000000000000004">
      <c r="A4289" t="s">
        <v>3815</v>
      </c>
      <c r="B4289" s="1">
        <v>40781</v>
      </c>
      <c r="C4289" t="s">
        <v>138</v>
      </c>
      <c r="D4289" t="s">
        <v>1497</v>
      </c>
      <c r="E4289" t="s">
        <v>1498</v>
      </c>
      <c r="F4289">
        <v>2</v>
      </c>
      <c r="G4289" t="str">
        <f t="array" ref="G4289">INDEX(BillToName,MATCH(A4289,'Bill to Data'!$A$2:$A$3040,0))</f>
        <v>BRYAN MULLIGAN</v>
      </c>
      <c r="H4289" t="str">
        <f t="shared" si="66"/>
        <v>063-0171-183</v>
      </c>
    </row>
    <row r="4290" spans="1:8" x14ac:dyDescent="0.55000000000000004">
      <c r="A4290" t="s">
        <v>3816</v>
      </c>
      <c r="B4290" s="1">
        <v>40781</v>
      </c>
      <c r="C4290" t="s">
        <v>1</v>
      </c>
      <c r="D4290" t="s">
        <v>172</v>
      </c>
      <c r="E4290" t="s">
        <v>173</v>
      </c>
      <c r="F4290">
        <v>1</v>
      </c>
      <c r="G4290" t="str">
        <f t="array" ref="G4290">INDEX(BillToName,MATCH(A4290,'Bill to Data'!$A$2:$A$3040,0))</f>
        <v>KEVIN HOSTLER</v>
      </c>
      <c r="H4290" t="str">
        <f t="shared" ref="H4290:H4353" si="67">LEFT(D4290,LEN(D4290))</f>
        <v>EV100FP</v>
      </c>
    </row>
    <row r="4291" spans="1:8" x14ac:dyDescent="0.55000000000000004">
      <c r="A4291" t="s">
        <v>3817</v>
      </c>
      <c r="B4291" s="1">
        <v>40785</v>
      </c>
      <c r="C4291" t="s">
        <v>1</v>
      </c>
      <c r="D4291" t="s">
        <v>557</v>
      </c>
      <c r="E4291" t="s">
        <v>558</v>
      </c>
      <c r="F4291">
        <v>-1</v>
      </c>
      <c r="G4291" t="str">
        <f t="array" ref="G4291">INDEX(BillToName,MATCH(A4291,'Bill to Data'!$A$2:$A$3040,0))</f>
        <v>AMY MORIN</v>
      </c>
      <c r="H4291" t="str">
        <f t="shared" si="67"/>
        <v>8000-543-250</v>
      </c>
    </row>
    <row r="4292" spans="1:8" x14ac:dyDescent="0.55000000000000004">
      <c r="A4292" t="s">
        <v>3818</v>
      </c>
      <c r="B4292" s="1">
        <v>40785</v>
      </c>
      <c r="C4292" t="s">
        <v>138</v>
      </c>
      <c r="D4292" t="s">
        <v>3734</v>
      </c>
      <c r="E4292" t="s">
        <v>134</v>
      </c>
      <c r="F4292">
        <v>1</v>
      </c>
      <c r="G4292" t="str">
        <f t="array" ref="G4292">INDEX(BillToName,MATCH(A4292,'Bill to Data'!$A$2:$A$3040,0))</f>
        <v>PHILS PEST CONTROL</v>
      </c>
      <c r="H4292" t="str">
        <f t="shared" si="67"/>
        <v>5330C-RX</v>
      </c>
    </row>
    <row r="4293" spans="1:8" x14ac:dyDescent="0.55000000000000004">
      <c r="A4293" t="s">
        <v>3818</v>
      </c>
      <c r="B4293" s="1">
        <v>40794</v>
      </c>
      <c r="C4293" t="s">
        <v>138</v>
      </c>
      <c r="D4293" t="s">
        <v>3819</v>
      </c>
      <c r="E4293" t="s">
        <v>3820</v>
      </c>
      <c r="F4293">
        <v>2</v>
      </c>
      <c r="G4293" t="str">
        <f t="array" ref="G4293">INDEX(BillToName,MATCH(A4293,'Bill to Data'!$A$2:$A$3040,0))</f>
        <v>PHILS PEST CONTROL</v>
      </c>
      <c r="H4293" t="str">
        <f t="shared" si="67"/>
        <v>M220FPT</v>
      </c>
    </row>
    <row r="4294" spans="1:8" x14ac:dyDescent="0.55000000000000004">
      <c r="A4294" t="s">
        <v>3818</v>
      </c>
      <c r="B4294" s="1">
        <v>40794</v>
      </c>
      <c r="C4294" t="s">
        <v>138</v>
      </c>
      <c r="D4294" t="s">
        <v>95</v>
      </c>
      <c r="E4294" t="s">
        <v>3821</v>
      </c>
      <c r="F4294">
        <v>2</v>
      </c>
      <c r="G4294" t="str">
        <f t="array" ref="G4294">INDEX(BillToName,MATCH(A4294,'Bill to Data'!$A$2:$A$3040,0))</f>
        <v>PHILS PEST CONTROL</v>
      </c>
      <c r="H4294" t="str">
        <f t="shared" si="67"/>
        <v>FC220</v>
      </c>
    </row>
    <row r="4295" spans="1:8" x14ac:dyDescent="0.55000000000000004">
      <c r="A4295" t="s">
        <v>3818</v>
      </c>
      <c r="B4295" s="1">
        <v>40794</v>
      </c>
      <c r="C4295" t="s">
        <v>138</v>
      </c>
      <c r="D4295" t="s">
        <v>2750</v>
      </c>
      <c r="E4295" t="s">
        <v>3822</v>
      </c>
      <c r="F4295">
        <v>2</v>
      </c>
      <c r="G4295" t="str">
        <f t="array" ref="G4295">INDEX(BillToName,MATCH(A4295,'Bill to Data'!$A$2:$A$3040,0))</f>
        <v>PHILS PEST CONTROL</v>
      </c>
      <c r="H4295" t="str">
        <f t="shared" si="67"/>
        <v>M221G</v>
      </c>
    </row>
    <row r="4296" spans="1:8" x14ac:dyDescent="0.55000000000000004">
      <c r="A4296" t="s">
        <v>3823</v>
      </c>
      <c r="B4296" s="1">
        <v>40785</v>
      </c>
      <c r="C4296" t="s">
        <v>138</v>
      </c>
      <c r="D4296" t="s">
        <v>2449</v>
      </c>
      <c r="E4296" t="s">
        <v>2450</v>
      </c>
      <c r="F4296">
        <v>1</v>
      </c>
      <c r="G4296" t="str">
        <f t="array" ref="G4296">INDEX(BillToName,MATCH(A4296,'Bill to Data'!$A$2:$A$3040,0))</f>
        <v>CUDD PRESSURE CONTROL</v>
      </c>
      <c r="H4296" t="str">
        <f t="shared" si="67"/>
        <v>4111-035</v>
      </c>
    </row>
    <row r="4297" spans="1:8" x14ac:dyDescent="0.55000000000000004">
      <c r="A4297" t="s">
        <v>3823</v>
      </c>
      <c r="B4297" s="1">
        <v>40794</v>
      </c>
      <c r="C4297" t="s">
        <v>1</v>
      </c>
      <c r="D4297" t="s">
        <v>1298</v>
      </c>
      <c r="E4297" t="s">
        <v>1299</v>
      </c>
      <c r="F4297">
        <v>1</v>
      </c>
      <c r="G4297" t="str">
        <f t="array" ref="G4297">INDEX(BillToName,MATCH(A4297,'Bill to Data'!$A$2:$A$3040,0))</f>
        <v>CUDD PRESSURE CONTROL</v>
      </c>
      <c r="H4297" t="str">
        <f t="shared" si="67"/>
        <v>INFD0015-19</v>
      </c>
    </row>
    <row r="4298" spans="1:8" x14ac:dyDescent="0.55000000000000004">
      <c r="A4298" t="s">
        <v>3824</v>
      </c>
      <c r="B4298" s="1">
        <v>40785</v>
      </c>
      <c r="C4298" t="s">
        <v>138</v>
      </c>
      <c r="D4298" t="s">
        <v>3825</v>
      </c>
      <c r="E4298" t="s">
        <v>3826</v>
      </c>
      <c r="F4298">
        <v>1</v>
      </c>
      <c r="G4298" t="str">
        <f t="array" ref="G4298">INDEX(BillToName,MATCH(A4298,'Bill to Data'!$A$2:$A$3040,0))</f>
        <v>JOHN GAVLICK</v>
      </c>
      <c r="H4298" t="str">
        <f t="shared" si="67"/>
        <v>91-02356</v>
      </c>
    </row>
    <row r="4299" spans="1:8" x14ac:dyDescent="0.55000000000000004">
      <c r="A4299" t="s">
        <v>3824</v>
      </c>
      <c r="B4299" s="1">
        <v>40785</v>
      </c>
      <c r="C4299" t="s">
        <v>138</v>
      </c>
      <c r="D4299" t="s">
        <v>3827</v>
      </c>
      <c r="E4299" t="s">
        <v>3828</v>
      </c>
      <c r="F4299">
        <v>1</v>
      </c>
      <c r="G4299" t="str">
        <f t="array" ref="G4299">INDEX(BillToName,MATCH(A4299,'Bill to Data'!$A$2:$A$3040,0))</f>
        <v>JOHN GAVLICK</v>
      </c>
      <c r="H4299" t="str">
        <f t="shared" si="67"/>
        <v>91-00018</v>
      </c>
    </row>
    <row r="4300" spans="1:8" x14ac:dyDescent="0.55000000000000004">
      <c r="A4300" t="s">
        <v>3824</v>
      </c>
      <c r="B4300" s="1">
        <v>40785</v>
      </c>
      <c r="C4300" t="s">
        <v>138</v>
      </c>
      <c r="D4300" t="s">
        <v>3829</v>
      </c>
      <c r="E4300" t="s">
        <v>3830</v>
      </c>
      <c r="F4300">
        <v>1</v>
      </c>
      <c r="G4300" t="str">
        <f t="array" ref="G4300">INDEX(BillToName,MATCH(A4300,'Bill to Data'!$A$2:$A$3040,0))</f>
        <v>JOHN GAVLICK</v>
      </c>
      <c r="H4300" t="str">
        <f t="shared" si="67"/>
        <v>32-04020</v>
      </c>
    </row>
    <row r="4301" spans="1:8" x14ac:dyDescent="0.55000000000000004">
      <c r="A4301" t="s">
        <v>3824</v>
      </c>
      <c r="B4301" s="1">
        <v>40785</v>
      </c>
      <c r="C4301" t="s">
        <v>138</v>
      </c>
      <c r="D4301" t="s">
        <v>3831</v>
      </c>
      <c r="E4301" t="s">
        <v>3832</v>
      </c>
      <c r="F4301">
        <v>1</v>
      </c>
      <c r="G4301" t="str">
        <f t="array" ref="G4301">INDEX(BillToName,MATCH(A4301,'Bill to Data'!$A$2:$A$3040,0))</f>
        <v>JOHN GAVLICK</v>
      </c>
      <c r="H4301" t="str">
        <f t="shared" si="67"/>
        <v>78-08067</v>
      </c>
    </row>
    <row r="4302" spans="1:8" x14ac:dyDescent="0.55000000000000004">
      <c r="A4302" t="s">
        <v>3824</v>
      </c>
      <c r="B4302" s="1">
        <v>40785</v>
      </c>
      <c r="C4302" t="s">
        <v>138</v>
      </c>
      <c r="D4302" t="s">
        <v>3833</v>
      </c>
      <c r="E4302" t="s">
        <v>3834</v>
      </c>
      <c r="F4302">
        <v>1</v>
      </c>
      <c r="G4302" t="str">
        <f t="array" ref="G4302">INDEX(BillToName,MATCH(A4302,'Bill to Data'!$A$2:$A$3040,0))</f>
        <v>JOHN GAVLICK</v>
      </c>
      <c r="H4302" t="str">
        <f t="shared" si="67"/>
        <v>90-02546</v>
      </c>
    </row>
    <row r="4303" spans="1:8" x14ac:dyDescent="0.55000000000000004">
      <c r="A4303" t="s">
        <v>3824</v>
      </c>
      <c r="B4303" s="1">
        <v>40794</v>
      </c>
      <c r="C4303" t="s">
        <v>1</v>
      </c>
      <c r="D4303" t="s">
        <v>1181</v>
      </c>
      <c r="E4303" t="s">
        <v>1182</v>
      </c>
      <c r="F4303">
        <v>2</v>
      </c>
      <c r="G4303" t="str">
        <f t="array" ref="G4303">INDEX(BillToName,MATCH(A4303,'Bill to Data'!$A$2:$A$3040,0))</f>
        <v>JOHN GAVLICK</v>
      </c>
      <c r="H4303" t="str">
        <f t="shared" si="67"/>
        <v>FC-XT043</v>
      </c>
    </row>
    <row r="4304" spans="1:8" x14ac:dyDescent="0.55000000000000004">
      <c r="A4304" t="s">
        <v>3824</v>
      </c>
      <c r="B4304" s="1">
        <v>40794</v>
      </c>
      <c r="C4304" t="s">
        <v>1</v>
      </c>
      <c r="D4304" t="s">
        <v>1178</v>
      </c>
      <c r="E4304" t="s">
        <v>30</v>
      </c>
      <c r="F4304">
        <v>100</v>
      </c>
      <c r="G4304" t="str">
        <f t="array" ref="G4304">INDEX(BillToName,MATCH(A4304,'Bill to Data'!$A$2:$A$3040,0))</f>
        <v>JOHN GAVLICK</v>
      </c>
      <c r="H4304" t="str">
        <f t="shared" si="67"/>
        <v>25612-7-NYR</v>
      </c>
    </row>
    <row r="4305" spans="1:8" x14ac:dyDescent="0.55000000000000004">
      <c r="A4305" t="s">
        <v>3824</v>
      </c>
      <c r="B4305" s="1">
        <v>40794</v>
      </c>
      <c r="C4305" t="s">
        <v>1</v>
      </c>
      <c r="D4305" t="s">
        <v>1177</v>
      </c>
      <c r="E4305" t="s">
        <v>47</v>
      </c>
      <c r="F4305">
        <v>100</v>
      </c>
      <c r="G4305" t="str">
        <f t="array" ref="G4305">INDEX(BillToName,MATCH(A4305,'Bill to Data'!$A$2:$A$3040,0))</f>
        <v>JOHN GAVLICK</v>
      </c>
      <c r="H4305" t="str">
        <f t="shared" si="67"/>
        <v>TTJ60-11005VP</v>
      </c>
    </row>
    <row r="4306" spans="1:8" x14ac:dyDescent="0.55000000000000004">
      <c r="A4306" t="s">
        <v>3835</v>
      </c>
      <c r="B4306" s="1">
        <v>40794</v>
      </c>
      <c r="C4306" t="s">
        <v>1</v>
      </c>
      <c r="D4306" t="s">
        <v>360</v>
      </c>
      <c r="E4306" t="s">
        <v>361</v>
      </c>
      <c r="F4306">
        <v>1</v>
      </c>
      <c r="G4306" t="str">
        <f t="array" ref="G4306">INDEX(BillToName,MATCH(A4306,'Bill to Data'!$A$2:$A$3040,0))</f>
        <v>JIMMY CHAMPION</v>
      </c>
      <c r="H4306" t="str">
        <f t="shared" si="67"/>
        <v>38720-PPB-X12</v>
      </c>
    </row>
    <row r="4307" spans="1:8" x14ac:dyDescent="0.55000000000000004">
      <c r="A4307" t="s">
        <v>3835</v>
      </c>
      <c r="B4307" s="1">
        <v>40794</v>
      </c>
      <c r="C4307" t="s">
        <v>1</v>
      </c>
      <c r="D4307" t="s">
        <v>597</v>
      </c>
      <c r="E4307" t="s">
        <v>361</v>
      </c>
      <c r="F4307">
        <v>1</v>
      </c>
      <c r="G4307" t="str">
        <f t="array" ref="G4307">INDEX(BillToName,MATCH(A4307,'Bill to Data'!$A$2:$A$3040,0))</f>
        <v>JIMMY CHAMPION</v>
      </c>
      <c r="H4307" t="str">
        <f t="shared" si="67"/>
        <v>38720-PPB-X26</v>
      </c>
    </row>
    <row r="4308" spans="1:8" x14ac:dyDescent="0.55000000000000004">
      <c r="A4308" t="s">
        <v>3835</v>
      </c>
      <c r="B4308" s="1">
        <v>40794</v>
      </c>
      <c r="C4308" t="s">
        <v>1</v>
      </c>
      <c r="D4308" t="s">
        <v>1879</v>
      </c>
      <c r="E4308" t="s">
        <v>638</v>
      </c>
      <c r="F4308">
        <v>1</v>
      </c>
      <c r="G4308" t="str">
        <f t="array" ref="G4308">INDEX(BillToName,MATCH(A4308,'Bill to Data'!$A$2:$A$3040,0))</f>
        <v>JIMMY CHAMPION</v>
      </c>
      <c r="H4308" t="str">
        <f t="shared" si="67"/>
        <v>5500-PPB-X6</v>
      </c>
    </row>
    <row r="4309" spans="1:8" x14ac:dyDescent="0.55000000000000004">
      <c r="A4309" t="s">
        <v>3835</v>
      </c>
      <c r="B4309" s="1">
        <v>40794</v>
      </c>
      <c r="C4309" t="s">
        <v>1</v>
      </c>
      <c r="D4309" t="s">
        <v>2383</v>
      </c>
      <c r="E4309" t="s">
        <v>638</v>
      </c>
      <c r="F4309">
        <v>1</v>
      </c>
      <c r="G4309" t="str">
        <f t="array" ref="G4309">INDEX(BillToName,MATCH(A4309,'Bill to Data'!$A$2:$A$3040,0))</f>
        <v>JIMMY CHAMPION</v>
      </c>
      <c r="H4309" t="str">
        <f t="shared" si="67"/>
        <v>5500-PPB-X5</v>
      </c>
    </row>
    <row r="4310" spans="1:8" x14ac:dyDescent="0.55000000000000004">
      <c r="A4310" t="s">
        <v>3835</v>
      </c>
      <c r="B4310" s="1">
        <v>40794</v>
      </c>
      <c r="C4310" t="s">
        <v>1</v>
      </c>
      <c r="D4310" t="s">
        <v>1515</v>
      </c>
      <c r="E4310" t="s">
        <v>638</v>
      </c>
      <c r="F4310">
        <v>1</v>
      </c>
      <c r="G4310" t="str">
        <f t="array" ref="G4310">INDEX(BillToName,MATCH(A4310,'Bill to Data'!$A$2:$A$3040,0))</f>
        <v>JIMMY CHAMPION</v>
      </c>
      <c r="H4310" t="str">
        <f t="shared" si="67"/>
        <v>5500-PPB-X3</v>
      </c>
    </row>
    <row r="4311" spans="1:8" x14ac:dyDescent="0.55000000000000004">
      <c r="A4311" t="s">
        <v>3835</v>
      </c>
      <c r="B4311" s="1">
        <v>40794</v>
      </c>
      <c r="C4311" t="s">
        <v>1</v>
      </c>
      <c r="D4311" t="s">
        <v>863</v>
      </c>
      <c r="E4311" t="s">
        <v>638</v>
      </c>
      <c r="F4311">
        <v>1</v>
      </c>
      <c r="G4311" t="str">
        <f t="array" ref="G4311">INDEX(BillToName,MATCH(A4311,'Bill to Data'!$A$2:$A$3040,0))</f>
        <v>JIMMY CHAMPION</v>
      </c>
      <c r="H4311" t="str">
        <f t="shared" si="67"/>
        <v>5500-PPB-X8</v>
      </c>
    </row>
    <row r="4312" spans="1:8" x14ac:dyDescent="0.55000000000000004">
      <c r="A4312" t="s">
        <v>3836</v>
      </c>
      <c r="B4312" s="1">
        <v>40785</v>
      </c>
      <c r="C4312" t="s">
        <v>138</v>
      </c>
      <c r="D4312" t="s">
        <v>350</v>
      </c>
      <c r="E4312" t="s">
        <v>351</v>
      </c>
      <c r="F4312">
        <v>1</v>
      </c>
      <c r="G4312" t="str">
        <f t="array" ref="G4312">INDEX(BillToName,MATCH(A4312,'Bill to Data'!$A$2:$A$3040,0))</f>
        <v>JAMES KOHL</v>
      </c>
      <c r="H4312" t="str">
        <f t="shared" si="67"/>
        <v>AA144A-1</v>
      </c>
    </row>
    <row r="4313" spans="1:8" x14ac:dyDescent="0.55000000000000004">
      <c r="A4313" t="s">
        <v>3836</v>
      </c>
      <c r="B4313" s="1">
        <v>40794</v>
      </c>
      <c r="C4313" t="s">
        <v>1</v>
      </c>
      <c r="D4313" t="s">
        <v>136</v>
      </c>
      <c r="E4313" t="s">
        <v>120</v>
      </c>
      <c r="F4313">
        <v>3</v>
      </c>
      <c r="G4313" t="str">
        <f t="array" ref="G4313">INDEX(BillToName,MATCH(A4313,'Bill to Data'!$A$2:$A$3040,0))</f>
        <v>JAMES KOHL</v>
      </c>
      <c r="H4313" t="str">
        <f t="shared" si="67"/>
        <v>XR8008VS</v>
      </c>
    </row>
    <row r="4314" spans="1:8" x14ac:dyDescent="0.55000000000000004">
      <c r="A4314" t="s">
        <v>3837</v>
      </c>
      <c r="B4314" s="1">
        <v>40785</v>
      </c>
      <c r="C4314" t="s">
        <v>1</v>
      </c>
      <c r="D4314" t="s">
        <v>3838</v>
      </c>
      <c r="E4314" t="s">
        <v>3839</v>
      </c>
      <c r="F4314">
        <v>1</v>
      </c>
      <c r="G4314" t="str">
        <f t="array" ref="G4314">INDEX(BillToName,MATCH(A4314,'Bill to Data'!$A$2:$A$3040,0))</f>
        <v>ALAN DYKSTRA</v>
      </c>
      <c r="H4314" t="str">
        <f t="shared" si="67"/>
        <v>US-1000</v>
      </c>
    </row>
    <row r="4315" spans="1:8" x14ac:dyDescent="0.55000000000000004">
      <c r="A4315" t="s">
        <v>3840</v>
      </c>
      <c r="B4315" s="1">
        <v>40785</v>
      </c>
      <c r="C4315" t="s">
        <v>1</v>
      </c>
      <c r="D4315" t="s">
        <v>1674</v>
      </c>
      <c r="E4315" t="s">
        <v>1675</v>
      </c>
      <c r="F4315">
        <v>1</v>
      </c>
      <c r="G4315" t="str">
        <f t="array" ref="G4315">INDEX(BillToName,MATCH(A4315,'Bill to Data'!$A$2:$A$3040,0))</f>
        <v>BRYAN MULLIGAN</v>
      </c>
      <c r="H4315" t="str">
        <f t="shared" si="67"/>
        <v>063-0171-928</v>
      </c>
    </row>
    <row r="4316" spans="1:8" x14ac:dyDescent="0.55000000000000004">
      <c r="A4316" t="s">
        <v>3841</v>
      </c>
      <c r="B4316" s="1">
        <v>40785</v>
      </c>
      <c r="C4316" t="s">
        <v>1</v>
      </c>
      <c r="D4316" t="s">
        <v>620</v>
      </c>
      <c r="E4316" t="s">
        <v>621</v>
      </c>
      <c r="F4316">
        <v>2</v>
      </c>
      <c r="G4316" t="str">
        <f t="array" ref="G4316">INDEX(BillToName,MATCH(A4316,'Bill to Data'!$A$2:$A$3040,0))</f>
        <v>DAVID WEISGERBER</v>
      </c>
      <c r="H4316" t="str">
        <f t="shared" si="67"/>
        <v>TF075</v>
      </c>
    </row>
    <row r="4317" spans="1:8" x14ac:dyDescent="0.55000000000000004">
      <c r="A4317" t="s">
        <v>3841</v>
      </c>
      <c r="B4317" s="1">
        <v>40785</v>
      </c>
      <c r="C4317" t="s">
        <v>1</v>
      </c>
      <c r="D4317" t="s">
        <v>3842</v>
      </c>
      <c r="E4317" t="s">
        <v>3843</v>
      </c>
      <c r="F4317">
        <v>1</v>
      </c>
      <c r="G4317" t="str">
        <f t="array" ref="G4317">INDEX(BillToName,MATCH(A4317,'Bill to Data'!$A$2:$A$3040,0))</f>
        <v>DAVID WEISGERBER</v>
      </c>
      <c r="H4317" t="str">
        <f t="shared" si="67"/>
        <v>MCV100</v>
      </c>
    </row>
    <row r="4318" spans="1:8" x14ac:dyDescent="0.55000000000000004">
      <c r="A4318" t="s">
        <v>3841</v>
      </c>
      <c r="B4318" s="1">
        <v>40785</v>
      </c>
      <c r="C4318" t="s">
        <v>1</v>
      </c>
      <c r="D4318" t="s">
        <v>1298</v>
      </c>
      <c r="E4318" t="s">
        <v>1299</v>
      </c>
      <c r="F4318">
        <v>1</v>
      </c>
      <c r="G4318" t="str">
        <f t="array" ref="G4318">INDEX(BillToName,MATCH(A4318,'Bill to Data'!$A$2:$A$3040,0))</f>
        <v>DAVID WEISGERBER</v>
      </c>
      <c r="H4318" t="str">
        <f t="shared" si="67"/>
        <v>INFD0015-19</v>
      </c>
    </row>
    <row r="4319" spans="1:8" x14ac:dyDescent="0.55000000000000004">
      <c r="A4319" t="s">
        <v>3844</v>
      </c>
      <c r="B4319" s="1">
        <v>40785</v>
      </c>
      <c r="C4319" t="s">
        <v>1</v>
      </c>
      <c r="D4319" t="s">
        <v>2542</v>
      </c>
      <c r="E4319" t="s">
        <v>2543</v>
      </c>
      <c r="F4319">
        <v>1</v>
      </c>
      <c r="G4319" t="str">
        <f t="array" ref="G4319">INDEX(BillToName,MATCH(A4319,'Bill to Data'!$A$2:$A$3040,0))</f>
        <v>JAMES DAVIS</v>
      </c>
      <c r="H4319" t="str">
        <f t="shared" si="67"/>
        <v>WM30</v>
      </c>
    </row>
    <row r="4320" spans="1:8" x14ac:dyDescent="0.55000000000000004">
      <c r="A4320" t="s">
        <v>3844</v>
      </c>
      <c r="B4320" s="1">
        <v>40785</v>
      </c>
      <c r="C4320" t="s">
        <v>1</v>
      </c>
      <c r="D4320" t="s">
        <v>3339</v>
      </c>
      <c r="E4320" t="s">
        <v>3340</v>
      </c>
      <c r="F4320">
        <v>1</v>
      </c>
      <c r="G4320" t="str">
        <f t="array" ref="G4320">INDEX(BillToName,MATCH(A4320,'Bill to Data'!$A$2:$A$3040,0))</f>
        <v>JAMES DAVIS</v>
      </c>
      <c r="H4320" t="str">
        <f t="shared" si="67"/>
        <v>90-02628</v>
      </c>
    </row>
    <row r="4321" spans="1:8" x14ac:dyDescent="0.55000000000000004">
      <c r="A4321" t="s">
        <v>3844</v>
      </c>
      <c r="B4321" s="1">
        <v>40785</v>
      </c>
      <c r="C4321" t="s">
        <v>1</v>
      </c>
      <c r="D4321" t="s">
        <v>2471</v>
      </c>
      <c r="E4321" t="s">
        <v>2472</v>
      </c>
      <c r="F4321">
        <v>50</v>
      </c>
      <c r="G4321" t="str">
        <f t="array" ref="G4321">INDEX(BillToName,MATCH(A4321,'Bill to Data'!$A$2:$A$3040,0))</f>
        <v>JAMES DAVIS</v>
      </c>
      <c r="H4321" t="str">
        <f t="shared" si="67"/>
        <v>QJ363C-3/4-NYB</v>
      </c>
    </row>
    <row r="4322" spans="1:8" x14ac:dyDescent="0.55000000000000004">
      <c r="A4322" t="s">
        <v>3844</v>
      </c>
      <c r="B4322" s="1">
        <v>40785</v>
      </c>
      <c r="C4322" t="s">
        <v>1</v>
      </c>
      <c r="D4322" t="s">
        <v>3845</v>
      </c>
      <c r="E4322" t="s">
        <v>3846</v>
      </c>
      <c r="F4322">
        <v>0</v>
      </c>
      <c r="G4322" t="str">
        <f t="array" ref="G4322">INDEX(BillToName,MATCH(A4322,'Bill to Data'!$A$2:$A$3040,0))</f>
        <v>JAMES DAVIS</v>
      </c>
      <c r="H4322" t="str">
        <f t="shared" si="67"/>
        <v>90-02719</v>
      </c>
    </row>
    <row r="4323" spans="1:8" x14ac:dyDescent="0.55000000000000004">
      <c r="A4323" t="s">
        <v>3847</v>
      </c>
      <c r="B4323" s="1">
        <v>40785</v>
      </c>
      <c r="C4323" t="s">
        <v>1</v>
      </c>
      <c r="D4323" t="s">
        <v>117</v>
      </c>
      <c r="E4323" t="s">
        <v>12</v>
      </c>
      <c r="F4323">
        <v>1</v>
      </c>
      <c r="G4323" t="str">
        <f t="array" ref="G4323">INDEX(BillToName,MATCH(A4323,'Bill to Data'!$A$2:$A$3040,0))</f>
        <v>TRUMAN NICOLAUS</v>
      </c>
      <c r="H4323" t="str">
        <f t="shared" si="67"/>
        <v>50800-21-AL-406</v>
      </c>
    </row>
    <row r="4324" spans="1:8" x14ac:dyDescent="0.55000000000000004">
      <c r="A4324" t="s">
        <v>3848</v>
      </c>
      <c r="B4324" s="1">
        <v>40785</v>
      </c>
      <c r="C4324" t="s">
        <v>138</v>
      </c>
      <c r="D4324" t="s">
        <v>2807</v>
      </c>
      <c r="E4324" t="s">
        <v>2808</v>
      </c>
      <c r="F4324">
        <v>42</v>
      </c>
      <c r="G4324" t="str">
        <f t="array" ref="G4324">INDEX(BillToName,MATCH(A4324,'Bill to Data'!$A$2:$A$3040,0))</f>
        <v>HOPE TECHNICAL SERVICES</v>
      </c>
      <c r="H4324" t="str">
        <f t="shared" si="67"/>
        <v>TP4003E-SS</v>
      </c>
    </row>
    <row r="4325" spans="1:8" x14ac:dyDescent="0.55000000000000004">
      <c r="A4325" t="s">
        <v>3849</v>
      </c>
      <c r="B4325" s="1">
        <v>40785</v>
      </c>
      <c r="C4325" t="s">
        <v>1</v>
      </c>
      <c r="D4325" t="s">
        <v>1152</v>
      </c>
      <c r="E4325" t="s">
        <v>1153</v>
      </c>
      <c r="F4325">
        <v>1</v>
      </c>
      <c r="G4325" t="str">
        <f t="array" ref="G4325">INDEX(BillToName,MATCH(A4325,'Bill to Data'!$A$2:$A$3040,0))</f>
        <v>WADE PERRIGO</v>
      </c>
      <c r="H4325" t="str">
        <f t="shared" si="67"/>
        <v>IN0030-24</v>
      </c>
    </row>
    <row r="4326" spans="1:8" x14ac:dyDescent="0.55000000000000004">
      <c r="A4326" t="s">
        <v>3850</v>
      </c>
      <c r="B4326" s="1">
        <v>40785</v>
      </c>
      <c r="C4326" t="s">
        <v>138</v>
      </c>
      <c r="D4326" t="s">
        <v>2329</v>
      </c>
      <c r="E4326" t="s">
        <v>2330</v>
      </c>
      <c r="F4326">
        <v>6</v>
      </c>
      <c r="G4326" t="str">
        <f t="array" ref="G4326">INDEX(BillToName,MATCH(A4326,'Bill to Data'!$A$2:$A$3040,0))</f>
        <v>Keith Olimski</v>
      </c>
      <c r="H4326" t="str">
        <f t="shared" si="67"/>
        <v>LS075-40</v>
      </c>
    </row>
    <row r="4327" spans="1:8" x14ac:dyDescent="0.55000000000000004">
      <c r="A4327" t="s">
        <v>3850</v>
      </c>
      <c r="B4327" s="1">
        <v>40795</v>
      </c>
      <c r="C4327" t="s">
        <v>1</v>
      </c>
      <c r="D4327" t="s">
        <v>122</v>
      </c>
      <c r="E4327" t="s">
        <v>76</v>
      </c>
      <c r="F4327">
        <v>10</v>
      </c>
      <c r="G4327" t="str">
        <f t="array" ref="G4327">INDEX(BillToName,MATCH(A4327,'Bill to Data'!$A$2:$A$3040,0))</f>
        <v>Keith Olimski</v>
      </c>
      <c r="H4327" t="str">
        <f t="shared" si="67"/>
        <v>QJ111SQ-1-1/4</v>
      </c>
    </row>
    <row r="4328" spans="1:8" x14ac:dyDescent="0.55000000000000004">
      <c r="A4328" t="s">
        <v>3850</v>
      </c>
      <c r="B4328" s="1">
        <v>40795</v>
      </c>
      <c r="C4328" t="s">
        <v>1</v>
      </c>
      <c r="D4328" t="s">
        <v>197</v>
      </c>
      <c r="E4328" t="s">
        <v>198</v>
      </c>
      <c r="F4328">
        <v>4</v>
      </c>
      <c r="G4328" t="str">
        <f t="array" ref="G4328">INDEX(BillToName,MATCH(A4328,'Bill to Data'!$A$2:$A$3040,0))</f>
        <v>Keith Olimski</v>
      </c>
      <c r="H4328" t="str">
        <f t="shared" si="67"/>
        <v>22252-312-750-N</v>
      </c>
    </row>
    <row r="4329" spans="1:8" x14ac:dyDescent="0.55000000000000004">
      <c r="A4329" t="s">
        <v>3850</v>
      </c>
      <c r="B4329" s="1">
        <v>40795</v>
      </c>
      <c r="C4329" t="s">
        <v>1</v>
      </c>
      <c r="D4329" t="s">
        <v>1067</v>
      </c>
      <c r="E4329" t="s">
        <v>1068</v>
      </c>
      <c r="F4329">
        <v>15</v>
      </c>
      <c r="G4329" t="str">
        <f t="array" ref="G4329">INDEX(BillToName,MATCH(A4329,'Bill to Data'!$A$2:$A$3040,0))</f>
        <v>Keith Olimski</v>
      </c>
      <c r="H4329" t="str">
        <f t="shared" si="67"/>
        <v>CP25597-5-NY</v>
      </c>
    </row>
    <row r="4330" spans="1:8" x14ac:dyDescent="0.55000000000000004">
      <c r="A4330" t="s">
        <v>3850</v>
      </c>
      <c r="B4330" s="1">
        <v>40795</v>
      </c>
      <c r="C4330" t="s">
        <v>1</v>
      </c>
      <c r="D4330" t="s">
        <v>254</v>
      </c>
      <c r="E4330" t="s">
        <v>255</v>
      </c>
      <c r="F4330">
        <v>10</v>
      </c>
      <c r="G4330" t="str">
        <f t="array" ref="G4330">INDEX(BillToName,MATCH(A4330,'Bill to Data'!$A$2:$A$3040,0))</f>
        <v>Keith Olimski</v>
      </c>
      <c r="H4330" t="str">
        <f t="shared" si="67"/>
        <v>CP21953-EPR</v>
      </c>
    </row>
    <row r="4331" spans="1:8" x14ac:dyDescent="0.55000000000000004">
      <c r="A4331" t="s">
        <v>3850</v>
      </c>
      <c r="B4331" s="1">
        <v>40795</v>
      </c>
      <c r="C4331" t="s">
        <v>1</v>
      </c>
      <c r="D4331" t="s">
        <v>242</v>
      </c>
      <c r="E4331" t="s">
        <v>243</v>
      </c>
      <c r="F4331">
        <v>10</v>
      </c>
      <c r="G4331" t="str">
        <f t="array" ref="G4331">INDEX(BillToName,MATCH(A4331,'Bill to Data'!$A$2:$A$3040,0))</f>
        <v>Keith Olimski</v>
      </c>
      <c r="H4331" t="str">
        <f t="shared" si="67"/>
        <v>CP19438-EPR</v>
      </c>
    </row>
    <row r="4332" spans="1:8" x14ac:dyDescent="0.55000000000000004">
      <c r="A4332" t="s">
        <v>3850</v>
      </c>
      <c r="B4332" s="1">
        <v>40795</v>
      </c>
      <c r="C4332" t="s">
        <v>1</v>
      </c>
      <c r="D4332" t="s">
        <v>306</v>
      </c>
      <c r="E4332" t="s">
        <v>307</v>
      </c>
      <c r="F4332">
        <v>15</v>
      </c>
      <c r="G4332" t="str">
        <f t="array" ref="G4332">INDEX(BillToName,MATCH(A4332,'Bill to Data'!$A$2:$A$3040,0))</f>
        <v>Keith Olimski</v>
      </c>
      <c r="H4332" t="str">
        <f t="shared" si="67"/>
        <v>AI11002-VS</v>
      </c>
    </row>
    <row r="4333" spans="1:8" x14ac:dyDescent="0.55000000000000004">
      <c r="A4333" t="s">
        <v>3850</v>
      </c>
      <c r="B4333" s="1">
        <v>40795</v>
      </c>
      <c r="C4333" t="s">
        <v>1</v>
      </c>
      <c r="D4333" t="s">
        <v>2715</v>
      </c>
      <c r="E4333" t="s">
        <v>3851</v>
      </c>
      <c r="F4333">
        <v>5</v>
      </c>
      <c r="G4333" t="str">
        <f t="array" ref="G4333">INDEX(BillToName,MATCH(A4333,'Bill to Data'!$A$2:$A$3040,0))</f>
        <v>Keith Olimski</v>
      </c>
      <c r="H4333" t="str">
        <f t="shared" si="67"/>
        <v>5319</v>
      </c>
    </row>
    <row r="4334" spans="1:8" x14ac:dyDescent="0.55000000000000004">
      <c r="A4334" t="s">
        <v>3852</v>
      </c>
      <c r="B4334" s="1">
        <v>40785</v>
      </c>
      <c r="C4334" t="s">
        <v>138</v>
      </c>
      <c r="D4334" t="s">
        <v>1776</v>
      </c>
      <c r="E4334" t="s">
        <v>1777</v>
      </c>
      <c r="F4334">
        <v>4</v>
      </c>
      <c r="G4334" t="str">
        <f t="array" ref="G4334">INDEX(BillToName,MATCH(A4334,'Bill to Data'!$A$2:$A$3040,0))</f>
        <v>INTEGRA PLASTIC PRODUCTS</v>
      </c>
      <c r="H4334" t="str">
        <f t="shared" si="67"/>
        <v>3522000</v>
      </c>
    </row>
    <row r="4335" spans="1:8" x14ac:dyDescent="0.55000000000000004">
      <c r="A4335" t="s">
        <v>3852</v>
      </c>
      <c r="B4335" s="1">
        <v>40785</v>
      </c>
      <c r="C4335" t="s">
        <v>138</v>
      </c>
      <c r="D4335" t="s">
        <v>1778</v>
      </c>
      <c r="E4335" t="s">
        <v>1779</v>
      </c>
      <c r="F4335">
        <v>4</v>
      </c>
      <c r="G4335" t="str">
        <f t="array" ref="G4335">INDEX(BillToName,MATCH(A4335,'Bill to Data'!$A$2:$A$3040,0))</f>
        <v>INTEGRA PLASTIC PRODUCTS</v>
      </c>
      <c r="H4335" t="str">
        <f t="shared" si="67"/>
        <v>350401</v>
      </c>
    </row>
    <row r="4336" spans="1:8" x14ac:dyDescent="0.55000000000000004">
      <c r="A4336" t="s">
        <v>3852</v>
      </c>
      <c r="B4336" s="1">
        <v>40795</v>
      </c>
      <c r="C4336" t="s">
        <v>1</v>
      </c>
      <c r="D4336" t="s">
        <v>3853</v>
      </c>
      <c r="E4336" t="s">
        <v>3854</v>
      </c>
      <c r="F4336">
        <v>1</v>
      </c>
      <c r="G4336" t="str">
        <f t="array" ref="G4336">INDEX(BillToName,MATCH(A4336,'Bill to Data'!$A$2:$A$3040,0))</f>
        <v>INTEGRA PLASTIC PRODUCTS</v>
      </c>
      <c r="H4336" t="str">
        <f t="shared" si="67"/>
        <v>10052Q</v>
      </c>
    </row>
    <row r="4337" spans="1:8" x14ac:dyDescent="0.55000000000000004">
      <c r="A4337" t="s">
        <v>3855</v>
      </c>
      <c r="B4337" s="1">
        <v>40785</v>
      </c>
      <c r="C4337" t="s">
        <v>1</v>
      </c>
      <c r="D4337" t="s">
        <v>3756</v>
      </c>
      <c r="E4337" t="s">
        <v>3757</v>
      </c>
      <c r="F4337">
        <v>1</v>
      </c>
      <c r="G4337" t="str">
        <f t="array" ref="G4337">INDEX(BillToName,MATCH(A4337,'Bill to Data'!$A$2:$A$3040,0))</f>
        <v>FRED ROBINSON</v>
      </c>
      <c r="H4337" t="str">
        <f t="shared" si="67"/>
        <v>1532C-6SP</v>
      </c>
    </row>
    <row r="4338" spans="1:8" x14ac:dyDescent="0.55000000000000004">
      <c r="A4338" t="s">
        <v>3855</v>
      </c>
      <c r="B4338" s="1">
        <v>40795</v>
      </c>
      <c r="C4338" t="s">
        <v>138</v>
      </c>
      <c r="D4338" t="s">
        <v>3856</v>
      </c>
      <c r="E4338" t="s">
        <v>3857</v>
      </c>
      <c r="F4338">
        <v>1</v>
      </c>
      <c r="G4338" t="str">
        <f t="array" ref="G4338">INDEX(BillToName,MATCH(A4338,'Bill to Data'!$A$2:$A$3040,0))</f>
        <v>FRED ROBINSON</v>
      </c>
      <c r="H4338" t="str">
        <f t="shared" si="67"/>
        <v>077-0180-017</v>
      </c>
    </row>
    <row r="4339" spans="1:8" x14ac:dyDescent="0.55000000000000004">
      <c r="A4339" t="s">
        <v>3858</v>
      </c>
      <c r="B4339" s="1">
        <v>40785</v>
      </c>
      <c r="C4339" t="s">
        <v>138</v>
      </c>
      <c r="D4339" t="s">
        <v>3859</v>
      </c>
      <c r="E4339" t="s">
        <v>3860</v>
      </c>
      <c r="F4339">
        <v>50</v>
      </c>
      <c r="G4339" t="str">
        <f t="array" ref="G4339">INDEX(BillToName,MATCH(A4339,'Bill to Data'!$A$2:$A$3040,0))</f>
        <v>PETER FARRELL</v>
      </c>
      <c r="H4339" t="str">
        <f t="shared" si="67"/>
        <v>55280-1-05</v>
      </c>
    </row>
    <row r="4340" spans="1:8" x14ac:dyDescent="0.55000000000000004">
      <c r="A4340" t="s">
        <v>3858</v>
      </c>
      <c r="B4340" s="1">
        <v>40785</v>
      </c>
      <c r="C4340" t="s">
        <v>138</v>
      </c>
      <c r="D4340" t="s">
        <v>3861</v>
      </c>
      <c r="E4340" t="s">
        <v>3862</v>
      </c>
      <c r="F4340">
        <v>50</v>
      </c>
      <c r="G4340" t="str">
        <f t="array" ref="G4340">INDEX(BillToName,MATCH(A4340,'Bill to Data'!$A$2:$A$3040,0))</f>
        <v>PETER FARRELL</v>
      </c>
      <c r="H4340" t="str">
        <f t="shared" si="67"/>
        <v>56720-1/8-F</v>
      </c>
    </row>
    <row r="4341" spans="1:8" x14ac:dyDescent="0.55000000000000004">
      <c r="A4341" t="s">
        <v>3858</v>
      </c>
      <c r="B4341" s="1">
        <v>40795</v>
      </c>
      <c r="C4341" t="s">
        <v>138</v>
      </c>
      <c r="D4341" t="s">
        <v>2449</v>
      </c>
      <c r="E4341" t="s">
        <v>2450</v>
      </c>
      <c r="F4341">
        <v>1</v>
      </c>
      <c r="G4341" t="str">
        <f t="array" ref="G4341">INDEX(BillToName,MATCH(A4341,'Bill to Data'!$A$2:$A$3040,0))</f>
        <v>PETER FARRELL</v>
      </c>
      <c r="H4341" t="str">
        <f t="shared" si="67"/>
        <v>4111-035</v>
      </c>
    </row>
    <row r="4342" spans="1:8" x14ac:dyDescent="0.55000000000000004">
      <c r="A4342" t="s">
        <v>3863</v>
      </c>
      <c r="B4342" s="1">
        <v>40785</v>
      </c>
      <c r="C4342" t="s">
        <v>138</v>
      </c>
      <c r="D4342" t="s">
        <v>3859</v>
      </c>
      <c r="E4342" t="s">
        <v>3860</v>
      </c>
      <c r="F4342">
        <v>50</v>
      </c>
      <c r="G4342" t="str">
        <f t="array" ref="G4342">INDEX(BillToName,MATCH(A4342,'Bill to Data'!$A$2:$A$3040,0))</f>
        <v>PETER FARRELL</v>
      </c>
      <c r="H4342" t="str">
        <f t="shared" si="67"/>
        <v>55280-1-05</v>
      </c>
    </row>
    <row r="4343" spans="1:8" x14ac:dyDescent="0.55000000000000004">
      <c r="A4343" t="s">
        <v>3863</v>
      </c>
      <c r="B4343" s="1">
        <v>40785</v>
      </c>
      <c r="C4343" t="s">
        <v>138</v>
      </c>
      <c r="D4343" t="s">
        <v>3861</v>
      </c>
      <c r="E4343" t="s">
        <v>3862</v>
      </c>
      <c r="F4343">
        <v>30</v>
      </c>
      <c r="G4343" t="str">
        <f t="array" ref="G4343">INDEX(BillToName,MATCH(A4343,'Bill to Data'!$A$2:$A$3040,0))</f>
        <v>PETER FARRELL</v>
      </c>
      <c r="H4343" t="str">
        <f t="shared" si="67"/>
        <v>56720-1/8-F</v>
      </c>
    </row>
    <row r="4344" spans="1:8" x14ac:dyDescent="0.55000000000000004">
      <c r="A4344" t="s">
        <v>3864</v>
      </c>
      <c r="B4344" s="1">
        <v>40785</v>
      </c>
      <c r="C4344" t="s">
        <v>1</v>
      </c>
      <c r="D4344" t="s">
        <v>256</v>
      </c>
      <c r="E4344" t="s">
        <v>257</v>
      </c>
      <c r="F4344">
        <v>25</v>
      </c>
      <c r="G4344" t="str">
        <f t="array" ref="G4344">INDEX(BillToName,MATCH(A4344,'Bill to Data'!$A$2:$A$3040,0))</f>
        <v>BRYCE REECE</v>
      </c>
      <c r="H4344" t="str">
        <f t="shared" si="67"/>
        <v>L85-050</v>
      </c>
    </row>
    <row r="4345" spans="1:8" x14ac:dyDescent="0.55000000000000004">
      <c r="A4345" t="s">
        <v>3864</v>
      </c>
      <c r="B4345" s="1">
        <v>40785</v>
      </c>
      <c r="C4345" t="s">
        <v>1</v>
      </c>
      <c r="D4345" t="s">
        <v>769</v>
      </c>
      <c r="E4345" t="s">
        <v>770</v>
      </c>
      <c r="F4345">
        <v>6</v>
      </c>
      <c r="G4345" t="str">
        <f t="array" ref="G4345">INDEX(BillToName,MATCH(A4345,'Bill to Data'!$A$2:$A$3040,0))</f>
        <v>BRYCE REECE</v>
      </c>
      <c r="H4345" t="str">
        <f t="shared" si="67"/>
        <v>6051-SS-100</v>
      </c>
    </row>
    <row r="4346" spans="1:8" x14ac:dyDescent="0.55000000000000004">
      <c r="A4346" t="s">
        <v>3864</v>
      </c>
      <c r="B4346" s="1">
        <v>40785</v>
      </c>
      <c r="C4346" t="s">
        <v>1</v>
      </c>
      <c r="D4346" t="s">
        <v>111</v>
      </c>
      <c r="E4346" t="s">
        <v>76</v>
      </c>
      <c r="F4346">
        <v>7</v>
      </c>
      <c r="G4346" t="str">
        <f t="array" ref="G4346">INDEX(BillToName,MATCH(A4346,'Bill to Data'!$A$2:$A$3040,0))</f>
        <v>BRYCE REECE</v>
      </c>
      <c r="H4346" t="str">
        <f t="shared" si="67"/>
        <v>QJ111SQ-1</v>
      </c>
    </row>
    <row r="4347" spans="1:8" x14ac:dyDescent="0.55000000000000004">
      <c r="A4347" t="s">
        <v>3864</v>
      </c>
      <c r="B4347" s="1">
        <v>40785</v>
      </c>
      <c r="C4347" t="s">
        <v>1</v>
      </c>
      <c r="D4347" t="s">
        <v>164</v>
      </c>
      <c r="E4347" t="s">
        <v>81</v>
      </c>
      <c r="F4347">
        <v>6</v>
      </c>
      <c r="G4347" t="str">
        <f t="array" ref="G4347">INDEX(BillToName,MATCH(A4347,'Bill to Data'!$A$2:$A$3040,0))</f>
        <v>BRYCE REECE</v>
      </c>
      <c r="H4347" t="str">
        <f t="shared" si="67"/>
        <v>18636-112-406-N</v>
      </c>
    </row>
    <row r="4348" spans="1:8" x14ac:dyDescent="0.55000000000000004">
      <c r="A4348" t="s">
        <v>3864</v>
      </c>
      <c r="B4348" s="1">
        <v>40785</v>
      </c>
      <c r="C4348" t="s">
        <v>1</v>
      </c>
      <c r="D4348" t="s">
        <v>532</v>
      </c>
      <c r="E4348" t="s">
        <v>79</v>
      </c>
      <c r="F4348">
        <v>3</v>
      </c>
      <c r="G4348" t="str">
        <f t="array" ref="G4348">INDEX(BillToName,MATCH(A4348,'Bill to Data'!$A$2:$A$3040,0))</f>
        <v>BRYCE REECE</v>
      </c>
      <c r="H4348" t="str">
        <f t="shared" si="67"/>
        <v>18637-113-406-N</v>
      </c>
    </row>
    <row r="4349" spans="1:8" x14ac:dyDescent="0.55000000000000004">
      <c r="A4349" t="s">
        <v>3864</v>
      </c>
      <c r="B4349" s="1">
        <v>40785</v>
      </c>
      <c r="C4349" t="s">
        <v>1</v>
      </c>
      <c r="D4349" t="s">
        <v>82</v>
      </c>
      <c r="E4349" t="s">
        <v>83</v>
      </c>
      <c r="F4349">
        <v>4</v>
      </c>
      <c r="G4349" t="str">
        <f t="array" ref="G4349">INDEX(BillToName,MATCH(A4349,'Bill to Data'!$A$2:$A$3040,0))</f>
        <v>BRYCE REECE</v>
      </c>
      <c r="H4349" t="str">
        <f t="shared" si="67"/>
        <v>18638-111-540-N</v>
      </c>
    </row>
    <row r="4350" spans="1:8" x14ac:dyDescent="0.55000000000000004">
      <c r="A4350" t="s">
        <v>3864</v>
      </c>
      <c r="B4350" s="1">
        <v>40785</v>
      </c>
      <c r="C4350" t="s">
        <v>1</v>
      </c>
      <c r="D4350" t="s">
        <v>2839</v>
      </c>
      <c r="E4350" t="s">
        <v>2840</v>
      </c>
      <c r="F4350">
        <v>8</v>
      </c>
      <c r="G4350" t="str">
        <f t="array" ref="G4350">INDEX(BillToName,MATCH(A4350,'Bill to Data'!$A$2:$A$3040,0))</f>
        <v>BRYCE REECE</v>
      </c>
      <c r="H4350" t="str">
        <f t="shared" si="67"/>
        <v>TTJ60-11006VP</v>
      </c>
    </row>
    <row r="4351" spans="1:8" x14ac:dyDescent="0.55000000000000004">
      <c r="A4351" t="s">
        <v>3865</v>
      </c>
      <c r="B4351" s="1">
        <v>40786</v>
      </c>
      <c r="C4351" t="s">
        <v>138</v>
      </c>
      <c r="D4351" t="s">
        <v>3455</v>
      </c>
      <c r="E4351" t="s">
        <v>3456</v>
      </c>
      <c r="F4351">
        <v>2</v>
      </c>
      <c r="G4351" t="str">
        <f t="array" ref="G4351">INDEX(BillToName,MATCH(A4351,'Bill to Data'!$A$2:$A$3040,0))</f>
        <v>Ryan's Agri</v>
      </c>
      <c r="H4351" t="str">
        <f t="shared" si="67"/>
        <v>FM3009</v>
      </c>
    </row>
    <row r="4352" spans="1:8" x14ac:dyDescent="0.55000000000000004">
      <c r="A4352" t="s">
        <v>3866</v>
      </c>
      <c r="B4352" s="1">
        <v>40786</v>
      </c>
      <c r="C4352" t="s">
        <v>1</v>
      </c>
      <c r="D4352" t="s">
        <v>3845</v>
      </c>
      <c r="E4352" t="s">
        <v>3846</v>
      </c>
      <c r="F4352">
        <v>1</v>
      </c>
      <c r="G4352" t="str">
        <f t="array" ref="G4352">INDEX(BillToName,MATCH(A4352,'Bill to Data'!$A$2:$A$3040,0))</f>
        <v>JAMES DAVIS</v>
      </c>
      <c r="H4352" t="str">
        <f t="shared" si="67"/>
        <v>90-02719</v>
      </c>
    </row>
    <row r="4353" spans="1:8" x14ac:dyDescent="0.55000000000000004">
      <c r="A4353" t="s">
        <v>3866</v>
      </c>
      <c r="B4353" s="1">
        <v>40795</v>
      </c>
      <c r="C4353" t="s">
        <v>138</v>
      </c>
      <c r="D4353" t="s">
        <v>3867</v>
      </c>
      <c r="E4353" t="s">
        <v>1083</v>
      </c>
      <c r="F4353">
        <v>2</v>
      </c>
      <c r="G4353" t="str">
        <f t="array" ref="G4353">INDEX(BillToName,MATCH(A4353,'Bill to Data'!$A$2:$A$3040,0))</f>
        <v>JAMES DAVIS</v>
      </c>
      <c r="H4353" t="str">
        <f t="shared" si="67"/>
        <v>H1/4U-SS0508HE</v>
      </c>
    </row>
    <row r="4354" spans="1:8" x14ac:dyDescent="0.55000000000000004">
      <c r="A4354" t="s">
        <v>3866</v>
      </c>
      <c r="B4354" s="1">
        <v>40795</v>
      </c>
      <c r="C4354" t="s">
        <v>138</v>
      </c>
      <c r="D4354" t="s">
        <v>3868</v>
      </c>
      <c r="E4354" t="s">
        <v>2038</v>
      </c>
      <c r="F4354">
        <v>1</v>
      </c>
      <c r="G4354" t="str">
        <f t="array" ref="G4354">INDEX(BillToName,MATCH(A4354,'Bill to Data'!$A$2:$A$3040,0))</f>
        <v>JAMES DAVIS</v>
      </c>
      <c r="H4354" t="str">
        <f t="shared" ref="H4354:H4417" si="68">LEFT(D4354,LEN(D4354))</f>
        <v>OC-10</v>
      </c>
    </row>
    <row r="4355" spans="1:8" x14ac:dyDescent="0.55000000000000004">
      <c r="A4355" t="s">
        <v>3866</v>
      </c>
      <c r="B4355" s="1">
        <v>40795</v>
      </c>
      <c r="C4355" t="s">
        <v>138</v>
      </c>
      <c r="D4355" t="s">
        <v>3869</v>
      </c>
      <c r="E4355" t="s">
        <v>3870</v>
      </c>
      <c r="F4355">
        <v>2</v>
      </c>
      <c r="G4355" t="str">
        <f t="array" ref="G4355">INDEX(BillToName,MATCH(A4355,'Bill to Data'!$A$2:$A$3040,0))</f>
        <v>JAMES DAVIS</v>
      </c>
      <c r="H4355" t="str">
        <f t="shared" si="68"/>
        <v>H1/4VV-11004</v>
      </c>
    </row>
    <row r="4356" spans="1:8" x14ac:dyDescent="0.55000000000000004">
      <c r="A4356" t="s">
        <v>3866</v>
      </c>
      <c r="B4356" s="1">
        <v>40795</v>
      </c>
      <c r="C4356" t="s">
        <v>138</v>
      </c>
      <c r="D4356" t="s">
        <v>3871</v>
      </c>
      <c r="E4356" t="s">
        <v>3872</v>
      </c>
      <c r="F4356">
        <v>1</v>
      </c>
      <c r="G4356" t="str">
        <f t="array" ref="G4356">INDEX(BillToName,MATCH(A4356,'Bill to Data'!$A$2:$A$3040,0))</f>
        <v>JAMES DAVIS</v>
      </c>
      <c r="H4356" t="str">
        <f t="shared" si="68"/>
        <v>CP3819</v>
      </c>
    </row>
    <row r="4357" spans="1:8" x14ac:dyDescent="0.55000000000000004">
      <c r="A4357" t="s">
        <v>3873</v>
      </c>
      <c r="B4357" s="1">
        <v>40786</v>
      </c>
      <c r="C4357" t="s">
        <v>1</v>
      </c>
      <c r="D4357" t="s">
        <v>2370</v>
      </c>
      <c r="E4357" t="s">
        <v>2371</v>
      </c>
      <c r="F4357">
        <v>4</v>
      </c>
      <c r="G4357" t="str">
        <f t="array" ref="G4357">INDEX(BillToName,MATCH(A4357,'Bill to Data'!$A$2:$A$3040,0))</f>
        <v>VIRGIL PITTMAN</v>
      </c>
      <c r="H4357" t="str">
        <f t="shared" si="68"/>
        <v>LST180</v>
      </c>
    </row>
    <row r="4358" spans="1:8" x14ac:dyDescent="0.55000000000000004">
      <c r="A4358" t="s">
        <v>3873</v>
      </c>
      <c r="B4358" s="1">
        <v>40786</v>
      </c>
      <c r="C4358" t="s">
        <v>1</v>
      </c>
      <c r="D4358" t="s">
        <v>2567</v>
      </c>
      <c r="E4358" t="s">
        <v>2568</v>
      </c>
      <c r="F4358">
        <v>2</v>
      </c>
      <c r="G4358" t="str">
        <f t="array" ref="G4358">INDEX(BillToName,MATCH(A4358,'Bill to Data'!$A$2:$A$3040,0))</f>
        <v>VIRGIL PITTMAN</v>
      </c>
      <c r="H4358" t="str">
        <f t="shared" si="68"/>
        <v>LST100-B</v>
      </c>
    </row>
    <row r="4359" spans="1:8" x14ac:dyDescent="0.55000000000000004">
      <c r="A4359" t="s">
        <v>3874</v>
      </c>
      <c r="B4359" s="1">
        <v>40786</v>
      </c>
      <c r="C4359" t="s">
        <v>138</v>
      </c>
      <c r="D4359" t="s">
        <v>892</v>
      </c>
      <c r="E4359" t="s">
        <v>3002</v>
      </c>
      <c r="F4359">
        <v>50</v>
      </c>
      <c r="G4359" t="str">
        <f t="array" ref="G4359">INDEX(BillToName,MATCH(A4359,'Bill to Data'!$A$2:$A$3040,0))</f>
        <v>TOM PRITCHETT</v>
      </c>
      <c r="H4359" t="str">
        <f t="shared" si="68"/>
        <v>TDXL11004</v>
      </c>
    </row>
    <row r="4360" spans="1:8" x14ac:dyDescent="0.55000000000000004">
      <c r="A4360" t="s">
        <v>3875</v>
      </c>
      <c r="B4360" s="1">
        <v>40798</v>
      </c>
      <c r="C4360" t="s">
        <v>138</v>
      </c>
      <c r="D4360" t="s">
        <v>1011</v>
      </c>
      <c r="E4360" t="s">
        <v>20</v>
      </c>
      <c r="F4360">
        <v>9</v>
      </c>
      <c r="G4360" t="str">
        <f t="array" ref="G4360">INDEX(BillToName,MATCH(A4360,'Bill to Data'!$A$2:$A$3040,0))</f>
        <v>SEAN JONES</v>
      </c>
      <c r="H4360" t="str">
        <f t="shared" si="68"/>
        <v>AA30-1/4</v>
      </c>
    </row>
    <row r="4361" spans="1:8" x14ac:dyDescent="0.55000000000000004">
      <c r="A4361" t="s">
        <v>3876</v>
      </c>
      <c r="B4361" s="1">
        <v>40798</v>
      </c>
      <c r="C4361" t="s">
        <v>138</v>
      </c>
      <c r="D4361" t="s">
        <v>1115</v>
      </c>
      <c r="E4361" t="s">
        <v>945</v>
      </c>
      <c r="F4361">
        <v>2</v>
      </c>
      <c r="G4361" t="str">
        <f t="array" ref="G4361">INDEX(BillToName,MATCH(A4361,'Bill to Data'!$A$2:$A$3040,0))</f>
        <v>Eli Leader</v>
      </c>
      <c r="H4361" t="str">
        <f t="shared" si="68"/>
        <v>TK-VS2</v>
      </c>
    </row>
    <row r="4362" spans="1:8" x14ac:dyDescent="0.55000000000000004">
      <c r="A4362" t="s">
        <v>3876</v>
      </c>
      <c r="B4362" s="1">
        <v>40798</v>
      </c>
      <c r="C4362" t="s">
        <v>138</v>
      </c>
      <c r="D4362" t="s">
        <v>1867</v>
      </c>
      <c r="E4362" t="s">
        <v>945</v>
      </c>
      <c r="F4362">
        <v>2</v>
      </c>
      <c r="G4362" t="str">
        <f t="array" ref="G4362">INDEX(BillToName,MATCH(A4362,'Bill to Data'!$A$2:$A$3040,0))</f>
        <v>Eli Leader</v>
      </c>
      <c r="H4362" t="str">
        <f t="shared" si="68"/>
        <v>TK-VS3</v>
      </c>
    </row>
    <row r="4363" spans="1:8" x14ac:dyDescent="0.55000000000000004">
      <c r="A4363" t="s">
        <v>3876</v>
      </c>
      <c r="B4363" s="1">
        <v>40798</v>
      </c>
      <c r="C4363" t="s">
        <v>138</v>
      </c>
      <c r="D4363" t="s">
        <v>71</v>
      </c>
      <c r="E4363" t="s">
        <v>72</v>
      </c>
      <c r="F4363">
        <v>4</v>
      </c>
      <c r="G4363" t="str">
        <f t="array" ref="G4363">INDEX(BillToName,MATCH(A4363,'Bill to Data'!$A$2:$A$3040,0))</f>
        <v>Eli Leader</v>
      </c>
      <c r="H4363" t="str">
        <f t="shared" si="68"/>
        <v>55215-50-EPR</v>
      </c>
    </row>
    <row r="4364" spans="1:8" x14ac:dyDescent="0.55000000000000004">
      <c r="A4364" t="s">
        <v>3876</v>
      </c>
      <c r="B4364" s="1">
        <v>40798</v>
      </c>
      <c r="C4364" t="s">
        <v>138</v>
      </c>
      <c r="D4364" t="s">
        <v>3877</v>
      </c>
      <c r="E4364" t="s">
        <v>743</v>
      </c>
      <c r="F4364">
        <v>4</v>
      </c>
      <c r="G4364" t="str">
        <f t="array" ref="G4364">INDEX(BillToName,MATCH(A4364,'Bill to Data'!$A$2:$A$3040,0))</f>
        <v>Eli Leader</v>
      </c>
      <c r="H4364" t="str">
        <f t="shared" si="68"/>
        <v>QJ8355-1/4-NYB</v>
      </c>
    </row>
    <row r="4365" spans="1:8" x14ac:dyDescent="0.55000000000000004">
      <c r="A4365" t="s">
        <v>3878</v>
      </c>
      <c r="B4365" s="1">
        <v>40798</v>
      </c>
      <c r="C4365" t="s">
        <v>138</v>
      </c>
      <c r="D4365" t="s">
        <v>3879</v>
      </c>
      <c r="E4365" t="s">
        <v>2295</v>
      </c>
      <c r="F4365">
        <v>2</v>
      </c>
      <c r="G4365" t="str">
        <f t="array" ref="G4365">INDEX(BillToName,MATCH(A4365,'Bill to Data'!$A$2:$A$3040,0))</f>
        <v>JEREMIAH BURGER</v>
      </c>
      <c r="H4365" t="str">
        <f t="shared" si="68"/>
        <v>PK-AB36-KIT</v>
      </c>
    </row>
    <row r="4366" spans="1:8" x14ac:dyDescent="0.55000000000000004">
      <c r="A4366" t="s">
        <v>3878</v>
      </c>
      <c r="B4366" s="1">
        <v>40798</v>
      </c>
      <c r="C4366" t="s">
        <v>138</v>
      </c>
      <c r="D4366" t="s">
        <v>3880</v>
      </c>
      <c r="E4366" t="s">
        <v>3881</v>
      </c>
      <c r="F4366">
        <v>1</v>
      </c>
      <c r="G4366" t="str">
        <f t="array" ref="G4366">INDEX(BillToName,MATCH(A4366,'Bill to Data'!$A$2:$A$3040,0))</f>
        <v>JEREMIAH BURGER</v>
      </c>
      <c r="H4366" t="str">
        <f t="shared" si="68"/>
        <v>AA36-1/4-SS</v>
      </c>
    </row>
    <row r="4367" spans="1:8" x14ac:dyDescent="0.55000000000000004">
      <c r="A4367" t="s">
        <v>3882</v>
      </c>
      <c r="B4367" s="1">
        <v>40799</v>
      </c>
      <c r="C4367" t="s">
        <v>1</v>
      </c>
      <c r="D4367" t="s">
        <v>522</v>
      </c>
      <c r="E4367" t="s">
        <v>63</v>
      </c>
      <c r="F4367">
        <v>1</v>
      </c>
      <c r="G4367" t="str">
        <f t="array" ref="G4367">INDEX(BillToName,MATCH(A4367,'Bill to Data'!$A$2:$A$3040,0))</f>
        <v>DUSTIN HOLT</v>
      </c>
      <c r="H4367" t="str">
        <f t="shared" si="68"/>
        <v>TP8003VS</v>
      </c>
    </row>
    <row r="4368" spans="1:8" x14ac:dyDescent="0.55000000000000004">
      <c r="A4368" t="s">
        <v>3882</v>
      </c>
      <c r="B4368" s="1">
        <v>40799</v>
      </c>
      <c r="C4368" t="s">
        <v>1</v>
      </c>
      <c r="D4368" t="s">
        <v>274</v>
      </c>
      <c r="E4368" t="s">
        <v>3883</v>
      </c>
      <c r="F4368">
        <v>1</v>
      </c>
      <c r="G4368" t="str">
        <f t="array" ref="G4368">INDEX(BillToName,MATCH(A4368,'Bill to Data'!$A$2:$A$3040,0))</f>
        <v>DUSTIN HOLT</v>
      </c>
      <c r="H4368" t="str">
        <f t="shared" si="68"/>
        <v>22650-PP-406</v>
      </c>
    </row>
    <row r="4369" spans="1:8" x14ac:dyDescent="0.55000000000000004">
      <c r="A4369" t="s">
        <v>3884</v>
      </c>
      <c r="B4369" s="1">
        <v>40799</v>
      </c>
      <c r="C4369" t="s">
        <v>1</v>
      </c>
      <c r="D4369" t="s">
        <v>528</v>
      </c>
      <c r="E4369" t="s">
        <v>529</v>
      </c>
      <c r="F4369">
        <v>2</v>
      </c>
      <c r="G4369" t="str">
        <f t="array" ref="G4369">INDEX(BillToName,MATCH(A4369,'Bill to Data'!$A$2:$A$3040,0))</f>
        <v>Keith Troyer</v>
      </c>
      <c r="H4369" t="str">
        <f t="shared" si="68"/>
        <v>23120-3/4-PP</v>
      </c>
    </row>
    <row r="4370" spans="1:8" x14ac:dyDescent="0.55000000000000004">
      <c r="A4370" t="s">
        <v>3885</v>
      </c>
      <c r="B4370" s="1">
        <v>40799</v>
      </c>
      <c r="C4370" t="s">
        <v>1</v>
      </c>
      <c r="D4370" t="s">
        <v>1696</v>
      </c>
      <c r="E4370" t="s">
        <v>3886</v>
      </c>
      <c r="F4370">
        <v>1</v>
      </c>
      <c r="G4370" t="str">
        <f t="array" ref="G4370">INDEX(BillToName,MATCH(A4370,'Bill to Data'!$A$2:$A$3040,0))</f>
        <v>CLAY MCCOOK</v>
      </c>
      <c r="H4370" t="str">
        <f t="shared" si="68"/>
        <v>LS100-80</v>
      </c>
    </row>
    <row r="4371" spans="1:8" x14ac:dyDescent="0.55000000000000004">
      <c r="A4371" t="s">
        <v>3887</v>
      </c>
      <c r="B4371" s="1">
        <v>40799</v>
      </c>
      <c r="C4371" t="s">
        <v>1</v>
      </c>
      <c r="D4371" t="s">
        <v>242</v>
      </c>
      <c r="E4371" t="s">
        <v>243</v>
      </c>
      <c r="F4371">
        <v>4</v>
      </c>
      <c r="G4371" t="str">
        <f t="array" ref="G4371">INDEX(BillToName,MATCH(A4371,'Bill to Data'!$A$2:$A$3040,0))</f>
        <v>Hollis O'Neal</v>
      </c>
      <c r="H4371" t="str">
        <f t="shared" si="68"/>
        <v>CP19438-EPR</v>
      </c>
    </row>
    <row r="4372" spans="1:8" x14ac:dyDescent="0.55000000000000004">
      <c r="A4372" t="s">
        <v>3887</v>
      </c>
      <c r="B4372" s="1">
        <v>40799</v>
      </c>
      <c r="C4372" t="s">
        <v>1</v>
      </c>
      <c r="D4372" t="s">
        <v>44</v>
      </c>
      <c r="E4372" t="s">
        <v>45</v>
      </c>
      <c r="F4372">
        <v>4</v>
      </c>
      <c r="G4372" t="str">
        <f t="array" ref="G4372">INDEX(BillToName,MATCH(A4372,'Bill to Data'!$A$2:$A$3040,0))</f>
        <v>Hollis O'Neal</v>
      </c>
      <c r="H4372" t="str">
        <f t="shared" si="68"/>
        <v>19845-25-PP</v>
      </c>
    </row>
    <row r="4373" spans="1:8" x14ac:dyDescent="0.55000000000000004">
      <c r="A4373" t="s">
        <v>3887</v>
      </c>
      <c r="B4373" s="1">
        <v>40799</v>
      </c>
      <c r="C4373" t="s">
        <v>1</v>
      </c>
      <c r="D4373" t="s">
        <v>77</v>
      </c>
      <c r="E4373" t="s">
        <v>30</v>
      </c>
      <c r="F4373">
        <v>4</v>
      </c>
      <c r="G4373" t="str">
        <f t="array" ref="G4373">INDEX(BillToName,MATCH(A4373,'Bill to Data'!$A$2:$A$3040,0))</f>
        <v>Hollis O'Neal</v>
      </c>
      <c r="H4373" t="str">
        <f t="shared" si="68"/>
        <v>25612-6-NYR</v>
      </c>
    </row>
    <row r="4374" spans="1:8" x14ac:dyDescent="0.55000000000000004">
      <c r="A4374" t="s">
        <v>3887</v>
      </c>
      <c r="B4374" s="1">
        <v>40799</v>
      </c>
      <c r="C4374" t="s">
        <v>1</v>
      </c>
      <c r="D4374" t="s">
        <v>523</v>
      </c>
      <c r="E4374" t="s">
        <v>63</v>
      </c>
      <c r="F4374">
        <v>4</v>
      </c>
      <c r="G4374" t="str">
        <f t="array" ref="G4374">INDEX(BillToName,MATCH(A4374,'Bill to Data'!$A$2:$A$3040,0))</f>
        <v>Hollis O'Neal</v>
      </c>
      <c r="H4374" t="str">
        <f t="shared" si="68"/>
        <v>TP8002VS</v>
      </c>
    </row>
    <row r="4375" spans="1:8" x14ac:dyDescent="0.55000000000000004">
      <c r="A4375" t="s">
        <v>3887</v>
      </c>
      <c r="B4375" s="1">
        <v>40799</v>
      </c>
      <c r="C4375" t="s">
        <v>1</v>
      </c>
      <c r="D4375" t="s">
        <v>532</v>
      </c>
      <c r="E4375" t="s">
        <v>79</v>
      </c>
      <c r="F4375">
        <v>3</v>
      </c>
      <c r="G4375" t="str">
        <f t="array" ref="G4375">INDEX(BillToName,MATCH(A4375,'Bill to Data'!$A$2:$A$3040,0))</f>
        <v>Hollis O'Neal</v>
      </c>
      <c r="H4375" t="str">
        <f t="shared" si="68"/>
        <v>18637-113-406-N</v>
      </c>
    </row>
    <row r="4376" spans="1:8" x14ac:dyDescent="0.55000000000000004">
      <c r="A4376" t="s">
        <v>3887</v>
      </c>
      <c r="B4376" s="1">
        <v>40799</v>
      </c>
      <c r="C4376" t="s">
        <v>1</v>
      </c>
      <c r="D4376" t="s">
        <v>163</v>
      </c>
      <c r="E4376" t="s">
        <v>83</v>
      </c>
      <c r="F4376">
        <v>3</v>
      </c>
      <c r="G4376" t="str">
        <f t="array" ref="G4376">INDEX(BillToName,MATCH(A4376,'Bill to Data'!$A$2:$A$3040,0))</f>
        <v>Hollis O'Neal</v>
      </c>
      <c r="H4376" t="str">
        <f t="shared" si="68"/>
        <v>18635-111-406-N</v>
      </c>
    </row>
    <row r="4377" spans="1:8" x14ac:dyDescent="0.55000000000000004">
      <c r="A4377" t="s">
        <v>3887</v>
      </c>
      <c r="B4377" s="1">
        <v>40799</v>
      </c>
      <c r="C4377" t="s">
        <v>1</v>
      </c>
      <c r="D4377" t="s">
        <v>164</v>
      </c>
      <c r="E4377" t="s">
        <v>81</v>
      </c>
      <c r="F4377">
        <v>2</v>
      </c>
      <c r="G4377" t="str">
        <f t="array" ref="G4377">INDEX(BillToName,MATCH(A4377,'Bill to Data'!$A$2:$A$3040,0))</f>
        <v>Hollis O'Neal</v>
      </c>
      <c r="H4377" t="str">
        <f t="shared" si="68"/>
        <v>18636-112-406-N</v>
      </c>
    </row>
    <row r="4378" spans="1:8" x14ac:dyDescent="0.55000000000000004">
      <c r="A4378" t="s">
        <v>3888</v>
      </c>
      <c r="B4378" s="1">
        <v>40799</v>
      </c>
      <c r="C4378" t="s">
        <v>1</v>
      </c>
      <c r="D4378" t="s">
        <v>1693</v>
      </c>
      <c r="E4378" t="s">
        <v>1694</v>
      </c>
      <c r="F4378">
        <v>3</v>
      </c>
      <c r="G4378" t="str">
        <f t="array" ref="G4378">INDEX(BillToName,MATCH(A4378,'Bill to Data'!$A$2:$A$3040,0))</f>
        <v>Mason Tractor Inc</v>
      </c>
      <c r="H4378" t="str">
        <f t="shared" si="68"/>
        <v>3300-0015</v>
      </c>
    </row>
    <row r="4379" spans="1:8" x14ac:dyDescent="0.55000000000000004">
      <c r="A4379" t="s">
        <v>3889</v>
      </c>
      <c r="B4379" s="1">
        <v>40801</v>
      </c>
      <c r="C4379" t="s">
        <v>1</v>
      </c>
      <c r="D4379" t="s">
        <v>2910</v>
      </c>
      <c r="E4379" t="s">
        <v>3890</v>
      </c>
      <c r="F4379">
        <v>2</v>
      </c>
      <c r="G4379" t="str">
        <f t="array" ref="G4379">INDEX(BillToName,MATCH(A4379,'Bill to Data'!$A$2:$A$3040,0))</f>
        <v>Chuck Baresich</v>
      </c>
      <c r="H4379" t="str">
        <f t="shared" si="68"/>
        <v>VWIC300</v>
      </c>
    </row>
    <row r="4380" spans="1:8" x14ac:dyDescent="0.55000000000000004">
      <c r="A4380" t="s">
        <v>3891</v>
      </c>
      <c r="B4380" s="1">
        <v>40801</v>
      </c>
      <c r="C4380" t="s">
        <v>1</v>
      </c>
      <c r="D4380" t="s">
        <v>259</v>
      </c>
      <c r="E4380" t="s">
        <v>63</v>
      </c>
      <c r="F4380">
        <v>1</v>
      </c>
      <c r="G4380" t="str">
        <f t="array" ref="G4380">INDEX(BillToName,MATCH(A4380,'Bill to Data'!$A$2:$A$3040,0))</f>
        <v>3M Company</v>
      </c>
      <c r="H4380" t="str">
        <f t="shared" si="68"/>
        <v>TP8008VS</v>
      </c>
    </row>
    <row r="4381" spans="1:8" x14ac:dyDescent="0.55000000000000004">
      <c r="A4381" t="s">
        <v>3891</v>
      </c>
      <c r="B4381" s="1">
        <v>40801</v>
      </c>
      <c r="C4381" t="s">
        <v>1</v>
      </c>
      <c r="D4381" t="s">
        <v>2383</v>
      </c>
      <c r="E4381" t="s">
        <v>638</v>
      </c>
      <c r="F4381">
        <v>1</v>
      </c>
      <c r="G4381" t="str">
        <f t="array" ref="G4381">INDEX(BillToName,MATCH(A4381,'Bill to Data'!$A$2:$A$3040,0))</f>
        <v>3M Company</v>
      </c>
      <c r="H4381" t="str">
        <f t="shared" si="68"/>
        <v>5500-PPB-X5</v>
      </c>
    </row>
    <row r="4382" spans="1:8" x14ac:dyDescent="0.55000000000000004">
      <c r="A4382" t="s">
        <v>3891</v>
      </c>
      <c r="B4382" s="1">
        <v>40801</v>
      </c>
      <c r="C4382" t="s">
        <v>1</v>
      </c>
      <c r="D4382" t="s">
        <v>1515</v>
      </c>
      <c r="E4382" t="s">
        <v>638</v>
      </c>
      <c r="F4382">
        <v>1</v>
      </c>
      <c r="G4382" t="str">
        <f t="array" ref="G4382">INDEX(BillToName,MATCH(A4382,'Bill to Data'!$A$2:$A$3040,0))</f>
        <v>3M Company</v>
      </c>
      <c r="H4382" t="str">
        <f t="shared" si="68"/>
        <v>5500-PPB-X3</v>
      </c>
    </row>
    <row r="4383" spans="1:8" x14ac:dyDescent="0.55000000000000004">
      <c r="A4383" t="s">
        <v>3891</v>
      </c>
      <c r="B4383" s="1">
        <v>40801</v>
      </c>
      <c r="C4383" t="s">
        <v>1</v>
      </c>
      <c r="D4383" t="s">
        <v>1127</v>
      </c>
      <c r="E4383" t="s">
        <v>63</v>
      </c>
      <c r="F4383">
        <v>1</v>
      </c>
      <c r="G4383" t="str">
        <f t="array" ref="G4383">INDEX(BillToName,MATCH(A4383,'Bill to Data'!$A$2:$A$3040,0))</f>
        <v>3M Company</v>
      </c>
      <c r="H4383" t="str">
        <f t="shared" si="68"/>
        <v>TP11002-VS</v>
      </c>
    </row>
    <row r="4384" spans="1:8" x14ac:dyDescent="0.55000000000000004">
      <c r="A4384" t="s">
        <v>3891</v>
      </c>
      <c r="B4384" s="1">
        <v>40801</v>
      </c>
      <c r="C4384" t="s">
        <v>1</v>
      </c>
      <c r="D4384" t="s">
        <v>216</v>
      </c>
      <c r="E4384" t="s">
        <v>63</v>
      </c>
      <c r="F4384">
        <v>1</v>
      </c>
      <c r="G4384" t="str">
        <f t="array" ref="G4384">INDEX(BillToName,MATCH(A4384,'Bill to Data'!$A$2:$A$3040,0))</f>
        <v>3M Company</v>
      </c>
      <c r="H4384" t="str">
        <f t="shared" si="68"/>
        <v>TP11001VS</v>
      </c>
    </row>
    <row r="4385" spans="1:8" x14ac:dyDescent="0.55000000000000004">
      <c r="A4385" t="s">
        <v>3891</v>
      </c>
      <c r="B4385" s="1">
        <v>40801</v>
      </c>
      <c r="C4385" t="s">
        <v>1</v>
      </c>
      <c r="D4385" t="s">
        <v>196</v>
      </c>
      <c r="E4385" t="s">
        <v>63</v>
      </c>
      <c r="F4385">
        <v>1</v>
      </c>
      <c r="G4385" t="str">
        <f t="array" ref="G4385">INDEX(BillToName,MATCH(A4385,'Bill to Data'!$A$2:$A$3040,0))</f>
        <v>3M Company</v>
      </c>
      <c r="H4385" t="str">
        <f t="shared" si="68"/>
        <v>TP110015VS</v>
      </c>
    </row>
    <row r="4386" spans="1:8" x14ac:dyDescent="0.55000000000000004">
      <c r="A4386" t="s">
        <v>3891</v>
      </c>
      <c r="B4386" s="1">
        <v>40801</v>
      </c>
      <c r="C4386" t="s">
        <v>1</v>
      </c>
      <c r="D4386" t="s">
        <v>987</v>
      </c>
      <c r="E4386" t="s">
        <v>63</v>
      </c>
      <c r="F4386">
        <v>1</v>
      </c>
      <c r="G4386" t="str">
        <f t="array" ref="G4386">INDEX(BillToName,MATCH(A4386,'Bill to Data'!$A$2:$A$3040,0))</f>
        <v>3M Company</v>
      </c>
      <c r="H4386" t="str">
        <f t="shared" si="68"/>
        <v>TP8001VS</v>
      </c>
    </row>
    <row r="4387" spans="1:8" x14ac:dyDescent="0.55000000000000004">
      <c r="A4387" t="s">
        <v>3891</v>
      </c>
      <c r="B4387" s="1">
        <v>40801</v>
      </c>
      <c r="C4387" t="s">
        <v>1</v>
      </c>
      <c r="D4387" t="s">
        <v>525</v>
      </c>
      <c r="E4387" t="s">
        <v>63</v>
      </c>
      <c r="F4387">
        <v>1</v>
      </c>
      <c r="G4387" t="str">
        <f t="array" ref="G4387">INDEX(BillToName,MATCH(A4387,'Bill to Data'!$A$2:$A$3040,0))</f>
        <v>3M Company</v>
      </c>
      <c r="H4387" t="str">
        <f t="shared" si="68"/>
        <v>TP80015VS</v>
      </c>
    </row>
    <row r="4388" spans="1:8" x14ac:dyDescent="0.55000000000000004">
      <c r="A4388" t="s">
        <v>3892</v>
      </c>
      <c r="B4388" s="1">
        <v>40801</v>
      </c>
      <c r="C4388" t="s">
        <v>1</v>
      </c>
      <c r="D4388" t="s">
        <v>1298</v>
      </c>
      <c r="E4388" t="s">
        <v>1299</v>
      </c>
      <c r="F4388">
        <v>1</v>
      </c>
      <c r="G4388" t="str">
        <f t="array" ref="G4388">INDEX(BillToName,MATCH(A4388,'Bill to Data'!$A$2:$A$3040,0))</f>
        <v>james bonczek</v>
      </c>
      <c r="H4388" t="str">
        <f t="shared" si="68"/>
        <v>INFD0015-19</v>
      </c>
    </row>
    <row r="4389" spans="1:8" x14ac:dyDescent="0.55000000000000004">
      <c r="A4389" t="s">
        <v>3893</v>
      </c>
      <c r="B4389" s="1">
        <v>40801</v>
      </c>
      <c r="C4389" t="s">
        <v>138</v>
      </c>
      <c r="D4389" t="s">
        <v>3894</v>
      </c>
      <c r="E4389" t="s">
        <v>3895</v>
      </c>
      <c r="F4389">
        <v>1</v>
      </c>
      <c r="G4389" t="str">
        <f t="array" ref="G4389">INDEX(BillToName,MATCH(A4389,'Bill to Data'!$A$2:$A$3040,0))</f>
        <v>JAMES W DAVIS JR MD</v>
      </c>
      <c r="H4389" t="str">
        <f t="shared" si="68"/>
        <v>45-05508</v>
      </c>
    </row>
    <row r="4390" spans="1:8" x14ac:dyDescent="0.55000000000000004">
      <c r="A4390" t="s">
        <v>3893</v>
      </c>
      <c r="B4390" s="1">
        <v>40801</v>
      </c>
      <c r="C4390" t="s">
        <v>138</v>
      </c>
      <c r="D4390" t="s">
        <v>3831</v>
      </c>
      <c r="E4390" t="s">
        <v>3832</v>
      </c>
      <c r="F4390">
        <v>1</v>
      </c>
      <c r="G4390" t="str">
        <f t="array" ref="G4390">INDEX(BillToName,MATCH(A4390,'Bill to Data'!$A$2:$A$3040,0))</f>
        <v>JAMES W DAVIS JR MD</v>
      </c>
      <c r="H4390" t="str">
        <f t="shared" si="68"/>
        <v>78-08067</v>
      </c>
    </row>
    <row r="4391" spans="1:8" x14ac:dyDescent="0.55000000000000004">
      <c r="A4391" t="s">
        <v>3896</v>
      </c>
      <c r="B4391" s="1">
        <v>40801</v>
      </c>
      <c r="C4391" t="s">
        <v>1</v>
      </c>
      <c r="D4391" t="s">
        <v>2</v>
      </c>
      <c r="E4391" t="s">
        <v>3</v>
      </c>
      <c r="F4391">
        <v>1</v>
      </c>
      <c r="G4391" t="str">
        <f t="array" ref="G4391">INDEX(BillToName,MATCH(A4391,'Bill to Data'!$A$2:$A$3040,0))</f>
        <v>ryan knowles</v>
      </c>
      <c r="H4391" t="str">
        <f t="shared" si="68"/>
        <v>8000-543-236</v>
      </c>
    </row>
    <row r="4392" spans="1:8" x14ac:dyDescent="0.55000000000000004">
      <c r="A4392" t="s">
        <v>3897</v>
      </c>
      <c r="B4392" s="1">
        <v>40801</v>
      </c>
      <c r="C4392" t="s">
        <v>138</v>
      </c>
      <c r="D4392" t="s">
        <v>1929</v>
      </c>
      <c r="E4392" t="s">
        <v>476</v>
      </c>
      <c r="F4392">
        <v>92</v>
      </c>
      <c r="G4392" t="str">
        <f t="array" ref="G4392">INDEX(BillToName,MATCH(A4392,'Bill to Data'!$A$2:$A$3040,0))</f>
        <v>BRAD LUCAS</v>
      </c>
      <c r="H4392" t="str">
        <f t="shared" si="68"/>
        <v>19350-212-785-N</v>
      </c>
    </row>
    <row r="4393" spans="1:8" x14ac:dyDescent="0.55000000000000004">
      <c r="A4393" t="s">
        <v>3897</v>
      </c>
      <c r="B4393" s="1">
        <v>40801</v>
      </c>
      <c r="C4393" t="s">
        <v>138</v>
      </c>
      <c r="D4393" t="s">
        <v>1064</v>
      </c>
      <c r="E4393" t="s">
        <v>474</v>
      </c>
      <c r="F4393">
        <v>18</v>
      </c>
      <c r="G4393" t="str">
        <f t="array" ref="G4393">INDEX(BillToName,MATCH(A4393,'Bill to Data'!$A$2:$A$3040,0))</f>
        <v>BRAD LUCAS</v>
      </c>
      <c r="H4393" t="str">
        <f t="shared" si="68"/>
        <v>19349-211-785-N</v>
      </c>
    </row>
    <row r="4394" spans="1:8" x14ac:dyDescent="0.55000000000000004">
      <c r="A4394" t="s">
        <v>3898</v>
      </c>
      <c r="B4394" s="1">
        <v>40801</v>
      </c>
      <c r="C4394" t="s">
        <v>138</v>
      </c>
      <c r="D4394" t="s">
        <v>2449</v>
      </c>
      <c r="E4394" t="s">
        <v>2450</v>
      </c>
      <c r="F4394">
        <v>3</v>
      </c>
      <c r="G4394" t="str">
        <f t="array" ref="G4394">INDEX(BillToName,MATCH(A4394,'Bill to Data'!$A$2:$A$3040,0))</f>
        <v>Bears Portable Toilets INC.</v>
      </c>
      <c r="H4394" t="str">
        <f t="shared" si="68"/>
        <v>4111-035</v>
      </c>
    </row>
    <row r="4395" spans="1:8" x14ac:dyDescent="0.55000000000000004">
      <c r="A4395" t="s">
        <v>3899</v>
      </c>
      <c r="B4395" s="1">
        <v>40801</v>
      </c>
      <c r="C4395" t="s">
        <v>138</v>
      </c>
      <c r="D4395" t="s">
        <v>2910</v>
      </c>
      <c r="E4395" t="s">
        <v>3890</v>
      </c>
      <c r="F4395">
        <v>2</v>
      </c>
      <c r="G4395" t="str">
        <f t="array" ref="G4395">INDEX(BillToName,MATCH(A4395,'Bill to Data'!$A$2:$A$3040,0))</f>
        <v>BRANT HUBBERT</v>
      </c>
      <c r="H4395" t="str">
        <f t="shared" si="68"/>
        <v>VWIC300</v>
      </c>
    </row>
    <row r="4396" spans="1:8" x14ac:dyDescent="0.55000000000000004">
      <c r="A4396" t="s">
        <v>3900</v>
      </c>
      <c r="B4396" s="1">
        <v>40801</v>
      </c>
      <c r="C4396" t="s">
        <v>138</v>
      </c>
      <c r="D4396" t="s">
        <v>3901</v>
      </c>
      <c r="E4396" t="s">
        <v>3902</v>
      </c>
      <c r="F4396">
        <v>2</v>
      </c>
      <c r="G4396" t="str">
        <f t="array" ref="G4396">INDEX(BillToName,MATCH(A4396,'Bill to Data'!$A$2:$A$3040,0))</f>
        <v>KEVIN LEMENAGER</v>
      </c>
      <c r="H4396" t="str">
        <f t="shared" si="68"/>
        <v>304-100112</v>
      </c>
    </row>
    <row r="4397" spans="1:8" x14ac:dyDescent="0.55000000000000004">
      <c r="A4397" t="s">
        <v>3900</v>
      </c>
      <c r="B4397" s="1">
        <v>40801</v>
      </c>
      <c r="C4397" t="s">
        <v>138</v>
      </c>
      <c r="D4397" t="s">
        <v>3903</v>
      </c>
      <c r="E4397" t="s">
        <v>3904</v>
      </c>
      <c r="F4397">
        <v>1</v>
      </c>
      <c r="G4397" t="str">
        <f t="array" ref="G4397">INDEX(BillToName,MATCH(A4397,'Bill to Data'!$A$2:$A$3040,0))</f>
        <v>KEVIN LEMENAGER</v>
      </c>
      <c r="H4397" t="str">
        <f t="shared" si="68"/>
        <v>304-SE100</v>
      </c>
    </row>
    <row r="4398" spans="1:8" x14ac:dyDescent="0.55000000000000004">
      <c r="A4398" t="s">
        <v>3905</v>
      </c>
      <c r="B4398" s="1">
        <v>40802</v>
      </c>
      <c r="C4398" t="s">
        <v>138</v>
      </c>
      <c r="D4398" t="s">
        <v>3355</v>
      </c>
      <c r="E4398" t="s">
        <v>134</v>
      </c>
      <c r="F4398">
        <v>1</v>
      </c>
      <c r="G4398" t="str">
        <f t="array" ref="G4398">INDEX(BillToName,MATCH(A4398,'Bill to Data'!$A$2:$A$3040,0))</f>
        <v>Rusty Darby</v>
      </c>
      <c r="H4398" t="str">
        <f t="shared" si="68"/>
        <v>9306C-HM1C</v>
      </c>
    </row>
    <row r="4399" spans="1:8" x14ac:dyDescent="0.55000000000000004">
      <c r="A4399" t="s">
        <v>3906</v>
      </c>
      <c r="B4399" s="1">
        <v>40802</v>
      </c>
      <c r="C4399" t="s">
        <v>1</v>
      </c>
      <c r="D4399" t="s">
        <v>164</v>
      </c>
      <c r="E4399" t="s">
        <v>81</v>
      </c>
      <c r="F4399">
        <v>2</v>
      </c>
      <c r="G4399" t="str">
        <f t="array" ref="G4399">INDEX(BillToName,MATCH(A4399,'Bill to Data'!$A$2:$A$3040,0))</f>
        <v>Hollis O'Neal</v>
      </c>
      <c r="H4399" t="str">
        <f t="shared" si="68"/>
        <v>18636-112-406-N</v>
      </c>
    </row>
    <row r="4400" spans="1:8" x14ac:dyDescent="0.55000000000000004">
      <c r="A4400" t="s">
        <v>3907</v>
      </c>
      <c r="B4400" s="1">
        <v>40802</v>
      </c>
      <c r="C4400" t="s">
        <v>1</v>
      </c>
      <c r="D4400" t="s">
        <v>3174</v>
      </c>
      <c r="E4400" t="s">
        <v>20</v>
      </c>
      <c r="F4400">
        <v>2</v>
      </c>
      <c r="G4400" t="str">
        <f t="array" ref="G4400">INDEX(BillToName,MATCH(A4400,'Bill to Data'!$A$2:$A$3040,0))</f>
        <v>Glenn Epstein</v>
      </c>
      <c r="H4400" t="str">
        <f t="shared" si="68"/>
        <v>AA18-AL2</v>
      </c>
    </row>
    <row r="4401" spans="1:8" x14ac:dyDescent="0.55000000000000004">
      <c r="A4401" t="s">
        <v>3908</v>
      </c>
      <c r="B4401" s="1">
        <v>40802</v>
      </c>
      <c r="C4401" t="s">
        <v>1</v>
      </c>
      <c r="D4401" t="s">
        <v>371</v>
      </c>
      <c r="E4401" t="s">
        <v>20</v>
      </c>
      <c r="F4401">
        <v>1</v>
      </c>
      <c r="G4401" t="str">
        <f t="array" ref="G4401">INDEX(BillToName,MATCH(A4401,'Bill to Data'!$A$2:$A$3040,0))</f>
        <v>Richard Lambert</v>
      </c>
      <c r="H4401" t="str">
        <f t="shared" si="68"/>
        <v>AA43L-AL6</v>
      </c>
    </row>
    <row r="4402" spans="1:8" x14ac:dyDescent="0.55000000000000004">
      <c r="A4402" t="s">
        <v>3909</v>
      </c>
      <c r="B4402" s="1">
        <v>40802</v>
      </c>
      <c r="C4402" t="s">
        <v>1</v>
      </c>
      <c r="D4402" t="s">
        <v>3910</v>
      </c>
      <c r="E4402" t="s">
        <v>3911</v>
      </c>
      <c r="F4402">
        <v>1</v>
      </c>
      <c r="G4402" t="str">
        <f t="array" ref="G4402">INDEX(BillToName,MATCH(A4402,'Bill to Data'!$A$2:$A$3040,0))</f>
        <v>jesse boone</v>
      </c>
      <c r="H4402" t="str">
        <f t="shared" si="68"/>
        <v>200ABT</v>
      </c>
    </row>
    <row r="4403" spans="1:8" x14ac:dyDescent="0.55000000000000004">
      <c r="A4403" t="s">
        <v>3912</v>
      </c>
      <c r="B4403" s="1">
        <v>40805</v>
      </c>
      <c r="C4403" t="s">
        <v>1</v>
      </c>
      <c r="D4403" t="s">
        <v>1354</v>
      </c>
      <c r="E4403" t="s">
        <v>134</v>
      </c>
      <c r="F4403">
        <v>1</v>
      </c>
      <c r="G4403" t="str">
        <f t="array" ref="G4403">INDEX(BillToName,MATCH(A4403,'Bill to Data'!$A$2:$A$3040,0))</f>
        <v>William Schumacher</v>
      </c>
      <c r="H4403" t="str">
        <f t="shared" si="68"/>
        <v>9700S</v>
      </c>
    </row>
    <row r="4404" spans="1:8" x14ac:dyDescent="0.55000000000000004">
      <c r="A4404" t="s">
        <v>3913</v>
      </c>
      <c r="B4404" s="1">
        <v>40805</v>
      </c>
      <c r="C4404" t="s">
        <v>1</v>
      </c>
      <c r="D4404" t="s">
        <v>2148</v>
      </c>
      <c r="E4404" t="s">
        <v>2149</v>
      </c>
      <c r="F4404">
        <v>1</v>
      </c>
      <c r="G4404" t="str">
        <f t="array" ref="G4404">INDEX(BillToName,MATCH(A4404,'Bill to Data'!$A$2:$A$3040,0))</f>
        <v>Troy Drewes</v>
      </c>
      <c r="H4404" t="str">
        <f t="shared" si="68"/>
        <v>SF-1100-PTS</v>
      </c>
    </row>
    <row r="4405" spans="1:8" x14ac:dyDescent="0.55000000000000004">
      <c r="A4405" t="s">
        <v>3914</v>
      </c>
      <c r="B4405" s="1">
        <v>40805</v>
      </c>
      <c r="C4405" t="s">
        <v>1</v>
      </c>
      <c r="D4405" t="s">
        <v>1011</v>
      </c>
      <c r="E4405" t="s">
        <v>20</v>
      </c>
      <c r="F4405">
        <v>1</v>
      </c>
      <c r="G4405" t="str">
        <f t="array" ref="G4405">INDEX(BillToName,MATCH(A4405,'Bill to Data'!$A$2:$A$3040,0))</f>
        <v>Scott Gary</v>
      </c>
      <c r="H4405" t="str">
        <f t="shared" si="68"/>
        <v>AA30-1/4</v>
      </c>
    </row>
    <row r="4406" spans="1:8" x14ac:dyDescent="0.55000000000000004">
      <c r="A4406" t="s">
        <v>3915</v>
      </c>
      <c r="B4406" s="1">
        <v>40805</v>
      </c>
      <c r="C4406" t="s">
        <v>138</v>
      </c>
      <c r="D4406" t="s">
        <v>987</v>
      </c>
      <c r="E4406" t="s">
        <v>63</v>
      </c>
      <c r="F4406">
        <v>10</v>
      </c>
      <c r="G4406" t="str">
        <f t="array" ref="G4406">INDEX(BillToName,MATCH(A4406,'Bill to Data'!$A$2:$A$3040,0))</f>
        <v>Fastenal Co.</v>
      </c>
      <c r="H4406" t="str">
        <f t="shared" si="68"/>
        <v>TP8001VS</v>
      </c>
    </row>
    <row r="4407" spans="1:8" x14ac:dyDescent="0.55000000000000004">
      <c r="A4407" t="s">
        <v>3916</v>
      </c>
      <c r="B4407" s="1">
        <v>40805</v>
      </c>
      <c r="C4407" t="s">
        <v>138</v>
      </c>
      <c r="D4407" t="s">
        <v>2910</v>
      </c>
      <c r="E4407" t="s">
        <v>3890</v>
      </c>
      <c r="F4407">
        <v>1</v>
      </c>
      <c r="G4407" t="str">
        <f t="array" ref="G4407">INDEX(BillToName,MATCH(A4407,'Bill to Data'!$A$2:$A$3040,0))</f>
        <v>mervin lewis</v>
      </c>
      <c r="H4407" t="str">
        <f t="shared" si="68"/>
        <v>VWIC300</v>
      </c>
    </row>
    <row r="4408" spans="1:8" x14ac:dyDescent="0.55000000000000004">
      <c r="A4408" t="s">
        <v>3917</v>
      </c>
      <c r="B4408" s="1">
        <v>40805</v>
      </c>
      <c r="C4408" t="s">
        <v>138</v>
      </c>
      <c r="D4408" t="s">
        <v>3918</v>
      </c>
      <c r="E4408" t="s">
        <v>3636</v>
      </c>
      <c r="F4408">
        <v>4</v>
      </c>
      <c r="G4408" t="str">
        <f t="array" ref="G4408">INDEX(BillToName,MATCH(A4408,'Bill to Data'!$A$2:$A$3040,0))</f>
        <v>Mike Simpson</v>
      </c>
      <c r="H4408" t="str">
        <f t="shared" si="68"/>
        <v>TADF11005</v>
      </c>
    </row>
    <row r="4409" spans="1:8" x14ac:dyDescent="0.55000000000000004">
      <c r="A4409" t="s">
        <v>3917</v>
      </c>
      <c r="B4409" s="1">
        <v>40805</v>
      </c>
      <c r="C4409" t="s">
        <v>138</v>
      </c>
      <c r="D4409" t="s">
        <v>3635</v>
      </c>
      <c r="E4409" t="s">
        <v>3636</v>
      </c>
      <c r="F4409">
        <v>4</v>
      </c>
      <c r="G4409" t="str">
        <f t="array" ref="G4409">INDEX(BillToName,MATCH(A4409,'Bill to Data'!$A$2:$A$3040,0))</f>
        <v>Mike Simpson</v>
      </c>
      <c r="H4409" t="str">
        <f t="shared" si="68"/>
        <v>TADF11003</v>
      </c>
    </row>
    <row r="4410" spans="1:8" x14ac:dyDescent="0.55000000000000004">
      <c r="A4410" t="s">
        <v>3919</v>
      </c>
      <c r="B4410" s="1">
        <v>40806</v>
      </c>
      <c r="C4410" t="s">
        <v>138</v>
      </c>
      <c r="D4410" t="s">
        <v>22</v>
      </c>
      <c r="E4410" t="s">
        <v>23</v>
      </c>
      <c r="F4410">
        <v>50</v>
      </c>
      <c r="G4410" t="str">
        <f t="array" ref="G4410">INDEX(BillToName,MATCH(A4410,'Bill to Data'!$A$2:$A$3040,0))</f>
        <v>Juan Basso</v>
      </c>
      <c r="H4410" t="str">
        <f t="shared" si="68"/>
        <v>TT11003-VP</v>
      </c>
    </row>
    <row r="4411" spans="1:8" x14ac:dyDescent="0.55000000000000004">
      <c r="A4411" t="s">
        <v>3919</v>
      </c>
      <c r="B4411" s="1">
        <v>40806</v>
      </c>
      <c r="C4411" t="s">
        <v>138</v>
      </c>
      <c r="D4411" t="s">
        <v>814</v>
      </c>
      <c r="E4411" t="s">
        <v>815</v>
      </c>
      <c r="F4411">
        <v>50</v>
      </c>
      <c r="G4411" t="str">
        <f t="array" ref="G4411">INDEX(BillToName,MATCH(A4411,'Bill to Data'!$A$2:$A$3040,0))</f>
        <v>Juan Basso</v>
      </c>
      <c r="H4411" t="str">
        <f t="shared" si="68"/>
        <v>SJ3-04-VP</v>
      </c>
    </row>
    <row r="4412" spans="1:8" x14ac:dyDescent="0.55000000000000004">
      <c r="A4412" t="s">
        <v>3920</v>
      </c>
      <c r="B4412" s="1">
        <v>40806</v>
      </c>
      <c r="C4412" t="s">
        <v>1</v>
      </c>
      <c r="D4412" t="s">
        <v>2</v>
      </c>
      <c r="E4412" t="s">
        <v>3</v>
      </c>
      <c r="F4412">
        <v>1</v>
      </c>
      <c r="G4412" t="str">
        <f t="array" ref="G4412">INDEX(BillToName,MATCH(A4412,'Bill to Data'!$A$2:$A$3040,0))</f>
        <v>lee trotter</v>
      </c>
      <c r="H4412" t="str">
        <f t="shared" si="68"/>
        <v>8000-543-236</v>
      </c>
    </row>
    <row r="4413" spans="1:8" x14ac:dyDescent="0.55000000000000004">
      <c r="A4413" t="s">
        <v>3921</v>
      </c>
      <c r="B4413" s="1">
        <v>40806</v>
      </c>
      <c r="C4413" t="s">
        <v>138</v>
      </c>
      <c r="D4413" t="s">
        <v>667</v>
      </c>
      <c r="E4413" t="s">
        <v>30</v>
      </c>
      <c r="F4413">
        <v>6</v>
      </c>
      <c r="G4413" t="str">
        <f t="array" ref="G4413">INDEX(BillToName,MATCH(A4413,'Bill to Data'!$A$2:$A$3040,0))</f>
        <v>ACU-TECH</v>
      </c>
      <c r="H4413" t="str">
        <f t="shared" si="68"/>
        <v>25598-3-NYR</v>
      </c>
    </row>
    <row r="4414" spans="1:8" x14ac:dyDescent="0.55000000000000004">
      <c r="A4414" t="s">
        <v>3921</v>
      </c>
      <c r="B4414" s="1">
        <v>40806</v>
      </c>
      <c r="C4414" t="s">
        <v>138</v>
      </c>
      <c r="D4414" t="s">
        <v>2589</v>
      </c>
      <c r="E4414" t="s">
        <v>2590</v>
      </c>
      <c r="F4414">
        <v>6</v>
      </c>
      <c r="G4414" t="str">
        <f t="array" ref="G4414">INDEX(BillToName,MATCH(A4414,'Bill to Data'!$A$2:$A$3040,0))</f>
        <v>ACU-TECH</v>
      </c>
      <c r="H4414" t="str">
        <f t="shared" si="68"/>
        <v>QJB1/4TT-NYB</v>
      </c>
    </row>
    <row r="4415" spans="1:8" x14ac:dyDescent="0.55000000000000004">
      <c r="A4415" t="s">
        <v>3921</v>
      </c>
      <c r="B4415" s="1">
        <v>40806</v>
      </c>
      <c r="C4415" t="s">
        <v>138</v>
      </c>
      <c r="D4415" t="s">
        <v>1234</v>
      </c>
      <c r="E4415" t="s">
        <v>72</v>
      </c>
      <c r="F4415">
        <v>3</v>
      </c>
      <c r="G4415" t="str">
        <f t="array" ref="G4415">INDEX(BillToName,MATCH(A4415,'Bill to Data'!$A$2:$A$3040,0))</f>
        <v>ACU-TECH</v>
      </c>
      <c r="H4415" t="str">
        <f t="shared" si="68"/>
        <v>55215-100-VI</v>
      </c>
    </row>
    <row r="4416" spans="1:8" x14ac:dyDescent="0.55000000000000004">
      <c r="A4416" t="s">
        <v>3922</v>
      </c>
      <c r="B4416" s="1">
        <v>40807</v>
      </c>
      <c r="C4416" t="s">
        <v>138</v>
      </c>
      <c r="D4416" t="s">
        <v>800</v>
      </c>
      <c r="E4416" t="s">
        <v>20</v>
      </c>
      <c r="F4416">
        <v>1</v>
      </c>
      <c r="G4416" t="str">
        <f t="array" ref="G4416">INDEX(BillToName,MATCH(A4416,'Bill to Data'!$A$2:$A$3040,0))</f>
        <v>Jack Bishop</v>
      </c>
      <c r="H4416" t="str">
        <f t="shared" si="68"/>
        <v>AA43L-10</v>
      </c>
    </row>
    <row r="4417" spans="1:8" x14ac:dyDescent="0.55000000000000004">
      <c r="A4417" t="s">
        <v>3923</v>
      </c>
      <c r="B4417" s="1">
        <v>40807</v>
      </c>
      <c r="C4417" t="s">
        <v>138</v>
      </c>
      <c r="D4417" t="s">
        <v>3924</v>
      </c>
      <c r="E4417" t="s">
        <v>3925</v>
      </c>
      <c r="F4417">
        <v>20</v>
      </c>
      <c r="G4417" t="str">
        <f t="array" ref="G4417">INDEX(BillToName,MATCH(A4417,'Bill to Data'!$A$2:$A$3040,0))</f>
        <v>Dustin Mancebo</v>
      </c>
      <c r="H4417" t="str">
        <f t="shared" si="68"/>
        <v>15Q2530TC</v>
      </c>
    </row>
    <row r="4418" spans="1:8" x14ac:dyDescent="0.55000000000000004">
      <c r="A4418" t="s">
        <v>3926</v>
      </c>
      <c r="B4418" s="1">
        <v>40807</v>
      </c>
      <c r="C4418" t="s">
        <v>138</v>
      </c>
      <c r="D4418" t="s">
        <v>95</v>
      </c>
      <c r="E4418" t="s">
        <v>3821</v>
      </c>
      <c r="F4418">
        <v>2</v>
      </c>
      <c r="G4418" t="str">
        <f t="array" ref="G4418">INDEX(BillToName,MATCH(A4418,'Bill to Data'!$A$2:$A$3040,0))</f>
        <v>Rusty Darby</v>
      </c>
      <c r="H4418" t="str">
        <f t="shared" ref="H4418:H4481" si="69">LEFT(D4418,LEN(D4418))</f>
        <v>FC220</v>
      </c>
    </row>
    <row r="4419" spans="1:8" x14ac:dyDescent="0.55000000000000004">
      <c r="A4419" t="s">
        <v>3926</v>
      </c>
      <c r="B4419" s="1">
        <v>40807</v>
      </c>
      <c r="C4419" t="s">
        <v>138</v>
      </c>
      <c r="D4419" t="s">
        <v>846</v>
      </c>
      <c r="E4419" t="s">
        <v>3927</v>
      </c>
      <c r="F4419">
        <v>1</v>
      </c>
      <c r="G4419" t="str">
        <f t="array" ref="G4419">INDEX(BillToName,MATCH(A4419,'Bill to Data'!$A$2:$A$3040,0))</f>
        <v>Rusty Darby</v>
      </c>
      <c r="H4419" t="str">
        <f t="shared" si="69"/>
        <v>M220BRB</v>
      </c>
    </row>
    <row r="4420" spans="1:8" x14ac:dyDescent="0.55000000000000004">
      <c r="A4420" t="s">
        <v>3926</v>
      </c>
      <c r="B4420" s="1">
        <v>40807</v>
      </c>
      <c r="C4420" t="s">
        <v>138</v>
      </c>
      <c r="D4420" t="s">
        <v>3928</v>
      </c>
      <c r="E4420" t="s">
        <v>3929</v>
      </c>
      <c r="F4420">
        <v>1</v>
      </c>
      <c r="G4420" t="str">
        <f t="array" ref="G4420">INDEX(BillToName,MATCH(A4420,'Bill to Data'!$A$2:$A$3040,0))</f>
        <v>Rusty Darby</v>
      </c>
      <c r="H4420" t="str">
        <f t="shared" si="69"/>
        <v>M220150BRB</v>
      </c>
    </row>
    <row r="4421" spans="1:8" x14ac:dyDescent="0.55000000000000004">
      <c r="A4421" t="s">
        <v>3926</v>
      </c>
      <c r="B4421" s="1">
        <v>40807</v>
      </c>
      <c r="C4421" t="s">
        <v>138</v>
      </c>
      <c r="D4421" t="s">
        <v>3930</v>
      </c>
      <c r="E4421" t="s">
        <v>3931</v>
      </c>
      <c r="F4421">
        <v>2</v>
      </c>
      <c r="G4421" t="str">
        <f t="array" ref="G4421">INDEX(BillToName,MATCH(A4421,'Bill to Data'!$A$2:$A$3040,0))</f>
        <v>Rusty Darby</v>
      </c>
      <c r="H4421" t="str">
        <f t="shared" si="69"/>
        <v>200GV</v>
      </c>
    </row>
    <row r="4422" spans="1:8" x14ac:dyDescent="0.55000000000000004">
      <c r="A4422" t="s">
        <v>3932</v>
      </c>
      <c r="B4422" s="1">
        <v>40807</v>
      </c>
      <c r="C4422" t="s">
        <v>1</v>
      </c>
      <c r="D4422" t="s">
        <v>3933</v>
      </c>
      <c r="E4422" t="s">
        <v>3934</v>
      </c>
      <c r="F4422">
        <v>3</v>
      </c>
      <c r="G4422" t="str">
        <f t="array" ref="G4422">INDEX(BillToName,MATCH(A4422,'Bill to Data'!$A$2:$A$3040,0))</f>
        <v>David Fecteau</v>
      </c>
      <c r="H4422" t="str">
        <f t="shared" si="69"/>
        <v>3430-0633</v>
      </c>
    </row>
    <row r="4423" spans="1:8" x14ac:dyDescent="0.55000000000000004">
      <c r="A4423" t="s">
        <v>3935</v>
      </c>
      <c r="B4423" s="1">
        <v>40807</v>
      </c>
      <c r="C4423" t="s">
        <v>1</v>
      </c>
      <c r="D4423" t="s">
        <v>1298</v>
      </c>
      <c r="E4423" t="s">
        <v>1299</v>
      </c>
      <c r="F4423">
        <v>1</v>
      </c>
      <c r="G4423" t="str">
        <f t="array" ref="G4423">INDEX(BillToName,MATCH(A4423,'Bill to Data'!$A$2:$A$3040,0))</f>
        <v>John Doyle</v>
      </c>
      <c r="H4423" t="str">
        <f t="shared" si="69"/>
        <v>INFD0015-19</v>
      </c>
    </row>
    <row r="4424" spans="1:8" x14ac:dyDescent="0.55000000000000004">
      <c r="A4424" t="s">
        <v>3936</v>
      </c>
      <c r="B4424" s="1">
        <v>40808</v>
      </c>
      <c r="C4424" t="s">
        <v>138</v>
      </c>
      <c r="D4424" t="s">
        <v>2424</v>
      </c>
      <c r="E4424" t="s">
        <v>2425</v>
      </c>
      <c r="F4424">
        <v>2</v>
      </c>
      <c r="G4424" t="str">
        <f t="array" ref="G4424">INDEX(BillToName,MATCH(A4424,'Bill to Data'!$A$2:$A$3040,0))</f>
        <v>KENT MCQUIRE</v>
      </c>
      <c r="H4424" t="str">
        <f t="shared" si="69"/>
        <v>TY-1</v>
      </c>
    </row>
    <row r="4425" spans="1:8" x14ac:dyDescent="0.55000000000000004">
      <c r="A4425" t="s">
        <v>3936</v>
      </c>
      <c r="B4425" s="1">
        <v>40808</v>
      </c>
      <c r="C4425" t="s">
        <v>138</v>
      </c>
      <c r="D4425" t="s">
        <v>151</v>
      </c>
      <c r="E4425" t="s">
        <v>152</v>
      </c>
      <c r="F4425">
        <v>20</v>
      </c>
      <c r="G4425" t="str">
        <f t="array" ref="G4425">INDEX(BillToName,MATCH(A4425,'Bill to Data'!$A$2:$A$3040,0))</f>
        <v>KENT MCQUIRE</v>
      </c>
      <c r="H4425" t="str">
        <f t="shared" si="69"/>
        <v>4193A-PP-10-100</v>
      </c>
    </row>
    <row r="4426" spans="1:8" x14ac:dyDescent="0.55000000000000004">
      <c r="A4426" t="s">
        <v>3936</v>
      </c>
      <c r="B4426" s="1">
        <v>40808</v>
      </c>
      <c r="C4426" t="s">
        <v>138</v>
      </c>
      <c r="D4426" t="s">
        <v>2435</v>
      </c>
      <c r="E4426" t="s">
        <v>2436</v>
      </c>
      <c r="F4426">
        <v>2</v>
      </c>
      <c r="G4426" t="str">
        <f t="array" ref="G4426">INDEX(BillToName,MATCH(A4426,'Bill to Data'!$A$2:$A$3040,0))</f>
        <v>KENT MCQUIRE</v>
      </c>
      <c r="H4426" t="str">
        <f t="shared" si="69"/>
        <v>FL-5VS</v>
      </c>
    </row>
    <row r="4427" spans="1:8" x14ac:dyDescent="0.55000000000000004">
      <c r="A4427" t="s">
        <v>3937</v>
      </c>
      <c r="B4427" s="1">
        <v>40808</v>
      </c>
      <c r="C4427" t="s">
        <v>1</v>
      </c>
      <c r="D4427" t="s">
        <v>1097</v>
      </c>
      <c r="E4427" t="s">
        <v>1098</v>
      </c>
      <c r="F4427">
        <v>1</v>
      </c>
      <c r="G4427" t="str">
        <f t="array" ref="G4427">INDEX(BillToName,MATCH(A4427,'Bill to Data'!$A$2:$A$3040,0))</f>
        <v>Andrew Tucker</v>
      </c>
      <c r="H4427" t="str">
        <f t="shared" si="69"/>
        <v>IN15-ST</v>
      </c>
    </row>
    <row r="4428" spans="1:8" x14ac:dyDescent="0.55000000000000004">
      <c r="A4428" t="s">
        <v>3937</v>
      </c>
      <c r="B4428" s="1">
        <v>40808</v>
      </c>
      <c r="C4428" t="s">
        <v>1</v>
      </c>
      <c r="D4428" t="s">
        <v>1298</v>
      </c>
      <c r="E4428" t="s">
        <v>1299</v>
      </c>
      <c r="F4428">
        <v>1</v>
      </c>
      <c r="G4428" t="str">
        <f t="array" ref="G4428">INDEX(BillToName,MATCH(A4428,'Bill to Data'!$A$2:$A$3040,0))</f>
        <v>Andrew Tucker</v>
      </c>
      <c r="H4428" t="str">
        <f t="shared" si="69"/>
        <v>INFD0015-19</v>
      </c>
    </row>
    <row r="4429" spans="1:8" x14ac:dyDescent="0.55000000000000004">
      <c r="A4429" t="s">
        <v>3938</v>
      </c>
      <c r="B4429" s="1">
        <v>40808</v>
      </c>
      <c r="C4429" t="s">
        <v>1</v>
      </c>
      <c r="D4429" t="s">
        <v>3939</v>
      </c>
      <c r="E4429" t="s">
        <v>3940</v>
      </c>
      <c r="F4429">
        <v>2</v>
      </c>
      <c r="G4429" t="str">
        <f t="array" ref="G4429">INDEX(BillToName,MATCH(A4429,'Bill to Data'!$A$2:$A$3040,0))</f>
        <v>Donna Crookes</v>
      </c>
      <c r="H4429" t="str">
        <f t="shared" si="69"/>
        <v>10002G</v>
      </c>
    </row>
    <row r="4430" spans="1:8" x14ac:dyDescent="0.55000000000000004">
      <c r="A4430" t="s">
        <v>3941</v>
      </c>
      <c r="B4430" s="1">
        <v>40808</v>
      </c>
      <c r="C4430" t="s">
        <v>138</v>
      </c>
      <c r="D4430" t="s">
        <v>3901</v>
      </c>
      <c r="E4430" t="s">
        <v>3902</v>
      </c>
      <c r="F4430">
        <v>-2</v>
      </c>
      <c r="G4430" t="str">
        <f t="array" ref="G4430">INDEX(BillToName,MATCH(A4430,'Bill to Data'!$A$2:$A$3040,0))</f>
        <v>Phone Orders</v>
      </c>
      <c r="H4430" t="str">
        <f t="shared" si="69"/>
        <v>304-100112</v>
      </c>
    </row>
    <row r="4431" spans="1:8" x14ac:dyDescent="0.55000000000000004">
      <c r="A4431" t="s">
        <v>3941</v>
      </c>
      <c r="B4431" s="1">
        <v>40808</v>
      </c>
      <c r="C4431" t="s">
        <v>138</v>
      </c>
      <c r="D4431" t="s">
        <v>3903</v>
      </c>
      <c r="E4431" t="s">
        <v>3904</v>
      </c>
      <c r="F4431">
        <v>-1</v>
      </c>
      <c r="G4431" t="str">
        <f t="array" ref="G4431">INDEX(BillToName,MATCH(A4431,'Bill to Data'!$A$2:$A$3040,0))</f>
        <v>Phone Orders</v>
      </c>
      <c r="H4431" t="str">
        <f t="shared" si="69"/>
        <v>304-SE100</v>
      </c>
    </row>
    <row r="4432" spans="1:8" x14ac:dyDescent="0.55000000000000004">
      <c r="A4432" t="s">
        <v>3942</v>
      </c>
      <c r="B4432" s="1">
        <v>40808</v>
      </c>
      <c r="C4432" t="s">
        <v>138</v>
      </c>
      <c r="D4432" t="s">
        <v>3901</v>
      </c>
      <c r="E4432" t="s">
        <v>3902</v>
      </c>
      <c r="F4432">
        <v>2</v>
      </c>
      <c r="G4432" t="str">
        <f t="array" ref="G4432">INDEX(BillToName,MATCH(A4432,'Bill to Data'!$A$2:$A$3040,0))</f>
        <v>KEVEN LEMENAGER</v>
      </c>
      <c r="H4432" t="str">
        <f t="shared" si="69"/>
        <v>304-100112</v>
      </c>
    </row>
    <row r="4433" spans="1:8" x14ac:dyDescent="0.55000000000000004">
      <c r="A4433" t="s">
        <v>3942</v>
      </c>
      <c r="B4433" s="1">
        <v>40808</v>
      </c>
      <c r="C4433" t="s">
        <v>138</v>
      </c>
      <c r="D4433" t="s">
        <v>3903</v>
      </c>
      <c r="E4433" t="s">
        <v>3904</v>
      </c>
      <c r="F4433">
        <v>2</v>
      </c>
      <c r="G4433" t="str">
        <f t="array" ref="G4433">INDEX(BillToName,MATCH(A4433,'Bill to Data'!$A$2:$A$3040,0))</f>
        <v>KEVEN LEMENAGER</v>
      </c>
      <c r="H4433" t="str">
        <f t="shared" si="69"/>
        <v>304-SE100</v>
      </c>
    </row>
    <row r="4434" spans="1:8" x14ac:dyDescent="0.55000000000000004">
      <c r="A4434" t="s">
        <v>3943</v>
      </c>
      <c r="B4434" s="1">
        <v>40809</v>
      </c>
      <c r="C4434" t="s">
        <v>1</v>
      </c>
      <c r="D4434" t="s">
        <v>453</v>
      </c>
      <c r="E4434" t="s">
        <v>30</v>
      </c>
      <c r="F4434">
        <v>1</v>
      </c>
      <c r="G4434" t="str">
        <f t="array" ref="G4434">INDEX(BillToName,MATCH(A4434,'Bill to Data'!$A$2:$A$3040,0))</f>
        <v>John Harvey</v>
      </c>
      <c r="H4434" t="str">
        <f t="shared" si="69"/>
        <v>25612-2-NYR</v>
      </c>
    </row>
    <row r="4435" spans="1:8" x14ac:dyDescent="0.55000000000000004">
      <c r="A4435" t="s">
        <v>3943</v>
      </c>
      <c r="B4435" s="1">
        <v>40809</v>
      </c>
      <c r="C4435" t="s">
        <v>1</v>
      </c>
      <c r="D4435" t="s">
        <v>1178</v>
      </c>
      <c r="E4435" t="s">
        <v>30</v>
      </c>
      <c r="F4435">
        <v>10</v>
      </c>
      <c r="G4435" t="str">
        <f t="array" ref="G4435">INDEX(BillToName,MATCH(A4435,'Bill to Data'!$A$2:$A$3040,0))</f>
        <v>John Harvey</v>
      </c>
      <c r="H4435" t="str">
        <f t="shared" si="69"/>
        <v>25612-7-NYR</v>
      </c>
    </row>
    <row r="4436" spans="1:8" x14ac:dyDescent="0.55000000000000004">
      <c r="A4436" t="s">
        <v>3943</v>
      </c>
      <c r="B4436" s="1">
        <v>40809</v>
      </c>
      <c r="C4436" t="s">
        <v>1</v>
      </c>
      <c r="D4436" t="s">
        <v>31</v>
      </c>
      <c r="E4436" t="s">
        <v>30</v>
      </c>
      <c r="F4436">
        <v>25</v>
      </c>
      <c r="G4436" t="str">
        <f t="array" ref="G4436">INDEX(BillToName,MATCH(A4436,'Bill to Data'!$A$2:$A$3040,0))</f>
        <v>John Harvey</v>
      </c>
      <c r="H4436" t="str">
        <f t="shared" si="69"/>
        <v>25612-1-NYR</v>
      </c>
    </row>
    <row r="4437" spans="1:8" x14ac:dyDescent="0.55000000000000004">
      <c r="A4437" t="s">
        <v>3943</v>
      </c>
      <c r="B4437" s="1">
        <v>40809</v>
      </c>
      <c r="C4437" t="s">
        <v>1</v>
      </c>
      <c r="D4437" t="s">
        <v>77</v>
      </c>
      <c r="E4437" t="s">
        <v>30</v>
      </c>
      <c r="F4437">
        <v>25</v>
      </c>
      <c r="G4437" t="str">
        <f t="array" ref="G4437">INDEX(BillToName,MATCH(A4437,'Bill to Data'!$A$2:$A$3040,0))</f>
        <v>John Harvey</v>
      </c>
      <c r="H4437" t="str">
        <f t="shared" si="69"/>
        <v>25612-6-NYR</v>
      </c>
    </row>
    <row r="4438" spans="1:8" x14ac:dyDescent="0.55000000000000004">
      <c r="A4438" t="s">
        <v>3943</v>
      </c>
      <c r="B4438" s="1">
        <v>40809</v>
      </c>
      <c r="C4438" t="s">
        <v>1</v>
      </c>
      <c r="D4438" t="s">
        <v>121</v>
      </c>
      <c r="E4438" t="s">
        <v>30</v>
      </c>
      <c r="F4438">
        <v>25</v>
      </c>
      <c r="G4438" t="str">
        <f t="array" ref="G4438">INDEX(BillToName,MATCH(A4438,'Bill to Data'!$A$2:$A$3040,0))</f>
        <v>John Harvey</v>
      </c>
      <c r="H4438" t="str">
        <f t="shared" si="69"/>
        <v>25612-3-NYR</v>
      </c>
    </row>
    <row r="4439" spans="1:8" x14ac:dyDescent="0.55000000000000004">
      <c r="A4439" t="s">
        <v>3943</v>
      </c>
      <c r="B4439" s="1">
        <v>40809</v>
      </c>
      <c r="C4439" t="s">
        <v>1</v>
      </c>
      <c r="D4439" t="s">
        <v>29</v>
      </c>
      <c r="E4439" t="s">
        <v>30</v>
      </c>
      <c r="F4439">
        <v>25</v>
      </c>
      <c r="G4439" t="str">
        <f t="array" ref="G4439">INDEX(BillToName,MATCH(A4439,'Bill to Data'!$A$2:$A$3040,0))</f>
        <v>John Harvey</v>
      </c>
      <c r="H4439" t="str">
        <f t="shared" si="69"/>
        <v>25612-4-NYR</v>
      </c>
    </row>
    <row r="4440" spans="1:8" x14ac:dyDescent="0.55000000000000004">
      <c r="A4440" t="s">
        <v>3944</v>
      </c>
      <c r="B4440" s="1">
        <v>40809</v>
      </c>
      <c r="C4440" t="s">
        <v>138</v>
      </c>
      <c r="D4440" t="s">
        <v>3581</v>
      </c>
      <c r="E4440" t="s">
        <v>3582</v>
      </c>
      <c r="F4440">
        <v>1</v>
      </c>
      <c r="G4440" t="str">
        <f t="array" ref="G4440">INDEX(BillToName,MATCH(A4440,'Bill to Data'!$A$2:$A$3040,0))</f>
        <v>ERNEST CARTWRIGHT</v>
      </c>
      <c r="H4440" t="str">
        <f t="shared" si="69"/>
        <v>XT080</v>
      </c>
    </row>
    <row r="4441" spans="1:8" x14ac:dyDescent="0.55000000000000004">
      <c r="A4441" t="s">
        <v>3945</v>
      </c>
      <c r="B4441" s="1">
        <v>40812</v>
      </c>
      <c r="C4441" t="s">
        <v>138</v>
      </c>
      <c r="D4441" t="s">
        <v>3946</v>
      </c>
      <c r="E4441" t="s">
        <v>3947</v>
      </c>
      <c r="F4441">
        <v>1</v>
      </c>
      <c r="G4441" t="str">
        <f t="array" ref="G4441">INDEX(BillToName,MATCH(A4441,'Bill to Data'!$A$2:$A$3040,0))</f>
        <v>BRAD WILLIAMS</v>
      </c>
      <c r="H4441" t="str">
        <f t="shared" si="69"/>
        <v>115-4001-001</v>
      </c>
    </row>
    <row r="4442" spans="1:8" x14ac:dyDescent="0.55000000000000004">
      <c r="A4442" t="s">
        <v>3945</v>
      </c>
      <c r="B4442" s="1">
        <v>40812</v>
      </c>
      <c r="C4442" t="s">
        <v>138</v>
      </c>
      <c r="D4442" t="s">
        <v>3114</v>
      </c>
      <c r="E4442" t="s">
        <v>3115</v>
      </c>
      <c r="F4442">
        <v>1</v>
      </c>
      <c r="G4442" t="str">
        <f t="array" ref="G4442">INDEX(BillToName,MATCH(A4442,'Bill to Data'!$A$2:$A$3040,0))</f>
        <v>BRAD WILLIAMS</v>
      </c>
      <c r="H4442" t="str">
        <f t="shared" si="69"/>
        <v>115-0171-326</v>
      </c>
    </row>
    <row r="4443" spans="1:8" x14ac:dyDescent="0.55000000000000004">
      <c r="A4443" t="s">
        <v>3945</v>
      </c>
      <c r="B4443" s="1">
        <v>40812</v>
      </c>
      <c r="C4443" t="s">
        <v>138</v>
      </c>
      <c r="D4443" t="s">
        <v>3948</v>
      </c>
      <c r="E4443" t="s">
        <v>3949</v>
      </c>
      <c r="F4443">
        <v>1</v>
      </c>
      <c r="G4443" t="str">
        <f t="array" ref="G4443">INDEX(BillToName,MATCH(A4443,'Bill to Data'!$A$2:$A$3040,0))</f>
        <v>BRAD WILLIAMS</v>
      </c>
      <c r="H4443" t="str">
        <f t="shared" si="69"/>
        <v>063-0172-470</v>
      </c>
    </row>
    <row r="4444" spans="1:8" x14ac:dyDescent="0.55000000000000004">
      <c r="A4444" t="s">
        <v>3945</v>
      </c>
      <c r="B4444" s="1">
        <v>40812</v>
      </c>
      <c r="C4444" t="s">
        <v>138</v>
      </c>
      <c r="D4444" t="s">
        <v>2940</v>
      </c>
      <c r="E4444" t="s">
        <v>2941</v>
      </c>
      <c r="F4444">
        <v>1</v>
      </c>
      <c r="G4444" t="str">
        <f t="array" ref="G4444">INDEX(BillToName,MATCH(A4444,'Bill to Data'!$A$2:$A$3040,0))</f>
        <v>BRAD WILLIAMS</v>
      </c>
      <c r="H4444" t="str">
        <f t="shared" si="69"/>
        <v>063-0172-101</v>
      </c>
    </row>
    <row r="4445" spans="1:8" x14ac:dyDescent="0.55000000000000004">
      <c r="A4445" t="s">
        <v>3945</v>
      </c>
      <c r="B4445" s="1">
        <v>40812</v>
      </c>
      <c r="C4445" t="s">
        <v>138</v>
      </c>
      <c r="D4445" t="s">
        <v>3118</v>
      </c>
      <c r="E4445" t="s">
        <v>3119</v>
      </c>
      <c r="F4445">
        <v>1</v>
      </c>
      <c r="G4445" t="str">
        <f t="array" ref="G4445">INDEX(BillToName,MATCH(A4445,'Bill to Data'!$A$2:$A$3040,0))</f>
        <v>BRAD WILLIAMS</v>
      </c>
      <c r="H4445" t="str">
        <f t="shared" si="69"/>
        <v>115-0171-794</v>
      </c>
    </row>
    <row r="4446" spans="1:8" x14ac:dyDescent="0.55000000000000004">
      <c r="A4446" t="s">
        <v>3945</v>
      </c>
      <c r="B4446" s="1">
        <v>40812</v>
      </c>
      <c r="C4446" t="s">
        <v>138</v>
      </c>
      <c r="D4446" t="s">
        <v>449</v>
      </c>
      <c r="E4446" t="s">
        <v>450</v>
      </c>
      <c r="F4446">
        <v>1</v>
      </c>
      <c r="G4446" t="str">
        <f t="array" ref="G4446">INDEX(BillToName,MATCH(A4446,'Bill to Data'!$A$2:$A$3040,0))</f>
        <v>BRAD WILLIAMS</v>
      </c>
      <c r="H4446" t="str">
        <f t="shared" si="69"/>
        <v>420-1011-008</v>
      </c>
    </row>
    <row r="4447" spans="1:8" x14ac:dyDescent="0.55000000000000004">
      <c r="A4447" t="s">
        <v>3950</v>
      </c>
      <c r="B4447" s="1">
        <v>40813</v>
      </c>
      <c r="C4447" t="s">
        <v>1</v>
      </c>
      <c r="D4447" t="s">
        <v>2524</v>
      </c>
      <c r="E4447" t="s">
        <v>2525</v>
      </c>
      <c r="F4447">
        <v>2</v>
      </c>
      <c r="G4447" t="str">
        <f t="array" ref="G4447">INDEX(BillToName,MATCH(A4447,'Bill to Data'!$A$2:$A$3040,0))</f>
        <v>CHARLES BLACKMON</v>
      </c>
      <c r="H4447" t="str">
        <f t="shared" si="69"/>
        <v>FC-XT020</v>
      </c>
    </row>
    <row r="4448" spans="1:8" x14ac:dyDescent="0.55000000000000004">
      <c r="A4448" t="s">
        <v>3951</v>
      </c>
      <c r="B4448" s="1">
        <v>40813</v>
      </c>
      <c r="C4448" t="s">
        <v>1</v>
      </c>
      <c r="D4448" t="s">
        <v>1298</v>
      </c>
      <c r="E4448" t="s">
        <v>1299</v>
      </c>
      <c r="F4448">
        <v>1</v>
      </c>
      <c r="G4448" t="str">
        <f t="array" ref="G4448">INDEX(BillToName,MATCH(A4448,'Bill to Data'!$A$2:$A$3040,0))</f>
        <v>PAUL REYNOLDS</v>
      </c>
      <c r="H4448" t="str">
        <f t="shared" si="69"/>
        <v>INFD0015-19</v>
      </c>
    </row>
    <row r="4449" spans="1:8" x14ac:dyDescent="0.55000000000000004">
      <c r="A4449" t="s">
        <v>3952</v>
      </c>
      <c r="B4449" s="1">
        <v>40813</v>
      </c>
      <c r="C4449" t="s">
        <v>138</v>
      </c>
      <c r="D4449" t="s">
        <v>2471</v>
      </c>
      <c r="E4449" t="s">
        <v>3953</v>
      </c>
      <c r="F4449">
        <v>2</v>
      </c>
      <c r="G4449" t="str">
        <f t="array" ref="G4449">INDEX(BillToName,MATCH(A4449,'Bill to Data'!$A$2:$A$3040,0))</f>
        <v>JAMES DAVIS</v>
      </c>
      <c r="H4449" t="str">
        <f t="shared" si="69"/>
        <v>QJ363C-3/4-NYB</v>
      </c>
    </row>
    <row r="4450" spans="1:8" x14ac:dyDescent="0.55000000000000004">
      <c r="A4450" t="s">
        <v>3954</v>
      </c>
      <c r="B4450" s="1">
        <v>40813</v>
      </c>
      <c r="C4450" t="s">
        <v>138</v>
      </c>
      <c r="D4450" t="s">
        <v>164</v>
      </c>
      <c r="E4450" t="s">
        <v>81</v>
      </c>
      <c r="F4450">
        <v>6</v>
      </c>
      <c r="G4450" t="str">
        <f t="array" ref="G4450">INDEX(BillToName,MATCH(A4450,'Bill to Data'!$A$2:$A$3040,0))</f>
        <v>JUDY WELCH</v>
      </c>
      <c r="H4450" t="str">
        <f t="shared" si="69"/>
        <v>18636-112-406-N</v>
      </c>
    </row>
    <row r="4451" spans="1:8" x14ac:dyDescent="0.55000000000000004">
      <c r="A4451" t="s">
        <v>3955</v>
      </c>
      <c r="B4451" s="1">
        <v>40814</v>
      </c>
      <c r="C4451" t="s">
        <v>138</v>
      </c>
      <c r="D4451" t="s">
        <v>1186</v>
      </c>
      <c r="E4451" t="s">
        <v>1187</v>
      </c>
      <c r="F4451">
        <v>-1</v>
      </c>
      <c r="G4451" t="str">
        <f t="array" ref="G4451">INDEX(BillToName,MATCH(A4451,'Bill to Data'!$A$2:$A$3040,0))</f>
        <v>BRAD WILLIAMS</v>
      </c>
      <c r="H4451" t="str">
        <f t="shared" si="69"/>
        <v>117-9001-032</v>
      </c>
    </row>
    <row r="4452" spans="1:8" x14ac:dyDescent="0.55000000000000004">
      <c r="A4452" t="s">
        <v>3956</v>
      </c>
      <c r="B4452" s="1">
        <v>40814</v>
      </c>
      <c r="C4452" t="s">
        <v>138</v>
      </c>
      <c r="D4452" t="s">
        <v>312</v>
      </c>
      <c r="E4452" t="s">
        <v>198</v>
      </c>
      <c r="F4452">
        <v>6</v>
      </c>
      <c r="G4452" t="str">
        <f t="array" ref="G4452">INDEX(BillToName,MATCH(A4452,'Bill to Data'!$A$2:$A$3040,0))</f>
        <v>CHRIS WILSON</v>
      </c>
      <c r="H4452" t="str">
        <f t="shared" si="69"/>
        <v>22251-311-750-N</v>
      </c>
    </row>
    <row r="4453" spans="1:8" x14ac:dyDescent="0.55000000000000004">
      <c r="A4453" t="s">
        <v>3956</v>
      </c>
      <c r="B4453" s="1">
        <v>40814</v>
      </c>
      <c r="C4453" t="s">
        <v>138</v>
      </c>
      <c r="D4453" t="s">
        <v>197</v>
      </c>
      <c r="E4453" t="s">
        <v>198</v>
      </c>
      <c r="F4453">
        <v>6</v>
      </c>
      <c r="G4453" t="str">
        <f t="array" ref="G4453">INDEX(BillToName,MATCH(A4453,'Bill to Data'!$A$2:$A$3040,0))</f>
        <v>CHRIS WILSON</v>
      </c>
      <c r="H4453" t="str">
        <f t="shared" si="69"/>
        <v>22252-312-750-N</v>
      </c>
    </row>
    <row r="4454" spans="1:8" x14ac:dyDescent="0.55000000000000004">
      <c r="A4454" t="s">
        <v>3957</v>
      </c>
      <c r="B4454" s="1">
        <v>40814</v>
      </c>
      <c r="C4454" t="s">
        <v>138</v>
      </c>
      <c r="D4454" t="s">
        <v>3958</v>
      </c>
      <c r="E4454" t="s">
        <v>63</v>
      </c>
      <c r="F4454">
        <v>18</v>
      </c>
      <c r="G4454" t="str">
        <f t="array" ref="G4454">INDEX(BillToName,MATCH(A4454,'Bill to Data'!$A$2:$A$3040,0))</f>
        <v>PAUL HITCHENS</v>
      </c>
      <c r="H4454" t="str">
        <f t="shared" si="69"/>
        <v>XR8004-VK</v>
      </c>
    </row>
    <row r="4455" spans="1:8" x14ac:dyDescent="0.55000000000000004">
      <c r="A4455" t="s">
        <v>3957</v>
      </c>
      <c r="B4455" s="1">
        <v>40814</v>
      </c>
      <c r="C4455" t="s">
        <v>138</v>
      </c>
      <c r="D4455" t="s">
        <v>71</v>
      </c>
      <c r="E4455" t="s">
        <v>72</v>
      </c>
      <c r="F4455">
        <v>18</v>
      </c>
      <c r="G4455" t="str">
        <f t="array" ref="G4455">INDEX(BillToName,MATCH(A4455,'Bill to Data'!$A$2:$A$3040,0))</f>
        <v>PAUL HITCHENS</v>
      </c>
      <c r="H4455" t="str">
        <f t="shared" si="69"/>
        <v>55215-50-EPR</v>
      </c>
    </row>
    <row r="4456" spans="1:8" x14ac:dyDescent="0.55000000000000004">
      <c r="A4456" t="s">
        <v>3957</v>
      </c>
      <c r="B4456" s="1">
        <v>40814</v>
      </c>
      <c r="C4456" t="s">
        <v>138</v>
      </c>
      <c r="D4456" t="s">
        <v>254</v>
      </c>
      <c r="E4456" t="s">
        <v>255</v>
      </c>
      <c r="F4456">
        <v>18</v>
      </c>
      <c r="G4456" t="str">
        <f t="array" ref="G4456">INDEX(BillToName,MATCH(A4456,'Bill to Data'!$A$2:$A$3040,0))</f>
        <v>PAUL HITCHENS</v>
      </c>
      <c r="H4456" t="str">
        <f t="shared" si="69"/>
        <v>CP21953-EPR</v>
      </c>
    </row>
    <row r="4457" spans="1:8" x14ac:dyDescent="0.55000000000000004">
      <c r="A4457" t="s">
        <v>3959</v>
      </c>
      <c r="B4457" s="1">
        <v>40814</v>
      </c>
      <c r="C4457" t="s">
        <v>1</v>
      </c>
      <c r="D4457" t="s">
        <v>906</v>
      </c>
      <c r="E4457" t="s">
        <v>907</v>
      </c>
      <c r="F4457">
        <v>11</v>
      </c>
      <c r="G4457" t="str">
        <f t="array" ref="G4457">INDEX(BillToName,MATCH(A4457,'Bill to Data'!$A$2:$A$3040,0))</f>
        <v>TONY BONDS</v>
      </c>
      <c r="H4457" t="str">
        <f t="shared" si="69"/>
        <v>CP25597-6-NY</v>
      </c>
    </row>
    <row r="4458" spans="1:8" x14ac:dyDescent="0.55000000000000004">
      <c r="A4458" t="s">
        <v>3959</v>
      </c>
      <c r="B4458" s="1">
        <v>40814</v>
      </c>
      <c r="C4458" t="s">
        <v>1</v>
      </c>
      <c r="D4458" t="s">
        <v>1328</v>
      </c>
      <c r="E4458" t="s">
        <v>1280</v>
      </c>
      <c r="F4458">
        <v>11</v>
      </c>
      <c r="G4458" t="str">
        <f t="array" ref="G4458">INDEX(BillToName,MATCH(A4458,'Bill to Data'!$A$2:$A$3040,0))</f>
        <v>TONY BONDS</v>
      </c>
      <c r="H4458" t="str">
        <f t="shared" si="69"/>
        <v>TTI11002-VP</v>
      </c>
    </row>
    <row r="4459" spans="1:8" x14ac:dyDescent="0.55000000000000004">
      <c r="A4459" t="s">
        <v>3960</v>
      </c>
      <c r="B4459" s="1">
        <v>40814</v>
      </c>
      <c r="C4459" t="s">
        <v>1</v>
      </c>
      <c r="D4459" t="s">
        <v>2180</v>
      </c>
      <c r="E4459" t="s">
        <v>81</v>
      </c>
      <c r="F4459">
        <v>75</v>
      </c>
      <c r="G4459" t="str">
        <f t="array" ref="G4459">INDEX(BillToName,MATCH(A4459,'Bill to Data'!$A$2:$A$3040,0))</f>
        <v>JAMES ERWIN</v>
      </c>
      <c r="H4459" t="str">
        <f t="shared" si="69"/>
        <v>18720-112-785-N</v>
      </c>
    </row>
    <row r="4460" spans="1:8" x14ac:dyDescent="0.55000000000000004">
      <c r="A4460" t="s">
        <v>3961</v>
      </c>
      <c r="B4460" s="1">
        <v>40814</v>
      </c>
      <c r="C4460" t="s">
        <v>138</v>
      </c>
      <c r="D4460" t="s">
        <v>1580</v>
      </c>
      <c r="E4460" t="s">
        <v>893</v>
      </c>
      <c r="F4460">
        <v>-50</v>
      </c>
      <c r="G4460" t="str">
        <f t="array" ref="G4460">INDEX(BillToName,MATCH(A4460,'Bill to Data'!$A$2:$A$3040,0))</f>
        <v>TOM PRITCHETT</v>
      </c>
      <c r="H4460" t="str">
        <f t="shared" si="69"/>
        <v>TDXL11002</v>
      </c>
    </row>
    <row r="4461" spans="1:8" x14ac:dyDescent="0.55000000000000004">
      <c r="A4461" t="s">
        <v>3961</v>
      </c>
      <c r="B4461" s="1">
        <v>40814</v>
      </c>
      <c r="C4461" t="s">
        <v>138</v>
      </c>
      <c r="D4461" t="s">
        <v>2409</v>
      </c>
      <c r="E4461" t="s">
        <v>2410</v>
      </c>
      <c r="F4461">
        <v>50</v>
      </c>
      <c r="G4461" t="str">
        <f t="array" ref="G4461">INDEX(BillToName,MATCH(A4461,'Bill to Data'!$A$2:$A$3040,0))</f>
        <v>TOM PRITCHETT</v>
      </c>
      <c r="H4461" t="str">
        <f t="shared" si="69"/>
        <v>TADF025</v>
      </c>
    </row>
    <row r="4462" spans="1:8" x14ac:dyDescent="0.55000000000000004">
      <c r="A4462" t="s">
        <v>3962</v>
      </c>
      <c r="B4462" s="1">
        <v>40815</v>
      </c>
      <c r="C4462" t="s">
        <v>1</v>
      </c>
      <c r="D4462" t="s">
        <v>2764</v>
      </c>
      <c r="E4462" t="s">
        <v>134</v>
      </c>
      <c r="F4462">
        <v>2</v>
      </c>
      <c r="G4462" t="str">
        <f t="array" ref="G4462">INDEX(BillToName,MATCH(A4462,'Bill to Data'!$A$2:$A$3040,0))</f>
        <v>ERIC FOWLER</v>
      </c>
      <c r="H4462" t="str">
        <f t="shared" si="69"/>
        <v>5330C-HRX</v>
      </c>
    </row>
    <row r="4463" spans="1:8" x14ac:dyDescent="0.55000000000000004">
      <c r="A4463" t="s">
        <v>3963</v>
      </c>
      <c r="B4463" s="1">
        <v>40815</v>
      </c>
      <c r="C4463" t="s">
        <v>1</v>
      </c>
      <c r="D4463" t="s">
        <v>114</v>
      </c>
      <c r="E4463" t="s">
        <v>115</v>
      </c>
      <c r="F4463">
        <v>1</v>
      </c>
      <c r="G4463" t="str">
        <f t="array" ref="G4463">INDEX(BillToName,MATCH(A4463,'Bill to Data'!$A$2:$A$3040,0))</f>
        <v>JOHN WILKINS</v>
      </c>
      <c r="H4463" t="str">
        <f t="shared" si="69"/>
        <v>22670-PP-15-1/4</v>
      </c>
    </row>
    <row r="4464" spans="1:8" x14ac:dyDescent="0.55000000000000004">
      <c r="A4464" t="s">
        <v>3963</v>
      </c>
      <c r="B4464" s="1">
        <v>40815</v>
      </c>
      <c r="C4464" t="s">
        <v>1</v>
      </c>
      <c r="D4464" t="s">
        <v>389</v>
      </c>
      <c r="E4464" t="s">
        <v>115</v>
      </c>
      <c r="F4464">
        <v>1</v>
      </c>
      <c r="G4464" t="str">
        <f t="array" ref="G4464">INDEX(BillToName,MATCH(A4464,'Bill to Data'!$A$2:$A$3040,0))</f>
        <v>JOHN WILKINS</v>
      </c>
      <c r="H4464" t="str">
        <f t="shared" si="69"/>
        <v>22670-PP-15-406</v>
      </c>
    </row>
    <row r="4465" spans="1:8" x14ac:dyDescent="0.55000000000000004">
      <c r="A4465" t="s">
        <v>3964</v>
      </c>
      <c r="B4465" s="1">
        <v>40815</v>
      </c>
      <c r="C4465" t="s">
        <v>1</v>
      </c>
      <c r="D4465" t="s">
        <v>1298</v>
      </c>
      <c r="E4465" t="s">
        <v>1299</v>
      </c>
      <c r="F4465">
        <v>1</v>
      </c>
      <c r="G4465" t="str">
        <f t="array" ref="G4465">INDEX(BillToName,MATCH(A4465,'Bill to Data'!$A$2:$A$3040,0))</f>
        <v>JENS BREFFKE</v>
      </c>
      <c r="H4465" t="str">
        <f t="shared" si="69"/>
        <v>INFD0015-19</v>
      </c>
    </row>
    <row r="4466" spans="1:8" x14ac:dyDescent="0.55000000000000004">
      <c r="A4466" t="s">
        <v>3965</v>
      </c>
      <c r="B4466" s="1">
        <v>40815</v>
      </c>
      <c r="C4466" t="s">
        <v>138</v>
      </c>
      <c r="D4466" t="s">
        <v>3465</v>
      </c>
      <c r="E4466" t="s">
        <v>3966</v>
      </c>
      <c r="F4466">
        <v>1</v>
      </c>
      <c r="G4466" t="str">
        <f t="array" ref="G4466">INDEX(BillToName,MATCH(A4466,'Bill to Data'!$A$2:$A$3040,0))</f>
        <v>TODD SAUER</v>
      </c>
      <c r="H4466" t="str">
        <f t="shared" si="69"/>
        <v>063-0172-125</v>
      </c>
    </row>
    <row r="4467" spans="1:8" x14ac:dyDescent="0.55000000000000004">
      <c r="A4467" t="s">
        <v>3967</v>
      </c>
      <c r="B4467" s="1">
        <v>40816</v>
      </c>
      <c r="C4467" t="s">
        <v>1</v>
      </c>
      <c r="D4467" t="s">
        <v>2910</v>
      </c>
      <c r="E4467" t="s">
        <v>3890</v>
      </c>
      <c r="F4467">
        <v>2</v>
      </c>
      <c r="G4467" t="str">
        <f t="array" ref="G4467">INDEX(BillToName,MATCH(A4467,'Bill to Data'!$A$2:$A$3040,0))</f>
        <v>WILLIAM DICKEY</v>
      </c>
      <c r="H4467" t="str">
        <f t="shared" si="69"/>
        <v>VWIC300</v>
      </c>
    </row>
    <row r="4468" spans="1:8" x14ac:dyDescent="0.55000000000000004">
      <c r="A4468" t="s">
        <v>3968</v>
      </c>
      <c r="B4468" s="1">
        <v>40816</v>
      </c>
      <c r="C4468" t="s">
        <v>138</v>
      </c>
      <c r="D4468" t="s">
        <v>3969</v>
      </c>
      <c r="E4468" t="s">
        <v>3970</v>
      </c>
      <c r="F4468">
        <v>1</v>
      </c>
      <c r="G4468" t="str">
        <f t="array" ref="G4468">INDEX(BillToName,MATCH(A4468,'Bill to Data'!$A$2:$A$3040,0))</f>
        <v>RICHARD LAMBERT</v>
      </c>
      <c r="H4468" t="str">
        <f t="shared" si="69"/>
        <v>10565-AL/NY</v>
      </c>
    </row>
    <row r="4469" spans="1:8" x14ac:dyDescent="0.55000000000000004">
      <c r="A4469" t="s">
        <v>3968</v>
      </c>
      <c r="B4469" s="1">
        <v>40816</v>
      </c>
      <c r="C4469" t="s">
        <v>138</v>
      </c>
      <c r="D4469" t="s">
        <v>2984</v>
      </c>
      <c r="E4469" t="s">
        <v>2985</v>
      </c>
      <c r="F4469">
        <v>1</v>
      </c>
      <c r="G4469" t="str">
        <f t="array" ref="G4469">INDEX(BillToName,MATCH(A4469,'Bill to Data'!$A$2:$A$3040,0))</f>
        <v>RICHARD LAMBERT</v>
      </c>
      <c r="H4469" t="str">
        <f t="shared" si="69"/>
        <v>CP4743-NY</v>
      </c>
    </row>
    <row r="4470" spans="1:8" x14ac:dyDescent="0.55000000000000004">
      <c r="A4470" t="s">
        <v>3968</v>
      </c>
      <c r="B4470" s="1">
        <v>40816</v>
      </c>
      <c r="C4470" t="s">
        <v>138</v>
      </c>
      <c r="D4470" t="s">
        <v>3390</v>
      </c>
      <c r="E4470" t="s">
        <v>3264</v>
      </c>
      <c r="F4470">
        <v>1</v>
      </c>
      <c r="G4470" t="str">
        <f t="array" ref="G4470">INDEX(BillToName,MATCH(A4470,'Bill to Data'!$A$2:$A$3040,0))</f>
        <v>RICHARD LAMBERT</v>
      </c>
      <c r="H4470" t="str">
        <f t="shared" si="69"/>
        <v>CP45196-NYB</v>
      </c>
    </row>
    <row r="4471" spans="1:8" x14ac:dyDescent="0.55000000000000004">
      <c r="A4471" t="s">
        <v>3971</v>
      </c>
      <c r="B4471" s="1">
        <v>40816</v>
      </c>
      <c r="C4471" t="s">
        <v>138</v>
      </c>
      <c r="D4471" t="s">
        <v>3681</v>
      </c>
      <c r="E4471" t="s">
        <v>3682</v>
      </c>
      <c r="F4471">
        <v>2</v>
      </c>
      <c r="G4471" t="str">
        <f t="array" ref="G4471">INDEX(BillToName,MATCH(A4471,'Bill to Data'!$A$2:$A$3040,0))</f>
        <v>Scott</v>
      </c>
      <c r="H4471" t="str">
        <f t="shared" si="69"/>
        <v>10030P</v>
      </c>
    </row>
    <row r="4472" spans="1:8" x14ac:dyDescent="0.55000000000000004">
      <c r="A4472" t="s">
        <v>3972</v>
      </c>
      <c r="B4472" s="1">
        <v>40816</v>
      </c>
      <c r="C4472" t="s">
        <v>1</v>
      </c>
      <c r="D4472" t="s">
        <v>108</v>
      </c>
      <c r="E4472" t="s">
        <v>109</v>
      </c>
      <c r="F4472">
        <v>3</v>
      </c>
      <c r="G4472" t="str">
        <f t="array" ref="G4472">INDEX(BillToName,MATCH(A4472,'Bill to Data'!$A$2:$A$3040,0))</f>
        <v>RYAN KRILL</v>
      </c>
      <c r="H4472" t="str">
        <f t="shared" si="69"/>
        <v>IBFD60-SET</v>
      </c>
    </row>
    <row r="4473" spans="1:8" x14ac:dyDescent="0.55000000000000004">
      <c r="A4473" t="s">
        <v>3973</v>
      </c>
      <c r="B4473" s="1">
        <v>40816</v>
      </c>
      <c r="C4473" t="s">
        <v>1</v>
      </c>
      <c r="D4473" t="s">
        <v>374</v>
      </c>
      <c r="E4473" t="s">
        <v>307</v>
      </c>
      <c r="F4473">
        <v>4</v>
      </c>
      <c r="G4473" t="str">
        <f t="array" ref="G4473">INDEX(BillToName,MATCH(A4473,'Bill to Data'!$A$2:$A$3040,0))</f>
        <v>BRYAN MALCOLM</v>
      </c>
      <c r="H4473" t="str">
        <f t="shared" si="69"/>
        <v>AI110025-VS</v>
      </c>
    </row>
    <row r="4474" spans="1:8" x14ac:dyDescent="0.55000000000000004">
      <c r="A4474" t="s">
        <v>3974</v>
      </c>
      <c r="B4474" s="1">
        <v>40820</v>
      </c>
      <c r="C4474" t="s">
        <v>138</v>
      </c>
      <c r="D4474" t="s">
        <v>11</v>
      </c>
      <c r="E4474" t="s">
        <v>12</v>
      </c>
      <c r="F4474">
        <v>1</v>
      </c>
      <c r="G4474" t="str">
        <f t="array" ref="G4474">INDEX(BillToName,MATCH(A4474,'Bill to Data'!$A$2:$A$3040,0))</f>
        <v>JAMES ADAMS</v>
      </c>
      <c r="H4474" t="str">
        <f t="shared" si="69"/>
        <v>50800-PP-406</v>
      </c>
    </row>
    <row r="4475" spans="1:8" x14ac:dyDescent="0.55000000000000004">
      <c r="A4475" t="s">
        <v>3975</v>
      </c>
      <c r="B4475" s="1">
        <v>40820</v>
      </c>
      <c r="C4475" t="s">
        <v>1</v>
      </c>
      <c r="D4475" t="s">
        <v>2536</v>
      </c>
      <c r="E4475" t="s">
        <v>2537</v>
      </c>
      <c r="F4475">
        <v>1</v>
      </c>
      <c r="G4475" t="str">
        <f t="array" ref="G4475">INDEX(BillToName,MATCH(A4475,'Bill to Data'!$A$2:$A$3040,0))</f>
        <v>Eugenia Mas</v>
      </c>
      <c r="H4475" t="str">
        <f t="shared" si="69"/>
        <v>117-0171-247</v>
      </c>
    </row>
    <row r="4476" spans="1:8" x14ac:dyDescent="0.55000000000000004">
      <c r="A4476" t="s">
        <v>3976</v>
      </c>
      <c r="B4476" s="1">
        <v>40820</v>
      </c>
      <c r="C4476" t="s">
        <v>138</v>
      </c>
      <c r="D4476" t="s">
        <v>2088</v>
      </c>
      <c r="E4476" t="s">
        <v>2089</v>
      </c>
      <c r="F4476">
        <v>3</v>
      </c>
      <c r="G4476" t="str">
        <f t="array" ref="G4476">INDEX(BillToName,MATCH(A4476,'Bill to Data'!$A$2:$A$3040,0))</f>
        <v>WAYNE BELCHER</v>
      </c>
      <c r="H4476" t="str">
        <f t="shared" si="69"/>
        <v>AA144A-1-3</v>
      </c>
    </row>
    <row r="4477" spans="1:8" x14ac:dyDescent="0.55000000000000004">
      <c r="A4477" t="s">
        <v>3977</v>
      </c>
      <c r="B4477" s="1">
        <v>40820</v>
      </c>
      <c r="C4477" t="s">
        <v>138</v>
      </c>
      <c r="D4477" t="s">
        <v>3978</v>
      </c>
      <c r="E4477" t="s">
        <v>3979</v>
      </c>
      <c r="F4477">
        <v>1</v>
      </c>
      <c r="G4477" t="str">
        <f t="array" ref="G4477">INDEX(BillToName,MATCH(A4477,'Bill to Data'!$A$2:$A$3040,0))</f>
        <v>MIKE HAWK</v>
      </c>
      <c r="H4477" t="str">
        <f t="shared" si="69"/>
        <v>115-0171-301</v>
      </c>
    </row>
    <row r="4478" spans="1:8" x14ac:dyDescent="0.55000000000000004">
      <c r="A4478" t="s">
        <v>3977</v>
      </c>
      <c r="B4478" s="1">
        <v>40820</v>
      </c>
      <c r="C4478" t="s">
        <v>138</v>
      </c>
      <c r="D4478" t="s">
        <v>3980</v>
      </c>
      <c r="E4478" t="s">
        <v>3981</v>
      </c>
      <c r="F4478">
        <v>1</v>
      </c>
      <c r="G4478" t="str">
        <f t="array" ref="G4478">INDEX(BillToName,MATCH(A4478,'Bill to Data'!$A$2:$A$3040,0))</f>
        <v>MIKE HAWK</v>
      </c>
      <c r="H4478" t="str">
        <f t="shared" si="69"/>
        <v>115-0159-787</v>
      </c>
    </row>
    <row r="4479" spans="1:8" x14ac:dyDescent="0.55000000000000004">
      <c r="A4479" t="s">
        <v>3977</v>
      </c>
      <c r="B4479" s="1">
        <v>40820</v>
      </c>
      <c r="C4479" t="s">
        <v>138</v>
      </c>
      <c r="D4479" t="s">
        <v>458</v>
      </c>
      <c r="E4479" t="s">
        <v>459</v>
      </c>
      <c r="F4479">
        <v>1</v>
      </c>
      <c r="G4479" t="str">
        <f t="array" ref="G4479">INDEX(BillToName,MATCH(A4479,'Bill to Data'!$A$2:$A$3040,0))</f>
        <v>MIKE HAWK</v>
      </c>
      <c r="H4479" t="str">
        <f t="shared" si="69"/>
        <v>115-0159-707</v>
      </c>
    </row>
    <row r="4480" spans="1:8" x14ac:dyDescent="0.55000000000000004">
      <c r="A4480" t="s">
        <v>3977</v>
      </c>
      <c r="B4480" s="1">
        <v>40820</v>
      </c>
      <c r="C4480" t="s">
        <v>138</v>
      </c>
      <c r="D4480" t="s">
        <v>3982</v>
      </c>
      <c r="E4480" t="s">
        <v>3983</v>
      </c>
      <c r="F4480">
        <v>1</v>
      </c>
      <c r="G4480" t="str">
        <f t="array" ref="G4480">INDEX(BillToName,MATCH(A4480,'Bill to Data'!$A$2:$A$3040,0))</f>
        <v>MIKE HAWK</v>
      </c>
      <c r="H4480" t="str">
        <f t="shared" si="69"/>
        <v>115-0159-717</v>
      </c>
    </row>
    <row r="4481" spans="1:8" x14ac:dyDescent="0.55000000000000004">
      <c r="A4481" t="s">
        <v>3984</v>
      </c>
      <c r="B4481" s="1">
        <v>40820</v>
      </c>
      <c r="C4481" t="s">
        <v>138</v>
      </c>
      <c r="D4481" t="s">
        <v>3985</v>
      </c>
      <c r="E4481" t="s">
        <v>134</v>
      </c>
      <c r="F4481">
        <v>1</v>
      </c>
      <c r="G4481" t="str">
        <f t="array" ref="G4481">INDEX(BillToName,MATCH(A4481,'Bill to Data'!$A$2:$A$3040,0))</f>
        <v>JAMES GREGORY</v>
      </c>
      <c r="H4481" t="str">
        <f t="shared" si="69"/>
        <v>7560C</v>
      </c>
    </row>
    <row r="4482" spans="1:8" x14ac:dyDescent="0.55000000000000004">
      <c r="A4482" t="s">
        <v>3984</v>
      </c>
      <c r="B4482" s="1">
        <v>40820</v>
      </c>
      <c r="C4482" t="s">
        <v>138</v>
      </c>
      <c r="D4482" t="s">
        <v>127</v>
      </c>
      <c r="E4482" t="s">
        <v>128</v>
      </c>
      <c r="F4482">
        <v>1</v>
      </c>
      <c r="G4482" t="str">
        <f t="array" ref="G4482">INDEX(BillToName,MATCH(A4482,'Bill to Data'!$A$2:$A$3040,0))</f>
        <v>JAMES GREGORY</v>
      </c>
      <c r="H4482" t="str">
        <f t="shared" ref="H4482:H4545" si="70">LEFT(D4482,LEN(D4482))</f>
        <v>1321-0007</v>
      </c>
    </row>
    <row r="4483" spans="1:8" x14ac:dyDescent="0.55000000000000004">
      <c r="A4483" t="s">
        <v>3986</v>
      </c>
      <c r="B4483" s="1">
        <v>40820</v>
      </c>
      <c r="C4483" t="s">
        <v>138</v>
      </c>
      <c r="D4483" t="s">
        <v>1091</v>
      </c>
      <c r="E4483" t="s">
        <v>1092</v>
      </c>
      <c r="F4483">
        <v>2</v>
      </c>
      <c r="G4483" t="str">
        <f t="array" ref="G4483">INDEX(BillToName,MATCH(A4483,'Bill to Data'!$A$2:$A$3040,0))</f>
        <v>DON OWENS</v>
      </c>
      <c r="H4483" t="str">
        <f t="shared" si="70"/>
        <v>IN0110-30</v>
      </c>
    </row>
    <row r="4484" spans="1:8" x14ac:dyDescent="0.55000000000000004">
      <c r="A4484" t="s">
        <v>3986</v>
      </c>
      <c r="B4484" s="1">
        <v>40820</v>
      </c>
      <c r="C4484" t="s">
        <v>138</v>
      </c>
      <c r="D4484" t="s">
        <v>1093</v>
      </c>
      <c r="E4484" t="s">
        <v>1094</v>
      </c>
      <c r="F4484">
        <v>2</v>
      </c>
      <c r="G4484" t="str">
        <f t="array" ref="G4484">INDEX(BillToName,MATCH(A4484,'Bill to Data'!$A$2:$A$3040,0))</f>
        <v>DON OWENS</v>
      </c>
      <c r="H4484" t="str">
        <f t="shared" si="70"/>
        <v>IN40/85-ST</v>
      </c>
    </row>
    <row r="4485" spans="1:8" x14ac:dyDescent="0.55000000000000004">
      <c r="A4485" t="s">
        <v>3986</v>
      </c>
      <c r="B4485" s="1">
        <v>40820</v>
      </c>
      <c r="C4485" t="s">
        <v>138</v>
      </c>
      <c r="D4485" t="s">
        <v>1095</v>
      </c>
      <c r="E4485" t="s">
        <v>1096</v>
      </c>
      <c r="F4485">
        <v>1</v>
      </c>
      <c r="G4485" t="str">
        <f t="array" ref="G4485">INDEX(BillToName,MATCH(A4485,'Bill to Data'!$A$2:$A$3040,0))</f>
        <v>DON OWENS</v>
      </c>
      <c r="H4485" t="str">
        <f t="shared" si="70"/>
        <v>IN0015-19</v>
      </c>
    </row>
    <row r="4486" spans="1:8" x14ac:dyDescent="0.55000000000000004">
      <c r="A4486" t="s">
        <v>3986</v>
      </c>
      <c r="B4486" s="1">
        <v>40820</v>
      </c>
      <c r="C4486" t="s">
        <v>138</v>
      </c>
      <c r="D4486" t="s">
        <v>1097</v>
      </c>
      <c r="E4486" t="s">
        <v>1098</v>
      </c>
      <c r="F4486">
        <v>1</v>
      </c>
      <c r="G4486" t="str">
        <f t="array" ref="G4486">INDEX(BillToName,MATCH(A4486,'Bill to Data'!$A$2:$A$3040,0))</f>
        <v>DON OWENS</v>
      </c>
      <c r="H4486" t="str">
        <f t="shared" si="70"/>
        <v>IN15-ST</v>
      </c>
    </row>
    <row r="4487" spans="1:8" x14ac:dyDescent="0.55000000000000004">
      <c r="A4487" t="s">
        <v>3987</v>
      </c>
      <c r="B4487" s="1">
        <v>40820</v>
      </c>
      <c r="C4487" t="s">
        <v>138</v>
      </c>
      <c r="D4487" t="s">
        <v>2108</v>
      </c>
      <c r="E4487" t="s">
        <v>893</v>
      </c>
      <c r="F4487">
        <v>60</v>
      </c>
      <c r="G4487" t="str">
        <f t="array" ref="G4487">INDEX(BillToName,MATCH(A4487,'Bill to Data'!$A$2:$A$3040,0))</f>
        <v>MIKE SIMPSON</v>
      </c>
      <c r="H4487" t="str">
        <f t="shared" si="70"/>
        <v>TDXL11005</v>
      </c>
    </row>
    <row r="4488" spans="1:8" x14ac:dyDescent="0.55000000000000004">
      <c r="A4488" t="s">
        <v>3988</v>
      </c>
      <c r="B4488" s="1">
        <v>40820</v>
      </c>
      <c r="C4488" t="s">
        <v>1</v>
      </c>
      <c r="D4488" t="s">
        <v>3989</v>
      </c>
      <c r="E4488" t="s">
        <v>20</v>
      </c>
      <c r="F4488">
        <v>1</v>
      </c>
      <c r="G4488" t="str">
        <f t="array" ref="G4488">INDEX(BillToName,MATCH(A4488,'Bill to Data'!$A$2:$A$3040,0))</f>
        <v>JUAN GARCIA</v>
      </c>
      <c r="H4488" t="str">
        <f t="shared" si="70"/>
        <v>AA43LA-6</v>
      </c>
    </row>
    <row r="4489" spans="1:8" x14ac:dyDescent="0.55000000000000004">
      <c r="A4489" t="s">
        <v>3990</v>
      </c>
      <c r="B4489" s="1">
        <v>40820</v>
      </c>
      <c r="C4489" t="s">
        <v>1</v>
      </c>
      <c r="D4489" t="s">
        <v>248</v>
      </c>
      <c r="E4489" t="s">
        <v>249</v>
      </c>
      <c r="F4489">
        <v>1</v>
      </c>
      <c r="G4489" t="str">
        <f t="array" ref="G4489">INDEX(BillToName,MATCH(A4489,'Bill to Data'!$A$2:$A$3040,0))</f>
        <v>TODD NORTON</v>
      </c>
      <c r="H4489" t="str">
        <f t="shared" si="70"/>
        <v>SG100</v>
      </c>
    </row>
    <row r="4490" spans="1:8" x14ac:dyDescent="0.55000000000000004">
      <c r="A4490" t="s">
        <v>3990</v>
      </c>
      <c r="B4490" s="1">
        <v>40820</v>
      </c>
      <c r="C4490" t="s">
        <v>1</v>
      </c>
      <c r="D4490" t="s">
        <v>71</v>
      </c>
      <c r="E4490" t="s">
        <v>72</v>
      </c>
      <c r="F4490">
        <v>25</v>
      </c>
      <c r="G4490" t="str">
        <f t="array" ref="G4490">INDEX(BillToName,MATCH(A4490,'Bill to Data'!$A$2:$A$3040,0))</f>
        <v>TODD NORTON</v>
      </c>
      <c r="H4490" t="str">
        <f t="shared" si="70"/>
        <v>55215-50-EPR</v>
      </c>
    </row>
    <row r="4491" spans="1:8" x14ac:dyDescent="0.55000000000000004">
      <c r="A4491" t="s">
        <v>3990</v>
      </c>
      <c r="B4491" s="1">
        <v>40820</v>
      </c>
      <c r="C4491" t="s">
        <v>1</v>
      </c>
      <c r="D4491" t="s">
        <v>3991</v>
      </c>
      <c r="E4491" t="s">
        <v>3992</v>
      </c>
      <c r="F4491">
        <v>1</v>
      </c>
      <c r="G4491" t="str">
        <f t="array" ref="G4491">INDEX(BillToName,MATCH(A4491,'Bill to Data'!$A$2:$A$3040,0))</f>
        <v>TODD NORTON</v>
      </c>
      <c r="H4491" t="str">
        <f t="shared" si="70"/>
        <v>LS100-40</v>
      </c>
    </row>
    <row r="4492" spans="1:8" x14ac:dyDescent="0.55000000000000004">
      <c r="A4492" t="s">
        <v>3990</v>
      </c>
      <c r="B4492" s="1">
        <v>40820</v>
      </c>
      <c r="C4492" t="s">
        <v>1</v>
      </c>
      <c r="D4492" t="s">
        <v>688</v>
      </c>
      <c r="E4492" t="s">
        <v>689</v>
      </c>
      <c r="F4492">
        <v>25</v>
      </c>
      <c r="G4492" t="str">
        <f t="array" ref="G4492">INDEX(BillToName,MATCH(A4492,'Bill to Data'!$A$2:$A$3040,0))</f>
        <v>TODD NORTON</v>
      </c>
      <c r="H4492" t="str">
        <f t="shared" si="70"/>
        <v>CP18999-EPR</v>
      </c>
    </row>
    <row r="4493" spans="1:8" x14ac:dyDescent="0.55000000000000004">
      <c r="A4493" t="s">
        <v>3990</v>
      </c>
      <c r="B4493" s="1">
        <v>40820</v>
      </c>
      <c r="C4493" t="s">
        <v>1</v>
      </c>
      <c r="D4493" t="s">
        <v>242</v>
      </c>
      <c r="E4493" t="s">
        <v>243</v>
      </c>
      <c r="F4493">
        <v>25</v>
      </c>
      <c r="G4493" t="str">
        <f t="array" ref="G4493">INDEX(BillToName,MATCH(A4493,'Bill to Data'!$A$2:$A$3040,0))</f>
        <v>TODD NORTON</v>
      </c>
      <c r="H4493" t="str">
        <f t="shared" si="70"/>
        <v>CP19438-EPR</v>
      </c>
    </row>
    <row r="4494" spans="1:8" x14ac:dyDescent="0.55000000000000004">
      <c r="A4494" t="s">
        <v>3990</v>
      </c>
      <c r="B4494" s="1">
        <v>40820</v>
      </c>
      <c r="C4494" t="s">
        <v>1</v>
      </c>
      <c r="D4494" t="s">
        <v>31</v>
      </c>
      <c r="E4494" t="s">
        <v>30</v>
      </c>
      <c r="F4494">
        <v>25</v>
      </c>
      <c r="G4494" t="str">
        <f t="array" ref="G4494">INDEX(BillToName,MATCH(A4494,'Bill to Data'!$A$2:$A$3040,0))</f>
        <v>TODD NORTON</v>
      </c>
      <c r="H4494" t="str">
        <f t="shared" si="70"/>
        <v>25612-1-NYR</v>
      </c>
    </row>
    <row r="4495" spans="1:8" x14ac:dyDescent="0.55000000000000004">
      <c r="A4495" t="s">
        <v>3990</v>
      </c>
      <c r="B4495" s="1">
        <v>40820</v>
      </c>
      <c r="C4495" t="s">
        <v>1</v>
      </c>
      <c r="D4495" t="s">
        <v>413</v>
      </c>
      <c r="E4495" t="s">
        <v>76</v>
      </c>
      <c r="F4495">
        <v>25</v>
      </c>
      <c r="G4495" t="str">
        <f t="array" ref="G4495">INDEX(BillToName,MATCH(A4495,'Bill to Data'!$A$2:$A$3040,0))</f>
        <v>TODD NORTON</v>
      </c>
      <c r="H4495" t="str">
        <f t="shared" si="70"/>
        <v>QJ111-3/4</v>
      </c>
    </row>
    <row r="4496" spans="1:8" x14ac:dyDescent="0.55000000000000004">
      <c r="A4496" t="s">
        <v>3990</v>
      </c>
      <c r="B4496" s="1">
        <v>40820</v>
      </c>
      <c r="C4496" t="s">
        <v>1</v>
      </c>
      <c r="D4496" t="s">
        <v>80</v>
      </c>
      <c r="E4496" t="s">
        <v>81</v>
      </c>
      <c r="F4496">
        <v>22</v>
      </c>
      <c r="G4496" t="str">
        <f t="array" ref="G4496">INDEX(BillToName,MATCH(A4496,'Bill to Data'!$A$2:$A$3040,0))</f>
        <v>TODD NORTON</v>
      </c>
      <c r="H4496" t="str">
        <f t="shared" si="70"/>
        <v>18639-112-540-N</v>
      </c>
    </row>
    <row r="4497" spans="1:8" x14ac:dyDescent="0.55000000000000004">
      <c r="A4497" t="s">
        <v>3990</v>
      </c>
      <c r="B4497" s="1">
        <v>40820</v>
      </c>
      <c r="C4497" t="s">
        <v>1</v>
      </c>
      <c r="D4497" t="s">
        <v>82</v>
      </c>
      <c r="E4497" t="s">
        <v>83</v>
      </c>
      <c r="F4497">
        <v>3</v>
      </c>
      <c r="G4497" t="str">
        <f t="array" ref="G4497">INDEX(BillToName,MATCH(A4497,'Bill to Data'!$A$2:$A$3040,0))</f>
        <v>TODD NORTON</v>
      </c>
      <c r="H4497" t="str">
        <f t="shared" si="70"/>
        <v>18638-111-540-N</v>
      </c>
    </row>
    <row r="4498" spans="1:8" x14ac:dyDescent="0.55000000000000004">
      <c r="A4498" t="s">
        <v>3993</v>
      </c>
      <c r="B4498" s="1">
        <v>40820</v>
      </c>
      <c r="C4498" t="s">
        <v>1</v>
      </c>
      <c r="D4498" t="s">
        <v>248</v>
      </c>
      <c r="E4498" t="s">
        <v>249</v>
      </c>
      <c r="F4498">
        <v>1</v>
      </c>
      <c r="G4498" t="str">
        <f t="array" ref="G4498">INDEX(BillToName,MATCH(A4498,'Bill to Data'!$A$2:$A$3040,0))</f>
        <v>WILLIAM ERICKSON</v>
      </c>
      <c r="H4498" t="str">
        <f t="shared" si="70"/>
        <v>SG100</v>
      </c>
    </row>
    <row r="4499" spans="1:8" x14ac:dyDescent="0.55000000000000004">
      <c r="A4499" t="s">
        <v>3993</v>
      </c>
      <c r="B4499" s="1">
        <v>40820</v>
      </c>
      <c r="C4499" t="s">
        <v>1</v>
      </c>
      <c r="D4499" t="s">
        <v>3994</v>
      </c>
      <c r="E4499" t="s">
        <v>3995</v>
      </c>
      <c r="F4499">
        <v>7</v>
      </c>
      <c r="G4499" t="str">
        <f t="array" ref="G4499">INDEX(BillToName,MATCH(A4499,'Bill to Data'!$A$2:$A$3040,0))</f>
        <v>WILLIAM ERICKSON</v>
      </c>
      <c r="H4499" t="str">
        <f t="shared" si="70"/>
        <v>FC-ULD120-03</v>
      </c>
    </row>
    <row r="4500" spans="1:8" x14ac:dyDescent="0.55000000000000004">
      <c r="A4500" t="s">
        <v>3996</v>
      </c>
      <c r="B4500" s="1">
        <v>40821</v>
      </c>
      <c r="C4500" t="s">
        <v>138</v>
      </c>
      <c r="D4500" t="s">
        <v>3997</v>
      </c>
      <c r="E4500" t="s">
        <v>3998</v>
      </c>
      <c r="F4500">
        <v>2</v>
      </c>
      <c r="G4500" t="str">
        <f t="array" ref="G4500">INDEX(BillToName,MATCH(A4500,'Bill to Data'!$A$2:$A$3040,0))</f>
        <v>TRI ELECTRIC</v>
      </c>
      <c r="H4500" t="str">
        <f t="shared" si="70"/>
        <v>000-66-W</v>
      </c>
    </row>
    <row r="4501" spans="1:8" x14ac:dyDescent="0.55000000000000004">
      <c r="A4501" t="s">
        <v>3996</v>
      </c>
      <c r="B4501" s="1">
        <v>40821</v>
      </c>
      <c r="C4501" t="s">
        <v>138</v>
      </c>
      <c r="D4501" t="s">
        <v>3999</v>
      </c>
      <c r="E4501" t="s">
        <v>4000</v>
      </c>
      <c r="F4501">
        <v>2</v>
      </c>
      <c r="G4501" t="str">
        <f t="array" ref="G4501">INDEX(BillToName,MATCH(A4501,'Bill to Data'!$A$2:$A$3040,0))</f>
        <v>TRI ELECTRIC</v>
      </c>
      <c r="H4501" t="str">
        <f t="shared" si="70"/>
        <v>F2H-22</v>
      </c>
    </row>
    <row r="4502" spans="1:8" x14ac:dyDescent="0.55000000000000004">
      <c r="A4502" t="s">
        <v>4001</v>
      </c>
      <c r="B4502" s="1">
        <v>40821</v>
      </c>
      <c r="C4502" t="s">
        <v>138</v>
      </c>
      <c r="D4502" t="s">
        <v>2533</v>
      </c>
      <c r="E4502" t="s">
        <v>2534</v>
      </c>
      <c r="F4502">
        <v>2</v>
      </c>
      <c r="G4502" t="str">
        <f t="array" ref="G4502">INDEX(BillToName,MATCH(A4502,'Bill to Data'!$A$2:$A$3040,0))</f>
        <v>JOHN ENGLISH</v>
      </c>
      <c r="H4502" t="str">
        <f t="shared" si="70"/>
        <v>5500-PPB-X22</v>
      </c>
    </row>
    <row r="4503" spans="1:8" x14ac:dyDescent="0.55000000000000004">
      <c r="A4503" t="s">
        <v>4001</v>
      </c>
      <c r="B4503" s="1">
        <v>40821</v>
      </c>
      <c r="C4503" t="s">
        <v>138</v>
      </c>
      <c r="D4503" t="s">
        <v>57</v>
      </c>
      <c r="E4503" t="s">
        <v>58</v>
      </c>
      <c r="F4503">
        <v>1</v>
      </c>
      <c r="G4503" t="str">
        <f t="array" ref="G4503">INDEX(BillToName,MATCH(A4503,'Bill to Data'!$A$2:$A$3040,0))</f>
        <v>JOHN ENGLISH</v>
      </c>
      <c r="H4503" t="str">
        <f t="shared" si="70"/>
        <v>4688</v>
      </c>
    </row>
    <row r="4504" spans="1:8" x14ac:dyDescent="0.55000000000000004">
      <c r="A4504" t="s">
        <v>4002</v>
      </c>
      <c r="B4504" s="1">
        <v>40823</v>
      </c>
      <c r="C4504" t="s">
        <v>138</v>
      </c>
      <c r="D4504" t="s">
        <v>1011</v>
      </c>
      <c r="E4504" t="s">
        <v>20</v>
      </c>
      <c r="F4504">
        <v>10</v>
      </c>
      <c r="G4504" t="str">
        <f t="array" ref="G4504">INDEX(BillToName,MATCH(A4504,'Bill to Data'!$A$2:$A$3040,0))</f>
        <v>Valley Rubber &amp; Gasket</v>
      </c>
      <c r="H4504" t="str">
        <f t="shared" si="70"/>
        <v>AA30-1/4</v>
      </c>
    </row>
    <row r="4505" spans="1:8" x14ac:dyDescent="0.55000000000000004">
      <c r="A4505" t="s">
        <v>4003</v>
      </c>
      <c r="B4505" s="1">
        <v>40823</v>
      </c>
      <c r="C4505" t="s">
        <v>138</v>
      </c>
      <c r="D4505" t="s">
        <v>4004</v>
      </c>
      <c r="E4505" t="s">
        <v>4005</v>
      </c>
      <c r="F4505">
        <v>1</v>
      </c>
      <c r="G4505" t="str">
        <f t="array" ref="G4505">INDEX(BillToName,MATCH(A4505,'Bill to Data'!$A$2:$A$3040,0))</f>
        <v>RICHARD EICKOFF</v>
      </c>
      <c r="H4505" t="str">
        <f t="shared" si="70"/>
        <v>L45-100-16</v>
      </c>
    </row>
    <row r="4506" spans="1:8" x14ac:dyDescent="0.55000000000000004">
      <c r="A4506" t="s">
        <v>4006</v>
      </c>
      <c r="B4506" s="1">
        <v>40823</v>
      </c>
      <c r="C4506" t="s">
        <v>138</v>
      </c>
      <c r="D4506" t="s">
        <v>4007</v>
      </c>
      <c r="E4506" t="s">
        <v>4008</v>
      </c>
      <c r="F4506">
        <v>2</v>
      </c>
      <c r="G4506" t="str">
        <f t="array" ref="G4506">INDEX(BillToName,MATCH(A4506,'Bill to Data'!$A$2:$A$3040,0))</f>
        <v>SPRINGTIME IRRIGATION</v>
      </c>
      <c r="H4506" t="str">
        <f t="shared" si="70"/>
        <v>344BE-23-C</v>
      </c>
    </row>
    <row r="4507" spans="1:8" x14ac:dyDescent="0.55000000000000004">
      <c r="A4507" t="s">
        <v>4009</v>
      </c>
      <c r="B4507" s="1">
        <v>40823</v>
      </c>
      <c r="C4507" t="s">
        <v>138</v>
      </c>
      <c r="D4507" t="s">
        <v>1884</v>
      </c>
      <c r="E4507" t="s">
        <v>1885</v>
      </c>
      <c r="F4507">
        <v>1</v>
      </c>
      <c r="G4507" t="str">
        <f t="array" ref="G4507">INDEX(BillToName,MATCH(A4507,'Bill to Data'!$A$2:$A$3040,0))</f>
        <v>WESLEY BROWN</v>
      </c>
      <c r="H4507" t="str">
        <f t="shared" si="70"/>
        <v>SF-1100-PTSI-00</v>
      </c>
    </row>
    <row r="4508" spans="1:8" x14ac:dyDescent="0.55000000000000004">
      <c r="A4508" t="s">
        <v>4010</v>
      </c>
      <c r="B4508" s="1">
        <v>40823</v>
      </c>
      <c r="C4508" t="s">
        <v>1</v>
      </c>
      <c r="D4508" t="s">
        <v>533</v>
      </c>
      <c r="E4508" t="s">
        <v>534</v>
      </c>
      <c r="F4508">
        <v>1</v>
      </c>
      <c r="G4508" t="str">
        <f t="array" ref="G4508">INDEX(BillToName,MATCH(A4508,'Bill to Data'!$A$2:$A$3040,0))</f>
        <v>Leonard Talarico</v>
      </c>
      <c r="H4508" t="str">
        <f t="shared" si="70"/>
        <v>23890</v>
      </c>
    </row>
    <row r="4509" spans="1:8" x14ac:dyDescent="0.55000000000000004">
      <c r="A4509" t="s">
        <v>4011</v>
      </c>
      <c r="B4509" s="1">
        <v>40823</v>
      </c>
      <c r="C4509" t="s">
        <v>138</v>
      </c>
      <c r="D4509" t="s">
        <v>922</v>
      </c>
      <c r="E4509" t="s">
        <v>4012</v>
      </c>
      <c r="F4509">
        <v>2</v>
      </c>
      <c r="G4509" t="str">
        <f t="array" ref="G4509">INDEX(BillToName,MATCH(A4509,'Bill to Data'!$A$2:$A$3040,0))</f>
        <v>MCPHERSON CROP MANAGEMENT</v>
      </c>
      <c r="H4509" t="str">
        <f t="shared" si="70"/>
        <v>PN031</v>
      </c>
    </row>
    <row r="4510" spans="1:8" x14ac:dyDescent="0.55000000000000004">
      <c r="A4510" t="s">
        <v>4013</v>
      </c>
      <c r="B4510" s="1">
        <v>40823</v>
      </c>
      <c r="C4510" t="s">
        <v>138</v>
      </c>
      <c r="D4510" t="s">
        <v>4014</v>
      </c>
      <c r="E4510" t="s">
        <v>4015</v>
      </c>
      <c r="F4510">
        <v>4</v>
      </c>
      <c r="G4510" t="str">
        <f t="array" ref="G4510">INDEX(BillToName,MATCH(A4510,'Bill to Data'!$A$2:$A$3040,0))</f>
        <v>Curtis Kahlig</v>
      </c>
      <c r="H4510" t="str">
        <f t="shared" si="70"/>
        <v>V1005</v>
      </c>
    </row>
    <row r="4511" spans="1:8" x14ac:dyDescent="0.55000000000000004">
      <c r="A4511" t="s">
        <v>4013</v>
      </c>
      <c r="B4511" s="1">
        <v>40823</v>
      </c>
      <c r="C4511" t="s">
        <v>138</v>
      </c>
      <c r="D4511" t="s">
        <v>4016</v>
      </c>
      <c r="E4511" t="s">
        <v>4017</v>
      </c>
      <c r="F4511">
        <v>4</v>
      </c>
      <c r="G4511" t="str">
        <f t="array" ref="G4511">INDEX(BillToName,MATCH(A4511,'Bill to Data'!$A$2:$A$3040,0))</f>
        <v>Curtis Kahlig</v>
      </c>
      <c r="H4511" t="str">
        <f t="shared" si="70"/>
        <v>V5-A-GRN</v>
      </c>
    </row>
    <row r="4512" spans="1:8" x14ac:dyDescent="0.55000000000000004">
      <c r="A4512" t="s">
        <v>4013</v>
      </c>
      <c r="B4512" s="1">
        <v>40823</v>
      </c>
      <c r="C4512" t="s">
        <v>138</v>
      </c>
      <c r="D4512" t="s">
        <v>4018</v>
      </c>
      <c r="E4512" t="s">
        <v>4019</v>
      </c>
      <c r="F4512">
        <v>2</v>
      </c>
      <c r="G4512" t="str">
        <f t="array" ref="G4512">INDEX(BillToName,MATCH(A4512,'Bill to Data'!$A$2:$A$3040,0))</f>
        <v>Curtis Kahlig</v>
      </c>
      <c r="H4512" t="str">
        <f t="shared" si="70"/>
        <v>V45</v>
      </c>
    </row>
    <row r="4513" spans="1:8" x14ac:dyDescent="0.55000000000000004">
      <c r="A4513" t="s">
        <v>4013</v>
      </c>
      <c r="B4513" s="1">
        <v>40823</v>
      </c>
      <c r="C4513" t="s">
        <v>138</v>
      </c>
      <c r="D4513" t="s">
        <v>4020</v>
      </c>
      <c r="E4513" t="s">
        <v>4021</v>
      </c>
      <c r="F4513">
        <v>6</v>
      </c>
      <c r="G4513" t="str">
        <f t="array" ref="G4513">INDEX(BillToName,MATCH(A4513,'Bill to Data'!$A$2:$A$3040,0))</f>
        <v>Curtis Kahlig</v>
      </c>
      <c r="H4513" t="str">
        <f t="shared" si="70"/>
        <v>V9</v>
      </c>
    </row>
    <row r="4514" spans="1:8" x14ac:dyDescent="0.55000000000000004">
      <c r="A4514" t="s">
        <v>4013</v>
      </c>
      <c r="B4514" s="1">
        <v>40823</v>
      </c>
      <c r="C4514" t="s">
        <v>138</v>
      </c>
      <c r="D4514" t="s">
        <v>935</v>
      </c>
      <c r="E4514" t="s">
        <v>4022</v>
      </c>
      <c r="F4514">
        <v>2</v>
      </c>
      <c r="G4514" t="str">
        <f t="array" ref="G4514">INDEX(BillToName,MATCH(A4514,'Bill to Data'!$A$2:$A$3040,0))</f>
        <v>Curtis Kahlig</v>
      </c>
      <c r="H4514" t="str">
        <f t="shared" si="70"/>
        <v>V3-B</v>
      </c>
    </row>
    <row r="4515" spans="1:8" x14ac:dyDescent="0.55000000000000004">
      <c r="A4515" t="s">
        <v>4013</v>
      </c>
      <c r="B4515" s="1">
        <v>40823</v>
      </c>
      <c r="C4515" t="s">
        <v>138</v>
      </c>
      <c r="D4515" t="s">
        <v>4023</v>
      </c>
      <c r="E4515" t="s">
        <v>4024</v>
      </c>
      <c r="F4515">
        <v>2</v>
      </c>
      <c r="G4515" t="str">
        <f t="array" ref="G4515">INDEX(BillToName,MATCH(A4515,'Bill to Data'!$A$2:$A$3040,0))</f>
        <v>Curtis Kahlig</v>
      </c>
      <c r="H4515" t="str">
        <f t="shared" si="70"/>
        <v>V5</v>
      </c>
    </row>
    <row r="4516" spans="1:8" x14ac:dyDescent="0.55000000000000004">
      <c r="A4516" t="s">
        <v>4025</v>
      </c>
      <c r="B4516" s="1">
        <v>40823</v>
      </c>
      <c r="C4516" t="s">
        <v>1</v>
      </c>
      <c r="D4516" t="s">
        <v>380</v>
      </c>
      <c r="E4516" t="s">
        <v>381</v>
      </c>
      <c r="F4516">
        <v>1</v>
      </c>
      <c r="G4516" t="str">
        <f t="array" ref="G4516">INDEX(BillToName,MATCH(A4516,'Bill to Data'!$A$2:$A$3040,0))</f>
        <v>REX LUCHTEL</v>
      </c>
      <c r="H4516" t="str">
        <f t="shared" si="70"/>
        <v>1/4XP10L-VP</v>
      </c>
    </row>
    <row r="4517" spans="1:8" x14ac:dyDescent="0.55000000000000004">
      <c r="A4517" t="s">
        <v>4026</v>
      </c>
      <c r="B4517" s="1">
        <v>40823</v>
      </c>
      <c r="C4517" t="s">
        <v>138</v>
      </c>
      <c r="D4517" t="s">
        <v>3398</v>
      </c>
      <c r="E4517" t="s">
        <v>1049</v>
      </c>
      <c r="F4517">
        <v>66</v>
      </c>
      <c r="G4517" t="str">
        <f t="array" ref="G4517">INDEX(BillToName,MATCH(A4517,'Bill to Data'!$A$2:$A$3040,0))</f>
        <v>JOHN CROTHERS</v>
      </c>
      <c r="H4517" t="str">
        <f t="shared" si="70"/>
        <v>AITTJ60-110025V</v>
      </c>
    </row>
    <row r="4518" spans="1:8" x14ac:dyDescent="0.55000000000000004">
      <c r="A4518" t="s">
        <v>4026</v>
      </c>
      <c r="B4518" s="1">
        <v>40823</v>
      </c>
      <c r="C4518" t="s">
        <v>138</v>
      </c>
      <c r="D4518" t="s">
        <v>1279</v>
      </c>
      <c r="E4518" t="s">
        <v>1280</v>
      </c>
      <c r="F4518">
        <v>66</v>
      </c>
      <c r="G4518" t="str">
        <f t="array" ref="G4518">INDEX(BillToName,MATCH(A4518,'Bill to Data'!$A$2:$A$3040,0))</f>
        <v>JOHN CROTHERS</v>
      </c>
      <c r="H4518" t="str">
        <f t="shared" si="70"/>
        <v>TTI11004-VP</v>
      </c>
    </row>
    <row r="4519" spans="1:8" x14ac:dyDescent="0.55000000000000004">
      <c r="A4519" t="s">
        <v>4026</v>
      </c>
      <c r="B4519" s="1">
        <v>40823</v>
      </c>
      <c r="C4519" t="s">
        <v>138</v>
      </c>
      <c r="D4519" t="s">
        <v>667</v>
      </c>
      <c r="E4519" t="s">
        <v>30</v>
      </c>
      <c r="F4519">
        <v>66</v>
      </c>
      <c r="G4519" t="str">
        <f t="array" ref="G4519">INDEX(BillToName,MATCH(A4519,'Bill to Data'!$A$2:$A$3040,0))</f>
        <v>JOHN CROTHERS</v>
      </c>
      <c r="H4519" t="str">
        <f t="shared" si="70"/>
        <v>25598-3-NYR</v>
      </c>
    </row>
    <row r="4520" spans="1:8" x14ac:dyDescent="0.55000000000000004">
      <c r="A4520" t="s">
        <v>4026</v>
      </c>
      <c r="B4520" s="1">
        <v>40823</v>
      </c>
      <c r="C4520" t="s">
        <v>138</v>
      </c>
      <c r="D4520" t="s">
        <v>561</v>
      </c>
      <c r="E4520" t="s">
        <v>30</v>
      </c>
      <c r="F4520">
        <v>66</v>
      </c>
      <c r="G4520" t="str">
        <f t="array" ref="G4520">INDEX(BillToName,MATCH(A4520,'Bill to Data'!$A$2:$A$3040,0))</f>
        <v>JOHN CROTHERS</v>
      </c>
      <c r="H4520" t="str">
        <f t="shared" si="70"/>
        <v>25598-4-NYR</v>
      </c>
    </row>
    <row r="4521" spans="1:8" x14ac:dyDescent="0.55000000000000004">
      <c r="A4521" t="s">
        <v>4027</v>
      </c>
      <c r="B4521" s="1">
        <v>40827</v>
      </c>
      <c r="C4521" t="s">
        <v>138</v>
      </c>
      <c r="D4521" t="s">
        <v>306</v>
      </c>
      <c r="E4521" t="s">
        <v>307</v>
      </c>
      <c r="F4521">
        <v>110</v>
      </c>
      <c r="G4521" t="str">
        <f t="array" ref="G4521">INDEX(BillToName,MATCH(A4521,'Bill to Data'!$A$2:$A$3040,0))</f>
        <v>BRAD LUCAS</v>
      </c>
      <c r="H4521" t="str">
        <f t="shared" si="70"/>
        <v>AI11002-VS</v>
      </c>
    </row>
    <row r="4522" spans="1:8" x14ac:dyDescent="0.55000000000000004">
      <c r="A4522" t="s">
        <v>4027</v>
      </c>
      <c r="B4522" s="1">
        <v>40827</v>
      </c>
      <c r="C4522" t="s">
        <v>138</v>
      </c>
      <c r="D4522" t="s">
        <v>1047</v>
      </c>
      <c r="E4522" t="s">
        <v>30</v>
      </c>
      <c r="F4522">
        <v>110</v>
      </c>
      <c r="G4522" t="str">
        <f t="array" ref="G4522">INDEX(BillToName,MATCH(A4522,'Bill to Data'!$A$2:$A$3040,0))</f>
        <v>BRAD LUCAS</v>
      </c>
      <c r="H4522" t="str">
        <f t="shared" si="70"/>
        <v>25598-6-NYR</v>
      </c>
    </row>
    <row r="4523" spans="1:8" x14ac:dyDescent="0.55000000000000004">
      <c r="A4523" t="s">
        <v>4027</v>
      </c>
      <c r="B4523" s="1">
        <v>40827</v>
      </c>
      <c r="C4523" t="s">
        <v>138</v>
      </c>
      <c r="D4523" t="s">
        <v>71</v>
      </c>
      <c r="E4523" t="s">
        <v>72</v>
      </c>
      <c r="F4523">
        <v>110</v>
      </c>
      <c r="G4523" t="str">
        <f t="array" ref="G4523">INDEX(BillToName,MATCH(A4523,'Bill to Data'!$A$2:$A$3040,0))</f>
        <v>BRAD LUCAS</v>
      </c>
      <c r="H4523" t="str">
        <f t="shared" si="70"/>
        <v>55215-50-EPR</v>
      </c>
    </row>
    <row r="4524" spans="1:8" x14ac:dyDescent="0.55000000000000004">
      <c r="A4524" t="s">
        <v>4028</v>
      </c>
      <c r="B4524" s="1">
        <v>40827</v>
      </c>
      <c r="C4524" t="s">
        <v>1</v>
      </c>
      <c r="D4524" t="s">
        <v>108</v>
      </c>
      <c r="E4524" t="s">
        <v>109</v>
      </c>
      <c r="F4524">
        <v>1</v>
      </c>
      <c r="G4524" t="str">
        <f t="array" ref="G4524">INDEX(BillToName,MATCH(A4524,'Bill to Data'!$A$2:$A$3040,0))</f>
        <v>Andy Tapp</v>
      </c>
      <c r="H4524" t="str">
        <f t="shared" si="70"/>
        <v>IBFD60-SET</v>
      </c>
    </row>
    <row r="4525" spans="1:8" x14ac:dyDescent="0.55000000000000004">
      <c r="A4525" t="s">
        <v>4029</v>
      </c>
      <c r="B4525" s="1">
        <v>40827</v>
      </c>
      <c r="C4525" t="s">
        <v>1</v>
      </c>
      <c r="D4525" t="s">
        <v>2087</v>
      </c>
      <c r="E4525" t="s">
        <v>166</v>
      </c>
      <c r="F4525">
        <v>5</v>
      </c>
      <c r="G4525" t="str">
        <f t="array" ref="G4525">INDEX(BillToName,MATCH(A4525,'Bill to Data'!$A$2:$A$3040,0))</f>
        <v>TIMOTHY HOLBROOK</v>
      </c>
      <c r="H4525" t="str">
        <f t="shared" si="70"/>
        <v>1/4TTJ08-VP</v>
      </c>
    </row>
    <row r="4526" spans="1:8" x14ac:dyDescent="0.55000000000000004">
      <c r="A4526" t="s">
        <v>4030</v>
      </c>
      <c r="B4526" s="1">
        <v>40827</v>
      </c>
      <c r="C4526" t="s">
        <v>1</v>
      </c>
      <c r="D4526" t="s">
        <v>1870</v>
      </c>
      <c r="E4526" t="s">
        <v>264</v>
      </c>
      <c r="F4526">
        <v>14</v>
      </c>
      <c r="G4526" t="str">
        <f t="array" ref="G4526">INDEX(BillToName,MATCH(A4526,'Bill to Data'!$A$2:$A$3040,0))</f>
        <v>DUKE HENGST</v>
      </c>
      <c r="H4526" t="str">
        <f t="shared" si="70"/>
        <v>25775-1/2T-NYB</v>
      </c>
    </row>
    <row r="4527" spans="1:8" x14ac:dyDescent="0.55000000000000004">
      <c r="A4527" t="s">
        <v>4031</v>
      </c>
      <c r="B4527" s="1">
        <v>40827</v>
      </c>
      <c r="C4527" t="s">
        <v>1</v>
      </c>
      <c r="D4527" t="s">
        <v>2754</v>
      </c>
      <c r="E4527" t="s">
        <v>4032</v>
      </c>
      <c r="F4527">
        <v>1</v>
      </c>
      <c r="G4527" t="str">
        <f t="array" ref="G4527">INDEX(BillToName,MATCH(A4527,'Bill to Data'!$A$2:$A$3040,0))</f>
        <v>M. TODD ESTERLINE</v>
      </c>
      <c r="H4527" t="str">
        <f t="shared" si="70"/>
        <v>LS200-50</v>
      </c>
    </row>
    <row r="4528" spans="1:8" x14ac:dyDescent="0.55000000000000004">
      <c r="A4528" t="s">
        <v>4033</v>
      </c>
      <c r="B4528" s="1">
        <v>40827</v>
      </c>
      <c r="C4528" t="s">
        <v>1</v>
      </c>
      <c r="D4528" t="s">
        <v>645</v>
      </c>
      <c r="E4528" t="s">
        <v>120</v>
      </c>
      <c r="F4528">
        <v>30</v>
      </c>
      <c r="G4528" t="str">
        <f t="array" ref="G4528">INDEX(BillToName,MATCH(A4528,'Bill to Data'!$A$2:$A$3040,0))</f>
        <v>JEFF DORRY</v>
      </c>
      <c r="H4528" t="str">
        <f t="shared" si="70"/>
        <v>XR11002-VS</v>
      </c>
    </row>
    <row r="4529" spans="1:8" x14ac:dyDescent="0.55000000000000004">
      <c r="A4529" t="s">
        <v>4033</v>
      </c>
      <c r="B4529" s="1">
        <v>40827</v>
      </c>
      <c r="C4529" t="s">
        <v>1</v>
      </c>
      <c r="D4529" t="s">
        <v>238</v>
      </c>
      <c r="E4529" t="s">
        <v>86</v>
      </c>
      <c r="F4529">
        <v>30</v>
      </c>
      <c r="G4529" t="str">
        <f t="array" ref="G4529">INDEX(BillToName,MATCH(A4529,'Bill to Data'!$A$2:$A$3040,0))</f>
        <v>JEFF DORRY</v>
      </c>
      <c r="H4529" t="str">
        <f t="shared" si="70"/>
        <v>8079-PP-100</v>
      </c>
    </row>
    <row r="4530" spans="1:8" x14ac:dyDescent="0.55000000000000004">
      <c r="A4530" t="s">
        <v>4034</v>
      </c>
      <c r="B4530" s="1">
        <v>40828</v>
      </c>
      <c r="C4530" t="s">
        <v>138</v>
      </c>
      <c r="D4530" t="s">
        <v>4035</v>
      </c>
      <c r="E4530" t="s">
        <v>4036</v>
      </c>
      <c r="F4530">
        <v>4</v>
      </c>
      <c r="G4530" t="str">
        <f t="array" ref="G4530">INDEX(BillToName,MATCH(A4530,'Bill to Data'!$A$2:$A$3040,0))</f>
        <v>MICHAEL ESTERLINE</v>
      </c>
      <c r="H4530" t="str">
        <f t="shared" si="70"/>
        <v>640100111</v>
      </c>
    </row>
    <row r="4531" spans="1:8" x14ac:dyDescent="0.55000000000000004">
      <c r="A4531" t="s">
        <v>4037</v>
      </c>
      <c r="B4531" s="1">
        <v>40828</v>
      </c>
      <c r="C4531" t="s">
        <v>138</v>
      </c>
      <c r="D4531" t="s">
        <v>111</v>
      </c>
      <c r="E4531" t="s">
        <v>76</v>
      </c>
      <c r="F4531">
        <v>4</v>
      </c>
      <c r="G4531" t="str">
        <f t="array" ref="G4531">INDEX(BillToName,MATCH(A4531,'Bill to Data'!$A$2:$A$3040,0))</f>
        <v>BRAD WILLIAMS</v>
      </c>
      <c r="H4531" t="str">
        <f t="shared" si="70"/>
        <v>QJ111SQ-1</v>
      </c>
    </row>
    <row r="4532" spans="1:8" x14ac:dyDescent="0.55000000000000004">
      <c r="A4532" t="s">
        <v>4038</v>
      </c>
      <c r="B4532" s="1">
        <v>40828</v>
      </c>
      <c r="C4532" t="s">
        <v>1</v>
      </c>
      <c r="D4532" t="s">
        <v>726</v>
      </c>
      <c r="E4532" t="s">
        <v>727</v>
      </c>
      <c r="F4532">
        <v>1</v>
      </c>
      <c r="G4532" t="str">
        <f t="array" ref="G4532">INDEX(BillToName,MATCH(A4532,'Bill to Data'!$A$2:$A$3040,0))</f>
        <v>Douglas Hansen</v>
      </c>
      <c r="H4532" t="str">
        <f t="shared" si="70"/>
        <v>8000-533-236</v>
      </c>
    </row>
    <row r="4533" spans="1:8" x14ac:dyDescent="0.55000000000000004">
      <c r="A4533" t="s">
        <v>4039</v>
      </c>
      <c r="B4533" s="1">
        <v>40829</v>
      </c>
      <c r="C4533" t="s">
        <v>138</v>
      </c>
      <c r="D4533" t="s">
        <v>4040</v>
      </c>
      <c r="E4533" t="s">
        <v>4041</v>
      </c>
      <c r="F4533">
        <v>1</v>
      </c>
      <c r="G4533" t="str">
        <f t="array" ref="G4533">INDEX(BillToName,MATCH(A4533,'Bill to Data'!$A$2:$A$3040,0))</f>
        <v>Chase Farms</v>
      </c>
      <c r="H4533" t="str">
        <f t="shared" si="70"/>
        <v>10030</v>
      </c>
    </row>
    <row r="4534" spans="1:8" x14ac:dyDescent="0.55000000000000004">
      <c r="A4534" t="s">
        <v>4042</v>
      </c>
      <c r="B4534" s="1">
        <v>40829</v>
      </c>
      <c r="C4534" t="s">
        <v>138</v>
      </c>
      <c r="D4534" t="s">
        <v>530</v>
      </c>
      <c r="E4534" t="s">
        <v>120</v>
      </c>
      <c r="F4534">
        <v>65</v>
      </c>
      <c r="G4534" t="str">
        <f t="array" ref="G4534">INDEX(BillToName,MATCH(A4534,'Bill to Data'!$A$2:$A$3040,0))</f>
        <v>MARK JACOBSEN</v>
      </c>
      <c r="H4534" t="str">
        <f t="shared" si="70"/>
        <v>XR11004-VS</v>
      </c>
    </row>
    <row r="4535" spans="1:8" x14ac:dyDescent="0.55000000000000004">
      <c r="A4535" t="s">
        <v>4042</v>
      </c>
      <c r="B4535" s="1">
        <v>40829</v>
      </c>
      <c r="C4535" t="s">
        <v>138</v>
      </c>
      <c r="D4535" t="s">
        <v>48</v>
      </c>
      <c r="E4535" t="s">
        <v>47</v>
      </c>
      <c r="F4535">
        <v>65</v>
      </c>
      <c r="G4535" t="str">
        <f t="array" ref="G4535">INDEX(BillToName,MATCH(A4535,'Bill to Data'!$A$2:$A$3040,0))</f>
        <v>MARK JACOBSEN</v>
      </c>
      <c r="H4535" t="str">
        <f t="shared" si="70"/>
        <v>TTJ60-11004VP</v>
      </c>
    </row>
    <row r="4536" spans="1:8" x14ac:dyDescent="0.55000000000000004">
      <c r="A4536" t="s">
        <v>4042</v>
      </c>
      <c r="B4536" s="1">
        <v>40829</v>
      </c>
      <c r="C4536" t="s">
        <v>138</v>
      </c>
      <c r="D4536" t="s">
        <v>121</v>
      </c>
      <c r="E4536" t="s">
        <v>30</v>
      </c>
      <c r="F4536">
        <v>195</v>
      </c>
      <c r="G4536" t="str">
        <f t="array" ref="G4536">INDEX(BillToName,MATCH(A4536,'Bill to Data'!$A$2:$A$3040,0))</f>
        <v>MARK JACOBSEN</v>
      </c>
      <c r="H4536" t="str">
        <f t="shared" si="70"/>
        <v>25612-3-NYR</v>
      </c>
    </row>
    <row r="4537" spans="1:8" x14ac:dyDescent="0.55000000000000004">
      <c r="A4537" t="s">
        <v>4042</v>
      </c>
      <c r="B4537" s="1">
        <v>40829</v>
      </c>
      <c r="C4537" t="s">
        <v>138</v>
      </c>
      <c r="D4537" t="s">
        <v>2026</v>
      </c>
      <c r="E4537" t="s">
        <v>293</v>
      </c>
      <c r="F4537">
        <v>65</v>
      </c>
      <c r="G4537" t="str">
        <f t="array" ref="G4537">INDEX(BillToName,MATCH(A4537,'Bill to Data'!$A$2:$A$3040,0))</f>
        <v>MARK JACOBSEN</v>
      </c>
      <c r="H4537" t="str">
        <f t="shared" si="70"/>
        <v>AIXR11004VP</v>
      </c>
    </row>
    <row r="4538" spans="1:8" x14ac:dyDescent="0.55000000000000004">
      <c r="A4538" t="s">
        <v>4042</v>
      </c>
      <c r="B4538" s="1">
        <v>40829</v>
      </c>
      <c r="C4538" t="s">
        <v>138</v>
      </c>
      <c r="D4538" t="s">
        <v>77</v>
      </c>
      <c r="E4538" t="s">
        <v>30</v>
      </c>
      <c r="F4538">
        <v>65</v>
      </c>
      <c r="G4538" t="str">
        <f t="array" ref="G4538">INDEX(BillToName,MATCH(A4538,'Bill to Data'!$A$2:$A$3040,0))</f>
        <v>MARK JACOBSEN</v>
      </c>
      <c r="H4538" t="str">
        <f t="shared" si="70"/>
        <v>25612-6-NYR</v>
      </c>
    </row>
    <row r="4539" spans="1:8" x14ac:dyDescent="0.55000000000000004">
      <c r="A4539" t="s">
        <v>4042</v>
      </c>
      <c r="B4539" s="1">
        <v>40829</v>
      </c>
      <c r="C4539" t="s">
        <v>138</v>
      </c>
      <c r="D4539" t="s">
        <v>292</v>
      </c>
      <c r="E4539" t="s">
        <v>293</v>
      </c>
      <c r="F4539">
        <v>65</v>
      </c>
      <c r="G4539" t="str">
        <f t="array" ref="G4539">INDEX(BillToName,MATCH(A4539,'Bill to Data'!$A$2:$A$3040,0))</f>
        <v>MARK JACOBSEN</v>
      </c>
      <c r="H4539" t="str">
        <f t="shared" si="70"/>
        <v>AIXR11002VP</v>
      </c>
    </row>
    <row r="4540" spans="1:8" x14ac:dyDescent="0.55000000000000004">
      <c r="A4540" t="s">
        <v>4042</v>
      </c>
      <c r="B4540" s="1">
        <v>40829</v>
      </c>
      <c r="C4540" t="s">
        <v>138</v>
      </c>
      <c r="D4540" t="s">
        <v>453</v>
      </c>
      <c r="E4540" t="s">
        <v>30</v>
      </c>
      <c r="F4540">
        <v>65</v>
      </c>
      <c r="G4540" t="str">
        <f t="array" ref="G4540">INDEX(BillToName,MATCH(A4540,'Bill to Data'!$A$2:$A$3040,0))</f>
        <v>MARK JACOBSEN</v>
      </c>
      <c r="H4540" t="str">
        <f t="shared" si="70"/>
        <v>25612-2-NYR</v>
      </c>
    </row>
    <row r="4541" spans="1:8" x14ac:dyDescent="0.55000000000000004">
      <c r="A4541" t="s">
        <v>4042</v>
      </c>
      <c r="B4541" s="1">
        <v>40829</v>
      </c>
      <c r="C4541" t="s">
        <v>138</v>
      </c>
      <c r="D4541" t="s">
        <v>2839</v>
      </c>
      <c r="E4541" t="s">
        <v>2840</v>
      </c>
      <c r="F4541">
        <v>65</v>
      </c>
      <c r="G4541" t="str">
        <f t="array" ref="G4541">INDEX(BillToName,MATCH(A4541,'Bill to Data'!$A$2:$A$3040,0))</f>
        <v>MARK JACOBSEN</v>
      </c>
      <c r="H4541" t="str">
        <f t="shared" si="70"/>
        <v>TTJ60-11006VP</v>
      </c>
    </row>
    <row r="4542" spans="1:8" x14ac:dyDescent="0.55000000000000004">
      <c r="A4542" t="s">
        <v>4042</v>
      </c>
      <c r="B4542" s="1">
        <v>40829</v>
      </c>
      <c r="C4542" t="s">
        <v>138</v>
      </c>
      <c r="D4542" t="s">
        <v>4043</v>
      </c>
      <c r="E4542" t="s">
        <v>4044</v>
      </c>
      <c r="F4542">
        <v>3</v>
      </c>
      <c r="G4542" t="str">
        <f t="array" ref="G4542">INDEX(BillToName,MATCH(A4542,'Bill to Data'!$A$2:$A$3040,0))</f>
        <v>MARK JACOBSEN</v>
      </c>
      <c r="H4542" t="str">
        <f t="shared" si="70"/>
        <v>610000155</v>
      </c>
    </row>
    <row r="4543" spans="1:8" x14ac:dyDescent="0.55000000000000004">
      <c r="A4543" t="s">
        <v>4045</v>
      </c>
      <c r="B4543" s="1">
        <v>40829</v>
      </c>
      <c r="C4543" t="s">
        <v>138</v>
      </c>
      <c r="D4543" t="s">
        <v>3829</v>
      </c>
      <c r="E4543" t="s">
        <v>3830</v>
      </c>
      <c r="F4543">
        <v>-1</v>
      </c>
      <c r="G4543" t="str">
        <f t="array" ref="G4543">INDEX(BillToName,MATCH(A4543,'Bill to Data'!$A$2:$A$3040,0))</f>
        <v>JOHN GAVLICK</v>
      </c>
      <c r="H4543" t="str">
        <f t="shared" si="70"/>
        <v>32-04020</v>
      </c>
    </row>
    <row r="4544" spans="1:8" x14ac:dyDescent="0.55000000000000004">
      <c r="A4544" t="s">
        <v>4046</v>
      </c>
      <c r="B4544" s="1">
        <v>40829</v>
      </c>
      <c r="C4544" t="s">
        <v>138</v>
      </c>
      <c r="D4544" t="s">
        <v>4047</v>
      </c>
      <c r="E4544" t="s">
        <v>4048</v>
      </c>
      <c r="F4544">
        <v>2</v>
      </c>
      <c r="G4544" t="str">
        <f t="array" ref="G4544">INDEX(BillToName,MATCH(A4544,'Bill to Data'!$A$2:$A$3040,0))</f>
        <v>CHARLIE CLEVERDON</v>
      </c>
      <c r="H4544" t="str">
        <f t="shared" si="70"/>
        <v>063-0171-926</v>
      </c>
    </row>
    <row r="4545" spans="1:8" x14ac:dyDescent="0.55000000000000004">
      <c r="A4545" t="s">
        <v>4046</v>
      </c>
      <c r="B4545" s="1">
        <v>40829</v>
      </c>
      <c r="C4545" t="s">
        <v>138</v>
      </c>
      <c r="D4545" t="s">
        <v>292</v>
      </c>
      <c r="E4545" t="s">
        <v>293</v>
      </c>
      <c r="F4545">
        <v>45</v>
      </c>
      <c r="G4545" t="str">
        <f t="array" ref="G4545">INDEX(BillToName,MATCH(A4545,'Bill to Data'!$A$2:$A$3040,0))</f>
        <v>CHARLIE CLEVERDON</v>
      </c>
      <c r="H4545" t="str">
        <f t="shared" si="70"/>
        <v>AIXR11002VP</v>
      </c>
    </row>
    <row r="4546" spans="1:8" x14ac:dyDescent="0.55000000000000004">
      <c r="A4546" t="s">
        <v>4049</v>
      </c>
      <c r="B4546" s="1">
        <v>40830</v>
      </c>
      <c r="C4546" t="s">
        <v>138</v>
      </c>
      <c r="D4546" t="s">
        <v>131</v>
      </c>
      <c r="E4546" t="s">
        <v>132</v>
      </c>
      <c r="F4546">
        <v>1</v>
      </c>
      <c r="G4546" t="str">
        <f t="array" ref="G4546">INDEX(BillToName,MATCH(A4546,'Bill to Data'!$A$2:$A$3040,0))</f>
        <v>KEVIN KUHN</v>
      </c>
      <c r="H4546" t="str">
        <f t="shared" ref="H4546:H4609" si="71">LEFT(D4546,LEN(D4546))</f>
        <v>GG60</v>
      </c>
    </row>
    <row r="4547" spans="1:8" x14ac:dyDescent="0.55000000000000004">
      <c r="A4547" t="s">
        <v>4049</v>
      </c>
      <c r="B4547" s="1">
        <v>40830</v>
      </c>
      <c r="C4547" t="s">
        <v>138</v>
      </c>
      <c r="D4547" t="s">
        <v>4050</v>
      </c>
      <c r="E4547" t="s">
        <v>529</v>
      </c>
      <c r="F4547">
        <v>1</v>
      </c>
      <c r="G4547" t="str">
        <f t="array" ref="G4547">INDEX(BillToName,MATCH(A4547,'Bill to Data'!$A$2:$A$3040,0))</f>
        <v>KEVIN KUHN</v>
      </c>
      <c r="H4547" t="str">
        <f t="shared" si="71"/>
        <v>23120A-1/2-PP</v>
      </c>
    </row>
    <row r="4548" spans="1:8" x14ac:dyDescent="0.55000000000000004">
      <c r="A4548" t="s">
        <v>4049</v>
      </c>
      <c r="B4548" s="1">
        <v>40830</v>
      </c>
      <c r="C4548" t="s">
        <v>138</v>
      </c>
      <c r="D4548" t="s">
        <v>111</v>
      </c>
      <c r="E4548" t="s">
        <v>76</v>
      </c>
      <c r="F4548">
        <v>9</v>
      </c>
      <c r="G4548" t="str">
        <f t="array" ref="G4548">INDEX(BillToName,MATCH(A4548,'Bill to Data'!$A$2:$A$3040,0))</f>
        <v>KEVIN KUHN</v>
      </c>
      <c r="H4548" t="str">
        <f t="shared" si="71"/>
        <v>QJ111SQ-1</v>
      </c>
    </row>
    <row r="4549" spans="1:8" x14ac:dyDescent="0.55000000000000004">
      <c r="A4549" t="s">
        <v>4049</v>
      </c>
      <c r="B4549" s="1">
        <v>40830</v>
      </c>
      <c r="C4549" t="s">
        <v>138</v>
      </c>
      <c r="D4549" t="s">
        <v>692</v>
      </c>
      <c r="E4549" t="s">
        <v>198</v>
      </c>
      <c r="F4549">
        <v>2</v>
      </c>
      <c r="G4549" t="str">
        <f t="array" ref="G4549">INDEX(BillToName,MATCH(A4549,'Bill to Data'!$A$2:$A$3040,0))</f>
        <v>KEVIN KUHN</v>
      </c>
      <c r="H4549" t="str">
        <f t="shared" si="71"/>
        <v>22251-311-375-N</v>
      </c>
    </row>
    <row r="4550" spans="1:8" x14ac:dyDescent="0.55000000000000004">
      <c r="A4550" t="s">
        <v>4049</v>
      </c>
      <c r="B4550" s="1">
        <v>40830</v>
      </c>
      <c r="C4550" t="s">
        <v>138</v>
      </c>
      <c r="D4550" t="s">
        <v>691</v>
      </c>
      <c r="E4550" t="s">
        <v>198</v>
      </c>
      <c r="F4550">
        <v>7</v>
      </c>
      <c r="G4550" t="str">
        <f t="array" ref="G4550">INDEX(BillToName,MATCH(A4550,'Bill to Data'!$A$2:$A$3040,0))</f>
        <v>KEVIN KUHN</v>
      </c>
      <c r="H4550" t="str">
        <f t="shared" si="71"/>
        <v>22252-312-375-N</v>
      </c>
    </row>
    <row r="4551" spans="1:8" x14ac:dyDescent="0.55000000000000004">
      <c r="A4551" t="s">
        <v>4051</v>
      </c>
      <c r="B4551" s="1">
        <v>40830</v>
      </c>
      <c r="C4551" t="s">
        <v>138</v>
      </c>
      <c r="D4551" t="s">
        <v>2329</v>
      </c>
      <c r="E4551" t="s">
        <v>4052</v>
      </c>
      <c r="F4551">
        <v>10</v>
      </c>
      <c r="G4551" t="str">
        <f t="array" ref="G4551">INDEX(BillToName,MATCH(A4551,'Bill to Data'!$A$2:$A$3040,0))</f>
        <v>Keith Olimski</v>
      </c>
      <c r="H4551" t="str">
        <f t="shared" si="71"/>
        <v>LS075-40</v>
      </c>
    </row>
    <row r="4552" spans="1:8" x14ac:dyDescent="0.55000000000000004">
      <c r="A4552" t="s">
        <v>4051</v>
      </c>
      <c r="B4552" s="1">
        <v>40830</v>
      </c>
      <c r="C4552" t="s">
        <v>138</v>
      </c>
      <c r="D4552" t="s">
        <v>4053</v>
      </c>
      <c r="E4552" t="s">
        <v>4054</v>
      </c>
      <c r="F4552">
        <v>0</v>
      </c>
      <c r="G4552" t="str">
        <f t="array" ref="G4552">INDEX(BillToName,MATCH(A4552,'Bill to Data'!$A$2:$A$3040,0))</f>
        <v>Keith Olimski</v>
      </c>
      <c r="H4552" t="str">
        <f t="shared" si="71"/>
        <v>LS740</v>
      </c>
    </row>
    <row r="4553" spans="1:8" x14ac:dyDescent="0.55000000000000004">
      <c r="A4553" t="s">
        <v>4055</v>
      </c>
      <c r="B4553" s="1">
        <v>40830</v>
      </c>
      <c r="C4553" t="s">
        <v>138</v>
      </c>
      <c r="D4553" t="s">
        <v>2409</v>
      </c>
      <c r="E4553" t="s">
        <v>2410</v>
      </c>
      <c r="F4553">
        <v>50</v>
      </c>
      <c r="G4553" t="str">
        <f t="array" ref="G4553">INDEX(BillToName,MATCH(A4553,'Bill to Data'!$A$2:$A$3040,0))</f>
        <v>TOM PRITCHETT</v>
      </c>
      <c r="H4553" t="str">
        <f t="shared" si="71"/>
        <v>TADF025</v>
      </c>
    </row>
    <row r="4554" spans="1:8" x14ac:dyDescent="0.55000000000000004">
      <c r="A4554" t="s">
        <v>4056</v>
      </c>
      <c r="B4554" s="1">
        <v>40830</v>
      </c>
      <c r="C4554" t="s">
        <v>138</v>
      </c>
      <c r="D4554" t="s">
        <v>1181</v>
      </c>
      <c r="E4554" t="s">
        <v>1182</v>
      </c>
      <c r="F4554">
        <v>1</v>
      </c>
      <c r="G4554" t="str">
        <f t="array" ref="G4554">INDEX(BillToName,MATCH(A4554,'Bill to Data'!$A$2:$A$3040,0))</f>
        <v>Mark Jakobsen</v>
      </c>
      <c r="H4554" t="str">
        <f t="shared" si="71"/>
        <v>FC-XT043</v>
      </c>
    </row>
    <row r="4555" spans="1:8" x14ac:dyDescent="0.55000000000000004">
      <c r="A4555" t="s">
        <v>4057</v>
      </c>
      <c r="B4555" s="1">
        <v>40833</v>
      </c>
      <c r="C4555" t="s">
        <v>138</v>
      </c>
      <c r="D4555" t="s">
        <v>2390</v>
      </c>
      <c r="E4555" t="s">
        <v>4058</v>
      </c>
      <c r="F4555">
        <v>12</v>
      </c>
      <c r="G4555" t="str">
        <f t="array" ref="G4555">INDEX(BillToName,MATCH(A4555,'Bill to Data'!$A$2:$A$3040,0))</f>
        <v>GC &amp; SR RICKERTT</v>
      </c>
      <c r="H4555" t="str">
        <f t="shared" si="71"/>
        <v>QJ365C-1-NYB</v>
      </c>
    </row>
    <row r="4556" spans="1:8" x14ac:dyDescent="0.55000000000000004">
      <c r="A4556" t="s">
        <v>4057</v>
      </c>
      <c r="B4556" s="1">
        <v>40833</v>
      </c>
      <c r="C4556" t="s">
        <v>138</v>
      </c>
      <c r="D4556" t="s">
        <v>1328</v>
      </c>
      <c r="E4556" t="s">
        <v>1280</v>
      </c>
      <c r="F4556">
        <v>130</v>
      </c>
      <c r="G4556" t="str">
        <f t="array" ref="G4556">INDEX(BillToName,MATCH(A4556,'Bill to Data'!$A$2:$A$3040,0))</f>
        <v>GC &amp; SR RICKERTT</v>
      </c>
      <c r="H4556" t="str">
        <f t="shared" si="71"/>
        <v>TTI11002-VP</v>
      </c>
    </row>
    <row r="4557" spans="1:8" x14ac:dyDescent="0.55000000000000004">
      <c r="A4557" t="s">
        <v>4057</v>
      </c>
      <c r="B4557" s="1">
        <v>40833</v>
      </c>
      <c r="C4557" t="s">
        <v>138</v>
      </c>
      <c r="D4557" t="s">
        <v>1047</v>
      </c>
      <c r="E4557" t="s">
        <v>30</v>
      </c>
      <c r="F4557">
        <v>130</v>
      </c>
      <c r="G4557" t="str">
        <f t="array" ref="G4557">INDEX(BillToName,MATCH(A4557,'Bill to Data'!$A$2:$A$3040,0))</f>
        <v>GC &amp; SR RICKERTT</v>
      </c>
      <c r="H4557" t="str">
        <f t="shared" si="71"/>
        <v>25598-6-NYR</v>
      </c>
    </row>
    <row r="4558" spans="1:8" x14ac:dyDescent="0.55000000000000004">
      <c r="A4558" t="s">
        <v>4057</v>
      </c>
      <c r="B4558" s="1">
        <v>40833</v>
      </c>
      <c r="C4558" t="s">
        <v>138</v>
      </c>
      <c r="D4558" t="s">
        <v>46</v>
      </c>
      <c r="E4558" t="s">
        <v>47</v>
      </c>
      <c r="F4558">
        <v>130</v>
      </c>
      <c r="G4558" t="str">
        <f t="array" ref="G4558">INDEX(BillToName,MATCH(A4558,'Bill to Data'!$A$2:$A$3040,0))</f>
        <v>GC &amp; SR RICKERTT</v>
      </c>
      <c r="H4558" t="str">
        <f t="shared" si="71"/>
        <v>TTJ60-11003VP</v>
      </c>
    </row>
    <row r="4559" spans="1:8" x14ac:dyDescent="0.55000000000000004">
      <c r="A4559" t="s">
        <v>4057</v>
      </c>
      <c r="B4559" s="1">
        <v>40833</v>
      </c>
      <c r="C4559" t="s">
        <v>138</v>
      </c>
      <c r="D4559" t="s">
        <v>29</v>
      </c>
      <c r="E4559" t="s">
        <v>30</v>
      </c>
      <c r="F4559">
        <v>130</v>
      </c>
      <c r="G4559" t="str">
        <f t="array" ref="G4559">INDEX(BillToName,MATCH(A4559,'Bill to Data'!$A$2:$A$3040,0))</f>
        <v>GC &amp; SR RICKERTT</v>
      </c>
      <c r="H4559" t="str">
        <f t="shared" si="71"/>
        <v>25612-4-NYR</v>
      </c>
    </row>
    <row r="4560" spans="1:8" x14ac:dyDescent="0.55000000000000004">
      <c r="A4560" t="s">
        <v>4059</v>
      </c>
      <c r="B4560" s="1">
        <v>40833</v>
      </c>
      <c r="C4560" t="s">
        <v>1</v>
      </c>
      <c r="D4560" t="s">
        <v>2</v>
      </c>
      <c r="E4560" t="s">
        <v>3</v>
      </c>
      <c r="F4560">
        <v>1</v>
      </c>
      <c r="G4560" t="str">
        <f t="array" ref="G4560">INDEX(BillToName,MATCH(A4560,'Bill to Data'!$A$2:$A$3040,0))</f>
        <v>ALYCIA HASSETT</v>
      </c>
      <c r="H4560" t="str">
        <f t="shared" si="71"/>
        <v>8000-543-236</v>
      </c>
    </row>
    <row r="4561" spans="1:8" x14ac:dyDescent="0.55000000000000004">
      <c r="A4561" t="s">
        <v>4060</v>
      </c>
      <c r="B4561" s="1">
        <v>40833</v>
      </c>
      <c r="C4561" t="s">
        <v>138</v>
      </c>
      <c r="D4561" t="s">
        <v>2595</v>
      </c>
      <c r="E4561" t="s">
        <v>4061</v>
      </c>
      <c r="F4561">
        <v>1</v>
      </c>
      <c r="G4561" t="str">
        <f t="array" ref="G4561">INDEX(BillToName,MATCH(A4561,'Bill to Data'!$A$2:$A$3040,0))</f>
        <v>Greenline Equipment</v>
      </c>
      <c r="H4561" t="str">
        <f t="shared" si="71"/>
        <v>121-0120</v>
      </c>
    </row>
    <row r="4562" spans="1:8" x14ac:dyDescent="0.55000000000000004">
      <c r="A4562" t="s">
        <v>4062</v>
      </c>
      <c r="B4562" s="1">
        <v>40833</v>
      </c>
      <c r="C4562" t="s">
        <v>1</v>
      </c>
      <c r="D4562" t="s">
        <v>1696</v>
      </c>
      <c r="E4562" t="s">
        <v>3886</v>
      </c>
      <c r="F4562">
        <v>1</v>
      </c>
      <c r="G4562" t="str">
        <f t="array" ref="G4562">INDEX(BillToName,MATCH(A4562,'Bill to Data'!$A$2:$A$3040,0))</f>
        <v>JAMES SCHILLER</v>
      </c>
      <c r="H4562" t="str">
        <f t="shared" si="71"/>
        <v>LS100-80</v>
      </c>
    </row>
    <row r="4563" spans="1:8" x14ac:dyDescent="0.55000000000000004">
      <c r="A4563" t="s">
        <v>4063</v>
      </c>
      <c r="B4563" s="1">
        <v>40833</v>
      </c>
      <c r="C4563" t="s">
        <v>138</v>
      </c>
      <c r="D4563" t="s">
        <v>4053</v>
      </c>
      <c r="E4563" t="s">
        <v>4054</v>
      </c>
      <c r="F4563">
        <v>4</v>
      </c>
      <c r="G4563" t="str">
        <f t="array" ref="G4563">INDEX(BillToName,MATCH(A4563,'Bill to Data'!$A$2:$A$3040,0))</f>
        <v>Keith Olimski</v>
      </c>
      <c r="H4563" t="str">
        <f t="shared" si="71"/>
        <v>LS740</v>
      </c>
    </row>
    <row r="4564" spans="1:8" x14ac:dyDescent="0.55000000000000004">
      <c r="A4564" t="s">
        <v>4064</v>
      </c>
      <c r="B4564" s="1">
        <v>40835</v>
      </c>
      <c r="C4564" t="s">
        <v>1</v>
      </c>
      <c r="D4564" t="s">
        <v>274</v>
      </c>
      <c r="E4564" t="s">
        <v>3883</v>
      </c>
      <c r="F4564">
        <v>6</v>
      </c>
      <c r="G4564" t="str">
        <f t="array" ref="G4564">INDEX(BillToName,MATCH(A4564,'Bill to Data'!$A$2:$A$3040,0))</f>
        <v>PHILLIP VISSER</v>
      </c>
      <c r="H4564" t="str">
        <f t="shared" si="71"/>
        <v>22650-PP-406</v>
      </c>
    </row>
    <row r="4565" spans="1:8" x14ac:dyDescent="0.55000000000000004">
      <c r="A4565" t="s">
        <v>4065</v>
      </c>
      <c r="B4565" s="1">
        <v>40836</v>
      </c>
      <c r="C4565" t="s">
        <v>1</v>
      </c>
      <c r="D4565" t="s">
        <v>390</v>
      </c>
      <c r="E4565" t="s">
        <v>361</v>
      </c>
      <c r="F4565">
        <v>100</v>
      </c>
      <c r="G4565" t="str">
        <f t="array" ref="G4565">INDEX(BillToName,MATCH(A4565,'Bill to Data'!$A$2:$A$3040,0))</f>
        <v>BRIAN FRANCO</v>
      </c>
      <c r="H4565" t="str">
        <f t="shared" si="71"/>
        <v>38720-PPB-X8</v>
      </c>
    </row>
    <row r="4566" spans="1:8" x14ac:dyDescent="0.55000000000000004">
      <c r="A4566" t="s">
        <v>4066</v>
      </c>
      <c r="B4566" s="1">
        <v>40836</v>
      </c>
      <c r="C4566" t="s">
        <v>1</v>
      </c>
      <c r="D4566" t="s">
        <v>579</v>
      </c>
      <c r="E4566" t="s">
        <v>474</v>
      </c>
      <c r="F4566">
        <v>2</v>
      </c>
      <c r="G4566" t="str">
        <f t="array" ref="G4566">INDEX(BillToName,MATCH(A4566,'Bill to Data'!$A$2:$A$3040,0))</f>
        <v>JUAN MANUEL LLANOS ARBOLEDA</v>
      </c>
      <c r="H4566" t="str">
        <f t="shared" si="71"/>
        <v>19349-211-540-N</v>
      </c>
    </row>
    <row r="4567" spans="1:8" x14ac:dyDescent="0.55000000000000004">
      <c r="A4567" t="s">
        <v>4066</v>
      </c>
      <c r="B4567" s="1">
        <v>40836</v>
      </c>
      <c r="C4567" t="s">
        <v>1</v>
      </c>
      <c r="D4567" t="s">
        <v>1925</v>
      </c>
      <c r="E4567" t="s">
        <v>478</v>
      </c>
      <c r="F4567">
        <v>1</v>
      </c>
      <c r="G4567" t="str">
        <f t="array" ref="G4567">INDEX(BillToName,MATCH(A4567,'Bill to Data'!$A$2:$A$3040,0))</f>
        <v>JUAN MANUEL LLANOS ARBOLEDA</v>
      </c>
      <c r="H4567" t="str">
        <f t="shared" si="71"/>
        <v>19351-213-540-N</v>
      </c>
    </row>
    <row r="4568" spans="1:8" x14ac:dyDescent="0.55000000000000004">
      <c r="A4568" t="s">
        <v>4066</v>
      </c>
      <c r="B4568" s="1">
        <v>40836</v>
      </c>
      <c r="C4568" t="s">
        <v>1</v>
      </c>
      <c r="D4568" t="s">
        <v>580</v>
      </c>
      <c r="E4568" t="s">
        <v>476</v>
      </c>
      <c r="F4568">
        <v>8</v>
      </c>
      <c r="G4568" t="str">
        <f t="array" ref="G4568">INDEX(BillToName,MATCH(A4568,'Bill to Data'!$A$2:$A$3040,0))</f>
        <v>JUAN MANUEL LLANOS ARBOLEDA</v>
      </c>
      <c r="H4568" t="str">
        <f t="shared" si="71"/>
        <v>19350-212-540-N</v>
      </c>
    </row>
    <row r="4569" spans="1:8" x14ac:dyDescent="0.55000000000000004">
      <c r="A4569" t="s">
        <v>4066</v>
      </c>
      <c r="B4569" s="1">
        <v>40836</v>
      </c>
      <c r="C4569" t="s">
        <v>1</v>
      </c>
      <c r="D4569" t="s">
        <v>75</v>
      </c>
      <c r="E4569" t="s">
        <v>76</v>
      </c>
      <c r="F4569">
        <v>11</v>
      </c>
      <c r="G4569" t="str">
        <f t="array" ref="G4569">INDEX(BillToName,MATCH(A4569,'Bill to Data'!$A$2:$A$3040,0))</f>
        <v>JUAN MANUEL LLANOS ARBOLEDA</v>
      </c>
      <c r="H4569" t="str">
        <f t="shared" si="71"/>
        <v>QJ111-1</v>
      </c>
    </row>
    <row r="4570" spans="1:8" x14ac:dyDescent="0.55000000000000004">
      <c r="A4570" t="s">
        <v>4066</v>
      </c>
      <c r="B4570" s="1">
        <v>40836</v>
      </c>
      <c r="C4570" t="s">
        <v>1</v>
      </c>
      <c r="D4570" t="s">
        <v>44</v>
      </c>
      <c r="E4570" t="s">
        <v>45</v>
      </c>
      <c r="F4570">
        <v>11</v>
      </c>
      <c r="G4570" t="str">
        <f t="array" ref="G4570">INDEX(BillToName,MATCH(A4570,'Bill to Data'!$A$2:$A$3040,0))</f>
        <v>JUAN MANUEL LLANOS ARBOLEDA</v>
      </c>
      <c r="H4570" t="str">
        <f t="shared" si="71"/>
        <v>19845-25-PP</v>
      </c>
    </row>
    <row r="4571" spans="1:8" x14ac:dyDescent="0.55000000000000004">
      <c r="A4571" t="s">
        <v>4066</v>
      </c>
      <c r="B4571" s="1">
        <v>40836</v>
      </c>
      <c r="C4571" t="s">
        <v>1</v>
      </c>
      <c r="D4571" t="s">
        <v>645</v>
      </c>
      <c r="E4571" t="s">
        <v>120</v>
      </c>
      <c r="F4571">
        <v>11</v>
      </c>
      <c r="G4571" t="str">
        <f t="array" ref="G4571">INDEX(BillToName,MATCH(A4571,'Bill to Data'!$A$2:$A$3040,0))</f>
        <v>JUAN MANUEL LLANOS ARBOLEDA</v>
      </c>
      <c r="H4571" t="str">
        <f t="shared" si="71"/>
        <v>XR11002-VS</v>
      </c>
    </row>
    <row r="4572" spans="1:8" x14ac:dyDescent="0.55000000000000004">
      <c r="A4572" t="s">
        <v>4066</v>
      </c>
      <c r="B4572" s="1">
        <v>40836</v>
      </c>
      <c r="C4572" t="s">
        <v>1</v>
      </c>
      <c r="D4572" t="s">
        <v>466</v>
      </c>
      <c r="E4572" t="s">
        <v>467</v>
      </c>
      <c r="F4572">
        <v>1</v>
      </c>
      <c r="G4572" t="str">
        <f t="array" ref="G4572">INDEX(BillToName,MATCH(A4572,'Bill to Data'!$A$2:$A$3040,0))</f>
        <v>JUAN MANUEL LLANOS ARBOLEDA</v>
      </c>
      <c r="H4572" t="str">
        <f t="shared" si="71"/>
        <v>1323-0074</v>
      </c>
    </row>
    <row r="4573" spans="1:8" x14ac:dyDescent="0.55000000000000004">
      <c r="A4573" t="s">
        <v>4066</v>
      </c>
      <c r="B4573" s="1">
        <v>40836</v>
      </c>
      <c r="C4573" t="s">
        <v>1</v>
      </c>
      <c r="D4573" t="s">
        <v>453</v>
      </c>
      <c r="E4573" t="s">
        <v>30</v>
      </c>
      <c r="F4573">
        <v>11</v>
      </c>
      <c r="G4573" t="str">
        <f t="array" ref="G4573">INDEX(BillToName,MATCH(A4573,'Bill to Data'!$A$2:$A$3040,0))</f>
        <v>JUAN MANUEL LLANOS ARBOLEDA</v>
      </c>
      <c r="H4573" t="str">
        <f t="shared" si="71"/>
        <v>25612-2-NYR</v>
      </c>
    </row>
    <row r="4574" spans="1:8" x14ac:dyDescent="0.55000000000000004">
      <c r="A4574" t="s">
        <v>4067</v>
      </c>
      <c r="B4574" s="1">
        <v>40836</v>
      </c>
      <c r="C4574" t="s">
        <v>1</v>
      </c>
      <c r="D4574" t="s">
        <v>2</v>
      </c>
      <c r="E4574" t="s">
        <v>3</v>
      </c>
      <c r="F4574">
        <v>4</v>
      </c>
      <c r="G4574" t="str">
        <f t="array" ref="G4574">INDEX(BillToName,MATCH(A4574,'Bill to Data'!$A$2:$A$3040,0))</f>
        <v>PETER SAMPOGNA</v>
      </c>
      <c r="H4574" t="str">
        <f t="shared" si="71"/>
        <v>8000-543-236</v>
      </c>
    </row>
    <row r="4575" spans="1:8" x14ac:dyDescent="0.55000000000000004">
      <c r="A4575" t="s">
        <v>4068</v>
      </c>
      <c r="B4575" s="1">
        <v>40836</v>
      </c>
      <c r="C4575" t="s">
        <v>1</v>
      </c>
      <c r="D4575" t="s">
        <v>308</v>
      </c>
      <c r="E4575" t="s">
        <v>293</v>
      </c>
      <c r="F4575">
        <v>5</v>
      </c>
      <c r="G4575" t="str">
        <f t="array" ref="G4575">INDEX(BillToName,MATCH(A4575,'Bill to Data'!$A$2:$A$3040,0))</f>
        <v>BRANDON VITATOE</v>
      </c>
      <c r="H4575" t="str">
        <f t="shared" si="71"/>
        <v>AIXR11003VP</v>
      </c>
    </row>
    <row r="4576" spans="1:8" x14ac:dyDescent="0.55000000000000004">
      <c r="A4576" t="s">
        <v>4069</v>
      </c>
      <c r="B4576" s="1">
        <v>40836</v>
      </c>
      <c r="C4576" t="s">
        <v>1</v>
      </c>
      <c r="D4576" t="s">
        <v>2449</v>
      </c>
      <c r="E4576" t="s">
        <v>2450</v>
      </c>
      <c r="F4576">
        <v>1</v>
      </c>
      <c r="G4576" t="str">
        <f t="array" ref="G4576">INDEX(BillToName,MATCH(A4576,'Bill to Data'!$A$2:$A$3040,0))</f>
        <v>VICTOR BENAVIDES</v>
      </c>
      <c r="H4576" t="str">
        <f t="shared" si="71"/>
        <v>4111-035</v>
      </c>
    </row>
    <row r="4577" spans="1:8" x14ac:dyDescent="0.55000000000000004">
      <c r="A4577" t="s">
        <v>4070</v>
      </c>
      <c r="B4577" s="1">
        <v>40836</v>
      </c>
      <c r="C4577" t="s">
        <v>1</v>
      </c>
      <c r="D4577" t="s">
        <v>1298</v>
      </c>
      <c r="E4577" t="s">
        <v>1299</v>
      </c>
      <c r="F4577">
        <v>1</v>
      </c>
      <c r="G4577" t="str">
        <f t="array" ref="G4577">INDEX(BillToName,MATCH(A4577,'Bill to Data'!$A$2:$A$3040,0))</f>
        <v>DAVID BOWERS</v>
      </c>
      <c r="H4577" t="str">
        <f t="shared" si="71"/>
        <v>INFD0015-19</v>
      </c>
    </row>
    <row r="4578" spans="1:8" x14ac:dyDescent="0.55000000000000004">
      <c r="A4578" t="s">
        <v>4071</v>
      </c>
      <c r="B4578" s="1">
        <v>40836</v>
      </c>
      <c r="C4578" t="s">
        <v>1</v>
      </c>
      <c r="D4578" t="s">
        <v>1298</v>
      </c>
      <c r="E4578" t="s">
        <v>1299</v>
      </c>
      <c r="F4578">
        <v>1</v>
      </c>
      <c r="G4578" t="str">
        <f t="array" ref="G4578">INDEX(BillToName,MATCH(A4578,'Bill to Data'!$A$2:$A$3040,0))</f>
        <v>SHAWN GONCALVES</v>
      </c>
      <c r="H4578" t="str">
        <f t="shared" si="71"/>
        <v>INFD0015-19</v>
      </c>
    </row>
    <row r="4579" spans="1:8" x14ac:dyDescent="0.55000000000000004">
      <c r="A4579" t="s">
        <v>4072</v>
      </c>
      <c r="B4579" s="1">
        <v>40836</v>
      </c>
      <c r="C4579" t="s">
        <v>138</v>
      </c>
      <c r="D4579" t="s">
        <v>4073</v>
      </c>
      <c r="E4579" t="s">
        <v>4074</v>
      </c>
      <c r="F4579">
        <v>1</v>
      </c>
      <c r="G4579" t="str">
        <f t="array" ref="G4579">INDEX(BillToName,MATCH(A4579,'Bill to Data'!$A$2:$A$3040,0))</f>
        <v>KENNITH INGLE</v>
      </c>
      <c r="H4579" t="str">
        <f t="shared" si="71"/>
        <v>90-02604</v>
      </c>
    </row>
    <row r="4580" spans="1:8" x14ac:dyDescent="0.55000000000000004">
      <c r="A4580" t="s">
        <v>4075</v>
      </c>
      <c r="B4580" s="1">
        <v>40837</v>
      </c>
      <c r="C4580" t="s">
        <v>1</v>
      </c>
      <c r="D4580" t="s">
        <v>3490</v>
      </c>
      <c r="E4580" t="s">
        <v>1334</v>
      </c>
      <c r="F4580">
        <v>4</v>
      </c>
      <c r="G4580" t="str">
        <f t="array" ref="G4580">INDEX(BillToName,MATCH(A4580,'Bill to Data'!$A$2:$A$3040,0))</f>
        <v>Elaine Lovett</v>
      </c>
      <c r="H4580" t="str">
        <f t="shared" si="71"/>
        <v>TK-SS20</v>
      </c>
    </row>
    <row r="4581" spans="1:8" x14ac:dyDescent="0.55000000000000004">
      <c r="A4581" t="s">
        <v>4076</v>
      </c>
      <c r="B4581" s="1">
        <v>40837</v>
      </c>
      <c r="C4581" t="s">
        <v>138</v>
      </c>
      <c r="D4581" t="s">
        <v>4077</v>
      </c>
      <c r="E4581" t="s">
        <v>4078</v>
      </c>
      <c r="F4581">
        <v>3</v>
      </c>
      <c r="G4581" t="str">
        <f t="array" ref="G4581">INDEX(BillToName,MATCH(A4581,'Bill to Data'!$A$2:$A$3040,0))</f>
        <v>STEVE FORGVER</v>
      </c>
      <c r="H4581" t="str">
        <f t="shared" si="71"/>
        <v>100-000-21</v>
      </c>
    </row>
    <row r="4582" spans="1:8" x14ac:dyDescent="0.55000000000000004">
      <c r="A4582" t="s">
        <v>4079</v>
      </c>
      <c r="B4582" s="1">
        <v>40837</v>
      </c>
      <c r="C4582" t="s">
        <v>138</v>
      </c>
      <c r="D4582" t="s">
        <v>2910</v>
      </c>
      <c r="E4582" t="s">
        <v>3890</v>
      </c>
      <c r="F4582">
        <v>1</v>
      </c>
      <c r="G4582" t="str">
        <f t="array" ref="G4582">INDEX(BillToName,MATCH(A4582,'Bill to Data'!$A$2:$A$3040,0))</f>
        <v>LYNDON MIZE</v>
      </c>
      <c r="H4582" t="str">
        <f t="shared" si="71"/>
        <v>VWIC300</v>
      </c>
    </row>
    <row r="4583" spans="1:8" x14ac:dyDescent="0.55000000000000004">
      <c r="A4583" t="s">
        <v>4080</v>
      </c>
      <c r="B4583" s="1">
        <v>40837</v>
      </c>
      <c r="C4583" t="s">
        <v>138</v>
      </c>
      <c r="D4583" t="s">
        <v>2910</v>
      </c>
      <c r="E4583" t="s">
        <v>3890</v>
      </c>
      <c r="F4583">
        <v>1</v>
      </c>
      <c r="G4583" t="str">
        <f t="array" ref="G4583">INDEX(BillToName,MATCH(A4583,'Bill to Data'!$A$2:$A$3040,0))</f>
        <v>ROBERT WILLENIUS</v>
      </c>
      <c r="H4583" t="str">
        <f t="shared" si="71"/>
        <v>VWIC300</v>
      </c>
    </row>
    <row r="4584" spans="1:8" x14ac:dyDescent="0.55000000000000004">
      <c r="A4584" t="s">
        <v>4081</v>
      </c>
      <c r="B4584" s="1">
        <v>40837</v>
      </c>
      <c r="C4584" t="s">
        <v>138</v>
      </c>
      <c r="D4584" t="s">
        <v>2910</v>
      </c>
      <c r="E4584" t="s">
        <v>3890</v>
      </c>
      <c r="F4584">
        <v>1</v>
      </c>
      <c r="G4584" t="str">
        <f t="array" ref="G4584">INDEX(BillToName,MATCH(A4584,'Bill to Data'!$A$2:$A$3040,0))</f>
        <v>PAUL MELOY</v>
      </c>
      <c r="H4584" t="str">
        <f t="shared" si="71"/>
        <v>VWIC300</v>
      </c>
    </row>
    <row r="4585" spans="1:8" x14ac:dyDescent="0.55000000000000004">
      <c r="A4585" t="s">
        <v>4082</v>
      </c>
      <c r="B4585" s="1">
        <v>40837</v>
      </c>
      <c r="C4585" t="s">
        <v>138</v>
      </c>
      <c r="D4585" t="s">
        <v>2910</v>
      </c>
      <c r="E4585" t="s">
        <v>3890</v>
      </c>
      <c r="F4585">
        <v>1</v>
      </c>
      <c r="G4585" t="str">
        <f t="array" ref="G4585">INDEX(BillToName,MATCH(A4585,'Bill to Data'!$A$2:$A$3040,0))</f>
        <v>RICARDO LOPEZ</v>
      </c>
      <c r="H4585" t="str">
        <f t="shared" si="71"/>
        <v>VWIC300</v>
      </c>
    </row>
    <row r="4586" spans="1:8" x14ac:dyDescent="0.55000000000000004">
      <c r="A4586" t="s">
        <v>4083</v>
      </c>
      <c r="B4586" s="1">
        <v>40837</v>
      </c>
      <c r="C4586" t="s">
        <v>138</v>
      </c>
      <c r="D4586" t="s">
        <v>2910</v>
      </c>
      <c r="E4586" t="s">
        <v>3890</v>
      </c>
      <c r="F4586">
        <v>1</v>
      </c>
      <c r="G4586" t="str">
        <f t="array" ref="G4586">INDEX(BillToName,MATCH(A4586,'Bill to Data'!$A$2:$A$3040,0))</f>
        <v>WALTON WHITE</v>
      </c>
      <c r="H4586" t="str">
        <f t="shared" si="71"/>
        <v>VWIC300</v>
      </c>
    </row>
    <row r="4587" spans="1:8" x14ac:dyDescent="0.55000000000000004">
      <c r="A4587" t="s">
        <v>4084</v>
      </c>
      <c r="B4587" s="1">
        <v>40837</v>
      </c>
      <c r="C4587" t="s">
        <v>138</v>
      </c>
      <c r="D4587" t="s">
        <v>2910</v>
      </c>
      <c r="E4587" t="s">
        <v>3890</v>
      </c>
      <c r="F4587">
        <v>1</v>
      </c>
      <c r="G4587" t="str">
        <f t="array" ref="G4587">INDEX(BillToName,MATCH(A4587,'Bill to Data'!$A$2:$A$3040,0))</f>
        <v>RAY CRAPSE</v>
      </c>
      <c r="H4587" t="str">
        <f t="shared" si="71"/>
        <v>VWIC300</v>
      </c>
    </row>
    <row r="4588" spans="1:8" x14ac:dyDescent="0.55000000000000004">
      <c r="A4588" t="s">
        <v>4085</v>
      </c>
      <c r="B4588" s="1">
        <v>40837</v>
      </c>
      <c r="C4588" t="s">
        <v>1</v>
      </c>
      <c r="D4588" t="s">
        <v>1329</v>
      </c>
      <c r="E4588" t="s">
        <v>1330</v>
      </c>
      <c r="F4588">
        <v>50</v>
      </c>
      <c r="G4588" t="str">
        <f t="array" ref="G4588">INDEX(BillToName,MATCH(A4588,'Bill to Data'!$A$2:$A$3040,0))</f>
        <v>ROBERTO CZECH NUNEMAKER</v>
      </c>
      <c r="H4588" t="str">
        <f t="shared" si="71"/>
        <v>21353-6-24-NYB</v>
      </c>
    </row>
    <row r="4589" spans="1:8" x14ac:dyDescent="0.55000000000000004">
      <c r="A4589" t="s">
        <v>4085</v>
      </c>
      <c r="B4589" s="1">
        <v>40837</v>
      </c>
      <c r="C4589" t="s">
        <v>1</v>
      </c>
      <c r="D4589" t="s">
        <v>155</v>
      </c>
      <c r="E4589" t="s">
        <v>156</v>
      </c>
      <c r="F4589">
        <v>50</v>
      </c>
      <c r="G4589" t="str">
        <f t="array" ref="G4589">INDEX(BillToName,MATCH(A4589,'Bill to Data'!$A$2:$A$3040,0))</f>
        <v>ROBERTO CZECH NUNEMAKER</v>
      </c>
      <c r="H4589" t="str">
        <f t="shared" si="71"/>
        <v>QJ1/4T-NYB</v>
      </c>
    </row>
    <row r="4590" spans="1:8" x14ac:dyDescent="0.55000000000000004">
      <c r="A4590" t="s">
        <v>4085</v>
      </c>
      <c r="B4590" s="1">
        <v>40837</v>
      </c>
      <c r="C4590" t="s">
        <v>1</v>
      </c>
      <c r="D4590" t="s">
        <v>1682</v>
      </c>
      <c r="E4590" t="s">
        <v>1683</v>
      </c>
      <c r="F4590">
        <v>100</v>
      </c>
      <c r="G4590" t="str">
        <f t="array" ref="G4590">INDEX(BillToName,MATCH(A4590,'Bill to Data'!$A$2:$A$3040,0))</f>
        <v>ROBERTO CZECH NUNEMAKER</v>
      </c>
      <c r="H4590" t="str">
        <f t="shared" si="71"/>
        <v>GA110-02</v>
      </c>
    </row>
    <row r="4591" spans="1:8" x14ac:dyDescent="0.55000000000000004">
      <c r="A4591" t="s">
        <v>4085</v>
      </c>
      <c r="B4591" s="1">
        <v>40837</v>
      </c>
      <c r="C4591" t="s">
        <v>1</v>
      </c>
      <c r="D4591" t="s">
        <v>1549</v>
      </c>
      <c r="E4591" t="s">
        <v>1550</v>
      </c>
      <c r="F4591">
        <v>100</v>
      </c>
      <c r="G4591" t="str">
        <f t="array" ref="G4591">INDEX(BillToName,MATCH(A4591,'Bill to Data'!$A$2:$A$3040,0))</f>
        <v>ROBERTO CZECH NUNEMAKER</v>
      </c>
      <c r="H4591" t="str">
        <f t="shared" si="71"/>
        <v>GA110-025</v>
      </c>
    </row>
    <row r="4592" spans="1:8" x14ac:dyDescent="0.55000000000000004">
      <c r="A4592" t="s">
        <v>4085</v>
      </c>
      <c r="B4592" s="1">
        <v>40837</v>
      </c>
      <c r="C4592" t="s">
        <v>1</v>
      </c>
      <c r="D4592" t="s">
        <v>2018</v>
      </c>
      <c r="E4592" t="s">
        <v>2019</v>
      </c>
      <c r="F4592">
        <v>10</v>
      </c>
      <c r="G4592" t="str">
        <f t="array" ref="G4592">INDEX(BillToName,MATCH(A4592,'Bill to Data'!$A$2:$A$3040,0))</f>
        <v>ROBERTO CZECH NUNEMAKER</v>
      </c>
      <c r="H4592" t="str">
        <f t="shared" si="71"/>
        <v>XT024</v>
      </c>
    </row>
    <row r="4593" spans="1:8" x14ac:dyDescent="0.55000000000000004">
      <c r="A4593" t="s">
        <v>4085</v>
      </c>
      <c r="B4593" s="1">
        <v>40837</v>
      </c>
      <c r="C4593" t="s">
        <v>1</v>
      </c>
      <c r="D4593" t="s">
        <v>4086</v>
      </c>
      <c r="E4593" t="s">
        <v>1049</v>
      </c>
      <c r="F4593">
        <v>50</v>
      </c>
      <c r="G4593" t="str">
        <f t="array" ref="G4593">INDEX(BillToName,MATCH(A4593,'Bill to Data'!$A$2:$A$3040,0))</f>
        <v>ROBERTO CZECH NUNEMAKER</v>
      </c>
      <c r="H4593" t="str">
        <f t="shared" si="71"/>
        <v>QJ353A-1-NYB</v>
      </c>
    </row>
    <row r="4594" spans="1:8" x14ac:dyDescent="0.55000000000000004">
      <c r="A4594" t="s">
        <v>4085</v>
      </c>
      <c r="B4594" s="1">
        <v>40837</v>
      </c>
      <c r="C4594" t="s">
        <v>1</v>
      </c>
      <c r="D4594" t="s">
        <v>4086</v>
      </c>
      <c r="E4594" t="s">
        <v>1049</v>
      </c>
      <c r="F4594">
        <v>50</v>
      </c>
      <c r="G4594" t="str">
        <f t="array" ref="G4594">INDEX(BillToName,MATCH(A4594,'Bill to Data'!$A$2:$A$3040,0))</f>
        <v>ROBERTO CZECH NUNEMAKER</v>
      </c>
      <c r="H4594" t="str">
        <f t="shared" si="71"/>
        <v>QJ353A-1-NYB</v>
      </c>
    </row>
    <row r="4595" spans="1:8" x14ac:dyDescent="0.55000000000000004">
      <c r="A4595" t="s">
        <v>4087</v>
      </c>
      <c r="B4595" s="1">
        <v>40837</v>
      </c>
      <c r="C4595" t="s">
        <v>1</v>
      </c>
      <c r="D4595" t="s">
        <v>52</v>
      </c>
      <c r="E4595" t="s">
        <v>12</v>
      </c>
      <c r="F4595">
        <v>1</v>
      </c>
      <c r="G4595" t="str">
        <f t="array" ref="G4595">INDEX(BillToName,MATCH(A4595,'Bill to Data'!$A$2:$A$3040,0))</f>
        <v>ED RANSFORD</v>
      </c>
      <c r="H4595" t="str">
        <f t="shared" si="71"/>
        <v>50800-21-AL-300</v>
      </c>
    </row>
    <row r="4596" spans="1:8" x14ac:dyDescent="0.55000000000000004">
      <c r="A4596" t="s">
        <v>4088</v>
      </c>
      <c r="B4596" s="1">
        <v>40840</v>
      </c>
      <c r="C4596" t="s">
        <v>138</v>
      </c>
      <c r="D4596" t="s">
        <v>2</v>
      </c>
      <c r="E4596" t="s">
        <v>3</v>
      </c>
      <c r="F4596">
        <v>1</v>
      </c>
      <c r="G4596" t="str">
        <f t="array" ref="G4596">INDEX(BillToName,MATCH(A4596,'Bill to Data'!$A$2:$A$3040,0))</f>
        <v>EDWARD KRPATA</v>
      </c>
      <c r="H4596" t="str">
        <f t="shared" si="71"/>
        <v>8000-543-236</v>
      </c>
    </row>
    <row r="4597" spans="1:8" x14ac:dyDescent="0.55000000000000004">
      <c r="A4597" t="s">
        <v>4089</v>
      </c>
      <c r="B4597" s="1">
        <v>40840</v>
      </c>
      <c r="C4597" t="s">
        <v>1</v>
      </c>
      <c r="D4597" t="s">
        <v>922</v>
      </c>
      <c r="E4597" t="s">
        <v>4012</v>
      </c>
      <c r="F4597">
        <v>1</v>
      </c>
      <c r="G4597" t="str">
        <f t="array" ref="G4597">INDEX(BillToName,MATCH(A4597,'Bill to Data'!$A$2:$A$3040,0))</f>
        <v>MATT SHEEDY</v>
      </c>
      <c r="H4597" t="str">
        <f t="shared" si="71"/>
        <v>PN031</v>
      </c>
    </row>
    <row r="4598" spans="1:8" x14ac:dyDescent="0.55000000000000004">
      <c r="A4598" t="s">
        <v>4090</v>
      </c>
      <c r="B4598" s="1">
        <v>40841</v>
      </c>
      <c r="C4598" t="s">
        <v>1</v>
      </c>
      <c r="D4598" t="s">
        <v>2</v>
      </c>
      <c r="E4598" t="s">
        <v>3</v>
      </c>
      <c r="F4598">
        <v>1</v>
      </c>
      <c r="G4598" t="str">
        <f t="array" ref="G4598">INDEX(BillToName,MATCH(A4598,'Bill to Data'!$A$2:$A$3040,0))</f>
        <v>LAWRENCE GARDNER</v>
      </c>
      <c r="H4598" t="str">
        <f t="shared" si="71"/>
        <v>8000-543-236</v>
      </c>
    </row>
    <row r="4599" spans="1:8" x14ac:dyDescent="0.55000000000000004">
      <c r="A4599" t="s">
        <v>4091</v>
      </c>
      <c r="B4599" s="1">
        <v>40841</v>
      </c>
      <c r="C4599" t="s">
        <v>138</v>
      </c>
      <c r="D4599" t="s">
        <v>4092</v>
      </c>
      <c r="E4599" t="s">
        <v>4093</v>
      </c>
      <c r="F4599">
        <v>50</v>
      </c>
      <c r="G4599" t="str">
        <f t="array" ref="G4599">INDEX(BillToName,MATCH(A4599,'Bill to Data'!$A$2:$A$3040,0))</f>
        <v>Mac Paulk</v>
      </c>
      <c r="H4599" t="str">
        <f t="shared" si="71"/>
        <v>TADF04</v>
      </c>
    </row>
    <row r="4600" spans="1:8" x14ac:dyDescent="0.55000000000000004">
      <c r="A4600" t="s">
        <v>4094</v>
      </c>
      <c r="B4600" s="1">
        <v>40843</v>
      </c>
      <c r="C4600" t="s">
        <v>1</v>
      </c>
      <c r="D4600" t="s">
        <v>11</v>
      </c>
      <c r="E4600" t="s">
        <v>12</v>
      </c>
      <c r="F4600">
        <v>3</v>
      </c>
      <c r="G4600" t="str">
        <f t="array" ref="G4600">INDEX(BillToName,MATCH(A4600,'Bill to Data'!$A$2:$A$3040,0))</f>
        <v>BRIAN FRANCO</v>
      </c>
      <c r="H4600" t="str">
        <f t="shared" si="71"/>
        <v>50800-PP-406</v>
      </c>
    </row>
    <row r="4601" spans="1:8" x14ac:dyDescent="0.55000000000000004">
      <c r="A4601" t="s">
        <v>4095</v>
      </c>
      <c r="B4601" s="1">
        <v>40843</v>
      </c>
      <c r="C4601" t="s">
        <v>138</v>
      </c>
      <c r="D4601" t="s">
        <v>2626</v>
      </c>
      <c r="E4601" t="s">
        <v>240</v>
      </c>
      <c r="F4601">
        <v>20</v>
      </c>
      <c r="G4601" t="str">
        <f t="array" ref="G4601">INDEX(BillToName,MATCH(A4601,'Bill to Data'!$A$2:$A$3040,0))</f>
        <v>JERRY</v>
      </c>
      <c r="H4601" t="str">
        <f t="shared" si="71"/>
        <v>TF-VS2</v>
      </c>
    </row>
    <row r="4602" spans="1:8" x14ac:dyDescent="0.55000000000000004">
      <c r="A4602" t="s">
        <v>4095</v>
      </c>
      <c r="B4602" s="1">
        <v>40843</v>
      </c>
      <c r="C4602" t="s">
        <v>138</v>
      </c>
      <c r="D4602" t="s">
        <v>500</v>
      </c>
      <c r="E4602" t="s">
        <v>30</v>
      </c>
      <c r="F4602">
        <v>20</v>
      </c>
      <c r="G4602" t="str">
        <f t="array" ref="G4602">INDEX(BillToName,MATCH(A4602,'Bill to Data'!$A$2:$A$3040,0))</f>
        <v>JERRY</v>
      </c>
      <c r="H4602" t="str">
        <f t="shared" si="71"/>
        <v>25608-4-NYR</v>
      </c>
    </row>
    <row r="4603" spans="1:8" x14ac:dyDescent="0.55000000000000004">
      <c r="A4603" t="s">
        <v>4095</v>
      </c>
      <c r="B4603" s="1">
        <v>40843</v>
      </c>
      <c r="C4603" t="s">
        <v>138</v>
      </c>
      <c r="D4603" t="s">
        <v>44</v>
      </c>
      <c r="E4603" t="s">
        <v>45</v>
      </c>
      <c r="F4603">
        <v>20</v>
      </c>
      <c r="G4603" t="str">
        <f t="array" ref="G4603">INDEX(BillToName,MATCH(A4603,'Bill to Data'!$A$2:$A$3040,0))</f>
        <v>JERRY</v>
      </c>
      <c r="H4603" t="str">
        <f t="shared" si="71"/>
        <v>19845-25-PP</v>
      </c>
    </row>
    <row r="4604" spans="1:8" x14ac:dyDescent="0.55000000000000004">
      <c r="A4604" t="s">
        <v>4095</v>
      </c>
      <c r="B4604" s="1">
        <v>40843</v>
      </c>
      <c r="C4604" t="s">
        <v>138</v>
      </c>
      <c r="D4604" t="s">
        <v>413</v>
      </c>
      <c r="E4604" t="s">
        <v>76</v>
      </c>
      <c r="F4604">
        <v>20</v>
      </c>
      <c r="G4604" t="str">
        <f t="array" ref="G4604">INDEX(BillToName,MATCH(A4604,'Bill to Data'!$A$2:$A$3040,0))</f>
        <v>JERRY</v>
      </c>
      <c r="H4604" t="str">
        <f t="shared" si="71"/>
        <v>QJ111-3/4</v>
      </c>
    </row>
    <row r="4605" spans="1:8" x14ac:dyDescent="0.55000000000000004">
      <c r="A4605" t="s">
        <v>4095</v>
      </c>
      <c r="B4605" s="1">
        <v>40843</v>
      </c>
      <c r="C4605" t="s">
        <v>138</v>
      </c>
      <c r="D4605" t="s">
        <v>252</v>
      </c>
      <c r="E4605" t="s">
        <v>198</v>
      </c>
      <c r="F4605">
        <v>12</v>
      </c>
      <c r="G4605" t="str">
        <f t="array" ref="G4605">INDEX(BillToName,MATCH(A4605,'Bill to Data'!$A$2:$A$3040,0))</f>
        <v>JERRY</v>
      </c>
      <c r="H4605" t="str">
        <f t="shared" si="71"/>
        <v>22252-312-500-N</v>
      </c>
    </row>
    <row r="4606" spans="1:8" x14ac:dyDescent="0.55000000000000004">
      <c r="A4606" t="s">
        <v>4095</v>
      </c>
      <c r="B4606" s="1">
        <v>40843</v>
      </c>
      <c r="C4606" t="s">
        <v>138</v>
      </c>
      <c r="D4606" t="s">
        <v>251</v>
      </c>
      <c r="E4606" t="s">
        <v>198</v>
      </c>
      <c r="F4606">
        <v>6</v>
      </c>
      <c r="G4606" t="str">
        <f t="array" ref="G4606">INDEX(BillToName,MATCH(A4606,'Bill to Data'!$A$2:$A$3040,0))</f>
        <v>JERRY</v>
      </c>
      <c r="H4606" t="str">
        <f t="shared" si="71"/>
        <v>22251-311-500-N</v>
      </c>
    </row>
    <row r="4607" spans="1:8" x14ac:dyDescent="0.55000000000000004">
      <c r="A4607" t="s">
        <v>4095</v>
      </c>
      <c r="B4607" s="1">
        <v>40843</v>
      </c>
      <c r="C4607" t="s">
        <v>138</v>
      </c>
      <c r="D4607" t="s">
        <v>536</v>
      </c>
      <c r="E4607" t="s">
        <v>20</v>
      </c>
      <c r="F4607">
        <v>1</v>
      </c>
      <c r="G4607" t="str">
        <f t="array" ref="G4607">INDEX(BillToName,MATCH(A4607,'Bill to Data'!$A$2:$A$3040,0))</f>
        <v>JERRY</v>
      </c>
      <c r="H4607" t="str">
        <f t="shared" si="71"/>
        <v>AA43L-AL8</v>
      </c>
    </row>
    <row r="4608" spans="1:8" x14ac:dyDescent="0.55000000000000004">
      <c r="A4608" t="s">
        <v>4095</v>
      </c>
      <c r="B4608" s="1">
        <v>40843</v>
      </c>
      <c r="C4608" t="s">
        <v>138</v>
      </c>
      <c r="D4608" t="s">
        <v>1595</v>
      </c>
      <c r="E4608" t="s">
        <v>1596</v>
      </c>
      <c r="F4608">
        <v>1</v>
      </c>
      <c r="G4608" t="str">
        <f t="array" ref="G4608">INDEX(BillToName,MATCH(A4608,'Bill to Data'!$A$2:$A$3040,0))</f>
        <v>JERRY</v>
      </c>
      <c r="H4608" t="str">
        <f t="shared" si="71"/>
        <v>D2</v>
      </c>
    </row>
    <row r="4609" spans="1:8" x14ac:dyDescent="0.55000000000000004">
      <c r="A4609" t="s">
        <v>4095</v>
      </c>
      <c r="B4609" s="1">
        <v>40843</v>
      </c>
      <c r="C4609" t="s">
        <v>138</v>
      </c>
      <c r="D4609" t="s">
        <v>4096</v>
      </c>
      <c r="E4609" t="s">
        <v>1596</v>
      </c>
      <c r="F4609">
        <v>1</v>
      </c>
      <c r="G4609" t="str">
        <f t="array" ref="G4609">INDEX(BillToName,MATCH(A4609,'Bill to Data'!$A$2:$A$3040,0))</f>
        <v>JERRY</v>
      </c>
      <c r="H4609" t="str">
        <f t="shared" si="71"/>
        <v>D4</v>
      </c>
    </row>
    <row r="4610" spans="1:8" x14ac:dyDescent="0.55000000000000004">
      <c r="A4610" t="s">
        <v>4095</v>
      </c>
      <c r="B4610" s="1">
        <v>40843</v>
      </c>
      <c r="C4610" t="s">
        <v>138</v>
      </c>
      <c r="D4610" t="s">
        <v>2981</v>
      </c>
      <c r="E4610" t="s">
        <v>1596</v>
      </c>
      <c r="F4610">
        <v>1</v>
      </c>
      <c r="G4610" t="str">
        <f t="array" ref="G4610">INDEX(BillToName,MATCH(A4610,'Bill to Data'!$A$2:$A$3040,0))</f>
        <v>JERRY</v>
      </c>
      <c r="H4610" t="str">
        <f t="shared" ref="H4610:H4673" si="72">LEFT(D4610,LEN(D4610))</f>
        <v>D6</v>
      </c>
    </row>
    <row r="4611" spans="1:8" x14ac:dyDescent="0.55000000000000004">
      <c r="A4611" t="s">
        <v>4095</v>
      </c>
      <c r="B4611" s="1">
        <v>40843</v>
      </c>
      <c r="C4611" t="s">
        <v>138</v>
      </c>
      <c r="D4611" t="s">
        <v>2298</v>
      </c>
      <c r="E4611" t="s">
        <v>2299</v>
      </c>
      <c r="F4611">
        <v>1</v>
      </c>
      <c r="G4611" t="str">
        <f t="array" ref="G4611">INDEX(BillToName,MATCH(A4611,'Bill to Data'!$A$2:$A$3040,0))</f>
        <v>JERRY</v>
      </c>
      <c r="H4611" t="str">
        <f t="shared" si="72"/>
        <v>GG100</v>
      </c>
    </row>
    <row r="4612" spans="1:8" x14ac:dyDescent="0.55000000000000004">
      <c r="A4612" t="s">
        <v>4095</v>
      </c>
      <c r="B4612" s="1">
        <v>40843</v>
      </c>
      <c r="C4612" t="s">
        <v>138</v>
      </c>
      <c r="D4612" t="s">
        <v>177</v>
      </c>
      <c r="E4612" t="s">
        <v>178</v>
      </c>
      <c r="F4612">
        <v>1</v>
      </c>
      <c r="G4612" t="str">
        <f t="array" ref="G4612">INDEX(BillToName,MATCH(A4612,'Bill to Data'!$A$2:$A$3040,0))</f>
        <v>JERRY</v>
      </c>
      <c r="H4612" t="str">
        <f t="shared" si="72"/>
        <v>AA17L</v>
      </c>
    </row>
    <row r="4613" spans="1:8" x14ac:dyDescent="0.55000000000000004">
      <c r="A4613" t="s">
        <v>4095</v>
      </c>
      <c r="B4613" s="1">
        <v>40843</v>
      </c>
      <c r="C4613" t="s">
        <v>138</v>
      </c>
      <c r="D4613" t="s">
        <v>256</v>
      </c>
      <c r="E4613" t="s">
        <v>257</v>
      </c>
      <c r="F4613">
        <v>100</v>
      </c>
      <c r="G4613" t="str">
        <f t="array" ref="G4613">INDEX(BillToName,MATCH(A4613,'Bill to Data'!$A$2:$A$3040,0))</f>
        <v>JERRY</v>
      </c>
      <c r="H4613" t="str">
        <f t="shared" si="72"/>
        <v>L85-050</v>
      </c>
    </row>
    <row r="4614" spans="1:8" x14ac:dyDescent="0.55000000000000004">
      <c r="A4614" t="s">
        <v>4095</v>
      </c>
      <c r="B4614" s="1">
        <v>40843</v>
      </c>
      <c r="C4614" t="s">
        <v>138</v>
      </c>
      <c r="D4614" t="s">
        <v>528</v>
      </c>
      <c r="E4614" t="s">
        <v>529</v>
      </c>
      <c r="F4614">
        <v>1</v>
      </c>
      <c r="G4614" t="str">
        <f t="array" ref="G4614">INDEX(BillToName,MATCH(A4614,'Bill to Data'!$A$2:$A$3040,0))</f>
        <v>JERRY</v>
      </c>
      <c r="H4614" t="str">
        <f t="shared" si="72"/>
        <v>23120-3/4-PP</v>
      </c>
    </row>
    <row r="4615" spans="1:8" x14ac:dyDescent="0.55000000000000004">
      <c r="A4615" t="s">
        <v>4095</v>
      </c>
      <c r="B4615" s="1">
        <v>40843</v>
      </c>
      <c r="C4615" t="s">
        <v>138</v>
      </c>
      <c r="D4615" t="s">
        <v>254</v>
      </c>
      <c r="E4615" t="s">
        <v>255</v>
      </c>
      <c r="F4615">
        <v>10</v>
      </c>
      <c r="G4615" t="str">
        <f t="array" ref="G4615">INDEX(BillToName,MATCH(A4615,'Bill to Data'!$A$2:$A$3040,0))</f>
        <v>JERRY</v>
      </c>
      <c r="H4615" t="str">
        <f t="shared" si="72"/>
        <v>CP21953-EPR</v>
      </c>
    </row>
    <row r="4616" spans="1:8" x14ac:dyDescent="0.55000000000000004">
      <c r="A4616" t="s">
        <v>4095</v>
      </c>
      <c r="B4616" s="1">
        <v>40843</v>
      </c>
      <c r="C4616" t="s">
        <v>138</v>
      </c>
      <c r="D4616" t="s">
        <v>4097</v>
      </c>
      <c r="E4616" t="s">
        <v>4098</v>
      </c>
      <c r="F4616">
        <v>1</v>
      </c>
      <c r="G4616" t="str">
        <f t="array" ref="G4616">INDEX(BillToName,MATCH(A4616,'Bill to Data'!$A$2:$A$3040,0))</f>
        <v>JERRY</v>
      </c>
      <c r="H4616" t="str">
        <f t="shared" si="72"/>
        <v>AA344M-2-1-PP</v>
      </c>
    </row>
    <row r="4617" spans="1:8" x14ac:dyDescent="0.55000000000000004">
      <c r="A4617" t="s">
        <v>4095</v>
      </c>
      <c r="B4617" s="1">
        <v>40843</v>
      </c>
      <c r="C4617" t="s">
        <v>138</v>
      </c>
      <c r="D4617" t="s">
        <v>3991</v>
      </c>
      <c r="E4617" t="s">
        <v>3992</v>
      </c>
      <c r="F4617">
        <v>1</v>
      </c>
      <c r="G4617" t="str">
        <f t="array" ref="G4617">INDEX(BillToName,MATCH(A4617,'Bill to Data'!$A$2:$A$3040,0))</f>
        <v>JERRY</v>
      </c>
      <c r="H4617" t="str">
        <f t="shared" si="72"/>
        <v>LS100-40</v>
      </c>
    </row>
    <row r="4618" spans="1:8" x14ac:dyDescent="0.55000000000000004">
      <c r="A4618" t="s">
        <v>4095</v>
      </c>
      <c r="B4618" s="1">
        <v>40843</v>
      </c>
      <c r="C4618" t="s">
        <v>138</v>
      </c>
      <c r="D4618" t="s">
        <v>535</v>
      </c>
      <c r="E4618" t="s">
        <v>257</v>
      </c>
      <c r="F4618">
        <v>30</v>
      </c>
      <c r="G4618" t="str">
        <f t="array" ref="G4618">INDEX(BillToName,MATCH(A4618,'Bill to Data'!$A$2:$A$3040,0))</f>
        <v>JERRY</v>
      </c>
      <c r="H4618" t="str">
        <f t="shared" si="72"/>
        <v>L85-075</v>
      </c>
    </row>
    <row r="4619" spans="1:8" x14ac:dyDescent="0.55000000000000004">
      <c r="A4619" t="s">
        <v>4095</v>
      </c>
      <c r="B4619" s="1">
        <v>40843</v>
      </c>
      <c r="C4619" t="s">
        <v>138</v>
      </c>
      <c r="D4619" t="s">
        <v>866</v>
      </c>
      <c r="E4619" t="s">
        <v>257</v>
      </c>
      <c r="F4619">
        <v>10</v>
      </c>
      <c r="G4619" t="str">
        <f t="array" ref="G4619">INDEX(BillToName,MATCH(A4619,'Bill to Data'!$A$2:$A$3040,0))</f>
        <v>JERRY</v>
      </c>
      <c r="H4619" t="str">
        <f t="shared" si="72"/>
        <v>L85-100</v>
      </c>
    </row>
    <row r="4620" spans="1:8" x14ac:dyDescent="0.55000000000000004">
      <c r="A4620" t="s">
        <v>4099</v>
      </c>
      <c r="B4620" s="1">
        <v>40844</v>
      </c>
      <c r="C4620" t="s">
        <v>1</v>
      </c>
      <c r="D4620" t="s">
        <v>71</v>
      </c>
      <c r="E4620" t="s">
        <v>72</v>
      </c>
      <c r="F4620">
        <v>25</v>
      </c>
      <c r="G4620" t="str">
        <f t="array" ref="G4620">INDEX(BillToName,MATCH(A4620,'Bill to Data'!$A$2:$A$3040,0))</f>
        <v>CHRISTOPHER BELL</v>
      </c>
      <c r="H4620" t="str">
        <f t="shared" si="72"/>
        <v>55215-50-EPR</v>
      </c>
    </row>
    <row r="4621" spans="1:8" x14ac:dyDescent="0.55000000000000004">
      <c r="A4621" t="s">
        <v>4099</v>
      </c>
      <c r="B4621" s="1">
        <v>40844</v>
      </c>
      <c r="C4621" t="s">
        <v>1</v>
      </c>
      <c r="D4621" t="s">
        <v>414</v>
      </c>
      <c r="E4621" t="s">
        <v>63</v>
      </c>
      <c r="F4621">
        <v>20</v>
      </c>
      <c r="G4621" t="str">
        <f t="array" ref="G4621">INDEX(BillToName,MATCH(A4621,'Bill to Data'!$A$2:$A$3040,0))</f>
        <v>CHRISTOPHER BELL</v>
      </c>
      <c r="H4621" t="str">
        <f t="shared" si="72"/>
        <v>TP11004-VS</v>
      </c>
    </row>
    <row r="4622" spans="1:8" x14ac:dyDescent="0.55000000000000004">
      <c r="A4622" t="s">
        <v>4099</v>
      </c>
      <c r="B4622" s="1">
        <v>40844</v>
      </c>
      <c r="C4622" t="s">
        <v>1</v>
      </c>
      <c r="D4622" t="s">
        <v>616</v>
      </c>
      <c r="E4622" t="s">
        <v>63</v>
      </c>
      <c r="F4622">
        <v>20</v>
      </c>
      <c r="G4622" t="str">
        <f t="array" ref="G4622">INDEX(BillToName,MATCH(A4622,'Bill to Data'!$A$2:$A$3040,0))</f>
        <v>CHRISTOPHER BELL</v>
      </c>
      <c r="H4622" t="str">
        <f t="shared" si="72"/>
        <v>TP11003-VS</v>
      </c>
    </row>
    <row r="4623" spans="1:8" x14ac:dyDescent="0.55000000000000004">
      <c r="A4623" t="s">
        <v>4099</v>
      </c>
      <c r="B4623" s="1">
        <v>40844</v>
      </c>
      <c r="C4623" t="s">
        <v>1</v>
      </c>
      <c r="D4623" t="s">
        <v>1573</v>
      </c>
      <c r="E4623" t="s">
        <v>1574</v>
      </c>
      <c r="F4623">
        <v>10</v>
      </c>
      <c r="G4623" t="str">
        <f t="array" ref="G4623">INDEX(BillToName,MATCH(A4623,'Bill to Data'!$A$2:$A$3040,0))</f>
        <v>CHRISTOPHER BELL</v>
      </c>
      <c r="H4623" t="str">
        <f t="shared" si="72"/>
        <v>50854-NYB</v>
      </c>
    </row>
    <row r="4624" spans="1:8" x14ac:dyDescent="0.55000000000000004">
      <c r="A4624" t="s">
        <v>4099</v>
      </c>
      <c r="B4624" s="1">
        <v>40844</v>
      </c>
      <c r="C4624" t="s">
        <v>1</v>
      </c>
      <c r="D4624" t="s">
        <v>29</v>
      </c>
      <c r="E4624" t="s">
        <v>30</v>
      </c>
      <c r="F4624">
        <v>15</v>
      </c>
      <c r="G4624" t="str">
        <f t="array" ref="G4624">INDEX(BillToName,MATCH(A4624,'Bill to Data'!$A$2:$A$3040,0))</f>
        <v>CHRISTOPHER BELL</v>
      </c>
      <c r="H4624" t="str">
        <f t="shared" si="72"/>
        <v>25612-4-NYR</v>
      </c>
    </row>
    <row r="4625" spans="1:8" x14ac:dyDescent="0.55000000000000004">
      <c r="A4625" t="s">
        <v>4100</v>
      </c>
      <c r="B4625" s="1">
        <v>40844</v>
      </c>
      <c r="C4625" t="s">
        <v>1</v>
      </c>
      <c r="D4625" t="s">
        <v>733</v>
      </c>
      <c r="E4625" t="s">
        <v>4101</v>
      </c>
      <c r="F4625">
        <v>2</v>
      </c>
      <c r="G4625" t="str">
        <f t="array" ref="G4625">INDEX(BillToName,MATCH(A4625,'Bill to Data'!$A$2:$A$3040,0))</f>
        <v>PETER ROLLER</v>
      </c>
      <c r="H4625" t="str">
        <f t="shared" si="72"/>
        <v>TF050</v>
      </c>
    </row>
    <row r="4626" spans="1:8" x14ac:dyDescent="0.55000000000000004">
      <c r="A4626" t="s">
        <v>4100</v>
      </c>
      <c r="B4626" s="1">
        <v>40844</v>
      </c>
      <c r="C4626" t="s">
        <v>1</v>
      </c>
      <c r="D4626" t="s">
        <v>1298</v>
      </c>
      <c r="E4626" t="s">
        <v>1299</v>
      </c>
      <c r="F4626">
        <v>1</v>
      </c>
      <c r="G4626" t="str">
        <f t="array" ref="G4626">INDEX(BillToName,MATCH(A4626,'Bill to Data'!$A$2:$A$3040,0))</f>
        <v>PETER ROLLER</v>
      </c>
      <c r="H4626" t="str">
        <f t="shared" si="72"/>
        <v>INFD0015-19</v>
      </c>
    </row>
    <row r="4627" spans="1:8" x14ac:dyDescent="0.55000000000000004">
      <c r="A4627" t="s">
        <v>4102</v>
      </c>
      <c r="B4627" s="1">
        <v>40844</v>
      </c>
      <c r="C4627" t="s">
        <v>138</v>
      </c>
      <c r="D4627" t="s">
        <v>1776</v>
      </c>
      <c r="E4627" t="s">
        <v>1777</v>
      </c>
      <c r="F4627">
        <v>4</v>
      </c>
      <c r="G4627" t="str">
        <f t="array" ref="G4627">INDEX(BillToName,MATCH(A4627,'Bill to Data'!$A$2:$A$3040,0))</f>
        <v>INTEGRA PLASTIC PRODUCTS</v>
      </c>
      <c r="H4627" t="str">
        <f t="shared" si="72"/>
        <v>3522000</v>
      </c>
    </row>
    <row r="4628" spans="1:8" x14ac:dyDescent="0.55000000000000004">
      <c r="A4628" t="s">
        <v>4102</v>
      </c>
      <c r="B4628" s="1">
        <v>40844</v>
      </c>
      <c r="C4628" t="s">
        <v>138</v>
      </c>
      <c r="D4628" t="s">
        <v>1778</v>
      </c>
      <c r="E4628" t="s">
        <v>1779</v>
      </c>
      <c r="F4628">
        <v>4</v>
      </c>
      <c r="G4628" t="str">
        <f t="array" ref="G4628">INDEX(BillToName,MATCH(A4628,'Bill to Data'!$A$2:$A$3040,0))</f>
        <v>INTEGRA PLASTIC PRODUCTS</v>
      </c>
      <c r="H4628" t="str">
        <f t="shared" si="72"/>
        <v>350401</v>
      </c>
    </row>
    <row r="4629" spans="1:8" x14ac:dyDescent="0.55000000000000004">
      <c r="A4629" t="s">
        <v>4103</v>
      </c>
      <c r="B4629" s="1">
        <v>40844</v>
      </c>
      <c r="C4629" t="s">
        <v>1</v>
      </c>
      <c r="D4629" t="s">
        <v>597</v>
      </c>
      <c r="E4629" t="s">
        <v>361</v>
      </c>
      <c r="F4629">
        <v>1</v>
      </c>
      <c r="G4629" t="str">
        <f t="array" ref="G4629">INDEX(BillToName,MATCH(A4629,'Bill to Data'!$A$2:$A$3040,0))</f>
        <v>Steve Henry</v>
      </c>
      <c r="H4629" t="str">
        <f t="shared" si="72"/>
        <v>38720-PPB-X26</v>
      </c>
    </row>
    <row r="4630" spans="1:8" x14ac:dyDescent="0.55000000000000004">
      <c r="A4630" t="s">
        <v>4104</v>
      </c>
      <c r="B4630" s="1">
        <v>40844</v>
      </c>
      <c r="C4630" t="s">
        <v>138</v>
      </c>
      <c r="D4630" t="s">
        <v>252</v>
      </c>
      <c r="E4630" t="s">
        <v>198</v>
      </c>
      <c r="F4630">
        <v>3</v>
      </c>
      <c r="G4630" t="str">
        <f t="array" ref="G4630">INDEX(BillToName,MATCH(A4630,'Bill to Data'!$A$2:$A$3040,0))</f>
        <v>JERRY</v>
      </c>
      <c r="H4630" t="str">
        <f t="shared" si="72"/>
        <v>22252-312-500-N</v>
      </c>
    </row>
    <row r="4631" spans="1:8" x14ac:dyDescent="0.55000000000000004">
      <c r="A4631" t="s">
        <v>4105</v>
      </c>
      <c r="B4631" s="1">
        <v>40850</v>
      </c>
      <c r="C4631" t="s">
        <v>1</v>
      </c>
      <c r="D4631" t="s">
        <v>4106</v>
      </c>
      <c r="E4631" t="s">
        <v>4107</v>
      </c>
      <c r="F4631">
        <v>1</v>
      </c>
      <c r="G4631" t="str">
        <f t="array" ref="G4631">INDEX(BillToName,MATCH(A4631,'Bill to Data'!$A$2:$A$3040,0))</f>
        <v>ANDREW PITT</v>
      </c>
      <c r="H4631" t="str">
        <f t="shared" si="72"/>
        <v>1321-0013</v>
      </c>
    </row>
    <row r="4632" spans="1:8" x14ac:dyDescent="0.55000000000000004">
      <c r="A4632" t="s">
        <v>4108</v>
      </c>
      <c r="B4632" s="1">
        <v>40850</v>
      </c>
      <c r="C4632" t="s">
        <v>138</v>
      </c>
      <c r="D4632" t="s">
        <v>1097</v>
      </c>
      <c r="E4632" t="s">
        <v>1098</v>
      </c>
      <c r="F4632">
        <v>1</v>
      </c>
      <c r="G4632" t="str">
        <f t="array" ref="G4632">INDEX(BillToName,MATCH(A4632,'Bill to Data'!$A$2:$A$3040,0))</f>
        <v>DARIUS MARTINEZ</v>
      </c>
      <c r="H4632" t="str">
        <f t="shared" si="72"/>
        <v>IN15-ST</v>
      </c>
    </row>
    <row r="4633" spans="1:8" x14ac:dyDescent="0.55000000000000004">
      <c r="A4633" t="s">
        <v>4108</v>
      </c>
      <c r="B4633" s="1">
        <v>40850</v>
      </c>
      <c r="C4633" t="s">
        <v>138</v>
      </c>
      <c r="D4633" t="s">
        <v>1095</v>
      </c>
      <c r="E4633" t="s">
        <v>1096</v>
      </c>
      <c r="F4633">
        <v>1</v>
      </c>
      <c r="G4633" t="str">
        <f t="array" ref="G4633">INDEX(BillToName,MATCH(A4633,'Bill to Data'!$A$2:$A$3040,0))</f>
        <v>DARIUS MARTINEZ</v>
      </c>
      <c r="H4633" t="str">
        <f t="shared" si="72"/>
        <v>IN0015-19</v>
      </c>
    </row>
    <row r="4634" spans="1:8" x14ac:dyDescent="0.55000000000000004">
      <c r="A4634" t="s">
        <v>4109</v>
      </c>
      <c r="B4634" s="1">
        <v>40850</v>
      </c>
      <c r="C4634" t="s">
        <v>138</v>
      </c>
      <c r="D4634" t="s">
        <v>1698</v>
      </c>
      <c r="E4634" t="s">
        <v>4110</v>
      </c>
      <c r="F4634">
        <v>1</v>
      </c>
      <c r="G4634" t="str">
        <f t="array" ref="G4634">INDEX(BillToName,MATCH(A4634,'Bill to Data'!$A$2:$A$3040,0))</f>
        <v>ARTHUR ZIGLER</v>
      </c>
      <c r="H4634" t="str">
        <f t="shared" si="72"/>
        <v>LS200-120</v>
      </c>
    </row>
    <row r="4635" spans="1:8" x14ac:dyDescent="0.55000000000000004">
      <c r="A4635" t="s">
        <v>4109</v>
      </c>
      <c r="B4635" s="1">
        <v>40850</v>
      </c>
      <c r="C4635" t="s">
        <v>138</v>
      </c>
      <c r="D4635" t="s">
        <v>4111</v>
      </c>
      <c r="E4635" t="s">
        <v>4112</v>
      </c>
      <c r="F4635">
        <v>1</v>
      </c>
      <c r="G4635" t="str">
        <f t="array" ref="G4635">INDEX(BillToName,MATCH(A4635,'Bill to Data'!$A$2:$A$3040,0))</f>
        <v>ARTHUR ZIGLER</v>
      </c>
      <c r="H4635" t="str">
        <f t="shared" si="72"/>
        <v>LS280</v>
      </c>
    </row>
    <row r="4636" spans="1:8" x14ac:dyDescent="0.55000000000000004">
      <c r="A4636" t="s">
        <v>4113</v>
      </c>
      <c r="B4636" s="1">
        <v>40850</v>
      </c>
      <c r="C4636" t="s">
        <v>1</v>
      </c>
      <c r="D4636" t="s">
        <v>2</v>
      </c>
      <c r="E4636" t="s">
        <v>3</v>
      </c>
      <c r="F4636">
        <v>1</v>
      </c>
      <c r="G4636" t="str">
        <f t="array" ref="G4636">INDEX(BillToName,MATCH(A4636,'Bill to Data'!$A$2:$A$3040,0))</f>
        <v>JOHN HARRIS</v>
      </c>
      <c r="H4636" t="str">
        <f t="shared" si="72"/>
        <v>8000-543-236</v>
      </c>
    </row>
    <row r="4637" spans="1:8" x14ac:dyDescent="0.55000000000000004">
      <c r="A4637" t="s">
        <v>4114</v>
      </c>
      <c r="B4637" s="1">
        <v>40851</v>
      </c>
      <c r="C4637" t="s">
        <v>138</v>
      </c>
      <c r="D4637" t="s">
        <v>2324</v>
      </c>
      <c r="E4637" t="s">
        <v>4115</v>
      </c>
      <c r="F4637">
        <v>2</v>
      </c>
      <c r="G4637" t="str">
        <f t="array" ref="G4637">INDEX(BillToName,MATCH(A4637,'Bill to Data'!$A$2:$A$3040,0))</f>
        <v>RON YUAN</v>
      </c>
      <c r="H4637" t="str">
        <f t="shared" si="72"/>
        <v>LS200-80</v>
      </c>
    </row>
    <row r="4638" spans="1:8" x14ac:dyDescent="0.55000000000000004">
      <c r="A4638" t="s">
        <v>4116</v>
      </c>
      <c r="B4638" s="1">
        <v>40851</v>
      </c>
      <c r="C4638" t="s">
        <v>138</v>
      </c>
      <c r="D4638" t="s">
        <v>4117</v>
      </c>
      <c r="E4638" t="s">
        <v>4118</v>
      </c>
      <c r="F4638">
        <v>3</v>
      </c>
      <c r="G4638" t="str">
        <f t="array" ref="G4638">INDEX(BillToName,MATCH(A4638,'Bill to Data'!$A$2:$A$3040,0))</f>
        <v>Garrett Reitzel</v>
      </c>
      <c r="H4638" t="str">
        <f t="shared" si="72"/>
        <v>600000174</v>
      </c>
    </row>
    <row r="4639" spans="1:8" x14ac:dyDescent="0.55000000000000004">
      <c r="A4639" t="s">
        <v>4116</v>
      </c>
      <c r="B4639" s="1">
        <v>40851</v>
      </c>
      <c r="C4639" t="s">
        <v>138</v>
      </c>
      <c r="D4639" t="s">
        <v>4119</v>
      </c>
      <c r="E4639" t="s">
        <v>4120</v>
      </c>
      <c r="F4639">
        <v>3</v>
      </c>
      <c r="G4639" t="str">
        <f t="array" ref="G4639">INDEX(BillToName,MATCH(A4639,'Bill to Data'!$A$2:$A$3040,0))</f>
        <v>Garrett Reitzel</v>
      </c>
      <c r="H4639" t="str">
        <f t="shared" si="72"/>
        <v>600000175</v>
      </c>
    </row>
    <row r="4640" spans="1:8" x14ac:dyDescent="0.55000000000000004">
      <c r="A4640" t="s">
        <v>4116</v>
      </c>
      <c r="B4640" s="1">
        <v>40851</v>
      </c>
      <c r="C4640" t="s">
        <v>138</v>
      </c>
      <c r="D4640" t="s">
        <v>4121</v>
      </c>
      <c r="E4640" t="s">
        <v>4122</v>
      </c>
      <c r="F4640">
        <v>1</v>
      </c>
      <c r="G4640" t="str">
        <f t="array" ref="G4640">INDEX(BillToName,MATCH(A4640,'Bill to Data'!$A$2:$A$3040,0))</f>
        <v>Garrett Reitzel</v>
      </c>
      <c r="H4640" t="str">
        <f t="shared" si="72"/>
        <v>600000177</v>
      </c>
    </row>
    <row r="4641" spans="1:8" x14ac:dyDescent="0.55000000000000004">
      <c r="A4641" t="s">
        <v>4116</v>
      </c>
      <c r="B4641" s="1">
        <v>40851</v>
      </c>
      <c r="C4641" t="s">
        <v>138</v>
      </c>
      <c r="D4641" t="s">
        <v>4123</v>
      </c>
      <c r="E4641" t="s">
        <v>4124</v>
      </c>
      <c r="F4641">
        <v>38</v>
      </c>
      <c r="G4641" t="str">
        <f t="array" ref="G4641">INDEX(BillToName,MATCH(A4641,'Bill to Data'!$A$2:$A$3040,0))</f>
        <v>Garrett Reitzel</v>
      </c>
      <c r="H4641" t="str">
        <f t="shared" si="72"/>
        <v>901003011</v>
      </c>
    </row>
    <row r="4642" spans="1:8" x14ac:dyDescent="0.55000000000000004">
      <c r="A4642" t="s">
        <v>4116</v>
      </c>
      <c r="B4642" s="1">
        <v>40851</v>
      </c>
      <c r="C4642" t="s">
        <v>138</v>
      </c>
      <c r="D4642" t="s">
        <v>4125</v>
      </c>
      <c r="E4642" t="s">
        <v>4126</v>
      </c>
      <c r="F4642">
        <v>38</v>
      </c>
      <c r="G4642" t="str">
        <f t="array" ref="G4642">INDEX(BillToName,MATCH(A4642,'Bill to Data'!$A$2:$A$3040,0))</f>
        <v>Garrett Reitzel</v>
      </c>
      <c r="H4642" t="str">
        <f t="shared" si="72"/>
        <v>902003041</v>
      </c>
    </row>
    <row r="4643" spans="1:8" x14ac:dyDescent="0.55000000000000004">
      <c r="A4643" t="s">
        <v>4116</v>
      </c>
      <c r="B4643" s="1">
        <v>40851</v>
      </c>
      <c r="C4643" t="s">
        <v>138</v>
      </c>
      <c r="D4643" t="s">
        <v>4127</v>
      </c>
      <c r="E4643" t="s">
        <v>4128</v>
      </c>
      <c r="F4643">
        <v>2</v>
      </c>
      <c r="G4643" t="str">
        <f t="array" ref="G4643">INDEX(BillToName,MATCH(A4643,'Bill to Data'!$A$2:$A$3040,0))</f>
        <v>Garrett Reitzel</v>
      </c>
      <c r="H4643" t="str">
        <f t="shared" si="72"/>
        <v>400200098</v>
      </c>
    </row>
    <row r="4644" spans="1:8" x14ac:dyDescent="0.55000000000000004">
      <c r="A4644" t="s">
        <v>4129</v>
      </c>
      <c r="B4644" s="1">
        <v>40851</v>
      </c>
      <c r="C4644" t="s">
        <v>138</v>
      </c>
      <c r="D4644" t="s">
        <v>4130</v>
      </c>
      <c r="E4644" t="s">
        <v>4131</v>
      </c>
      <c r="F4644">
        <v>54</v>
      </c>
      <c r="G4644" t="str">
        <f t="array" ref="G4644">INDEX(BillToName,MATCH(A4644,'Bill to Data'!$A$2:$A$3040,0))</f>
        <v>DOUG HISKEN</v>
      </c>
      <c r="H4644" t="str">
        <f t="shared" si="72"/>
        <v>FC-GA110-015</v>
      </c>
    </row>
    <row r="4645" spans="1:8" x14ac:dyDescent="0.55000000000000004">
      <c r="A4645" t="s">
        <v>4132</v>
      </c>
      <c r="B4645" s="1">
        <v>40851</v>
      </c>
      <c r="C4645" t="s">
        <v>138</v>
      </c>
      <c r="D4645" t="s">
        <v>4121</v>
      </c>
      <c r="E4645" t="s">
        <v>4122</v>
      </c>
      <c r="F4645">
        <v>-1</v>
      </c>
      <c r="G4645" t="str">
        <f t="array" ref="G4645">INDEX(BillToName,MATCH(A4645,'Bill to Data'!$A$2:$A$3040,0))</f>
        <v>Garret Reitzel</v>
      </c>
      <c r="H4645" t="str">
        <f t="shared" si="72"/>
        <v>600000177</v>
      </c>
    </row>
    <row r="4646" spans="1:8" x14ac:dyDescent="0.55000000000000004">
      <c r="A4646" t="s">
        <v>4132</v>
      </c>
      <c r="B4646" s="1">
        <v>40851</v>
      </c>
      <c r="C4646" t="s">
        <v>138</v>
      </c>
      <c r="D4646" t="s">
        <v>4119</v>
      </c>
      <c r="E4646" t="s">
        <v>4120</v>
      </c>
      <c r="F4646">
        <v>1</v>
      </c>
      <c r="G4646" t="str">
        <f t="array" ref="G4646">INDEX(BillToName,MATCH(A4646,'Bill to Data'!$A$2:$A$3040,0))</f>
        <v>Garret Reitzel</v>
      </c>
      <c r="H4646" t="str">
        <f t="shared" si="72"/>
        <v>600000175</v>
      </c>
    </row>
    <row r="4647" spans="1:8" x14ac:dyDescent="0.55000000000000004">
      <c r="A4647" t="s">
        <v>4132</v>
      </c>
      <c r="B4647" s="1">
        <v>40851</v>
      </c>
      <c r="C4647" t="s">
        <v>138</v>
      </c>
      <c r="D4647" t="s">
        <v>4133</v>
      </c>
      <c r="E4647" t="s">
        <v>4134</v>
      </c>
      <c r="F4647">
        <v>2</v>
      </c>
      <c r="G4647" t="str">
        <f t="array" ref="G4647">INDEX(BillToName,MATCH(A4647,'Bill to Data'!$A$2:$A$3040,0))</f>
        <v>Garret Reitzel</v>
      </c>
      <c r="H4647" t="str">
        <f t="shared" si="72"/>
        <v>600000176</v>
      </c>
    </row>
    <row r="4648" spans="1:8" x14ac:dyDescent="0.55000000000000004">
      <c r="A4648" t="s">
        <v>4132</v>
      </c>
      <c r="B4648" s="1">
        <v>40851</v>
      </c>
      <c r="C4648" t="s">
        <v>138</v>
      </c>
      <c r="D4648" t="s">
        <v>4135</v>
      </c>
      <c r="E4648" t="s">
        <v>4136</v>
      </c>
      <c r="F4648">
        <v>1</v>
      </c>
      <c r="G4648" t="str">
        <f t="array" ref="G4648">INDEX(BillToName,MATCH(A4648,'Bill to Data'!$A$2:$A$3040,0))</f>
        <v>Garret Reitzel</v>
      </c>
      <c r="H4648" t="str">
        <f t="shared" si="72"/>
        <v>700000531</v>
      </c>
    </row>
    <row r="4649" spans="1:8" x14ac:dyDescent="0.55000000000000004">
      <c r="A4649" t="s">
        <v>4132</v>
      </c>
      <c r="B4649" s="1">
        <v>40851</v>
      </c>
      <c r="C4649" t="s">
        <v>138</v>
      </c>
      <c r="D4649" t="s">
        <v>4137</v>
      </c>
      <c r="E4649" t="s">
        <v>4138</v>
      </c>
      <c r="F4649">
        <v>1</v>
      </c>
      <c r="G4649" t="str">
        <f t="array" ref="G4649">INDEX(BillToName,MATCH(A4649,'Bill to Data'!$A$2:$A$3040,0))</f>
        <v>Garret Reitzel</v>
      </c>
      <c r="H4649" t="str">
        <f t="shared" si="72"/>
        <v>400000041</v>
      </c>
    </row>
    <row r="4650" spans="1:8" x14ac:dyDescent="0.55000000000000004">
      <c r="A4650" t="s">
        <v>4139</v>
      </c>
      <c r="B4650" s="1">
        <v>40855</v>
      </c>
      <c r="C4650" t="s">
        <v>1</v>
      </c>
      <c r="D4650" t="s">
        <v>4140</v>
      </c>
      <c r="E4650" t="s">
        <v>4141</v>
      </c>
      <c r="F4650">
        <v>24</v>
      </c>
      <c r="G4650" t="str">
        <f t="array" ref="G4650">INDEX(BillToName,MATCH(A4650,'Bill to Data'!$A$2:$A$3040,0))</f>
        <v>MICHELLE MENY</v>
      </c>
      <c r="H4650" t="str">
        <f t="shared" si="72"/>
        <v>FC-ULD120-05</v>
      </c>
    </row>
    <row r="4651" spans="1:8" x14ac:dyDescent="0.55000000000000004">
      <c r="A4651" t="s">
        <v>4142</v>
      </c>
      <c r="B4651" s="1">
        <v>40855</v>
      </c>
      <c r="C4651" t="s">
        <v>1</v>
      </c>
      <c r="D4651" t="s">
        <v>1298</v>
      </c>
      <c r="E4651" t="s">
        <v>1299</v>
      </c>
      <c r="F4651">
        <v>1</v>
      </c>
      <c r="G4651" t="str">
        <f t="array" ref="G4651">INDEX(BillToName,MATCH(A4651,'Bill to Data'!$A$2:$A$3040,0))</f>
        <v>Supershopbest LLC</v>
      </c>
      <c r="H4651" t="str">
        <f t="shared" si="72"/>
        <v>INFD0015-19</v>
      </c>
    </row>
    <row r="4652" spans="1:8" x14ac:dyDescent="0.55000000000000004">
      <c r="A4652" t="s">
        <v>4143</v>
      </c>
      <c r="B4652" s="1">
        <v>40855</v>
      </c>
      <c r="C4652" t="s">
        <v>138</v>
      </c>
      <c r="D4652" t="s">
        <v>738</v>
      </c>
      <c r="E4652" t="s">
        <v>307</v>
      </c>
      <c r="F4652">
        <v>63</v>
      </c>
      <c r="G4652" t="str">
        <f t="array" ref="G4652">INDEX(BillToName,MATCH(A4652,'Bill to Data'!$A$2:$A$3040,0))</f>
        <v>SAMUEL RAUCHLE</v>
      </c>
      <c r="H4652" t="str">
        <f t="shared" si="72"/>
        <v>AI11003-VS</v>
      </c>
    </row>
    <row r="4653" spans="1:8" x14ac:dyDescent="0.55000000000000004">
      <c r="A4653" t="s">
        <v>4144</v>
      </c>
      <c r="B4653" s="1">
        <v>40855</v>
      </c>
      <c r="C4653" t="s">
        <v>1</v>
      </c>
      <c r="D4653" t="s">
        <v>59</v>
      </c>
      <c r="E4653" t="s">
        <v>60</v>
      </c>
      <c r="F4653">
        <v>14</v>
      </c>
      <c r="G4653" t="str">
        <f t="array" ref="G4653">INDEX(BillToName,MATCH(A4653,'Bill to Data'!$A$2:$A$3040,0))</f>
        <v>ROY HELTON</v>
      </c>
      <c r="H4653" t="str">
        <f t="shared" si="72"/>
        <v>DG11002-VP</v>
      </c>
    </row>
    <row r="4654" spans="1:8" x14ac:dyDescent="0.55000000000000004">
      <c r="A4654" t="s">
        <v>4144</v>
      </c>
      <c r="B4654" s="1">
        <v>40855</v>
      </c>
      <c r="C4654" t="s">
        <v>1</v>
      </c>
      <c r="D4654" t="s">
        <v>121</v>
      </c>
      <c r="E4654" t="s">
        <v>30</v>
      </c>
      <c r="F4654">
        <v>14</v>
      </c>
      <c r="G4654" t="str">
        <f t="array" ref="G4654">INDEX(BillToName,MATCH(A4654,'Bill to Data'!$A$2:$A$3040,0))</f>
        <v>ROY HELTON</v>
      </c>
      <c r="H4654" t="str">
        <f t="shared" si="72"/>
        <v>25612-3-NYR</v>
      </c>
    </row>
    <row r="4655" spans="1:8" x14ac:dyDescent="0.55000000000000004">
      <c r="A4655" t="s">
        <v>4144</v>
      </c>
      <c r="B4655" s="1">
        <v>40855</v>
      </c>
      <c r="C4655" t="s">
        <v>1</v>
      </c>
      <c r="D4655" t="s">
        <v>236</v>
      </c>
      <c r="E4655" t="s">
        <v>148</v>
      </c>
      <c r="F4655">
        <v>14</v>
      </c>
      <c r="G4655" t="str">
        <f t="array" ref="G4655">INDEX(BillToName,MATCH(A4655,'Bill to Data'!$A$2:$A$3040,0))</f>
        <v>ROY HELTON</v>
      </c>
      <c r="H4655" t="str">
        <f t="shared" si="72"/>
        <v>QJ7421-1-NYB</v>
      </c>
    </row>
    <row r="4656" spans="1:8" x14ac:dyDescent="0.55000000000000004">
      <c r="A4656" t="s">
        <v>4145</v>
      </c>
      <c r="B4656" s="1">
        <v>40855</v>
      </c>
      <c r="C4656" t="s">
        <v>138</v>
      </c>
      <c r="D4656" t="s">
        <v>1002</v>
      </c>
      <c r="E4656" t="s">
        <v>3717</v>
      </c>
      <c r="F4656">
        <v>4</v>
      </c>
      <c r="G4656" t="str">
        <f t="array" ref="G4656">INDEX(BillToName,MATCH(A4656,'Bill to Data'!$A$2:$A$3040,0))</f>
        <v>KENT MCQUIRE</v>
      </c>
      <c r="H4656" t="str">
        <f t="shared" si="72"/>
        <v>22650-PP-1/4</v>
      </c>
    </row>
    <row r="4657" spans="1:8" x14ac:dyDescent="0.55000000000000004">
      <c r="A4657" t="s">
        <v>4145</v>
      </c>
      <c r="B4657" s="1">
        <v>40855</v>
      </c>
      <c r="C4657" t="s">
        <v>138</v>
      </c>
      <c r="D4657" t="s">
        <v>2424</v>
      </c>
      <c r="E4657" t="s">
        <v>2425</v>
      </c>
      <c r="F4657">
        <v>6</v>
      </c>
      <c r="G4657" t="str">
        <f t="array" ref="G4657">INDEX(BillToName,MATCH(A4657,'Bill to Data'!$A$2:$A$3040,0))</f>
        <v>KENT MCQUIRE</v>
      </c>
      <c r="H4657" t="str">
        <f t="shared" si="72"/>
        <v>TY-1</v>
      </c>
    </row>
    <row r="4658" spans="1:8" x14ac:dyDescent="0.55000000000000004">
      <c r="A4658" t="s">
        <v>4146</v>
      </c>
      <c r="B4658" s="1">
        <v>40857</v>
      </c>
      <c r="C4658" t="s">
        <v>138</v>
      </c>
      <c r="D4658" t="s">
        <v>4147</v>
      </c>
      <c r="E4658" t="s">
        <v>4148</v>
      </c>
      <c r="F4658">
        <v>2</v>
      </c>
      <c r="G4658" t="str">
        <f t="array" ref="G4658">INDEX(BillToName,MATCH(A4658,'Bill to Data'!$A$2:$A$3040,0))</f>
        <v>Phone Orders</v>
      </c>
      <c r="H4658" t="str">
        <f t="shared" si="72"/>
        <v>640100205</v>
      </c>
    </row>
    <row r="4659" spans="1:8" x14ac:dyDescent="0.55000000000000004">
      <c r="A4659" t="s">
        <v>4149</v>
      </c>
      <c r="B4659" s="1">
        <v>40857</v>
      </c>
      <c r="C4659" t="s">
        <v>1</v>
      </c>
      <c r="D4659" t="s">
        <v>274</v>
      </c>
      <c r="E4659" t="s">
        <v>3883</v>
      </c>
      <c r="F4659">
        <v>20</v>
      </c>
      <c r="G4659" t="str">
        <f t="array" ref="G4659">INDEX(BillToName,MATCH(A4659,'Bill to Data'!$A$2:$A$3040,0))</f>
        <v>BRIAN FRANCO</v>
      </c>
      <c r="H4659" t="str">
        <f t="shared" si="72"/>
        <v>22650-PP-406</v>
      </c>
    </row>
    <row r="4660" spans="1:8" x14ac:dyDescent="0.55000000000000004">
      <c r="A4660" t="s">
        <v>4150</v>
      </c>
      <c r="B4660" s="1">
        <v>40857</v>
      </c>
      <c r="C4660" t="s">
        <v>138</v>
      </c>
      <c r="D4660" t="s">
        <v>4151</v>
      </c>
      <c r="E4660" t="s">
        <v>4152</v>
      </c>
      <c r="F4660">
        <v>1</v>
      </c>
      <c r="G4660" t="str">
        <f t="array" ref="G4660">INDEX(BillToName,MATCH(A4660,'Bill to Data'!$A$2:$A$3040,0))</f>
        <v>Holt Livingston</v>
      </c>
      <c r="H4660" t="str">
        <f t="shared" si="72"/>
        <v>117-0159-916</v>
      </c>
    </row>
    <row r="4661" spans="1:8" x14ac:dyDescent="0.55000000000000004">
      <c r="A4661" t="s">
        <v>4150</v>
      </c>
      <c r="B4661" s="1">
        <v>40857</v>
      </c>
      <c r="C4661" t="s">
        <v>138</v>
      </c>
      <c r="D4661" t="s">
        <v>3052</v>
      </c>
      <c r="E4661" t="s">
        <v>3053</v>
      </c>
      <c r="F4661">
        <v>1</v>
      </c>
      <c r="G4661" t="str">
        <f t="array" ref="G4661">INDEX(BillToName,MATCH(A4661,'Bill to Data'!$A$2:$A$3040,0))</f>
        <v>Holt Livingston</v>
      </c>
      <c r="H4661" t="str">
        <f t="shared" si="72"/>
        <v>115-0171-147</v>
      </c>
    </row>
    <row r="4662" spans="1:8" x14ac:dyDescent="0.55000000000000004">
      <c r="A4662" t="s">
        <v>4150</v>
      </c>
      <c r="B4662" s="1">
        <v>40857</v>
      </c>
      <c r="C4662" t="s">
        <v>138</v>
      </c>
      <c r="D4662" t="s">
        <v>4153</v>
      </c>
      <c r="E4662" t="s">
        <v>4154</v>
      </c>
      <c r="F4662">
        <v>1</v>
      </c>
      <c r="G4662" t="str">
        <f t="array" ref="G4662">INDEX(BillToName,MATCH(A4662,'Bill to Data'!$A$2:$A$3040,0))</f>
        <v>Holt Livingston</v>
      </c>
      <c r="H4662" t="str">
        <f t="shared" si="72"/>
        <v>333-0011-098</v>
      </c>
    </row>
    <row r="4663" spans="1:8" x14ac:dyDescent="0.55000000000000004">
      <c r="A4663" t="s">
        <v>4150</v>
      </c>
      <c r="B4663" s="1">
        <v>40857</v>
      </c>
      <c r="C4663" t="s">
        <v>138</v>
      </c>
      <c r="D4663" t="s">
        <v>4155</v>
      </c>
      <c r="E4663" t="s">
        <v>4156</v>
      </c>
      <c r="F4663">
        <v>1</v>
      </c>
      <c r="G4663" t="str">
        <f t="array" ref="G4663">INDEX(BillToName,MATCH(A4663,'Bill to Data'!$A$2:$A$3040,0))</f>
        <v>Holt Livingston</v>
      </c>
      <c r="H4663" t="str">
        <f t="shared" si="72"/>
        <v>333-0011-093</v>
      </c>
    </row>
    <row r="4664" spans="1:8" x14ac:dyDescent="0.55000000000000004">
      <c r="A4664" t="s">
        <v>4150</v>
      </c>
      <c r="B4664" s="1">
        <v>40857</v>
      </c>
      <c r="C4664" t="s">
        <v>138</v>
      </c>
      <c r="D4664" t="s">
        <v>4157</v>
      </c>
      <c r="E4664" t="s">
        <v>4158</v>
      </c>
      <c r="F4664">
        <v>1</v>
      </c>
      <c r="G4664" t="str">
        <f t="array" ref="G4664">INDEX(BillToName,MATCH(A4664,'Bill to Data'!$A$2:$A$3040,0))</f>
        <v>Holt Livingston</v>
      </c>
      <c r="H4664" t="str">
        <f t="shared" si="72"/>
        <v>063-0171-300</v>
      </c>
    </row>
    <row r="4665" spans="1:8" x14ac:dyDescent="0.55000000000000004">
      <c r="A4665" t="s">
        <v>4159</v>
      </c>
      <c r="B4665" s="1">
        <v>40857</v>
      </c>
      <c r="C4665" t="s">
        <v>138</v>
      </c>
      <c r="D4665" t="s">
        <v>4160</v>
      </c>
      <c r="E4665" t="s">
        <v>4161</v>
      </c>
      <c r="F4665">
        <v>1</v>
      </c>
      <c r="G4665" t="str">
        <f t="array" ref="G4665">INDEX(BillToName,MATCH(A4665,'Bill to Data'!$A$2:$A$3040,0))</f>
        <v>PETER FARRELL</v>
      </c>
      <c r="H4665" t="str">
        <f t="shared" si="72"/>
        <v>063-0172-360</v>
      </c>
    </row>
    <row r="4666" spans="1:8" x14ac:dyDescent="0.55000000000000004">
      <c r="A4666" t="s">
        <v>4162</v>
      </c>
      <c r="B4666" s="1">
        <v>40857</v>
      </c>
      <c r="C4666" t="s">
        <v>138</v>
      </c>
      <c r="D4666" t="s">
        <v>3809</v>
      </c>
      <c r="E4666" t="s">
        <v>3810</v>
      </c>
      <c r="F4666">
        <v>3</v>
      </c>
      <c r="G4666" t="str">
        <f t="array" ref="G4666">INDEX(BillToName,MATCH(A4666,'Bill to Data'!$A$2:$A$3040,0))</f>
        <v>RON YUAN</v>
      </c>
      <c r="H4666" t="str">
        <f t="shared" si="72"/>
        <v>LS150-80</v>
      </c>
    </row>
    <row r="4667" spans="1:8" x14ac:dyDescent="0.55000000000000004">
      <c r="A4667" t="s">
        <v>4163</v>
      </c>
      <c r="B4667" s="1">
        <v>40858</v>
      </c>
      <c r="C4667" t="s">
        <v>138</v>
      </c>
      <c r="D4667" t="s">
        <v>4164</v>
      </c>
      <c r="E4667" t="s">
        <v>4165</v>
      </c>
      <c r="F4667">
        <v>1</v>
      </c>
      <c r="G4667" t="str">
        <f t="array" ref="G4667">INDEX(BillToName,MATCH(A4667,'Bill to Data'!$A$2:$A$3040,0))</f>
        <v>DAVE HAMILTON</v>
      </c>
      <c r="H4667" t="str">
        <f t="shared" si="72"/>
        <v>3430-0748</v>
      </c>
    </row>
    <row r="4668" spans="1:8" x14ac:dyDescent="0.55000000000000004">
      <c r="A4668" t="s">
        <v>4163</v>
      </c>
      <c r="B4668" s="1">
        <v>40858</v>
      </c>
      <c r="C4668" t="s">
        <v>138</v>
      </c>
      <c r="D4668" t="s">
        <v>3150</v>
      </c>
      <c r="E4668" t="s">
        <v>4166</v>
      </c>
      <c r="F4668">
        <v>20</v>
      </c>
      <c r="G4668" t="str">
        <f t="array" ref="G4668">INDEX(BillToName,MATCH(A4668,'Bill to Data'!$A$2:$A$3040,0))</f>
        <v>DAVE HAMILTON</v>
      </c>
      <c r="H4668" t="str">
        <f t="shared" si="72"/>
        <v>QJ363C-1/2-NYB</v>
      </c>
    </row>
    <row r="4669" spans="1:8" x14ac:dyDescent="0.55000000000000004">
      <c r="A4669" t="s">
        <v>4163</v>
      </c>
      <c r="B4669" s="1">
        <v>40858</v>
      </c>
      <c r="C4669" t="s">
        <v>138</v>
      </c>
      <c r="D4669" t="s">
        <v>31</v>
      </c>
      <c r="E4669" t="s">
        <v>30</v>
      </c>
      <c r="F4669">
        <v>120</v>
      </c>
      <c r="G4669" t="str">
        <f t="array" ref="G4669">INDEX(BillToName,MATCH(A4669,'Bill to Data'!$A$2:$A$3040,0))</f>
        <v>DAVE HAMILTON</v>
      </c>
      <c r="H4669" t="str">
        <f t="shared" si="72"/>
        <v>25612-1-NYR</v>
      </c>
    </row>
    <row r="4670" spans="1:8" x14ac:dyDescent="0.55000000000000004">
      <c r="A4670" t="s">
        <v>4167</v>
      </c>
      <c r="B4670" s="1">
        <v>40858</v>
      </c>
      <c r="C4670" t="s">
        <v>138</v>
      </c>
      <c r="D4670" t="s">
        <v>2178</v>
      </c>
      <c r="E4670" t="s">
        <v>86</v>
      </c>
      <c r="F4670">
        <v>120</v>
      </c>
      <c r="G4670" t="str">
        <f t="array" ref="G4670">INDEX(BillToName,MATCH(A4670,'Bill to Data'!$A$2:$A$3040,0))</f>
        <v>PAT LONERGAN</v>
      </c>
      <c r="H4670" t="str">
        <f t="shared" si="72"/>
        <v>8079-PP-50</v>
      </c>
    </row>
    <row r="4671" spans="1:8" x14ac:dyDescent="0.55000000000000004">
      <c r="A4671" t="s">
        <v>4167</v>
      </c>
      <c r="B4671" s="1">
        <v>40858</v>
      </c>
      <c r="C4671" t="s">
        <v>138</v>
      </c>
      <c r="D4671" t="s">
        <v>238</v>
      </c>
      <c r="E4671" t="s">
        <v>86</v>
      </c>
      <c r="F4671">
        <v>180</v>
      </c>
      <c r="G4671" t="str">
        <f t="array" ref="G4671">INDEX(BillToName,MATCH(A4671,'Bill to Data'!$A$2:$A$3040,0))</f>
        <v>PAT LONERGAN</v>
      </c>
      <c r="H4671" t="str">
        <f t="shared" si="72"/>
        <v>8079-PP-100</v>
      </c>
    </row>
    <row r="4672" spans="1:8" x14ac:dyDescent="0.55000000000000004">
      <c r="A4672" t="s">
        <v>4167</v>
      </c>
      <c r="B4672" s="1">
        <v>40858</v>
      </c>
      <c r="C4672" t="s">
        <v>138</v>
      </c>
      <c r="D4672" t="s">
        <v>1903</v>
      </c>
      <c r="E4672" t="s">
        <v>4168</v>
      </c>
      <c r="F4672">
        <v>2</v>
      </c>
      <c r="G4672" t="str">
        <f t="array" ref="G4672">INDEX(BillToName,MATCH(A4672,'Bill to Data'!$A$2:$A$3040,0))</f>
        <v>PAT LONERGAN</v>
      </c>
      <c r="H4672" t="str">
        <f t="shared" si="72"/>
        <v>V300FP</v>
      </c>
    </row>
    <row r="4673" spans="1:8" x14ac:dyDescent="0.55000000000000004">
      <c r="A4673" t="s">
        <v>4167</v>
      </c>
      <c r="B4673" s="1">
        <v>40858</v>
      </c>
      <c r="C4673" t="s">
        <v>138</v>
      </c>
      <c r="D4673" t="s">
        <v>2163</v>
      </c>
      <c r="E4673" t="s">
        <v>4169</v>
      </c>
      <c r="F4673">
        <v>2</v>
      </c>
      <c r="G4673" t="str">
        <f t="array" ref="G4673">INDEX(BillToName,MATCH(A4673,'Bill to Data'!$A$2:$A$3040,0))</f>
        <v>PAT LONERGAN</v>
      </c>
      <c r="H4673" t="str">
        <f t="shared" si="72"/>
        <v>V200BL</v>
      </c>
    </row>
    <row r="4674" spans="1:8" x14ac:dyDescent="0.55000000000000004">
      <c r="A4674" t="s">
        <v>4167</v>
      </c>
      <c r="B4674" s="1">
        <v>40858</v>
      </c>
      <c r="C4674" t="s">
        <v>138</v>
      </c>
      <c r="D4674" t="s">
        <v>4170</v>
      </c>
      <c r="E4674" t="s">
        <v>4171</v>
      </c>
      <c r="F4674">
        <v>1</v>
      </c>
      <c r="G4674" t="str">
        <f t="array" ref="G4674">INDEX(BillToName,MATCH(A4674,'Bill to Data'!$A$2:$A$3040,0))</f>
        <v>PAT LONERGAN</v>
      </c>
      <c r="H4674" t="str">
        <f t="shared" ref="H4674:H4737" si="73">LEFT(D4674,LEN(D4674))</f>
        <v>TF200AV</v>
      </c>
    </row>
    <row r="4675" spans="1:8" x14ac:dyDescent="0.55000000000000004">
      <c r="A4675" t="s">
        <v>4167</v>
      </c>
      <c r="B4675" s="1">
        <v>40858</v>
      </c>
      <c r="C4675" t="s">
        <v>138</v>
      </c>
      <c r="D4675" t="s">
        <v>1106</v>
      </c>
      <c r="E4675" t="s">
        <v>4172</v>
      </c>
      <c r="F4675">
        <v>1</v>
      </c>
      <c r="G4675" t="str">
        <f t="array" ref="G4675">INDEX(BillToName,MATCH(A4675,'Bill to Data'!$A$2:$A$3040,0))</f>
        <v>PAT LONERGAN</v>
      </c>
      <c r="H4675" t="str">
        <f t="shared" si="73"/>
        <v>V200FP</v>
      </c>
    </row>
    <row r="4676" spans="1:8" x14ac:dyDescent="0.55000000000000004">
      <c r="A4676" t="s">
        <v>4173</v>
      </c>
      <c r="B4676" s="1">
        <v>40862</v>
      </c>
      <c r="C4676" t="s">
        <v>138</v>
      </c>
      <c r="D4676" t="s">
        <v>2764</v>
      </c>
      <c r="E4676" t="s">
        <v>134</v>
      </c>
      <c r="F4676">
        <v>1</v>
      </c>
      <c r="G4676" t="str">
        <f t="array" ref="G4676">INDEX(BillToName,MATCH(A4676,'Bill to Data'!$A$2:$A$3040,0))</f>
        <v>KELLY NORRIS</v>
      </c>
      <c r="H4676" t="str">
        <f t="shared" si="73"/>
        <v>5330C-HRX</v>
      </c>
    </row>
    <row r="4677" spans="1:8" x14ac:dyDescent="0.55000000000000004">
      <c r="A4677" t="s">
        <v>4174</v>
      </c>
      <c r="B4677" s="1">
        <v>40861</v>
      </c>
      <c r="C4677" t="s">
        <v>1</v>
      </c>
      <c r="D4677" t="s">
        <v>330</v>
      </c>
      <c r="E4677" t="s">
        <v>12</v>
      </c>
      <c r="F4677">
        <v>1</v>
      </c>
      <c r="G4677" t="str">
        <f t="array" ref="G4677">INDEX(BillToName,MATCH(A4677,'Bill to Data'!$A$2:$A$3040,0))</f>
        <v>MELONEY WILSON</v>
      </c>
      <c r="H4677" t="str">
        <f t="shared" si="73"/>
        <v>50800-15-PP-406</v>
      </c>
    </row>
    <row r="4678" spans="1:8" x14ac:dyDescent="0.55000000000000004">
      <c r="A4678" t="s">
        <v>4174</v>
      </c>
      <c r="B4678" s="1">
        <v>40861</v>
      </c>
      <c r="C4678" t="s">
        <v>1</v>
      </c>
      <c r="D4678" t="s">
        <v>363</v>
      </c>
      <c r="E4678" t="s">
        <v>12</v>
      </c>
      <c r="F4678">
        <v>1</v>
      </c>
      <c r="G4678" t="str">
        <f t="array" ref="G4678">INDEX(BillToName,MATCH(A4678,'Bill to Data'!$A$2:$A$3040,0))</f>
        <v>MELONEY WILSON</v>
      </c>
      <c r="H4678" t="str">
        <f t="shared" si="73"/>
        <v>50800-15-PP-300</v>
      </c>
    </row>
    <row r="4679" spans="1:8" x14ac:dyDescent="0.55000000000000004">
      <c r="A4679" t="s">
        <v>4175</v>
      </c>
      <c r="B4679" s="1">
        <v>40861</v>
      </c>
      <c r="C4679" t="s">
        <v>1</v>
      </c>
      <c r="D4679" t="s">
        <v>73</v>
      </c>
      <c r="E4679" t="s">
        <v>74</v>
      </c>
      <c r="F4679">
        <v>4</v>
      </c>
      <c r="G4679" t="str">
        <f t="array" ref="G4679">INDEX(BillToName,MATCH(A4679,'Bill to Data'!$A$2:$A$3040,0))</f>
        <v>JAMES PHILLIPS</v>
      </c>
      <c r="H4679" t="str">
        <f t="shared" si="73"/>
        <v>19843-NYR</v>
      </c>
    </row>
    <row r="4680" spans="1:8" x14ac:dyDescent="0.55000000000000004">
      <c r="A4680" t="s">
        <v>4175</v>
      </c>
      <c r="B4680" s="1">
        <v>40861</v>
      </c>
      <c r="C4680" t="s">
        <v>1</v>
      </c>
      <c r="D4680" t="s">
        <v>384</v>
      </c>
      <c r="E4680" t="s">
        <v>385</v>
      </c>
      <c r="F4680">
        <v>12</v>
      </c>
      <c r="G4680" t="str">
        <f t="array" ref="G4680">INDEX(BillToName,MATCH(A4680,'Bill to Data'!$A$2:$A$3040,0))</f>
        <v>JAMES PHILLIPS</v>
      </c>
      <c r="H4680" t="str">
        <f t="shared" si="73"/>
        <v>QJ4676-1/4-NYR</v>
      </c>
    </row>
    <row r="4681" spans="1:8" x14ac:dyDescent="0.55000000000000004">
      <c r="A4681" t="s">
        <v>4176</v>
      </c>
      <c r="B4681" s="1">
        <v>40861</v>
      </c>
      <c r="C4681" t="s">
        <v>138</v>
      </c>
      <c r="D4681" t="s">
        <v>2274</v>
      </c>
      <c r="E4681" t="s">
        <v>2275</v>
      </c>
      <c r="F4681">
        <v>1</v>
      </c>
      <c r="G4681" t="str">
        <f t="array" ref="G4681">INDEX(BillToName,MATCH(A4681,'Bill to Data'!$A$2:$A$3040,0))</f>
        <v>KEN RAGSDALE</v>
      </c>
      <c r="H4681" t="str">
        <f t="shared" si="73"/>
        <v>FM1010</v>
      </c>
    </row>
    <row r="4682" spans="1:8" x14ac:dyDescent="0.55000000000000004">
      <c r="A4682" t="s">
        <v>4177</v>
      </c>
      <c r="B4682" s="1">
        <v>40861</v>
      </c>
      <c r="C4682" t="s">
        <v>1</v>
      </c>
      <c r="D4682" t="s">
        <v>3708</v>
      </c>
      <c r="E4682" t="s">
        <v>134</v>
      </c>
      <c r="F4682">
        <v>1</v>
      </c>
      <c r="G4682" t="str">
        <f t="array" ref="G4682">INDEX(BillToName,MATCH(A4682,'Bill to Data'!$A$2:$A$3040,0))</f>
        <v>CLAUDE FISACKERLY</v>
      </c>
      <c r="H4682" t="str">
        <f t="shared" si="73"/>
        <v>1200C</v>
      </c>
    </row>
    <row r="4683" spans="1:8" x14ac:dyDescent="0.55000000000000004">
      <c r="A4683" t="s">
        <v>4178</v>
      </c>
      <c r="B4683" s="1">
        <v>40861</v>
      </c>
      <c r="C4683" t="s">
        <v>138</v>
      </c>
      <c r="D4683" t="s">
        <v>4130</v>
      </c>
      <c r="E4683" t="s">
        <v>4131</v>
      </c>
      <c r="F4683">
        <v>1</v>
      </c>
      <c r="G4683" t="str">
        <f t="array" ref="G4683">INDEX(BillToName,MATCH(A4683,'Bill to Data'!$A$2:$A$3040,0))</f>
        <v>DOUG HISKEN</v>
      </c>
      <c r="H4683" t="str">
        <f t="shared" si="73"/>
        <v>FC-GA110-015</v>
      </c>
    </row>
    <row r="4684" spans="1:8" x14ac:dyDescent="0.55000000000000004">
      <c r="A4684" t="s">
        <v>4178</v>
      </c>
      <c r="B4684" s="1">
        <v>40861</v>
      </c>
      <c r="C4684" t="s">
        <v>138</v>
      </c>
      <c r="D4684" t="s">
        <v>242</v>
      </c>
      <c r="E4684" t="s">
        <v>243</v>
      </c>
      <c r="F4684">
        <v>54</v>
      </c>
      <c r="G4684" t="str">
        <f t="array" ref="G4684">INDEX(BillToName,MATCH(A4684,'Bill to Data'!$A$2:$A$3040,0))</f>
        <v>DOUG HISKEN</v>
      </c>
      <c r="H4684" t="str">
        <f t="shared" si="73"/>
        <v>CP19438-EPR</v>
      </c>
    </row>
    <row r="4685" spans="1:8" x14ac:dyDescent="0.55000000000000004">
      <c r="A4685" t="s">
        <v>4179</v>
      </c>
      <c r="B4685" s="1">
        <v>40862</v>
      </c>
      <c r="C4685" t="s">
        <v>1</v>
      </c>
      <c r="D4685" t="s">
        <v>1870</v>
      </c>
      <c r="E4685" t="s">
        <v>264</v>
      </c>
      <c r="F4685">
        <v>20</v>
      </c>
      <c r="G4685" t="str">
        <f t="array" ref="G4685">INDEX(BillToName,MATCH(A4685,'Bill to Data'!$A$2:$A$3040,0))</f>
        <v>KELLY SMITH</v>
      </c>
      <c r="H4685" t="str">
        <f t="shared" si="73"/>
        <v>25775-1/2T-NYB</v>
      </c>
    </row>
    <row r="4686" spans="1:8" x14ac:dyDescent="0.55000000000000004">
      <c r="A4686" t="s">
        <v>4180</v>
      </c>
      <c r="B4686" s="1">
        <v>40862</v>
      </c>
      <c r="C4686" t="s">
        <v>1</v>
      </c>
      <c r="D4686" t="s">
        <v>1138</v>
      </c>
      <c r="E4686" t="s">
        <v>1139</v>
      </c>
      <c r="F4686">
        <v>2</v>
      </c>
      <c r="G4686" t="str">
        <f t="array" ref="G4686">INDEX(BillToName,MATCH(A4686,'Bill to Data'!$A$2:$A$3040,0))</f>
        <v>BRAD HAZELWOOD</v>
      </c>
      <c r="H4686" t="str">
        <f t="shared" si="73"/>
        <v>IBFD35-SET</v>
      </c>
    </row>
    <row r="4687" spans="1:8" x14ac:dyDescent="0.55000000000000004">
      <c r="A4687" t="s">
        <v>4181</v>
      </c>
      <c r="B4687" s="1">
        <v>40862</v>
      </c>
      <c r="C4687" t="s">
        <v>1</v>
      </c>
      <c r="D4687" t="s">
        <v>57</v>
      </c>
      <c r="E4687" t="s">
        <v>58</v>
      </c>
      <c r="F4687">
        <v>2</v>
      </c>
      <c r="G4687" t="str">
        <f t="array" ref="G4687">INDEX(BillToName,MATCH(A4687,'Bill to Data'!$A$2:$A$3040,0))</f>
        <v>HEATHER DUDLEY</v>
      </c>
      <c r="H4687" t="str">
        <f t="shared" si="73"/>
        <v>4688</v>
      </c>
    </row>
    <row r="4688" spans="1:8" x14ac:dyDescent="0.55000000000000004">
      <c r="A4688" t="s">
        <v>4182</v>
      </c>
      <c r="B4688" s="1">
        <v>40862</v>
      </c>
      <c r="C4688" t="s">
        <v>1</v>
      </c>
      <c r="D4688" t="s">
        <v>65</v>
      </c>
      <c r="E4688" t="s">
        <v>4183</v>
      </c>
      <c r="F4688">
        <v>1</v>
      </c>
      <c r="G4688" t="str">
        <f t="array" ref="G4688">INDEX(BillToName,MATCH(A4688,'Bill to Data'!$A$2:$A$3040,0))</f>
        <v>SEAN JAMES</v>
      </c>
      <c r="H4688" t="str">
        <f t="shared" si="73"/>
        <v>344BE-24-C</v>
      </c>
    </row>
    <row r="4689" spans="1:8" x14ac:dyDescent="0.55000000000000004">
      <c r="A4689" t="s">
        <v>4184</v>
      </c>
      <c r="B4689" s="1">
        <v>40862</v>
      </c>
      <c r="C4689" t="s">
        <v>138</v>
      </c>
      <c r="D4689" t="s">
        <v>1109</v>
      </c>
      <c r="E4689" t="s">
        <v>4185</v>
      </c>
      <c r="F4689">
        <v>1</v>
      </c>
      <c r="G4689" t="str">
        <f t="array" ref="G4689">INDEX(BillToName,MATCH(A4689,'Bill to Data'!$A$2:$A$3040,0))</f>
        <v>JOHN CLEARLY</v>
      </c>
      <c r="H4689" t="str">
        <f t="shared" si="73"/>
        <v>R0620526</v>
      </c>
    </row>
    <row r="4690" spans="1:8" x14ac:dyDescent="0.55000000000000004">
      <c r="A4690" t="s">
        <v>4186</v>
      </c>
      <c r="B4690" s="1">
        <v>40862</v>
      </c>
      <c r="C4690" t="s">
        <v>138</v>
      </c>
      <c r="D4690" t="s">
        <v>1274</v>
      </c>
      <c r="E4690" t="s">
        <v>1275</v>
      </c>
      <c r="F4690">
        <v>100</v>
      </c>
      <c r="G4690" t="str">
        <f t="array" ref="G4690">INDEX(BillToName,MATCH(A4690,'Bill to Data'!$A$2:$A$3040,0))</f>
        <v>JASON LATTUS</v>
      </c>
      <c r="H4690" t="str">
        <f t="shared" si="73"/>
        <v>SJ7-06-VP</v>
      </c>
    </row>
    <row r="4691" spans="1:8" x14ac:dyDescent="0.55000000000000004">
      <c r="A4691" t="s">
        <v>4187</v>
      </c>
      <c r="B4691" s="1">
        <v>40862</v>
      </c>
      <c r="C4691" t="s">
        <v>1</v>
      </c>
      <c r="D4691" t="s">
        <v>4140</v>
      </c>
      <c r="E4691" t="s">
        <v>4141</v>
      </c>
      <c r="F4691">
        <v>-24</v>
      </c>
      <c r="G4691" t="str">
        <f t="array" ref="G4691">INDEX(BillToName,MATCH(A4691,'Bill to Data'!$A$2:$A$3040,0))</f>
        <v>MICHELLE MENY</v>
      </c>
      <c r="H4691" t="str">
        <f t="shared" si="73"/>
        <v>FC-ULD120-05</v>
      </c>
    </row>
    <row r="4692" spans="1:8" x14ac:dyDescent="0.55000000000000004">
      <c r="A4692" t="s">
        <v>4188</v>
      </c>
      <c r="B4692" s="1">
        <v>40863</v>
      </c>
      <c r="C4692" t="s">
        <v>138</v>
      </c>
      <c r="D4692" t="s">
        <v>57</v>
      </c>
      <c r="E4692" t="s">
        <v>58</v>
      </c>
      <c r="F4692">
        <v>1</v>
      </c>
      <c r="G4692" t="str">
        <f t="array" ref="G4692">INDEX(BillToName,MATCH(A4692,'Bill to Data'!$A$2:$A$3040,0))</f>
        <v>JOHN CLARK</v>
      </c>
      <c r="H4692" t="str">
        <f t="shared" si="73"/>
        <v>4688</v>
      </c>
    </row>
    <row r="4693" spans="1:8" x14ac:dyDescent="0.55000000000000004">
      <c r="A4693" t="s">
        <v>4189</v>
      </c>
      <c r="B4693" s="1">
        <v>40863</v>
      </c>
      <c r="C4693" t="s">
        <v>138</v>
      </c>
      <c r="D4693" t="s">
        <v>1298</v>
      </c>
      <c r="E4693" t="s">
        <v>1299</v>
      </c>
      <c r="F4693">
        <v>1</v>
      </c>
      <c r="G4693" t="str">
        <f t="array" ref="G4693">INDEX(BillToName,MATCH(A4693,'Bill to Data'!$A$2:$A$3040,0))</f>
        <v>STEVE LEONARD</v>
      </c>
      <c r="H4693" t="str">
        <f t="shared" si="73"/>
        <v>INFD0015-19</v>
      </c>
    </row>
    <row r="4694" spans="1:8" x14ac:dyDescent="0.55000000000000004">
      <c r="A4694" t="s">
        <v>4189</v>
      </c>
      <c r="B4694" s="1">
        <v>40863</v>
      </c>
      <c r="C4694" t="s">
        <v>138</v>
      </c>
      <c r="D4694" t="s">
        <v>1097</v>
      </c>
      <c r="E4694" t="s">
        <v>1098</v>
      </c>
      <c r="F4694">
        <v>1</v>
      </c>
      <c r="G4694" t="str">
        <f t="array" ref="G4694">INDEX(BillToName,MATCH(A4694,'Bill to Data'!$A$2:$A$3040,0))</f>
        <v>STEVE LEONARD</v>
      </c>
      <c r="H4694" t="str">
        <f t="shared" si="73"/>
        <v>IN15-ST</v>
      </c>
    </row>
    <row r="4695" spans="1:8" x14ac:dyDescent="0.55000000000000004">
      <c r="A4695" t="s">
        <v>4190</v>
      </c>
      <c r="B4695" s="1">
        <v>40863</v>
      </c>
      <c r="C4695" t="s">
        <v>138</v>
      </c>
      <c r="D4695" t="s">
        <v>2274</v>
      </c>
      <c r="E4695" t="s">
        <v>2275</v>
      </c>
      <c r="F4695">
        <v>1</v>
      </c>
      <c r="G4695" t="str">
        <f t="array" ref="G4695">INDEX(BillToName,MATCH(A4695,'Bill to Data'!$A$2:$A$3040,0))</f>
        <v>BERNIE CRAGER</v>
      </c>
      <c r="H4695" t="str">
        <f t="shared" si="73"/>
        <v>FM1010</v>
      </c>
    </row>
    <row r="4696" spans="1:8" x14ac:dyDescent="0.55000000000000004">
      <c r="A4696" t="s">
        <v>4191</v>
      </c>
      <c r="B4696" s="1">
        <v>40868</v>
      </c>
      <c r="C4696" t="s">
        <v>1</v>
      </c>
      <c r="D4696" t="s">
        <v>2381</v>
      </c>
      <c r="E4696" t="s">
        <v>638</v>
      </c>
      <c r="F4696">
        <v>1</v>
      </c>
      <c r="G4696" t="str">
        <f t="array" ref="G4696">INDEX(BillToName,MATCH(A4696,'Bill to Data'!$A$2:$A$3040,0))</f>
        <v>Michael Atkinson</v>
      </c>
      <c r="H4696" t="str">
        <f t="shared" si="73"/>
        <v>5500-PPB-X18</v>
      </c>
    </row>
    <row r="4697" spans="1:8" x14ac:dyDescent="0.55000000000000004">
      <c r="A4697" t="s">
        <v>4191</v>
      </c>
      <c r="B4697" s="1">
        <v>40868</v>
      </c>
      <c r="C4697" t="s">
        <v>1</v>
      </c>
      <c r="D4697" t="s">
        <v>764</v>
      </c>
      <c r="E4697" t="s">
        <v>746</v>
      </c>
      <c r="F4697">
        <v>1</v>
      </c>
      <c r="G4697" t="str">
        <f t="array" ref="G4697">INDEX(BillToName,MATCH(A4697,'Bill to Data'!$A$2:$A$3040,0))</f>
        <v>Michael Atkinson</v>
      </c>
      <c r="H4697" t="str">
        <f t="shared" si="73"/>
        <v>AA30L-22425-18</v>
      </c>
    </row>
    <row r="4698" spans="1:8" x14ac:dyDescent="0.55000000000000004">
      <c r="A4698" t="s">
        <v>4192</v>
      </c>
      <c r="B4698" s="1">
        <v>40868</v>
      </c>
      <c r="C4698" t="s">
        <v>138</v>
      </c>
      <c r="D4698" t="s">
        <v>2812</v>
      </c>
      <c r="E4698" t="s">
        <v>578</v>
      </c>
      <c r="F4698">
        <v>1</v>
      </c>
      <c r="G4698" t="str">
        <f t="array" ref="G4698">INDEX(BillToName,MATCH(A4698,'Bill to Data'!$A$2:$A$3040,0))</f>
        <v>TOM KROBOT</v>
      </c>
      <c r="H4698" t="str">
        <f t="shared" si="73"/>
        <v>AA122-3/4-PP-50</v>
      </c>
    </row>
    <row r="4699" spans="1:8" x14ac:dyDescent="0.55000000000000004">
      <c r="A4699" t="s">
        <v>4193</v>
      </c>
      <c r="B4699" s="1">
        <v>40868</v>
      </c>
      <c r="C4699" t="s">
        <v>138</v>
      </c>
      <c r="D4699" t="s">
        <v>2028</v>
      </c>
      <c r="E4699" t="s">
        <v>893</v>
      </c>
      <c r="F4699">
        <v>100</v>
      </c>
      <c r="G4699" t="str">
        <f t="array" ref="G4699">INDEX(BillToName,MATCH(A4699,'Bill to Data'!$A$2:$A$3040,0))</f>
        <v>MIKE SIMPSON</v>
      </c>
      <c r="H4699" t="str">
        <f t="shared" si="73"/>
        <v>TDXL110025</v>
      </c>
    </row>
    <row r="4700" spans="1:8" x14ac:dyDescent="0.55000000000000004">
      <c r="A4700" t="s">
        <v>4193</v>
      </c>
      <c r="B4700" s="1">
        <v>40868</v>
      </c>
      <c r="C4700" t="s">
        <v>138</v>
      </c>
      <c r="D4700" t="s">
        <v>1567</v>
      </c>
      <c r="E4700" t="s">
        <v>893</v>
      </c>
      <c r="F4700">
        <v>60</v>
      </c>
      <c r="G4700" t="str">
        <f t="array" ref="G4700">INDEX(BillToName,MATCH(A4700,'Bill to Data'!$A$2:$A$3040,0))</f>
        <v>MIKE SIMPSON</v>
      </c>
      <c r="H4700" t="str">
        <f t="shared" si="73"/>
        <v>TDXL11003</v>
      </c>
    </row>
    <row r="4701" spans="1:8" x14ac:dyDescent="0.55000000000000004">
      <c r="A4701" t="s">
        <v>4194</v>
      </c>
      <c r="B4701" s="1">
        <v>40868</v>
      </c>
      <c r="C4701" t="s">
        <v>1</v>
      </c>
      <c r="D4701" t="s">
        <v>726</v>
      </c>
      <c r="E4701" t="s">
        <v>727</v>
      </c>
      <c r="F4701">
        <v>1</v>
      </c>
      <c r="G4701" t="str">
        <f t="array" ref="G4701">INDEX(BillToName,MATCH(A4701,'Bill to Data'!$A$2:$A$3040,0))</f>
        <v>AARON SHEPHERD</v>
      </c>
      <c r="H4701" t="str">
        <f t="shared" si="73"/>
        <v>8000-533-236</v>
      </c>
    </row>
    <row r="4702" spans="1:8" x14ac:dyDescent="0.55000000000000004">
      <c r="A4702" t="s">
        <v>4195</v>
      </c>
      <c r="B4702" s="1">
        <v>40870</v>
      </c>
      <c r="C4702" t="s">
        <v>138</v>
      </c>
      <c r="D4702" t="s">
        <v>312</v>
      </c>
      <c r="E4702" t="s">
        <v>198</v>
      </c>
      <c r="F4702">
        <v>4</v>
      </c>
      <c r="G4702" t="str">
        <f t="array" ref="G4702">INDEX(BillToName,MATCH(A4702,'Bill to Data'!$A$2:$A$3040,0))</f>
        <v>AGUILA SERNA</v>
      </c>
      <c r="H4702" t="str">
        <f t="shared" si="73"/>
        <v>22251-311-750-N</v>
      </c>
    </row>
    <row r="4703" spans="1:8" x14ac:dyDescent="0.55000000000000004">
      <c r="A4703" t="s">
        <v>4195</v>
      </c>
      <c r="B4703" s="1">
        <v>40870</v>
      </c>
      <c r="C4703" t="s">
        <v>138</v>
      </c>
      <c r="D4703" t="s">
        <v>197</v>
      </c>
      <c r="E4703" t="s">
        <v>198</v>
      </c>
      <c r="F4703">
        <v>32</v>
      </c>
      <c r="G4703" t="str">
        <f t="array" ref="G4703">INDEX(BillToName,MATCH(A4703,'Bill to Data'!$A$2:$A$3040,0))</f>
        <v>AGUILA SERNA</v>
      </c>
      <c r="H4703" t="str">
        <f t="shared" si="73"/>
        <v>22252-312-750-N</v>
      </c>
    </row>
    <row r="4704" spans="1:8" x14ac:dyDescent="0.55000000000000004">
      <c r="A4704" t="s">
        <v>4195</v>
      </c>
      <c r="B4704" s="1">
        <v>40870</v>
      </c>
      <c r="C4704" t="s">
        <v>138</v>
      </c>
      <c r="D4704" t="s">
        <v>4196</v>
      </c>
      <c r="E4704" t="s">
        <v>4197</v>
      </c>
      <c r="F4704">
        <v>30</v>
      </c>
      <c r="G4704" t="str">
        <f t="array" ref="G4704">INDEX(BillToName,MATCH(A4704,'Bill to Data'!$A$2:$A$3040,0))</f>
        <v>AGUILA SERNA</v>
      </c>
      <c r="H4704" t="str">
        <f t="shared" si="73"/>
        <v>915000300</v>
      </c>
    </row>
    <row r="4705" spans="1:8" x14ac:dyDescent="0.55000000000000004">
      <c r="A4705" t="s">
        <v>4198</v>
      </c>
      <c r="B4705" s="1">
        <v>40870</v>
      </c>
      <c r="C4705" t="s">
        <v>138</v>
      </c>
      <c r="D4705" t="s">
        <v>4199</v>
      </c>
      <c r="E4705" t="s">
        <v>4200</v>
      </c>
      <c r="F4705">
        <v>1</v>
      </c>
      <c r="G4705" t="str">
        <f t="array" ref="G4705">INDEX(BillToName,MATCH(A4705,'Bill to Data'!$A$2:$A$3040,0))</f>
        <v>JAMES PHILLIPS</v>
      </c>
      <c r="H4705" t="str">
        <f t="shared" si="73"/>
        <v>117-0159-009</v>
      </c>
    </row>
    <row r="4706" spans="1:8" x14ac:dyDescent="0.55000000000000004">
      <c r="A4706" t="s">
        <v>4198</v>
      </c>
      <c r="B4706" s="1">
        <v>40870</v>
      </c>
      <c r="C4706" t="s">
        <v>138</v>
      </c>
      <c r="D4706" t="s">
        <v>165</v>
      </c>
      <c r="E4706" t="s">
        <v>166</v>
      </c>
      <c r="F4706">
        <v>11</v>
      </c>
      <c r="G4706" t="str">
        <f t="array" ref="G4706">INDEX(BillToName,MATCH(A4706,'Bill to Data'!$A$2:$A$3040,0))</f>
        <v>JAMES PHILLIPS</v>
      </c>
      <c r="H4706" t="str">
        <f t="shared" si="73"/>
        <v>1/4TTJ10-VP</v>
      </c>
    </row>
    <row r="4707" spans="1:8" x14ac:dyDescent="0.55000000000000004">
      <c r="A4707" t="s">
        <v>4198</v>
      </c>
      <c r="B4707" s="1">
        <v>40870</v>
      </c>
      <c r="C4707" t="s">
        <v>138</v>
      </c>
      <c r="D4707" t="s">
        <v>2087</v>
      </c>
      <c r="E4707" t="s">
        <v>166</v>
      </c>
      <c r="F4707">
        <v>11</v>
      </c>
      <c r="G4707" t="str">
        <f t="array" ref="G4707">INDEX(BillToName,MATCH(A4707,'Bill to Data'!$A$2:$A$3040,0))</f>
        <v>JAMES PHILLIPS</v>
      </c>
      <c r="H4707" t="str">
        <f t="shared" si="73"/>
        <v>1/4TTJ08-VP</v>
      </c>
    </row>
    <row r="4708" spans="1:8" x14ac:dyDescent="0.55000000000000004">
      <c r="A4708" t="s">
        <v>4198</v>
      </c>
      <c r="B4708" s="1">
        <v>40870</v>
      </c>
      <c r="C4708" t="s">
        <v>138</v>
      </c>
      <c r="D4708" t="s">
        <v>384</v>
      </c>
      <c r="E4708" t="s">
        <v>385</v>
      </c>
      <c r="F4708">
        <v>22</v>
      </c>
      <c r="G4708" t="str">
        <f t="array" ref="G4708">INDEX(BillToName,MATCH(A4708,'Bill to Data'!$A$2:$A$3040,0))</f>
        <v>JAMES PHILLIPS</v>
      </c>
      <c r="H4708" t="str">
        <f t="shared" si="73"/>
        <v>QJ4676-1/4-NYR</v>
      </c>
    </row>
    <row r="4709" spans="1:8" x14ac:dyDescent="0.55000000000000004">
      <c r="A4709" t="s">
        <v>4198</v>
      </c>
      <c r="B4709" s="1">
        <v>40870</v>
      </c>
      <c r="C4709" t="s">
        <v>138</v>
      </c>
      <c r="D4709" t="s">
        <v>73</v>
      </c>
      <c r="E4709" t="s">
        <v>74</v>
      </c>
      <c r="F4709">
        <v>2</v>
      </c>
      <c r="G4709" t="str">
        <f t="array" ref="G4709">INDEX(BillToName,MATCH(A4709,'Bill to Data'!$A$2:$A$3040,0))</f>
        <v>JAMES PHILLIPS</v>
      </c>
      <c r="H4709" t="str">
        <f t="shared" si="73"/>
        <v>19843-NYR</v>
      </c>
    </row>
    <row r="4710" spans="1:8" x14ac:dyDescent="0.55000000000000004">
      <c r="A4710" t="s">
        <v>4201</v>
      </c>
      <c r="B4710" s="1">
        <v>40870</v>
      </c>
      <c r="C4710" t="s">
        <v>138</v>
      </c>
      <c r="D4710" t="s">
        <v>4202</v>
      </c>
      <c r="E4710" t="s">
        <v>26</v>
      </c>
      <c r="F4710">
        <v>28</v>
      </c>
      <c r="G4710" t="str">
        <f t="array" ref="G4710">INDEX(BillToName,MATCH(A4710,'Bill to Data'!$A$2:$A$3040,0))</f>
        <v>JOHANNES TIUSANEN</v>
      </c>
      <c r="H4710" t="str">
        <f t="shared" si="73"/>
        <v>24216A-1/2X7-NY</v>
      </c>
    </row>
    <row r="4711" spans="1:8" x14ac:dyDescent="0.55000000000000004">
      <c r="A4711" t="s">
        <v>4201</v>
      </c>
      <c r="B4711" s="1">
        <v>40870</v>
      </c>
      <c r="C4711" t="s">
        <v>138</v>
      </c>
      <c r="D4711" t="s">
        <v>2158</v>
      </c>
      <c r="E4711" t="s">
        <v>675</v>
      </c>
      <c r="F4711">
        <v>28</v>
      </c>
      <c r="G4711" t="str">
        <f t="array" ref="G4711">INDEX(BillToName,MATCH(A4711,'Bill to Data'!$A$2:$A$3040,0))</f>
        <v>JOHANNES TIUSANEN</v>
      </c>
      <c r="H4711" t="str">
        <f t="shared" si="73"/>
        <v>TJ60-11002VS</v>
      </c>
    </row>
    <row r="4712" spans="1:8" x14ac:dyDescent="0.55000000000000004">
      <c r="A4712" t="s">
        <v>4201</v>
      </c>
      <c r="B4712" s="1">
        <v>40870</v>
      </c>
      <c r="C4712" t="s">
        <v>138</v>
      </c>
      <c r="D4712" t="s">
        <v>1047</v>
      </c>
      <c r="E4712" t="s">
        <v>30</v>
      </c>
      <c r="F4712">
        <v>28</v>
      </c>
      <c r="G4712" t="str">
        <f t="array" ref="G4712">INDEX(BillToName,MATCH(A4712,'Bill to Data'!$A$2:$A$3040,0))</f>
        <v>JOHANNES TIUSANEN</v>
      </c>
      <c r="H4712" t="str">
        <f t="shared" si="73"/>
        <v>25598-6-NYR</v>
      </c>
    </row>
    <row r="4713" spans="1:8" x14ac:dyDescent="0.55000000000000004">
      <c r="A4713" t="s">
        <v>4201</v>
      </c>
      <c r="B4713" s="1">
        <v>40870</v>
      </c>
      <c r="C4713" t="s">
        <v>138</v>
      </c>
      <c r="D4713" t="s">
        <v>1234</v>
      </c>
      <c r="E4713" t="s">
        <v>72</v>
      </c>
      <c r="F4713">
        <v>28</v>
      </c>
      <c r="G4713" t="str">
        <f t="array" ref="G4713">INDEX(BillToName,MATCH(A4713,'Bill to Data'!$A$2:$A$3040,0))</f>
        <v>JOHANNES TIUSANEN</v>
      </c>
      <c r="H4713" t="str">
        <f t="shared" si="73"/>
        <v>55215-100-VI</v>
      </c>
    </row>
    <row r="4714" spans="1:8" x14ac:dyDescent="0.55000000000000004">
      <c r="A4714" t="s">
        <v>4201</v>
      </c>
      <c r="B4714" s="1">
        <v>40870</v>
      </c>
      <c r="C4714" t="s">
        <v>138</v>
      </c>
      <c r="D4714" t="s">
        <v>2761</v>
      </c>
      <c r="E4714" t="s">
        <v>433</v>
      </c>
      <c r="F4714">
        <v>28</v>
      </c>
      <c r="G4714" t="str">
        <f t="array" ref="G4714">INDEX(BillToName,MATCH(A4714,'Bill to Data'!$A$2:$A$3040,0))</f>
        <v>JOHANNES TIUSANEN</v>
      </c>
      <c r="H4714" t="str">
        <f t="shared" si="73"/>
        <v>DGTJ60-11003VS</v>
      </c>
    </row>
    <row r="4715" spans="1:8" x14ac:dyDescent="0.55000000000000004">
      <c r="A4715" t="s">
        <v>4201</v>
      </c>
      <c r="B4715" s="1">
        <v>40870</v>
      </c>
      <c r="C4715" t="s">
        <v>138</v>
      </c>
      <c r="D4715" t="s">
        <v>561</v>
      </c>
      <c r="E4715" t="s">
        <v>30</v>
      </c>
      <c r="F4715">
        <v>28</v>
      </c>
      <c r="G4715" t="str">
        <f t="array" ref="G4715">INDEX(BillToName,MATCH(A4715,'Bill to Data'!$A$2:$A$3040,0))</f>
        <v>JOHANNES TIUSANEN</v>
      </c>
      <c r="H4715" t="str">
        <f t="shared" si="73"/>
        <v>25598-4-NYR</v>
      </c>
    </row>
    <row r="4716" spans="1:8" x14ac:dyDescent="0.55000000000000004">
      <c r="A4716" t="s">
        <v>4201</v>
      </c>
      <c r="B4716" s="1">
        <v>40870</v>
      </c>
      <c r="C4716" t="s">
        <v>138</v>
      </c>
      <c r="D4716" t="s">
        <v>1234</v>
      </c>
      <c r="E4716" t="s">
        <v>72</v>
      </c>
      <c r="F4716">
        <v>28</v>
      </c>
      <c r="G4716" t="str">
        <f t="array" ref="G4716">INDEX(BillToName,MATCH(A4716,'Bill to Data'!$A$2:$A$3040,0))</f>
        <v>JOHANNES TIUSANEN</v>
      </c>
      <c r="H4716" t="str">
        <f t="shared" si="73"/>
        <v>55215-100-VI</v>
      </c>
    </row>
    <row r="4717" spans="1:8" x14ac:dyDescent="0.55000000000000004">
      <c r="A4717" t="s">
        <v>4203</v>
      </c>
      <c r="B4717" s="1">
        <v>40870</v>
      </c>
      <c r="C4717" t="s">
        <v>138</v>
      </c>
      <c r="D4717" t="s">
        <v>4204</v>
      </c>
      <c r="E4717" t="s">
        <v>4205</v>
      </c>
      <c r="F4717">
        <v>14</v>
      </c>
      <c r="G4717" t="str">
        <f t="array" ref="G4717">INDEX(BillToName,MATCH(A4717,'Bill to Data'!$A$2:$A$3040,0))</f>
        <v>DAVE SNIFFEN</v>
      </c>
      <c r="H4717" t="str">
        <f t="shared" si="73"/>
        <v>TF-VP3</v>
      </c>
    </row>
    <row r="4718" spans="1:8" x14ac:dyDescent="0.55000000000000004">
      <c r="A4718" t="s">
        <v>4203</v>
      </c>
      <c r="B4718" s="1">
        <v>40870</v>
      </c>
      <c r="C4718" t="s">
        <v>138</v>
      </c>
      <c r="D4718" t="s">
        <v>73</v>
      </c>
      <c r="E4718" t="s">
        <v>74</v>
      </c>
      <c r="F4718">
        <v>2</v>
      </c>
      <c r="G4718" t="str">
        <f t="array" ref="G4718">INDEX(BillToName,MATCH(A4718,'Bill to Data'!$A$2:$A$3040,0))</f>
        <v>DAVE SNIFFEN</v>
      </c>
      <c r="H4718" t="str">
        <f t="shared" si="73"/>
        <v>19843-NYR</v>
      </c>
    </row>
    <row r="4719" spans="1:8" x14ac:dyDescent="0.55000000000000004">
      <c r="A4719" t="s">
        <v>4206</v>
      </c>
      <c r="B4719" s="1">
        <v>40875</v>
      </c>
      <c r="C4719" t="s">
        <v>138</v>
      </c>
      <c r="D4719" t="s">
        <v>4207</v>
      </c>
      <c r="E4719" t="s">
        <v>4208</v>
      </c>
      <c r="F4719">
        <v>1</v>
      </c>
      <c r="G4719" t="str">
        <f t="array" ref="G4719">INDEX(BillToName,MATCH(A4719,'Bill to Data'!$A$2:$A$3040,0))</f>
        <v>JIM SCHMIT</v>
      </c>
      <c r="H4719" t="str">
        <f t="shared" si="73"/>
        <v>8025-213-256</v>
      </c>
    </row>
    <row r="4720" spans="1:8" x14ac:dyDescent="0.55000000000000004">
      <c r="A4720" t="s">
        <v>4209</v>
      </c>
      <c r="B4720" s="1">
        <v>40876</v>
      </c>
      <c r="C4720" t="s">
        <v>1</v>
      </c>
      <c r="D4720" t="s">
        <v>362</v>
      </c>
      <c r="E4720" t="s">
        <v>361</v>
      </c>
      <c r="F4720">
        <v>10</v>
      </c>
      <c r="G4720" t="str">
        <f t="array" ref="G4720">INDEX(BillToName,MATCH(A4720,'Bill to Data'!$A$2:$A$3040,0))</f>
        <v>IRA PARNES</v>
      </c>
      <c r="H4720" t="str">
        <f t="shared" si="73"/>
        <v>38720-PPB-X18</v>
      </c>
    </row>
    <row r="4721" spans="1:8" x14ac:dyDescent="0.55000000000000004">
      <c r="A4721" t="s">
        <v>4210</v>
      </c>
      <c r="B4721" s="1">
        <v>40876</v>
      </c>
      <c r="C4721" t="s">
        <v>1</v>
      </c>
      <c r="D4721" t="s">
        <v>395</v>
      </c>
      <c r="E4721" t="s">
        <v>178</v>
      </c>
      <c r="F4721">
        <v>1</v>
      </c>
      <c r="G4721" t="str">
        <f t="array" ref="G4721">INDEX(BillToName,MATCH(A4721,'Bill to Data'!$A$2:$A$3040,0))</f>
        <v>GREG FRIEDRICH</v>
      </c>
      <c r="H4721" t="str">
        <f t="shared" si="73"/>
        <v>AA17Y</v>
      </c>
    </row>
    <row r="4722" spans="1:8" x14ac:dyDescent="0.55000000000000004">
      <c r="A4722" t="s">
        <v>4211</v>
      </c>
      <c r="B4722" s="1">
        <v>40876</v>
      </c>
      <c r="C4722" t="s">
        <v>1</v>
      </c>
      <c r="D4722" t="s">
        <v>4212</v>
      </c>
      <c r="E4722" t="s">
        <v>4213</v>
      </c>
      <c r="F4722">
        <v>5</v>
      </c>
      <c r="G4722" t="str">
        <f t="array" ref="G4722">INDEX(BillToName,MATCH(A4722,'Bill to Data'!$A$2:$A$3040,0))</f>
        <v>MICHAEL MCQUADE</v>
      </c>
      <c r="H4722" t="str">
        <f t="shared" si="73"/>
        <v>10009</v>
      </c>
    </row>
    <row r="4723" spans="1:8" x14ac:dyDescent="0.55000000000000004">
      <c r="A4723" t="s">
        <v>4214</v>
      </c>
      <c r="B4723" s="1">
        <v>40876</v>
      </c>
      <c r="C4723" t="s">
        <v>1</v>
      </c>
      <c r="D4723" t="s">
        <v>61</v>
      </c>
      <c r="E4723" t="s">
        <v>60</v>
      </c>
      <c r="F4723">
        <v>22</v>
      </c>
      <c r="G4723" t="str">
        <f t="array" ref="G4723">INDEX(BillToName,MATCH(A4723,'Bill to Data'!$A$2:$A$3040,0))</f>
        <v>SHANNON VANDENBERG</v>
      </c>
      <c r="H4723" t="str">
        <f t="shared" si="73"/>
        <v>DG11004-VP</v>
      </c>
    </row>
    <row r="4724" spans="1:8" x14ac:dyDescent="0.55000000000000004">
      <c r="A4724" t="s">
        <v>4215</v>
      </c>
      <c r="B4724" s="1">
        <v>40876</v>
      </c>
      <c r="C4724" t="s">
        <v>1</v>
      </c>
      <c r="D4724" t="s">
        <v>1298</v>
      </c>
      <c r="E4724" t="s">
        <v>1299</v>
      </c>
      <c r="F4724">
        <v>2</v>
      </c>
      <c r="G4724" t="str">
        <f t="array" ref="G4724">INDEX(BillToName,MATCH(A4724,'Bill to Data'!$A$2:$A$3040,0))</f>
        <v>REPAIR ELECTRONICS</v>
      </c>
      <c r="H4724" t="str">
        <f t="shared" si="73"/>
        <v>INFD0015-19</v>
      </c>
    </row>
    <row r="4725" spans="1:8" x14ac:dyDescent="0.55000000000000004">
      <c r="A4725" t="s">
        <v>4216</v>
      </c>
      <c r="B4725" s="1">
        <v>40876</v>
      </c>
      <c r="C4725" t="s">
        <v>138</v>
      </c>
      <c r="D4725" t="s">
        <v>300</v>
      </c>
      <c r="E4725" t="s">
        <v>301</v>
      </c>
      <c r="F4725">
        <v>88</v>
      </c>
      <c r="G4725" t="str">
        <f t="array" ref="G4725">INDEX(BillToName,MATCH(A4725,'Bill to Data'!$A$2:$A$3040,0))</f>
        <v>CYRIL PAULET</v>
      </c>
      <c r="H4725" t="str">
        <f t="shared" si="73"/>
        <v>XR80015VS</v>
      </c>
    </row>
    <row r="4726" spans="1:8" x14ac:dyDescent="0.55000000000000004">
      <c r="A4726" t="s">
        <v>4217</v>
      </c>
      <c r="B4726" s="1">
        <v>40876</v>
      </c>
      <c r="C4726" t="s">
        <v>138</v>
      </c>
      <c r="D4726" t="s">
        <v>4218</v>
      </c>
      <c r="E4726" t="s">
        <v>4219</v>
      </c>
      <c r="F4726">
        <v>2</v>
      </c>
      <c r="G4726" t="str">
        <f t="array" ref="G4726">INDEX(BillToName,MATCH(A4726,'Bill to Data'!$A$2:$A$3040,0))</f>
        <v>WILLIAM SCHUMACHER</v>
      </c>
      <c r="H4726" t="str">
        <f t="shared" si="73"/>
        <v>19928</v>
      </c>
    </row>
    <row r="4727" spans="1:8" x14ac:dyDescent="0.55000000000000004">
      <c r="A4727" t="s">
        <v>4217</v>
      </c>
      <c r="B4727" s="1">
        <v>40876</v>
      </c>
      <c r="C4727" t="s">
        <v>138</v>
      </c>
      <c r="D4727" t="s">
        <v>4220</v>
      </c>
      <c r="E4727" t="s">
        <v>4221</v>
      </c>
      <c r="F4727">
        <v>2</v>
      </c>
      <c r="G4727" t="str">
        <f t="array" ref="G4727">INDEX(BillToName,MATCH(A4727,'Bill to Data'!$A$2:$A$3040,0))</f>
        <v>WILLIAM SCHUMACHER</v>
      </c>
      <c r="H4727" t="str">
        <f t="shared" si="73"/>
        <v>19898</v>
      </c>
    </row>
    <row r="4728" spans="1:8" x14ac:dyDescent="0.55000000000000004">
      <c r="A4728" t="s">
        <v>4222</v>
      </c>
      <c r="B4728" s="1">
        <v>40877</v>
      </c>
      <c r="C4728" t="s">
        <v>138</v>
      </c>
      <c r="D4728" t="s">
        <v>690</v>
      </c>
      <c r="E4728" t="s">
        <v>120</v>
      </c>
      <c r="F4728">
        <v>60</v>
      </c>
      <c r="G4728" t="str">
        <f t="array" ref="G4728">INDEX(BillToName,MATCH(A4728,'Bill to Data'!$A$2:$A$3040,0))</f>
        <v>KENNITH INGLE</v>
      </c>
      <c r="H4728" t="str">
        <f t="shared" si="73"/>
        <v>XR8003VS</v>
      </c>
    </row>
    <row r="4729" spans="1:8" x14ac:dyDescent="0.55000000000000004">
      <c r="A4729" t="s">
        <v>4222</v>
      </c>
      <c r="B4729" s="1">
        <v>40877</v>
      </c>
      <c r="C4729" t="s">
        <v>138</v>
      </c>
      <c r="D4729" t="s">
        <v>29</v>
      </c>
      <c r="E4729" t="s">
        <v>30</v>
      </c>
      <c r="F4729">
        <v>60</v>
      </c>
      <c r="G4729" t="str">
        <f t="array" ref="G4729">INDEX(BillToName,MATCH(A4729,'Bill to Data'!$A$2:$A$3040,0))</f>
        <v>KENNITH INGLE</v>
      </c>
      <c r="H4729" t="str">
        <f t="shared" si="73"/>
        <v>25612-4-NYR</v>
      </c>
    </row>
    <row r="4730" spans="1:8" x14ac:dyDescent="0.55000000000000004">
      <c r="A4730" t="s">
        <v>4222</v>
      </c>
      <c r="B4730" s="1">
        <v>40877</v>
      </c>
      <c r="C4730" t="s">
        <v>138</v>
      </c>
      <c r="D4730" t="s">
        <v>4223</v>
      </c>
      <c r="E4730" t="s">
        <v>4224</v>
      </c>
      <c r="F4730">
        <v>0</v>
      </c>
      <c r="G4730" t="str">
        <f t="array" ref="G4730">INDEX(BillToName,MATCH(A4730,'Bill to Data'!$A$2:$A$3040,0))</f>
        <v>KENNITH INGLE</v>
      </c>
      <c r="H4730" t="str">
        <f t="shared" si="73"/>
        <v>TP80015VK</v>
      </c>
    </row>
    <row r="4731" spans="1:8" x14ac:dyDescent="0.55000000000000004">
      <c r="A4731" t="s">
        <v>4222</v>
      </c>
      <c r="B4731" s="1">
        <v>40877</v>
      </c>
      <c r="C4731" t="s">
        <v>138</v>
      </c>
      <c r="D4731" t="s">
        <v>2178</v>
      </c>
      <c r="E4731" t="s">
        <v>86</v>
      </c>
      <c r="F4731">
        <v>90</v>
      </c>
      <c r="G4731" t="str">
        <f t="array" ref="G4731">INDEX(BillToName,MATCH(A4731,'Bill to Data'!$A$2:$A$3040,0))</f>
        <v>KENNITH INGLE</v>
      </c>
      <c r="H4731" t="str">
        <f t="shared" si="73"/>
        <v>8079-PP-50</v>
      </c>
    </row>
    <row r="4732" spans="1:8" x14ac:dyDescent="0.55000000000000004">
      <c r="A4732" t="s">
        <v>4222</v>
      </c>
      <c r="B4732" s="1">
        <v>40877</v>
      </c>
      <c r="C4732" t="s">
        <v>138</v>
      </c>
      <c r="D4732" t="s">
        <v>1235</v>
      </c>
      <c r="E4732" t="s">
        <v>30</v>
      </c>
      <c r="F4732">
        <v>30</v>
      </c>
      <c r="G4732" t="str">
        <f t="array" ref="G4732">INDEX(BillToName,MATCH(A4732,'Bill to Data'!$A$2:$A$3040,0))</f>
        <v>KENNITH INGLE</v>
      </c>
      <c r="H4732" t="str">
        <f t="shared" si="73"/>
        <v>25612-5-NYR</v>
      </c>
    </row>
    <row r="4733" spans="1:8" x14ac:dyDescent="0.55000000000000004">
      <c r="A4733" t="s">
        <v>4225</v>
      </c>
      <c r="B4733" s="1">
        <v>40877</v>
      </c>
      <c r="C4733" t="s">
        <v>138</v>
      </c>
      <c r="D4733" t="s">
        <v>197</v>
      </c>
      <c r="E4733" t="s">
        <v>198</v>
      </c>
      <c r="F4733">
        <v>8</v>
      </c>
      <c r="G4733" t="str">
        <f t="array" ref="G4733">INDEX(BillToName,MATCH(A4733,'Bill to Data'!$A$2:$A$3040,0))</f>
        <v>AGUILA SERNA</v>
      </c>
      <c r="H4733" t="str">
        <f t="shared" si="73"/>
        <v>22252-312-750-N</v>
      </c>
    </row>
    <row r="4734" spans="1:8" x14ac:dyDescent="0.55000000000000004">
      <c r="A4734" t="s">
        <v>4225</v>
      </c>
      <c r="B4734" s="1">
        <v>40877</v>
      </c>
      <c r="C4734" t="s">
        <v>138</v>
      </c>
      <c r="D4734" t="s">
        <v>4196</v>
      </c>
      <c r="E4734" t="s">
        <v>4197</v>
      </c>
      <c r="F4734">
        <v>54</v>
      </c>
      <c r="G4734" t="str">
        <f t="array" ref="G4734">INDEX(BillToName,MATCH(A4734,'Bill to Data'!$A$2:$A$3040,0))</f>
        <v>AGUILA SERNA</v>
      </c>
      <c r="H4734" t="str">
        <f t="shared" si="73"/>
        <v>915000300</v>
      </c>
    </row>
    <row r="4735" spans="1:8" x14ac:dyDescent="0.55000000000000004">
      <c r="A4735" t="s">
        <v>4226</v>
      </c>
      <c r="B4735" s="1">
        <v>40877</v>
      </c>
      <c r="C4735" t="s">
        <v>138</v>
      </c>
      <c r="D4735" t="s">
        <v>4227</v>
      </c>
      <c r="E4735" t="s">
        <v>4228</v>
      </c>
      <c r="F4735">
        <v>1</v>
      </c>
      <c r="G4735" t="str">
        <f t="array" ref="G4735">INDEX(BillToName,MATCH(A4735,'Bill to Data'!$A$2:$A$3040,0))</f>
        <v>5 CITIES SUPPLY CO.</v>
      </c>
      <c r="H4735" t="str">
        <f t="shared" si="73"/>
        <v>9910-D252</v>
      </c>
    </row>
    <row r="4736" spans="1:8" x14ac:dyDescent="0.55000000000000004">
      <c r="A4736" t="s">
        <v>4229</v>
      </c>
      <c r="B4736" s="1">
        <v>40877</v>
      </c>
      <c r="C4736" t="s">
        <v>1</v>
      </c>
      <c r="D4736" t="s">
        <v>1298</v>
      </c>
      <c r="E4736" t="s">
        <v>1299</v>
      </c>
      <c r="F4736">
        <v>1</v>
      </c>
      <c r="G4736" t="str">
        <f t="array" ref="G4736">INDEX(BillToName,MATCH(A4736,'Bill to Data'!$A$2:$A$3040,0))</f>
        <v>JEFF MCKINNIE</v>
      </c>
      <c r="H4736" t="str">
        <f t="shared" si="73"/>
        <v>INFD0015-19</v>
      </c>
    </row>
    <row r="4737" spans="1:8" x14ac:dyDescent="0.55000000000000004">
      <c r="A4737" t="s">
        <v>4230</v>
      </c>
      <c r="B4737" s="1">
        <v>40877</v>
      </c>
      <c r="C4737" t="s">
        <v>1</v>
      </c>
      <c r="D4737" t="s">
        <v>73</v>
      </c>
      <c r="E4737" t="s">
        <v>74</v>
      </c>
      <c r="F4737">
        <v>2</v>
      </c>
      <c r="G4737" t="str">
        <f t="array" ref="G4737">INDEX(BillToName,MATCH(A4737,'Bill to Data'!$A$2:$A$3040,0))</f>
        <v>BRANDON SCHUDLICH</v>
      </c>
      <c r="H4737" t="str">
        <f t="shared" si="73"/>
        <v>19843-NYR</v>
      </c>
    </row>
    <row r="4738" spans="1:8" x14ac:dyDescent="0.55000000000000004">
      <c r="A4738" t="s">
        <v>4230</v>
      </c>
      <c r="B4738" s="1">
        <v>40877</v>
      </c>
      <c r="C4738" t="s">
        <v>1</v>
      </c>
      <c r="D4738" t="s">
        <v>1198</v>
      </c>
      <c r="E4738" t="s">
        <v>1199</v>
      </c>
      <c r="F4738">
        <v>6</v>
      </c>
      <c r="G4738" t="str">
        <f t="array" ref="G4738">INDEX(BillToName,MATCH(A4738,'Bill to Data'!$A$2:$A$3040,0))</f>
        <v>BRANDON SCHUDLICH</v>
      </c>
      <c r="H4738" t="str">
        <f t="shared" ref="H4738:H4801" si="74">LEFT(D4738,LEN(D4738))</f>
        <v>SJ3-15-VP</v>
      </c>
    </row>
    <row r="4739" spans="1:8" x14ac:dyDescent="0.55000000000000004">
      <c r="A4739" t="s">
        <v>4230</v>
      </c>
      <c r="B4739" s="1">
        <v>40877</v>
      </c>
      <c r="C4739" t="s">
        <v>1</v>
      </c>
      <c r="D4739" t="s">
        <v>242</v>
      </c>
      <c r="E4739" t="s">
        <v>243</v>
      </c>
      <c r="F4739">
        <v>6</v>
      </c>
      <c r="G4739" t="str">
        <f t="array" ref="G4739">INDEX(BillToName,MATCH(A4739,'Bill to Data'!$A$2:$A$3040,0))</f>
        <v>BRANDON SCHUDLICH</v>
      </c>
      <c r="H4739" t="str">
        <f t="shared" si="74"/>
        <v>CP19438-EPR</v>
      </c>
    </row>
    <row r="4740" spans="1:8" x14ac:dyDescent="0.55000000000000004">
      <c r="A4740" t="s">
        <v>4230</v>
      </c>
      <c r="B4740" s="1">
        <v>40877</v>
      </c>
      <c r="C4740" t="s">
        <v>1</v>
      </c>
      <c r="D4740" t="s">
        <v>1733</v>
      </c>
      <c r="E4740" t="s">
        <v>947</v>
      </c>
      <c r="F4740">
        <v>6</v>
      </c>
      <c r="G4740" t="str">
        <f t="array" ref="G4740">INDEX(BillToName,MATCH(A4740,'Bill to Data'!$A$2:$A$3040,0))</f>
        <v>BRANDON SCHUDLICH</v>
      </c>
      <c r="H4740" t="str">
        <f t="shared" si="74"/>
        <v>CP25597-1-NY</v>
      </c>
    </row>
    <row r="4741" spans="1:8" x14ac:dyDescent="0.55000000000000004">
      <c r="A4741" t="s">
        <v>4231</v>
      </c>
      <c r="B4741" s="1">
        <v>40877</v>
      </c>
      <c r="C4741" t="s">
        <v>1</v>
      </c>
      <c r="D4741" t="s">
        <v>1870</v>
      </c>
      <c r="E4741" t="s">
        <v>264</v>
      </c>
      <c r="F4741">
        <v>3</v>
      </c>
      <c r="G4741" t="str">
        <f t="array" ref="G4741">INDEX(BillToName,MATCH(A4741,'Bill to Data'!$A$2:$A$3040,0))</f>
        <v>VINCENT D SCHLITT</v>
      </c>
      <c r="H4741" t="str">
        <f t="shared" si="74"/>
        <v>25775-1/2T-NYB</v>
      </c>
    </row>
    <row r="4742" spans="1:8" x14ac:dyDescent="0.55000000000000004">
      <c r="A4742" t="s">
        <v>4232</v>
      </c>
      <c r="B4742" s="1">
        <v>40877</v>
      </c>
      <c r="C4742" t="s">
        <v>138</v>
      </c>
      <c r="D4742" t="s">
        <v>2409</v>
      </c>
      <c r="E4742" t="s">
        <v>2410</v>
      </c>
      <c r="F4742">
        <v>-50</v>
      </c>
      <c r="G4742" t="str">
        <f t="array" ref="G4742">INDEX(BillToName,MATCH(A4742,'Bill to Data'!$A$2:$A$3040,0))</f>
        <v>TOM PRITCHETT</v>
      </c>
      <c r="H4742" t="str">
        <f t="shared" si="74"/>
        <v>TADF025</v>
      </c>
    </row>
    <row r="4743" spans="1:8" x14ac:dyDescent="0.55000000000000004">
      <c r="A4743" t="s">
        <v>4233</v>
      </c>
      <c r="B4743" s="1">
        <v>40877</v>
      </c>
      <c r="C4743" t="s">
        <v>138</v>
      </c>
      <c r="D4743" t="s">
        <v>4234</v>
      </c>
      <c r="E4743" t="s">
        <v>4235</v>
      </c>
      <c r="F4743">
        <v>4</v>
      </c>
      <c r="G4743" t="str">
        <f t="array" ref="G4743">INDEX(BillToName,MATCH(A4743,'Bill to Data'!$A$2:$A$3040,0))</f>
        <v>WILLIAM BLANTON</v>
      </c>
      <c r="H4743" t="str">
        <f t="shared" si="74"/>
        <v>3/4K-SS210</v>
      </c>
    </row>
    <row r="4744" spans="1:8" x14ac:dyDescent="0.55000000000000004">
      <c r="A4744" t="s">
        <v>4236</v>
      </c>
      <c r="B4744" s="1">
        <v>40877</v>
      </c>
      <c r="C4744" t="s">
        <v>138</v>
      </c>
      <c r="D4744" t="s">
        <v>4237</v>
      </c>
      <c r="E4744" t="s">
        <v>4238</v>
      </c>
      <c r="F4744">
        <v>2</v>
      </c>
      <c r="G4744" t="str">
        <f t="array" ref="G4744">INDEX(BillToName,MATCH(A4744,'Bill to Data'!$A$2:$A$3040,0))</f>
        <v>ROBERT ALLISON</v>
      </c>
      <c r="H4744" t="str">
        <f t="shared" si="74"/>
        <v>84E22</v>
      </c>
    </row>
    <row r="4745" spans="1:8" x14ac:dyDescent="0.55000000000000004">
      <c r="A4745" t="s">
        <v>4239</v>
      </c>
      <c r="B4745" s="1">
        <v>40877</v>
      </c>
      <c r="C4745" t="s">
        <v>1</v>
      </c>
      <c r="D4745" t="s">
        <v>1693</v>
      </c>
      <c r="E4745" t="s">
        <v>1694</v>
      </c>
      <c r="F4745">
        <v>1</v>
      </c>
      <c r="G4745" t="str">
        <f t="array" ref="G4745">INDEX(BillToName,MATCH(A4745,'Bill to Data'!$A$2:$A$3040,0))</f>
        <v>CHARLES D. JONES</v>
      </c>
      <c r="H4745" t="str">
        <f t="shared" si="74"/>
        <v>3300-0015</v>
      </c>
    </row>
    <row r="4746" spans="1:8" x14ac:dyDescent="0.55000000000000004">
      <c r="A4746" t="s">
        <v>4240</v>
      </c>
      <c r="B4746" s="1">
        <v>40877</v>
      </c>
      <c r="C4746" t="s">
        <v>1</v>
      </c>
      <c r="D4746" t="s">
        <v>1052</v>
      </c>
      <c r="E4746" t="s">
        <v>20</v>
      </c>
      <c r="F4746">
        <v>3</v>
      </c>
      <c r="G4746" t="str">
        <f t="array" ref="G4746">INDEX(BillToName,MATCH(A4746,'Bill to Data'!$A$2:$A$3040,0))</f>
        <v>DWAYNE BROWN</v>
      </c>
      <c r="H4746" t="str">
        <f t="shared" si="74"/>
        <v>AA31-1/4F</v>
      </c>
    </row>
    <row r="4747" spans="1:8" x14ac:dyDescent="0.55000000000000004">
      <c r="A4747" t="s">
        <v>4241</v>
      </c>
      <c r="B4747" s="1">
        <v>40878</v>
      </c>
      <c r="C4747" t="s">
        <v>138</v>
      </c>
      <c r="D4747" t="s">
        <v>4242</v>
      </c>
      <c r="E4747" t="s">
        <v>4243</v>
      </c>
      <c r="F4747">
        <v>1</v>
      </c>
      <c r="G4747" t="str">
        <f t="array" ref="G4747">INDEX(BillToName,MATCH(A4747,'Bill to Data'!$A$2:$A$3040,0))</f>
        <v>Spraying Systems Co. Inc</v>
      </c>
      <c r="H4747" t="str">
        <f t="shared" si="74"/>
        <v>99K32-10DY0-P01</v>
      </c>
    </row>
    <row r="4748" spans="1:8" x14ac:dyDescent="0.55000000000000004">
      <c r="A4748" t="s">
        <v>4244</v>
      </c>
      <c r="B4748" s="1">
        <v>40878</v>
      </c>
      <c r="C4748" t="s">
        <v>138</v>
      </c>
      <c r="D4748" t="s">
        <v>4223</v>
      </c>
      <c r="E4748" t="s">
        <v>4224</v>
      </c>
      <c r="F4748">
        <v>30</v>
      </c>
      <c r="G4748" t="str">
        <f t="array" ref="G4748">INDEX(BillToName,MATCH(A4748,'Bill to Data'!$A$2:$A$3040,0))</f>
        <v>KENNITH INGLE</v>
      </c>
      <c r="H4748" t="str">
        <f t="shared" si="74"/>
        <v>TP80015VK</v>
      </c>
    </row>
    <row r="4749" spans="1:8" x14ac:dyDescent="0.55000000000000004">
      <c r="A4749" t="s">
        <v>4245</v>
      </c>
      <c r="B4749" s="1">
        <v>40878</v>
      </c>
      <c r="C4749" t="s">
        <v>138</v>
      </c>
      <c r="D4749" t="s">
        <v>3465</v>
      </c>
      <c r="E4749" t="s">
        <v>3966</v>
      </c>
      <c r="F4749">
        <v>1</v>
      </c>
      <c r="G4749" t="str">
        <f t="array" ref="G4749">INDEX(BillToName,MATCH(A4749,'Bill to Data'!$A$2:$A$3040,0))</f>
        <v>JAMES PHILLIPS</v>
      </c>
      <c r="H4749" t="str">
        <f t="shared" si="74"/>
        <v>063-0172-125</v>
      </c>
    </row>
    <row r="4750" spans="1:8" x14ac:dyDescent="0.55000000000000004">
      <c r="A4750" t="s">
        <v>4245</v>
      </c>
      <c r="B4750" s="1">
        <v>40878</v>
      </c>
      <c r="C4750" t="s">
        <v>138</v>
      </c>
      <c r="D4750" t="s">
        <v>4246</v>
      </c>
      <c r="E4750" t="s">
        <v>4247</v>
      </c>
      <c r="F4750">
        <v>6</v>
      </c>
      <c r="G4750" t="str">
        <f t="array" ref="G4750">INDEX(BillToName,MATCH(A4750,'Bill to Data'!$A$2:$A$3040,0))</f>
        <v>JAMES PHILLIPS</v>
      </c>
      <c r="H4750" t="str">
        <f t="shared" si="74"/>
        <v>18725-NYB-785</v>
      </c>
    </row>
    <row r="4751" spans="1:8" x14ac:dyDescent="0.55000000000000004">
      <c r="A4751" t="s">
        <v>4245</v>
      </c>
      <c r="B4751" s="1">
        <v>40878</v>
      </c>
      <c r="C4751" t="s">
        <v>138</v>
      </c>
      <c r="D4751" t="s">
        <v>4248</v>
      </c>
      <c r="E4751" t="s">
        <v>4249</v>
      </c>
      <c r="F4751">
        <v>6</v>
      </c>
      <c r="G4751" t="str">
        <f t="array" ref="G4751">INDEX(BillToName,MATCH(A4751,'Bill to Data'!$A$2:$A$3040,0))</f>
        <v>JAMES PHILLIPS</v>
      </c>
      <c r="H4751" t="str">
        <f t="shared" si="74"/>
        <v>18724-NYB-785</v>
      </c>
    </row>
    <row r="4752" spans="1:8" x14ac:dyDescent="0.55000000000000004">
      <c r="A4752" t="s">
        <v>4245</v>
      </c>
      <c r="B4752" s="1">
        <v>40878</v>
      </c>
      <c r="C4752" t="s">
        <v>138</v>
      </c>
      <c r="D4752" t="s">
        <v>535</v>
      </c>
      <c r="E4752" t="s">
        <v>257</v>
      </c>
      <c r="F4752">
        <v>30</v>
      </c>
      <c r="G4752" t="str">
        <f t="array" ref="G4752">INDEX(BillToName,MATCH(A4752,'Bill to Data'!$A$2:$A$3040,0))</f>
        <v>JAMES PHILLIPS</v>
      </c>
      <c r="H4752" t="str">
        <f t="shared" si="74"/>
        <v>L85-075</v>
      </c>
    </row>
    <row r="4753" spans="1:8" x14ac:dyDescent="0.55000000000000004">
      <c r="A4753" t="s">
        <v>4250</v>
      </c>
      <c r="B4753" s="1">
        <v>40878</v>
      </c>
      <c r="C4753" t="s">
        <v>138</v>
      </c>
      <c r="D4753" t="s">
        <v>440</v>
      </c>
      <c r="E4753" t="s">
        <v>438</v>
      </c>
      <c r="F4753">
        <v>7</v>
      </c>
      <c r="G4753" t="str">
        <f t="array" ref="G4753">INDEX(BillToName,MATCH(A4753,'Bill to Data'!$A$2:$A$3040,0))</f>
        <v>BRENT THOMPSON</v>
      </c>
      <c r="H4753" t="str">
        <f t="shared" si="74"/>
        <v>TX-VK18</v>
      </c>
    </row>
    <row r="4754" spans="1:8" x14ac:dyDescent="0.55000000000000004">
      <c r="A4754" t="s">
        <v>4250</v>
      </c>
      <c r="B4754" s="1">
        <v>40878</v>
      </c>
      <c r="C4754" t="s">
        <v>138</v>
      </c>
      <c r="D4754" t="s">
        <v>1085</v>
      </c>
      <c r="E4754" t="s">
        <v>438</v>
      </c>
      <c r="F4754">
        <v>10</v>
      </c>
      <c r="G4754" t="str">
        <f t="array" ref="G4754">INDEX(BillToName,MATCH(A4754,'Bill to Data'!$A$2:$A$3040,0))</f>
        <v>BRENT THOMPSON</v>
      </c>
      <c r="H4754" t="str">
        <f t="shared" si="74"/>
        <v>TX-VK26</v>
      </c>
    </row>
    <row r="4755" spans="1:8" x14ac:dyDescent="0.55000000000000004">
      <c r="A4755" t="s">
        <v>4250</v>
      </c>
      <c r="B4755" s="1">
        <v>40878</v>
      </c>
      <c r="C4755" t="s">
        <v>138</v>
      </c>
      <c r="D4755" t="s">
        <v>4251</v>
      </c>
      <c r="E4755" t="s">
        <v>4252</v>
      </c>
      <c r="F4755">
        <v>3</v>
      </c>
      <c r="G4755" t="str">
        <f t="array" ref="G4755">INDEX(BillToName,MATCH(A4755,'Bill to Data'!$A$2:$A$3040,0))</f>
        <v>BRENT THOMPSON</v>
      </c>
      <c r="H4755" t="str">
        <f t="shared" si="74"/>
        <v>CP1325-SS</v>
      </c>
    </row>
    <row r="4756" spans="1:8" x14ac:dyDescent="0.55000000000000004">
      <c r="A4756" t="s">
        <v>4253</v>
      </c>
      <c r="B4756" s="1">
        <v>40879</v>
      </c>
      <c r="C4756" t="s">
        <v>138</v>
      </c>
      <c r="D4756" t="s">
        <v>580</v>
      </c>
      <c r="E4756" t="s">
        <v>476</v>
      </c>
      <c r="F4756">
        <v>3</v>
      </c>
      <c r="G4756" t="str">
        <f t="array" ref="G4756">INDEX(BillToName,MATCH(A4756,'Bill to Data'!$A$2:$A$3040,0))</f>
        <v>CRAIG ROWE</v>
      </c>
      <c r="H4756" t="str">
        <f t="shared" si="74"/>
        <v>19350-212-540-N</v>
      </c>
    </row>
    <row r="4757" spans="1:8" x14ac:dyDescent="0.55000000000000004">
      <c r="A4757" t="s">
        <v>4253</v>
      </c>
      <c r="B4757" s="1">
        <v>40879</v>
      </c>
      <c r="C4757" t="s">
        <v>138</v>
      </c>
      <c r="D4757" t="s">
        <v>579</v>
      </c>
      <c r="E4757" t="s">
        <v>474</v>
      </c>
      <c r="F4757">
        <v>1</v>
      </c>
      <c r="G4757" t="str">
        <f t="array" ref="G4757">INDEX(BillToName,MATCH(A4757,'Bill to Data'!$A$2:$A$3040,0))</f>
        <v>CRAIG ROWE</v>
      </c>
      <c r="H4757" t="str">
        <f t="shared" si="74"/>
        <v>19349-211-540-N</v>
      </c>
    </row>
    <row r="4758" spans="1:8" x14ac:dyDescent="0.55000000000000004">
      <c r="A4758" t="s">
        <v>4253</v>
      </c>
      <c r="B4758" s="1">
        <v>40879</v>
      </c>
      <c r="C4758" t="s">
        <v>138</v>
      </c>
      <c r="D4758" t="s">
        <v>2509</v>
      </c>
      <c r="E4758" t="s">
        <v>4254</v>
      </c>
      <c r="F4758">
        <v>1</v>
      </c>
      <c r="G4758" t="str">
        <f t="array" ref="G4758">INDEX(BillToName,MATCH(A4758,'Bill to Data'!$A$2:$A$3040,0))</f>
        <v>CRAIG ROWE</v>
      </c>
      <c r="H4758" t="str">
        <f t="shared" si="74"/>
        <v>200PH-5E</v>
      </c>
    </row>
    <row r="4759" spans="1:8" x14ac:dyDescent="0.55000000000000004">
      <c r="A4759" t="s">
        <v>4255</v>
      </c>
      <c r="B4759" s="1">
        <v>40879</v>
      </c>
      <c r="C4759" t="s">
        <v>1</v>
      </c>
      <c r="D4759" t="s">
        <v>665</v>
      </c>
      <c r="E4759" t="s">
        <v>666</v>
      </c>
      <c r="F4759">
        <v>5</v>
      </c>
      <c r="G4759" t="str">
        <f t="array" ref="G4759">INDEX(BillToName,MATCH(A4759,'Bill to Data'!$A$2:$A$3040,0))</f>
        <v>JULES MARAEAURIA</v>
      </c>
      <c r="H4759" t="str">
        <f t="shared" si="74"/>
        <v>AI11004-VS</v>
      </c>
    </row>
    <row r="4760" spans="1:8" x14ac:dyDescent="0.55000000000000004">
      <c r="A4760" t="s">
        <v>4255</v>
      </c>
      <c r="B4760" s="1">
        <v>40879</v>
      </c>
      <c r="C4760" t="s">
        <v>1</v>
      </c>
      <c r="D4760" t="s">
        <v>959</v>
      </c>
      <c r="E4760" t="s">
        <v>307</v>
      </c>
      <c r="F4760">
        <v>5</v>
      </c>
      <c r="G4760" t="str">
        <f t="array" ref="G4760">INDEX(BillToName,MATCH(A4760,'Bill to Data'!$A$2:$A$3040,0))</f>
        <v>JULES MARAEAURIA</v>
      </c>
      <c r="H4760" t="str">
        <f t="shared" si="74"/>
        <v>AI11006-VS</v>
      </c>
    </row>
    <row r="4761" spans="1:8" x14ac:dyDescent="0.55000000000000004">
      <c r="A4761" t="s">
        <v>4255</v>
      </c>
      <c r="B4761" s="1">
        <v>40879</v>
      </c>
      <c r="C4761" t="s">
        <v>1</v>
      </c>
      <c r="D4761" t="s">
        <v>772</v>
      </c>
      <c r="E4761" t="s">
        <v>307</v>
      </c>
      <c r="F4761">
        <v>5</v>
      </c>
      <c r="G4761" t="str">
        <f t="array" ref="G4761">INDEX(BillToName,MATCH(A4761,'Bill to Data'!$A$2:$A$3040,0))</f>
        <v>JULES MARAEAURIA</v>
      </c>
      <c r="H4761" t="str">
        <f t="shared" si="74"/>
        <v>AI11008-VS</v>
      </c>
    </row>
    <row r="4762" spans="1:8" x14ac:dyDescent="0.55000000000000004">
      <c r="A4762" t="s">
        <v>4255</v>
      </c>
      <c r="B4762" s="1">
        <v>40879</v>
      </c>
      <c r="C4762" t="s">
        <v>1</v>
      </c>
      <c r="D4762" t="s">
        <v>2141</v>
      </c>
      <c r="E4762" t="s">
        <v>307</v>
      </c>
      <c r="F4762">
        <v>5</v>
      </c>
      <c r="G4762" t="str">
        <f t="array" ref="G4762">INDEX(BillToName,MATCH(A4762,'Bill to Data'!$A$2:$A$3040,0))</f>
        <v>JULES MARAEAURIA</v>
      </c>
      <c r="H4762" t="str">
        <f t="shared" si="74"/>
        <v>AI11005-VS</v>
      </c>
    </row>
    <row r="4763" spans="1:8" x14ac:dyDescent="0.55000000000000004">
      <c r="A4763" t="s">
        <v>4255</v>
      </c>
      <c r="B4763" s="1">
        <v>40879</v>
      </c>
      <c r="C4763" t="s">
        <v>1</v>
      </c>
      <c r="D4763" t="s">
        <v>738</v>
      </c>
      <c r="E4763" t="s">
        <v>307</v>
      </c>
      <c r="F4763">
        <v>5</v>
      </c>
      <c r="G4763" t="str">
        <f t="array" ref="G4763">INDEX(BillToName,MATCH(A4763,'Bill to Data'!$A$2:$A$3040,0))</f>
        <v>JULES MARAEAURIA</v>
      </c>
      <c r="H4763" t="str">
        <f t="shared" si="74"/>
        <v>AI11003-VS</v>
      </c>
    </row>
    <row r="4764" spans="1:8" x14ac:dyDescent="0.55000000000000004">
      <c r="A4764" t="s">
        <v>4255</v>
      </c>
      <c r="B4764" s="1">
        <v>40879</v>
      </c>
      <c r="C4764" t="s">
        <v>1</v>
      </c>
      <c r="D4764" t="s">
        <v>306</v>
      </c>
      <c r="E4764" t="s">
        <v>307</v>
      </c>
      <c r="F4764">
        <v>5</v>
      </c>
      <c r="G4764" t="str">
        <f t="array" ref="G4764">INDEX(BillToName,MATCH(A4764,'Bill to Data'!$A$2:$A$3040,0))</f>
        <v>JULES MARAEAURIA</v>
      </c>
      <c r="H4764" t="str">
        <f t="shared" si="74"/>
        <v>AI11002-VS</v>
      </c>
    </row>
    <row r="4765" spans="1:8" x14ac:dyDescent="0.55000000000000004">
      <c r="A4765" t="s">
        <v>4255</v>
      </c>
      <c r="B4765" s="1">
        <v>40879</v>
      </c>
      <c r="C4765" t="s">
        <v>1</v>
      </c>
      <c r="D4765" t="s">
        <v>374</v>
      </c>
      <c r="E4765" t="s">
        <v>307</v>
      </c>
      <c r="F4765">
        <v>5</v>
      </c>
      <c r="G4765" t="str">
        <f t="array" ref="G4765">INDEX(BillToName,MATCH(A4765,'Bill to Data'!$A$2:$A$3040,0))</f>
        <v>JULES MARAEAURIA</v>
      </c>
      <c r="H4765" t="str">
        <f t="shared" si="74"/>
        <v>AI110025-VS</v>
      </c>
    </row>
    <row r="4766" spans="1:8" x14ac:dyDescent="0.55000000000000004">
      <c r="A4766" t="s">
        <v>4255</v>
      </c>
      <c r="B4766" s="1">
        <v>40879</v>
      </c>
      <c r="C4766" t="s">
        <v>1</v>
      </c>
      <c r="D4766" t="s">
        <v>1876</v>
      </c>
      <c r="E4766" t="s">
        <v>307</v>
      </c>
      <c r="F4766">
        <v>5</v>
      </c>
      <c r="G4766" t="str">
        <f t="array" ref="G4766">INDEX(BillToName,MATCH(A4766,'Bill to Data'!$A$2:$A$3040,0))</f>
        <v>JULES MARAEAURIA</v>
      </c>
      <c r="H4766" t="str">
        <f t="shared" si="74"/>
        <v>AI110015-VS</v>
      </c>
    </row>
    <row r="4767" spans="1:8" x14ac:dyDescent="0.55000000000000004">
      <c r="A4767" t="s">
        <v>4256</v>
      </c>
      <c r="B4767" s="1">
        <v>40879</v>
      </c>
      <c r="C4767" t="s">
        <v>138</v>
      </c>
      <c r="D4767" t="s">
        <v>2409</v>
      </c>
      <c r="E4767" t="s">
        <v>2410</v>
      </c>
      <c r="F4767">
        <v>60</v>
      </c>
      <c r="G4767" t="str">
        <f t="array" ref="G4767">INDEX(BillToName,MATCH(A4767,'Bill to Data'!$A$2:$A$3040,0))</f>
        <v>FRED PERSON</v>
      </c>
      <c r="H4767" t="str">
        <f t="shared" si="74"/>
        <v>TADF025</v>
      </c>
    </row>
    <row r="4768" spans="1:8" x14ac:dyDescent="0.55000000000000004">
      <c r="A4768" t="s">
        <v>4256</v>
      </c>
      <c r="B4768" s="1">
        <v>40879</v>
      </c>
      <c r="C4768" t="s">
        <v>138</v>
      </c>
      <c r="D4768" t="s">
        <v>1567</v>
      </c>
      <c r="E4768" t="s">
        <v>893</v>
      </c>
      <c r="F4768">
        <v>30</v>
      </c>
      <c r="G4768" t="str">
        <f t="array" ref="G4768">INDEX(BillToName,MATCH(A4768,'Bill to Data'!$A$2:$A$3040,0))</f>
        <v>FRED PERSON</v>
      </c>
      <c r="H4768" t="str">
        <f t="shared" si="74"/>
        <v>TDXL11003</v>
      </c>
    </row>
    <row r="4769" spans="1:8" x14ac:dyDescent="0.55000000000000004">
      <c r="A4769" t="s">
        <v>4256</v>
      </c>
      <c r="B4769" s="1">
        <v>40879</v>
      </c>
      <c r="C4769" t="s">
        <v>138</v>
      </c>
      <c r="D4769" t="s">
        <v>129</v>
      </c>
      <c r="E4769" t="s">
        <v>72</v>
      </c>
      <c r="F4769">
        <v>110</v>
      </c>
      <c r="G4769" t="str">
        <f t="array" ref="G4769">INDEX(BillToName,MATCH(A4769,'Bill to Data'!$A$2:$A$3040,0))</f>
        <v>FRED PERSON</v>
      </c>
      <c r="H4769" t="str">
        <f t="shared" si="74"/>
        <v>55215-100-EPR</v>
      </c>
    </row>
    <row r="4770" spans="1:8" x14ac:dyDescent="0.55000000000000004">
      <c r="A4770" t="s">
        <v>4257</v>
      </c>
      <c r="B4770" s="1">
        <v>40883</v>
      </c>
      <c r="C4770" t="s">
        <v>138</v>
      </c>
      <c r="D4770" t="s">
        <v>4258</v>
      </c>
      <c r="E4770" t="s">
        <v>4259</v>
      </c>
      <c r="F4770">
        <v>2</v>
      </c>
      <c r="G4770" t="str">
        <f t="array" ref="G4770">INDEX(BillToName,MATCH(A4770,'Bill to Data'!$A$2:$A$3040,0))</f>
        <v>Larry Myers</v>
      </c>
      <c r="H4770" t="str">
        <f t="shared" si="74"/>
        <v>850000114</v>
      </c>
    </row>
    <row r="4771" spans="1:8" x14ac:dyDescent="0.55000000000000004">
      <c r="A4771" t="s">
        <v>4260</v>
      </c>
      <c r="B4771" s="1">
        <v>40883</v>
      </c>
      <c r="C4771" t="s">
        <v>138</v>
      </c>
      <c r="D4771" t="s">
        <v>2910</v>
      </c>
      <c r="E4771" t="s">
        <v>3890</v>
      </c>
      <c r="F4771">
        <v>1</v>
      </c>
      <c r="G4771" t="str">
        <f t="array" ref="G4771">INDEX(BillToName,MATCH(A4771,'Bill to Data'!$A$2:$A$3040,0))</f>
        <v>William Wolfram</v>
      </c>
      <c r="H4771" t="str">
        <f t="shared" si="74"/>
        <v>VWIC300</v>
      </c>
    </row>
    <row r="4772" spans="1:8" x14ac:dyDescent="0.55000000000000004">
      <c r="A4772" t="s">
        <v>4261</v>
      </c>
      <c r="B4772" s="1">
        <v>40884</v>
      </c>
      <c r="C4772" t="s">
        <v>138</v>
      </c>
      <c r="D4772" t="s">
        <v>2910</v>
      </c>
      <c r="E4772" t="s">
        <v>3890</v>
      </c>
      <c r="F4772">
        <v>1</v>
      </c>
      <c r="G4772" t="str">
        <f t="array" ref="G4772">INDEX(BillToName,MATCH(A4772,'Bill to Data'!$A$2:$A$3040,0))</f>
        <v>MAURICE TOUGAS</v>
      </c>
      <c r="H4772" t="str">
        <f t="shared" si="74"/>
        <v>VWIC300</v>
      </c>
    </row>
    <row r="4773" spans="1:8" x14ac:dyDescent="0.55000000000000004">
      <c r="A4773" t="s">
        <v>4262</v>
      </c>
      <c r="B4773" s="1">
        <v>40884</v>
      </c>
      <c r="C4773" t="s">
        <v>138</v>
      </c>
      <c r="D4773" t="s">
        <v>2910</v>
      </c>
      <c r="E4773" t="s">
        <v>3890</v>
      </c>
      <c r="F4773">
        <v>1</v>
      </c>
      <c r="G4773" t="str">
        <f t="array" ref="G4773">INDEX(BillToName,MATCH(A4773,'Bill to Data'!$A$2:$A$3040,0))</f>
        <v>Lucas Devries</v>
      </c>
      <c r="H4773" t="str">
        <f t="shared" si="74"/>
        <v>VWIC300</v>
      </c>
    </row>
    <row r="4774" spans="1:8" x14ac:dyDescent="0.55000000000000004">
      <c r="A4774" t="s">
        <v>4263</v>
      </c>
      <c r="B4774" s="1">
        <v>40885</v>
      </c>
      <c r="C4774" t="s">
        <v>138</v>
      </c>
      <c r="D4774" t="s">
        <v>1109</v>
      </c>
      <c r="E4774" t="s">
        <v>4185</v>
      </c>
      <c r="F4774">
        <v>2</v>
      </c>
      <c r="G4774" t="str">
        <f t="array" ref="G4774">INDEX(BillToName,MATCH(A4774,'Bill to Data'!$A$2:$A$3040,0))</f>
        <v>Jeffrey Levine</v>
      </c>
      <c r="H4774" t="str">
        <f t="shared" si="74"/>
        <v>R0620526</v>
      </c>
    </row>
    <row r="4775" spans="1:8" x14ac:dyDescent="0.55000000000000004">
      <c r="A4775" t="s">
        <v>4264</v>
      </c>
      <c r="B4775" s="1">
        <v>40885</v>
      </c>
      <c r="C4775" t="s">
        <v>138</v>
      </c>
      <c r="D4775" t="s">
        <v>254</v>
      </c>
      <c r="E4775" t="s">
        <v>255</v>
      </c>
      <c r="F4775">
        <v>250</v>
      </c>
      <c r="G4775" t="str">
        <f t="array" ref="G4775">INDEX(BillToName,MATCH(A4775,'Bill to Data'!$A$2:$A$3040,0))</f>
        <v>Business Connections</v>
      </c>
      <c r="H4775" t="str">
        <f t="shared" si="74"/>
        <v>CP21953-EPR</v>
      </c>
    </row>
    <row r="4776" spans="1:8" x14ac:dyDescent="0.55000000000000004">
      <c r="A4776" t="s">
        <v>4264</v>
      </c>
      <c r="B4776" s="1">
        <v>40885</v>
      </c>
      <c r="C4776" t="s">
        <v>138</v>
      </c>
      <c r="D4776" t="s">
        <v>688</v>
      </c>
      <c r="E4776" t="s">
        <v>689</v>
      </c>
      <c r="F4776">
        <v>250</v>
      </c>
      <c r="G4776" t="str">
        <f t="array" ref="G4776">INDEX(BillToName,MATCH(A4776,'Bill to Data'!$A$2:$A$3040,0))</f>
        <v>Business Connections</v>
      </c>
      <c r="H4776" t="str">
        <f t="shared" si="74"/>
        <v>CP18999-EPR</v>
      </c>
    </row>
    <row r="4777" spans="1:8" x14ac:dyDescent="0.55000000000000004">
      <c r="A4777" t="s">
        <v>4265</v>
      </c>
      <c r="B4777" s="1">
        <v>40886</v>
      </c>
      <c r="C4777" t="s">
        <v>138</v>
      </c>
      <c r="D4777" t="s">
        <v>2422</v>
      </c>
      <c r="E4777" t="s">
        <v>2423</v>
      </c>
      <c r="F4777">
        <v>10</v>
      </c>
      <c r="G4777" t="str">
        <f t="array" ref="G4777">INDEX(BillToName,MATCH(A4777,'Bill to Data'!$A$2:$A$3040,0))</f>
        <v>Ad Image</v>
      </c>
      <c r="H4777" t="str">
        <f t="shared" si="74"/>
        <v>AA30L-PP</v>
      </c>
    </row>
    <row r="4778" spans="1:8" x14ac:dyDescent="0.55000000000000004">
      <c r="A4778" t="s">
        <v>4266</v>
      </c>
      <c r="B4778" s="1">
        <v>40886</v>
      </c>
      <c r="C4778" t="s">
        <v>1</v>
      </c>
      <c r="D4778" t="s">
        <v>2764</v>
      </c>
      <c r="E4778" t="s">
        <v>134</v>
      </c>
      <c r="F4778">
        <v>1</v>
      </c>
      <c r="G4778" t="str">
        <f t="array" ref="G4778">INDEX(BillToName,MATCH(A4778,'Bill to Data'!$A$2:$A$3040,0))</f>
        <v>Marcia Dayton</v>
      </c>
      <c r="H4778" t="str">
        <f t="shared" si="74"/>
        <v>5330C-HRX</v>
      </c>
    </row>
    <row r="4779" spans="1:8" x14ac:dyDescent="0.55000000000000004">
      <c r="A4779" t="s">
        <v>4267</v>
      </c>
      <c r="B4779" s="1">
        <v>40886</v>
      </c>
      <c r="C4779" t="s">
        <v>138</v>
      </c>
      <c r="D4779" t="s">
        <v>2327</v>
      </c>
      <c r="E4779" t="s">
        <v>4268</v>
      </c>
      <c r="F4779">
        <v>1</v>
      </c>
      <c r="G4779" t="str">
        <f t="array" ref="G4779">INDEX(BillToName,MATCH(A4779,'Bill to Data'!$A$2:$A$3040,0))</f>
        <v>Kirk Vogel</v>
      </c>
      <c r="H4779" t="str">
        <f t="shared" si="74"/>
        <v>MIS220AAK</v>
      </c>
    </row>
    <row r="4780" spans="1:8" x14ac:dyDescent="0.55000000000000004">
      <c r="A4780" t="s">
        <v>4267</v>
      </c>
      <c r="B4780" s="1">
        <v>40886</v>
      </c>
      <c r="C4780" t="s">
        <v>138</v>
      </c>
      <c r="D4780" t="s">
        <v>1152</v>
      </c>
      <c r="E4780" t="s">
        <v>1153</v>
      </c>
      <c r="F4780">
        <v>1</v>
      </c>
      <c r="G4780" t="str">
        <f t="array" ref="G4780">INDEX(BillToName,MATCH(A4780,'Bill to Data'!$A$2:$A$3040,0))</f>
        <v>Kirk Vogel</v>
      </c>
      <c r="H4780" t="str">
        <f t="shared" si="74"/>
        <v>IN0030-24</v>
      </c>
    </row>
    <row r="4781" spans="1:8" x14ac:dyDescent="0.55000000000000004">
      <c r="A4781" t="s">
        <v>4269</v>
      </c>
      <c r="B4781" s="1">
        <v>40886</v>
      </c>
      <c r="C4781" t="s">
        <v>1</v>
      </c>
      <c r="D4781" t="s">
        <v>1298</v>
      </c>
      <c r="E4781" t="s">
        <v>1299</v>
      </c>
      <c r="F4781">
        <v>1</v>
      </c>
      <c r="G4781" t="str">
        <f t="array" ref="G4781">INDEX(BillToName,MATCH(A4781,'Bill to Data'!$A$2:$A$3040,0))</f>
        <v>GENE DECLUE</v>
      </c>
      <c r="H4781" t="str">
        <f t="shared" si="74"/>
        <v>INFD0015-19</v>
      </c>
    </row>
    <row r="4782" spans="1:8" x14ac:dyDescent="0.55000000000000004">
      <c r="A4782" t="s">
        <v>4270</v>
      </c>
      <c r="B4782" s="1">
        <v>40886</v>
      </c>
      <c r="C4782" t="s">
        <v>138</v>
      </c>
      <c r="D4782" t="s">
        <v>2381</v>
      </c>
      <c r="E4782" t="s">
        <v>638</v>
      </c>
      <c r="F4782">
        <v>2</v>
      </c>
      <c r="G4782" t="str">
        <f t="array" ref="G4782">INDEX(BillToName,MATCH(A4782,'Bill to Data'!$A$2:$A$3040,0))</f>
        <v>DWAYNE BROWN</v>
      </c>
      <c r="H4782" t="str">
        <f t="shared" si="74"/>
        <v>5500-PPB-X18</v>
      </c>
    </row>
    <row r="4783" spans="1:8" x14ac:dyDescent="0.55000000000000004">
      <c r="A4783" t="s">
        <v>4270</v>
      </c>
      <c r="B4783" s="1">
        <v>40886</v>
      </c>
      <c r="C4783" t="s">
        <v>138</v>
      </c>
      <c r="D4783" t="s">
        <v>2867</v>
      </c>
      <c r="E4783" t="s">
        <v>2868</v>
      </c>
      <c r="F4783">
        <v>2</v>
      </c>
      <c r="G4783" t="str">
        <f t="array" ref="G4783">INDEX(BillToName,MATCH(A4783,'Bill to Data'!$A$2:$A$3040,0))</f>
        <v>DWAYNE BROWN</v>
      </c>
      <c r="H4783" t="str">
        <f t="shared" si="74"/>
        <v>AM11001</v>
      </c>
    </row>
    <row r="4784" spans="1:8" x14ac:dyDescent="0.55000000000000004">
      <c r="A4784" t="s">
        <v>4271</v>
      </c>
      <c r="B4784" s="1">
        <v>40886</v>
      </c>
      <c r="C4784" t="s">
        <v>138</v>
      </c>
      <c r="D4784" t="s">
        <v>860</v>
      </c>
      <c r="E4784" t="s">
        <v>120</v>
      </c>
      <c r="F4784">
        <v>58</v>
      </c>
      <c r="G4784" t="str">
        <f t="array" ref="G4784">INDEX(BillToName,MATCH(A4784,'Bill to Data'!$A$2:$A$3040,0))</f>
        <v>EARL COSSUS</v>
      </c>
      <c r="H4784" t="str">
        <f t="shared" si="74"/>
        <v>XR8002VS</v>
      </c>
    </row>
    <row r="4785" spans="1:8" x14ac:dyDescent="0.55000000000000004">
      <c r="A4785" t="s">
        <v>4272</v>
      </c>
      <c r="B4785" s="1">
        <v>40886</v>
      </c>
      <c r="C4785" t="s">
        <v>138</v>
      </c>
      <c r="D4785" t="s">
        <v>4273</v>
      </c>
      <c r="E4785" t="s">
        <v>4274</v>
      </c>
      <c r="F4785">
        <v>1</v>
      </c>
      <c r="G4785" t="str">
        <f t="array" ref="G4785">INDEX(BillToName,MATCH(A4785,'Bill to Data'!$A$2:$A$3040,0))</f>
        <v>CRAIG ROWE</v>
      </c>
      <c r="H4785" t="str">
        <f t="shared" si="74"/>
        <v>01514</v>
      </c>
    </row>
    <row r="4786" spans="1:8" x14ac:dyDescent="0.55000000000000004">
      <c r="A4786" t="s">
        <v>4272</v>
      </c>
      <c r="B4786" s="1">
        <v>40886</v>
      </c>
      <c r="C4786" t="s">
        <v>138</v>
      </c>
      <c r="D4786" t="s">
        <v>4275</v>
      </c>
      <c r="E4786" t="s">
        <v>4276</v>
      </c>
      <c r="F4786">
        <v>1</v>
      </c>
      <c r="G4786" t="str">
        <f t="array" ref="G4786">INDEX(BillToName,MATCH(A4786,'Bill to Data'!$A$2:$A$3040,0))</f>
        <v>CRAIG ROWE</v>
      </c>
      <c r="H4786" t="str">
        <f t="shared" si="74"/>
        <v>01739</v>
      </c>
    </row>
    <row r="4787" spans="1:8" x14ac:dyDescent="0.55000000000000004">
      <c r="A4787" t="s">
        <v>4272</v>
      </c>
      <c r="B4787" s="1">
        <v>40886</v>
      </c>
      <c r="C4787" t="s">
        <v>138</v>
      </c>
      <c r="D4787" t="s">
        <v>580</v>
      </c>
      <c r="E4787" t="s">
        <v>476</v>
      </c>
      <c r="F4787">
        <v>3</v>
      </c>
      <c r="G4787" t="str">
        <f t="array" ref="G4787">INDEX(BillToName,MATCH(A4787,'Bill to Data'!$A$2:$A$3040,0))</f>
        <v>CRAIG ROWE</v>
      </c>
      <c r="H4787" t="str">
        <f t="shared" si="74"/>
        <v>19350-212-540-N</v>
      </c>
    </row>
    <row r="4788" spans="1:8" x14ac:dyDescent="0.55000000000000004">
      <c r="A4788" t="s">
        <v>4272</v>
      </c>
      <c r="B4788" s="1">
        <v>40886</v>
      </c>
      <c r="C4788" t="s">
        <v>138</v>
      </c>
      <c r="D4788" t="s">
        <v>579</v>
      </c>
      <c r="E4788" t="s">
        <v>474</v>
      </c>
      <c r="F4788">
        <v>1</v>
      </c>
      <c r="G4788" t="str">
        <f t="array" ref="G4788">INDEX(BillToName,MATCH(A4788,'Bill to Data'!$A$2:$A$3040,0))</f>
        <v>CRAIG ROWE</v>
      </c>
      <c r="H4788" t="str">
        <f t="shared" si="74"/>
        <v>19349-211-540-N</v>
      </c>
    </row>
    <row r="4789" spans="1:8" x14ac:dyDescent="0.55000000000000004">
      <c r="A4789" t="s">
        <v>4272</v>
      </c>
      <c r="B4789" s="1">
        <v>40886</v>
      </c>
      <c r="C4789" t="s">
        <v>138</v>
      </c>
      <c r="D4789" t="s">
        <v>111</v>
      </c>
      <c r="E4789" t="s">
        <v>76</v>
      </c>
      <c r="F4789">
        <v>5</v>
      </c>
      <c r="G4789" t="str">
        <f t="array" ref="G4789">INDEX(BillToName,MATCH(A4789,'Bill to Data'!$A$2:$A$3040,0))</f>
        <v>CRAIG ROWE</v>
      </c>
      <c r="H4789" t="str">
        <f t="shared" si="74"/>
        <v>QJ111SQ-1</v>
      </c>
    </row>
    <row r="4790" spans="1:8" x14ac:dyDescent="0.55000000000000004">
      <c r="A4790" t="s">
        <v>4272</v>
      </c>
      <c r="B4790" s="1">
        <v>40886</v>
      </c>
      <c r="C4790" t="s">
        <v>138</v>
      </c>
      <c r="D4790" t="s">
        <v>31</v>
      </c>
      <c r="E4790" t="s">
        <v>30</v>
      </c>
      <c r="F4790">
        <v>10</v>
      </c>
      <c r="G4790" t="str">
        <f t="array" ref="G4790">INDEX(BillToName,MATCH(A4790,'Bill to Data'!$A$2:$A$3040,0))</f>
        <v>CRAIG ROWE</v>
      </c>
      <c r="H4790" t="str">
        <f t="shared" si="74"/>
        <v>25612-1-NYR</v>
      </c>
    </row>
    <row r="4791" spans="1:8" x14ac:dyDescent="0.55000000000000004">
      <c r="A4791" t="s">
        <v>4277</v>
      </c>
      <c r="B4791" s="1">
        <v>40886</v>
      </c>
      <c r="C4791" t="s">
        <v>138</v>
      </c>
      <c r="D4791" t="s">
        <v>350</v>
      </c>
      <c r="E4791" t="s">
        <v>351</v>
      </c>
      <c r="F4791">
        <v>1</v>
      </c>
      <c r="G4791" t="str">
        <f t="array" ref="G4791">INDEX(BillToName,MATCH(A4791,'Bill to Data'!$A$2:$A$3040,0))</f>
        <v>MANSUR NESSRALLA</v>
      </c>
      <c r="H4791" t="str">
        <f t="shared" si="74"/>
        <v>AA144A-1</v>
      </c>
    </row>
    <row r="4792" spans="1:8" x14ac:dyDescent="0.55000000000000004">
      <c r="A4792" t="s">
        <v>4278</v>
      </c>
      <c r="B4792" s="1">
        <v>40890</v>
      </c>
      <c r="C4792" t="s">
        <v>1</v>
      </c>
      <c r="D4792" t="s">
        <v>33</v>
      </c>
      <c r="E4792" t="s">
        <v>34</v>
      </c>
      <c r="F4792">
        <v>2</v>
      </c>
      <c r="G4792" t="str">
        <f t="array" ref="G4792">INDEX(BillToName,MATCH(A4792,'Bill to Data'!$A$2:$A$3040,0))</f>
        <v>STEVE WEEBER</v>
      </c>
      <c r="H4792" t="str">
        <f t="shared" si="74"/>
        <v>AA6B</v>
      </c>
    </row>
    <row r="4793" spans="1:8" x14ac:dyDescent="0.55000000000000004">
      <c r="A4793" t="s">
        <v>4279</v>
      </c>
      <c r="B4793" s="1">
        <v>40890</v>
      </c>
      <c r="C4793" t="s">
        <v>1</v>
      </c>
      <c r="D4793" t="s">
        <v>1298</v>
      </c>
      <c r="E4793" t="s">
        <v>1299</v>
      </c>
      <c r="F4793">
        <v>1</v>
      </c>
      <c r="G4793" t="str">
        <f t="array" ref="G4793">INDEX(BillToName,MATCH(A4793,'Bill to Data'!$A$2:$A$3040,0))</f>
        <v>DAN WREN</v>
      </c>
      <c r="H4793" t="str">
        <f t="shared" si="74"/>
        <v>INFD0015-19</v>
      </c>
    </row>
    <row r="4794" spans="1:8" x14ac:dyDescent="0.55000000000000004">
      <c r="A4794" t="s">
        <v>4280</v>
      </c>
      <c r="B4794" s="1">
        <v>40890</v>
      </c>
      <c r="C4794" t="s">
        <v>1</v>
      </c>
      <c r="D4794" t="s">
        <v>1097</v>
      </c>
      <c r="E4794" t="s">
        <v>1098</v>
      </c>
      <c r="F4794">
        <v>1</v>
      </c>
      <c r="G4794" t="str">
        <f t="array" ref="G4794">INDEX(BillToName,MATCH(A4794,'Bill to Data'!$A$2:$A$3040,0))</f>
        <v>DAVID BOWERS</v>
      </c>
      <c r="H4794" t="str">
        <f t="shared" si="74"/>
        <v>IN15-ST</v>
      </c>
    </row>
    <row r="4795" spans="1:8" x14ac:dyDescent="0.55000000000000004">
      <c r="A4795" t="s">
        <v>4281</v>
      </c>
      <c r="B4795" s="1">
        <v>40891</v>
      </c>
      <c r="C4795" t="s">
        <v>138</v>
      </c>
      <c r="D4795" t="s">
        <v>2910</v>
      </c>
      <c r="E4795" t="s">
        <v>3890</v>
      </c>
      <c r="F4795">
        <v>1</v>
      </c>
      <c r="G4795" t="str">
        <f t="array" ref="G4795">INDEX(BillToName,MATCH(A4795,'Bill to Data'!$A$2:$A$3040,0))</f>
        <v>DAVID DAISY</v>
      </c>
      <c r="H4795" t="str">
        <f t="shared" si="74"/>
        <v>VWIC300</v>
      </c>
    </row>
    <row r="4796" spans="1:8" x14ac:dyDescent="0.55000000000000004">
      <c r="A4796" t="s">
        <v>4282</v>
      </c>
      <c r="B4796" s="1">
        <v>40891</v>
      </c>
      <c r="C4796" t="s">
        <v>138</v>
      </c>
      <c r="D4796" t="s">
        <v>3288</v>
      </c>
      <c r="E4796" t="s">
        <v>4283</v>
      </c>
      <c r="F4796">
        <v>1</v>
      </c>
      <c r="G4796" t="str">
        <f t="array" ref="G4796">INDEX(BillToName,MATCH(A4796,'Bill to Data'!$A$2:$A$3040,0))</f>
        <v>Warren Young</v>
      </c>
      <c r="H4796" t="str">
        <f t="shared" si="74"/>
        <v>LSM300-50</v>
      </c>
    </row>
    <row r="4797" spans="1:8" x14ac:dyDescent="0.55000000000000004">
      <c r="A4797" t="s">
        <v>4284</v>
      </c>
      <c r="B4797" s="1">
        <v>40891</v>
      </c>
      <c r="C4797" t="s">
        <v>138</v>
      </c>
      <c r="D4797" t="s">
        <v>2178</v>
      </c>
      <c r="E4797" t="s">
        <v>86</v>
      </c>
      <c r="F4797">
        <v>120</v>
      </c>
      <c r="G4797" t="str">
        <f t="array" ref="G4797">INDEX(BillToName,MATCH(A4797,'Bill to Data'!$A$2:$A$3040,0))</f>
        <v>PAT LONERGAN</v>
      </c>
      <c r="H4797" t="str">
        <f t="shared" si="74"/>
        <v>8079-PP-50</v>
      </c>
    </row>
    <row r="4798" spans="1:8" x14ac:dyDescent="0.55000000000000004">
      <c r="A4798" t="s">
        <v>4284</v>
      </c>
      <c r="B4798" s="1">
        <v>40891</v>
      </c>
      <c r="C4798" t="s">
        <v>138</v>
      </c>
      <c r="D4798" t="s">
        <v>238</v>
      </c>
      <c r="E4798" t="s">
        <v>86</v>
      </c>
      <c r="F4798">
        <v>180</v>
      </c>
      <c r="G4798" t="str">
        <f t="array" ref="G4798">INDEX(BillToName,MATCH(A4798,'Bill to Data'!$A$2:$A$3040,0))</f>
        <v>PAT LONERGAN</v>
      </c>
      <c r="H4798" t="str">
        <f t="shared" si="74"/>
        <v>8079-PP-100</v>
      </c>
    </row>
    <row r="4799" spans="1:8" x14ac:dyDescent="0.55000000000000004">
      <c r="A4799" t="s">
        <v>4284</v>
      </c>
      <c r="B4799" s="1">
        <v>40891</v>
      </c>
      <c r="C4799" t="s">
        <v>138</v>
      </c>
      <c r="D4799" t="s">
        <v>1903</v>
      </c>
      <c r="E4799" t="s">
        <v>4168</v>
      </c>
      <c r="F4799">
        <v>2</v>
      </c>
      <c r="G4799" t="str">
        <f t="array" ref="G4799">INDEX(BillToName,MATCH(A4799,'Bill to Data'!$A$2:$A$3040,0))</f>
        <v>PAT LONERGAN</v>
      </c>
      <c r="H4799" t="str">
        <f t="shared" si="74"/>
        <v>V300FP</v>
      </c>
    </row>
    <row r="4800" spans="1:8" x14ac:dyDescent="0.55000000000000004">
      <c r="A4800" t="s">
        <v>4284</v>
      </c>
      <c r="B4800" s="1">
        <v>40891</v>
      </c>
      <c r="C4800" t="s">
        <v>138</v>
      </c>
      <c r="D4800" t="s">
        <v>2163</v>
      </c>
      <c r="E4800" t="s">
        <v>4169</v>
      </c>
      <c r="F4800">
        <v>2</v>
      </c>
      <c r="G4800" t="str">
        <f t="array" ref="G4800">INDEX(BillToName,MATCH(A4800,'Bill to Data'!$A$2:$A$3040,0))</f>
        <v>PAT LONERGAN</v>
      </c>
      <c r="H4800" t="str">
        <f t="shared" si="74"/>
        <v>V200BL</v>
      </c>
    </row>
    <row r="4801" spans="1:8" x14ac:dyDescent="0.55000000000000004">
      <c r="A4801" t="s">
        <v>4284</v>
      </c>
      <c r="B4801" s="1">
        <v>40891</v>
      </c>
      <c r="C4801" t="s">
        <v>138</v>
      </c>
      <c r="D4801" t="s">
        <v>4170</v>
      </c>
      <c r="E4801" t="s">
        <v>4171</v>
      </c>
      <c r="F4801">
        <v>1</v>
      </c>
      <c r="G4801" t="str">
        <f t="array" ref="G4801">INDEX(BillToName,MATCH(A4801,'Bill to Data'!$A$2:$A$3040,0))</f>
        <v>PAT LONERGAN</v>
      </c>
      <c r="H4801" t="str">
        <f t="shared" si="74"/>
        <v>TF200AV</v>
      </c>
    </row>
    <row r="4802" spans="1:8" x14ac:dyDescent="0.55000000000000004">
      <c r="A4802" t="s">
        <v>4284</v>
      </c>
      <c r="B4802" s="1">
        <v>40891</v>
      </c>
      <c r="C4802" t="s">
        <v>138</v>
      </c>
      <c r="D4802" t="s">
        <v>1106</v>
      </c>
      <c r="E4802" t="s">
        <v>4172</v>
      </c>
      <c r="F4802">
        <v>1</v>
      </c>
      <c r="G4802" t="str">
        <f t="array" ref="G4802">INDEX(BillToName,MATCH(A4802,'Bill to Data'!$A$2:$A$3040,0))</f>
        <v>PAT LONERGAN</v>
      </c>
      <c r="H4802" t="str">
        <f t="shared" ref="H4802:H4865" si="75">LEFT(D4802,LEN(D4802))</f>
        <v>V200FP</v>
      </c>
    </row>
    <row r="4803" spans="1:8" x14ac:dyDescent="0.55000000000000004">
      <c r="A4803" t="s">
        <v>4285</v>
      </c>
      <c r="B4803" s="1">
        <v>40892</v>
      </c>
      <c r="C4803" t="s">
        <v>138</v>
      </c>
      <c r="D4803" t="s">
        <v>533</v>
      </c>
      <c r="E4803" t="s">
        <v>534</v>
      </c>
      <c r="F4803">
        <v>1</v>
      </c>
      <c r="G4803" t="str">
        <f t="array" ref="G4803">INDEX(BillToName,MATCH(A4803,'Bill to Data'!$A$2:$A$3040,0))</f>
        <v>Rod Gray</v>
      </c>
      <c r="H4803" t="str">
        <f t="shared" si="75"/>
        <v>23890</v>
      </c>
    </row>
    <row r="4804" spans="1:8" x14ac:dyDescent="0.55000000000000004">
      <c r="A4804" t="s">
        <v>4286</v>
      </c>
      <c r="B4804" s="1">
        <v>40892</v>
      </c>
      <c r="C4804" t="s">
        <v>1</v>
      </c>
      <c r="D4804" t="s">
        <v>2734</v>
      </c>
      <c r="E4804" t="s">
        <v>2735</v>
      </c>
      <c r="F4804">
        <v>1</v>
      </c>
      <c r="G4804" t="str">
        <f t="array" ref="G4804">INDEX(BillToName,MATCH(A4804,'Bill to Data'!$A$2:$A$3040,0))</f>
        <v>LUCAS BRUSAMARELLO</v>
      </c>
      <c r="H4804" t="str">
        <f t="shared" si="75"/>
        <v>063-0171-114</v>
      </c>
    </row>
    <row r="4805" spans="1:8" x14ac:dyDescent="0.55000000000000004">
      <c r="A4805" t="s">
        <v>4286</v>
      </c>
      <c r="B4805" s="1">
        <v>40892</v>
      </c>
      <c r="C4805" t="s">
        <v>1</v>
      </c>
      <c r="D4805" t="s">
        <v>4287</v>
      </c>
      <c r="E4805" t="s">
        <v>4288</v>
      </c>
      <c r="F4805">
        <v>1</v>
      </c>
      <c r="G4805" t="str">
        <f t="array" ref="G4805">INDEX(BillToName,MATCH(A4805,'Bill to Data'!$A$2:$A$3040,0))</f>
        <v>LUCAS BRUSAMARELLO</v>
      </c>
      <c r="H4805" t="str">
        <f t="shared" si="75"/>
        <v>063-0171-843</v>
      </c>
    </row>
    <row r="4806" spans="1:8" x14ac:dyDescent="0.55000000000000004">
      <c r="A4806" t="s">
        <v>4286</v>
      </c>
      <c r="B4806" s="1">
        <v>40892</v>
      </c>
      <c r="C4806" t="s">
        <v>1</v>
      </c>
      <c r="D4806" t="s">
        <v>449</v>
      </c>
      <c r="E4806" t="s">
        <v>450</v>
      </c>
      <c r="F4806">
        <v>1</v>
      </c>
      <c r="G4806" t="str">
        <f t="array" ref="G4806">INDEX(BillToName,MATCH(A4806,'Bill to Data'!$A$2:$A$3040,0))</f>
        <v>LUCAS BRUSAMARELLO</v>
      </c>
      <c r="H4806" t="str">
        <f t="shared" si="75"/>
        <v>420-1011-008</v>
      </c>
    </row>
    <row r="4807" spans="1:8" x14ac:dyDescent="0.55000000000000004">
      <c r="A4807" t="s">
        <v>4286</v>
      </c>
      <c r="B4807" s="1">
        <v>40892</v>
      </c>
      <c r="C4807" t="s">
        <v>1</v>
      </c>
      <c r="D4807" t="s">
        <v>4289</v>
      </c>
      <c r="E4807" t="s">
        <v>4290</v>
      </c>
      <c r="F4807">
        <v>1</v>
      </c>
      <c r="G4807" t="str">
        <f t="array" ref="G4807">INDEX(BillToName,MATCH(A4807,'Bill to Data'!$A$2:$A$3040,0))</f>
        <v>LUCAS BRUSAMARELLO</v>
      </c>
      <c r="H4807" t="str">
        <f t="shared" si="75"/>
        <v>117-0171-180</v>
      </c>
    </row>
    <row r="4808" spans="1:8" x14ac:dyDescent="0.55000000000000004">
      <c r="A4808" t="s">
        <v>4291</v>
      </c>
      <c r="B4808" s="1">
        <v>40892</v>
      </c>
      <c r="C4808" t="s">
        <v>138</v>
      </c>
      <c r="D4808" t="s">
        <v>2536</v>
      </c>
      <c r="E4808" t="s">
        <v>2537</v>
      </c>
      <c r="F4808">
        <v>1</v>
      </c>
      <c r="G4808" t="str">
        <f t="array" ref="G4808">INDEX(BillToName,MATCH(A4808,'Bill to Data'!$A$2:$A$3040,0))</f>
        <v>RANDY GASTINEAU</v>
      </c>
      <c r="H4808" t="str">
        <f t="shared" si="75"/>
        <v>117-0171-247</v>
      </c>
    </row>
    <row r="4809" spans="1:8" x14ac:dyDescent="0.55000000000000004">
      <c r="A4809" t="s">
        <v>4292</v>
      </c>
      <c r="B4809" s="1">
        <v>40892</v>
      </c>
      <c r="C4809" t="s">
        <v>1</v>
      </c>
      <c r="D4809" t="s">
        <v>522</v>
      </c>
      <c r="E4809" t="s">
        <v>63</v>
      </c>
      <c r="F4809">
        <v>4</v>
      </c>
      <c r="G4809" t="str">
        <f t="array" ref="G4809">INDEX(BillToName,MATCH(A4809,'Bill to Data'!$A$2:$A$3040,0))</f>
        <v>RICHARD MATTICK</v>
      </c>
      <c r="H4809" t="str">
        <f t="shared" si="75"/>
        <v>TP8003VS</v>
      </c>
    </row>
    <row r="4810" spans="1:8" x14ac:dyDescent="0.55000000000000004">
      <c r="A4810" t="s">
        <v>4292</v>
      </c>
      <c r="B4810" s="1">
        <v>40892</v>
      </c>
      <c r="C4810" t="s">
        <v>1</v>
      </c>
      <c r="D4810" t="s">
        <v>1002</v>
      </c>
      <c r="E4810" t="s">
        <v>3717</v>
      </c>
      <c r="F4810">
        <v>4</v>
      </c>
      <c r="G4810" t="str">
        <f t="array" ref="G4810">INDEX(BillToName,MATCH(A4810,'Bill to Data'!$A$2:$A$3040,0))</f>
        <v>RICHARD MATTICK</v>
      </c>
      <c r="H4810" t="str">
        <f t="shared" si="75"/>
        <v>22650-PP-1/4</v>
      </c>
    </row>
    <row r="4811" spans="1:8" x14ac:dyDescent="0.55000000000000004">
      <c r="A4811" t="s">
        <v>4293</v>
      </c>
      <c r="B4811" s="1">
        <v>40892</v>
      </c>
      <c r="C4811" t="s">
        <v>138</v>
      </c>
      <c r="D4811" t="s">
        <v>1497</v>
      </c>
      <c r="E4811" t="s">
        <v>1498</v>
      </c>
      <c r="F4811">
        <v>1</v>
      </c>
      <c r="G4811" t="str">
        <f t="array" ref="G4811">INDEX(BillToName,MATCH(A4811,'Bill to Data'!$A$2:$A$3040,0))</f>
        <v>BRYAN MULLIGAN</v>
      </c>
      <c r="H4811" t="str">
        <f t="shared" si="75"/>
        <v>063-0171-183</v>
      </c>
    </row>
    <row r="4812" spans="1:8" x14ac:dyDescent="0.55000000000000004">
      <c r="A4812" t="s">
        <v>4293</v>
      </c>
      <c r="B4812" s="1">
        <v>40892</v>
      </c>
      <c r="C4812" t="s">
        <v>138</v>
      </c>
      <c r="D4812" t="s">
        <v>2449</v>
      </c>
      <c r="E4812" t="s">
        <v>2450</v>
      </c>
      <c r="F4812">
        <v>3</v>
      </c>
      <c r="G4812" t="str">
        <f t="array" ref="G4812">INDEX(BillToName,MATCH(A4812,'Bill to Data'!$A$2:$A$3040,0))</f>
        <v>BRYAN MULLIGAN</v>
      </c>
      <c r="H4812" t="str">
        <f t="shared" si="75"/>
        <v>4111-035</v>
      </c>
    </row>
    <row r="4813" spans="1:8" x14ac:dyDescent="0.55000000000000004">
      <c r="A4813" t="s">
        <v>4293</v>
      </c>
      <c r="B4813" s="1">
        <v>40892</v>
      </c>
      <c r="C4813" t="s">
        <v>138</v>
      </c>
      <c r="D4813" t="s">
        <v>1674</v>
      </c>
      <c r="E4813" t="s">
        <v>1675</v>
      </c>
      <c r="F4813">
        <v>1</v>
      </c>
      <c r="G4813" t="str">
        <f t="array" ref="G4813">INDEX(BillToName,MATCH(A4813,'Bill to Data'!$A$2:$A$3040,0))</f>
        <v>BRYAN MULLIGAN</v>
      </c>
      <c r="H4813" t="str">
        <f t="shared" si="75"/>
        <v>063-0171-928</v>
      </c>
    </row>
    <row r="4814" spans="1:8" x14ac:dyDescent="0.55000000000000004">
      <c r="A4814" t="s">
        <v>4293</v>
      </c>
      <c r="B4814" s="1">
        <v>40892</v>
      </c>
      <c r="C4814" t="s">
        <v>138</v>
      </c>
      <c r="D4814" t="s">
        <v>3465</v>
      </c>
      <c r="E4814" t="s">
        <v>3966</v>
      </c>
      <c r="F4814">
        <v>1</v>
      </c>
      <c r="G4814" t="str">
        <f t="array" ref="G4814">INDEX(BillToName,MATCH(A4814,'Bill to Data'!$A$2:$A$3040,0))</f>
        <v>BRYAN MULLIGAN</v>
      </c>
      <c r="H4814" t="str">
        <f t="shared" si="75"/>
        <v>063-0172-125</v>
      </c>
    </row>
    <row r="4815" spans="1:8" x14ac:dyDescent="0.55000000000000004">
      <c r="A4815" t="s">
        <v>4293</v>
      </c>
      <c r="B4815" s="1">
        <v>40892</v>
      </c>
      <c r="C4815" t="s">
        <v>138</v>
      </c>
      <c r="D4815" t="s">
        <v>572</v>
      </c>
      <c r="E4815" t="s">
        <v>573</v>
      </c>
      <c r="F4815">
        <v>1</v>
      </c>
      <c r="G4815" t="str">
        <f t="array" ref="G4815">INDEX(BillToName,MATCH(A4815,'Bill to Data'!$A$2:$A$3040,0))</f>
        <v>BRYAN MULLIGAN</v>
      </c>
      <c r="H4815" t="str">
        <f t="shared" si="75"/>
        <v>115-0171-085</v>
      </c>
    </row>
    <row r="4816" spans="1:8" x14ac:dyDescent="0.55000000000000004">
      <c r="A4816" t="s">
        <v>4293</v>
      </c>
      <c r="B4816" s="1">
        <v>40892</v>
      </c>
      <c r="C4816" t="s">
        <v>138</v>
      </c>
      <c r="D4816" t="s">
        <v>1501</v>
      </c>
      <c r="E4816" t="s">
        <v>1502</v>
      </c>
      <c r="F4816">
        <v>1</v>
      </c>
      <c r="G4816" t="str">
        <f t="array" ref="G4816">INDEX(BillToName,MATCH(A4816,'Bill to Data'!$A$2:$A$3040,0))</f>
        <v>BRYAN MULLIGAN</v>
      </c>
      <c r="H4816" t="str">
        <f t="shared" si="75"/>
        <v>117-0171-165</v>
      </c>
    </row>
    <row r="4817" spans="1:8" x14ac:dyDescent="0.55000000000000004">
      <c r="A4817" t="s">
        <v>4293</v>
      </c>
      <c r="B4817" s="1">
        <v>40892</v>
      </c>
      <c r="C4817" t="s">
        <v>138</v>
      </c>
      <c r="D4817" t="s">
        <v>4294</v>
      </c>
      <c r="E4817" t="s">
        <v>4295</v>
      </c>
      <c r="F4817">
        <v>1</v>
      </c>
      <c r="G4817" t="str">
        <f t="array" ref="G4817">INDEX(BillToName,MATCH(A4817,'Bill to Data'!$A$2:$A$3040,0))</f>
        <v>BRYAN MULLIGAN</v>
      </c>
      <c r="H4817" t="str">
        <f t="shared" si="75"/>
        <v>115-0171-817</v>
      </c>
    </row>
    <row r="4818" spans="1:8" x14ac:dyDescent="0.55000000000000004">
      <c r="A4818" t="s">
        <v>4296</v>
      </c>
      <c r="B4818" s="1">
        <v>40893</v>
      </c>
      <c r="C4818" t="s">
        <v>138</v>
      </c>
      <c r="D4818" t="s">
        <v>3505</v>
      </c>
      <c r="E4818" t="s">
        <v>3506</v>
      </c>
      <c r="F4818">
        <v>2</v>
      </c>
      <c r="G4818" t="str">
        <f t="array" ref="G4818">INDEX(BillToName,MATCH(A4818,'Bill to Data'!$A$2:$A$3040,0))</f>
        <v>NATHANIEL WILLIAMS</v>
      </c>
      <c r="H4818" t="str">
        <f t="shared" si="75"/>
        <v>INFD30-24</v>
      </c>
    </row>
    <row r="4819" spans="1:8" x14ac:dyDescent="0.55000000000000004">
      <c r="A4819" t="s">
        <v>4296</v>
      </c>
      <c r="B4819" s="1">
        <v>40893</v>
      </c>
      <c r="C4819" t="s">
        <v>138</v>
      </c>
      <c r="D4819" t="s">
        <v>1154</v>
      </c>
      <c r="E4819" t="s">
        <v>1155</v>
      </c>
      <c r="F4819">
        <v>2</v>
      </c>
      <c r="G4819" t="str">
        <f t="array" ref="G4819">INDEX(BillToName,MATCH(A4819,'Bill to Data'!$A$2:$A$3040,0))</f>
        <v>NATHANIEL WILLIAMS</v>
      </c>
      <c r="H4819" t="str">
        <f t="shared" si="75"/>
        <v>IN30/60-ST</v>
      </c>
    </row>
    <row r="4820" spans="1:8" x14ac:dyDescent="0.55000000000000004">
      <c r="A4820" t="s">
        <v>4297</v>
      </c>
      <c r="B4820" s="1">
        <v>40893</v>
      </c>
      <c r="C4820" t="s">
        <v>138</v>
      </c>
      <c r="D4820" t="s">
        <v>1152</v>
      </c>
      <c r="E4820" t="s">
        <v>1153</v>
      </c>
      <c r="F4820">
        <v>1</v>
      </c>
      <c r="G4820" t="str">
        <f t="array" ref="G4820">INDEX(BillToName,MATCH(A4820,'Bill to Data'!$A$2:$A$3040,0))</f>
        <v>Kirk Vogel</v>
      </c>
      <c r="H4820" t="str">
        <f t="shared" si="75"/>
        <v>IN0030-24</v>
      </c>
    </row>
    <row r="4821" spans="1:8" x14ac:dyDescent="0.55000000000000004">
      <c r="A4821" t="s">
        <v>4298</v>
      </c>
      <c r="B4821" s="1">
        <v>40893</v>
      </c>
      <c r="C4821" t="s">
        <v>138</v>
      </c>
      <c r="D4821" t="s">
        <v>892</v>
      </c>
      <c r="E4821" t="s">
        <v>3002</v>
      </c>
      <c r="F4821">
        <v>80</v>
      </c>
      <c r="G4821" t="str">
        <f t="array" ref="G4821">INDEX(BillToName,MATCH(A4821,'Bill to Data'!$A$2:$A$3040,0))</f>
        <v>ROMAN DYRIN</v>
      </c>
      <c r="H4821" t="str">
        <f t="shared" si="75"/>
        <v>TDXL11004</v>
      </c>
    </row>
    <row r="4822" spans="1:8" x14ac:dyDescent="0.55000000000000004">
      <c r="A4822" t="s">
        <v>4298</v>
      </c>
      <c r="B4822" s="1">
        <v>40893</v>
      </c>
      <c r="C4822" t="s">
        <v>138</v>
      </c>
      <c r="D4822" t="s">
        <v>2104</v>
      </c>
      <c r="E4822" t="s">
        <v>893</v>
      </c>
      <c r="F4822">
        <v>80</v>
      </c>
      <c r="G4822" t="str">
        <f t="array" ref="G4822">INDEX(BillToName,MATCH(A4822,'Bill to Data'!$A$2:$A$3040,0))</f>
        <v>ROMAN DYRIN</v>
      </c>
      <c r="H4822" t="str">
        <f t="shared" si="75"/>
        <v>TDXL11006</v>
      </c>
    </row>
    <row r="4823" spans="1:8" x14ac:dyDescent="0.55000000000000004">
      <c r="A4823" t="s">
        <v>4299</v>
      </c>
      <c r="B4823" s="1">
        <v>40893</v>
      </c>
      <c r="C4823" t="s">
        <v>1</v>
      </c>
      <c r="D4823" t="s">
        <v>1152</v>
      </c>
      <c r="E4823" t="s">
        <v>1153</v>
      </c>
      <c r="F4823">
        <v>2</v>
      </c>
      <c r="G4823" t="str">
        <f t="array" ref="G4823">INDEX(BillToName,MATCH(A4823,'Bill to Data'!$A$2:$A$3040,0))</f>
        <v>WILLIAM SMITH</v>
      </c>
      <c r="H4823" t="str">
        <f t="shared" si="75"/>
        <v>IN0030-24</v>
      </c>
    </row>
    <row r="4824" spans="1:8" x14ac:dyDescent="0.55000000000000004">
      <c r="A4824" t="s">
        <v>4300</v>
      </c>
      <c r="B4824" s="1">
        <v>40893</v>
      </c>
      <c r="C4824" t="s">
        <v>1</v>
      </c>
      <c r="D4824" t="s">
        <v>4301</v>
      </c>
      <c r="E4824" t="s">
        <v>4302</v>
      </c>
      <c r="F4824">
        <v>1</v>
      </c>
      <c r="G4824" t="str">
        <f t="array" ref="G4824">INDEX(BillToName,MATCH(A4824,'Bill to Data'!$A$2:$A$3040,0))</f>
        <v>DWIGHT GALL</v>
      </c>
      <c r="H4824" t="str">
        <f t="shared" si="75"/>
        <v>90-02263</v>
      </c>
    </row>
    <row r="4825" spans="1:8" x14ac:dyDescent="0.55000000000000004">
      <c r="A4825" t="s">
        <v>4303</v>
      </c>
      <c r="B4825" s="1">
        <v>40893</v>
      </c>
      <c r="C4825" t="s">
        <v>1</v>
      </c>
      <c r="D4825" t="s">
        <v>248</v>
      </c>
      <c r="E4825" t="s">
        <v>249</v>
      </c>
      <c r="F4825">
        <v>1</v>
      </c>
      <c r="G4825" t="str">
        <f t="array" ref="G4825">INDEX(BillToName,MATCH(A4825,'Bill to Data'!$A$2:$A$3040,0))</f>
        <v>GUY MEARS</v>
      </c>
      <c r="H4825" t="str">
        <f t="shared" si="75"/>
        <v>SG100</v>
      </c>
    </row>
    <row r="4826" spans="1:8" x14ac:dyDescent="0.55000000000000004">
      <c r="A4826" t="s">
        <v>4303</v>
      </c>
      <c r="B4826" s="1">
        <v>40893</v>
      </c>
      <c r="C4826" t="s">
        <v>1</v>
      </c>
      <c r="D4826" t="s">
        <v>528</v>
      </c>
      <c r="E4826" t="s">
        <v>529</v>
      </c>
      <c r="F4826">
        <v>1</v>
      </c>
      <c r="G4826" t="str">
        <f t="array" ref="G4826">INDEX(BillToName,MATCH(A4826,'Bill to Data'!$A$2:$A$3040,0))</f>
        <v>GUY MEARS</v>
      </c>
      <c r="H4826" t="str">
        <f t="shared" si="75"/>
        <v>23120-3/4-PP</v>
      </c>
    </row>
    <row r="4827" spans="1:8" x14ac:dyDescent="0.55000000000000004">
      <c r="A4827" t="s">
        <v>4304</v>
      </c>
      <c r="B4827" s="1">
        <v>40893</v>
      </c>
      <c r="C4827" t="s">
        <v>1</v>
      </c>
      <c r="D4827" t="s">
        <v>1687</v>
      </c>
      <c r="E4827" t="s">
        <v>1688</v>
      </c>
      <c r="F4827">
        <v>1</v>
      </c>
      <c r="G4827" t="str">
        <f t="array" ref="G4827">INDEX(BillToName,MATCH(A4827,'Bill to Data'!$A$2:$A$3040,0))</f>
        <v>NEAL HELDT</v>
      </c>
      <c r="H4827" t="str">
        <f t="shared" si="75"/>
        <v>422-0000-090</v>
      </c>
    </row>
    <row r="4828" spans="1:8" x14ac:dyDescent="0.55000000000000004">
      <c r="A4828" t="s">
        <v>4304</v>
      </c>
      <c r="B4828" s="1">
        <v>40893</v>
      </c>
      <c r="C4828" t="s">
        <v>1</v>
      </c>
      <c r="D4828" t="s">
        <v>4305</v>
      </c>
      <c r="E4828" t="s">
        <v>4306</v>
      </c>
      <c r="F4828">
        <v>4</v>
      </c>
      <c r="G4828" t="str">
        <f t="array" ref="G4828">INDEX(BillToName,MATCH(A4828,'Bill to Data'!$A$2:$A$3040,0))</f>
        <v>NEAL HELDT</v>
      </c>
      <c r="H4828" t="str">
        <f t="shared" si="75"/>
        <v>75032</v>
      </c>
    </row>
    <row r="4829" spans="1:8" x14ac:dyDescent="0.55000000000000004">
      <c r="A4829" t="s">
        <v>4304</v>
      </c>
      <c r="B4829" s="1">
        <v>40893</v>
      </c>
      <c r="C4829" t="s">
        <v>1</v>
      </c>
      <c r="D4829" t="s">
        <v>2061</v>
      </c>
      <c r="E4829" t="s">
        <v>2062</v>
      </c>
      <c r="F4829">
        <v>25</v>
      </c>
      <c r="G4829" t="str">
        <f t="array" ref="G4829">INDEX(BillToName,MATCH(A4829,'Bill to Data'!$A$2:$A$3040,0))</f>
        <v>NEAL HELDT</v>
      </c>
      <c r="H4829" t="str">
        <f t="shared" si="75"/>
        <v>75002</v>
      </c>
    </row>
    <row r="4830" spans="1:8" x14ac:dyDescent="0.55000000000000004">
      <c r="A4830" t="s">
        <v>4304</v>
      </c>
      <c r="B4830" s="1">
        <v>40893</v>
      </c>
      <c r="C4830" t="s">
        <v>1</v>
      </c>
      <c r="D4830" t="s">
        <v>1988</v>
      </c>
      <c r="E4830" t="s">
        <v>1989</v>
      </c>
      <c r="F4830">
        <v>7</v>
      </c>
      <c r="G4830" t="str">
        <f t="array" ref="G4830">INDEX(BillToName,MATCH(A4830,'Bill to Data'!$A$2:$A$3040,0))</f>
        <v>NEAL HELDT</v>
      </c>
      <c r="H4830" t="str">
        <f t="shared" si="75"/>
        <v>75018</v>
      </c>
    </row>
    <row r="4831" spans="1:8" x14ac:dyDescent="0.55000000000000004">
      <c r="A4831" t="s">
        <v>4304</v>
      </c>
      <c r="B4831" s="1">
        <v>40893</v>
      </c>
      <c r="C4831" t="s">
        <v>1</v>
      </c>
      <c r="D4831" t="s">
        <v>2059</v>
      </c>
      <c r="E4831" t="s">
        <v>4307</v>
      </c>
      <c r="F4831">
        <v>21</v>
      </c>
      <c r="G4831" t="str">
        <f t="array" ref="G4831">INDEX(BillToName,MATCH(A4831,'Bill to Data'!$A$2:$A$3040,0))</f>
        <v>NEAL HELDT</v>
      </c>
      <c r="H4831" t="str">
        <f t="shared" si="75"/>
        <v>75030</v>
      </c>
    </row>
    <row r="4832" spans="1:8" x14ac:dyDescent="0.55000000000000004">
      <c r="A4832" t="s">
        <v>4304</v>
      </c>
      <c r="B4832" s="1">
        <v>40893</v>
      </c>
      <c r="C4832" t="s">
        <v>1</v>
      </c>
      <c r="D4832" t="s">
        <v>3240</v>
      </c>
      <c r="E4832" t="s">
        <v>4308</v>
      </c>
      <c r="F4832">
        <v>2</v>
      </c>
      <c r="G4832" t="str">
        <f t="array" ref="G4832">INDEX(BillToName,MATCH(A4832,'Bill to Data'!$A$2:$A$3040,0))</f>
        <v>NEAL HELDT</v>
      </c>
      <c r="H4832" t="str">
        <f t="shared" si="75"/>
        <v>75016</v>
      </c>
    </row>
    <row r="4833" spans="1:8" x14ac:dyDescent="0.55000000000000004">
      <c r="A4833" t="s">
        <v>4309</v>
      </c>
      <c r="B4833" s="1">
        <v>40893</v>
      </c>
      <c r="C4833" t="s">
        <v>1</v>
      </c>
      <c r="D4833" t="s">
        <v>11</v>
      </c>
      <c r="E4833" t="s">
        <v>12</v>
      </c>
      <c r="F4833">
        <v>5</v>
      </c>
      <c r="G4833" t="str">
        <f t="array" ref="G4833">INDEX(BillToName,MATCH(A4833,'Bill to Data'!$A$2:$A$3040,0))</f>
        <v>BRIAN FRANCO</v>
      </c>
      <c r="H4833" t="str">
        <f t="shared" si="75"/>
        <v>50800-PP-406</v>
      </c>
    </row>
    <row r="4834" spans="1:8" x14ac:dyDescent="0.55000000000000004">
      <c r="A4834" t="s">
        <v>4309</v>
      </c>
      <c r="B4834" s="1">
        <v>40893</v>
      </c>
      <c r="C4834" t="s">
        <v>1</v>
      </c>
      <c r="D4834" t="s">
        <v>390</v>
      </c>
      <c r="E4834" t="s">
        <v>361</v>
      </c>
      <c r="F4834">
        <v>100</v>
      </c>
      <c r="G4834" t="str">
        <f t="array" ref="G4834">INDEX(BillToName,MATCH(A4834,'Bill to Data'!$A$2:$A$3040,0))</f>
        <v>BRIAN FRANCO</v>
      </c>
      <c r="H4834" t="str">
        <f t="shared" si="75"/>
        <v>38720-PPB-X8</v>
      </c>
    </row>
    <row r="4835" spans="1:8" x14ac:dyDescent="0.55000000000000004">
      <c r="A4835" t="s">
        <v>4310</v>
      </c>
      <c r="B4835" s="1">
        <v>40893</v>
      </c>
      <c r="C4835" t="s">
        <v>138</v>
      </c>
      <c r="D4835" t="s">
        <v>4073</v>
      </c>
      <c r="E4835" t="s">
        <v>4074</v>
      </c>
      <c r="F4835">
        <v>1</v>
      </c>
      <c r="G4835" t="str">
        <f t="array" ref="G4835">INDEX(BillToName,MATCH(A4835,'Bill to Data'!$A$2:$A$3040,0))</f>
        <v>STEVE RICE</v>
      </c>
      <c r="H4835" t="str">
        <f t="shared" si="75"/>
        <v>90-02604</v>
      </c>
    </row>
    <row r="4836" spans="1:8" x14ac:dyDescent="0.55000000000000004">
      <c r="A4836" t="s">
        <v>4311</v>
      </c>
      <c r="B4836" s="1">
        <v>40896</v>
      </c>
      <c r="C4836" t="s">
        <v>138</v>
      </c>
      <c r="D4836" t="s">
        <v>1715</v>
      </c>
      <c r="E4836" t="s">
        <v>1716</v>
      </c>
      <c r="F4836">
        <v>3</v>
      </c>
      <c r="G4836" t="str">
        <f t="array" ref="G4836">INDEX(BillToName,MATCH(A4836,'Bill to Data'!$A$2:$A$3040,0))</f>
        <v>Steve King</v>
      </c>
      <c r="H4836" t="str">
        <f t="shared" si="75"/>
        <v>IN0060-24</v>
      </c>
    </row>
    <row r="4837" spans="1:8" x14ac:dyDescent="0.55000000000000004">
      <c r="A4837" t="s">
        <v>4311</v>
      </c>
      <c r="B4837" s="1">
        <v>40896</v>
      </c>
      <c r="C4837" t="s">
        <v>138</v>
      </c>
      <c r="D4837" t="s">
        <v>1154</v>
      </c>
      <c r="E4837" t="s">
        <v>1155</v>
      </c>
      <c r="F4837">
        <v>3</v>
      </c>
      <c r="G4837" t="str">
        <f t="array" ref="G4837">INDEX(BillToName,MATCH(A4837,'Bill to Data'!$A$2:$A$3040,0))</f>
        <v>Steve King</v>
      </c>
      <c r="H4837" t="str">
        <f t="shared" si="75"/>
        <v>IN30/60-ST</v>
      </c>
    </row>
    <row r="4838" spans="1:8" x14ac:dyDescent="0.55000000000000004">
      <c r="A4838" t="s">
        <v>4312</v>
      </c>
      <c r="B4838" s="1">
        <v>40896</v>
      </c>
      <c r="C4838" t="s">
        <v>1</v>
      </c>
      <c r="D4838" t="s">
        <v>679</v>
      </c>
      <c r="E4838" t="s">
        <v>4313</v>
      </c>
      <c r="F4838">
        <v>30</v>
      </c>
      <c r="G4838" t="str">
        <f t="array" ref="G4838">INDEX(BillToName,MATCH(A4838,'Bill to Data'!$A$2:$A$3040,0))</f>
        <v>Christopher Wyatt</v>
      </c>
      <c r="H4838" t="str">
        <f t="shared" si="75"/>
        <v>10005</v>
      </c>
    </row>
    <row r="4839" spans="1:8" x14ac:dyDescent="0.55000000000000004">
      <c r="A4839" t="s">
        <v>4312</v>
      </c>
      <c r="B4839" s="1">
        <v>40896</v>
      </c>
      <c r="C4839" t="s">
        <v>1</v>
      </c>
      <c r="D4839" t="s">
        <v>1177</v>
      </c>
      <c r="E4839" t="s">
        <v>47</v>
      </c>
      <c r="F4839">
        <v>75</v>
      </c>
      <c r="G4839" t="str">
        <f t="array" ref="G4839">INDEX(BillToName,MATCH(A4839,'Bill to Data'!$A$2:$A$3040,0))</f>
        <v>Christopher Wyatt</v>
      </c>
      <c r="H4839" t="str">
        <f t="shared" si="75"/>
        <v>TTJ60-11005VP</v>
      </c>
    </row>
    <row r="4840" spans="1:8" x14ac:dyDescent="0.55000000000000004">
      <c r="A4840" t="s">
        <v>4312</v>
      </c>
      <c r="B4840" s="1">
        <v>40896</v>
      </c>
      <c r="C4840" t="s">
        <v>1</v>
      </c>
      <c r="D4840" t="s">
        <v>471</v>
      </c>
      <c r="E4840" t="s">
        <v>106</v>
      </c>
      <c r="F4840">
        <v>75</v>
      </c>
      <c r="G4840" t="str">
        <f t="array" ref="G4840">INDEX(BillToName,MATCH(A4840,'Bill to Data'!$A$2:$A$3040,0))</f>
        <v>Christopher Wyatt</v>
      </c>
      <c r="H4840" t="str">
        <f t="shared" si="75"/>
        <v>AIC11010-VS</v>
      </c>
    </row>
    <row r="4841" spans="1:8" x14ac:dyDescent="0.55000000000000004">
      <c r="A4841" t="s">
        <v>4312</v>
      </c>
      <c r="B4841" s="1">
        <v>40896</v>
      </c>
      <c r="C4841" t="s">
        <v>1</v>
      </c>
      <c r="D4841" t="s">
        <v>4314</v>
      </c>
      <c r="E4841" t="s">
        <v>4315</v>
      </c>
      <c r="F4841">
        <v>5</v>
      </c>
      <c r="G4841" t="str">
        <f t="array" ref="G4841">INDEX(BillToName,MATCH(A4841,'Bill to Data'!$A$2:$A$3040,0))</f>
        <v>Christopher Wyatt</v>
      </c>
      <c r="H4841" t="str">
        <f t="shared" si="75"/>
        <v>6422</v>
      </c>
    </row>
    <row r="4842" spans="1:8" x14ac:dyDescent="0.55000000000000004">
      <c r="A4842" t="s">
        <v>4316</v>
      </c>
      <c r="B4842" s="1">
        <v>40896</v>
      </c>
      <c r="C4842" t="s">
        <v>1</v>
      </c>
      <c r="D4842" t="s">
        <v>1397</v>
      </c>
      <c r="E4842" t="s">
        <v>4317</v>
      </c>
      <c r="F4842">
        <v>2</v>
      </c>
      <c r="G4842" t="str">
        <f t="array" ref="G4842">INDEX(BillToName,MATCH(A4842,'Bill to Data'!$A$2:$A$3040,0))</f>
        <v>LARRY BENTON</v>
      </c>
      <c r="H4842" t="str">
        <f t="shared" si="75"/>
        <v>LS200-30</v>
      </c>
    </row>
    <row r="4843" spans="1:8" x14ac:dyDescent="0.55000000000000004">
      <c r="A4843" t="s">
        <v>4318</v>
      </c>
      <c r="B4843" s="1">
        <v>40897</v>
      </c>
      <c r="C4843" t="s">
        <v>138</v>
      </c>
      <c r="D4843" t="s">
        <v>3118</v>
      </c>
      <c r="E4843" t="s">
        <v>3119</v>
      </c>
      <c r="F4843">
        <v>-1</v>
      </c>
      <c r="G4843" t="str">
        <f t="array" ref="G4843">INDEX(BillToName,MATCH(A4843,'Bill to Data'!$A$2:$A$3040,0))</f>
        <v>BRAD WILLIAMS</v>
      </c>
      <c r="H4843" t="str">
        <f t="shared" si="75"/>
        <v>115-0171-794</v>
      </c>
    </row>
    <row r="4844" spans="1:8" x14ac:dyDescent="0.55000000000000004">
      <c r="A4844" t="s">
        <v>4318</v>
      </c>
      <c r="B4844" s="1">
        <v>40897</v>
      </c>
      <c r="C4844" t="s">
        <v>138</v>
      </c>
      <c r="D4844" t="s">
        <v>3946</v>
      </c>
      <c r="E4844" t="s">
        <v>3947</v>
      </c>
      <c r="F4844">
        <v>-1</v>
      </c>
      <c r="G4844" t="str">
        <f t="array" ref="G4844">INDEX(BillToName,MATCH(A4844,'Bill to Data'!$A$2:$A$3040,0))</f>
        <v>BRAD WILLIAMS</v>
      </c>
      <c r="H4844" t="str">
        <f t="shared" si="75"/>
        <v>115-4001-001</v>
      </c>
    </row>
    <row r="4845" spans="1:8" x14ac:dyDescent="0.55000000000000004">
      <c r="A4845" t="s">
        <v>4318</v>
      </c>
      <c r="B4845" s="1">
        <v>40897</v>
      </c>
      <c r="C4845" t="s">
        <v>138</v>
      </c>
      <c r="D4845" t="s">
        <v>3114</v>
      </c>
      <c r="E4845" t="s">
        <v>3115</v>
      </c>
      <c r="F4845">
        <v>-2</v>
      </c>
      <c r="G4845" t="str">
        <f t="array" ref="G4845">INDEX(BillToName,MATCH(A4845,'Bill to Data'!$A$2:$A$3040,0))</f>
        <v>BRAD WILLIAMS</v>
      </c>
      <c r="H4845" t="str">
        <f t="shared" si="75"/>
        <v>115-0171-326</v>
      </c>
    </row>
    <row r="4846" spans="1:8" x14ac:dyDescent="0.55000000000000004">
      <c r="A4846" t="s">
        <v>4318</v>
      </c>
      <c r="B4846" s="1">
        <v>40897</v>
      </c>
      <c r="C4846" t="s">
        <v>138</v>
      </c>
      <c r="D4846" t="s">
        <v>3948</v>
      </c>
      <c r="E4846" t="s">
        <v>3949</v>
      </c>
      <c r="F4846">
        <v>-1</v>
      </c>
      <c r="G4846" t="str">
        <f t="array" ref="G4846">INDEX(BillToName,MATCH(A4846,'Bill to Data'!$A$2:$A$3040,0))</f>
        <v>BRAD WILLIAMS</v>
      </c>
      <c r="H4846" t="str">
        <f t="shared" si="75"/>
        <v>063-0172-470</v>
      </c>
    </row>
    <row r="4847" spans="1:8" x14ac:dyDescent="0.55000000000000004">
      <c r="A4847" t="s">
        <v>4319</v>
      </c>
      <c r="B4847" s="1">
        <v>40897</v>
      </c>
      <c r="C4847" t="s">
        <v>138</v>
      </c>
      <c r="D4847" t="s">
        <v>4320</v>
      </c>
      <c r="E4847" t="s">
        <v>4228</v>
      </c>
      <c r="F4847">
        <v>1</v>
      </c>
      <c r="G4847" t="str">
        <f t="array" ref="G4847">INDEX(BillToName,MATCH(A4847,'Bill to Data'!$A$2:$A$3040,0))</f>
        <v>5 CITIES SUPPLY CO.</v>
      </c>
      <c r="H4847" t="str">
        <f t="shared" si="75"/>
        <v>9910-D252GRGI</v>
      </c>
    </row>
    <row r="4848" spans="1:8" x14ac:dyDescent="0.55000000000000004">
      <c r="A4848" t="s">
        <v>4321</v>
      </c>
      <c r="B4848" s="1">
        <v>40897</v>
      </c>
      <c r="C4848" t="s">
        <v>1</v>
      </c>
      <c r="D4848" t="s">
        <v>1668</v>
      </c>
      <c r="E4848" t="s">
        <v>1669</v>
      </c>
      <c r="F4848">
        <v>1</v>
      </c>
      <c r="G4848" t="str">
        <f t="array" ref="G4848">INDEX(BillToName,MATCH(A4848,'Bill to Data'!$A$2:$A$3040,0))</f>
        <v>LARRY WHITE</v>
      </c>
      <c r="H4848" t="str">
        <f t="shared" si="75"/>
        <v>063-0171-793</v>
      </c>
    </row>
    <row r="4849" spans="1:8" x14ac:dyDescent="0.55000000000000004">
      <c r="A4849" t="s">
        <v>4322</v>
      </c>
      <c r="B4849" s="1">
        <v>40897</v>
      </c>
      <c r="C4849" t="s">
        <v>1</v>
      </c>
      <c r="D4849" t="s">
        <v>805</v>
      </c>
      <c r="E4849" t="s">
        <v>806</v>
      </c>
      <c r="F4849">
        <v>1</v>
      </c>
      <c r="G4849" t="str">
        <f t="array" ref="G4849">INDEX(BillToName,MATCH(A4849,'Bill to Data'!$A$2:$A$3040,0))</f>
        <v>Loyd Bryant</v>
      </c>
      <c r="H4849" t="str">
        <f t="shared" si="75"/>
        <v>117-0171-249</v>
      </c>
    </row>
    <row r="4850" spans="1:8" x14ac:dyDescent="0.55000000000000004">
      <c r="A4850" t="s">
        <v>4323</v>
      </c>
      <c r="B4850" s="1">
        <v>40897</v>
      </c>
      <c r="C4850" t="s">
        <v>138</v>
      </c>
      <c r="D4850" t="s">
        <v>2114</v>
      </c>
      <c r="E4850" t="s">
        <v>2115</v>
      </c>
      <c r="F4850">
        <v>1</v>
      </c>
      <c r="G4850" t="str">
        <f t="array" ref="G4850">INDEX(BillToName,MATCH(A4850,'Bill to Data'!$A$2:$A$3040,0))</f>
        <v>KIRK KAVAN</v>
      </c>
      <c r="H4850" t="str">
        <f t="shared" si="75"/>
        <v>117-9001-031</v>
      </c>
    </row>
    <row r="4851" spans="1:8" x14ac:dyDescent="0.55000000000000004">
      <c r="A4851" t="s">
        <v>4323</v>
      </c>
      <c r="B4851" s="1">
        <v>40897</v>
      </c>
      <c r="C4851" t="s">
        <v>138</v>
      </c>
      <c r="D4851" t="s">
        <v>3108</v>
      </c>
      <c r="E4851" t="s">
        <v>3109</v>
      </c>
      <c r="F4851">
        <v>1</v>
      </c>
      <c r="G4851" t="str">
        <f t="array" ref="G4851">INDEX(BillToName,MATCH(A4851,'Bill to Data'!$A$2:$A$3040,0))</f>
        <v>KIRK KAVAN</v>
      </c>
      <c r="H4851" t="str">
        <f t="shared" si="75"/>
        <v>115-0171-886</v>
      </c>
    </row>
    <row r="4852" spans="1:8" x14ac:dyDescent="0.55000000000000004">
      <c r="A4852" t="s">
        <v>4323</v>
      </c>
      <c r="B4852" s="1">
        <v>40897</v>
      </c>
      <c r="C4852" t="s">
        <v>138</v>
      </c>
      <c r="D4852" t="s">
        <v>3112</v>
      </c>
      <c r="E4852" t="s">
        <v>3113</v>
      </c>
      <c r="F4852">
        <v>1</v>
      </c>
      <c r="G4852" t="str">
        <f t="array" ref="G4852">INDEX(BillToName,MATCH(A4852,'Bill to Data'!$A$2:$A$3040,0))</f>
        <v>KIRK KAVAN</v>
      </c>
      <c r="H4852" t="str">
        <f t="shared" si="75"/>
        <v>117-0159-923</v>
      </c>
    </row>
    <row r="4853" spans="1:8" x14ac:dyDescent="0.55000000000000004">
      <c r="A4853" t="s">
        <v>4324</v>
      </c>
      <c r="B4853" s="1">
        <v>40898</v>
      </c>
      <c r="C4853" t="s">
        <v>138</v>
      </c>
      <c r="D4853" t="s">
        <v>3339</v>
      </c>
      <c r="E4853" t="s">
        <v>3340</v>
      </c>
      <c r="F4853">
        <v>1</v>
      </c>
      <c r="G4853" t="str">
        <f t="array" ref="G4853">INDEX(BillToName,MATCH(A4853,'Bill to Data'!$A$2:$A$3040,0))</f>
        <v>STEVE RICE</v>
      </c>
      <c r="H4853" t="str">
        <f t="shared" si="75"/>
        <v>90-02628</v>
      </c>
    </row>
    <row r="4854" spans="1:8" x14ac:dyDescent="0.55000000000000004">
      <c r="A4854" t="s">
        <v>4325</v>
      </c>
      <c r="B4854" s="1">
        <v>40898</v>
      </c>
      <c r="C4854" t="s">
        <v>1</v>
      </c>
      <c r="D4854" t="s">
        <v>363</v>
      </c>
      <c r="E4854" t="s">
        <v>12</v>
      </c>
      <c r="F4854">
        <v>5</v>
      </c>
      <c r="G4854" t="str">
        <f t="array" ref="G4854">INDEX(BillToName,MATCH(A4854,'Bill to Data'!$A$2:$A$3040,0))</f>
        <v>Floyd Simpson</v>
      </c>
      <c r="H4854" t="str">
        <f t="shared" si="75"/>
        <v>50800-15-PP-300</v>
      </c>
    </row>
    <row r="4855" spans="1:8" x14ac:dyDescent="0.55000000000000004">
      <c r="A4855" t="s">
        <v>4326</v>
      </c>
      <c r="B4855" s="1">
        <v>40898</v>
      </c>
      <c r="C4855" t="s">
        <v>1</v>
      </c>
      <c r="D4855" t="s">
        <v>1298</v>
      </c>
      <c r="E4855" t="s">
        <v>1299</v>
      </c>
      <c r="F4855">
        <v>1</v>
      </c>
      <c r="G4855" t="str">
        <f t="array" ref="G4855">INDEX(BillToName,MATCH(A4855,'Bill to Data'!$A$2:$A$3040,0))</f>
        <v>JEFFREY MOORE</v>
      </c>
      <c r="H4855" t="str">
        <f t="shared" si="75"/>
        <v>INFD0015-19</v>
      </c>
    </row>
    <row r="4856" spans="1:8" x14ac:dyDescent="0.55000000000000004">
      <c r="A4856" t="s">
        <v>4327</v>
      </c>
      <c r="B4856" s="1">
        <v>40898</v>
      </c>
      <c r="C4856" t="s">
        <v>1</v>
      </c>
      <c r="D4856" t="s">
        <v>3939</v>
      </c>
      <c r="E4856" t="s">
        <v>3940</v>
      </c>
      <c r="F4856">
        <v>2</v>
      </c>
      <c r="G4856" t="str">
        <f t="array" ref="G4856">INDEX(BillToName,MATCH(A4856,'Bill to Data'!$A$2:$A$3040,0))</f>
        <v>LARRY ADKISON</v>
      </c>
      <c r="H4856" t="str">
        <f t="shared" si="75"/>
        <v>10002G</v>
      </c>
    </row>
    <row r="4857" spans="1:8" x14ac:dyDescent="0.55000000000000004">
      <c r="A4857" t="s">
        <v>4328</v>
      </c>
      <c r="B4857" s="1">
        <v>40898</v>
      </c>
      <c r="C4857" t="s">
        <v>138</v>
      </c>
      <c r="D4857" t="s">
        <v>3229</v>
      </c>
      <c r="E4857" t="s">
        <v>134</v>
      </c>
      <c r="F4857">
        <v>1</v>
      </c>
      <c r="G4857" t="str">
        <f t="array" ref="G4857">INDEX(BillToName,MATCH(A4857,'Bill to Data'!$A$2:$A$3040,0))</f>
        <v>Jason Jones</v>
      </c>
      <c r="H4857" t="str">
        <f t="shared" si="75"/>
        <v>9303C-HM1C</v>
      </c>
    </row>
    <row r="4858" spans="1:8" x14ac:dyDescent="0.55000000000000004">
      <c r="A4858" t="s">
        <v>4328</v>
      </c>
      <c r="B4858" s="1">
        <v>40898</v>
      </c>
      <c r="C4858" t="s">
        <v>138</v>
      </c>
      <c r="D4858" t="s">
        <v>4329</v>
      </c>
      <c r="E4858" t="s">
        <v>4330</v>
      </c>
      <c r="F4858">
        <v>1</v>
      </c>
      <c r="G4858" t="str">
        <f t="array" ref="G4858">INDEX(BillToName,MATCH(A4858,'Bill to Data'!$A$2:$A$3040,0))</f>
        <v>Jason Jones</v>
      </c>
      <c r="H4858" t="str">
        <f t="shared" si="75"/>
        <v>90-50230</v>
      </c>
    </row>
    <row r="4859" spans="1:8" x14ac:dyDescent="0.55000000000000004">
      <c r="A4859" t="s">
        <v>4328</v>
      </c>
      <c r="B4859" s="1">
        <v>40898</v>
      </c>
      <c r="C4859" t="s">
        <v>138</v>
      </c>
      <c r="D4859" t="s">
        <v>1537</v>
      </c>
      <c r="E4859" t="s">
        <v>1280</v>
      </c>
      <c r="F4859">
        <v>50</v>
      </c>
      <c r="G4859" t="str">
        <f t="array" ref="G4859">INDEX(BillToName,MATCH(A4859,'Bill to Data'!$A$2:$A$3040,0))</f>
        <v>Jason Jones</v>
      </c>
      <c r="H4859" t="str">
        <f t="shared" si="75"/>
        <v>TTI11003-VP</v>
      </c>
    </row>
    <row r="4860" spans="1:8" x14ac:dyDescent="0.55000000000000004">
      <c r="A4860" t="s">
        <v>4328</v>
      </c>
      <c r="B4860" s="1">
        <v>40898</v>
      </c>
      <c r="C4860" t="s">
        <v>138</v>
      </c>
      <c r="D4860" t="s">
        <v>561</v>
      </c>
      <c r="E4860" t="s">
        <v>30</v>
      </c>
      <c r="F4860">
        <v>100</v>
      </c>
      <c r="G4860" t="str">
        <f t="array" ref="G4860">INDEX(BillToName,MATCH(A4860,'Bill to Data'!$A$2:$A$3040,0))</f>
        <v>Jason Jones</v>
      </c>
      <c r="H4860" t="str">
        <f t="shared" si="75"/>
        <v>25598-4-NYR</v>
      </c>
    </row>
    <row r="4861" spans="1:8" x14ac:dyDescent="0.55000000000000004">
      <c r="A4861" t="s">
        <v>4328</v>
      </c>
      <c r="B4861" s="1">
        <v>40898</v>
      </c>
      <c r="C4861" t="s">
        <v>138</v>
      </c>
      <c r="D4861" t="s">
        <v>4331</v>
      </c>
      <c r="E4861" t="s">
        <v>4332</v>
      </c>
      <c r="F4861">
        <v>20</v>
      </c>
      <c r="G4861" t="str">
        <f t="array" ref="G4861">INDEX(BillToName,MATCH(A4861,'Bill to Data'!$A$2:$A$3040,0))</f>
        <v>Jason Jones</v>
      </c>
      <c r="H4861" t="str">
        <f t="shared" si="75"/>
        <v>4223N-B324</v>
      </c>
    </row>
    <row r="4862" spans="1:8" x14ac:dyDescent="0.55000000000000004">
      <c r="A4862" t="s">
        <v>4328</v>
      </c>
      <c r="B4862" s="1">
        <v>40898</v>
      </c>
      <c r="C4862" t="s">
        <v>138</v>
      </c>
      <c r="D4862" t="s">
        <v>887</v>
      </c>
      <c r="E4862" t="s">
        <v>293</v>
      </c>
      <c r="F4862">
        <v>100</v>
      </c>
      <c r="G4862" t="str">
        <f t="array" ref="G4862">INDEX(BillToName,MATCH(A4862,'Bill to Data'!$A$2:$A$3040,0))</f>
        <v>Jason Jones</v>
      </c>
      <c r="H4862" t="str">
        <f t="shared" si="75"/>
        <v>AIXR110015VP</v>
      </c>
    </row>
    <row r="4863" spans="1:8" x14ac:dyDescent="0.55000000000000004">
      <c r="A4863" t="s">
        <v>4328</v>
      </c>
      <c r="B4863" s="1">
        <v>40898</v>
      </c>
      <c r="C4863" t="s">
        <v>138</v>
      </c>
      <c r="D4863" t="s">
        <v>306</v>
      </c>
      <c r="E4863" t="s">
        <v>307</v>
      </c>
      <c r="F4863">
        <v>50</v>
      </c>
      <c r="G4863" t="str">
        <f t="array" ref="G4863">INDEX(BillToName,MATCH(A4863,'Bill to Data'!$A$2:$A$3040,0))</f>
        <v>Jason Jones</v>
      </c>
      <c r="H4863" t="str">
        <f t="shared" si="75"/>
        <v>AI11002-VS</v>
      </c>
    </row>
    <row r="4864" spans="1:8" x14ac:dyDescent="0.55000000000000004">
      <c r="A4864" t="s">
        <v>4328</v>
      </c>
      <c r="B4864" s="1">
        <v>40898</v>
      </c>
      <c r="C4864" t="s">
        <v>138</v>
      </c>
      <c r="D4864" t="s">
        <v>4333</v>
      </c>
      <c r="E4864" t="s">
        <v>4334</v>
      </c>
      <c r="F4864">
        <v>160</v>
      </c>
      <c r="G4864" t="str">
        <f t="array" ref="G4864">INDEX(BillToName,MATCH(A4864,'Bill to Data'!$A$2:$A$3040,0))</f>
        <v>Jason Jones</v>
      </c>
      <c r="H4864" t="str">
        <f t="shared" si="75"/>
        <v>4200-0050V</v>
      </c>
    </row>
    <row r="4865" spans="1:8" x14ac:dyDescent="0.55000000000000004">
      <c r="A4865" t="s">
        <v>4328</v>
      </c>
      <c r="B4865" s="1">
        <v>40898</v>
      </c>
      <c r="C4865" t="s">
        <v>138</v>
      </c>
      <c r="D4865" t="s">
        <v>4335</v>
      </c>
      <c r="E4865" t="s">
        <v>4336</v>
      </c>
      <c r="F4865">
        <v>2</v>
      </c>
      <c r="G4865" t="str">
        <f t="array" ref="G4865">INDEX(BillToName,MATCH(A4865,'Bill to Data'!$A$2:$A$3040,0))</f>
        <v>Jason Jones</v>
      </c>
      <c r="H4865" t="str">
        <f t="shared" si="75"/>
        <v>2640-0010</v>
      </c>
    </row>
    <row r="4866" spans="1:8" x14ac:dyDescent="0.55000000000000004">
      <c r="A4866" t="s">
        <v>4328</v>
      </c>
      <c r="B4866" s="1">
        <v>40898</v>
      </c>
      <c r="C4866" t="s">
        <v>138</v>
      </c>
      <c r="D4866" t="s">
        <v>4337</v>
      </c>
      <c r="E4866" t="s">
        <v>1267</v>
      </c>
      <c r="F4866">
        <v>25</v>
      </c>
      <c r="G4866" t="str">
        <f t="array" ref="G4866">INDEX(BillToName,MATCH(A4866,'Bill to Data'!$A$2:$A$3040,0))</f>
        <v>Jason Jones</v>
      </c>
      <c r="H4866" t="str">
        <f t="shared" ref="H4866:H4929" si="76">LEFT(D4866,LEN(D4866))</f>
        <v>CP4916-30</v>
      </c>
    </row>
    <row r="4867" spans="1:8" x14ac:dyDescent="0.55000000000000004">
      <c r="A4867" t="s">
        <v>4328</v>
      </c>
      <c r="B4867" s="1">
        <v>40898</v>
      </c>
      <c r="C4867" t="s">
        <v>138</v>
      </c>
      <c r="D4867" t="s">
        <v>384</v>
      </c>
      <c r="E4867" t="s">
        <v>385</v>
      </c>
      <c r="F4867">
        <v>5</v>
      </c>
      <c r="G4867" t="str">
        <f t="array" ref="G4867">INDEX(BillToName,MATCH(A4867,'Bill to Data'!$A$2:$A$3040,0))</f>
        <v>Jason Jones</v>
      </c>
      <c r="H4867" t="str">
        <f t="shared" si="76"/>
        <v>QJ4676-1/4-NYR</v>
      </c>
    </row>
    <row r="4868" spans="1:8" x14ac:dyDescent="0.55000000000000004">
      <c r="A4868" t="s">
        <v>4328</v>
      </c>
      <c r="B4868" s="1">
        <v>40898</v>
      </c>
      <c r="C4868" t="s">
        <v>138</v>
      </c>
      <c r="D4868" t="s">
        <v>1235</v>
      </c>
      <c r="E4868" t="s">
        <v>30</v>
      </c>
      <c r="F4868">
        <v>100</v>
      </c>
      <c r="G4868" t="str">
        <f t="array" ref="G4868">INDEX(BillToName,MATCH(A4868,'Bill to Data'!$A$2:$A$3040,0))</f>
        <v>Jason Jones</v>
      </c>
      <c r="H4868" t="str">
        <f t="shared" si="76"/>
        <v>25612-5-NYR</v>
      </c>
    </row>
    <row r="4869" spans="1:8" x14ac:dyDescent="0.55000000000000004">
      <c r="A4869" t="s">
        <v>4328</v>
      </c>
      <c r="B4869" s="1">
        <v>40898</v>
      </c>
      <c r="C4869" t="s">
        <v>138</v>
      </c>
      <c r="D4869" t="s">
        <v>1047</v>
      </c>
      <c r="E4869" t="s">
        <v>30</v>
      </c>
      <c r="F4869">
        <v>100</v>
      </c>
      <c r="G4869" t="str">
        <f t="array" ref="G4869">INDEX(BillToName,MATCH(A4869,'Bill to Data'!$A$2:$A$3040,0))</f>
        <v>Jason Jones</v>
      </c>
      <c r="H4869" t="str">
        <f t="shared" si="76"/>
        <v>25598-6-NYR</v>
      </c>
    </row>
    <row r="4870" spans="1:8" x14ac:dyDescent="0.55000000000000004">
      <c r="A4870" t="s">
        <v>4338</v>
      </c>
      <c r="B4870" s="1">
        <v>40899</v>
      </c>
      <c r="C4870" t="s">
        <v>138</v>
      </c>
      <c r="D4870" t="s">
        <v>289</v>
      </c>
      <c r="E4870" t="s">
        <v>290</v>
      </c>
      <c r="F4870">
        <v>1</v>
      </c>
      <c r="G4870" t="str">
        <f t="array" ref="G4870">INDEX(BillToName,MATCH(A4870,'Bill to Data'!$A$2:$A$3040,0))</f>
        <v>WILLIAM VONWADDEN</v>
      </c>
      <c r="H4870" t="str">
        <f t="shared" si="76"/>
        <v>8000-543-936</v>
      </c>
    </row>
    <row r="4871" spans="1:8" x14ac:dyDescent="0.55000000000000004">
      <c r="A4871" t="s">
        <v>4338</v>
      </c>
      <c r="B4871" s="1">
        <v>40899</v>
      </c>
      <c r="C4871" t="s">
        <v>138</v>
      </c>
      <c r="D4871" t="s">
        <v>2598</v>
      </c>
      <c r="E4871" t="s">
        <v>115</v>
      </c>
      <c r="F4871">
        <v>1</v>
      </c>
      <c r="G4871" t="str">
        <f t="array" ref="G4871">INDEX(BillToName,MATCH(A4871,'Bill to Data'!$A$2:$A$3040,0))</f>
        <v>WILLIAM VONWADDEN</v>
      </c>
      <c r="H4871" t="str">
        <f t="shared" si="76"/>
        <v>22670-PP-24-1/4</v>
      </c>
    </row>
    <row r="4872" spans="1:8" x14ac:dyDescent="0.55000000000000004">
      <c r="A4872" t="s">
        <v>4339</v>
      </c>
      <c r="B4872" s="1">
        <v>40904</v>
      </c>
      <c r="C4872" t="s">
        <v>138</v>
      </c>
      <c r="D4872" t="s">
        <v>4340</v>
      </c>
      <c r="E4872" t="s">
        <v>4341</v>
      </c>
      <c r="F4872">
        <v>52</v>
      </c>
      <c r="G4872" t="str">
        <f t="array" ref="G4872">INDEX(BillToName,MATCH(A4872,'Bill to Data'!$A$2:$A$3040,0))</f>
        <v>CHRISTIAN WAGNER</v>
      </c>
      <c r="H4872" t="str">
        <f t="shared" si="76"/>
        <v>QJB364E-20MM-AC</v>
      </c>
    </row>
    <row r="4873" spans="1:8" x14ac:dyDescent="0.55000000000000004">
      <c r="A4873" t="s">
        <v>4339</v>
      </c>
      <c r="B4873" s="1">
        <v>40904</v>
      </c>
      <c r="C4873" t="s">
        <v>138</v>
      </c>
      <c r="D4873" t="s">
        <v>4342</v>
      </c>
      <c r="E4873" t="s">
        <v>4341</v>
      </c>
      <c r="F4873">
        <v>12</v>
      </c>
      <c r="G4873" t="str">
        <f t="array" ref="G4873">INDEX(BillToName,MATCH(A4873,'Bill to Data'!$A$2:$A$3040,0))</f>
        <v>CHRISTIAN WAGNER</v>
      </c>
      <c r="H4873" t="str">
        <f t="shared" si="76"/>
        <v>QJB17560A-20MM-</v>
      </c>
    </row>
    <row r="4874" spans="1:8" x14ac:dyDescent="0.55000000000000004">
      <c r="A4874" t="s">
        <v>4339</v>
      </c>
      <c r="B4874" s="1">
        <v>40904</v>
      </c>
      <c r="C4874" t="s">
        <v>138</v>
      </c>
      <c r="D4874" t="s">
        <v>1235</v>
      </c>
      <c r="E4874" t="s">
        <v>30</v>
      </c>
      <c r="F4874">
        <v>60</v>
      </c>
      <c r="G4874" t="str">
        <f t="array" ref="G4874">INDEX(BillToName,MATCH(A4874,'Bill to Data'!$A$2:$A$3040,0))</f>
        <v>CHRISTIAN WAGNER</v>
      </c>
      <c r="H4874" t="str">
        <f t="shared" si="76"/>
        <v>25612-5-NYR</v>
      </c>
    </row>
    <row r="4875" spans="1:8" x14ac:dyDescent="0.55000000000000004">
      <c r="A4875" t="s">
        <v>4339</v>
      </c>
      <c r="B4875" s="1">
        <v>40904</v>
      </c>
      <c r="C4875" t="s">
        <v>138</v>
      </c>
      <c r="D4875" t="s">
        <v>4343</v>
      </c>
      <c r="E4875" t="s">
        <v>4344</v>
      </c>
      <c r="F4875">
        <v>1</v>
      </c>
      <c r="G4875" t="str">
        <f t="array" ref="G4875">INDEX(BillToName,MATCH(A4875,'Bill to Data'!$A$2:$A$3040,0))</f>
        <v>CHRISTIAN WAGNER</v>
      </c>
      <c r="H4875" t="str">
        <f t="shared" si="76"/>
        <v>90-02251</v>
      </c>
    </row>
    <row r="4876" spans="1:8" x14ac:dyDescent="0.55000000000000004">
      <c r="A4876" t="s">
        <v>4339</v>
      </c>
      <c r="B4876" s="1">
        <v>40904</v>
      </c>
      <c r="C4876" t="s">
        <v>138</v>
      </c>
      <c r="D4876" t="s">
        <v>4345</v>
      </c>
      <c r="F4876">
        <v>1</v>
      </c>
      <c r="G4876" t="str">
        <f t="array" ref="G4876">INDEX(BillToName,MATCH(A4876,'Bill to Data'!$A$2:$A$3040,0))</f>
        <v>CHRISTIAN WAGNER</v>
      </c>
      <c r="H4876" t="str">
        <f t="shared" si="76"/>
        <v>16-40001</v>
      </c>
    </row>
    <row r="4877" spans="1:8" x14ac:dyDescent="0.55000000000000004">
      <c r="A4877" t="s">
        <v>4339</v>
      </c>
      <c r="B4877" s="1">
        <v>40904</v>
      </c>
      <c r="C4877" t="s">
        <v>138</v>
      </c>
      <c r="D4877" t="s">
        <v>4346</v>
      </c>
      <c r="E4877" t="s">
        <v>4347</v>
      </c>
      <c r="F4877">
        <v>2</v>
      </c>
      <c r="G4877" t="str">
        <f t="array" ref="G4877">INDEX(BillToName,MATCH(A4877,'Bill to Data'!$A$2:$A$3040,0))</f>
        <v>CHRISTIAN WAGNER</v>
      </c>
      <c r="H4877" t="str">
        <f t="shared" si="76"/>
        <v>344BE-34-C</v>
      </c>
    </row>
    <row r="4878" spans="1:8" x14ac:dyDescent="0.55000000000000004">
      <c r="A4878" t="s">
        <v>4339</v>
      </c>
      <c r="B4878" s="1">
        <v>40904</v>
      </c>
      <c r="C4878" t="s">
        <v>138</v>
      </c>
      <c r="D4878" t="s">
        <v>4348</v>
      </c>
      <c r="E4878" t="s">
        <v>4349</v>
      </c>
      <c r="F4878">
        <v>1</v>
      </c>
      <c r="G4878" t="str">
        <f t="array" ref="G4878">INDEX(BillToName,MATCH(A4878,'Bill to Data'!$A$2:$A$3040,0))</f>
        <v>CHRISTIAN WAGNER</v>
      </c>
      <c r="H4878" t="str">
        <f t="shared" si="76"/>
        <v>346BE-36-C</v>
      </c>
    </row>
    <row r="4879" spans="1:8" x14ac:dyDescent="0.55000000000000004">
      <c r="A4879" t="s">
        <v>4350</v>
      </c>
      <c r="B4879" s="1">
        <v>40904</v>
      </c>
      <c r="C4879" t="s">
        <v>1</v>
      </c>
      <c r="D4879" t="s">
        <v>1298</v>
      </c>
      <c r="E4879" t="s">
        <v>1299</v>
      </c>
      <c r="F4879">
        <v>1</v>
      </c>
      <c r="G4879" t="str">
        <f t="array" ref="G4879">INDEX(BillToName,MATCH(A4879,'Bill to Data'!$A$2:$A$3040,0))</f>
        <v>DANIEL HENDRICKSON</v>
      </c>
      <c r="H4879" t="str">
        <f t="shared" si="76"/>
        <v>INFD0015-19</v>
      </c>
    </row>
    <row r="4880" spans="1:8" x14ac:dyDescent="0.55000000000000004">
      <c r="A4880" t="s">
        <v>4351</v>
      </c>
      <c r="B4880" s="1">
        <v>40904</v>
      </c>
      <c r="C4880" t="s">
        <v>1</v>
      </c>
      <c r="D4880" t="s">
        <v>1196</v>
      </c>
      <c r="E4880" t="s">
        <v>1197</v>
      </c>
      <c r="F4880">
        <v>50</v>
      </c>
      <c r="G4880" t="str">
        <f t="array" ref="G4880">INDEX(BillToName,MATCH(A4880,'Bill to Data'!$A$2:$A$3040,0))</f>
        <v>JIM JOHNSON</v>
      </c>
      <c r="H4880" t="str">
        <f t="shared" si="76"/>
        <v>SJ3-20-VP</v>
      </c>
    </row>
    <row r="4881" spans="1:8" x14ac:dyDescent="0.55000000000000004">
      <c r="A4881" t="s">
        <v>4352</v>
      </c>
      <c r="B4881" s="1">
        <v>40904</v>
      </c>
      <c r="C4881" t="s">
        <v>1</v>
      </c>
      <c r="D4881" t="s">
        <v>3305</v>
      </c>
      <c r="E4881" t="s">
        <v>4353</v>
      </c>
      <c r="F4881">
        <v>5</v>
      </c>
      <c r="G4881" t="str">
        <f t="array" ref="G4881">INDEX(BillToName,MATCH(A4881,'Bill to Data'!$A$2:$A$3040,0))</f>
        <v>SHAWANO COUNTY HIGHWAY DEPT</v>
      </c>
      <c r="H4881" t="str">
        <f t="shared" si="76"/>
        <v>344BE-33-C</v>
      </c>
    </row>
    <row r="4882" spans="1:8" x14ac:dyDescent="0.55000000000000004">
      <c r="A4882" t="s">
        <v>4354</v>
      </c>
      <c r="B4882" s="1">
        <v>40905</v>
      </c>
      <c r="C4882" t="s">
        <v>1</v>
      </c>
      <c r="D4882" t="s">
        <v>4355</v>
      </c>
      <c r="E4882" t="s">
        <v>4356</v>
      </c>
      <c r="F4882">
        <v>4</v>
      </c>
      <c r="G4882" t="str">
        <f t="array" ref="G4882">INDEX(BillToName,MATCH(A4882,'Bill to Data'!$A$2:$A$3040,0))</f>
        <v>PAWEENA PECHNER</v>
      </c>
      <c r="H4882" t="str">
        <f t="shared" si="76"/>
        <v>TA283QD</v>
      </c>
    </row>
    <row r="4883" spans="1:8" x14ac:dyDescent="0.55000000000000004">
      <c r="A4883" t="s">
        <v>4357</v>
      </c>
      <c r="B4883" s="1">
        <v>40905</v>
      </c>
      <c r="C4883" t="s">
        <v>138</v>
      </c>
      <c r="D4883" t="s">
        <v>3301</v>
      </c>
      <c r="E4883" t="s">
        <v>3302</v>
      </c>
      <c r="F4883">
        <v>1</v>
      </c>
      <c r="G4883" t="str">
        <f t="array" ref="G4883">INDEX(BillToName,MATCH(A4883,'Bill to Data'!$A$2:$A$3040,0))</f>
        <v>KONRAD HOOPER</v>
      </c>
      <c r="H4883" t="str">
        <f t="shared" si="76"/>
        <v>4727</v>
      </c>
    </row>
    <row r="4884" spans="1:8" x14ac:dyDescent="0.55000000000000004">
      <c r="A4884" t="s">
        <v>4357</v>
      </c>
      <c r="B4884" s="1">
        <v>40905</v>
      </c>
      <c r="C4884" t="s">
        <v>138</v>
      </c>
      <c r="D4884" t="s">
        <v>4358</v>
      </c>
      <c r="E4884" t="s">
        <v>1475</v>
      </c>
      <c r="F4884">
        <v>1</v>
      </c>
      <c r="G4884" t="str">
        <f t="array" ref="G4884">INDEX(BillToName,MATCH(A4884,'Bill to Data'!$A$2:$A$3040,0))</f>
        <v>KONRAD HOOPER</v>
      </c>
      <c r="H4884" t="str">
        <f t="shared" si="76"/>
        <v>5500-X8</v>
      </c>
    </row>
    <row r="4885" spans="1:8" x14ac:dyDescent="0.55000000000000004">
      <c r="A4885" t="s">
        <v>4357</v>
      </c>
      <c r="B4885" s="1">
        <v>40905</v>
      </c>
      <c r="C4885" t="s">
        <v>138</v>
      </c>
      <c r="D4885" t="s">
        <v>2604</v>
      </c>
      <c r="E4885" t="s">
        <v>2605</v>
      </c>
      <c r="F4885">
        <v>1</v>
      </c>
      <c r="G4885" t="str">
        <f t="array" ref="G4885">INDEX(BillToName,MATCH(A4885,'Bill to Data'!$A$2:$A$3040,0))</f>
        <v>KONRAD HOOPER</v>
      </c>
      <c r="H4885" t="str">
        <f t="shared" si="76"/>
        <v>9527-24</v>
      </c>
    </row>
    <row r="4886" spans="1:8" x14ac:dyDescent="0.55000000000000004">
      <c r="A4886" t="s">
        <v>4357</v>
      </c>
      <c r="B4886" s="1">
        <v>40905</v>
      </c>
      <c r="C4886" t="s">
        <v>138</v>
      </c>
      <c r="D4886" t="s">
        <v>57</v>
      </c>
      <c r="E4886" t="s">
        <v>58</v>
      </c>
      <c r="F4886">
        <v>1</v>
      </c>
      <c r="G4886" t="str">
        <f t="array" ref="G4886">INDEX(BillToName,MATCH(A4886,'Bill to Data'!$A$2:$A$3040,0))</f>
        <v>KONRAD HOOPER</v>
      </c>
      <c r="H4886" t="str">
        <f t="shared" si="76"/>
        <v>4688</v>
      </c>
    </row>
    <row r="4887" spans="1:8" x14ac:dyDescent="0.55000000000000004">
      <c r="A4887" t="s">
        <v>4359</v>
      </c>
      <c r="B4887" s="1">
        <v>40906</v>
      </c>
      <c r="C4887" t="s">
        <v>138</v>
      </c>
      <c r="D4887" t="s">
        <v>4360</v>
      </c>
      <c r="E4887" t="s">
        <v>4361</v>
      </c>
      <c r="F4887">
        <v>2</v>
      </c>
      <c r="G4887" t="str">
        <f t="array" ref="G4887">INDEX(BillToName,MATCH(A4887,'Bill to Data'!$A$2:$A$3040,0))</f>
        <v>KLINT ANDERSON</v>
      </c>
      <c r="H4887" t="str">
        <f t="shared" si="76"/>
        <v>300PIH13</v>
      </c>
    </row>
    <row r="4888" spans="1:8" x14ac:dyDescent="0.55000000000000004">
      <c r="A4888" t="s">
        <v>4362</v>
      </c>
      <c r="B4888" s="1">
        <v>40906</v>
      </c>
      <c r="C4888" t="s">
        <v>138</v>
      </c>
      <c r="D4888" t="s">
        <v>1298</v>
      </c>
      <c r="E4888" t="s">
        <v>1299</v>
      </c>
      <c r="F4888">
        <v>1</v>
      </c>
      <c r="G4888" t="str">
        <f t="array" ref="G4888">INDEX(BillToName,MATCH(A4888,'Bill to Data'!$A$2:$A$3040,0))</f>
        <v>TONY PECK</v>
      </c>
      <c r="H4888" t="str">
        <f t="shared" si="76"/>
        <v>INFD0015-19</v>
      </c>
    </row>
    <row r="4889" spans="1:8" x14ac:dyDescent="0.55000000000000004">
      <c r="A4889" t="s">
        <v>4363</v>
      </c>
      <c r="B4889" s="1">
        <v>40906</v>
      </c>
      <c r="C4889" t="s">
        <v>138</v>
      </c>
      <c r="D4889" t="s">
        <v>363</v>
      </c>
      <c r="E4889" t="s">
        <v>12</v>
      </c>
      <c r="F4889">
        <v>2</v>
      </c>
      <c r="G4889" t="str">
        <f t="array" ref="G4889">INDEX(BillToName,MATCH(A4889,'Bill to Data'!$A$2:$A$3040,0))</f>
        <v>Karina Gaull</v>
      </c>
      <c r="H4889" t="str">
        <f t="shared" si="76"/>
        <v>50800-15-PP-300</v>
      </c>
    </row>
    <row r="4890" spans="1:8" x14ac:dyDescent="0.55000000000000004">
      <c r="A4890" t="s">
        <v>4363</v>
      </c>
      <c r="B4890" s="1">
        <v>40906</v>
      </c>
      <c r="C4890" t="s">
        <v>138</v>
      </c>
      <c r="D4890" t="s">
        <v>4364</v>
      </c>
      <c r="E4890" t="s">
        <v>115</v>
      </c>
      <c r="F4890">
        <v>2</v>
      </c>
      <c r="G4890" t="str">
        <f t="array" ref="G4890">INDEX(BillToName,MATCH(A4890,'Bill to Data'!$A$2:$A$3040,0))</f>
        <v>Karina Gaull</v>
      </c>
      <c r="H4890" t="str">
        <f t="shared" si="76"/>
        <v>22670-PP-15-300</v>
      </c>
    </row>
    <row r="4891" spans="1:8" x14ac:dyDescent="0.55000000000000004">
      <c r="A4891" t="s">
        <v>4365</v>
      </c>
      <c r="B4891" s="1">
        <v>40906</v>
      </c>
      <c r="C4891" t="s">
        <v>1</v>
      </c>
      <c r="D4891" t="s">
        <v>785</v>
      </c>
      <c r="E4891" t="s">
        <v>786</v>
      </c>
      <c r="F4891">
        <v>1</v>
      </c>
      <c r="G4891" t="str">
        <f t="array" ref="G4891">INDEX(BillToName,MATCH(A4891,'Bill to Data'!$A$2:$A$3040,0))</f>
        <v>JESSE REHBERG</v>
      </c>
      <c r="H4891" t="str">
        <f t="shared" si="76"/>
        <v>12690-3/4-NYB</v>
      </c>
    </row>
    <row r="4892" spans="1:8" x14ac:dyDescent="0.55000000000000004">
      <c r="A4892" t="s">
        <v>4366</v>
      </c>
      <c r="B4892" s="1">
        <v>40913</v>
      </c>
      <c r="C4892" t="s">
        <v>1</v>
      </c>
      <c r="D4892" t="s">
        <v>1002</v>
      </c>
      <c r="E4892" t="s">
        <v>3717</v>
      </c>
      <c r="F4892">
        <v>10</v>
      </c>
      <c r="G4892" t="str">
        <f t="array" ref="G4892">INDEX(BillToName,MATCH(A4892,'Bill to Data'!$A$2:$A$3040,0))</f>
        <v>DAN GERSTNER</v>
      </c>
      <c r="H4892" t="str">
        <f t="shared" si="76"/>
        <v>22650-PP-1/4</v>
      </c>
    </row>
    <row r="4893" spans="1:8" x14ac:dyDescent="0.55000000000000004">
      <c r="A4893" t="s">
        <v>4367</v>
      </c>
      <c r="B4893" s="1">
        <v>40913</v>
      </c>
      <c r="C4893" t="s">
        <v>1</v>
      </c>
      <c r="D4893" t="s">
        <v>330</v>
      </c>
      <c r="E4893" t="s">
        <v>12</v>
      </c>
      <c r="F4893">
        <v>5</v>
      </c>
      <c r="G4893" t="str">
        <f t="array" ref="G4893">INDEX(BillToName,MATCH(A4893,'Bill to Data'!$A$2:$A$3040,0))</f>
        <v>MICHELLE SMITH</v>
      </c>
      <c r="H4893" t="str">
        <f t="shared" si="76"/>
        <v>50800-15-PP-406</v>
      </c>
    </row>
    <row r="4894" spans="1:8" x14ac:dyDescent="0.55000000000000004">
      <c r="A4894" t="s">
        <v>4367</v>
      </c>
      <c r="B4894" s="1">
        <v>40913</v>
      </c>
      <c r="C4894" t="s">
        <v>1</v>
      </c>
      <c r="D4894" t="s">
        <v>363</v>
      </c>
      <c r="E4894" t="s">
        <v>12</v>
      </c>
      <c r="F4894">
        <v>5</v>
      </c>
      <c r="G4894" t="str">
        <f t="array" ref="G4894">INDEX(BillToName,MATCH(A4894,'Bill to Data'!$A$2:$A$3040,0))</f>
        <v>MICHELLE SMITH</v>
      </c>
      <c r="H4894" t="str">
        <f t="shared" si="76"/>
        <v>50800-15-PP-300</v>
      </c>
    </row>
    <row r="4895" spans="1:8" x14ac:dyDescent="0.55000000000000004">
      <c r="A4895" t="s">
        <v>4368</v>
      </c>
      <c r="B4895" s="1">
        <v>40913</v>
      </c>
      <c r="C4895" t="s">
        <v>138</v>
      </c>
      <c r="D4895" t="s">
        <v>674</v>
      </c>
      <c r="E4895" t="s">
        <v>675</v>
      </c>
      <c r="F4895">
        <v>50</v>
      </c>
      <c r="G4895" t="str">
        <f t="array" ref="G4895">INDEX(BillToName,MATCH(A4895,'Bill to Data'!$A$2:$A$3040,0))</f>
        <v>KEN BRUENING</v>
      </c>
      <c r="H4895" t="str">
        <f t="shared" si="76"/>
        <v>TJ60-11004VS</v>
      </c>
    </row>
    <row r="4896" spans="1:8" x14ac:dyDescent="0.55000000000000004">
      <c r="A4896" t="s">
        <v>4368</v>
      </c>
      <c r="B4896" s="1">
        <v>40913</v>
      </c>
      <c r="C4896" t="s">
        <v>138</v>
      </c>
      <c r="D4896" t="s">
        <v>2083</v>
      </c>
      <c r="E4896" t="s">
        <v>675</v>
      </c>
      <c r="F4896">
        <v>50</v>
      </c>
      <c r="G4896" t="str">
        <f t="array" ref="G4896">INDEX(BillToName,MATCH(A4896,'Bill to Data'!$A$2:$A$3040,0))</f>
        <v>KEN BRUENING</v>
      </c>
      <c r="H4896" t="str">
        <f t="shared" si="76"/>
        <v>TJ60-8006VS</v>
      </c>
    </row>
    <row r="4897" spans="1:8" x14ac:dyDescent="0.55000000000000004">
      <c r="A4897" t="s">
        <v>4368</v>
      </c>
      <c r="B4897" s="1">
        <v>40913</v>
      </c>
      <c r="C4897" t="s">
        <v>138</v>
      </c>
      <c r="D4897" t="s">
        <v>676</v>
      </c>
      <c r="E4897" t="s">
        <v>675</v>
      </c>
      <c r="F4897">
        <v>50</v>
      </c>
      <c r="G4897" t="str">
        <f t="array" ref="G4897">INDEX(BillToName,MATCH(A4897,'Bill to Data'!$A$2:$A$3040,0))</f>
        <v>KEN BRUENING</v>
      </c>
      <c r="H4897" t="str">
        <f t="shared" si="76"/>
        <v>TJ60-8004VS</v>
      </c>
    </row>
    <row r="4898" spans="1:8" x14ac:dyDescent="0.55000000000000004">
      <c r="A4898" t="s">
        <v>4369</v>
      </c>
      <c r="B4898" s="1">
        <v>40913</v>
      </c>
      <c r="C4898" t="s">
        <v>138</v>
      </c>
      <c r="D4898" t="s">
        <v>4346</v>
      </c>
      <c r="E4898" t="s">
        <v>4347</v>
      </c>
      <c r="F4898">
        <v>1</v>
      </c>
      <c r="G4898" t="str">
        <f t="array" ref="G4898">INDEX(BillToName,MATCH(A4898,'Bill to Data'!$A$2:$A$3040,0))</f>
        <v>MATT NELSON</v>
      </c>
      <c r="H4898" t="str">
        <f t="shared" si="76"/>
        <v>344BE-34-C</v>
      </c>
    </row>
    <row r="4899" spans="1:8" x14ac:dyDescent="0.55000000000000004">
      <c r="A4899" t="s">
        <v>4369</v>
      </c>
      <c r="B4899" s="1">
        <v>40913</v>
      </c>
      <c r="C4899" t="s">
        <v>138</v>
      </c>
      <c r="D4899" t="s">
        <v>932</v>
      </c>
      <c r="E4899" t="s">
        <v>758</v>
      </c>
      <c r="F4899">
        <v>1</v>
      </c>
      <c r="G4899" t="str">
        <f t="array" ref="G4899">INDEX(BillToName,MATCH(A4899,'Bill to Data'!$A$2:$A$3040,0))</f>
        <v>MATT NELSON</v>
      </c>
      <c r="H4899" t="str">
        <f t="shared" si="76"/>
        <v>5880-3/4-2TOC10</v>
      </c>
    </row>
    <row r="4900" spans="1:8" x14ac:dyDescent="0.55000000000000004">
      <c r="A4900" t="s">
        <v>4370</v>
      </c>
      <c r="B4900" s="1">
        <v>40913</v>
      </c>
      <c r="C4900" t="s">
        <v>138</v>
      </c>
      <c r="D4900" t="s">
        <v>4371</v>
      </c>
      <c r="E4900" t="s">
        <v>4372</v>
      </c>
      <c r="F4900">
        <v>1</v>
      </c>
      <c r="G4900" t="str">
        <f t="array" ref="G4900">INDEX(BillToName,MATCH(A4900,'Bill to Data'!$A$2:$A$3040,0))</f>
        <v>TRI ELECTRIC</v>
      </c>
      <c r="H4900" t="str">
        <f t="shared" si="76"/>
        <v>99K22-13AWS-D01</v>
      </c>
    </row>
    <row r="4901" spans="1:8" x14ac:dyDescent="0.55000000000000004">
      <c r="A4901" t="s">
        <v>4373</v>
      </c>
      <c r="B4901" s="1">
        <v>40913</v>
      </c>
      <c r="C4901" t="s">
        <v>138</v>
      </c>
      <c r="D4901" t="s">
        <v>764</v>
      </c>
      <c r="E4901" t="s">
        <v>746</v>
      </c>
      <c r="F4901">
        <v>1</v>
      </c>
      <c r="G4901" t="str">
        <f t="array" ref="G4901">INDEX(BillToName,MATCH(A4901,'Bill to Data'!$A$2:$A$3040,0))</f>
        <v>REUBEN OTTENS</v>
      </c>
      <c r="H4901" t="str">
        <f t="shared" si="76"/>
        <v>AA30L-22425-18</v>
      </c>
    </row>
    <row r="4902" spans="1:8" x14ac:dyDescent="0.55000000000000004">
      <c r="A4902" t="s">
        <v>4373</v>
      </c>
      <c r="B4902" s="1">
        <v>40913</v>
      </c>
      <c r="C4902" t="s">
        <v>138</v>
      </c>
      <c r="D4902" t="s">
        <v>1781</v>
      </c>
      <c r="E4902" t="s">
        <v>1280</v>
      </c>
      <c r="F4902">
        <v>150</v>
      </c>
      <c r="G4902" t="str">
        <f t="array" ref="G4902">INDEX(BillToName,MATCH(A4902,'Bill to Data'!$A$2:$A$3040,0))</f>
        <v>REUBEN OTTENS</v>
      </c>
      <c r="H4902" t="str">
        <f t="shared" si="76"/>
        <v>TTI110015-VP</v>
      </c>
    </row>
    <row r="4903" spans="1:8" x14ac:dyDescent="0.55000000000000004">
      <c r="A4903" t="s">
        <v>4373</v>
      </c>
      <c r="B4903" s="1">
        <v>40913</v>
      </c>
      <c r="C4903" t="s">
        <v>138</v>
      </c>
      <c r="D4903" t="s">
        <v>887</v>
      </c>
      <c r="E4903" t="s">
        <v>293</v>
      </c>
      <c r="F4903">
        <v>150</v>
      </c>
      <c r="G4903" t="str">
        <f t="array" ref="G4903">INDEX(BillToName,MATCH(A4903,'Bill to Data'!$A$2:$A$3040,0))</f>
        <v>REUBEN OTTENS</v>
      </c>
      <c r="H4903" t="str">
        <f t="shared" si="76"/>
        <v>AIXR110015VP</v>
      </c>
    </row>
    <row r="4904" spans="1:8" x14ac:dyDescent="0.55000000000000004">
      <c r="A4904" t="s">
        <v>4374</v>
      </c>
      <c r="B4904" s="1">
        <v>40913</v>
      </c>
      <c r="C4904" t="s">
        <v>138</v>
      </c>
      <c r="D4904" t="s">
        <v>2156</v>
      </c>
      <c r="E4904" t="s">
        <v>106</v>
      </c>
      <c r="F4904">
        <v>55</v>
      </c>
      <c r="G4904" t="str">
        <f t="array" ref="G4904">INDEX(BillToName,MATCH(A4904,'Bill to Data'!$A$2:$A$3040,0))</f>
        <v>Warren Bain</v>
      </c>
      <c r="H4904" t="str">
        <f t="shared" si="76"/>
        <v>AIC11006-VS</v>
      </c>
    </row>
    <row r="4905" spans="1:8" x14ac:dyDescent="0.55000000000000004">
      <c r="A4905" t="s">
        <v>4375</v>
      </c>
      <c r="B4905" s="1">
        <v>40913</v>
      </c>
      <c r="C4905" t="s">
        <v>1</v>
      </c>
      <c r="D4905" t="s">
        <v>93</v>
      </c>
      <c r="E4905" t="s">
        <v>3771</v>
      </c>
      <c r="F4905">
        <v>1</v>
      </c>
      <c r="G4905" t="str">
        <f t="array" ref="G4905">INDEX(BillToName,MATCH(A4905,'Bill to Data'!$A$2:$A$3040,0))</f>
        <v>TYLER RIDER</v>
      </c>
      <c r="H4905" t="str">
        <f t="shared" si="76"/>
        <v>MFM220</v>
      </c>
    </row>
    <row r="4906" spans="1:8" x14ac:dyDescent="0.55000000000000004">
      <c r="A4906" t="s">
        <v>4376</v>
      </c>
      <c r="B4906" s="1">
        <v>40913</v>
      </c>
      <c r="C4906" t="s">
        <v>1</v>
      </c>
      <c r="D4906" t="s">
        <v>1937</v>
      </c>
      <c r="E4906" t="s">
        <v>76</v>
      </c>
      <c r="F4906">
        <v>14</v>
      </c>
      <c r="G4906" t="str">
        <f t="array" ref="G4906">INDEX(BillToName,MATCH(A4906,'Bill to Data'!$A$2:$A$3040,0))</f>
        <v>DAVID KRINGS</v>
      </c>
      <c r="H4906" t="str">
        <f t="shared" si="76"/>
        <v>QJ111SQ-1-1/2</v>
      </c>
    </row>
    <row r="4907" spans="1:8" x14ac:dyDescent="0.55000000000000004">
      <c r="A4907" t="s">
        <v>4377</v>
      </c>
      <c r="B4907" s="1">
        <v>40913</v>
      </c>
      <c r="C4907" t="s">
        <v>1</v>
      </c>
      <c r="D4907" t="s">
        <v>2087</v>
      </c>
      <c r="E4907" t="s">
        <v>166</v>
      </c>
      <c r="F4907">
        <v>8</v>
      </c>
      <c r="G4907" t="str">
        <f t="array" ref="G4907">INDEX(BillToName,MATCH(A4907,'Bill to Data'!$A$2:$A$3040,0))</f>
        <v>GUY BELL</v>
      </c>
      <c r="H4907" t="str">
        <f t="shared" si="76"/>
        <v>1/4TTJ08-VP</v>
      </c>
    </row>
    <row r="4908" spans="1:8" x14ac:dyDescent="0.55000000000000004">
      <c r="A4908" t="s">
        <v>4378</v>
      </c>
      <c r="B4908" s="1">
        <v>40913</v>
      </c>
      <c r="C4908" t="s">
        <v>1</v>
      </c>
      <c r="D4908" t="s">
        <v>1298</v>
      </c>
      <c r="E4908" t="s">
        <v>1299</v>
      </c>
      <c r="F4908">
        <v>1</v>
      </c>
      <c r="G4908" t="str">
        <f t="array" ref="G4908">INDEX(BillToName,MATCH(A4908,'Bill to Data'!$A$2:$A$3040,0))</f>
        <v>DONALD YELTON</v>
      </c>
      <c r="H4908" t="str">
        <f t="shared" si="76"/>
        <v>INFD0015-19</v>
      </c>
    </row>
    <row r="4909" spans="1:8" x14ac:dyDescent="0.55000000000000004">
      <c r="A4909" t="s">
        <v>4379</v>
      </c>
      <c r="B4909" s="1">
        <v>40913</v>
      </c>
      <c r="C4909" t="s">
        <v>138</v>
      </c>
      <c r="D4909" t="s">
        <v>4380</v>
      </c>
      <c r="E4909" t="s">
        <v>4381</v>
      </c>
      <c r="F4909">
        <v>1</v>
      </c>
      <c r="G4909" t="str">
        <f t="array" ref="G4909">INDEX(BillToName,MATCH(A4909,'Bill to Data'!$A$2:$A$3040,0))</f>
        <v>DONNY MERKEY</v>
      </c>
      <c r="H4909" t="str">
        <f t="shared" si="76"/>
        <v>FS3250-HP</v>
      </c>
    </row>
    <row r="4910" spans="1:8" x14ac:dyDescent="0.55000000000000004">
      <c r="A4910" t="s">
        <v>4379</v>
      </c>
      <c r="B4910" s="1">
        <v>40913</v>
      </c>
      <c r="C4910" t="s">
        <v>138</v>
      </c>
      <c r="D4910" t="s">
        <v>4382</v>
      </c>
      <c r="E4910" t="s">
        <v>4383</v>
      </c>
      <c r="F4910">
        <v>1</v>
      </c>
      <c r="G4910" t="str">
        <f t="array" ref="G4910">INDEX(BillToName,MATCH(A4910,'Bill to Data'!$A$2:$A$3040,0))</f>
        <v>DONNY MERKEY</v>
      </c>
      <c r="H4910" t="str">
        <f t="shared" si="76"/>
        <v>FS3250-88</v>
      </c>
    </row>
    <row r="4911" spans="1:8" x14ac:dyDescent="0.55000000000000004">
      <c r="A4911" t="s">
        <v>4384</v>
      </c>
      <c r="B4911" s="1">
        <v>40913</v>
      </c>
      <c r="C4911" t="s">
        <v>138</v>
      </c>
      <c r="D4911" t="s">
        <v>447</v>
      </c>
      <c r="E4911" t="s">
        <v>448</v>
      </c>
      <c r="F4911">
        <v>1</v>
      </c>
      <c r="G4911" t="str">
        <f t="array" ref="G4911">INDEX(BillToName,MATCH(A4911,'Bill to Data'!$A$2:$A$3040,0))</f>
        <v>YANN PORCHET</v>
      </c>
      <c r="H4911" t="str">
        <f t="shared" si="76"/>
        <v>115-0171-787</v>
      </c>
    </row>
    <row r="4912" spans="1:8" x14ac:dyDescent="0.55000000000000004">
      <c r="A4912" t="s">
        <v>4385</v>
      </c>
      <c r="B4912" s="1">
        <v>40913</v>
      </c>
      <c r="C4912" t="s">
        <v>1</v>
      </c>
      <c r="D4912" t="s">
        <v>2026</v>
      </c>
      <c r="E4912" t="s">
        <v>293</v>
      </c>
      <c r="F4912">
        <v>40</v>
      </c>
      <c r="G4912" t="str">
        <f t="array" ref="G4912">INDEX(BillToName,MATCH(A4912,'Bill to Data'!$A$2:$A$3040,0))</f>
        <v>QUINCY LAWSON</v>
      </c>
      <c r="H4912" t="str">
        <f t="shared" si="76"/>
        <v>AIXR11004VP</v>
      </c>
    </row>
    <row r="4913" spans="1:8" x14ac:dyDescent="0.55000000000000004">
      <c r="A4913" t="s">
        <v>4386</v>
      </c>
      <c r="B4913" s="1">
        <v>40913</v>
      </c>
      <c r="C4913" t="s">
        <v>138</v>
      </c>
      <c r="D4913" t="s">
        <v>748</v>
      </c>
      <c r="E4913" t="s">
        <v>293</v>
      </c>
      <c r="F4913">
        <v>50</v>
      </c>
      <c r="G4913" t="str">
        <f t="array" ref="G4913">INDEX(BillToName,MATCH(A4913,'Bill to Data'!$A$2:$A$3040,0))</f>
        <v>LUKE GAYNOR</v>
      </c>
      <c r="H4913" t="str">
        <f t="shared" si="76"/>
        <v>AIXR110025VP</v>
      </c>
    </row>
    <row r="4914" spans="1:8" x14ac:dyDescent="0.55000000000000004">
      <c r="A4914" t="s">
        <v>4386</v>
      </c>
      <c r="B4914" s="1">
        <v>40913</v>
      </c>
      <c r="C4914" t="s">
        <v>138</v>
      </c>
      <c r="D4914" t="s">
        <v>251</v>
      </c>
      <c r="E4914" t="s">
        <v>198</v>
      </c>
      <c r="F4914">
        <v>20</v>
      </c>
      <c r="G4914" t="str">
        <f t="array" ref="G4914">INDEX(BillToName,MATCH(A4914,'Bill to Data'!$A$2:$A$3040,0))</f>
        <v>LUKE GAYNOR</v>
      </c>
      <c r="H4914" t="str">
        <f t="shared" si="76"/>
        <v>22251-311-500-N</v>
      </c>
    </row>
    <row r="4915" spans="1:8" x14ac:dyDescent="0.55000000000000004">
      <c r="A4915" t="s">
        <v>4386</v>
      </c>
      <c r="B4915" s="1">
        <v>40913</v>
      </c>
      <c r="C4915" t="s">
        <v>138</v>
      </c>
      <c r="D4915" t="s">
        <v>887</v>
      </c>
      <c r="E4915" t="s">
        <v>293</v>
      </c>
      <c r="F4915">
        <v>50</v>
      </c>
      <c r="G4915" t="str">
        <f t="array" ref="G4915">INDEX(BillToName,MATCH(A4915,'Bill to Data'!$A$2:$A$3040,0))</f>
        <v>LUKE GAYNOR</v>
      </c>
      <c r="H4915" t="str">
        <f t="shared" si="76"/>
        <v>AIXR110015VP</v>
      </c>
    </row>
    <row r="4916" spans="1:8" x14ac:dyDescent="0.55000000000000004">
      <c r="A4916" t="s">
        <v>4386</v>
      </c>
      <c r="B4916" s="1">
        <v>40913</v>
      </c>
      <c r="C4916" t="s">
        <v>138</v>
      </c>
      <c r="D4916" t="s">
        <v>292</v>
      </c>
      <c r="E4916" t="s">
        <v>293</v>
      </c>
      <c r="F4916">
        <v>100</v>
      </c>
      <c r="G4916" t="str">
        <f t="array" ref="G4916">INDEX(BillToName,MATCH(A4916,'Bill to Data'!$A$2:$A$3040,0))</f>
        <v>LUKE GAYNOR</v>
      </c>
      <c r="H4916" t="str">
        <f t="shared" si="76"/>
        <v>AIXR11002VP</v>
      </c>
    </row>
    <row r="4917" spans="1:8" x14ac:dyDescent="0.55000000000000004">
      <c r="A4917" t="s">
        <v>4386</v>
      </c>
      <c r="B4917" s="1">
        <v>40913</v>
      </c>
      <c r="C4917" t="s">
        <v>138</v>
      </c>
      <c r="D4917" t="s">
        <v>1021</v>
      </c>
      <c r="E4917" t="s">
        <v>1022</v>
      </c>
      <c r="F4917">
        <v>4</v>
      </c>
      <c r="G4917" t="str">
        <f t="array" ref="G4917">INDEX(BillToName,MATCH(A4917,'Bill to Data'!$A$2:$A$3040,0))</f>
        <v>LUKE GAYNOR</v>
      </c>
      <c r="H4917" t="str">
        <f t="shared" si="76"/>
        <v>3430-0332</v>
      </c>
    </row>
    <row r="4918" spans="1:8" x14ac:dyDescent="0.55000000000000004">
      <c r="A4918" t="s">
        <v>4386</v>
      </c>
      <c r="B4918" s="1">
        <v>40913</v>
      </c>
      <c r="C4918" t="s">
        <v>138</v>
      </c>
      <c r="D4918" t="s">
        <v>4387</v>
      </c>
      <c r="E4918" t="s">
        <v>134</v>
      </c>
      <c r="F4918">
        <v>1</v>
      </c>
      <c r="G4918" t="str">
        <f t="array" ref="G4918">INDEX(BillToName,MATCH(A4918,'Bill to Data'!$A$2:$A$3040,0))</f>
        <v>LUKE GAYNOR</v>
      </c>
      <c r="H4918" t="str">
        <f t="shared" si="76"/>
        <v>9303C-HM5C</v>
      </c>
    </row>
    <row r="4919" spans="1:8" x14ac:dyDescent="0.55000000000000004">
      <c r="A4919" t="s">
        <v>4386</v>
      </c>
      <c r="B4919" s="1">
        <v>40913</v>
      </c>
      <c r="C4919" t="s">
        <v>138</v>
      </c>
      <c r="D4919" t="s">
        <v>252</v>
      </c>
      <c r="E4919" t="s">
        <v>198</v>
      </c>
      <c r="F4919">
        <v>50</v>
      </c>
      <c r="G4919" t="str">
        <f t="array" ref="G4919">INDEX(BillToName,MATCH(A4919,'Bill to Data'!$A$2:$A$3040,0))</f>
        <v>LUKE GAYNOR</v>
      </c>
      <c r="H4919" t="str">
        <f t="shared" si="76"/>
        <v>22252-312-500-N</v>
      </c>
    </row>
    <row r="4920" spans="1:8" x14ac:dyDescent="0.55000000000000004">
      <c r="A4920" t="s">
        <v>4386</v>
      </c>
      <c r="B4920" s="1">
        <v>40913</v>
      </c>
      <c r="C4920" t="s">
        <v>138</v>
      </c>
      <c r="D4920" t="s">
        <v>77</v>
      </c>
      <c r="E4920" t="s">
        <v>30</v>
      </c>
      <c r="F4920">
        <v>100</v>
      </c>
      <c r="G4920" t="str">
        <f t="array" ref="G4920">INDEX(BillToName,MATCH(A4920,'Bill to Data'!$A$2:$A$3040,0))</f>
        <v>LUKE GAYNOR</v>
      </c>
      <c r="H4920" t="str">
        <f t="shared" si="76"/>
        <v>25612-6-NYR</v>
      </c>
    </row>
    <row r="4921" spans="1:8" x14ac:dyDescent="0.55000000000000004">
      <c r="A4921" t="s">
        <v>4386</v>
      </c>
      <c r="B4921" s="1">
        <v>40913</v>
      </c>
      <c r="C4921" t="s">
        <v>138</v>
      </c>
      <c r="D4921" t="s">
        <v>4388</v>
      </c>
      <c r="E4921" t="s">
        <v>4389</v>
      </c>
      <c r="F4921">
        <v>1</v>
      </c>
      <c r="G4921" t="str">
        <f t="array" ref="G4921">INDEX(BillToName,MATCH(A4921,'Bill to Data'!$A$2:$A$3040,0))</f>
        <v>LUKE GAYNOR</v>
      </c>
      <c r="H4921" t="str">
        <f t="shared" si="76"/>
        <v>VA200FP</v>
      </c>
    </row>
    <row r="4922" spans="1:8" x14ac:dyDescent="0.55000000000000004">
      <c r="A4922" t="s">
        <v>4386</v>
      </c>
      <c r="B4922" s="1">
        <v>40913</v>
      </c>
      <c r="C4922" t="s">
        <v>138</v>
      </c>
      <c r="D4922" t="s">
        <v>2169</v>
      </c>
      <c r="E4922" t="s">
        <v>4390</v>
      </c>
      <c r="F4922">
        <v>1</v>
      </c>
      <c r="G4922" t="str">
        <f t="array" ref="G4922">INDEX(BillToName,MATCH(A4922,'Bill to Data'!$A$2:$A$3040,0))</f>
        <v>LUKE GAYNOR</v>
      </c>
      <c r="H4922" t="str">
        <f t="shared" si="76"/>
        <v>LS125-80</v>
      </c>
    </row>
    <row r="4923" spans="1:8" x14ac:dyDescent="0.55000000000000004">
      <c r="A4923" t="s">
        <v>4391</v>
      </c>
      <c r="B4923" s="1">
        <v>40913</v>
      </c>
      <c r="C4923" t="s">
        <v>138</v>
      </c>
      <c r="D4923" t="s">
        <v>108</v>
      </c>
      <c r="E4923" t="s">
        <v>109</v>
      </c>
      <c r="F4923">
        <v>1</v>
      </c>
      <c r="G4923" t="str">
        <f t="array" ref="G4923">INDEX(BillToName,MATCH(A4923,'Bill to Data'!$A$2:$A$3040,0))</f>
        <v>NATE BROOMFIELD</v>
      </c>
      <c r="H4923" t="str">
        <f t="shared" si="76"/>
        <v>IBFD60-SET</v>
      </c>
    </row>
    <row r="4924" spans="1:8" x14ac:dyDescent="0.55000000000000004">
      <c r="A4924" t="s">
        <v>4391</v>
      </c>
      <c r="B4924" s="1">
        <v>40913</v>
      </c>
      <c r="C4924" t="s">
        <v>138</v>
      </c>
      <c r="D4924" t="s">
        <v>4392</v>
      </c>
      <c r="E4924" t="s">
        <v>4393</v>
      </c>
      <c r="F4924">
        <v>1</v>
      </c>
      <c r="G4924" t="str">
        <f t="array" ref="G4924">INDEX(BillToName,MATCH(A4924,'Bill to Data'!$A$2:$A$3040,0))</f>
        <v>NATE BROOMFIELD</v>
      </c>
      <c r="H4924" t="str">
        <f t="shared" si="76"/>
        <v>VSFMT204FP</v>
      </c>
    </row>
    <row r="4925" spans="1:8" x14ac:dyDescent="0.55000000000000004">
      <c r="A4925" t="s">
        <v>4394</v>
      </c>
      <c r="B4925" s="1">
        <v>40914</v>
      </c>
      <c r="C4925" t="s">
        <v>138</v>
      </c>
      <c r="D4925" t="s">
        <v>3040</v>
      </c>
      <c r="E4925" t="s">
        <v>3041</v>
      </c>
      <c r="F4925">
        <v>5</v>
      </c>
      <c r="G4925" t="str">
        <f t="array" ref="G4925">INDEX(BillToName,MATCH(A4925,'Bill to Data'!$A$2:$A$3040,0))</f>
        <v>DAVID LOUGHNAN</v>
      </c>
      <c r="H4925" t="str">
        <f t="shared" si="76"/>
        <v>WGGSS160</v>
      </c>
    </row>
    <row r="4926" spans="1:8" x14ac:dyDescent="0.55000000000000004">
      <c r="A4926" t="s">
        <v>4394</v>
      </c>
      <c r="B4926" s="1">
        <v>40914</v>
      </c>
      <c r="C4926" t="s">
        <v>138</v>
      </c>
      <c r="D4926" t="s">
        <v>4395</v>
      </c>
      <c r="E4926" t="s">
        <v>4396</v>
      </c>
      <c r="F4926">
        <v>1</v>
      </c>
      <c r="G4926" t="str">
        <f t="array" ref="G4926">INDEX(BillToName,MATCH(A4926,'Bill to Data'!$A$2:$A$3040,0))</f>
        <v>DAVID LOUGHNAN</v>
      </c>
      <c r="H4926" t="str">
        <f t="shared" si="76"/>
        <v>WGGSS60</v>
      </c>
    </row>
    <row r="4927" spans="1:8" x14ac:dyDescent="0.55000000000000004">
      <c r="A4927" t="s">
        <v>4394</v>
      </c>
      <c r="B4927" s="1">
        <v>40914</v>
      </c>
      <c r="C4927" t="s">
        <v>138</v>
      </c>
      <c r="D4927" t="s">
        <v>4397</v>
      </c>
      <c r="E4927" t="s">
        <v>529</v>
      </c>
      <c r="F4927">
        <v>2</v>
      </c>
      <c r="G4927" t="str">
        <f t="array" ref="G4927">INDEX(BillToName,MATCH(A4927,'Bill to Data'!$A$2:$A$3040,0))</f>
        <v>DAVID LOUGHNAN</v>
      </c>
      <c r="H4927" t="str">
        <f t="shared" si="76"/>
        <v>23120-1/2-PP</v>
      </c>
    </row>
    <row r="4928" spans="1:8" x14ac:dyDescent="0.55000000000000004">
      <c r="A4928" t="s">
        <v>4394</v>
      </c>
      <c r="B4928" s="1">
        <v>40914</v>
      </c>
      <c r="C4928" t="s">
        <v>138</v>
      </c>
      <c r="D4928" t="s">
        <v>1103</v>
      </c>
      <c r="E4928" t="s">
        <v>1104</v>
      </c>
      <c r="F4928">
        <v>2</v>
      </c>
      <c r="G4928" t="str">
        <f t="array" ref="G4928">INDEX(BillToName,MATCH(A4928,'Bill to Data'!$A$2:$A$3040,0))</f>
        <v>DAVID LOUGHNAN</v>
      </c>
      <c r="H4928" t="str">
        <f t="shared" si="76"/>
        <v>20460-00</v>
      </c>
    </row>
    <row r="4929" spans="1:8" x14ac:dyDescent="0.55000000000000004">
      <c r="A4929" t="s">
        <v>4394</v>
      </c>
      <c r="B4929" s="1">
        <v>40914</v>
      </c>
      <c r="C4929" t="s">
        <v>138</v>
      </c>
      <c r="D4929" t="s">
        <v>1328</v>
      </c>
      <c r="E4929" t="s">
        <v>1280</v>
      </c>
      <c r="F4929">
        <v>110</v>
      </c>
      <c r="G4929" t="str">
        <f t="array" ref="G4929">INDEX(BillToName,MATCH(A4929,'Bill to Data'!$A$2:$A$3040,0))</f>
        <v>DAVID LOUGHNAN</v>
      </c>
      <c r="H4929" t="str">
        <f t="shared" si="76"/>
        <v>TTI11002-VP</v>
      </c>
    </row>
    <row r="4930" spans="1:8" x14ac:dyDescent="0.55000000000000004">
      <c r="A4930" t="s">
        <v>4394</v>
      </c>
      <c r="B4930" s="1">
        <v>40914</v>
      </c>
      <c r="C4930" t="s">
        <v>138</v>
      </c>
      <c r="D4930" t="s">
        <v>1551</v>
      </c>
      <c r="E4930" t="s">
        <v>1280</v>
      </c>
      <c r="F4930">
        <v>40</v>
      </c>
      <c r="G4930" t="str">
        <f t="array" ref="G4930">INDEX(BillToName,MATCH(A4930,'Bill to Data'!$A$2:$A$3040,0))</f>
        <v>DAVID LOUGHNAN</v>
      </c>
      <c r="H4930" t="str">
        <f t="shared" ref="H4930:H4993" si="77">LEFT(D4930,LEN(D4930))</f>
        <v>TTI110025-VP</v>
      </c>
    </row>
    <row r="4931" spans="1:8" x14ac:dyDescent="0.55000000000000004">
      <c r="A4931" t="s">
        <v>4394</v>
      </c>
      <c r="B4931" s="1">
        <v>40914</v>
      </c>
      <c r="C4931" t="s">
        <v>138</v>
      </c>
      <c r="D4931" t="s">
        <v>1047</v>
      </c>
      <c r="E4931" t="s">
        <v>30</v>
      </c>
      <c r="F4931">
        <v>50</v>
      </c>
      <c r="G4931" t="str">
        <f t="array" ref="G4931">INDEX(BillToName,MATCH(A4931,'Bill to Data'!$A$2:$A$3040,0))</f>
        <v>DAVID LOUGHNAN</v>
      </c>
      <c r="H4931" t="str">
        <f t="shared" si="77"/>
        <v>25598-6-NYR</v>
      </c>
    </row>
    <row r="4932" spans="1:8" x14ac:dyDescent="0.55000000000000004">
      <c r="A4932" t="s">
        <v>4394</v>
      </c>
      <c r="B4932" s="1">
        <v>40914</v>
      </c>
      <c r="C4932" t="s">
        <v>138</v>
      </c>
      <c r="D4932" t="s">
        <v>1801</v>
      </c>
      <c r="E4932" t="s">
        <v>30</v>
      </c>
      <c r="F4932">
        <v>50</v>
      </c>
      <c r="G4932" t="str">
        <f t="array" ref="G4932">INDEX(BillToName,MATCH(A4932,'Bill to Data'!$A$2:$A$3040,0))</f>
        <v>DAVID LOUGHNAN</v>
      </c>
      <c r="H4932" t="str">
        <f t="shared" si="77"/>
        <v>25598-7-NYR</v>
      </c>
    </row>
    <row r="4933" spans="1:8" x14ac:dyDescent="0.55000000000000004">
      <c r="A4933" t="s">
        <v>4394</v>
      </c>
      <c r="B4933" s="1">
        <v>40914</v>
      </c>
      <c r="C4933" t="s">
        <v>138</v>
      </c>
      <c r="D4933" t="s">
        <v>73</v>
      </c>
      <c r="E4933" t="s">
        <v>74</v>
      </c>
      <c r="F4933">
        <v>60</v>
      </c>
      <c r="G4933" t="str">
        <f t="array" ref="G4933">INDEX(BillToName,MATCH(A4933,'Bill to Data'!$A$2:$A$3040,0))</f>
        <v>DAVID LOUGHNAN</v>
      </c>
      <c r="H4933" t="str">
        <f t="shared" si="77"/>
        <v>19843-NYR</v>
      </c>
    </row>
    <row r="4934" spans="1:8" x14ac:dyDescent="0.55000000000000004">
      <c r="A4934" t="s">
        <v>4394</v>
      </c>
      <c r="B4934" s="1">
        <v>40914</v>
      </c>
      <c r="C4934" t="s">
        <v>138</v>
      </c>
      <c r="D4934" t="s">
        <v>1329</v>
      </c>
      <c r="E4934" t="s">
        <v>1330</v>
      </c>
      <c r="F4934">
        <v>40</v>
      </c>
      <c r="G4934" t="str">
        <f t="array" ref="G4934">INDEX(BillToName,MATCH(A4934,'Bill to Data'!$A$2:$A$3040,0))</f>
        <v>DAVID LOUGHNAN</v>
      </c>
      <c r="H4934" t="str">
        <f t="shared" si="77"/>
        <v>21353-6-24-NYB</v>
      </c>
    </row>
    <row r="4935" spans="1:8" x14ac:dyDescent="0.55000000000000004">
      <c r="A4935" t="s">
        <v>4394</v>
      </c>
      <c r="B4935" s="1">
        <v>40914</v>
      </c>
      <c r="C4935" t="s">
        <v>138</v>
      </c>
      <c r="D4935" t="s">
        <v>1443</v>
      </c>
      <c r="E4935" t="s">
        <v>1444</v>
      </c>
      <c r="F4935">
        <v>30</v>
      </c>
      <c r="G4935" t="str">
        <f t="array" ref="G4935">INDEX(BillToName,MATCH(A4935,'Bill to Data'!$A$2:$A$3040,0))</f>
        <v>DAVID LOUGHNAN</v>
      </c>
      <c r="H4935" t="str">
        <f t="shared" si="77"/>
        <v>21353-6-15-NYB</v>
      </c>
    </row>
    <row r="4936" spans="1:8" x14ac:dyDescent="0.55000000000000004">
      <c r="A4936" t="s">
        <v>4394</v>
      </c>
      <c r="B4936" s="1">
        <v>40914</v>
      </c>
      <c r="C4936" t="s">
        <v>138</v>
      </c>
      <c r="D4936" t="s">
        <v>155</v>
      </c>
      <c r="E4936" t="s">
        <v>156</v>
      </c>
      <c r="F4936">
        <v>40</v>
      </c>
      <c r="G4936" t="str">
        <f t="array" ref="G4936">INDEX(BillToName,MATCH(A4936,'Bill to Data'!$A$2:$A$3040,0))</f>
        <v>DAVID LOUGHNAN</v>
      </c>
      <c r="H4936" t="str">
        <f t="shared" si="77"/>
        <v>QJ1/4T-NYB</v>
      </c>
    </row>
    <row r="4937" spans="1:8" x14ac:dyDescent="0.55000000000000004">
      <c r="A4937" t="s">
        <v>4394</v>
      </c>
      <c r="B4937" s="1">
        <v>40914</v>
      </c>
      <c r="C4937" t="s">
        <v>138</v>
      </c>
      <c r="D4937" t="s">
        <v>4398</v>
      </c>
      <c r="E4937" t="s">
        <v>4399</v>
      </c>
      <c r="F4937">
        <v>6</v>
      </c>
      <c r="G4937" t="str">
        <f t="array" ref="G4937">INDEX(BillToName,MATCH(A4937,'Bill to Data'!$A$2:$A$3040,0))</f>
        <v>DAVID LOUGHNAN</v>
      </c>
      <c r="H4937" t="str">
        <f t="shared" si="77"/>
        <v>QJ363C-3/4-NYB-</v>
      </c>
    </row>
    <row r="4938" spans="1:8" x14ac:dyDescent="0.55000000000000004">
      <c r="A4938" t="s">
        <v>4394</v>
      </c>
      <c r="B4938" s="1">
        <v>40914</v>
      </c>
      <c r="C4938" t="s">
        <v>138</v>
      </c>
      <c r="D4938" t="s">
        <v>292</v>
      </c>
      <c r="E4938" t="s">
        <v>293</v>
      </c>
      <c r="F4938">
        <v>120</v>
      </c>
      <c r="G4938" t="str">
        <f t="array" ref="G4938">INDEX(BillToName,MATCH(A4938,'Bill to Data'!$A$2:$A$3040,0))</f>
        <v>DAVID LOUGHNAN</v>
      </c>
      <c r="H4938" t="str">
        <f t="shared" si="77"/>
        <v>AIXR11002VP</v>
      </c>
    </row>
    <row r="4939" spans="1:8" x14ac:dyDescent="0.55000000000000004">
      <c r="A4939" t="s">
        <v>4394</v>
      </c>
      <c r="B4939" s="1">
        <v>40914</v>
      </c>
      <c r="C4939" t="s">
        <v>138</v>
      </c>
      <c r="D4939" t="s">
        <v>1056</v>
      </c>
      <c r="E4939" t="s">
        <v>2928</v>
      </c>
      <c r="F4939">
        <v>1</v>
      </c>
      <c r="G4939" t="str">
        <f t="array" ref="G4939">INDEX(BillToName,MATCH(A4939,'Bill to Data'!$A$2:$A$3040,0))</f>
        <v>DAVID LOUGHNAN</v>
      </c>
      <c r="H4939" t="str">
        <f t="shared" si="77"/>
        <v>2088-343-435</v>
      </c>
    </row>
    <row r="4940" spans="1:8" x14ac:dyDescent="0.55000000000000004">
      <c r="A4940" t="s">
        <v>4400</v>
      </c>
      <c r="B4940" s="1">
        <v>40914</v>
      </c>
      <c r="C4940" t="s">
        <v>138</v>
      </c>
      <c r="D4940" t="s">
        <v>3299</v>
      </c>
      <c r="E4940" t="s">
        <v>4401</v>
      </c>
      <c r="F4940">
        <v>1</v>
      </c>
      <c r="G4940" t="str">
        <f t="array" ref="G4940">INDEX(BillToName,MATCH(A4940,'Bill to Data'!$A$2:$A$3040,0))</f>
        <v>KONRAD HOOPER</v>
      </c>
      <c r="H4940" t="str">
        <f t="shared" si="77"/>
        <v>6671-24</v>
      </c>
    </row>
    <row r="4941" spans="1:8" x14ac:dyDescent="0.55000000000000004">
      <c r="A4941" t="s">
        <v>4402</v>
      </c>
      <c r="B4941" s="1">
        <v>40914</v>
      </c>
      <c r="C4941" t="s">
        <v>1</v>
      </c>
      <c r="D4941" t="s">
        <v>550</v>
      </c>
      <c r="E4941" t="s">
        <v>115</v>
      </c>
      <c r="F4941">
        <v>1</v>
      </c>
      <c r="G4941" t="str">
        <f t="array" ref="G4941">INDEX(BillToName,MATCH(A4941,'Bill to Data'!$A$2:$A$3040,0))</f>
        <v>FRANK BOHN</v>
      </c>
      <c r="H4941" t="str">
        <f t="shared" si="77"/>
        <v>22670-PP-24-406</v>
      </c>
    </row>
    <row r="4942" spans="1:8" x14ac:dyDescent="0.55000000000000004">
      <c r="A4942" t="s">
        <v>4402</v>
      </c>
      <c r="B4942" s="1">
        <v>40914</v>
      </c>
      <c r="C4942" t="s">
        <v>1</v>
      </c>
      <c r="D4942" t="s">
        <v>390</v>
      </c>
      <c r="E4942" t="s">
        <v>361</v>
      </c>
      <c r="F4942">
        <v>2</v>
      </c>
      <c r="G4942" t="str">
        <f t="array" ref="G4942">INDEX(BillToName,MATCH(A4942,'Bill to Data'!$A$2:$A$3040,0))</f>
        <v>FRANK BOHN</v>
      </c>
      <c r="H4942" t="str">
        <f t="shared" si="77"/>
        <v>38720-PPB-X8</v>
      </c>
    </row>
    <row r="4943" spans="1:8" x14ac:dyDescent="0.55000000000000004">
      <c r="A4943" t="s">
        <v>4403</v>
      </c>
      <c r="B4943" s="1">
        <v>40914</v>
      </c>
      <c r="C4943" t="s">
        <v>1</v>
      </c>
      <c r="D4943" t="s">
        <v>3576</v>
      </c>
      <c r="E4943" t="s">
        <v>20</v>
      </c>
      <c r="F4943">
        <v>1</v>
      </c>
      <c r="G4943" t="str">
        <f t="array" ref="G4943">INDEX(BillToName,MATCH(A4943,'Bill to Data'!$A$2:$A$3040,0))</f>
        <v>BRUCE AKINS</v>
      </c>
      <c r="H4943" t="str">
        <f t="shared" si="77"/>
        <v>AA43L-AL4</v>
      </c>
    </row>
    <row r="4944" spans="1:8" x14ac:dyDescent="0.55000000000000004">
      <c r="A4944" t="s">
        <v>4404</v>
      </c>
      <c r="B4944" s="1">
        <v>40914</v>
      </c>
      <c r="C4944" t="s">
        <v>1</v>
      </c>
      <c r="D4944" t="s">
        <v>31</v>
      </c>
      <c r="E4944" t="s">
        <v>30</v>
      </c>
      <c r="F4944">
        <v>190</v>
      </c>
      <c r="G4944" t="str">
        <f t="array" ref="G4944">INDEX(BillToName,MATCH(A4944,'Bill to Data'!$A$2:$A$3040,0))</f>
        <v>RUSSELL ERWIN</v>
      </c>
      <c r="H4944" t="str">
        <f t="shared" si="77"/>
        <v>25612-1-NYR</v>
      </c>
    </row>
    <row r="4945" spans="1:8" x14ac:dyDescent="0.55000000000000004">
      <c r="A4945" t="s">
        <v>4404</v>
      </c>
      <c r="B4945" s="1">
        <v>40914</v>
      </c>
      <c r="C4945" t="s">
        <v>1</v>
      </c>
      <c r="D4945" t="s">
        <v>129</v>
      </c>
      <c r="E4945" t="s">
        <v>72</v>
      </c>
      <c r="F4945">
        <v>190</v>
      </c>
      <c r="G4945" t="str">
        <f t="array" ref="G4945">INDEX(BillToName,MATCH(A4945,'Bill to Data'!$A$2:$A$3040,0))</f>
        <v>RUSSELL ERWIN</v>
      </c>
      <c r="H4945" t="str">
        <f t="shared" si="77"/>
        <v>55215-100-EPR</v>
      </c>
    </row>
    <row r="4946" spans="1:8" x14ac:dyDescent="0.55000000000000004">
      <c r="A4946" t="s">
        <v>4404</v>
      </c>
      <c r="B4946" s="1">
        <v>40914</v>
      </c>
      <c r="C4946" t="s">
        <v>1</v>
      </c>
      <c r="D4946" t="s">
        <v>1757</v>
      </c>
      <c r="E4946" t="s">
        <v>1280</v>
      </c>
      <c r="F4946">
        <v>65</v>
      </c>
      <c r="G4946" t="str">
        <f t="array" ref="G4946">INDEX(BillToName,MATCH(A4946,'Bill to Data'!$A$2:$A$3040,0))</f>
        <v>RUSSELL ERWIN</v>
      </c>
      <c r="H4946" t="str">
        <f t="shared" si="77"/>
        <v>TTI11005-VP</v>
      </c>
    </row>
    <row r="4947" spans="1:8" x14ac:dyDescent="0.55000000000000004">
      <c r="A4947" t="s">
        <v>4404</v>
      </c>
      <c r="B4947" s="1">
        <v>40914</v>
      </c>
      <c r="C4947" t="s">
        <v>1</v>
      </c>
      <c r="D4947" t="s">
        <v>1537</v>
      </c>
      <c r="E4947" t="s">
        <v>1280</v>
      </c>
      <c r="F4947">
        <v>65</v>
      </c>
      <c r="G4947" t="str">
        <f t="array" ref="G4947">INDEX(BillToName,MATCH(A4947,'Bill to Data'!$A$2:$A$3040,0))</f>
        <v>RUSSELL ERWIN</v>
      </c>
      <c r="H4947" t="str">
        <f t="shared" si="77"/>
        <v>TTI11003-VP</v>
      </c>
    </row>
    <row r="4948" spans="1:8" x14ac:dyDescent="0.55000000000000004">
      <c r="A4948" t="s">
        <v>4404</v>
      </c>
      <c r="B4948" s="1">
        <v>40914</v>
      </c>
      <c r="C4948" t="s">
        <v>1</v>
      </c>
      <c r="D4948" t="s">
        <v>1279</v>
      </c>
      <c r="E4948" t="s">
        <v>1280</v>
      </c>
      <c r="F4948">
        <v>65</v>
      </c>
      <c r="G4948" t="str">
        <f t="array" ref="G4948">INDEX(BillToName,MATCH(A4948,'Bill to Data'!$A$2:$A$3040,0))</f>
        <v>RUSSELL ERWIN</v>
      </c>
      <c r="H4948" t="str">
        <f t="shared" si="77"/>
        <v>TTI11004-VP</v>
      </c>
    </row>
    <row r="4949" spans="1:8" x14ac:dyDescent="0.55000000000000004">
      <c r="A4949" t="s">
        <v>4405</v>
      </c>
      <c r="B4949" s="1">
        <v>40914</v>
      </c>
      <c r="C4949" t="s">
        <v>138</v>
      </c>
      <c r="D4949" t="s">
        <v>3576</v>
      </c>
      <c r="E4949" t="s">
        <v>20</v>
      </c>
      <c r="F4949">
        <v>1</v>
      </c>
      <c r="G4949" t="str">
        <f t="array" ref="G4949">INDEX(BillToName,MATCH(A4949,'Bill to Data'!$A$2:$A$3040,0))</f>
        <v>DAVID BEAUPRE</v>
      </c>
      <c r="H4949" t="str">
        <f t="shared" si="77"/>
        <v>AA43L-AL4</v>
      </c>
    </row>
    <row r="4950" spans="1:8" x14ac:dyDescent="0.55000000000000004">
      <c r="A4950" t="s">
        <v>4405</v>
      </c>
      <c r="B4950" s="1">
        <v>40914</v>
      </c>
      <c r="C4950" t="s">
        <v>138</v>
      </c>
      <c r="D4950" t="s">
        <v>4096</v>
      </c>
      <c r="E4950" t="s">
        <v>1596</v>
      </c>
      <c r="F4950">
        <v>2</v>
      </c>
      <c r="G4950" t="str">
        <f t="array" ref="G4950">INDEX(BillToName,MATCH(A4950,'Bill to Data'!$A$2:$A$3040,0))</f>
        <v>DAVID BEAUPRE</v>
      </c>
      <c r="H4950" t="str">
        <f t="shared" si="77"/>
        <v>D4</v>
      </c>
    </row>
    <row r="4951" spans="1:8" x14ac:dyDescent="0.55000000000000004">
      <c r="A4951" t="s">
        <v>4405</v>
      </c>
      <c r="B4951" s="1">
        <v>40914</v>
      </c>
      <c r="C4951" t="s">
        <v>138</v>
      </c>
      <c r="D4951" t="s">
        <v>1595</v>
      </c>
      <c r="E4951" t="s">
        <v>1596</v>
      </c>
      <c r="F4951">
        <v>2</v>
      </c>
      <c r="G4951" t="str">
        <f t="array" ref="G4951">INDEX(BillToName,MATCH(A4951,'Bill to Data'!$A$2:$A$3040,0))</f>
        <v>DAVID BEAUPRE</v>
      </c>
      <c r="H4951" t="str">
        <f t="shared" si="77"/>
        <v>D2</v>
      </c>
    </row>
    <row r="4952" spans="1:8" x14ac:dyDescent="0.55000000000000004">
      <c r="A4952" t="s">
        <v>4405</v>
      </c>
      <c r="B4952" s="1">
        <v>40914</v>
      </c>
      <c r="C4952" t="s">
        <v>138</v>
      </c>
      <c r="D4952" t="s">
        <v>2981</v>
      </c>
      <c r="E4952" t="s">
        <v>1596</v>
      </c>
      <c r="F4952">
        <v>2</v>
      </c>
      <c r="G4952" t="str">
        <f t="array" ref="G4952">INDEX(BillToName,MATCH(A4952,'Bill to Data'!$A$2:$A$3040,0))</f>
        <v>DAVID BEAUPRE</v>
      </c>
      <c r="H4952" t="str">
        <f t="shared" si="77"/>
        <v>D6</v>
      </c>
    </row>
    <row r="4953" spans="1:8" x14ac:dyDescent="0.55000000000000004">
      <c r="A4953" t="s">
        <v>4405</v>
      </c>
      <c r="B4953" s="1">
        <v>40914</v>
      </c>
      <c r="C4953" t="s">
        <v>138</v>
      </c>
      <c r="D4953" t="s">
        <v>1079</v>
      </c>
      <c r="E4953" t="s">
        <v>1080</v>
      </c>
      <c r="F4953">
        <v>1</v>
      </c>
      <c r="G4953" t="str">
        <f t="array" ref="G4953">INDEX(BillToName,MATCH(A4953,'Bill to Data'!$A$2:$A$3040,0))</f>
        <v>DAVID BEAUPRE</v>
      </c>
      <c r="H4953" t="str">
        <f t="shared" si="77"/>
        <v>2088-514-144</v>
      </c>
    </row>
    <row r="4954" spans="1:8" x14ac:dyDescent="0.55000000000000004">
      <c r="A4954" t="s">
        <v>4405</v>
      </c>
      <c r="B4954" s="1">
        <v>40914</v>
      </c>
      <c r="C4954" t="s">
        <v>138</v>
      </c>
      <c r="D4954" t="s">
        <v>248</v>
      </c>
      <c r="E4954" t="s">
        <v>249</v>
      </c>
      <c r="F4954">
        <v>1</v>
      </c>
      <c r="G4954" t="str">
        <f t="array" ref="G4954">INDEX(BillToName,MATCH(A4954,'Bill to Data'!$A$2:$A$3040,0))</f>
        <v>DAVID BEAUPRE</v>
      </c>
      <c r="H4954" t="str">
        <f t="shared" si="77"/>
        <v>SG100</v>
      </c>
    </row>
    <row r="4955" spans="1:8" x14ac:dyDescent="0.55000000000000004">
      <c r="A4955" t="s">
        <v>4406</v>
      </c>
      <c r="B4955" s="1">
        <v>40914</v>
      </c>
      <c r="C4955" t="s">
        <v>138</v>
      </c>
      <c r="D4955" t="s">
        <v>1354</v>
      </c>
      <c r="E4955" t="s">
        <v>134</v>
      </c>
      <c r="F4955">
        <v>1</v>
      </c>
      <c r="G4955" t="str">
        <f t="array" ref="G4955">INDEX(BillToName,MATCH(A4955,'Bill to Data'!$A$2:$A$3040,0))</f>
        <v>MAPLE ROW DAIRY</v>
      </c>
      <c r="H4955" t="str">
        <f t="shared" si="77"/>
        <v>9700S</v>
      </c>
    </row>
    <row r="4956" spans="1:8" x14ac:dyDescent="0.55000000000000004">
      <c r="A4956" t="s">
        <v>4407</v>
      </c>
      <c r="B4956" s="1">
        <v>40914</v>
      </c>
      <c r="C4956" t="s">
        <v>138</v>
      </c>
      <c r="D4956" t="s">
        <v>1298</v>
      </c>
      <c r="E4956" t="s">
        <v>1299</v>
      </c>
      <c r="F4956">
        <v>1</v>
      </c>
      <c r="G4956" t="str">
        <f t="array" ref="G4956">INDEX(BillToName,MATCH(A4956,'Bill to Data'!$A$2:$A$3040,0))</f>
        <v>MICHAEL R MARTEL</v>
      </c>
      <c r="H4956" t="str">
        <f t="shared" si="77"/>
        <v>INFD0015-19</v>
      </c>
    </row>
    <row r="4957" spans="1:8" x14ac:dyDescent="0.55000000000000004">
      <c r="A4957" t="s">
        <v>4407</v>
      </c>
      <c r="B4957" s="1">
        <v>40914</v>
      </c>
      <c r="C4957" t="s">
        <v>138</v>
      </c>
      <c r="D4957" t="s">
        <v>4408</v>
      </c>
      <c r="E4957" t="s">
        <v>4409</v>
      </c>
      <c r="F4957">
        <v>1</v>
      </c>
      <c r="G4957" t="str">
        <f t="array" ref="G4957">INDEX(BillToName,MATCH(A4957,'Bill to Data'!$A$2:$A$3040,0))</f>
        <v>MICHAEL R MARTEL</v>
      </c>
      <c r="H4957" t="str">
        <f t="shared" si="77"/>
        <v>UV100FP</v>
      </c>
    </row>
    <row r="4958" spans="1:8" x14ac:dyDescent="0.55000000000000004">
      <c r="A4958" t="s">
        <v>4407</v>
      </c>
      <c r="B4958" s="1">
        <v>40914</v>
      </c>
      <c r="C4958" t="s">
        <v>138</v>
      </c>
      <c r="D4958" t="s">
        <v>4410</v>
      </c>
      <c r="E4958" t="s">
        <v>4411</v>
      </c>
      <c r="F4958">
        <v>1</v>
      </c>
      <c r="G4958" t="str">
        <f t="array" ref="G4958">INDEX(BillToName,MATCH(A4958,'Bill to Data'!$A$2:$A$3040,0))</f>
        <v>MICHAEL R MARTEL</v>
      </c>
      <c r="H4958" t="str">
        <f t="shared" si="77"/>
        <v>RN150-100</v>
      </c>
    </row>
    <row r="4959" spans="1:8" x14ac:dyDescent="0.55000000000000004">
      <c r="A4959" t="s">
        <v>4412</v>
      </c>
      <c r="B4959" s="1">
        <v>40914</v>
      </c>
      <c r="C4959" t="s">
        <v>138</v>
      </c>
      <c r="D4959" t="s">
        <v>1328</v>
      </c>
      <c r="E4959" t="s">
        <v>1280</v>
      </c>
      <c r="F4959">
        <v>60</v>
      </c>
      <c r="G4959" t="str">
        <f t="array" ref="G4959">INDEX(BillToName,MATCH(A4959,'Bill to Data'!$A$2:$A$3040,0))</f>
        <v>ERROL D BROWN</v>
      </c>
      <c r="H4959" t="str">
        <f t="shared" si="77"/>
        <v>TTI11002-VP</v>
      </c>
    </row>
    <row r="4960" spans="1:8" x14ac:dyDescent="0.55000000000000004">
      <c r="A4960" t="s">
        <v>4412</v>
      </c>
      <c r="B4960" s="1">
        <v>40914</v>
      </c>
      <c r="C4960" t="s">
        <v>138</v>
      </c>
      <c r="D4960" t="s">
        <v>1047</v>
      </c>
      <c r="E4960" t="s">
        <v>30</v>
      </c>
      <c r="F4960">
        <v>60</v>
      </c>
      <c r="G4960" t="str">
        <f t="array" ref="G4960">INDEX(BillToName,MATCH(A4960,'Bill to Data'!$A$2:$A$3040,0))</f>
        <v>ERROL D BROWN</v>
      </c>
      <c r="H4960" t="str">
        <f t="shared" si="77"/>
        <v>25598-6-NYR</v>
      </c>
    </row>
    <row r="4961" spans="1:8" x14ac:dyDescent="0.55000000000000004">
      <c r="A4961" t="s">
        <v>4412</v>
      </c>
      <c r="B4961" s="1">
        <v>40914</v>
      </c>
      <c r="C4961" t="s">
        <v>138</v>
      </c>
      <c r="D4961" t="s">
        <v>1756</v>
      </c>
      <c r="E4961" t="s">
        <v>47</v>
      </c>
      <c r="F4961">
        <v>60</v>
      </c>
      <c r="G4961" t="str">
        <f t="array" ref="G4961">INDEX(BillToName,MATCH(A4961,'Bill to Data'!$A$2:$A$3040,0))</f>
        <v>ERROL D BROWN</v>
      </c>
      <c r="H4961" t="str">
        <f t="shared" si="77"/>
        <v>TTJ60-110025VP</v>
      </c>
    </row>
    <row r="4962" spans="1:8" x14ac:dyDescent="0.55000000000000004">
      <c r="A4962" t="s">
        <v>4412</v>
      </c>
      <c r="B4962" s="1">
        <v>40914</v>
      </c>
      <c r="C4962" t="s">
        <v>138</v>
      </c>
      <c r="D4962" t="s">
        <v>2121</v>
      </c>
      <c r="E4962" t="s">
        <v>2122</v>
      </c>
      <c r="F4962">
        <v>60</v>
      </c>
      <c r="G4962" t="str">
        <f t="array" ref="G4962">INDEX(BillToName,MATCH(A4962,'Bill to Data'!$A$2:$A$3040,0))</f>
        <v>ERROL D BROWN</v>
      </c>
      <c r="H4962" t="str">
        <f t="shared" si="77"/>
        <v>25612-10-NYR</v>
      </c>
    </row>
    <row r="4963" spans="1:8" x14ac:dyDescent="0.55000000000000004">
      <c r="A4963" t="s">
        <v>4413</v>
      </c>
      <c r="B4963" s="1">
        <v>40914</v>
      </c>
      <c r="C4963" t="s">
        <v>138</v>
      </c>
      <c r="D4963" t="s">
        <v>4414</v>
      </c>
      <c r="E4963" t="s">
        <v>4415</v>
      </c>
      <c r="F4963">
        <v>3</v>
      </c>
      <c r="G4963" t="str">
        <f t="array" ref="G4963">INDEX(BillToName,MATCH(A4963,'Bill to Data'!$A$2:$A$3040,0))</f>
        <v>RYAN OLSEN</v>
      </c>
      <c r="H4963" t="str">
        <f t="shared" si="77"/>
        <v>980000026</v>
      </c>
    </row>
    <row r="4964" spans="1:8" x14ac:dyDescent="0.55000000000000004">
      <c r="A4964" t="s">
        <v>4413</v>
      </c>
      <c r="B4964" s="1">
        <v>40914</v>
      </c>
      <c r="C4964" t="s">
        <v>138</v>
      </c>
      <c r="D4964" t="s">
        <v>4416</v>
      </c>
      <c r="E4964" t="s">
        <v>4417</v>
      </c>
      <c r="F4964">
        <v>2</v>
      </c>
      <c r="G4964" t="str">
        <f t="array" ref="G4964">INDEX(BillToName,MATCH(A4964,'Bill to Data'!$A$2:$A$3040,0))</f>
        <v>RYAN OLSEN</v>
      </c>
      <c r="H4964" t="str">
        <f t="shared" si="77"/>
        <v>980000027</v>
      </c>
    </row>
    <row r="4965" spans="1:8" x14ac:dyDescent="0.55000000000000004">
      <c r="A4965" t="s">
        <v>4418</v>
      </c>
      <c r="B4965" s="1">
        <v>40914</v>
      </c>
      <c r="C4965" t="s">
        <v>1</v>
      </c>
      <c r="D4965" t="s">
        <v>1097</v>
      </c>
      <c r="E4965" t="s">
        <v>1098</v>
      </c>
      <c r="F4965">
        <v>1</v>
      </c>
      <c r="G4965" t="str">
        <f t="array" ref="G4965">INDEX(BillToName,MATCH(A4965,'Bill to Data'!$A$2:$A$3040,0))</f>
        <v>ED WEBER</v>
      </c>
      <c r="H4965" t="str">
        <f t="shared" si="77"/>
        <v>IN15-ST</v>
      </c>
    </row>
    <row r="4966" spans="1:8" x14ac:dyDescent="0.55000000000000004">
      <c r="A4966" t="s">
        <v>4418</v>
      </c>
      <c r="B4966" s="1">
        <v>40914</v>
      </c>
      <c r="C4966" t="s">
        <v>1</v>
      </c>
      <c r="D4966" t="s">
        <v>1298</v>
      </c>
      <c r="E4966" t="s">
        <v>1299</v>
      </c>
      <c r="F4966">
        <v>1</v>
      </c>
      <c r="G4966" t="str">
        <f t="array" ref="G4966">INDEX(BillToName,MATCH(A4966,'Bill to Data'!$A$2:$A$3040,0))</f>
        <v>ED WEBER</v>
      </c>
      <c r="H4966" t="str">
        <f t="shared" si="77"/>
        <v>INFD0015-19</v>
      </c>
    </row>
    <row r="4967" spans="1:8" x14ac:dyDescent="0.55000000000000004">
      <c r="A4967" t="s">
        <v>4419</v>
      </c>
      <c r="B4967" s="1">
        <v>40917</v>
      </c>
      <c r="C4967" t="s">
        <v>138</v>
      </c>
      <c r="D4967" t="s">
        <v>1002</v>
      </c>
      <c r="E4967" t="s">
        <v>3717</v>
      </c>
      <c r="F4967">
        <v>2</v>
      </c>
      <c r="G4967" t="str">
        <f t="array" ref="G4967">INDEX(BillToName,MATCH(A4967,'Bill to Data'!$A$2:$A$3040,0))</f>
        <v>KENT MCQUIRE</v>
      </c>
      <c r="H4967" t="str">
        <f t="shared" si="77"/>
        <v>22650-PP-1/4</v>
      </c>
    </row>
    <row r="4968" spans="1:8" x14ac:dyDescent="0.55000000000000004">
      <c r="A4968" t="s">
        <v>4420</v>
      </c>
      <c r="B4968" s="1">
        <v>40917</v>
      </c>
      <c r="C4968" t="s">
        <v>138</v>
      </c>
      <c r="D4968" t="s">
        <v>4421</v>
      </c>
      <c r="E4968" t="s">
        <v>4422</v>
      </c>
      <c r="F4968">
        <v>1</v>
      </c>
      <c r="G4968" t="str">
        <f t="array" ref="G4968">INDEX(BillToName,MATCH(A4968,'Bill to Data'!$A$2:$A$3040,0))</f>
        <v>DERRICK DAVIS</v>
      </c>
      <c r="H4968" t="str">
        <f t="shared" si="77"/>
        <v>2088-422-444</v>
      </c>
    </row>
    <row r="4969" spans="1:8" x14ac:dyDescent="0.55000000000000004">
      <c r="A4969" t="s">
        <v>4423</v>
      </c>
      <c r="B4969" s="1">
        <v>40918</v>
      </c>
      <c r="C4969" t="s">
        <v>1</v>
      </c>
      <c r="D4969" t="s">
        <v>1154</v>
      </c>
      <c r="E4969" t="s">
        <v>1155</v>
      </c>
      <c r="F4969">
        <v>1</v>
      </c>
      <c r="G4969" t="str">
        <f t="array" ref="G4969">INDEX(BillToName,MATCH(A4969,'Bill to Data'!$A$2:$A$3040,0))</f>
        <v>JEFF KIRBY</v>
      </c>
      <c r="H4969" t="str">
        <f t="shared" si="77"/>
        <v>IN30/60-ST</v>
      </c>
    </row>
    <row r="4970" spans="1:8" x14ac:dyDescent="0.55000000000000004">
      <c r="A4970" t="s">
        <v>4423</v>
      </c>
      <c r="B4970" s="1">
        <v>40918</v>
      </c>
      <c r="C4970" t="s">
        <v>1</v>
      </c>
      <c r="D4970" t="s">
        <v>1152</v>
      </c>
      <c r="E4970" t="s">
        <v>1153</v>
      </c>
      <c r="F4970">
        <v>1</v>
      </c>
      <c r="G4970" t="str">
        <f t="array" ref="G4970">INDEX(BillToName,MATCH(A4970,'Bill to Data'!$A$2:$A$3040,0))</f>
        <v>JEFF KIRBY</v>
      </c>
      <c r="H4970" t="str">
        <f t="shared" si="77"/>
        <v>IN0030-24</v>
      </c>
    </row>
    <row r="4971" spans="1:8" x14ac:dyDescent="0.55000000000000004">
      <c r="A4971" t="s">
        <v>4424</v>
      </c>
      <c r="B4971" s="1">
        <v>40918</v>
      </c>
      <c r="C4971" t="s">
        <v>138</v>
      </c>
      <c r="D4971" t="s">
        <v>1095</v>
      </c>
      <c r="E4971" t="s">
        <v>1096</v>
      </c>
      <c r="F4971">
        <v>2</v>
      </c>
      <c r="G4971" t="str">
        <f t="array" ref="G4971">INDEX(BillToName,MATCH(A4971,'Bill to Data'!$A$2:$A$3040,0))</f>
        <v>MICAH MONDOR</v>
      </c>
      <c r="H4971" t="str">
        <f t="shared" si="77"/>
        <v>IN0015-19</v>
      </c>
    </row>
    <row r="4972" spans="1:8" x14ac:dyDescent="0.55000000000000004">
      <c r="A4972" t="s">
        <v>4425</v>
      </c>
      <c r="B4972" s="1">
        <v>40918</v>
      </c>
      <c r="C4972" t="s">
        <v>1</v>
      </c>
      <c r="D4972" t="s">
        <v>1138</v>
      </c>
      <c r="E4972" t="s">
        <v>1139</v>
      </c>
      <c r="F4972">
        <v>1</v>
      </c>
      <c r="G4972" t="str">
        <f t="array" ref="G4972">INDEX(BillToName,MATCH(A4972,'Bill to Data'!$A$2:$A$3040,0))</f>
        <v>RICHARD LANGSTON</v>
      </c>
      <c r="H4972" t="str">
        <f t="shared" si="77"/>
        <v>IBFD35-SET</v>
      </c>
    </row>
    <row r="4973" spans="1:8" x14ac:dyDescent="0.55000000000000004">
      <c r="A4973" t="s">
        <v>4426</v>
      </c>
      <c r="B4973" s="1">
        <v>40919</v>
      </c>
      <c r="C4973" t="s">
        <v>138</v>
      </c>
      <c r="D4973" t="s">
        <v>3305</v>
      </c>
      <c r="E4973" t="s">
        <v>4353</v>
      </c>
      <c r="F4973">
        <v>1</v>
      </c>
      <c r="G4973" t="str">
        <f t="array" ref="G4973">INDEX(BillToName,MATCH(A4973,'Bill to Data'!$A$2:$A$3040,0))</f>
        <v>GARY KING</v>
      </c>
      <c r="H4973" t="str">
        <f t="shared" si="77"/>
        <v>344BE-33-C</v>
      </c>
    </row>
    <row r="4974" spans="1:8" x14ac:dyDescent="0.55000000000000004">
      <c r="A4974" t="s">
        <v>4427</v>
      </c>
      <c r="B4974" s="1">
        <v>40920</v>
      </c>
      <c r="C4974" t="s">
        <v>138</v>
      </c>
      <c r="D4974" t="s">
        <v>4428</v>
      </c>
      <c r="E4974" t="s">
        <v>4429</v>
      </c>
      <c r="F4974">
        <v>4</v>
      </c>
      <c r="G4974" t="str">
        <f t="array" ref="G4974">INDEX(BillToName,MATCH(A4974,'Bill to Data'!$A$2:$A$3040,0))</f>
        <v>Craig Huf</v>
      </c>
      <c r="H4974" t="str">
        <f t="shared" si="77"/>
        <v>QJ364C-25MM-NYB</v>
      </c>
    </row>
    <row r="4975" spans="1:8" x14ac:dyDescent="0.55000000000000004">
      <c r="A4975" t="s">
        <v>4427</v>
      </c>
      <c r="B4975" s="1">
        <v>40920</v>
      </c>
      <c r="C4975" t="s">
        <v>138</v>
      </c>
      <c r="D4975" t="s">
        <v>2470</v>
      </c>
      <c r="E4975" t="s">
        <v>30</v>
      </c>
      <c r="F4975">
        <v>75</v>
      </c>
      <c r="G4975" t="str">
        <f t="array" ref="G4975">INDEX(BillToName,MATCH(A4975,'Bill to Data'!$A$2:$A$3040,0))</f>
        <v>Craig Huf</v>
      </c>
      <c r="H4975" t="str">
        <f t="shared" si="77"/>
        <v>25598-1-NYR</v>
      </c>
    </row>
    <row r="4976" spans="1:8" x14ac:dyDescent="0.55000000000000004">
      <c r="A4976" t="s">
        <v>4427</v>
      </c>
      <c r="B4976" s="1">
        <v>40920</v>
      </c>
      <c r="C4976" t="s">
        <v>138</v>
      </c>
      <c r="D4976" t="s">
        <v>748</v>
      </c>
      <c r="E4976" t="s">
        <v>293</v>
      </c>
      <c r="F4976">
        <v>10</v>
      </c>
      <c r="G4976" t="str">
        <f t="array" ref="G4976">INDEX(BillToName,MATCH(A4976,'Bill to Data'!$A$2:$A$3040,0))</f>
        <v>Craig Huf</v>
      </c>
      <c r="H4976" t="str">
        <f t="shared" si="77"/>
        <v>AIXR110025VP</v>
      </c>
    </row>
    <row r="4977" spans="1:8" x14ac:dyDescent="0.55000000000000004">
      <c r="A4977" t="s">
        <v>4427</v>
      </c>
      <c r="B4977" s="1">
        <v>40920</v>
      </c>
      <c r="C4977" t="s">
        <v>138</v>
      </c>
      <c r="D4977" t="s">
        <v>2026</v>
      </c>
      <c r="E4977" t="s">
        <v>293</v>
      </c>
      <c r="F4977">
        <v>100</v>
      </c>
      <c r="G4977" t="str">
        <f t="array" ref="G4977">INDEX(BillToName,MATCH(A4977,'Bill to Data'!$A$2:$A$3040,0))</f>
        <v>Craig Huf</v>
      </c>
      <c r="H4977" t="str">
        <f t="shared" si="77"/>
        <v>AIXR11004VP</v>
      </c>
    </row>
    <row r="4978" spans="1:8" x14ac:dyDescent="0.55000000000000004">
      <c r="A4978" t="s">
        <v>4427</v>
      </c>
      <c r="B4978" s="1">
        <v>40920</v>
      </c>
      <c r="C4978" t="s">
        <v>138</v>
      </c>
      <c r="D4978" t="s">
        <v>1551</v>
      </c>
      <c r="E4978" t="s">
        <v>1280</v>
      </c>
      <c r="F4978">
        <v>20</v>
      </c>
      <c r="G4978" t="str">
        <f t="array" ref="G4978">INDEX(BillToName,MATCH(A4978,'Bill to Data'!$A$2:$A$3040,0))</f>
        <v>Craig Huf</v>
      </c>
      <c r="H4978" t="str">
        <f t="shared" si="77"/>
        <v>TTI110025-VP</v>
      </c>
    </row>
    <row r="4979" spans="1:8" x14ac:dyDescent="0.55000000000000004">
      <c r="A4979" t="s">
        <v>4427</v>
      </c>
      <c r="B4979" s="1">
        <v>40920</v>
      </c>
      <c r="C4979" t="s">
        <v>138</v>
      </c>
      <c r="D4979" t="s">
        <v>1021</v>
      </c>
      <c r="E4979" t="s">
        <v>1022</v>
      </c>
      <c r="F4979">
        <v>1</v>
      </c>
      <c r="G4979" t="str">
        <f t="array" ref="G4979">INDEX(BillToName,MATCH(A4979,'Bill to Data'!$A$2:$A$3040,0))</f>
        <v>Craig Huf</v>
      </c>
      <c r="H4979" t="str">
        <f t="shared" si="77"/>
        <v>3430-0332</v>
      </c>
    </row>
    <row r="4980" spans="1:8" x14ac:dyDescent="0.55000000000000004">
      <c r="A4980" t="s">
        <v>4427</v>
      </c>
      <c r="B4980" s="1">
        <v>40920</v>
      </c>
      <c r="C4980" t="s">
        <v>138</v>
      </c>
      <c r="D4980" t="s">
        <v>2</v>
      </c>
      <c r="E4980" t="s">
        <v>3</v>
      </c>
      <c r="F4980">
        <v>1</v>
      </c>
      <c r="G4980" t="str">
        <f t="array" ref="G4980">INDEX(BillToName,MATCH(A4980,'Bill to Data'!$A$2:$A$3040,0))</f>
        <v>Craig Huf</v>
      </c>
      <c r="H4980" t="str">
        <f t="shared" si="77"/>
        <v>8000-543-236</v>
      </c>
    </row>
    <row r="4981" spans="1:8" x14ac:dyDescent="0.55000000000000004">
      <c r="A4981" t="s">
        <v>4427</v>
      </c>
      <c r="B4981" s="1">
        <v>40920</v>
      </c>
      <c r="C4981" t="s">
        <v>138</v>
      </c>
      <c r="D4981" t="s">
        <v>4430</v>
      </c>
      <c r="E4981" t="s">
        <v>134</v>
      </c>
      <c r="F4981">
        <v>1</v>
      </c>
      <c r="G4981" t="str">
        <f t="array" ref="G4981">INDEX(BillToName,MATCH(A4981,'Bill to Data'!$A$2:$A$3040,0))</f>
        <v>Craig Huf</v>
      </c>
      <c r="H4981" t="str">
        <f t="shared" si="77"/>
        <v>9306C-HM5C-B3U</v>
      </c>
    </row>
    <row r="4982" spans="1:8" x14ac:dyDescent="0.55000000000000004">
      <c r="A4982" t="s">
        <v>4431</v>
      </c>
      <c r="B4982" s="1">
        <v>40920</v>
      </c>
      <c r="C4982" t="s">
        <v>138</v>
      </c>
      <c r="D4982" t="s">
        <v>533</v>
      </c>
      <c r="E4982" t="s">
        <v>534</v>
      </c>
      <c r="F4982">
        <v>1</v>
      </c>
      <c r="G4982" t="str">
        <f t="array" ref="G4982">INDEX(BillToName,MATCH(A4982,'Bill to Data'!$A$2:$A$3040,0))</f>
        <v>WAYNE STAHL</v>
      </c>
      <c r="H4982" t="str">
        <f t="shared" si="77"/>
        <v>23890</v>
      </c>
    </row>
    <row r="4983" spans="1:8" x14ac:dyDescent="0.55000000000000004">
      <c r="A4983" t="s">
        <v>4432</v>
      </c>
      <c r="B4983" s="1">
        <v>40921</v>
      </c>
      <c r="C4983" t="s">
        <v>1</v>
      </c>
      <c r="D4983" t="s">
        <v>29</v>
      </c>
      <c r="E4983" t="s">
        <v>30</v>
      </c>
      <c r="F4983">
        <v>25</v>
      </c>
      <c r="G4983" t="str">
        <f t="array" ref="G4983">INDEX(BillToName,MATCH(A4983,'Bill to Data'!$A$2:$A$3040,0))</f>
        <v>MURPHY BROUSSARD</v>
      </c>
      <c r="H4983" t="str">
        <f t="shared" si="77"/>
        <v>25612-4-NYR</v>
      </c>
    </row>
    <row r="4984" spans="1:8" x14ac:dyDescent="0.55000000000000004">
      <c r="A4984" t="s">
        <v>4432</v>
      </c>
      <c r="B4984" s="1">
        <v>40921</v>
      </c>
      <c r="C4984" t="s">
        <v>1</v>
      </c>
      <c r="D4984" t="s">
        <v>22</v>
      </c>
      <c r="E4984" t="s">
        <v>23</v>
      </c>
      <c r="F4984">
        <v>25</v>
      </c>
      <c r="G4984" t="str">
        <f t="array" ref="G4984">INDEX(BillToName,MATCH(A4984,'Bill to Data'!$A$2:$A$3040,0))</f>
        <v>MURPHY BROUSSARD</v>
      </c>
      <c r="H4984" t="str">
        <f t="shared" si="77"/>
        <v>TT11003-VP</v>
      </c>
    </row>
    <row r="4985" spans="1:8" x14ac:dyDescent="0.55000000000000004">
      <c r="A4985" t="s">
        <v>4433</v>
      </c>
      <c r="B4985" s="1">
        <v>40921</v>
      </c>
      <c r="C4985" t="s">
        <v>138</v>
      </c>
      <c r="D4985" t="s">
        <v>283</v>
      </c>
      <c r="E4985" t="s">
        <v>284</v>
      </c>
      <c r="F4985">
        <v>20</v>
      </c>
      <c r="G4985" t="str">
        <f t="array" ref="G4985">INDEX(BillToName,MATCH(A4985,'Bill to Data'!$A$2:$A$3040,0))</f>
        <v>Glenn Ogden</v>
      </c>
      <c r="H4985" t="str">
        <f t="shared" si="77"/>
        <v>QJ22187-1/2-NYB</v>
      </c>
    </row>
    <row r="4986" spans="1:8" x14ac:dyDescent="0.55000000000000004">
      <c r="A4986" t="s">
        <v>4433</v>
      </c>
      <c r="B4986" s="1">
        <v>40921</v>
      </c>
      <c r="C4986" t="s">
        <v>138</v>
      </c>
      <c r="D4986" t="s">
        <v>1328</v>
      </c>
      <c r="E4986" t="s">
        <v>1280</v>
      </c>
      <c r="F4986">
        <v>12</v>
      </c>
      <c r="G4986" t="str">
        <f t="array" ref="G4986">INDEX(BillToName,MATCH(A4986,'Bill to Data'!$A$2:$A$3040,0))</f>
        <v>Glenn Ogden</v>
      </c>
      <c r="H4986" t="str">
        <f t="shared" si="77"/>
        <v>TTI11002-VP</v>
      </c>
    </row>
    <row r="4987" spans="1:8" x14ac:dyDescent="0.55000000000000004">
      <c r="A4987" t="s">
        <v>4433</v>
      </c>
      <c r="B4987" s="1">
        <v>40921</v>
      </c>
      <c r="C4987" t="s">
        <v>138</v>
      </c>
      <c r="D4987" t="s">
        <v>73</v>
      </c>
      <c r="E4987" t="s">
        <v>74</v>
      </c>
      <c r="F4987">
        <v>20</v>
      </c>
      <c r="G4987" t="str">
        <f t="array" ref="G4987">INDEX(BillToName,MATCH(A4987,'Bill to Data'!$A$2:$A$3040,0))</f>
        <v>Glenn Ogden</v>
      </c>
      <c r="H4987" t="str">
        <f t="shared" si="77"/>
        <v>19843-NYR</v>
      </c>
    </row>
    <row r="4988" spans="1:8" x14ac:dyDescent="0.55000000000000004">
      <c r="A4988" t="s">
        <v>4433</v>
      </c>
      <c r="B4988" s="1">
        <v>40921</v>
      </c>
      <c r="C4988" t="s">
        <v>138</v>
      </c>
      <c r="D4988" t="s">
        <v>242</v>
      </c>
      <c r="E4988" t="s">
        <v>243</v>
      </c>
      <c r="F4988">
        <v>26</v>
      </c>
      <c r="G4988" t="str">
        <f t="array" ref="G4988">INDEX(BillToName,MATCH(A4988,'Bill to Data'!$A$2:$A$3040,0))</f>
        <v>Glenn Ogden</v>
      </c>
      <c r="H4988" t="str">
        <f t="shared" si="77"/>
        <v>CP19438-EPR</v>
      </c>
    </row>
    <row r="4989" spans="1:8" x14ac:dyDescent="0.55000000000000004">
      <c r="A4989" t="s">
        <v>4434</v>
      </c>
      <c r="B4989" s="1">
        <v>40921</v>
      </c>
      <c r="C4989" t="s">
        <v>1</v>
      </c>
      <c r="D4989" t="s">
        <v>922</v>
      </c>
      <c r="E4989" t="s">
        <v>4012</v>
      </c>
      <c r="F4989">
        <v>1</v>
      </c>
      <c r="G4989" t="str">
        <f t="array" ref="G4989">INDEX(BillToName,MATCH(A4989,'Bill to Data'!$A$2:$A$3040,0))</f>
        <v>BRAD KLEMAN</v>
      </c>
      <c r="H4989" t="str">
        <f t="shared" si="77"/>
        <v>PN031</v>
      </c>
    </row>
    <row r="4990" spans="1:8" x14ac:dyDescent="0.55000000000000004">
      <c r="A4990" t="s">
        <v>4435</v>
      </c>
      <c r="B4990" s="1">
        <v>40921</v>
      </c>
      <c r="C4990" t="s">
        <v>1</v>
      </c>
      <c r="D4990" t="s">
        <v>1733</v>
      </c>
      <c r="E4990" t="s">
        <v>947</v>
      </c>
      <c r="F4990">
        <v>2</v>
      </c>
      <c r="G4990" t="str">
        <f t="array" ref="G4990">INDEX(BillToName,MATCH(A4990,'Bill to Data'!$A$2:$A$3040,0))</f>
        <v>BRANDON SCHUDLICH</v>
      </c>
      <c r="H4990" t="str">
        <f t="shared" si="77"/>
        <v>CP25597-1-NY</v>
      </c>
    </row>
    <row r="4991" spans="1:8" x14ac:dyDescent="0.55000000000000004">
      <c r="A4991" t="s">
        <v>4435</v>
      </c>
      <c r="B4991" s="1">
        <v>40921</v>
      </c>
      <c r="C4991" t="s">
        <v>1</v>
      </c>
      <c r="D4991" t="s">
        <v>1198</v>
      </c>
      <c r="E4991" t="s">
        <v>1199</v>
      </c>
      <c r="F4991">
        <v>2</v>
      </c>
      <c r="G4991" t="str">
        <f t="array" ref="G4991">INDEX(BillToName,MATCH(A4991,'Bill to Data'!$A$2:$A$3040,0))</f>
        <v>BRANDON SCHUDLICH</v>
      </c>
      <c r="H4991" t="str">
        <f t="shared" si="77"/>
        <v>SJ3-15-VP</v>
      </c>
    </row>
    <row r="4992" spans="1:8" x14ac:dyDescent="0.55000000000000004">
      <c r="A4992" t="s">
        <v>4435</v>
      </c>
      <c r="B4992" s="1">
        <v>40921</v>
      </c>
      <c r="C4992" t="s">
        <v>1</v>
      </c>
      <c r="D4992" t="s">
        <v>1196</v>
      </c>
      <c r="E4992" t="s">
        <v>1197</v>
      </c>
      <c r="F4992">
        <v>8</v>
      </c>
      <c r="G4992" t="str">
        <f t="array" ref="G4992">INDEX(BillToName,MATCH(A4992,'Bill to Data'!$A$2:$A$3040,0))</f>
        <v>BRANDON SCHUDLICH</v>
      </c>
      <c r="H4992" t="str">
        <f t="shared" si="77"/>
        <v>SJ3-20-VP</v>
      </c>
    </row>
    <row r="4993" spans="1:8" x14ac:dyDescent="0.55000000000000004">
      <c r="A4993" t="s">
        <v>4436</v>
      </c>
      <c r="B4993" s="1">
        <v>40921</v>
      </c>
      <c r="C4993" t="s">
        <v>138</v>
      </c>
      <c r="D4993" t="s">
        <v>4437</v>
      </c>
      <c r="E4993" t="s">
        <v>4438</v>
      </c>
      <c r="F4993">
        <v>70</v>
      </c>
      <c r="G4993" t="str">
        <f t="array" ref="G4993">INDEX(BillToName,MATCH(A4993,'Bill to Data'!$A$2:$A$3040,0))</f>
        <v>ROMAN DYRIN</v>
      </c>
      <c r="H4993" t="str">
        <f t="shared" si="77"/>
        <v>QJ365C-3/4-NYB-</v>
      </c>
    </row>
    <row r="4994" spans="1:8" x14ac:dyDescent="0.55000000000000004">
      <c r="A4994" t="s">
        <v>4436</v>
      </c>
      <c r="B4994" s="1">
        <v>40921</v>
      </c>
      <c r="C4994" t="s">
        <v>138</v>
      </c>
      <c r="D4994" t="s">
        <v>4439</v>
      </c>
      <c r="E4994" t="s">
        <v>4440</v>
      </c>
      <c r="F4994">
        <v>1</v>
      </c>
      <c r="G4994" t="str">
        <f t="array" ref="G4994">INDEX(BillToName,MATCH(A4994,'Bill to Data'!$A$2:$A$3040,0))</f>
        <v>ROMAN DYRIN</v>
      </c>
      <c r="H4994" t="str">
        <f t="shared" ref="H4994:H5057" si="78">LEFT(D4994,LEN(D4994))</f>
        <v>CP12288-NY</v>
      </c>
    </row>
    <row r="4995" spans="1:8" x14ac:dyDescent="0.55000000000000004">
      <c r="A4995" t="s">
        <v>4436</v>
      </c>
      <c r="B4995" s="1">
        <v>40921</v>
      </c>
      <c r="C4995" t="s">
        <v>138</v>
      </c>
      <c r="D4995" t="s">
        <v>4441</v>
      </c>
      <c r="E4995" t="s">
        <v>4442</v>
      </c>
      <c r="F4995">
        <v>1</v>
      </c>
      <c r="G4995" t="str">
        <f t="array" ref="G4995">INDEX(BillToName,MATCH(A4995,'Bill to Data'!$A$2:$A$3040,0))</f>
        <v>ROMAN DYRIN</v>
      </c>
      <c r="H4995" t="str">
        <f t="shared" si="78"/>
        <v>CP14635-NY</v>
      </c>
    </row>
    <row r="4996" spans="1:8" x14ac:dyDescent="0.55000000000000004">
      <c r="A4996" t="s">
        <v>4436</v>
      </c>
      <c r="B4996" s="1">
        <v>40921</v>
      </c>
      <c r="C4996" t="s">
        <v>138</v>
      </c>
      <c r="D4996" t="s">
        <v>4443</v>
      </c>
      <c r="E4996" t="s">
        <v>4444</v>
      </c>
      <c r="F4996">
        <v>1</v>
      </c>
      <c r="G4996" t="str">
        <f t="array" ref="G4996">INDEX(BillToName,MATCH(A4996,'Bill to Data'!$A$2:$A$3040,0))</f>
        <v>ROMAN DYRIN</v>
      </c>
      <c r="H4996" t="str">
        <f t="shared" si="78"/>
        <v>CP12291-VI</v>
      </c>
    </row>
    <row r="4997" spans="1:8" x14ac:dyDescent="0.55000000000000004">
      <c r="A4997" t="s">
        <v>4436</v>
      </c>
      <c r="B4997" s="1">
        <v>40921</v>
      </c>
      <c r="C4997" t="s">
        <v>138</v>
      </c>
      <c r="D4997" t="s">
        <v>4445</v>
      </c>
      <c r="E4997" t="s">
        <v>4446</v>
      </c>
      <c r="F4997">
        <v>1</v>
      </c>
      <c r="G4997" t="str">
        <f t="array" ref="G4997">INDEX(BillToName,MATCH(A4997,'Bill to Data'!$A$2:$A$3040,0))</f>
        <v>ROMAN DYRIN</v>
      </c>
      <c r="H4997" t="str">
        <f t="shared" si="78"/>
        <v>CP14633-VI</v>
      </c>
    </row>
    <row r="4998" spans="1:8" x14ac:dyDescent="0.55000000000000004">
      <c r="A4998" t="s">
        <v>4436</v>
      </c>
      <c r="B4998" s="1">
        <v>40921</v>
      </c>
      <c r="C4998" t="s">
        <v>138</v>
      </c>
      <c r="D4998" t="s">
        <v>2108</v>
      </c>
      <c r="E4998" t="s">
        <v>893</v>
      </c>
      <c r="F4998">
        <v>80</v>
      </c>
      <c r="G4998" t="str">
        <f t="array" ref="G4998">INDEX(BillToName,MATCH(A4998,'Bill to Data'!$A$2:$A$3040,0))</f>
        <v>ROMAN DYRIN</v>
      </c>
      <c r="H4998" t="str">
        <f t="shared" si="78"/>
        <v>TDXL11005</v>
      </c>
    </row>
    <row r="4999" spans="1:8" x14ac:dyDescent="0.55000000000000004">
      <c r="A4999" t="s">
        <v>4447</v>
      </c>
      <c r="B4999" s="1">
        <v>40924</v>
      </c>
      <c r="C4999" t="s">
        <v>138</v>
      </c>
      <c r="D4999" t="s">
        <v>2202</v>
      </c>
      <c r="E4999" t="s">
        <v>893</v>
      </c>
      <c r="F4999">
        <v>28</v>
      </c>
      <c r="G4999" t="str">
        <f t="array" ref="G4999">INDEX(BillToName,MATCH(A4999,'Bill to Data'!$A$2:$A$3040,0))</f>
        <v>BRAD FOX</v>
      </c>
      <c r="H4999" t="str">
        <f t="shared" si="78"/>
        <v>TDXL11008</v>
      </c>
    </row>
    <row r="5000" spans="1:8" x14ac:dyDescent="0.55000000000000004">
      <c r="A5000" t="s">
        <v>4447</v>
      </c>
      <c r="B5000" s="1">
        <v>40924</v>
      </c>
      <c r="C5000" t="s">
        <v>138</v>
      </c>
      <c r="D5000" t="s">
        <v>1935</v>
      </c>
      <c r="E5000" t="s">
        <v>893</v>
      </c>
      <c r="F5000">
        <v>28</v>
      </c>
      <c r="G5000" t="str">
        <f t="array" ref="G5000">INDEX(BillToName,MATCH(A5000,'Bill to Data'!$A$2:$A$3040,0))</f>
        <v>BRAD FOX</v>
      </c>
      <c r="H5000" t="str">
        <f t="shared" si="78"/>
        <v>TDXL11010</v>
      </c>
    </row>
    <row r="5001" spans="1:8" x14ac:dyDescent="0.55000000000000004">
      <c r="A5001" t="s">
        <v>4447</v>
      </c>
      <c r="B5001" s="1">
        <v>40924</v>
      </c>
      <c r="C5001" t="s">
        <v>138</v>
      </c>
      <c r="D5001" t="s">
        <v>399</v>
      </c>
      <c r="E5001" t="s">
        <v>23</v>
      </c>
      <c r="F5001">
        <v>28</v>
      </c>
      <c r="G5001" t="str">
        <f t="array" ref="G5001">INDEX(BillToName,MATCH(A5001,'Bill to Data'!$A$2:$A$3040,0))</f>
        <v>BRAD FOX</v>
      </c>
      <c r="H5001" t="str">
        <f t="shared" si="78"/>
        <v>TT11005-VP</v>
      </c>
    </row>
    <row r="5002" spans="1:8" x14ac:dyDescent="0.55000000000000004">
      <c r="A5002" t="s">
        <v>4448</v>
      </c>
      <c r="B5002" s="1">
        <v>40924</v>
      </c>
      <c r="C5002" t="s">
        <v>1</v>
      </c>
      <c r="D5002" t="s">
        <v>117</v>
      </c>
      <c r="E5002" t="s">
        <v>12</v>
      </c>
      <c r="F5002">
        <v>3</v>
      </c>
      <c r="G5002" t="str">
        <f t="array" ref="G5002">INDEX(BillToName,MATCH(A5002,'Bill to Data'!$A$2:$A$3040,0))</f>
        <v>ROBERT LONG</v>
      </c>
      <c r="H5002" t="str">
        <f t="shared" si="78"/>
        <v>50800-21-AL-406</v>
      </c>
    </row>
    <row r="5003" spans="1:8" x14ac:dyDescent="0.55000000000000004">
      <c r="A5003" t="s">
        <v>4449</v>
      </c>
      <c r="B5003" s="1">
        <v>40924</v>
      </c>
      <c r="C5003" t="s">
        <v>1</v>
      </c>
      <c r="D5003" t="s">
        <v>57</v>
      </c>
      <c r="E5003" t="s">
        <v>58</v>
      </c>
      <c r="F5003">
        <v>6</v>
      </c>
      <c r="G5003" t="str">
        <f t="array" ref="G5003">INDEX(BillToName,MATCH(A5003,'Bill to Data'!$A$2:$A$3040,0))</f>
        <v>JAMES TREMBLEY</v>
      </c>
      <c r="H5003" t="str">
        <f t="shared" si="78"/>
        <v>4688</v>
      </c>
    </row>
    <row r="5004" spans="1:8" x14ac:dyDescent="0.55000000000000004">
      <c r="A5004" t="s">
        <v>4450</v>
      </c>
      <c r="B5004" s="1">
        <v>40924</v>
      </c>
      <c r="C5004" t="s">
        <v>1</v>
      </c>
      <c r="D5004" t="s">
        <v>136</v>
      </c>
      <c r="E5004" t="s">
        <v>120</v>
      </c>
      <c r="F5004">
        <v>4</v>
      </c>
      <c r="G5004" t="str">
        <f t="array" ref="G5004">INDEX(BillToName,MATCH(A5004,'Bill to Data'!$A$2:$A$3040,0))</f>
        <v>DARSHAN AGGARWAL</v>
      </c>
      <c r="H5004" t="str">
        <f t="shared" si="78"/>
        <v>XR8008VS</v>
      </c>
    </row>
    <row r="5005" spans="1:8" x14ac:dyDescent="0.55000000000000004">
      <c r="A5005" t="s">
        <v>4450</v>
      </c>
      <c r="B5005" s="1">
        <v>40924</v>
      </c>
      <c r="C5005" t="s">
        <v>1</v>
      </c>
      <c r="D5005" t="s">
        <v>274</v>
      </c>
      <c r="E5005" t="s">
        <v>3883</v>
      </c>
      <c r="F5005">
        <v>1</v>
      </c>
      <c r="G5005" t="str">
        <f t="array" ref="G5005">INDEX(BillToName,MATCH(A5005,'Bill to Data'!$A$2:$A$3040,0))</f>
        <v>DARSHAN AGGARWAL</v>
      </c>
      <c r="H5005" t="str">
        <f t="shared" si="78"/>
        <v>22650-PP-406</v>
      </c>
    </row>
    <row r="5006" spans="1:8" x14ac:dyDescent="0.55000000000000004">
      <c r="A5006" t="s">
        <v>4450</v>
      </c>
      <c r="B5006" s="1">
        <v>40924</v>
      </c>
      <c r="C5006" t="s">
        <v>1</v>
      </c>
      <c r="D5006" t="s">
        <v>330</v>
      </c>
      <c r="E5006" t="s">
        <v>12</v>
      </c>
      <c r="F5006">
        <v>1</v>
      </c>
      <c r="G5006" t="str">
        <f t="array" ref="G5006">INDEX(BillToName,MATCH(A5006,'Bill to Data'!$A$2:$A$3040,0))</f>
        <v>DARSHAN AGGARWAL</v>
      </c>
      <c r="H5006" t="str">
        <f t="shared" si="78"/>
        <v>50800-15-PP-406</v>
      </c>
    </row>
    <row r="5007" spans="1:8" x14ac:dyDescent="0.55000000000000004">
      <c r="A5007" t="s">
        <v>4451</v>
      </c>
      <c r="B5007" s="1">
        <v>40925</v>
      </c>
      <c r="C5007" t="s">
        <v>1</v>
      </c>
      <c r="D5007" t="s">
        <v>2083</v>
      </c>
      <c r="E5007" t="s">
        <v>675</v>
      </c>
      <c r="F5007">
        <v>6</v>
      </c>
      <c r="G5007" t="str">
        <f t="array" ref="G5007">INDEX(BillToName,MATCH(A5007,'Bill to Data'!$A$2:$A$3040,0))</f>
        <v>GLEN FUJIMOTO</v>
      </c>
      <c r="H5007" t="str">
        <f t="shared" si="78"/>
        <v>TJ60-8006VS</v>
      </c>
    </row>
    <row r="5008" spans="1:8" x14ac:dyDescent="0.55000000000000004">
      <c r="A5008" t="s">
        <v>4451</v>
      </c>
      <c r="B5008" s="1">
        <v>40925</v>
      </c>
      <c r="C5008" t="s">
        <v>1</v>
      </c>
      <c r="D5008" t="s">
        <v>821</v>
      </c>
      <c r="E5008" t="s">
        <v>90</v>
      </c>
      <c r="F5008">
        <v>12</v>
      </c>
      <c r="G5008" t="str">
        <f t="array" ref="G5008">INDEX(BillToName,MATCH(A5008,'Bill to Data'!$A$2:$A$3040,0))</f>
        <v>GLEN FUJIMOTO</v>
      </c>
      <c r="H5008" t="str">
        <f t="shared" si="78"/>
        <v>XRC8004-VK</v>
      </c>
    </row>
    <row r="5009" spans="1:8" x14ac:dyDescent="0.55000000000000004">
      <c r="A5009" t="s">
        <v>4451</v>
      </c>
      <c r="B5009" s="1">
        <v>40925</v>
      </c>
      <c r="C5009" t="s">
        <v>1</v>
      </c>
      <c r="D5009" t="s">
        <v>792</v>
      </c>
      <c r="E5009" t="s">
        <v>743</v>
      </c>
      <c r="F5009">
        <v>6</v>
      </c>
      <c r="G5009" t="str">
        <f t="array" ref="G5009">INDEX(BillToName,MATCH(A5009,'Bill to Data'!$A$2:$A$3040,0))</f>
        <v>GLEN FUJIMOTO</v>
      </c>
      <c r="H5009" t="str">
        <f t="shared" si="78"/>
        <v>QJP19011-NYB</v>
      </c>
    </row>
    <row r="5010" spans="1:8" x14ac:dyDescent="0.55000000000000004">
      <c r="A5010" t="s">
        <v>4451</v>
      </c>
      <c r="B5010" s="1">
        <v>40925</v>
      </c>
      <c r="C5010" t="s">
        <v>1</v>
      </c>
      <c r="D5010" t="s">
        <v>155</v>
      </c>
      <c r="E5010" t="s">
        <v>156</v>
      </c>
      <c r="F5010">
        <v>6</v>
      </c>
      <c r="G5010" t="str">
        <f t="array" ref="G5010">INDEX(BillToName,MATCH(A5010,'Bill to Data'!$A$2:$A$3040,0))</f>
        <v>GLEN FUJIMOTO</v>
      </c>
      <c r="H5010" t="str">
        <f t="shared" si="78"/>
        <v>QJ1/4T-NYB</v>
      </c>
    </row>
    <row r="5011" spans="1:8" x14ac:dyDescent="0.55000000000000004">
      <c r="A5011" t="s">
        <v>4451</v>
      </c>
      <c r="B5011" s="1">
        <v>40925</v>
      </c>
      <c r="C5011" t="s">
        <v>1</v>
      </c>
      <c r="D5011" t="s">
        <v>1179</v>
      </c>
      <c r="E5011" t="s">
        <v>1180</v>
      </c>
      <c r="F5011">
        <v>6</v>
      </c>
      <c r="G5011" t="str">
        <f t="array" ref="G5011">INDEX(BillToName,MATCH(A5011,'Bill to Data'!$A$2:$A$3040,0))</f>
        <v>GLEN FUJIMOTO</v>
      </c>
      <c r="H5011" t="str">
        <f t="shared" si="78"/>
        <v>QJ90-2-NYR</v>
      </c>
    </row>
    <row r="5012" spans="1:8" x14ac:dyDescent="0.55000000000000004">
      <c r="A5012" t="s">
        <v>4451</v>
      </c>
      <c r="B5012" s="1">
        <v>40925</v>
      </c>
      <c r="C5012" t="s">
        <v>1</v>
      </c>
      <c r="D5012" t="s">
        <v>938</v>
      </c>
      <c r="E5012" t="s">
        <v>939</v>
      </c>
      <c r="F5012">
        <v>6</v>
      </c>
      <c r="G5012" t="str">
        <f t="array" ref="G5012">INDEX(BillToName,MATCH(A5012,'Bill to Data'!$A$2:$A$3040,0))</f>
        <v>GLEN FUJIMOTO</v>
      </c>
      <c r="H5012" t="str">
        <f t="shared" si="78"/>
        <v>QJ8600-2-1/4-NY</v>
      </c>
    </row>
    <row r="5013" spans="1:8" x14ac:dyDescent="0.55000000000000004">
      <c r="A5013" t="s">
        <v>4451</v>
      </c>
      <c r="B5013" s="1">
        <v>40925</v>
      </c>
      <c r="C5013" t="s">
        <v>1</v>
      </c>
      <c r="D5013" t="s">
        <v>1443</v>
      </c>
      <c r="E5013" t="s">
        <v>1444</v>
      </c>
      <c r="F5013">
        <v>6</v>
      </c>
      <c r="G5013" t="str">
        <f t="array" ref="G5013">INDEX(BillToName,MATCH(A5013,'Bill to Data'!$A$2:$A$3040,0))</f>
        <v>GLEN FUJIMOTO</v>
      </c>
      <c r="H5013" t="str">
        <f t="shared" si="78"/>
        <v>21353-6-15-NYB</v>
      </c>
    </row>
    <row r="5014" spans="1:8" x14ac:dyDescent="0.55000000000000004">
      <c r="A5014" t="s">
        <v>4451</v>
      </c>
      <c r="B5014" s="1">
        <v>40925</v>
      </c>
      <c r="C5014" t="s">
        <v>1</v>
      </c>
      <c r="D5014" t="s">
        <v>4452</v>
      </c>
      <c r="E5014" t="s">
        <v>4453</v>
      </c>
      <c r="F5014">
        <v>0</v>
      </c>
      <c r="G5014" t="str">
        <f t="array" ref="G5014">INDEX(BillToName,MATCH(A5014,'Bill to Data'!$A$2:$A$3040,0))</f>
        <v>GLEN FUJIMOTO</v>
      </c>
      <c r="H5014" t="str">
        <f t="shared" si="78"/>
        <v>AI3070-02VP</v>
      </c>
    </row>
    <row r="5015" spans="1:8" x14ac:dyDescent="0.55000000000000004">
      <c r="A5015" t="s">
        <v>4451</v>
      </c>
      <c r="B5015" s="1">
        <v>40925</v>
      </c>
      <c r="C5015" t="s">
        <v>1</v>
      </c>
      <c r="D5015" t="s">
        <v>4454</v>
      </c>
      <c r="E5015" t="s">
        <v>4455</v>
      </c>
      <c r="F5015">
        <v>12</v>
      </c>
      <c r="G5015" t="str">
        <f t="array" ref="G5015">INDEX(BillToName,MATCH(A5015,'Bill to Data'!$A$2:$A$3040,0))</f>
        <v>GLEN FUJIMOTO</v>
      </c>
      <c r="H5015" t="str">
        <f t="shared" si="78"/>
        <v>98579-1-NYR</v>
      </c>
    </row>
    <row r="5016" spans="1:8" x14ac:dyDescent="0.55000000000000004">
      <c r="A5016" t="s">
        <v>4456</v>
      </c>
      <c r="B5016" s="1">
        <v>40925</v>
      </c>
      <c r="C5016" t="s">
        <v>138</v>
      </c>
      <c r="D5016" t="s">
        <v>390</v>
      </c>
      <c r="E5016" t="s">
        <v>361</v>
      </c>
      <c r="F5016">
        <v>1</v>
      </c>
      <c r="G5016" t="str">
        <f t="array" ref="G5016">INDEX(BillToName,MATCH(A5016,'Bill to Data'!$A$2:$A$3040,0))</f>
        <v>JERRY CICIO</v>
      </c>
      <c r="H5016" t="str">
        <f t="shared" si="78"/>
        <v>38720-PPB-X8</v>
      </c>
    </row>
    <row r="5017" spans="1:8" x14ac:dyDescent="0.55000000000000004">
      <c r="A5017" t="s">
        <v>4456</v>
      </c>
      <c r="B5017" s="1">
        <v>40925</v>
      </c>
      <c r="C5017" t="s">
        <v>138</v>
      </c>
      <c r="D5017" t="s">
        <v>1002</v>
      </c>
      <c r="E5017" t="s">
        <v>3717</v>
      </c>
      <c r="F5017">
        <v>1</v>
      </c>
      <c r="G5017" t="str">
        <f t="array" ref="G5017">INDEX(BillToName,MATCH(A5017,'Bill to Data'!$A$2:$A$3040,0))</f>
        <v>JERRY CICIO</v>
      </c>
      <c r="H5017" t="str">
        <f t="shared" si="78"/>
        <v>22650-PP-1/4</v>
      </c>
    </row>
    <row r="5018" spans="1:8" x14ac:dyDescent="0.55000000000000004">
      <c r="A5018" t="s">
        <v>4457</v>
      </c>
      <c r="B5018" s="1">
        <v>40925</v>
      </c>
      <c r="C5018" t="s">
        <v>1</v>
      </c>
      <c r="D5018" t="s">
        <v>617</v>
      </c>
      <c r="E5018" t="s">
        <v>63</v>
      </c>
      <c r="F5018">
        <v>1</v>
      </c>
      <c r="G5018" t="str">
        <f t="array" ref="G5018">INDEX(BillToName,MATCH(A5018,'Bill to Data'!$A$2:$A$3040,0))</f>
        <v>MARK NOLTE</v>
      </c>
      <c r="H5018" t="str">
        <f t="shared" si="78"/>
        <v>TP11006-VS</v>
      </c>
    </row>
    <row r="5019" spans="1:8" x14ac:dyDescent="0.55000000000000004">
      <c r="A5019" t="s">
        <v>4457</v>
      </c>
      <c r="B5019" s="1">
        <v>40925</v>
      </c>
      <c r="C5019" t="s">
        <v>1</v>
      </c>
      <c r="D5019" t="s">
        <v>1810</v>
      </c>
      <c r="E5019" t="s">
        <v>63</v>
      </c>
      <c r="F5019">
        <v>1</v>
      </c>
      <c r="G5019" t="str">
        <f t="array" ref="G5019">INDEX(BillToName,MATCH(A5019,'Bill to Data'!$A$2:$A$3040,0))</f>
        <v>MARK NOLTE</v>
      </c>
      <c r="H5019" t="str">
        <f t="shared" si="78"/>
        <v>TP11008-VS</v>
      </c>
    </row>
    <row r="5020" spans="1:8" x14ac:dyDescent="0.55000000000000004">
      <c r="A5020" t="s">
        <v>4457</v>
      </c>
      <c r="B5020" s="1">
        <v>40925</v>
      </c>
      <c r="C5020" t="s">
        <v>1</v>
      </c>
      <c r="D5020" t="s">
        <v>1728</v>
      </c>
      <c r="E5020" t="s">
        <v>63</v>
      </c>
      <c r="F5020">
        <v>1</v>
      </c>
      <c r="G5020" t="str">
        <f t="array" ref="G5020">INDEX(BillToName,MATCH(A5020,'Bill to Data'!$A$2:$A$3040,0))</f>
        <v>MARK NOLTE</v>
      </c>
      <c r="H5020" t="str">
        <f t="shared" si="78"/>
        <v>TP8006VS</v>
      </c>
    </row>
    <row r="5021" spans="1:8" x14ac:dyDescent="0.55000000000000004">
      <c r="A5021" t="s">
        <v>4457</v>
      </c>
      <c r="B5021" s="1">
        <v>40925</v>
      </c>
      <c r="C5021" t="s">
        <v>1</v>
      </c>
      <c r="D5021" t="s">
        <v>259</v>
      </c>
      <c r="E5021" t="s">
        <v>63</v>
      </c>
      <c r="F5021">
        <v>1</v>
      </c>
      <c r="G5021" t="str">
        <f t="array" ref="G5021">INDEX(BillToName,MATCH(A5021,'Bill to Data'!$A$2:$A$3040,0))</f>
        <v>MARK NOLTE</v>
      </c>
      <c r="H5021" t="str">
        <f t="shared" si="78"/>
        <v>TP8008VS</v>
      </c>
    </row>
    <row r="5022" spans="1:8" x14ac:dyDescent="0.55000000000000004">
      <c r="A5022" t="s">
        <v>4458</v>
      </c>
      <c r="B5022" s="1">
        <v>40925</v>
      </c>
      <c r="C5022" t="s">
        <v>1</v>
      </c>
      <c r="D5022" t="s">
        <v>469</v>
      </c>
      <c r="E5022" t="s">
        <v>240</v>
      </c>
      <c r="F5022">
        <v>60</v>
      </c>
      <c r="G5022" t="str">
        <f t="array" ref="G5022">INDEX(BillToName,MATCH(A5022,'Bill to Data'!$A$2:$A$3040,0))</f>
        <v>Dennis Nielsen</v>
      </c>
      <c r="H5022" t="str">
        <f t="shared" si="78"/>
        <v>TF-VS10</v>
      </c>
    </row>
    <row r="5023" spans="1:8" x14ac:dyDescent="0.55000000000000004">
      <c r="A5023" t="s">
        <v>4459</v>
      </c>
      <c r="B5023" s="1">
        <v>40925</v>
      </c>
      <c r="C5023" t="s">
        <v>1</v>
      </c>
      <c r="D5023" t="s">
        <v>577</v>
      </c>
      <c r="E5023" t="s">
        <v>578</v>
      </c>
      <c r="F5023">
        <v>3</v>
      </c>
      <c r="G5023" t="str">
        <f t="array" ref="G5023">INDEX(BillToName,MATCH(A5023,'Bill to Data'!$A$2:$A$3040,0))</f>
        <v>SCOTT PIPER</v>
      </c>
      <c r="H5023" t="str">
        <f t="shared" si="78"/>
        <v>AA122-1/2-PP-50</v>
      </c>
    </row>
    <row r="5024" spans="1:8" x14ac:dyDescent="0.55000000000000004">
      <c r="A5024" t="s">
        <v>4459</v>
      </c>
      <c r="B5024" s="1">
        <v>40925</v>
      </c>
      <c r="C5024" t="s">
        <v>1</v>
      </c>
      <c r="D5024" t="s">
        <v>528</v>
      </c>
      <c r="E5024" t="s">
        <v>529</v>
      </c>
      <c r="F5024">
        <v>1</v>
      </c>
      <c r="G5024" t="str">
        <f t="array" ref="G5024">INDEX(BillToName,MATCH(A5024,'Bill to Data'!$A$2:$A$3040,0))</f>
        <v>SCOTT PIPER</v>
      </c>
      <c r="H5024" t="str">
        <f t="shared" si="78"/>
        <v>23120-3/4-PP</v>
      </c>
    </row>
    <row r="5025" spans="1:8" x14ac:dyDescent="0.55000000000000004">
      <c r="A5025" t="s">
        <v>4459</v>
      </c>
      <c r="B5025" s="1">
        <v>40925</v>
      </c>
      <c r="C5025" t="s">
        <v>1</v>
      </c>
      <c r="D5025" t="s">
        <v>4460</v>
      </c>
      <c r="E5025" t="s">
        <v>3591</v>
      </c>
      <c r="F5025">
        <v>2</v>
      </c>
      <c r="G5025" t="str">
        <f t="array" ref="G5025">INDEX(BillToName,MATCH(A5025,'Bill to Data'!$A$2:$A$3040,0))</f>
        <v>SCOTT PIPER</v>
      </c>
      <c r="H5025" t="str">
        <f t="shared" si="78"/>
        <v>AA343M-2-1/2-PP</v>
      </c>
    </row>
    <row r="5026" spans="1:8" x14ac:dyDescent="0.55000000000000004">
      <c r="A5026" t="s">
        <v>4459</v>
      </c>
      <c r="B5026" s="1">
        <v>40925</v>
      </c>
      <c r="C5026" t="s">
        <v>1</v>
      </c>
      <c r="D5026" t="s">
        <v>4461</v>
      </c>
      <c r="E5026" t="s">
        <v>2404</v>
      </c>
      <c r="F5026">
        <v>70</v>
      </c>
      <c r="G5026" t="str">
        <f t="array" ref="G5026">INDEX(BillToName,MATCH(A5026,'Bill to Data'!$A$2:$A$3040,0))</f>
        <v>SCOTT PIPER</v>
      </c>
      <c r="H5026" t="str">
        <f t="shared" si="78"/>
        <v>V1180-050</v>
      </c>
    </row>
    <row r="5027" spans="1:8" x14ac:dyDescent="0.55000000000000004">
      <c r="A5027" t="s">
        <v>4459</v>
      </c>
      <c r="B5027" s="1">
        <v>40925</v>
      </c>
      <c r="C5027" t="s">
        <v>1</v>
      </c>
      <c r="D5027" t="s">
        <v>80</v>
      </c>
      <c r="E5027" t="s">
        <v>81</v>
      </c>
      <c r="F5027">
        <v>12</v>
      </c>
      <c r="G5027" t="str">
        <f t="array" ref="G5027">INDEX(BillToName,MATCH(A5027,'Bill to Data'!$A$2:$A$3040,0))</f>
        <v>SCOTT PIPER</v>
      </c>
      <c r="H5027" t="str">
        <f t="shared" si="78"/>
        <v>18639-112-540-N</v>
      </c>
    </row>
    <row r="5028" spans="1:8" x14ac:dyDescent="0.55000000000000004">
      <c r="A5028" t="s">
        <v>4459</v>
      </c>
      <c r="B5028" s="1">
        <v>40925</v>
      </c>
      <c r="C5028" t="s">
        <v>1</v>
      </c>
      <c r="D5028" t="s">
        <v>82</v>
      </c>
      <c r="E5028" t="s">
        <v>83</v>
      </c>
      <c r="F5028">
        <v>6</v>
      </c>
      <c r="G5028" t="str">
        <f t="array" ref="G5028">INDEX(BillToName,MATCH(A5028,'Bill to Data'!$A$2:$A$3040,0))</f>
        <v>SCOTT PIPER</v>
      </c>
      <c r="H5028" t="str">
        <f t="shared" si="78"/>
        <v>18638-111-540-N</v>
      </c>
    </row>
    <row r="5029" spans="1:8" x14ac:dyDescent="0.55000000000000004">
      <c r="A5029" t="s">
        <v>4459</v>
      </c>
      <c r="B5029" s="1">
        <v>40925</v>
      </c>
      <c r="C5029" t="s">
        <v>1</v>
      </c>
      <c r="D5029" t="s">
        <v>78</v>
      </c>
      <c r="E5029" t="s">
        <v>79</v>
      </c>
      <c r="F5029">
        <v>3</v>
      </c>
      <c r="G5029" t="str">
        <f t="array" ref="G5029">INDEX(BillToName,MATCH(A5029,'Bill to Data'!$A$2:$A$3040,0))</f>
        <v>SCOTT PIPER</v>
      </c>
      <c r="H5029" t="str">
        <f t="shared" si="78"/>
        <v>18640-113-540-N</v>
      </c>
    </row>
    <row r="5030" spans="1:8" x14ac:dyDescent="0.55000000000000004">
      <c r="A5030" t="s">
        <v>4459</v>
      </c>
      <c r="B5030" s="1">
        <v>40925</v>
      </c>
      <c r="C5030" t="s">
        <v>1</v>
      </c>
      <c r="D5030" t="s">
        <v>237</v>
      </c>
      <c r="E5030" t="s">
        <v>30</v>
      </c>
      <c r="F5030">
        <v>21</v>
      </c>
      <c r="G5030" t="str">
        <f t="array" ref="G5030">INDEX(BillToName,MATCH(A5030,'Bill to Data'!$A$2:$A$3040,0))</f>
        <v>SCOTT PIPER</v>
      </c>
      <c r="H5030" t="str">
        <f t="shared" si="78"/>
        <v>25600-6-NYR</v>
      </c>
    </row>
    <row r="5031" spans="1:8" x14ac:dyDescent="0.55000000000000004">
      <c r="A5031" t="s">
        <v>4459</v>
      </c>
      <c r="B5031" s="1">
        <v>40925</v>
      </c>
      <c r="C5031" t="s">
        <v>1</v>
      </c>
      <c r="D5031" t="s">
        <v>71</v>
      </c>
      <c r="E5031" t="s">
        <v>72</v>
      </c>
      <c r="F5031">
        <v>25</v>
      </c>
      <c r="G5031" t="str">
        <f t="array" ref="G5031">INDEX(BillToName,MATCH(A5031,'Bill to Data'!$A$2:$A$3040,0))</f>
        <v>SCOTT PIPER</v>
      </c>
      <c r="H5031" t="str">
        <f t="shared" si="78"/>
        <v>55215-50-EPR</v>
      </c>
    </row>
    <row r="5032" spans="1:8" x14ac:dyDescent="0.55000000000000004">
      <c r="A5032" t="s">
        <v>4459</v>
      </c>
      <c r="B5032" s="1">
        <v>40925</v>
      </c>
      <c r="C5032" t="s">
        <v>1</v>
      </c>
      <c r="D5032" t="s">
        <v>1085</v>
      </c>
      <c r="E5032" t="s">
        <v>438</v>
      </c>
      <c r="F5032">
        <v>25</v>
      </c>
      <c r="G5032" t="str">
        <f t="array" ref="G5032">INDEX(BillToName,MATCH(A5032,'Bill to Data'!$A$2:$A$3040,0))</f>
        <v>SCOTT PIPER</v>
      </c>
      <c r="H5032" t="str">
        <f t="shared" si="78"/>
        <v>TX-VK26</v>
      </c>
    </row>
    <row r="5033" spans="1:8" x14ac:dyDescent="0.55000000000000004">
      <c r="A5033" t="s">
        <v>4459</v>
      </c>
      <c r="B5033" s="1">
        <v>40925</v>
      </c>
      <c r="C5033" t="s">
        <v>1</v>
      </c>
      <c r="D5033" t="s">
        <v>111</v>
      </c>
      <c r="E5033" t="s">
        <v>76</v>
      </c>
      <c r="F5033">
        <v>23</v>
      </c>
      <c r="G5033" t="str">
        <f t="array" ref="G5033">INDEX(BillToName,MATCH(A5033,'Bill to Data'!$A$2:$A$3040,0))</f>
        <v>SCOTT PIPER</v>
      </c>
      <c r="H5033" t="str">
        <f t="shared" si="78"/>
        <v>QJ111SQ-1</v>
      </c>
    </row>
    <row r="5034" spans="1:8" x14ac:dyDescent="0.55000000000000004">
      <c r="A5034" t="s">
        <v>4462</v>
      </c>
      <c r="B5034" s="1">
        <v>40927</v>
      </c>
      <c r="C5034" t="s">
        <v>1</v>
      </c>
      <c r="D5034" t="s">
        <v>1298</v>
      </c>
      <c r="E5034" t="s">
        <v>1299</v>
      </c>
      <c r="F5034">
        <v>1</v>
      </c>
      <c r="G5034" t="str">
        <f t="array" ref="G5034">INDEX(BillToName,MATCH(A5034,'Bill to Data'!$A$2:$A$3040,0))</f>
        <v>GENE DECLUE</v>
      </c>
      <c r="H5034" t="str">
        <f t="shared" si="78"/>
        <v>INFD0015-19</v>
      </c>
    </row>
    <row r="5035" spans="1:8" x14ac:dyDescent="0.55000000000000004">
      <c r="A5035" t="s">
        <v>4463</v>
      </c>
      <c r="B5035" s="1">
        <v>40927</v>
      </c>
      <c r="C5035" t="s">
        <v>1</v>
      </c>
      <c r="D5035" t="s">
        <v>1847</v>
      </c>
      <c r="E5035" t="s">
        <v>1848</v>
      </c>
      <c r="F5035">
        <v>1</v>
      </c>
      <c r="G5035" t="str">
        <f t="array" ref="G5035">INDEX(BillToName,MATCH(A5035,'Bill to Data'!$A$2:$A$3040,0))</f>
        <v>DARIN MARTINEZ</v>
      </c>
      <c r="H5035" t="str">
        <f t="shared" si="78"/>
        <v>063-0172-040</v>
      </c>
    </row>
    <row r="5036" spans="1:8" x14ac:dyDescent="0.55000000000000004">
      <c r="A5036" t="s">
        <v>4464</v>
      </c>
      <c r="B5036" s="1">
        <v>40927</v>
      </c>
      <c r="C5036" t="s">
        <v>1</v>
      </c>
      <c r="D5036" t="s">
        <v>172</v>
      </c>
      <c r="E5036" t="s">
        <v>4465</v>
      </c>
      <c r="F5036">
        <v>1</v>
      </c>
      <c r="G5036" t="str">
        <f t="array" ref="G5036">INDEX(BillToName,MATCH(A5036,'Bill to Data'!$A$2:$A$3040,0))</f>
        <v>JUSTIN JOHNSON</v>
      </c>
      <c r="H5036" t="str">
        <f t="shared" si="78"/>
        <v>EV100FP</v>
      </c>
    </row>
    <row r="5037" spans="1:8" x14ac:dyDescent="0.55000000000000004">
      <c r="A5037" t="s">
        <v>4466</v>
      </c>
      <c r="B5037" s="1">
        <v>40927</v>
      </c>
      <c r="C5037" t="s">
        <v>1</v>
      </c>
      <c r="D5037" t="s">
        <v>371</v>
      </c>
      <c r="E5037" t="s">
        <v>20</v>
      </c>
      <c r="F5037">
        <v>1</v>
      </c>
      <c r="G5037" t="str">
        <f t="array" ref="G5037">INDEX(BillToName,MATCH(A5037,'Bill to Data'!$A$2:$A$3040,0))</f>
        <v>EMIL OWEN</v>
      </c>
      <c r="H5037" t="str">
        <f t="shared" si="78"/>
        <v>AA43L-AL6</v>
      </c>
    </row>
    <row r="5038" spans="1:8" x14ac:dyDescent="0.55000000000000004">
      <c r="A5038" t="s">
        <v>4466</v>
      </c>
      <c r="B5038" s="1">
        <v>40927</v>
      </c>
      <c r="C5038" t="s">
        <v>1</v>
      </c>
      <c r="D5038" t="s">
        <v>4467</v>
      </c>
      <c r="E5038" t="s">
        <v>4093</v>
      </c>
      <c r="F5038">
        <v>3</v>
      </c>
      <c r="G5038" t="str">
        <f t="array" ref="G5038">INDEX(BillToName,MATCH(A5038,'Bill to Data'!$A$2:$A$3040,0))</f>
        <v>EMIL OWEN</v>
      </c>
      <c r="H5038" t="str">
        <f t="shared" si="78"/>
        <v>TADF10</v>
      </c>
    </row>
    <row r="5039" spans="1:8" x14ac:dyDescent="0.55000000000000004">
      <c r="A5039" t="s">
        <v>4466</v>
      </c>
      <c r="B5039" s="1">
        <v>40927</v>
      </c>
      <c r="C5039" t="s">
        <v>1</v>
      </c>
      <c r="D5039" t="s">
        <v>4468</v>
      </c>
      <c r="E5039" t="s">
        <v>4093</v>
      </c>
      <c r="F5039">
        <v>3</v>
      </c>
      <c r="G5039" t="str">
        <f t="array" ref="G5039">INDEX(BillToName,MATCH(A5039,'Bill to Data'!$A$2:$A$3040,0))</f>
        <v>EMIL OWEN</v>
      </c>
      <c r="H5039" t="str">
        <f t="shared" si="78"/>
        <v>TADF08</v>
      </c>
    </row>
    <row r="5040" spans="1:8" x14ac:dyDescent="0.55000000000000004">
      <c r="A5040" t="s">
        <v>4466</v>
      </c>
      <c r="B5040" s="1">
        <v>40927</v>
      </c>
      <c r="C5040" t="s">
        <v>1</v>
      </c>
      <c r="D5040" t="s">
        <v>4469</v>
      </c>
      <c r="E5040" t="s">
        <v>3636</v>
      </c>
      <c r="F5040">
        <v>3</v>
      </c>
      <c r="G5040" t="str">
        <f t="array" ref="G5040">INDEX(BillToName,MATCH(A5040,'Bill to Data'!$A$2:$A$3040,0))</f>
        <v>EMIL OWEN</v>
      </c>
      <c r="H5040" t="str">
        <f t="shared" si="78"/>
        <v>TADF03</v>
      </c>
    </row>
    <row r="5041" spans="1:8" x14ac:dyDescent="0.55000000000000004">
      <c r="A5041" t="s">
        <v>4470</v>
      </c>
      <c r="B5041" s="1">
        <v>40927</v>
      </c>
      <c r="C5041" t="s">
        <v>1</v>
      </c>
      <c r="D5041" t="s">
        <v>580</v>
      </c>
      <c r="E5041" t="s">
        <v>476</v>
      </c>
      <c r="F5041">
        <v>1</v>
      </c>
      <c r="G5041" t="str">
        <f t="array" ref="G5041">INDEX(BillToName,MATCH(A5041,'Bill to Data'!$A$2:$A$3040,0))</f>
        <v>LINDA HUBER</v>
      </c>
      <c r="H5041" t="str">
        <f t="shared" si="78"/>
        <v>19350-212-540-N</v>
      </c>
    </row>
    <row r="5042" spans="1:8" x14ac:dyDescent="0.55000000000000004">
      <c r="A5042" t="s">
        <v>4470</v>
      </c>
      <c r="B5042" s="1">
        <v>40927</v>
      </c>
      <c r="C5042" t="s">
        <v>1</v>
      </c>
      <c r="D5042" t="s">
        <v>579</v>
      </c>
      <c r="E5042" t="s">
        <v>474</v>
      </c>
      <c r="F5042">
        <v>1</v>
      </c>
      <c r="G5042" t="str">
        <f t="array" ref="G5042">INDEX(BillToName,MATCH(A5042,'Bill to Data'!$A$2:$A$3040,0))</f>
        <v>LINDA HUBER</v>
      </c>
      <c r="H5042" t="str">
        <f t="shared" si="78"/>
        <v>19349-211-540-N</v>
      </c>
    </row>
    <row r="5043" spans="1:8" x14ac:dyDescent="0.55000000000000004">
      <c r="A5043" t="s">
        <v>4471</v>
      </c>
      <c r="B5043" s="1">
        <v>40927</v>
      </c>
      <c r="C5043" t="s">
        <v>138</v>
      </c>
      <c r="D5043" t="s">
        <v>292</v>
      </c>
      <c r="E5043" t="s">
        <v>293</v>
      </c>
      <c r="F5043">
        <v>50</v>
      </c>
      <c r="G5043" t="str">
        <f t="array" ref="G5043">INDEX(BillToName,MATCH(A5043,'Bill to Data'!$A$2:$A$3040,0))</f>
        <v>HARRY GAULT</v>
      </c>
      <c r="H5043" t="str">
        <f t="shared" si="78"/>
        <v>AIXR11002VP</v>
      </c>
    </row>
    <row r="5044" spans="1:8" x14ac:dyDescent="0.55000000000000004">
      <c r="A5044" t="s">
        <v>4471</v>
      </c>
      <c r="B5044" s="1">
        <v>40927</v>
      </c>
      <c r="C5044" t="s">
        <v>138</v>
      </c>
      <c r="D5044" t="s">
        <v>4472</v>
      </c>
      <c r="E5044" t="s">
        <v>2530</v>
      </c>
      <c r="F5044">
        <v>60</v>
      </c>
      <c r="G5044" t="str">
        <f t="array" ref="G5044">INDEX(BillToName,MATCH(A5044,'Bill to Data'!$A$2:$A$3040,0))</f>
        <v>HARRY GAULT</v>
      </c>
      <c r="H5044" t="str">
        <f t="shared" si="78"/>
        <v>23306H-6-CELR</v>
      </c>
    </row>
    <row r="5045" spans="1:8" x14ac:dyDescent="0.55000000000000004">
      <c r="A5045" t="s">
        <v>4471</v>
      </c>
      <c r="B5045" s="1">
        <v>40927</v>
      </c>
      <c r="C5045" t="s">
        <v>138</v>
      </c>
      <c r="D5045" t="s">
        <v>2190</v>
      </c>
      <c r="E5045" t="s">
        <v>293</v>
      </c>
      <c r="F5045">
        <v>60</v>
      </c>
      <c r="G5045" t="str">
        <f t="array" ref="G5045">INDEX(BillToName,MATCH(A5045,'Bill to Data'!$A$2:$A$3040,0))</f>
        <v>HARRY GAULT</v>
      </c>
      <c r="H5045" t="str">
        <f t="shared" si="78"/>
        <v>AIXR11006VP</v>
      </c>
    </row>
    <row r="5046" spans="1:8" x14ac:dyDescent="0.55000000000000004">
      <c r="A5046" t="s">
        <v>4471</v>
      </c>
      <c r="B5046" s="1">
        <v>40927</v>
      </c>
      <c r="C5046" t="s">
        <v>138</v>
      </c>
      <c r="D5046" t="s">
        <v>4473</v>
      </c>
      <c r="E5046" t="s">
        <v>2530</v>
      </c>
      <c r="F5046">
        <v>50</v>
      </c>
      <c r="G5046" t="str">
        <f t="array" ref="G5046">INDEX(BillToName,MATCH(A5046,'Bill to Data'!$A$2:$A$3040,0))</f>
        <v>HARRY GAULT</v>
      </c>
      <c r="H5046" t="str">
        <f t="shared" si="78"/>
        <v>23306H-1-CELR</v>
      </c>
    </row>
    <row r="5047" spans="1:8" x14ac:dyDescent="0.55000000000000004">
      <c r="A5047" t="s">
        <v>4474</v>
      </c>
      <c r="B5047" s="1">
        <v>40927</v>
      </c>
      <c r="C5047" t="s">
        <v>138</v>
      </c>
      <c r="D5047" t="s">
        <v>774</v>
      </c>
      <c r="E5047" t="s">
        <v>775</v>
      </c>
      <c r="F5047">
        <v>1</v>
      </c>
      <c r="G5047" t="str">
        <f t="array" ref="G5047">INDEX(BillToName,MATCH(A5047,'Bill to Data'!$A$2:$A$3040,0))</f>
        <v>AUBREY MCDANIEL</v>
      </c>
      <c r="H5047" t="str">
        <f t="shared" si="78"/>
        <v>2088-313-145</v>
      </c>
    </row>
    <row r="5048" spans="1:8" x14ac:dyDescent="0.55000000000000004">
      <c r="A5048" t="s">
        <v>4475</v>
      </c>
      <c r="B5048" s="1">
        <v>40927</v>
      </c>
      <c r="C5048" t="s">
        <v>138</v>
      </c>
      <c r="D5048" t="s">
        <v>887</v>
      </c>
      <c r="E5048" t="s">
        <v>293</v>
      </c>
      <c r="F5048">
        <v>37</v>
      </c>
      <c r="G5048" t="str">
        <f t="array" ref="G5048">INDEX(BillToName,MATCH(A5048,'Bill to Data'!$A$2:$A$3040,0))</f>
        <v>JOAO STEBBINS</v>
      </c>
      <c r="H5048" t="str">
        <f t="shared" si="78"/>
        <v>AIXR110015VP</v>
      </c>
    </row>
    <row r="5049" spans="1:8" x14ac:dyDescent="0.55000000000000004">
      <c r="A5049" t="s">
        <v>4475</v>
      </c>
      <c r="B5049" s="1">
        <v>40927</v>
      </c>
      <c r="C5049" t="s">
        <v>138</v>
      </c>
      <c r="D5049" t="s">
        <v>59</v>
      </c>
      <c r="E5049" t="s">
        <v>60</v>
      </c>
      <c r="F5049">
        <v>37</v>
      </c>
      <c r="G5049" t="str">
        <f t="array" ref="G5049">INDEX(BillToName,MATCH(A5049,'Bill to Data'!$A$2:$A$3040,0))</f>
        <v>JOAO STEBBINS</v>
      </c>
      <c r="H5049" t="str">
        <f t="shared" si="78"/>
        <v>DG11002-VP</v>
      </c>
    </row>
    <row r="5050" spans="1:8" x14ac:dyDescent="0.55000000000000004">
      <c r="A5050" t="s">
        <v>4476</v>
      </c>
      <c r="B5050" s="1">
        <v>40927</v>
      </c>
      <c r="C5050" t="s">
        <v>138</v>
      </c>
      <c r="D5050" t="s">
        <v>4477</v>
      </c>
      <c r="E5050" t="s">
        <v>4478</v>
      </c>
      <c r="F5050">
        <v>1</v>
      </c>
      <c r="G5050" t="str">
        <f t="array" ref="G5050">INDEX(BillToName,MATCH(A5050,'Bill to Data'!$A$2:$A$3040,0))</f>
        <v>LANCE ROBBINS</v>
      </c>
      <c r="H5050" t="str">
        <f t="shared" si="78"/>
        <v>L77-075-15</v>
      </c>
    </row>
    <row r="5051" spans="1:8" x14ac:dyDescent="0.55000000000000004">
      <c r="A5051" t="s">
        <v>4479</v>
      </c>
      <c r="B5051" s="1">
        <v>40928</v>
      </c>
      <c r="C5051" t="s">
        <v>138</v>
      </c>
      <c r="D5051" t="s">
        <v>823</v>
      </c>
      <c r="E5051" t="s">
        <v>824</v>
      </c>
      <c r="F5051">
        <v>2</v>
      </c>
      <c r="G5051" t="str">
        <f t="array" ref="G5051">INDEX(BillToName,MATCH(A5051,'Bill to Data'!$A$2:$A$3040,0))</f>
        <v>RAMSOM THOMKINS</v>
      </c>
      <c r="H5051" t="str">
        <f t="shared" si="78"/>
        <v>XT020</v>
      </c>
    </row>
    <row r="5052" spans="1:8" x14ac:dyDescent="0.55000000000000004">
      <c r="A5052" t="s">
        <v>4480</v>
      </c>
      <c r="B5052" s="1">
        <v>40928</v>
      </c>
      <c r="C5052" t="s">
        <v>138</v>
      </c>
      <c r="D5052" t="s">
        <v>805</v>
      </c>
      <c r="E5052" t="s">
        <v>806</v>
      </c>
      <c r="F5052">
        <v>1</v>
      </c>
      <c r="G5052" t="str">
        <f t="array" ref="G5052">INDEX(BillToName,MATCH(A5052,'Bill to Data'!$A$2:$A$3040,0))</f>
        <v>KEITH MARSHALL</v>
      </c>
      <c r="H5052" t="str">
        <f t="shared" si="78"/>
        <v>117-0171-249</v>
      </c>
    </row>
    <row r="5053" spans="1:8" x14ac:dyDescent="0.55000000000000004">
      <c r="A5053" t="s">
        <v>4481</v>
      </c>
      <c r="B5053" s="1">
        <v>40928</v>
      </c>
      <c r="C5053" t="s">
        <v>1</v>
      </c>
      <c r="D5053" t="s">
        <v>2370</v>
      </c>
      <c r="E5053" t="s">
        <v>4482</v>
      </c>
      <c r="F5053">
        <v>2</v>
      </c>
      <c r="G5053" t="str">
        <f t="array" ref="G5053">INDEX(BillToName,MATCH(A5053,'Bill to Data'!$A$2:$A$3040,0))</f>
        <v>MORRIS MACHINE SVCS</v>
      </c>
      <c r="H5053" t="str">
        <f t="shared" si="78"/>
        <v>LST180</v>
      </c>
    </row>
    <row r="5054" spans="1:8" x14ac:dyDescent="0.55000000000000004">
      <c r="A5054" t="s">
        <v>4483</v>
      </c>
      <c r="B5054" s="1">
        <v>40928</v>
      </c>
      <c r="C5054" t="s">
        <v>1</v>
      </c>
      <c r="D5054" t="s">
        <v>29</v>
      </c>
      <c r="E5054" t="s">
        <v>30</v>
      </c>
      <c r="F5054">
        <v>12</v>
      </c>
      <c r="G5054" t="str">
        <f t="array" ref="G5054">INDEX(BillToName,MATCH(A5054,'Bill to Data'!$A$2:$A$3040,0))</f>
        <v>JOHN DIETZ</v>
      </c>
      <c r="H5054" t="str">
        <f t="shared" si="78"/>
        <v>25612-4-NYR</v>
      </c>
    </row>
    <row r="5055" spans="1:8" x14ac:dyDescent="0.55000000000000004">
      <c r="A5055" t="s">
        <v>4483</v>
      </c>
      <c r="B5055" s="1">
        <v>40928</v>
      </c>
      <c r="C5055" t="s">
        <v>1</v>
      </c>
      <c r="D5055" t="s">
        <v>3493</v>
      </c>
      <c r="E5055" t="s">
        <v>675</v>
      </c>
      <c r="F5055">
        <v>14</v>
      </c>
      <c r="G5055" t="str">
        <f t="array" ref="G5055">INDEX(BillToName,MATCH(A5055,'Bill to Data'!$A$2:$A$3040,0))</f>
        <v>JOHN DIETZ</v>
      </c>
      <c r="H5055" t="str">
        <f t="shared" si="78"/>
        <v>TJ60-11003VS</v>
      </c>
    </row>
    <row r="5056" spans="1:8" x14ac:dyDescent="0.55000000000000004">
      <c r="A5056" t="s">
        <v>4483</v>
      </c>
      <c r="B5056" s="1">
        <v>40928</v>
      </c>
      <c r="C5056" t="s">
        <v>1</v>
      </c>
      <c r="D5056" t="s">
        <v>3065</v>
      </c>
      <c r="E5056" t="s">
        <v>26</v>
      </c>
      <c r="F5056">
        <v>2</v>
      </c>
      <c r="G5056" t="str">
        <f t="array" ref="G5056">INDEX(BillToName,MATCH(A5056,'Bill to Data'!$A$2:$A$3040,0))</f>
        <v>JOHN DIETZ</v>
      </c>
      <c r="H5056" t="str">
        <f t="shared" si="78"/>
        <v>24216A-3/4-NYB</v>
      </c>
    </row>
    <row r="5057" spans="1:8" x14ac:dyDescent="0.55000000000000004">
      <c r="A5057" t="s">
        <v>4483</v>
      </c>
      <c r="B5057" s="1">
        <v>40928</v>
      </c>
      <c r="C5057" t="s">
        <v>1</v>
      </c>
      <c r="D5057" t="s">
        <v>105</v>
      </c>
      <c r="E5057" t="s">
        <v>106</v>
      </c>
      <c r="F5057">
        <v>50</v>
      </c>
      <c r="G5057" t="str">
        <f t="array" ref="G5057">INDEX(BillToName,MATCH(A5057,'Bill to Data'!$A$2:$A$3040,0))</f>
        <v>JOHN DIETZ</v>
      </c>
      <c r="H5057" t="str">
        <f t="shared" si="78"/>
        <v>AIC11002-VS</v>
      </c>
    </row>
    <row r="5058" spans="1:8" x14ac:dyDescent="0.55000000000000004">
      <c r="A5058" t="s">
        <v>4484</v>
      </c>
      <c r="B5058" s="1">
        <v>40928</v>
      </c>
      <c r="C5058" t="s">
        <v>1</v>
      </c>
      <c r="D5058" t="s">
        <v>4485</v>
      </c>
      <c r="E5058" t="s">
        <v>4486</v>
      </c>
      <c r="F5058">
        <v>20</v>
      </c>
      <c r="G5058" t="str">
        <f t="array" ref="G5058">INDEX(BillToName,MATCH(A5058,'Bill to Data'!$A$2:$A$3040,0))</f>
        <v>SAM SNEED</v>
      </c>
      <c r="H5058" t="str">
        <f t="shared" ref="H5058:H5121" si="79">LEFT(D5058,LEN(D5058))</f>
        <v>L85-125</v>
      </c>
    </row>
    <row r="5059" spans="1:8" x14ac:dyDescent="0.55000000000000004">
      <c r="A5059" t="s">
        <v>4484</v>
      </c>
      <c r="B5059" s="1">
        <v>40928</v>
      </c>
      <c r="C5059" t="s">
        <v>1</v>
      </c>
      <c r="D5059" t="s">
        <v>2031</v>
      </c>
      <c r="E5059" t="s">
        <v>319</v>
      </c>
      <c r="F5059">
        <v>36</v>
      </c>
      <c r="G5059" t="str">
        <f t="array" ref="G5059">INDEX(BillToName,MATCH(A5059,'Bill to Data'!$A$2:$A$3040,0))</f>
        <v>SAM SNEED</v>
      </c>
      <c r="H5059" t="str">
        <f t="shared" si="79"/>
        <v>AA111SQ-1-1/4</v>
      </c>
    </row>
    <row r="5060" spans="1:8" x14ac:dyDescent="0.55000000000000004">
      <c r="A5060" t="s">
        <v>4487</v>
      </c>
      <c r="B5060" s="1">
        <v>40928</v>
      </c>
      <c r="C5060" t="s">
        <v>138</v>
      </c>
      <c r="D5060" t="s">
        <v>4488</v>
      </c>
      <c r="E5060" t="s">
        <v>4008</v>
      </c>
      <c r="F5060">
        <v>5</v>
      </c>
      <c r="G5060" t="str">
        <f t="array" ref="G5060">INDEX(BillToName,MATCH(A5060,'Bill to Data'!$A$2:$A$3040,0))</f>
        <v>SHAWANO COUNTY HIGHWAY DEPT</v>
      </c>
      <c r="H5060" t="str">
        <f t="shared" si="79"/>
        <v>344BEC-23-C</v>
      </c>
    </row>
    <row r="5061" spans="1:8" x14ac:dyDescent="0.55000000000000004">
      <c r="A5061" t="s">
        <v>4489</v>
      </c>
      <c r="B5061" s="1">
        <v>40928</v>
      </c>
      <c r="C5061" t="s">
        <v>138</v>
      </c>
      <c r="D5061" t="s">
        <v>4490</v>
      </c>
      <c r="E5061" t="s">
        <v>4491</v>
      </c>
      <c r="F5061">
        <v>1</v>
      </c>
      <c r="G5061" t="str">
        <f t="array" ref="G5061">INDEX(BillToName,MATCH(A5061,'Bill to Data'!$A$2:$A$3040,0))</f>
        <v>DANA MUCHESKO</v>
      </c>
      <c r="H5061" t="str">
        <f t="shared" si="79"/>
        <v>3542110</v>
      </c>
    </row>
    <row r="5062" spans="1:8" x14ac:dyDescent="0.55000000000000004">
      <c r="A5062" t="s">
        <v>4492</v>
      </c>
      <c r="B5062" s="1">
        <v>40928</v>
      </c>
      <c r="C5062" t="s">
        <v>138</v>
      </c>
      <c r="D5062" t="s">
        <v>4493</v>
      </c>
      <c r="E5062" t="s">
        <v>4494</v>
      </c>
      <c r="F5062">
        <v>2</v>
      </c>
      <c r="G5062" t="str">
        <f t="array" ref="G5062">INDEX(BillToName,MATCH(A5062,'Bill to Data'!$A$2:$A$3040,0))</f>
        <v>PAT LONERGAN</v>
      </c>
      <c r="H5062" t="str">
        <f t="shared" si="79"/>
        <v>V300B</v>
      </c>
    </row>
    <row r="5063" spans="1:8" x14ac:dyDescent="0.55000000000000004">
      <c r="A5063" t="s">
        <v>4495</v>
      </c>
      <c r="B5063" s="1">
        <v>40928</v>
      </c>
      <c r="C5063" t="s">
        <v>138</v>
      </c>
      <c r="D5063" t="s">
        <v>3040</v>
      </c>
      <c r="E5063" t="s">
        <v>3041</v>
      </c>
      <c r="F5063">
        <v>1</v>
      </c>
      <c r="G5063" t="str">
        <f t="array" ref="G5063">INDEX(BillToName,MATCH(A5063,'Bill to Data'!$A$2:$A$3040,0))</f>
        <v>JAMES PHILLIPS</v>
      </c>
      <c r="H5063" t="str">
        <f t="shared" si="79"/>
        <v>WGGSS160</v>
      </c>
    </row>
    <row r="5064" spans="1:8" x14ac:dyDescent="0.55000000000000004">
      <c r="A5064" t="s">
        <v>4496</v>
      </c>
      <c r="B5064" s="1">
        <v>40931</v>
      </c>
      <c r="C5064" t="s">
        <v>1</v>
      </c>
      <c r="D5064" t="s">
        <v>2104</v>
      </c>
      <c r="E5064" t="s">
        <v>893</v>
      </c>
      <c r="F5064">
        <v>-80</v>
      </c>
      <c r="G5064" t="str">
        <f t="array" ref="G5064">INDEX(BillToName,MATCH(A5064,'Bill to Data'!$A$2:$A$3040,0))</f>
        <v>Online Orders</v>
      </c>
      <c r="H5064" t="str">
        <f t="shared" si="79"/>
        <v>TDXL11006</v>
      </c>
    </row>
    <row r="5065" spans="1:8" x14ac:dyDescent="0.55000000000000004">
      <c r="A5065" t="s">
        <v>4497</v>
      </c>
      <c r="B5065" s="1">
        <v>40932</v>
      </c>
      <c r="C5065" t="s">
        <v>1</v>
      </c>
      <c r="D5065" t="s">
        <v>1354</v>
      </c>
      <c r="E5065" t="s">
        <v>134</v>
      </c>
      <c r="F5065">
        <v>1</v>
      </c>
      <c r="G5065" t="str">
        <f t="array" ref="G5065">INDEX(BillToName,MATCH(A5065,'Bill to Data'!$A$2:$A$3040,0))</f>
        <v>WILLIAM SCHUMACHER</v>
      </c>
      <c r="H5065" t="str">
        <f t="shared" si="79"/>
        <v>9700S</v>
      </c>
    </row>
    <row r="5066" spans="1:8" x14ac:dyDescent="0.55000000000000004">
      <c r="A5066" t="s">
        <v>4498</v>
      </c>
      <c r="B5066" s="1">
        <v>40932</v>
      </c>
      <c r="C5066" t="s">
        <v>1</v>
      </c>
      <c r="D5066" t="s">
        <v>1152</v>
      </c>
      <c r="E5066" t="s">
        <v>1153</v>
      </c>
      <c r="F5066">
        <v>1</v>
      </c>
      <c r="G5066" t="str">
        <f t="array" ref="G5066">INDEX(BillToName,MATCH(A5066,'Bill to Data'!$A$2:$A$3040,0))</f>
        <v>TODD JOSEPH</v>
      </c>
      <c r="H5066" t="str">
        <f t="shared" si="79"/>
        <v>IN0030-24</v>
      </c>
    </row>
    <row r="5067" spans="1:8" x14ac:dyDescent="0.55000000000000004">
      <c r="A5067" t="s">
        <v>4499</v>
      </c>
      <c r="B5067" s="1">
        <v>40932</v>
      </c>
      <c r="C5067" t="s">
        <v>1</v>
      </c>
      <c r="D5067" t="s">
        <v>1298</v>
      </c>
      <c r="E5067" t="s">
        <v>1299</v>
      </c>
      <c r="F5067">
        <v>1</v>
      </c>
      <c r="G5067" t="str">
        <f t="array" ref="G5067">INDEX(BillToName,MATCH(A5067,'Bill to Data'!$A$2:$A$3040,0))</f>
        <v>MIKE LINSLEY</v>
      </c>
      <c r="H5067" t="str">
        <f t="shared" si="79"/>
        <v>INFD0015-19</v>
      </c>
    </row>
    <row r="5068" spans="1:8" x14ac:dyDescent="0.55000000000000004">
      <c r="A5068" t="s">
        <v>4499</v>
      </c>
      <c r="B5068" s="1">
        <v>40932</v>
      </c>
      <c r="C5068" t="s">
        <v>1</v>
      </c>
      <c r="D5068" t="s">
        <v>1097</v>
      </c>
      <c r="E5068" t="s">
        <v>1098</v>
      </c>
      <c r="F5068">
        <v>1</v>
      </c>
      <c r="G5068" t="str">
        <f t="array" ref="G5068">INDEX(BillToName,MATCH(A5068,'Bill to Data'!$A$2:$A$3040,0))</f>
        <v>MIKE LINSLEY</v>
      </c>
      <c r="H5068" t="str">
        <f t="shared" si="79"/>
        <v>IN15-ST</v>
      </c>
    </row>
    <row r="5069" spans="1:8" x14ac:dyDescent="0.55000000000000004">
      <c r="A5069" t="s">
        <v>4500</v>
      </c>
      <c r="B5069" s="1">
        <v>40932</v>
      </c>
      <c r="C5069" t="s">
        <v>1</v>
      </c>
      <c r="D5069" t="s">
        <v>987</v>
      </c>
      <c r="E5069" t="s">
        <v>63</v>
      </c>
      <c r="F5069">
        <v>2</v>
      </c>
      <c r="G5069" t="str">
        <f t="array" ref="G5069">INDEX(BillToName,MATCH(A5069,'Bill to Data'!$A$2:$A$3040,0))</f>
        <v>DWAYNE BROWN</v>
      </c>
      <c r="H5069" t="str">
        <f t="shared" si="79"/>
        <v>TP8001VS</v>
      </c>
    </row>
    <row r="5070" spans="1:8" x14ac:dyDescent="0.55000000000000004">
      <c r="A5070" t="s">
        <v>4500</v>
      </c>
      <c r="B5070" s="1">
        <v>40932</v>
      </c>
      <c r="C5070" t="s">
        <v>1</v>
      </c>
      <c r="D5070" t="s">
        <v>525</v>
      </c>
      <c r="E5070" t="s">
        <v>63</v>
      </c>
      <c r="F5070">
        <v>2</v>
      </c>
      <c r="G5070" t="str">
        <f t="array" ref="G5070">INDEX(BillToName,MATCH(A5070,'Bill to Data'!$A$2:$A$3040,0))</f>
        <v>DWAYNE BROWN</v>
      </c>
      <c r="H5070" t="str">
        <f t="shared" si="79"/>
        <v>TP80015VS</v>
      </c>
    </row>
    <row r="5071" spans="1:8" x14ac:dyDescent="0.55000000000000004">
      <c r="A5071" t="s">
        <v>4501</v>
      </c>
      <c r="B5071" s="1">
        <v>40932</v>
      </c>
      <c r="C5071" t="s">
        <v>138</v>
      </c>
      <c r="D5071" t="s">
        <v>4502</v>
      </c>
      <c r="E5071" t="s">
        <v>381</v>
      </c>
      <c r="F5071">
        <v>1</v>
      </c>
      <c r="G5071" t="str">
        <f t="array" ref="G5071">INDEX(BillToName,MATCH(A5071,'Bill to Data'!$A$2:$A$3040,0))</f>
        <v>GARY KING</v>
      </c>
      <c r="H5071" t="str">
        <f t="shared" si="79"/>
        <v>1/4XP25R-VP</v>
      </c>
    </row>
    <row r="5072" spans="1:8" x14ac:dyDescent="0.55000000000000004">
      <c r="A5072" t="s">
        <v>4501</v>
      </c>
      <c r="B5072" s="1">
        <v>40932</v>
      </c>
      <c r="C5072" t="s">
        <v>138</v>
      </c>
      <c r="D5072" t="s">
        <v>4503</v>
      </c>
      <c r="E5072" t="s">
        <v>381</v>
      </c>
      <c r="F5072">
        <v>1</v>
      </c>
      <c r="G5072" t="str">
        <f t="array" ref="G5072">INDEX(BillToName,MATCH(A5072,'Bill to Data'!$A$2:$A$3040,0))</f>
        <v>GARY KING</v>
      </c>
      <c r="H5072" t="str">
        <f t="shared" si="79"/>
        <v>1/4XP25L-VP</v>
      </c>
    </row>
    <row r="5073" spans="1:8" x14ac:dyDescent="0.55000000000000004">
      <c r="A5073" t="s">
        <v>4501</v>
      </c>
      <c r="B5073" s="1">
        <v>40932</v>
      </c>
      <c r="C5073" t="s">
        <v>138</v>
      </c>
      <c r="D5073" t="s">
        <v>165</v>
      </c>
      <c r="E5073" t="s">
        <v>166</v>
      </c>
      <c r="F5073">
        <v>1</v>
      </c>
      <c r="G5073" t="str">
        <f t="array" ref="G5073">INDEX(BillToName,MATCH(A5073,'Bill to Data'!$A$2:$A$3040,0))</f>
        <v>GARY KING</v>
      </c>
      <c r="H5073" t="str">
        <f t="shared" si="79"/>
        <v>1/4TTJ10-VP</v>
      </c>
    </row>
    <row r="5074" spans="1:8" x14ac:dyDescent="0.55000000000000004">
      <c r="A5074" t="s">
        <v>4501</v>
      </c>
      <c r="B5074" s="1">
        <v>40932</v>
      </c>
      <c r="C5074" t="s">
        <v>138</v>
      </c>
      <c r="D5074" t="s">
        <v>44</v>
      </c>
      <c r="E5074" t="s">
        <v>45</v>
      </c>
      <c r="F5074">
        <v>6</v>
      </c>
      <c r="G5074" t="str">
        <f t="array" ref="G5074">INDEX(BillToName,MATCH(A5074,'Bill to Data'!$A$2:$A$3040,0))</f>
        <v>GARY KING</v>
      </c>
      <c r="H5074" t="str">
        <f t="shared" si="79"/>
        <v>19845-25-PP</v>
      </c>
    </row>
    <row r="5075" spans="1:8" x14ac:dyDescent="0.55000000000000004">
      <c r="A5075" t="s">
        <v>4504</v>
      </c>
      <c r="B5075" s="1">
        <v>40932</v>
      </c>
      <c r="C5075" t="s">
        <v>138</v>
      </c>
      <c r="D5075" t="s">
        <v>456</v>
      </c>
      <c r="E5075" t="s">
        <v>457</v>
      </c>
      <c r="F5075">
        <v>1</v>
      </c>
      <c r="G5075" t="str">
        <f t="array" ref="G5075">INDEX(BillToName,MATCH(A5075,'Bill to Data'!$A$2:$A$3040,0))</f>
        <v>TRAVIS ALWINE</v>
      </c>
      <c r="H5075" t="str">
        <f t="shared" si="79"/>
        <v>063-0171-220</v>
      </c>
    </row>
    <row r="5076" spans="1:8" x14ac:dyDescent="0.55000000000000004">
      <c r="A5076" t="s">
        <v>4505</v>
      </c>
      <c r="B5076" s="1">
        <v>40932</v>
      </c>
      <c r="C5076" t="s">
        <v>138</v>
      </c>
      <c r="D5076" t="s">
        <v>1196</v>
      </c>
      <c r="E5076" t="s">
        <v>1197</v>
      </c>
      <c r="F5076">
        <v>8</v>
      </c>
      <c r="G5076" t="str">
        <f t="array" ref="G5076">INDEX(BillToName,MATCH(A5076,'Bill to Data'!$A$2:$A$3040,0))</f>
        <v>METRO LAWN SERVICE</v>
      </c>
      <c r="H5076" t="str">
        <f t="shared" si="79"/>
        <v>SJ3-20-VP</v>
      </c>
    </row>
    <row r="5077" spans="1:8" x14ac:dyDescent="0.55000000000000004">
      <c r="A5077" t="s">
        <v>4506</v>
      </c>
      <c r="B5077" s="1">
        <v>40932</v>
      </c>
      <c r="C5077" t="s">
        <v>1</v>
      </c>
      <c r="D5077" t="s">
        <v>1196</v>
      </c>
      <c r="E5077" t="s">
        <v>1197</v>
      </c>
      <c r="F5077">
        <v>80</v>
      </c>
      <c r="G5077" t="str">
        <f t="array" ref="G5077">INDEX(BillToName,MATCH(A5077,'Bill to Data'!$A$2:$A$3040,0))</f>
        <v>JUSTIN COOMER</v>
      </c>
      <c r="H5077" t="str">
        <f t="shared" si="79"/>
        <v>SJ3-20-VP</v>
      </c>
    </row>
    <row r="5078" spans="1:8" x14ac:dyDescent="0.55000000000000004">
      <c r="A5078" t="s">
        <v>4507</v>
      </c>
      <c r="B5078" s="1">
        <v>40932</v>
      </c>
      <c r="C5078" t="s">
        <v>1</v>
      </c>
      <c r="D5078" t="s">
        <v>453</v>
      </c>
      <c r="E5078" t="s">
        <v>30</v>
      </c>
      <c r="F5078">
        <v>33</v>
      </c>
      <c r="G5078" t="str">
        <f t="array" ref="G5078">INDEX(BillToName,MATCH(A5078,'Bill to Data'!$A$2:$A$3040,0))</f>
        <v>BARRY LIPPENS</v>
      </c>
      <c r="H5078" t="str">
        <f t="shared" si="79"/>
        <v>25612-2-NYR</v>
      </c>
    </row>
    <row r="5079" spans="1:8" x14ac:dyDescent="0.55000000000000004">
      <c r="A5079" t="s">
        <v>4507</v>
      </c>
      <c r="B5079" s="1">
        <v>40932</v>
      </c>
      <c r="C5079" t="s">
        <v>1</v>
      </c>
      <c r="D5079" t="s">
        <v>531</v>
      </c>
      <c r="E5079" t="s">
        <v>120</v>
      </c>
      <c r="F5079">
        <v>33</v>
      </c>
      <c r="G5079" t="str">
        <f t="array" ref="G5079">INDEX(BillToName,MATCH(A5079,'Bill to Data'!$A$2:$A$3040,0))</f>
        <v>BARRY LIPPENS</v>
      </c>
      <c r="H5079" t="str">
        <f t="shared" si="79"/>
        <v>XR11008-VS</v>
      </c>
    </row>
    <row r="5080" spans="1:8" x14ac:dyDescent="0.55000000000000004">
      <c r="A5080" t="s">
        <v>4508</v>
      </c>
      <c r="B5080" s="1">
        <v>40932</v>
      </c>
      <c r="C5080" t="s">
        <v>1</v>
      </c>
      <c r="D5080" t="s">
        <v>1291</v>
      </c>
      <c r="E5080" t="s">
        <v>1292</v>
      </c>
      <c r="F5080">
        <v>2</v>
      </c>
      <c r="G5080" t="str">
        <f t="array" ref="G5080">INDEX(BillToName,MATCH(A5080,'Bill to Data'!$A$2:$A$3040,0))</f>
        <v>GLEN GUNSALUS</v>
      </c>
      <c r="H5080" t="str">
        <f t="shared" si="79"/>
        <v>AM11004</v>
      </c>
    </row>
    <row r="5081" spans="1:8" x14ac:dyDescent="0.55000000000000004">
      <c r="A5081" t="s">
        <v>4508</v>
      </c>
      <c r="B5081" s="1">
        <v>40932</v>
      </c>
      <c r="C5081" t="s">
        <v>1</v>
      </c>
      <c r="D5081" t="s">
        <v>1391</v>
      </c>
      <c r="E5081" t="s">
        <v>1392</v>
      </c>
      <c r="F5081">
        <v>2</v>
      </c>
      <c r="G5081" t="str">
        <f t="array" ref="G5081">INDEX(BillToName,MATCH(A5081,'Bill to Data'!$A$2:$A$3040,0))</f>
        <v>GLEN GUNSALUS</v>
      </c>
      <c r="H5081" t="str">
        <f t="shared" si="79"/>
        <v>AM11003</v>
      </c>
    </row>
    <row r="5082" spans="1:8" x14ac:dyDescent="0.55000000000000004">
      <c r="A5082" t="s">
        <v>4508</v>
      </c>
      <c r="B5082" s="1">
        <v>40932</v>
      </c>
      <c r="C5082" t="s">
        <v>1</v>
      </c>
      <c r="D5082" t="s">
        <v>2544</v>
      </c>
      <c r="E5082" t="s">
        <v>1292</v>
      </c>
      <c r="F5082">
        <v>2</v>
      </c>
      <c r="G5082" t="str">
        <f t="array" ref="G5082">INDEX(BillToName,MATCH(A5082,'Bill to Data'!$A$2:$A$3040,0))</f>
        <v>GLEN GUNSALUS</v>
      </c>
      <c r="H5082" t="str">
        <f t="shared" si="79"/>
        <v>AM11002</v>
      </c>
    </row>
    <row r="5083" spans="1:8" x14ac:dyDescent="0.55000000000000004">
      <c r="A5083" t="s">
        <v>4509</v>
      </c>
      <c r="B5083" s="1">
        <v>40933</v>
      </c>
      <c r="C5083" t="s">
        <v>1</v>
      </c>
      <c r="D5083" t="s">
        <v>44</v>
      </c>
      <c r="E5083" t="s">
        <v>45</v>
      </c>
      <c r="F5083">
        <v>25</v>
      </c>
      <c r="G5083" t="str">
        <f t="array" ref="G5083">INDEX(BillToName,MATCH(A5083,'Bill to Data'!$A$2:$A$3040,0))</f>
        <v>JOE MOON</v>
      </c>
      <c r="H5083" t="str">
        <f t="shared" si="79"/>
        <v>19845-25-PP</v>
      </c>
    </row>
    <row r="5084" spans="1:8" x14ac:dyDescent="0.55000000000000004">
      <c r="A5084" t="s">
        <v>4509</v>
      </c>
      <c r="B5084" s="1">
        <v>40933</v>
      </c>
      <c r="C5084" t="s">
        <v>1</v>
      </c>
      <c r="D5084" t="s">
        <v>414</v>
      </c>
      <c r="E5084" t="s">
        <v>63</v>
      </c>
      <c r="F5084">
        <v>25</v>
      </c>
      <c r="G5084" t="str">
        <f t="array" ref="G5084">INDEX(BillToName,MATCH(A5084,'Bill to Data'!$A$2:$A$3040,0))</f>
        <v>JOE MOON</v>
      </c>
      <c r="H5084" t="str">
        <f t="shared" si="79"/>
        <v>TP11004-VS</v>
      </c>
    </row>
    <row r="5085" spans="1:8" x14ac:dyDescent="0.55000000000000004">
      <c r="A5085" t="s">
        <v>4509</v>
      </c>
      <c r="B5085" s="1">
        <v>40933</v>
      </c>
      <c r="C5085" t="s">
        <v>1</v>
      </c>
      <c r="D5085" t="s">
        <v>616</v>
      </c>
      <c r="E5085" t="s">
        <v>63</v>
      </c>
      <c r="F5085">
        <v>25</v>
      </c>
      <c r="G5085" t="str">
        <f t="array" ref="G5085">INDEX(BillToName,MATCH(A5085,'Bill to Data'!$A$2:$A$3040,0))</f>
        <v>JOE MOON</v>
      </c>
      <c r="H5085" t="str">
        <f t="shared" si="79"/>
        <v>TP11003-VS</v>
      </c>
    </row>
    <row r="5086" spans="1:8" x14ac:dyDescent="0.55000000000000004">
      <c r="A5086" t="s">
        <v>4509</v>
      </c>
      <c r="B5086" s="1">
        <v>40933</v>
      </c>
      <c r="C5086" t="s">
        <v>1</v>
      </c>
      <c r="D5086" t="s">
        <v>1127</v>
      </c>
      <c r="E5086" t="s">
        <v>63</v>
      </c>
      <c r="F5086">
        <v>25</v>
      </c>
      <c r="G5086" t="str">
        <f t="array" ref="G5086">INDEX(BillToName,MATCH(A5086,'Bill to Data'!$A$2:$A$3040,0))</f>
        <v>JOE MOON</v>
      </c>
      <c r="H5086" t="str">
        <f t="shared" si="79"/>
        <v>TP11002-VS</v>
      </c>
    </row>
    <row r="5087" spans="1:8" x14ac:dyDescent="0.55000000000000004">
      <c r="A5087" t="s">
        <v>4509</v>
      </c>
      <c r="B5087" s="1">
        <v>40933</v>
      </c>
      <c r="C5087" t="s">
        <v>1</v>
      </c>
      <c r="D5087" t="s">
        <v>77</v>
      </c>
      <c r="E5087" t="s">
        <v>30</v>
      </c>
      <c r="F5087">
        <v>75</v>
      </c>
      <c r="G5087" t="str">
        <f t="array" ref="G5087">INDEX(BillToName,MATCH(A5087,'Bill to Data'!$A$2:$A$3040,0))</f>
        <v>JOE MOON</v>
      </c>
      <c r="H5087" t="str">
        <f t="shared" si="79"/>
        <v>25612-6-NYR</v>
      </c>
    </row>
    <row r="5088" spans="1:8" x14ac:dyDescent="0.55000000000000004">
      <c r="A5088" t="s">
        <v>4510</v>
      </c>
      <c r="B5088" s="1">
        <v>40933</v>
      </c>
      <c r="C5088" t="s">
        <v>138</v>
      </c>
      <c r="D5088" t="s">
        <v>44</v>
      </c>
      <c r="E5088" t="s">
        <v>45</v>
      </c>
      <c r="F5088">
        <v>25</v>
      </c>
      <c r="G5088" t="str">
        <f t="array" ref="G5088">INDEX(BillToName,MATCH(A5088,'Bill to Data'!$A$2:$A$3040,0))</f>
        <v>JOE MOON</v>
      </c>
      <c r="H5088" t="str">
        <f t="shared" si="79"/>
        <v>19845-25-PP</v>
      </c>
    </row>
    <row r="5089" spans="1:8" x14ac:dyDescent="0.55000000000000004">
      <c r="A5089" t="s">
        <v>4511</v>
      </c>
      <c r="B5089" s="1">
        <v>40933</v>
      </c>
      <c r="C5089" t="s">
        <v>138</v>
      </c>
      <c r="D5089" t="s">
        <v>4512</v>
      </c>
      <c r="E5089" t="s">
        <v>4513</v>
      </c>
      <c r="F5089">
        <v>1</v>
      </c>
      <c r="G5089" t="str">
        <f t="array" ref="G5089">INDEX(BillToName,MATCH(A5089,'Bill to Data'!$A$2:$A$3040,0))</f>
        <v>STEVE SCOTT</v>
      </c>
      <c r="H5089" t="str">
        <f t="shared" si="79"/>
        <v>TS-85SS</v>
      </c>
    </row>
    <row r="5090" spans="1:8" x14ac:dyDescent="0.55000000000000004">
      <c r="A5090" t="s">
        <v>4514</v>
      </c>
      <c r="B5090" s="1">
        <v>40933</v>
      </c>
      <c r="C5090" t="s">
        <v>138</v>
      </c>
      <c r="D5090" t="s">
        <v>3737</v>
      </c>
      <c r="E5090" t="s">
        <v>3738</v>
      </c>
      <c r="F5090">
        <v>1</v>
      </c>
      <c r="G5090" t="str">
        <f t="array" ref="G5090">INDEX(BillToName,MATCH(A5090,'Bill to Data'!$A$2:$A$3040,0))</f>
        <v>HENRY DUKE</v>
      </c>
      <c r="H5090" t="str">
        <f t="shared" si="79"/>
        <v>FM1001</v>
      </c>
    </row>
    <row r="5091" spans="1:8" x14ac:dyDescent="0.55000000000000004">
      <c r="A5091" t="s">
        <v>4514</v>
      </c>
      <c r="B5091" s="1">
        <v>40933</v>
      </c>
      <c r="C5091" t="s">
        <v>138</v>
      </c>
      <c r="D5091" t="s">
        <v>2073</v>
      </c>
      <c r="E5091" t="s">
        <v>2074</v>
      </c>
      <c r="F5091">
        <v>1</v>
      </c>
      <c r="G5091" t="str">
        <f t="array" ref="G5091">INDEX(BillToName,MATCH(A5091,'Bill to Data'!$A$2:$A$3040,0))</f>
        <v>HENRY DUKE</v>
      </c>
      <c r="H5091" t="str">
        <f t="shared" si="79"/>
        <v>FM900S</v>
      </c>
    </row>
    <row r="5092" spans="1:8" x14ac:dyDescent="0.55000000000000004">
      <c r="A5092" t="s">
        <v>4514</v>
      </c>
      <c r="B5092" s="1">
        <v>40933</v>
      </c>
      <c r="C5092" t="s">
        <v>138</v>
      </c>
      <c r="D5092" t="s">
        <v>4515</v>
      </c>
      <c r="E5092" t="s">
        <v>4516</v>
      </c>
      <c r="F5092">
        <v>1</v>
      </c>
      <c r="G5092" t="str">
        <f t="array" ref="G5092">INDEX(BillToName,MATCH(A5092,'Bill to Data'!$A$2:$A$3040,0))</f>
        <v>HENRY DUKE</v>
      </c>
      <c r="H5092" t="str">
        <f t="shared" si="79"/>
        <v>HY14NP</v>
      </c>
    </row>
    <row r="5093" spans="1:8" x14ac:dyDescent="0.55000000000000004">
      <c r="A5093" t="s">
        <v>4517</v>
      </c>
      <c r="B5093" s="1">
        <v>40934</v>
      </c>
      <c r="C5093" t="s">
        <v>138</v>
      </c>
      <c r="D5093" t="s">
        <v>1106</v>
      </c>
      <c r="E5093" t="s">
        <v>4172</v>
      </c>
      <c r="F5093">
        <v>2</v>
      </c>
      <c r="G5093" t="str">
        <f t="array" ref="G5093">INDEX(BillToName,MATCH(A5093,'Bill to Data'!$A$2:$A$3040,0))</f>
        <v>DAVID WINTERS</v>
      </c>
      <c r="H5093" t="str">
        <f t="shared" si="79"/>
        <v>V200FP</v>
      </c>
    </row>
    <row r="5094" spans="1:8" x14ac:dyDescent="0.55000000000000004">
      <c r="A5094" t="s">
        <v>4517</v>
      </c>
      <c r="B5094" s="1">
        <v>40934</v>
      </c>
      <c r="C5094" t="s">
        <v>138</v>
      </c>
      <c r="D5094" t="s">
        <v>4518</v>
      </c>
      <c r="E5094" t="s">
        <v>4519</v>
      </c>
      <c r="F5094">
        <v>2</v>
      </c>
      <c r="G5094" t="str">
        <f t="array" ref="G5094">INDEX(BillToName,MATCH(A5094,'Bill to Data'!$A$2:$A$3040,0))</f>
        <v>DAVID WINTERS</v>
      </c>
      <c r="H5094" t="str">
        <f t="shared" si="79"/>
        <v>NIP200-6</v>
      </c>
    </row>
    <row r="5095" spans="1:8" x14ac:dyDescent="0.55000000000000004">
      <c r="A5095" t="s">
        <v>4517</v>
      </c>
      <c r="B5095" s="1">
        <v>40934</v>
      </c>
      <c r="C5095" t="s">
        <v>138</v>
      </c>
      <c r="D5095" t="s">
        <v>2956</v>
      </c>
      <c r="E5095" t="s">
        <v>4520</v>
      </c>
      <c r="F5095">
        <v>2</v>
      </c>
      <c r="G5095" t="str">
        <f t="array" ref="G5095">INDEX(BillToName,MATCH(A5095,'Bill to Data'!$A$2:$A$3040,0))</f>
        <v>DAVID WINTERS</v>
      </c>
      <c r="H5095" t="str">
        <f t="shared" si="79"/>
        <v>200D</v>
      </c>
    </row>
    <row r="5096" spans="1:8" x14ac:dyDescent="0.55000000000000004">
      <c r="A5096" t="s">
        <v>4517</v>
      </c>
      <c r="B5096" s="1">
        <v>40934</v>
      </c>
      <c r="C5096" t="s">
        <v>138</v>
      </c>
      <c r="D5096" t="s">
        <v>4521</v>
      </c>
      <c r="E5096" t="s">
        <v>4522</v>
      </c>
      <c r="F5096">
        <v>2</v>
      </c>
      <c r="G5096" t="str">
        <f t="array" ref="G5096">INDEX(BillToName,MATCH(A5096,'Bill to Data'!$A$2:$A$3040,0))</f>
        <v>DAVID WINTERS</v>
      </c>
      <c r="H5096" t="str">
        <f t="shared" si="79"/>
        <v>200E</v>
      </c>
    </row>
    <row r="5097" spans="1:8" x14ac:dyDescent="0.55000000000000004">
      <c r="A5097" t="s">
        <v>4517</v>
      </c>
      <c r="B5097" s="1">
        <v>40934</v>
      </c>
      <c r="C5097" t="s">
        <v>138</v>
      </c>
      <c r="D5097" t="s">
        <v>4521</v>
      </c>
      <c r="E5097" t="s">
        <v>4522</v>
      </c>
      <c r="F5097">
        <v>2</v>
      </c>
      <c r="G5097" t="str">
        <f t="array" ref="G5097">INDEX(BillToName,MATCH(A5097,'Bill to Data'!$A$2:$A$3040,0))</f>
        <v>DAVID WINTERS</v>
      </c>
      <c r="H5097" t="str">
        <f t="shared" si="79"/>
        <v>200E</v>
      </c>
    </row>
    <row r="5098" spans="1:8" x14ac:dyDescent="0.55000000000000004">
      <c r="A5098" t="s">
        <v>4517</v>
      </c>
      <c r="B5098" s="1">
        <v>40934</v>
      </c>
      <c r="C5098" t="s">
        <v>138</v>
      </c>
      <c r="D5098" t="s">
        <v>2956</v>
      </c>
      <c r="E5098" t="s">
        <v>4520</v>
      </c>
      <c r="F5098">
        <v>2</v>
      </c>
      <c r="G5098" t="str">
        <f t="array" ref="G5098">INDEX(BillToName,MATCH(A5098,'Bill to Data'!$A$2:$A$3040,0))</f>
        <v>DAVID WINTERS</v>
      </c>
      <c r="H5098" t="str">
        <f t="shared" si="79"/>
        <v>200D</v>
      </c>
    </row>
    <row r="5099" spans="1:8" x14ac:dyDescent="0.55000000000000004">
      <c r="A5099" t="s">
        <v>4517</v>
      </c>
      <c r="B5099" s="1">
        <v>40934</v>
      </c>
      <c r="C5099" t="s">
        <v>138</v>
      </c>
      <c r="D5099" t="s">
        <v>4523</v>
      </c>
      <c r="E5099" t="s">
        <v>4524</v>
      </c>
      <c r="F5099">
        <v>2</v>
      </c>
      <c r="G5099" t="str">
        <f t="array" ref="G5099">INDEX(BillToName,MATCH(A5099,'Bill to Data'!$A$2:$A$3040,0))</f>
        <v>DAVID WINTERS</v>
      </c>
      <c r="H5099" t="str">
        <f t="shared" si="79"/>
        <v>NIP200-SH</v>
      </c>
    </row>
    <row r="5100" spans="1:8" x14ac:dyDescent="0.55000000000000004">
      <c r="A5100" t="s">
        <v>4517</v>
      </c>
      <c r="B5100" s="1">
        <v>40934</v>
      </c>
      <c r="C5100" t="s">
        <v>138</v>
      </c>
      <c r="D5100" t="s">
        <v>1559</v>
      </c>
      <c r="E5100" t="s">
        <v>4525</v>
      </c>
      <c r="F5100">
        <v>2</v>
      </c>
      <c r="G5100" t="str">
        <f t="array" ref="G5100">INDEX(BillToName,MATCH(A5100,'Bill to Data'!$A$2:$A$3040,0))</f>
        <v>DAVID WINTERS</v>
      </c>
      <c r="H5100" t="str">
        <f t="shared" si="79"/>
        <v>V204FP</v>
      </c>
    </row>
    <row r="5101" spans="1:8" x14ac:dyDescent="0.55000000000000004">
      <c r="A5101" t="s">
        <v>4517</v>
      </c>
      <c r="B5101" s="1">
        <v>40934</v>
      </c>
      <c r="C5101" t="s">
        <v>138</v>
      </c>
      <c r="D5101" t="s">
        <v>4518</v>
      </c>
      <c r="E5101" t="s">
        <v>4519</v>
      </c>
      <c r="F5101">
        <v>2</v>
      </c>
      <c r="G5101" t="str">
        <f t="array" ref="G5101">INDEX(BillToName,MATCH(A5101,'Bill to Data'!$A$2:$A$3040,0))</f>
        <v>DAVID WINTERS</v>
      </c>
      <c r="H5101" t="str">
        <f t="shared" si="79"/>
        <v>NIP200-6</v>
      </c>
    </row>
    <row r="5102" spans="1:8" x14ac:dyDescent="0.55000000000000004">
      <c r="A5102" t="s">
        <v>4517</v>
      </c>
      <c r="B5102" s="1">
        <v>40934</v>
      </c>
      <c r="C5102" t="s">
        <v>138</v>
      </c>
      <c r="D5102" t="s">
        <v>2488</v>
      </c>
      <c r="E5102" t="s">
        <v>4526</v>
      </c>
      <c r="F5102">
        <v>1</v>
      </c>
      <c r="G5102" t="str">
        <f t="array" ref="G5102">INDEX(BillToName,MATCH(A5102,'Bill to Data'!$A$2:$A$3040,0))</f>
        <v>DAVID WINTERS</v>
      </c>
      <c r="H5102" t="str">
        <f t="shared" si="79"/>
        <v>TEE200</v>
      </c>
    </row>
    <row r="5103" spans="1:8" x14ac:dyDescent="0.55000000000000004">
      <c r="A5103" t="s">
        <v>4517</v>
      </c>
      <c r="B5103" s="1">
        <v>40934</v>
      </c>
      <c r="C5103" t="s">
        <v>138</v>
      </c>
      <c r="D5103" t="s">
        <v>4518</v>
      </c>
      <c r="E5103" t="s">
        <v>4519</v>
      </c>
      <c r="F5103">
        <v>1</v>
      </c>
      <c r="G5103" t="str">
        <f t="array" ref="G5103">INDEX(BillToName,MATCH(A5103,'Bill to Data'!$A$2:$A$3040,0))</f>
        <v>DAVID WINTERS</v>
      </c>
      <c r="H5103" t="str">
        <f t="shared" si="79"/>
        <v>NIP200-6</v>
      </c>
    </row>
    <row r="5104" spans="1:8" x14ac:dyDescent="0.55000000000000004">
      <c r="A5104" t="s">
        <v>4517</v>
      </c>
      <c r="B5104" s="1">
        <v>40934</v>
      </c>
      <c r="C5104" t="s">
        <v>138</v>
      </c>
      <c r="D5104" t="s">
        <v>2956</v>
      </c>
      <c r="E5104" t="s">
        <v>4520</v>
      </c>
      <c r="F5104">
        <v>1</v>
      </c>
      <c r="G5104" t="str">
        <f t="array" ref="G5104">INDEX(BillToName,MATCH(A5104,'Bill to Data'!$A$2:$A$3040,0))</f>
        <v>DAVID WINTERS</v>
      </c>
      <c r="H5104" t="str">
        <f t="shared" si="79"/>
        <v>200D</v>
      </c>
    </row>
    <row r="5105" spans="1:8" x14ac:dyDescent="0.55000000000000004">
      <c r="A5105" t="s">
        <v>4517</v>
      </c>
      <c r="B5105" s="1">
        <v>40934</v>
      </c>
      <c r="C5105" t="s">
        <v>138</v>
      </c>
      <c r="D5105" t="s">
        <v>4521</v>
      </c>
      <c r="E5105" t="s">
        <v>4522</v>
      </c>
      <c r="F5105">
        <v>1</v>
      </c>
      <c r="G5105" t="str">
        <f t="array" ref="G5105">INDEX(BillToName,MATCH(A5105,'Bill to Data'!$A$2:$A$3040,0))</f>
        <v>DAVID WINTERS</v>
      </c>
      <c r="H5105" t="str">
        <f t="shared" si="79"/>
        <v>200E</v>
      </c>
    </row>
    <row r="5106" spans="1:8" x14ac:dyDescent="0.55000000000000004">
      <c r="A5106" t="s">
        <v>4517</v>
      </c>
      <c r="B5106" s="1">
        <v>40934</v>
      </c>
      <c r="C5106" t="s">
        <v>138</v>
      </c>
      <c r="D5106" t="s">
        <v>2752</v>
      </c>
      <c r="E5106" t="s">
        <v>4527</v>
      </c>
      <c r="F5106">
        <v>1</v>
      </c>
      <c r="G5106" t="str">
        <f t="array" ref="G5106">INDEX(BillToName,MATCH(A5106,'Bill to Data'!$A$2:$A$3040,0))</f>
        <v>DAVID WINTERS</v>
      </c>
      <c r="H5106" t="str">
        <f t="shared" si="79"/>
        <v>200C</v>
      </c>
    </row>
    <row r="5107" spans="1:8" x14ac:dyDescent="0.55000000000000004">
      <c r="A5107" t="s">
        <v>4517</v>
      </c>
      <c r="B5107" s="1">
        <v>40934</v>
      </c>
      <c r="C5107" t="s">
        <v>138</v>
      </c>
      <c r="D5107" t="s">
        <v>2260</v>
      </c>
      <c r="E5107" t="s">
        <v>4528</v>
      </c>
      <c r="F5107">
        <v>1</v>
      </c>
      <c r="G5107" t="str">
        <f t="array" ref="G5107">INDEX(BillToName,MATCH(A5107,'Bill to Data'!$A$2:$A$3040,0))</f>
        <v>DAVID WINTERS</v>
      </c>
      <c r="H5107" t="str">
        <f t="shared" si="79"/>
        <v>200A</v>
      </c>
    </row>
    <row r="5108" spans="1:8" x14ac:dyDescent="0.55000000000000004">
      <c r="A5108" t="s">
        <v>4517</v>
      </c>
      <c r="B5108" s="1">
        <v>40934</v>
      </c>
      <c r="C5108" t="s">
        <v>138</v>
      </c>
      <c r="D5108" t="s">
        <v>4529</v>
      </c>
      <c r="E5108" t="s">
        <v>4530</v>
      </c>
      <c r="F5108">
        <v>1</v>
      </c>
      <c r="G5108" t="str">
        <f t="array" ref="G5108">INDEX(BillToName,MATCH(A5108,'Bill to Data'!$A$2:$A$3040,0))</f>
        <v>DAVID WINTERS</v>
      </c>
      <c r="H5108" t="str">
        <f t="shared" si="79"/>
        <v>RC200-100</v>
      </c>
    </row>
    <row r="5109" spans="1:8" x14ac:dyDescent="0.55000000000000004">
      <c r="A5109" t="s">
        <v>4517</v>
      </c>
      <c r="B5109" s="1">
        <v>40934</v>
      </c>
      <c r="C5109" t="s">
        <v>138</v>
      </c>
      <c r="D5109" t="s">
        <v>4531</v>
      </c>
      <c r="E5109" t="s">
        <v>4532</v>
      </c>
      <c r="F5109">
        <v>1</v>
      </c>
      <c r="G5109" t="str">
        <f t="array" ref="G5109">INDEX(BillToName,MATCH(A5109,'Bill to Data'!$A$2:$A$3040,0))</f>
        <v>DAVID WINTERS</v>
      </c>
      <c r="H5109" t="str">
        <f t="shared" si="79"/>
        <v>NIP100-4</v>
      </c>
    </row>
    <row r="5110" spans="1:8" x14ac:dyDescent="0.55000000000000004">
      <c r="A5110" t="s">
        <v>4517</v>
      </c>
      <c r="B5110" s="1">
        <v>40934</v>
      </c>
      <c r="C5110" t="s">
        <v>138</v>
      </c>
      <c r="D5110" t="s">
        <v>2396</v>
      </c>
      <c r="E5110" t="s">
        <v>4533</v>
      </c>
      <c r="F5110">
        <v>1</v>
      </c>
      <c r="G5110" t="str">
        <f t="array" ref="G5110">INDEX(BillToName,MATCH(A5110,'Bill to Data'!$A$2:$A$3040,0))</f>
        <v>DAVID WINTERS</v>
      </c>
      <c r="H5110" t="str">
        <f t="shared" si="79"/>
        <v>100D</v>
      </c>
    </row>
    <row r="5111" spans="1:8" x14ac:dyDescent="0.55000000000000004">
      <c r="A5111" t="s">
        <v>4517</v>
      </c>
      <c r="B5111" s="1">
        <v>40934</v>
      </c>
      <c r="C5111" t="s">
        <v>138</v>
      </c>
      <c r="D5111" t="s">
        <v>4534</v>
      </c>
      <c r="E5111" t="s">
        <v>4535</v>
      </c>
      <c r="F5111">
        <v>2</v>
      </c>
      <c r="G5111" t="str">
        <f t="array" ref="G5111">INDEX(BillToName,MATCH(A5111,'Bill to Data'!$A$2:$A$3040,0))</f>
        <v>DAVID WINTERS</v>
      </c>
      <c r="H5111" t="str">
        <f t="shared" si="79"/>
        <v>100E</v>
      </c>
    </row>
    <row r="5112" spans="1:8" x14ac:dyDescent="0.55000000000000004">
      <c r="A5112" t="s">
        <v>4517</v>
      </c>
      <c r="B5112" s="1">
        <v>40934</v>
      </c>
      <c r="C5112" t="s">
        <v>138</v>
      </c>
      <c r="D5112" t="s">
        <v>1370</v>
      </c>
      <c r="E5112" t="s">
        <v>4536</v>
      </c>
      <c r="F5112">
        <v>2</v>
      </c>
      <c r="G5112" t="str">
        <f t="array" ref="G5112">INDEX(BillToName,MATCH(A5112,'Bill to Data'!$A$2:$A$3040,0))</f>
        <v>DAVID WINTERS</v>
      </c>
      <c r="H5112" t="str">
        <f t="shared" si="79"/>
        <v>HB100</v>
      </c>
    </row>
    <row r="5113" spans="1:8" x14ac:dyDescent="0.55000000000000004">
      <c r="A5113" t="s">
        <v>4517</v>
      </c>
      <c r="B5113" s="1">
        <v>40934</v>
      </c>
      <c r="C5113" t="s">
        <v>138</v>
      </c>
      <c r="D5113" t="s">
        <v>2954</v>
      </c>
      <c r="E5113" t="s">
        <v>4537</v>
      </c>
      <c r="F5113">
        <v>2</v>
      </c>
      <c r="G5113" t="str">
        <f t="array" ref="G5113">INDEX(BillToName,MATCH(A5113,'Bill to Data'!$A$2:$A$3040,0))</f>
        <v>DAVID WINTERS</v>
      </c>
      <c r="H5113" t="str">
        <f t="shared" si="79"/>
        <v>100B</v>
      </c>
    </row>
    <row r="5114" spans="1:8" x14ac:dyDescent="0.55000000000000004">
      <c r="A5114" t="s">
        <v>4517</v>
      </c>
      <c r="B5114" s="1">
        <v>40934</v>
      </c>
      <c r="C5114" t="s">
        <v>138</v>
      </c>
      <c r="D5114" t="s">
        <v>4538</v>
      </c>
      <c r="E5114" t="s">
        <v>4539</v>
      </c>
      <c r="F5114">
        <v>28</v>
      </c>
      <c r="G5114" t="str">
        <f t="array" ref="G5114">INDEX(BillToName,MATCH(A5114,'Bill to Data'!$A$2:$A$3040,0))</f>
        <v>DAVID WINTERS</v>
      </c>
      <c r="H5114" t="str">
        <f t="shared" si="79"/>
        <v>L85-200</v>
      </c>
    </row>
    <row r="5115" spans="1:8" x14ac:dyDescent="0.55000000000000004">
      <c r="A5115" t="s">
        <v>4517</v>
      </c>
      <c r="B5115" s="1">
        <v>40934</v>
      </c>
      <c r="C5115" t="s">
        <v>138</v>
      </c>
      <c r="D5115" t="s">
        <v>866</v>
      </c>
      <c r="E5115" t="s">
        <v>257</v>
      </c>
      <c r="F5115">
        <v>40</v>
      </c>
      <c r="G5115" t="str">
        <f t="array" ref="G5115">INDEX(BillToName,MATCH(A5115,'Bill to Data'!$A$2:$A$3040,0))</f>
        <v>DAVID WINTERS</v>
      </c>
      <c r="H5115" t="str">
        <f t="shared" si="79"/>
        <v>L85-100</v>
      </c>
    </row>
    <row r="5116" spans="1:8" x14ac:dyDescent="0.55000000000000004">
      <c r="A5116" t="s">
        <v>4517</v>
      </c>
      <c r="B5116" s="1">
        <v>40934</v>
      </c>
      <c r="C5116" t="s">
        <v>138</v>
      </c>
      <c r="D5116" t="s">
        <v>850</v>
      </c>
      <c r="E5116" t="s">
        <v>851</v>
      </c>
      <c r="F5116">
        <v>1</v>
      </c>
      <c r="G5116" t="str">
        <f t="array" ref="G5116">INDEX(BillToName,MATCH(A5116,'Bill to Data'!$A$2:$A$3040,0))</f>
        <v>DAVID WINTERS</v>
      </c>
      <c r="H5116" t="str">
        <f t="shared" si="79"/>
        <v>1542A-SP</v>
      </c>
    </row>
    <row r="5117" spans="1:8" x14ac:dyDescent="0.55000000000000004">
      <c r="A5117" t="s">
        <v>4517</v>
      </c>
      <c r="B5117" s="1">
        <v>40934</v>
      </c>
      <c r="C5117" t="s">
        <v>138</v>
      </c>
      <c r="D5117" t="s">
        <v>2667</v>
      </c>
      <c r="E5117" t="s">
        <v>4540</v>
      </c>
      <c r="F5117">
        <v>1</v>
      </c>
      <c r="G5117" t="str">
        <f t="array" ref="G5117">INDEX(BillToName,MATCH(A5117,'Bill to Data'!$A$2:$A$3040,0))</f>
        <v>DAVID WINTERS</v>
      </c>
      <c r="H5117" t="str">
        <f t="shared" si="79"/>
        <v>V100FP</v>
      </c>
    </row>
    <row r="5118" spans="1:8" x14ac:dyDescent="0.55000000000000004">
      <c r="A5118" t="s">
        <v>4517</v>
      </c>
      <c r="B5118" s="1">
        <v>40934</v>
      </c>
      <c r="C5118" t="s">
        <v>138</v>
      </c>
      <c r="D5118" t="s">
        <v>4541</v>
      </c>
      <c r="E5118" t="s">
        <v>4542</v>
      </c>
      <c r="F5118">
        <v>1</v>
      </c>
      <c r="G5118" t="str">
        <f t="array" ref="G5118">INDEX(BillToName,MATCH(A5118,'Bill to Data'!$A$2:$A$3040,0))</f>
        <v>DAVID WINTERS</v>
      </c>
      <c r="H5118" t="str">
        <f t="shared" si="79"/>
        <v>FM-1100I</v>
      </c>
    </row>
    <row r="5119" spans="1:8" x14ac:dyDescent="0.55000000000000004">
      <c r="A5119" t="s">
        <v>4543</v>
      </c>
      <c r="B5119" s="1">
        <v>40934</v>
      </c>
      <c r="C5119" t="s">
        <v>138</v>
      </c>
      <c r="D5119" t="s">
        <v>4544</v>
      </c>
      <c r="E5119" t="s">
        <v>4545</v>
      </c>
      <c r="F5119">
        <v>1</v>
      </c>
      <c r="G5119" t="str">
        <f t="array" ref="G5119">INDEX(BillToName,MATCH(A5119,'Bill to Data'!$A$2:$A$3040,0))</f>
        <v>DALE LANDRETH</v>
      </c>
      <c r="H5119" t="str">
        <f t="shared" si="79"/>
        <v>990000146</v>
      </c>
    </row>
    <row r="5120" spans="1:8" x14ac:dyDescent="0.55000000000000004">
      <c r="A5120" t="s">
        <v>4546</v>
      </c>
      <c r="B5120" s="1">
        <v>40934</v>
      </c>
      <c r="C5120" t="s">
        <v>1</v>
      </c>
      <c r="D5120" t="s">
        <v>1298</v>
      </c>
      <c r="E5120" t="s">
        <v>1299</v>
      </c>
      <c r="F5120">
        <v>2</v>
      </c>
      <c r="G5120" t="str">
        <f t="array" ref="G5120">INDEX(BillToName,MATCH(A5120,'Bill to Data'!$A$2:$A$3040,0))</f>
        <v>JOSH GILL</v>
      </c>
      <c r="H5120" t="str">
        <f t="shared" si="79"/>
        <v>INFD0015-19</v>
      </c>
    </row>
    <row r="5121" spans="1:8" x14ac:dyDescent="0.55000000000000004">
      <c r="A5121" t="s">
        <v>4547</v>
      </c>
      <c r="B5121" s="1">
        <v>40934</v>
      </c>
      <c r="C5121" t="s">
        <v>1</v>
      </c>
      <c r="D5121" t="s">
        <v>31</v>
      </c>
      <c r="E5121" t="s">
        <v>30</v>
      </c>
      <c r="F5121">
        <v>-190</v>
      </c>
      <c r="G5121" t="str">
        <f t="array" ref="G5121">INDEX(BillToName,MATCH(A5121,'Bill to Data'!$A$2:$A$3040,0))</f>
        <v>RUSSELL ERWIN</v>
      </c>
      <c r="H5121" t="str">
        <f t="shared" si="79"/>
        <v>25612-1-NYR</v>
      </c>
    </row>
    <row r="5122" spans="1:8" x14ac:dyDescent="0.55000000000000004">
      <c r="A5122" t="s">
        <v>4548</v>
      </c>
      <c r="B5122" s="1">
        <v>40934</v>
      </c>
      <c r="C5122" t="s">
        <v>138</v>
      </c>
      <c r="D5122" t="s">
        <v>4170</v>
      </c>
      <c r="E5122" t="s">
        <v>4171</v>
      </c>
      <c r="F5122">
        <v>-1</v>
      </c>
      <c r="G5122" t="str">
        <f t="array" ref="G5122">INDEX(BillToName,MATCH(A5122,'Bill to Data'!$A$2:$A$3040,0))</f>
        <v>return of parts sent</v>
      </c>
      <c r="H5122" t="str">
        <f t="shared" ref="H5122:H5185" si="80">LEFT(D5122,LEN(D5122))</f>
        <v>TF200AV</v>
      </c>
    </row>
    <row r="5123" spans="1:8" x14ac:dyDescent="0.55000000000000004">
      <c r="A5123" t="s">
        <v>4548</v>
      </c>
      <c r="B5123" s="1">
        <v>40934</v>
      </c>
      <c r="C5123" t="s">
        <v>138</v>
      </c>
      <c r="D5123" t="s">
        <v>2178</v>
      </c>
      <c r="E5123" t="s">
        <v>86</v>
      </c>
      <c r="F5123">
        <v>-120</v>
      </c>
      <c r="G5123" t="str">
        <f t="array" ref="G5123">INDEX(BillToName,MATCH(A5123,'Bill to Data'!$A$2:$A$3040,0))</f>
        <v>return of parts sent</v>
      </c>
      <c r="H5123" t="str">
        <f t="shared" si="80"/>
        <v>8079-PP-50</v>
      </c>
    </row>
    <row r="5124" spans="1:8" x14ac:dyDescent="0.55000000000000004">
      <c r="A5124" t="s">
        <v>4548</v>
      </c>
      <c r="B5124" s="1">
        <v>40934</v>
      </c>
      <c r="C5124" t="s">
        <v>138</v>
      </c>
      <c r="D5124" t="s">
        <v>238</v>
      </c>
      <c r="E5124" t="s">
        <v>86</v>
      </c>
      <c r="F5124">
        <v>-180</v>
      </c>
      <c r="G5124" t="str">
        <f t="array" ref="G5124">INDEX(BillToName,MATCH(A5124,'Bill to Data'!$A$2:$A$3040,0))</f>
        <v>return of parts sent</v>
      </c>
      <c r="H5124" t="str">
        <f t="shared" si="80"/>
        <v>8079-PP-100</v>
      </c>
    </row>
    <row r="5125" spans="1:8" x14ac:dyDescent="0.55000000000000004">
      <c r="A5125" t="s">
        <v>4548</v>
      </c>
      <c r="B5125" s="1">
        <v>40934</v>
      </c>
      <c r="C5125" t="s">
        <v>138</v>
      </c>
      <c r="D5125" t="s">
        <v>1903</v>
      </c>
      <c r="E5125" t="s">
        <v>4168</v>
      </c>
      <c r="F5125">
        <v>-2</v>
      </c>
      <c r="G5125" t="str">
        <f t="array" ref="G5125">INDEX(BillToName,MATCH(A5125,'Bill to Data'!$A$2:$A$3040,0))</f>
        <v>return of parts sent</v>
      </c>
      <c r="H5125" t="str">
        <f t="shared" si="80"/>
        <v>V300FP</v>
      </c>
    </row>
    <row r="5126" spans="1:8" x14ac:dyDescent="0.55000000000000004">
      <c r="A5126" t="s">
        <v>4548</v>
      </c>
      <c r="B5126" s="1">
        <v>40934</v>
      </c>
      <c r="C5126" t="s">
        <v>138</v>
      </c>
      <c r="D5126" t="s">
        <v>2163</v>
      </c>
      <c r="E5126" t="s">
        <v>4169</v>
      </c>
      <c r="F5126">
        <v>-2</v>
      </c>
      <c r="G5126" t="str">
        <f t="array" ref="G5126">INDEX(BillToName,MATCH(A5126,'Bill to Data'!$A$2:$A$3040,0))</f>
        <v>return of parts sent</v>
      </c>
      <c r="H5126" t="str">
        <f t="shared" si="80"/>
        <v>V200BL</v>
      </c>
    </row>
    <row r="5127" spans="1:8" x14ac:dyDescent="0.55000000000000004">
      <c r="A5127" t="s">
        <v>4548</v>
      </c>
      <c r="B5127" s="1">
        <v>40934</v>
      </c>
      <c r="C5127" t="s">
        <v>138</v>
      </c>
      <c r="D5127" t="s">
        <v>1106</v>
      </c>
      <c r="E5127" t="s">
        <v>4172</v>
      </c>
      <c r="F5127">
        <v>-1</v>
      </c>
      <c r="G5127" t="str">
        <f t="array" ref="G5127">INDEX(BillToName,MATCH(A5127,'Bill to Data'!$A$2:$A$3040,0))</f>
        <v>return of parts sent</v>
      </c>
      <c r="H5127" t="str">
        <f t="shared" si="80"/>
        <v>V200FP</v>
      </c>
    </row>
    <row r="5128" spans="1:8" x14ac:dyDescent="0.55000000000000004">
      <c r="A5128" t="s">
        <v>4549</v>
      </c>
      <c r="B5128" s="1">
        <v>40934</v>
      </c>
      <c r="C5128" t="s">
        <v>1</v>
      </c>
      <c r="D5128" t="s">
        <v>2087</v>
      </c>
      <c r="E5128" t="s">
        <v>166</v>
      </c>
      <c r="F5128">
        <v>8</v>
      </c>
      <c r="G5128" t="str">
        <f t="array" ref="G5128">INDEX(BillToName,MATCH(A5128,'Bill to Data'!$A$2:$A$3040,0))</f>
        <v>GUY BELL</v>
      </c>
      <c r="H5128" t="str">
        <f t="shared" si="80"/>
        <v>1/4TTJ08-VP</v>
      </c>
    </row>
    <row r="5129" spans="1:8" x14ac:dyDescent="0.55000000000000004">
      <c r="A5129" t="s">
        <v>4550</v>
      </c>
      <c r="B5129" s="1">
        <v>40934</v>
      </c>
      <c r="C5129" t="s">
        <v>138</v>
      </c>
      <c r="D5129" t="s">
        <v>711</v>
      </c>
      <c r="E5129" t="s">
        <v>63</v>
      </c>
      <c r="F5129">
        <v>50</v>
      </c>
      <c r="G5129" t="str">
        <f t="array" ref="G5129">INDEX(BillToName,MATCH(A5129,'Bill to Data'!$A$2:$A$3040,0))</f>
        <v>ROBERT ENGLERT</v>
      </c>
      <c r="H5129" t="str">
        <f t="shared" si="80"/>
        <v>DG8002VS</v>
      </c>
    </row>
    <row r="5130" spans="1:8" x14ac:dyDescent="0.55000000000000004">
      <c r="A5130" t="s">
        <v>4551</v>
      </c>
      <c r="B5130" s="1">
        <v>40934</v>
      </c>
      <c r="C5130" t="s">
        <v>138</v>
      </c>
      <c r="D5130" t="s">
        <v>1103</v>
      </c>
      <c r="E5130" t="s">
        <v>1104</v>
      </c>
      <c r="F5130">
        <v>8</v>
      </c>
      <c r="G5130" t="str">
        <f t="array" ref="G5130">INDEX(BillToName,MATCH(A5130,'Bill to Data'!$A$2:$A$3040,0))</f>
        <v>ED GABLE</v>
      </c>
      <c r="H5130" t="str">
        <f t="shared" si="80"/>
        <v>20460-00</v>
      </c>
    </row>
    <row r="5131" spans="1:8" x14ac:dyDescent="0.55000000000000004">
      <c r="A5131" t="s">
        <v>4551</v>
      </c>
      <c r="B5131" s="1">
        <v>40934</v>
      </c>
      <c r="C5131" t="s">
        <v>138</v>
      </c>
      <c r="D5131" t="s">
        <v>1623</v>
      </c>
      <c r="E5131" t="s">
        <v>4552</v>
      </c>
      <c r="F5131">
        <v>10</v>
      </c>
      <c r="G5131" t="str">
        <f t="array" ref="G5131">INDEX(BillToName,MATCH(A5131,'Bill to Data'!$A$2:$A$3040,0))</f>
        <v>ED GABLE</v>
      </c>
      <c r="H5131" t="str">
        <f t="shared" si="80"/>
        <v>20512-00</v>
      </c>
    </row>
    <row r="5132" spans="1:8" x14ac:dyDescent="0.55000000000000004">
      <c r="A5132" t="s">
        <v>4551</v>
      </c>
      <c r="B5132" s="1">
        <v>40934</v>
      </c>
      <c r="C5132" t="s">
        <v>138</v>
      </c>
      <c r="D5132" t="s">
        <v>1619</v>
      </c>
      <c r="E5132" t="s">
        <v>1620</v>
      </c>
      <c r="F5132">
        <v>2</v>
      </c>
      <c r="G5132" t="str">
        <f t="array" ref="G5132">INDEX(BillToName,MATCH(A5132,'Bill to Data'!$A$2:$A$3040,0))</f>
        <v>ED GABLE</v>
      </c>
      <c r="H5132" t="str">
        <f t="shared" si="80"/>
        <v>20521-00</v>
      </c>
    </row>
    <row r="5133" spans="1:8" x14ac:dyDescent="0.55000000000000004">
      <c r="A5133" t="s">
        <v>4551</v>
      </c>
      <c r="B5133" s="1">
        <v>40934</v>
      </c>
      <c r="C5133" t="s">
        <v>138</v>
      </c>
      <c r="D5133" t="s">
        <v>4553</v>
      </c>
      <c r="E5133" t="s">
        <v>4554</v>
      </c>
      <c r="F5133">
        <v>9</v>
      </c>
      <c r="G5133" t="str">
        <f t="array" ref="G5133">INDEX(BillToName,MATCH(A5133,'Bill to Data'!$A$2:$A$3040,0))</f>
        <v>ED GABLE</v>
      </c>
      <c r="H5133" t="str">
        <f t="shared" si="80"/>
        <v>21037-00</v>
      </c>
    </row>
    <row r="5134" spans="1:8" x14ac:dyDescent="0.55000000000000004">
      <c r="A5134" t="s">
        <v>4555</v>
      </c>
      <c r="B5134" s="1">
        <v>40934</v>
      </c>
      <c r="C5134" t="s">
        <v>138</v>
      </c>
      <c r="D5134" t="s">
        <v>1116</v>
      </c>
      <c r="E5134" t="s">
        <v>743</v>
      </c>
      <c r="F5134">
        <v>8</v>
      </c>
      <c r="G5134" t="str">
        <f t="array" ref="G5134">INDEX(BillToName,MATCH(A5134,'Bill to Data'!$A$2:$A$3040,0))</f>
        <v>GLEN FUJIMOTO</v>
      </c>
      <c r="H5134" t="str">
        <f t="shared" si="80"/>
        <v>QJT8360-NYB</v>
      </c>
    </row>
    <row r="5135" spans="1:8" x14ac:dyDescent="0.55000000000000004">
      <c r="A5135" t="s">
        <v>4555</v>
      </c>
      <c r="B5135" s="1">
        <v>40934</v>
      </c>
      <c r="C5135" t="s">
        <v>138</v>
      </c>
      <c r="D5135" t="s">
        <v>177</v>
      </c>
      <c r="E5135" t="s">
        <v>178</v>
      </c>
      <c r="F5135">
        <v>1</v>
      </c>
      <c r="G5135" t="str">
        <f t="array" ref="G5135">INDEX(BillToName,MATCH(A5135,'Bill to Data'!$A$2:$A$3040,0))</f>
        <v>GLEN FUJIMOTO</v>
      </c>
      <c r="H5135" t="str">
        <f t="shared" si="80"/>
        <v>AA17L</v>
      </c>
    </row>
    <row r="5136" spans="1:8" x14ac:dyDescent="0.55000000000000004">
      <c r="A5136" t="s">
        <v>4556</v>
      </c>
      <c r="B5136" s="1">
        <v>40935</v>
      </c>
      <c r="C5136" t="s">
        <v>1</v>
      </c>
      <c r="D5136" t="s">
        <v>318</v>
      </c>
      <c r="E5136" t="s">
        <v>319</v>
      </c>
      <c r="F5136">
        <v>40</v>
      </c>
      <c r="G5136" t="str">
        <f t="array" ref="G5136">INDEX(BillToName,MATCH(A5136,'Bill to Data'!$A$2:$A$3040,0))</f>
        <v>SAM SNEED</v>
      </c>
      <c r="H5136" t="str">
        <f t="shared" si="80"/>
        <v>AA111SQ-1-1/2</v>
      </c>
    </row>
    <row r="5137" spans="1:8" x14ac:dyDescent="0.55000000000000004">
      <c r="A5137" t="s">
        <v>4557</v>
      </c>
      <c r="B5137" s="1">
        <v>40935</v>
      </c>
      <c r="C5137" t="s">
        <v>138</v>
      </c>
      <c r="D5137" t="s">
        <v>4558</v>
      </c>
      <c r="E5137" t="s">
        <v>4093</v>
      </c>
      <c r="F5137">
        <v>5</v>
      </c>
      <c r="G5137" t="str">
        <f t="array" ref="G5137">INDEX(BillToName,MATCH(A5137,'Bill to Data'!$A$2:$A$3040,0))</f>
        <v>EMIL OWEN</v>
      </c>
      <c r="H5137" t="str">
        <f t="shared" si="80"/>
        <v>TADF06</v>
      </c>
    </row>
    <row r="5138" spans="1:8" x14ac:dyDescent="0.55000000000000004">
      <c r="A5138" t="s">
        <v>4559</v>
      </c>
      <c r="B5138" s="1">
        <v>40935</v>
      </c>
      <c r="C5138" t="s">
        <v>138</v>
      </c>
      <c r="D5138" t="s">
        <v>4560</v>
      </c>
      <c r="E5138" t="s">
        <v>4561</v>
      </c>
      <c r="F5138">
        <v>1</v>
      </c>
      <c r="G5138" t="str">
        <f t="array" ref="G5138">INDEX(BillToName,MATCH(A5138,'Bill to Data'!$A$2:$A$3040,0))</f>
        <v>HOOVER LANDSCAPE</v>
      </c>
      <c r="H5138" t="str">
        <f t="shared" si="80"/>
        <v>SUV200FP</v>
      </c>
    </row>
    <row r="5139" spans="1:8" x14ac:dyDescent="0.55000000000000004">
      <c r="A5139" t="s">
        <v>4559</v>
      </c>
      <c r="B5139" s="1">
        <v>40935</v>
      </c>
      <c r="C5139" t="s">
        <v>138</v>
      </c>
      <c r="D5139" t="s">
        <v>4562</v>
      </c>
      <c r="E5139" t="s">
        <v>4563</v>
      </c>
      <c r="F5139">
        <v>1</v>
      </c>
      <c r="G5139" t="str">
        <f t="array" ref="G5139">INDEX(BillToName,MATCH(A5139,'Bill to Data'!$A$2:$A$3040,0))</f>
        <v>HOOVER LANDSCAPE</v>
      </c>
      <c r="H5139" t="str">
        <f t="shared" si="80"/>
        <v>200F</v>
      </c>
    </row>
    <row r="5140" spans="1:8" x14ac:dyDescent="0.55000000000000004">
      <c r="A5140" t="s">
        <v>4559</v>
      </c>
      <c r="B5140" s="1">
        <v>40935</v>
      </c>
      <c r="C5140" t="s">
        <v>138</v>
      </c>
      <c r="D5140" t="s">
        <v>2752</v>
      </c>
      <c r="E5140" t="s">
        <v>4527</v>
      </c>
      <c r="F5140">
        <v>2</v>
      </c>
      <c r="G5140" t="str">
        <f t="array" ref="G5140">INDEX(BillToName,MATCH(A5140,'Bill to Data'!$A$2:$A$3040,0))</f>
        <v>HOOVER LANDSCAPE</v>
      </c>
      <c r="H5140" t="str">
        <f t="shared" si="80"/>
        <v>200C</v>
      </c>
    </row>
    <row r="5141" spans="1:8" x14ac:dyDescent="0.55000000000000004">
      <c r="A5141" t="s">
        <v>4559</v>
      </c>
      <c r="B5141" s="1">
        <v>40935</v>
      </c>
      <c r="C5141" t="s">
        <v>138</v>
      </c>
      <c r="D5141" t="s">
        <v>4564</v>
      </c>
      <c r="E5141" t="s">
        <v>4565</v>
      </c>
      <c r="F5141">
        <v>1</v>
      </c>
      <c r="G5141" t="str">
        <f t="array" ref="G5141">INDEX(BillToName,MATCH(A5141,'Bill to Data'!$A$2:$A$3040,0))</f>
        <v>HOOVER LANDSCAPE</v>
      </c>
      <c r="H5141" t="str">
        <f t="shared" si="80"/>
        <v>RN200-150</v>
      </c>
    </row>
    <row r="5142" spans="1:8" x14ac:dyDescent="0.55000000000000004">
      <c r="A5142" t="s">
        <v>4559</v>
      </c>
      <c r="B5142" s="1">
        <v>40935</v>
      </c>
      <c r="C5142" t="s">
        <v>138</v>
      </c>
      <c r="D5142" t="s">
        <v>2260</v>
      </c>
      <c r="E5142" t="s">
        <v>4528</v>
      </c>
      <c r="F5142">
        <v>1</v>
      </c>
      <c r="G5142" t="str">
        <f t="array" ref="G5142">INDEX(BillToName,MATCH(A5142,'Bill to Data'!$A$2:$A$3040,0))</f>
        <v>HOOVER LANDSCAPE</v>
      </c>
      <c r="H5142" t="str">
        <f t="shared" si="80"/>
        <v>200A</v>
      </c>
    </row>
    <row r="5143" spans="1:8" x14ac:dyDescent="0.55000000000000004">
      <c r="A5143" t="s">
        <v>4559</v>
      </c>
      <c r="B5143" s="1">
        <v>40935</v>
      </c>
      <c r="C5143" t="s">
        <v>138</v>
      </c>
      <c r="D5143" t="s">
        <v>4410</v>
      </c>
      <c r="E5143" t="s">
        <v>4411</v>
      </c>
      <c r="F5143">
        <v>1</v>
      </c>
      <c r="G5143" t="str">
        <f t="array" ref="G5143">INDEX(BillToName,MATCH(A5143,'Bill to Data'!$A$2:$A$3040,0))</f>
        <v>HOOVER LANDSCAPE</v>
      </c>
      <c r="H5143" t="str">
        <f t="shared" si="80"/>
        <v>RN150-100</v>
      </c>
    </row>
    <row r="5144" spans="1:8" x14ac:dyDescent="0.55000000000000004">
      <c r="A5144" t="s">
        <v>4559</v>
      </c>
      <c r="B5144" s="1">
        <v>40935</v>
      </c>
      <c r="C5144" t="s">
        <v>138</v>
      </c>
      <c r="D5144" t="s">
        <v>4566</v>
      </c>
      <c r="E5144" t="s">
        <v>4567</v>
      </c>
      <c r="F5144">
        <v>1</v>
      </c>
      <c r="G5144" t="str">
        <f t="array" ref="G5144">INDEX(BillToName,MATCH(A5144,'Bill to Data'!$A$2:$A$3040,0))</f>
        <v>HOOVER LANDSCAPE</v>
      </c>
      <c r="H5144" t="str">
        <f t="shared" si="80"/>
        <v>100A</v>
      </c>
    </row>
    <row r="5145" spans="1:8" x14ac:dyDescent="0.55000000000000004">
      <c r="A5145" t="s">
        <v>4559</v>
      </c>
      <c r="B5145" s="1">
        <v>40935</v>
      </c>
      <c r="C5145" t="s">
        <v>138</v>
      </c>
      <c r="D5145" t="s">
        <v>4568</v>
      </c>
      <c r="E5145" t="s">
        <v>4569</v>
      </c>
      <c r="F5145">
        <v>1</v>
      </c>
      <c r="G5145" t="str">
        <f t="array" ref="G5145">INDEX(BillToName,MATCH(A5145,'Bill to Data'!$A$2:$A$3040,0))</f>
        <v>HOOVER LANDSCAPE</v>
      </c>
      <c r="H5145" t="str">
        <f t="shared" si="80"/>
        <v>100C</v>
      </c>
    </row>
    <row r="5146" spans="1:8" x14ac:dyDescent="0.55000000000000004">
      <c r="A5146" t="s">
        <v>4559</v>
      </c>
      <c r="B5146" s="1">
        <v>40935</v>
      </c>
      <c r="C5146" t="s">
        <v>138</v>
      </c>
      <c r="D5146" t="s">
        <v>1370</v>
      </c>
      <c r="E5146" t="s">
        <v>4536</v>
      </c>
      <c r="F5146">
        <v>1</v>
      </c>
      <c r="G5146" t="str">
        <f t="array" ref="G5146">INDEX(BillToName,MATCH(A5146,'Bill to Data'!$A$2:$A$3040,0))</f>
        <v>HOOVER LANDSCAPE</v>
      </c>
      <c r="H5146" t="str">
        <f t="shared" si="80"/>
        <v>HB100</v>
      </c>
    </row>
    <row r="5147" spans="1:8" x14ac:dyDescent="0.55000000000000004">
      <c r="A5147" t="s">
        <v>4559</v>
      </c>
      <c r="B5147" s="1">
        <v>40935</v>
      </c>
      <c r="C5147" t="s">
        <v>138</v>
      </c>
      <c r="D5147" t="s">
        <v>1374</v>
      </c>
      <c r="E5147" t="s">
        <v>4570</v>
      </c>
      <c r="F5147">
        <v>1</v>
      </c>
      <c r="G5147" t="str">
        <f t="array" ref="G5147">INDEX(BillToName,MATCH(A5147,'Bill to Data'!$A$2:$A$3040,0))</f>
        <v>HOOVER LANDSCAPE</v>
      </c>
      <c r="H5147" t="str">
        <f t="shared" si="80"/>
        <v>NIP100-SH</v>
      </c>
    </row>
    <row r="5148" spans="1:8" x14ac:dyDescent="0.55000000000000004">
      <c r="A5148" t="s">
        <v>4559</v>
      </c>
      <c r="B5148" s="1">
        <v>40935</v>
      </c>
      <c r="C5148" t="s">
        <v>138</v>
      </c>
      <c r="D5148" t="s">
        <v>4571</v>
      </c>
      <c r="E5148" t="s">
        <v>4572</v>
      </c>
      <c r="F5148">
        <v>1</v>
      </c>
      <c r="G5148" t="str">
        <f t="array" ref="G5148">INDEX(BillToName,MATCH(A5148,'Bill to Data'!$A$2:$A$3040,0))</f>
        <v>HOOVER LANDSCAPE</v>
      </c>
      <c r="H5148" t="str">
        <f t="shared" si="80"/>
        <v>UVA100FP</v>
      </c>
    </row>
    <row r="5149" spans="1:8" x14ac:dyDescent="0.55000000000000004">
      <c r="A5149" t="s">
        <v>4559</v>
      </c>
      <c r="B5149" s="1">
        <v>40935</v>
      </c>
      <c r="C5149" t="s">
        <v>138</v>
      </c>
      <c r="D5149" t="s">
        <v>4573</v>
      </c>
      <c r="E5149" t="s">
        <v>134</v>
      </c>
      <c r="F5149">
        <v>1</v>
      </c>
      <c r="G5149" t="str">
        <f t="array" ref="G5149">INDEX(BillToName,MATCH(A5149,'Bill to Data'!$A$2:$A$3040,0))</f>
        <v>HOOVER LANDSCAPE</v>
      </c>
      <c r="H5149" t="str">
        <f t="shared" si="80"/>
        <v>9940-9753NRL</v>
      </c>
    </row>
    <row r="5150" spans="1:8" x14ac:dyDescent="0.55000000000000004">
      <c r="A5150" t="s">
        <v>4559</v>
      </c>
      <c r="B5150" s="1">
        <v>40935</v>
      </c>
      <c r="C5150" t="s">
        <v>138</v>
      </c>
      <c r="D5150" t="s">
        <v>2490</v>
      </c>
      <c r="E5150" t="s">
        <v>4574</v>
      </c>
      <c r="F5150">
        <v>30</v>
      </c>
      <c r="G5150" t="str">
        <f t="array" ref="G5150">INDEX(BillToName,MATCH(A5150,'Bill to Data'!$A$2:$A$3040,0))</f>
        <v>HOOVER LANDSCAPE</v>
      </c>
      <c r="H5150" t="str">
        <f t="shared" si="80"/>
        <v>300EPDM-200</v>
      </c>
    </row>
    <row r="5151" spans="1:8" x14ac:dyDescent="0.55000000000000004">
      <c r="A5151" t="s">
        <v>4559</v>
      </c>
      <c r="B5151" s="1">
        <v>40935</v>
      </c>
      <c r="C5151" t="s">
        <v>138</v>
      </c>
      <c r="D5151" t="s">
        <v>4575</v>
      </c>
      <c r="E5151" t="s">
        <v>4576</v>
      </c>
      <c r="F5151">
        <v>30</v>
      </c>
      <c r="G5151" t="str">
        <f t="array" ref="G5151">INDEX(BillToName,MATCH(A5151,'Bill to Data'!$A$2:$A$3040,0))</f>
        <v>HOOVER LANDSCAPE</v>
      </c>
      <c r="H5151" t="str">
        <f t="shared" si="80"/>
        <v>300EPDM-100</v>
      </c>
    </row>
    <row r="5152" spans="1:8" x14ac:dyDescent="0.55000000000000004">
      <c r="A5152" t="s">
        <v>4559</v>
      </c>
      <c r="B5152" s="1">
        <v>40935</v>
      </c>
      <c r="C5152" t="s">
        <v>138</v>
      </c>
      <c r="D5152" t="s">
        <v>4541</v>
      </c>
      <c r="E5152" t="s">
        <v>4542</v>
      </c>
      <c r="F5152">
        <v>1</v>
      </c>
      <c r="G5152" t="str">
        <f t="array" ref="G5152">INDEX(BillToName,MATCH(A5152,'Bill to Data'!$A$2:$A$3040,0))</f>
        <v>HOOVER LANDSCAPE</v>
      </c>
      <c r="H5152" t="str">
        <f t="shared" si="80"/>
        <v>FM-1100I</v>
      </c>
    </row>
    <row r="5153" spans="1:8" x14ac:dyDescent="0.55000000000000004">
      <c r="A5153" t="s">
        <v>4559</v>
      </c>
      <c r="B5153" s="1">
        <v>40935</v>
      </c>
      <c r="C5153" t="s">
        <v>138</v>
      </c>
      <c r="D5153" t="s">
        <v>4577</v>
      </c>
      <c r="E5153" t="s">
        <v>4578</v>
      </c>
      <c r="F5153">
        <v>1</v>
      </c>
      <c r="G5153" t="str">
        <f t="array" ref="G5153">INDEX(BillToName,MATCH(A5153,'Bill to Data'!$A$2:$A$3040,0))</f>
        <v>HOOVER LANDSCAPE</v>
      </c>
      <c r="H5153" t="str">
        <f t="shared" si="80"/>
        <v>RS21</v>
      </c>
    </row>
    <row r="5154" spans="1:8" x14ac:dyDescent="0.55000000000000004">
      <c r="A5154" t="s">
        <v>4559</v>
      </c>
      <c r="B5154" s="1">
        <v>40935</v>
      </c>
      <c r="C5154" t="s">
        <v>138</v>
      </c>
      <c r="D5154" t="s">
        <v>4579</v>
      </c>
      <c r="E5154" t="s">
        <v>4580</v>
      </c>
      <c r="F5154">
        <v>6</v>
      </c>
      <c r="G5154" t="str">
        <f t="array" ref="G5154">INDEX(BillToName,MATCH(A5154,'Bill to Data'!$A$2:$A$3040,0))</f>
        <v>HOOVER LANDSCAPE</v>
      </c>
      <c r="H5154" t="str">
        <f t="shared" si="80"/>
        <v>915001304</v>
      </c>
    </row>
    <row r="5155" spans="1:8" x14ac:dyDescent="0.55000000000000004">
      <c r="A5155" t="s">
        <v>4559</v>
      </c>
      <c r="B5155" s="1">
        <v>40935</v>
      </c>
      <c r="C5155" t="s">
        <v>138</v>
      </c>
      <c r="D5155" t="s">
        <v>4581</v>
      </c>
      <c r="E5155" t="s">
        <v>4582</v>
      </c>
      <c r="F5155">
        <v>6</v>
      </c>
      <c r="G5155" t="str">
        <f t="array" ref="G5155">INDEX(BillToName,MATCH(A5155,'Bill to Data'!$A$2:$A$3040,0))</f>
        <v>HOOVER LANDSCAPE</v>
      </c>
      <c r="H5155" t="str">
        <f t="shared" si="80"/>
        <v>915001302</v>
      </c>
    </row>
    <row r="5156" spans="1:8" x14ac:dyDescent="0.55000000000000004">
      <c r="A5156" t="s">
        <v>4583</v>
      </c>
      <c r="B5156" s="1">
        <v>40938</v>
      </c>
      <c r="C5156" t="s">
        <v>138</v>
      </c>
      <c r="D5156" t="s">
        <v>155</v>
      </c>
      <c r="E5156" t="s">
        <v>156</v>
      </c>
      <c r="F5156">
        <v>6</v>
      </c>
      <c r="G5156" t="str">
        <f t="array" ref="G5156">INDEX(BillToName,MATCH(A5156,'Bill to Data'!$A$2:$A$3040,0))</f>
        <v>CLINT HARWOOD</v>
      </c>
      <c r="H5156" t="str">
        <f t="shared" si="80"/>
        <v>QJ1/4T-NYB</v>
      </c>
    </row>
    <row r="5157" spans="1:8" x14ac:dyDescent="0.55000000000000004">
      <c r="A5157" t="s">
        <v>4583</v>
      </c>
      <c r="B5157" s="1">
        <v>40938</v>
      </c>
      <c r="C5157" t="s">
        <v>138</v>
      </c>
      <c r="D5157" t="s">
        <v>4584</v>
      </c>
      <c r="E5157" t="s">
        <v>4585</v>
      </c>
      <c r="F5157">
        <v>6</v>
      </c>
      <c r="G5157" t="str">
        <f t="array" ref="G5157">INDEX(BillToName,MATCH(A5157,'Bill to Data'!$A$2:$A$3040,0))</f>
        <v>CLINT HARWOOD</v>
      </c>
      <c r="H5157" t="str">
        <f t="shared" si="80"/>
        <v>QJ90-1-NYR</v>
      </c>
    </row>
    <row r="5158" spans="1:8" x14ac:dyDescent="0.55000000000000004">
      <c r="A5158" t="s">
        <v>4583</v>
      </c>
      <c r="B5158" s="1">
        <v>40938</v>
      </c>
      <c r="C5158" t="s">
        <v>138</v>
      </c>
      <c r="D5158" t="s">
        <v>4586</v>
      </c>
      <c r="E5158" t="s">
        <v>4205</v>
      </c>
      <c r="F5158">
        <v>6</v>
      </c>
      <c r="G5158" t="str">
        <f t="array" ref="G5158">INDEX(BillToName,MATCH(A5158,'Bill to Data'!$A$2:$A$3040,0))</f>
        <v>CLINT HARWOOD</v>
      </c>
      <c r="H5158" t="str">
        <f t="shared" si="80"/>
        <v>TF-VP5</v>
      </c>
    </row>
    <row r="5159" spans="1:8" x14ac:dyDescent="0.55000000000000004">
      <c r="A5159" t="s">
        <v>4583</v>
      </c>
      <c r="B5159" s="1">
        <v>40938</v>
      </c>
      <c r="C5159" t="s">
        <v>138</v>
      </c>
      <c r="D5159" t="s">
        <v>1789</v>
      </c>
      <c r="E5159" t="s">
        <v>30</v>
      </c>
      <c r="F5159">
        <v>6</v>
      </c>
      <c r="G5159" t="str">
        <f t="array" ref="G5159">INDEX(BillToName,MATCH(A5159,'Bill to Data'!$A$2:$A$3040,0))</f>
        <v>CLINT HARWOOD</v>
      </c>
      <c r="H5159" t="str">
        <f t="shared" si="80"/>
        <v>25600-1-NYR</v>
      </c>
    </row>
    <row r="5160" spans="1:8" x14ac:dyDescent="0.55000000000000004">
      <c r="A5160" t="s">
        <v>4587</v>
      </c>
      <c r="B5160" s="1">
        <v>40938</v>
      </c>
      <c r="C5160" t="s">
        <v>138</v>
      </c>
      <c r="D5160" t="s">
        <v>4588</v>
      </c>
      <c r="E5160" t="s">
        <v>387</v>
      </c>
      <c r="F5160">
        <v>70</v>
      </c>
      <c r="G5160" t="str">
        <f t="array" ref="G5160">INDEX(BillToName,MATCH(A5160,'Bill to Data'!$A$2:$A$3040,0))</f>
        <v>DANIELS FARMING</v>
      </c>
      <c r="H5160" t="str">
        <f t="shared" si="80"/>
        <v>TP6506-SS</v>
      </c>
    </row>
    <row r="5161" spans="1:8" x14ac:dyDescent="0.55000000000000004">
      <c r="A5161" t="s">
        <v>4589</v>
      </c>
      <c r="B5161" s="1">
        <v>40938</v>
      </c>
      <c r="C5161" t="s">
        <v>138</v>
      </c>
      <c r="D5161" t="s">
        <v>4573</v>
      </c>
      <c r="E5161" t="s">
        <v>134</v>
      </c>
      <c r="F5161">
        <v>1</v>
      </c>
      <c r="G5161" t="str">
        <f t="array" ref="G5161">INDEX(BillToName,MATCH(A5161,'Bill to Data'!$A$2:$A$3040,0))</f>
        <v>SOUTHERN SERVICES</v>
      </c>
      <c r="H5161" t="str">
        <f t="shared" si="80"/>
        <v>9940-9753NRL</v>
      </c>
    </row>
    <row r="5162" spans="1:8" x14ac:dyDescent="0.55000000000000004">
      <c r="A5162" t="s">
        <v>4590</v>
      </c>
      <c r="B5162" s="1">
        <v>40938</v>
      </c>
      <c r="C5162" t="s">
        <v>138</v>
      </c>
      <c r="D5162" t="s">
        <v>416</v>
      </c>
      <c r="E5162" t="s">
        <v>417</v>
      </c>
      <c r="F5162">
        <v>1</v>
      </c>
      <c r="G5162" t="str">
        <f t="array" ref="G5162">INDEX(BillToName,MATCH(A5162,'Bill to Data'!$A$2:$A$3040,0))</f>
        <v>AARON SHEPHERD</v>
      </c>
      <c r="H5162" t="str">
        <f t="shared" si="80"/>
        <v>2088-394-144</v>
      </c>
    </row>
    <row r="5163" spans="1:8" x14ac:dyDescent="0.55000000000000004">
      <c r="A5163" t="s">
        <v>4591</v>
      </c>
      <c r="B5163" s="1">
        <v>40938</v>
      </c>
      <c r="C5163" t="s">
        <v>1</v>
      </c>
      <c r="D5163" t="s">
        <v>1298</v>
      </c>
      <c r="E5163" t="s">
        <v>1299</v>
      </c>
      <c r="F5163">
        <v>2</v>
      </c>
      <c r="G5163" t="str">
        <f t="array" ref="G5163">INDEX(BillToName,MATCH(A5163,'Bill to Data'!$A$2:$A$3040,0))</f>
        <v>JOSH GILL</v>
      </c>
      <c r="H5163" t="str">
        <f t="shared" si="80"/>
        <v>INFD0015-19</v>
      </c>
    </row>
    <row r="5164" spans="1:8" x14ac:dyDescent="0.55000000000000004">
      <c r="A5164" t="s">
        <v>4592</v>
      </c>
      <c r="B5164" s="1">
        <v>40938</v>
      </c>
      <c r="C5164" t="s">
        <v>1</v>
      </c>
      <c r="D5164" t="s">
        <v>2018</v>
      </c>
      <c r="E5164" t="s">
        <v>2019</v>
      </c>
      <c r="F5164">
        <v>2</v>
      </c>
      <c r="G5164" t="str">
        <f t="array" ref="G5164">INDEX(BillToName,MATCH(A5164,'Bill to Data'!$A$2:$A$3040,0))</f>
        <v>NORTON HOLIFIELD</v>
      </c>
      <c r="H5164" t="str">
        <f t="shared" si="80"/>
        <v>XT024</v>
      </c>
    </row>
    <row r="5165" spans="1:8" x14ac:dyDescent="0.55000000000000004">
      <c r="A5165" t="s">
        <v>4593</v>
      </c>
      <c r="B5165" s="1">
        <v>40939</v>
      </c>
      <c r="C5165" t="s">
        <v>1</v>
      </c>
      <c r="D5165" t="s">
        <v>1285</v>
      </c>
      <c r="E5165" t="s">
        <v>1286</v>
      </c>
      <c r="F5165">
        <v>1</v>
      </c>
      <c r="G5165" t="str">
        <f t="array" ref="G5165">INDEX(BillToName,MATCH(A5165,'Bill to Data'!$A$2:$A$3040,0))</f>
        <v>ROBERT PACKARD</v>
      </c>
      <c r="H5165" t="str">
        <f t="shared" si="80"/>
        <v>9950-0023</v>
      </c>
    </row>
    <row r="5166" spans="1:8" x14ac:dyDescent="0.55000000000000004">
      <c r="A5166" t="s">
        <v>4593</v>
      </c>
      <c r="B5166" s="1">
        <v>40939</v>
      </c>
      <c r="C5166" t="s">
        <v>1</v>
      </c>
      <c r="D5166" t="s">
        <v>1607</v>
      </c>
      <c r="E5166" t="s">
        <v>1608</v>
      </c>
      <c r="F5166">
        <v>1</v>
      </c>
      <c r="G5166" t="str">
        <f t="array" ref="G5166">INDEX(BillToName,MATCH(A5166,'Bill to Data'!$A$2:$A$3040,0))</f>
        <v>ROBERT PACKARD</v>
      </c>
      <c r="H5166" t="str">
        <f t="shared" si="80"/>
        <v>9950-0022</v>
      </c>
    </row>
    <row r="5167" spans="1:8" x14ac:dyDescent="0.55000000000000004">
      <c r="A5167" t="s">
        <v>4593</v>
      </c>
      <c r="B5167" s="1">
        <v>40939</v>
      </c>
      <c r="C5167" t="s">
        <v>1</v>
      </c>
      <c r="D5167" t="s">
        <v>533</v>
      </c>
      <c r="E5167" t="s">
        <v>534</v>
      </c>
      <c r="F5167">
        <v>1</v>
      </c>
      <c r="G5167" t="str">
        <f t="array" ref="G5167">INDEX(BillToName,MATCH(A5167,'Bill to Data'!$A$2:$A$3040,0))</f>
        <v>ROBERT PACKARD</v>
      </c>
      <c r="H5167" t="str">
        <f t="shared" si="80"/>
        <v>23890</v>
      </c>
    </row>
    <row r="5168" spans="1:8" x14ac:dyDescent="0.55000000000000004">
      <c r="A5168" t="s">
        <v>4594</v>
      </c>
      <c r="B5168" s="1">
        <v>40939</v>
      </c>
      <c r="C5168" t="s">
        <v>1</v>
      </c>
      <c r="D5168" t="s">
        <v>3339</v>
      </c>
      <c r="E5168" t="s">
        <v>3340</v>
      </c>
      <c r="F5168">
        <v>1</v>
      </c>
      <c r="G5168" t="str">
        <f t="array" ref="G5168">INDEX(BillToName,MATCH(A5168,'Bill to Data'!$A$2:$A$3040,0))</f>
        <v>EDDIE MAREADY</v>
      </c>
      <c r="H5168" t="str">
        <f t="shared" si="80"/>
        <v>90-02628</v>
      </c>
    </row>
    <row r="5169" spans="1:8" x14ac:dyDescent="0.55000000000000004">
      <c r="A5169" t="s">
        <v>4595</v>
      </c>
      <c r="B5169" s="1">
        <v>40939</v>
      </c>
      <c r="C5169" t="s">
        <v>138</v>
      </c>
      <c r="D5169" t="s">
        <v>4596</v>
      </c>
      <c r="E5169" t="s">
        <v>4597</v>
      </c>
      <c r="F5169">
        <v>1</v>
      </c>
      <c r="G5169" t="str">
        <f t="array" ref="G5169">INDEX(BillToName,MATCH(A5169,'Bill to Data'!$A$2:$A$3040,0))</f>
        <v>FRED PIERSON</v>
      </c>
      <c r="H5169" t="str">
        <f t="shared" si="80"/>
        <v>524-0002-063</v>
      </c>
    </row>
    <row r="5170" spans="1:8" x14ac:dyDescent="0.55000000000000004">
      <c r="A5170" t="s">
        <v>4595</v>
      </c>
      <c r="B5170" s="1">
        <v>40939</v>
      </c>
      <c r="C5170" t="s">
        <v>138</v>
      </c>
      <c r="D5170" t="s">
        <v>4598</v>
      </c>
      <c r="E5170" t="s">
        <v>4599</v>
      </c>
      <c r="F5170">
        <v>1</v>
      </c>
      <c r="G5170" t="str">
        <f t="array" ref="G5170">INDEX(BillToName,MATCH(A5170,'Bill to Data'!$A$2:$A$3040,0))</f>
        <v>FRED PIERSON</v>
      </c>
      <c r="H5170" t="str">
        <f t="shared" si="80"/>
        <v>115-0159-822</v>
      </c>
    </row>
    <row r="5171" spans="1:8" x14ac:dyDescent="0.55000000000000004">
      <c r="A5171" t="s">
        <v>4595</v>
      </c>
      <c r="B5171" s="1">
        <v>40939</v>
      </c>
      <c r="C5171" t="s">
        <v>138</v>
      </c>
      <c r="D5171" t="s">
        <v>4600</v>
      </c>
      <c r="E5171" t="s">
        <v>4601</v>
      </c>
      <c r="F5171">
        <v>1</v>
      </c>
      <c r="G5171" t="str">
        <f t="array" ref="G5171">INDEX(BillToName,MATCH(A5171,'Bill to Data'!$A$2:$A$3040,0))</f>
        <v>FRED PIERSON</v>
      </c>
      <c r="H5171" t="str">
        <f t="shared" si="80"/>
        <v>422-0000-059</v>
      </c>
    </row>
    <row r="5172" spans="1:8" x14ac:dyDescent="0.55000000000000004">
      <c r="A5172" t="s">
        <v>4595</v>
      </c>
      <c r="B5172" s="1">
        <v>40939</v>
      </c>
      <c r="C5172" t="s">
        <v>138</v>
      </c>
      <c r="D5172" t="s">
        <v>1889</v>
      </c>
      <c r="E5172" t="s">
        <v>4602</v>
      </c>
      <c r="F5172">
        <v>1</v>
      </c>
      <c r="G5172" t="str">
        <f t="array" ref="G5172">INDEX(BillToName,MATCH(A5172,'Bill to Data'!$A$2:$A$3040,0))</f>
        <v>FRED PIERSON</v>
      </c>
      <c r="H5172" t="str">
        <f t="shared" si="80"/>
        <v>115-0171-151</v>
      </c>
    </row>
    <row r="5173" spans="1:8" x14ac:dyDescent="0.55000000000000004">
      <c r="A5173" t="s">
        <v>4595</v>
      </c>
      <c r="B5173" s="1">
        <v>40939</v>
      </c>
      <c r="C5173" t="s">
        <v>138</v>
      </c>
      <c r="D5173" t="s">
        <v>2377</v>
      </c>
      <c r="E5173" t="s">
        <v>4603</v>
      </c>
      <c r="F5173">
        <v>1</v>
      </c>
      <c r="G5173" t="str">
        <f t="array" ref="G5173">INDEX(BillToName,MATCH(A5173,'Bill to Data'!$A$2:$A$3040,0))</f>
        <v>FRED PIERSON</v>
      </c>
      <c r="H5173" t="str">
        <f t="shared" si="80"/>
        <v>115-0171-152</v>
      </c>
    </row>
    <row r="5174" spans="1:8" x14ac:dyDescent="0.55000000000000004">
      <c r="A5174" t="s">
        <v>4604</v>
      </c>
      <c r="B5174" s="1">
        <v>40939</v>
      </c>
      <c r="C5174" t="s">
        <v>138</v>
      </c>
      <c r="D5174" t="s">
        <v>1613</v>
      </c>
      <c r="E5174" t="s">
        <v>4605</v>
      </c>
      <c r="F5174">
        <v>1</v>
      </c>
      <c r="G5174" t="str">
        <f t="array" ref="G5174">INDEX(BillToName,MATCH(A5174,'Bill to Data'!$A$2:$A$3040,0))</f>
        <v>DARIN MARTINEZ</v>
      </c>
      <c r="H5174" t="str">
        <f t="shared" si="80"/>
        <v>063-0171-120</v>
      </c>
    </row>
    <row r="5175" spans="1:8" x14ac:dyDescent="0.55000000000000004">
      <c r="A5175" t="s">
        <v>4606</v>
      </c>
      <c r="B5175" s="1">
        <v>40939</v>
      </c>
      <c r="C5175" t="s">
        <v>1</v>
      </c>
      <c r="D5175" t="s">
        <v>469</v>
      </c>
      <c r="E5175" t="s">
        <v>240</v>
      </c>
      <c r="F5175">
        <v>2</v>
      </c>
      <c r="G5175" t="str">
        <f t="array" ref="G5175">INDEX(BillToName,MATCH(A5175,'Bill to Data'!$A$2:$A$3040,0))</f>
        <v>Jesse Smith</v>
      </c>
      <c r="H5175" t="str">
        <f t="shared" si="80"/>
        <v>TF-VS10</v>
      </c>
    </row>
    <row r="5176" spans="1:8" x14ac:dyDescent="0.55000000000000004">
      <c r="A5176" t="s">
        <v>4607</v>
      </c>
      <c r="B5176" s="1">
        <v>40939</v>
      </c>
      <c r="C5176" t="s">
        <v>1</v>
      </c>
      <c r="D5176" t="s">
        <v>1354</v>
      </c>
      <c r="E5176" t="s">
        <v>134</v>
      </c>
      <c r="F5176">
        <v>1</v>
      </c>
      <c r="G5176" t="str">
        <f t="array" ref="G5176">INDEX(BillToName,MATCH(A5176,'Bill to Data'!$A$2:$A$3040,0))</f>
        <v>William Schumacher</v>
      </c>
      <c r="H5176" t="str">
        <f t="shared" si="80"/>
        <v>9700S</v>
      </c>
    </row>
    <row r="5177" spans="1:8" x14ac:dyDescent="0.55000000000000004">
      <c r="A5177" t="s">
        <v>4608</v>
      </c>
      <c r="B5177" s="1">
        <v>40939</v>
      </c>
      <c r="C5177" t="s">
        <v>138</v>
      </c>
      <c r="D5177" t="s">
        <v>4609</v>
      </c>
      <c r="E5177" t="s">
        <v>4610</v>
      </c>
      <c r="F5177">
        <v>16</v>
      </c>
      <c r="G5177" t="str">
        <f t="array" ref="G5177">INDEX(BillToName,MATCH(A5177,'Bill to Data'!$A$2:$A$3040,0))</f>
        <v>KLINT ANDERSON</v>
      </c>
      <c r="H5177" t="str">
        <f t="shared" si="80"/>
        <v>VS204FP</v>
      </c>
    </row>
    <row r="5178" spans="1:8" x14ac:dyDescent="0.55000000000000004">
      <c r="A5178" t="s">
        <v>4608</v>
      </c>
      <c r="B5178" s="1">
        <v>40939</v>
      </c>
      <c r="C5178" t="s">
        <v>138</v>
      </c>
      <c r="D5178" t="s">
        <v>1559</v>
      </c>
      <c r="E5178" t="s">
        <v>4525</v>
      </c>
      <c r="F5178">
        <v>6</v>
      </c>
      <c r="G5178" t="str">
        <f t="array" ref="G5178">INDEX(BillToName,MATCH(A5178,'Bill to Data'!$A$2:$A$3040,0))</f>
        <v>KLINT ANDERSON</v>
      </c>
      <c r="H5178" t="str">
        <f t="shared" si="80"/>
        <v>V204FP</v>
      </c>
    </row>
    <row r="5179" spans="1:8" x14ac:dyDescent="0.55000000000000004">
      <c r="A5179" t="s">
        <v>4608</v>
      </c>
      <c r="B5179" s="1">
        <v>40939</v>
      </c>
      <c r="C5179" t="s">
        <v>138</v>
      </c>
      <c r="D5179" t="s">
        <v>4611</v>
      </c>
      <c r="E5179" t="s">
        <v>4612</v>
      </c>
      <c r="F5179">
        <v>2</v>
      </c>
      <c r="G5179" t="str">
        <f t="array" ref="G5179">INDEX(BillToName,MATCH(A5179,'Bill to Data'!$A$2:$A$3040,0))</f>
        <v>KLINT ANDERSON</v>
      </c>
      <c r="H5179" t="str">
        <f t="shared" si="80"/>
        <v>VT200BL</v>
      </c>
    </row>
    <row r="5180" spans="1:8" x14ac:dyDescent="0.55000000000000004">
      <c r="A5180" t="s">
        <v>4608</v>
      </c>
      <c r="B5180" s="1">
        <v>40939</v>
      </c>
      <c r="C5180" t="s">
        <v>138</v>
      </c>
      <c r="D5180" t="s">
        <v>99</v>
      </c>
      <c r="E5180" t="s">
        <v>4613</v>
      </c>
      <c r="F5180">
        <v>2</v>
      </c>
      <c r="G5180" t="str">
        <f t="array" ref="G5180">INDEX(BillToName,MATCH(A5180,'Bill to Data'!$A$2:$A$3040,0))</f>
        <v>KLINT ANDERSON</v>
      </c>
      <c r="H5180" t="str">
        <f t="shared" si="80"/>
        <v>M220A</v>
      </c>
    </row>
    <row r="5181" spans="1:8" x14ac:dyDescent="0.55000000000000004">
      <c r="A5181" t="s">
        <v>4608</v>
      </c>
      <c r="B5181" s="1">
        <v>40939</v>
      </c>
      <c r="C5181" t="s">
        <v>138</v>
      </c>
      <c r="D5181" t="s">
        <v>1895</v>
      </c>
      <c r="E5181" t="s">
        <v>4614</v>
      </c>
      <c r="F5181">
        <v>2</v>
      </c>
      <c r="G5181" t="str">
        <f t="array" ref="G5181">INDEX(BillToName,MATCH(A5181,'Bill to Data'!$A$2:$A$3040,0))</f>
        <v>KLINT ANDERSON</v>
      </c>
      <c r="H5181" t="str">
        <f t="shared" si="80"/>
        <v>300B</v>
      </c>
    </row>
    <row r="5182" spans="1:8" x14ac:dyDescent="0.55000000000000004">
      <c r="A5182" t="s">
        <v>4608</v>
      </c>
      <c r="B5182" s="1">
        <v>40939</v>
      </c>
      <c r="C5182" t="s">
        <v>138</v>
      </c>
      <c r="D5182" t="s">
        <v>2592</v>
      </c>
      <c r="E5182" t="s">
        <v>4615</v>
      </c>
      <c r="F5182">
        <v>2</v>
      </c>
      <c r="G5182" t="str">
        <f t="array" ref="G5182">INDEX(BillToName,MATCH(A5182,'Bill to Data'!$A$2:$A$3040,0))</f>
        <v>KLINT ANDERSON</v>
      </c>
      <c r="H5182" t="str">
        <f t="shared" si="80"/>
        <v>200B</v>
      </c>
    </row>
    <row r="5183" spans="1:8" x14ac:dyDescent="0.55000000000000004">
      <c r="A5183" t="s">
        <v>4616</v>
      </c>
      <c r="B5183" s="1">
        <v>40939</v>
      </c>
      <c r="C5183" t="s">
        <v>138</v>
      </c>
      <c r="D5183" t="s">
        <v>4617</v>
      </c>
      <c r="E5183" t="s">
        <v>675</v>
      </c>
      <c r="F5183">
        <v>35</v>
      </c>
      <c r="G5183" t="str">
        <f t="array" ref="G5183">INDEX(BillToName,MATCH(A5183,'Bill to Data'!$A$2:$A$3040,0))</f>
        <v>MARK BARKER</v>
      </c>
      <c r="H5183" t="str">
        <f t="shared" si="80"/>
        <v>TJ60-6504VS</v>
      </c>
    </row>
    <row r="5184" spans="1:8" x14ac:dyDescent="0.55000000000000004">
      <c r="A5184" t="s">
        <v>4616</v>
      </c>
      <c r="B5184" s="1">
        <v>40939</v>
      </c>
      <c r="C5184" t="s">
        <v>138</v>
      </c>
      <c r="D5184" t="s">
        <v>80</v>
      </c>
      <c r="E5184" t="s">
        <v>81</v>
      </c>
      <c r="F5184">
        <v>26</v>
      </c>
      <c r="G5184" t="str">
        <f t="array" ref="G5184">INDEX(BillToName,MATCH(A5184,'Bill to Data'!$A$2:$A$3040,0))</f>
        <v>MARK BARKER</v>
      </c>
      <c r="H5184" t="str">
        <f t="shared" si="80"/>
        <v>18639-112-540-N</v>
      </c>
    </row>
    <row r="5185" spans="1:8" x14ac:dyDescent="0.55000000000000004">
      <c r="A5185" t="s">
        <v>4616</v>
      </c>
      <c r="B5185" s="1">
        <v>40939</v>
      </c>
      <c r="C5185" t="s">
        <v>138</v>
      </c>
      <c r="D5185" t="s">
        <v>163</v>
      </c>
      <c r="E5185" t="s">
        <v>83</v>
      </c>
      <c r="F5185">
        <v>6</v>
      </c>
      <c r="G5185" t="str">
        <f t="array" ref="G5185">INDEX(BillToName,MATCH(A5185,'Bill to Data'!$A$2:$A$3040,0))</f>
        <v>MARK BARKER</v>
      </c>
      <c r="H5185" t="str">
        <f t="shared" si="80"/>
        <v>18635-111-406-N</v>
      </c>
    </row>
    <row r="5186" spans="1:8" x14ac:dyDescent="0.55000000000000004">
      <c r="A5186" t="s">
        <v>4616</v>
      </c>
      <c r="B5186" s="1">
        <v>40939</v>
      </c>
      <c r="C5186" t="s">
        <v>138</v>
      </c>
      <c r="D5186" t="s">
        <v>4618</v>
      </c>
      <c r="E5186" t="s">
        <v>152</v>
      </c>
      <c r="F5186">
        <v>35</v>
      </c>
      <c r="G5186" t="str">
        <f t="array" ref="G5186">INDEX(BillToName,MATCH(A5186,'Bill to Data'!$A$2:$A$3040,0))</f>
        <v>MARK BARKER</v>
      </c>
      <c r="H5186" t="str">
        <f t="shared" ref="H5186:H5249" si="81">LEFT(D5186,LEN(D5186))</f>
        <v>4193A-PP-5-50SS</v>
      </c>
    </row>
    <row r="5187" spans="1:8" x14ac:dyDescent="0.55000000000000004">
      <c r="A5187" t="s">
        <v>4616</v>
      </c>
      <c r="B5187" s="1">
        <v>40939</v>
      </c>
      <c r="C5187" t="s">
        <v>138</v>
      </c>
      <c r="D5187" t="s">
        <v>4619</v>
      </c>
      <c r="E5187" t="s">
        <v>4620</v>
      </c>
      <c r="F5187">
        <v>2</v>
      </c>
      <c r="G5187" t="str">
        <f t="array" ref="G5187">INDEX(BillToName,MATCH(A5187,'Bill to Data'!$A$2:$A$3040,0))</f>
        <v>MARK BARKER</v>
      </c>
      <c r="H5187" t="str">
        <f t="shared" si="81"/>
        <v>90-50163</v>
      </c>
    </row>
    <row r="5188" spans="1:8" x14ac:dyDescent="0.55000000000000004">
      <c r="A5188" t="s">
        <v>4616</v>
      </c>
      <c r="B5188" s="1">
        <v>40939</v>
      </c>
      <c r="C5188" t="s">
        <v>138</v>
      </c>
      <c r="D5188" t="s">
        <v>73</v>
      </c>
      <c r="E5188" t="s">
        <v>74</v>
      </c>
      <c r="F5188">
        <v>25</v>
      </c>
      <c r="G5188" t="str">
        <f t="array" ref="G5188">INDEX(BillToName,MATCH(A5188,'Bill to Data'!$A$2:$A$3040,0))</f>
        <v>MARK BARKER</v>
      </c>
      <c r="H5188" t="str">
        <f t="shared" si="81"/>
        <v>19843-NYR</v>
      </c>
    </row>
    <row r="5189" spans="1:8" x14ac:dyDescent="0.55000000000000004">
      <c r="A5189" t="s">
        <v>4616</v>
      </c>
      <c r="B5189" s="1">
        <v>40939</v>
      </c>
      <c r="C5189" t="s">
        <v>138</v>
      </c>
      <c r="D5189" t="s">
        <v>1290</v>
      </c>
      <c r="E5189" t="s">
        <v>200</v>
      </c>
      <c r="F5189">
        <v>32</v>
      </c>
      <c r="G5189" t="str">
        <f t="array" ref="G5189">INDEX(BillToName,MATCH(A5189,'Bill to Data'!$A$2:$A$3040,0))</f>
        <v>MARK BARKER</v>
      </c>
      <c r="H5189" t="str">
        <f t="shared" si="81"/>
        <v>QJ111SQ-1-304SS</v>
      </c>
    </row>
    <row r="5190" spans="1:8" x14ac:dyDescent="0.55000000000000004">
      <c r="A5190" t="s">
        <v>4616</v>
      </c>
      <c r="B5190" s="1">
        <v>40939</v>
      </c>
      <c r="C5190" t="s">
        <v>138</v>
      </c>
      <c r="D5190" t="s">
        <v>256</v>
      </c>
      <c r="E5190" t="s">
        <v>257</v>
      </c>
      <c r="F5190">
        <v>100</v>
      </c>
      <c r="G5190" t="str">
        <f t="array" ref="G5190">INDEX(BillToName,MATCH(A5190,'Bill to Data'!$A$2:$A$3040,0))</f>
        <v>MARK BARKER</v>
      </c>
      <c r="H5190" t="str">
        <f t="shared" si="81"/>
        <v>L85-050</v>
      </c>
    </row>
    <row r="5191" spans="1:8" x14ac:dyDescent="0.55000000000000004">
      <c r="A5191" t="s">
        <v>4616</v>
      </c>
      <c r="B5191" s="1">
        <v>40939</v>
      </c>
      <c r="C5191" t="s">
        <v>138</v>
      </c>
      <c r="D5191" t="s">
        <v>667</v>
      </c>
      <c r="E5191" t="s">
        <v>30</v>
      </c>
      <c r="F5191">
        <v>35</v>
      </c>
      <c r="G5191" t="str">
        <f t="array" ref="G5191">INDEX(BillToName,MATCH(A5191,'Bill to Data'!$A$2:$A$3040,0))</f>
        <v>MARK BARKER</v>
      </c>
      <c r="H5191" t="str">
        <f t="shared" si="81"/>
        <v>25598-3-NYR</v>
      </c>
    </row>
    <row r="5192" spans="1:8" x14ac:dyDescent="0.55000000000000004">
      <c r="A5192" t="s">
        <v>4616</v>
      </c>
      <c r="B5192" s="1">
        <v>40939</v>
      </c>
      <c r="C5192" t="s">
        <v>138</v>
      </c>
      <c r="D5192" t="s">
        <v>4621</v>
      </c>
      <c r="E5192" t="s">
        <v>4622</v>
      </c>
      <c r="F5192">
        <v>1</v>
      </c>
      <c r="G5192" t="str">
        <f t="array" ref="G5192">INDEX(BillToName,MATCH(A5192,'Bill to Data'!$A$2:$A$3040,0))</f>
        <v>MARK BARKER</v>
      </c>
      <c r="H5192" t="str">
        <f t="shared" si="81"/>
        <v>075C</v>
      </c>
    </row>
    <row r="5193" spans="1:8" x14ac:dyDescent="0.55000000000000004">
      <c r="A5193" t="s">
        <v>4616</v>
      </c>
      <c r="B5193" s="1">
        <v>40939</v>
      </c>
      <c r="C5193" t="s">
        <v>138</v>
      </c>
      <c r="D5193" t="s">
        <v>4623</v>
      </c>
      <c r="E5193" t="s">
        <v>4624</v>
      </c>
      <c r="F5193">
        <v>1</v>
      </c>
      <c r="G5193" t="str">
        <f t="array" ref="G5193">INDEX(BillToName,MATCH(A5193,'Bill to Data'!$A$2:$A$3040,0))</f>
        <v>MARK BARKER</v>
      </c>
      <c r="H5193" t="str">
        <f t="shared" si="81"/>
        <v>075E</v>
      </c>
    </row>
    <row r="5194" spans="1:8" x14ac:dyDescent="0.55000000000000004">
      <c r="A5194" t="s">
        <v>4616</v>
      </c>
      <c r="B5194" s="1">
        <v>40939</v>
      </c>
      <c r="C5194" t="s">
        <v>138</v>
      </c>
      <c r="D5194" t="s">
        <v>4534</v>
      </c>
      <c r="E5194" t="s">
        <v>4535</v>
      </c>
      <c r="F5194">
        <v>1</v>
      </c>
      <c r="G5194" t="str">
        <f t="array" ref="G5194">INDEX(BillToName,MATCH(A5194,'Bill to Data'!$A$2:$A$3040,0))</f>
        <v>MARK BARKER</v>
      </c>
      <c r="H5194" t="str">
        <f t="shared" si="81"/>
        <v>100E</v>
      </c>
    </row>
    <row r="5195" spans="1:8" x14ac:dyDescent="0.55000000000000004">
      <c r="A5195" t="s">
        <v>4616</v>
      </c>
      <c r="B5195" s="1">
        <v>40939</v>
      </c>
      <c r="C5195" t="s">
        <v>138</v>
      </c>
      <c r="D5195" t="s">
        <v>4568</v>
      </c>
      <c r="E5195" t="s">
        <v>4569</v>
      </c>
      <c r="F5195">
        <v>1</v>
      </c>
      <c r="G5195" t="str">
        <f t="array" ref="G5195">INDEX(BillToName,MATCH(A5195,'Bill to Data'!$A$2:$A$3040,0))</f>
        <v>MARK BARKER</v>
      </c>
      <c r="H5195" t="str">
        <f t="shared" si="81"/>
        <v>100C</v>
      </c>
    </row>
    <row r="5196" spans="1:8" x14ac:dyDescent="0.55000000000000004">
      <c r="A5196" t="s">
        <v>4625</v>
      </c>
      <c r="B5196" s="1">
        <v>40939</v>
      </c>
      <c r="C5196" t="s">
        <v>1</v>
      </c>
      <c r="D5196" t="s">
        <v>579</v>
      </c>
      <c r="E5196" t="s">
        <v>474</v>
      </c>
      <c r="F5196">
        <v>3</v>
      </c>
      <c r="G5196" t="str">
        <f t="array" ref="G5196">INDEX(BillToName,MATCH(A5196,'Bill to Data'!$A$2:$A$3040,0))</f>
        <v>LINDA HUBER</v>
      </c>
      <c r="H5196" t="str">
        <f t="shared" si="81"/>
        <v>19349-211-540-N</v>
      </c>
    </row>
    <row r="5197" spans="1:8" x14ac:dyDescent="0.55000000000000004">
      <c r="A5197" t="s">
        <v>4625</v>
      </c>
      <c r="B5197" s="1">
        <v>40939</v>
      </c>
      <c r="C5197" t="s">
        <v>1</v>
      </c>
      <c r="D5197" t="s">
        <v>580</v>
      </c>
      <c r="E5197" t="s">
        <v>476</v>
      </c>
      <c r="F5197">
        <v>3</v>
      </c>
      <c r="G5197" t="str">
        <f t="array" ref="G5197">INDEX(BillToName,MATCH(A5197,'Bill to Data'!$A$2:$A$3040,0))</f>
        <v>LINDA HUBER</v>
      </c>
      <c r="H5197" t="str">
        <f t="shared" si="81"/>
        <v>19350-212-540-N</v>
      </c>
    </row>
    <row r="5198" spans="1:8" x14ac:dyDescent="0.55000000000000004">
      <c r="A5198" t="s">
        <v>4626</v>
      </c>
      <c r="B5198" s="1">
        <v>40939</v>
      </c>
      <c r="C5198" t="s">
        <v>138</v>
      </c>
      <c r="D5198" t="s">
        <v>471</v>
      </c>
      <c r="E5198" t="s">
        <v>106</v>
      </c>
      <c r="F5198">
        <v>13</v>
      </c>
      <c r="G5198" t="str">
        <f t="array" ref="G5198">INDEX(BillToName,MATCH(A5198,'Bill to Data'!$A$2:$A$3040,0))</f>
        <v>CASEY O'CONNOR</v>
      </c>
      <c r="H5198" t="str">
        <f t="shared" si="81"/>
        <v>AIC11010-VS</v>
      </c>
    </row>
    <row r="5199" spans="1:8" x14ac:dyDescent="0.55000000000000004">
      <c r="A5199" t="s">
        <v>4627</v>
      </c>
      <c r="B5199" s="1">
        <v>40939</v>
      </c>
      <c r="C5199" t="s">
        <v>1</v>
      </c>
      <c r="D5199" t="s">
        <v>1264</v>
      </c>
      <c r="E5199" t="s">
        <v>1265</v>
      </c>
      <c r="F5199">
        <v>1</v>
      </c>
      <c r="G5199" t="str">
        <f t="array" ref="G5199">INDEX(BillToName,MATCH(A5199,'Bill to Data'!$A$2:$A$3040,0))</f>
        <v>TANHEE GALINDO</v>
      </c>
      <c r="H5199" t="str">
        <f t="shared" si="81"/>
        <v>CP1322-SS</v>
      </c>
    </row>
    <row r="5200" spans="1:8" x14ac:dyDescent="0.55000000000000004">
      <c r="A5200" t="s">
        <v>4628</v>
      </c>
      <c r="B5200" s="1">
        <v>40939</v>
      </c>
      <c r="C5200" t="s">
        <v>138</v>
      </c>
      <c r="D5200" t="s">
        <v>702</v>
      </c>
      <c r="E5200" t="s">
        <v>703</v>
      </c>
      <c r="F5200">
        <v>1</v>
      </c>
      <c r="G5200" t="str">
        <f t="array" ref="G5200">INDEX(BillToName,MATCH(A5200,'Bill to Data'!$A$2:$A$3040,0))</f>
        <v>AUTO HOUSE SOUTHINGTON</v>
      </c>
      <c r="H5200" t="str">
        <f t="shared" si="81"/>
        <v>8000-812-288</v>
      </c>
    </row>
    <row r="5201" spans="1:8" x14ac:dyDescent="0.55000000000000004">
      <c r="A5201" t="s">
        <v>4629</v>
      </c>
      <c r="B5201" s="1">
        <v>40940</v>
      </c>
      <c r="C5201" t="s">
        <v>1</v>
      </c>
      <c r="D5201" t="s">
        <v>531</v>
      </c>
      <c r="E5201" t="s">
        <v>120</v>
      </c>
      <c r="F5201">
        <v>13</v>
      </c>
      <c r="G5201" t="str">
        <f t="array" ref="G5201">INDEX(BillToName,MATCH(A5201,'Bill to Data'!$A$2:$A$3040,0))</f>
        <v>CHRIS DOCKRILL</v>
      </c>
      <c r="H5201" t="str">
        <f t="shared" si="81"/>
        <v>XR11008-VS</v>
      </c>
    </row>
    <row r="5202" spans="1:8" x14ac:dyDescent="0.55000000000000004">
      <c r="A5202" t="s">
        <v>4629</v>
      </c>
      <c r="B5202" s="1">
        <v>40940</v>
      </c>
      <c r="C5202" t="s">
        <v>1</v>
      </c>
      <c r="D5202" t="s">
        <v>1803</v>
      </c>
      <c r="E5202" t="s">
        <v>120</v>
      </c>
      <c r="F5202">
        <v>13</v>
      </c>
      <c r="G5202" t="str">
        <f t="array" ref="G5202">INDEX(BillToName,MATCH(A5202,'Bill to Data'!$A$2:$A$3040,0))</f>
        <v>CHRIS DOCKRILL</v>
      </c>
      <c r="H5202" t="str">
        <f t="shared" si="81"/>
        <v>XR11005-VS</v>
      </c>
    </row>
    <row r="5203" spans="1:8" x14ac:dyDescent="0.55000000000000004">
      <c r="A5203" t="s">
        <v>4630</v>
      </c>
      <c r="B5203" s="1">
        <v>40940</v>
      </c>
      <c r="C5203" t="s">
        <v>1</v>
      </c>
      <c r="D5203" t="s">
        <v>1684</v>
      </c>
      <c r="E5203" t="s">
        <v>1685</v>
      </c>
      <c r="F5203">
        <v>75</v>
      </c>
      <c r="G5203" t="str">
        <f t="array" ref="G5203">INDEX(BillToName,MATCH(A5203,'Bill to Data'!$A$2:$A$3040,0))</f>
        <v>Justin Damron</v>
      </c>
      <c r="H5203" t="str">
        <f t="shared" si="81"/>
        <v>GRD120-03</v>
      </c>
    </row>
    <row r="5204" spans="1:8" x14ac:dyDescent="0.55000000000000004">
      <c r="A5204" t="s">
        <v>4631</v>
      </c>
      <c r="B5204" s="1">
        <v>40940</v>
      </c>
      <c r="C5204" t="s">
        <v>1</v>
      </c>
      <c r="D5204" t="s">
        <v>117</v>
      </c>
      <c r="E5204" t="s">
        <v>12</v>
      </c>
      <c r="F5204">
        <v>3</v>
      </c>
      <c r="G5204" t="str">
        <f t="array" ref="G5204">INDEX(BillToName,MATCH(A5204,'Bill to Data'!$A$2:$A$3040,0))</f>
        <v>LARRY VAN NIEUWENHUYZEN</v>
      </c>
      <c r="H5204" t="str">
        <f t="shared" si="81"/>
        <v>50800-21-AL-406</v>
      </c>
    </row>
    <row r="5205" spans="1:8" x14ac:dyDescent="0.55000000000000004">
      <c r="A5205" t="s">
        <v>4632</v>
      </c>
      <c r="B5205" s="1">
        <v>40940</v>
      </c>
      <c r="C5205" t="s">
        <v>1</v>
      </c>
      <c r="D5205" t="s">
        <v>4633</v>
      </c>
      <c r="E5205" t="s">
        <v>4634</v>
      </c>
      <c r="F5205">
        <v>1</v>
      </c>
      <c r="G5205" t="str">
        <f t="array" ref="G5205">INDEX(BillToName,MATCH(A5205,'Bill to Data'!$A$2:$A$3040,0))</f>
        <v>INGE ROGNMO</v>
      </c>
      <c r="H5205" t="str">
        <f t="shared" si="81"/>
        <v>90-02404</v>
      </c>
    </row>
    <row r="5206" spans="1:8" x14ac:dyDescent="0.55000000000000004">
      <c r="A5206" t="s">
        <v>4635</v>
      </c>
      <c r="B5206" s="1">
        <v>40940</v>
      </c>
      <c r="C5206" t="s">
        <v>138</v>
      </c>
      <c r="D5206" t="s">
        <v>1668</v>
      </c>
      <c r="E5206" t="s">
        <v>1669</v>
      </c>
      <c r="F5206">
        <v>1</v>
      </c>
      <c r="G5206" t="str">
        <f t="array" ref="G5206">INDEX(BillToName,MATCH(A5206,'Bill to Data'!$A$2:$A$3040,0))</f>
        <v>CHARLIE CLEVERDON</v>
      </c>
      <c r="H5206" t="str">
        <f t="shared" si="81"/>
        <v>063-0171-793</v>
      </c>
    </row>
    <row r="5207" spans="1:8" x14ac:dyDescent="0.55000000000000004">
      <c r="A5207" t="s">
        <v>4635</v>
      </c>
      <c r="B5207" s="1">
        <v>40940</v>
      </c>
      <c r="C5207" t="s">
        <v>138</v>
      </c>
      <c r="D5207" t="s">
        <v>1505</v>
      </c>
      <c r="E5207" t="s">
        <v>1506</v>
      </c>
      <c r="F5207">
        <v>1</v>
      </c>
      <c r="G5207" t="str">
        <f t="array" ref="G5207">INDEX(BillToName,MATCH(A5207,'Bill to Data'!$A$2:$A$3040,0))</f>
        <v>CHARLIE CLEVERDON</v>
      </c>
      <c r="H5207" t="str">
        <f t="shared" si="81"/>
        <v>063-0171-894</v>
      </c>
    </row>
    <row r="5208" spans="1:8" x14ac:dyDescent="0.55000000000000004">
      <c r="A5208" t="s">
        <v>4635</v>
      </c>
      <c r="B5208" s="1">
        <v>40940</v>
      </c>
      <c r="C5208" t="s">
        <v>138</v>
      </c>
      <c r="D5208" t="s">
        <v>1674</v>
      </c>
      <c r="E5208" t="s">
        <v>1675</v>
      </c>
      <c r="F5208">
        <v>1</v>
      </c>
      <c r="G5208" t="str">
        <f t="array" ref="G5208">INDEX(BillToName,MATCH(A5208,'Bill to Data'!$A$2:$A$3040,0))</f>
        <v>CHARLIE CLEVERDON</v>
      </c>
      <c r="H5208" t="str">
        <f t="shared" si="81"/>
        <v>063-0171-928</v>
      </c>
    </row>
    <row r="5209" spans="1:8" x14ac:dyDescent="0.55000000000000004">
      <c r="A5209" t="s">
        <v>4636</v>
      </c>
      <c r="B5209" s="1">
        <v>40940</v>
      </c>
      <c r="C5209" t="s">
        <v>138</v>
      </c>
      <c r="D5209" t="s">
        <v>4637</v>
      </c>
      <c r="E5209" t="s">
        <v>4638</v>
      </c>
      <c r="F5209">
        <v>55</v>
      </c>
      <c r="G5209" t="str">
        <f t="array" ref="G5209">INDEX(BillToName,MATCH(A5209,'Bill to Data'!$A$2:$A$3040,0))</f>
        <v>MARKS COLLISION</v>
      </c>
      <c r="H5209" t="str">
        <f t="shared" si="81"/>
        <v>SJ3-02-VP</v>
      </c>
    </row>
    <row r="5210" spans="1:8" x14ac:dyDescent="0.55000000000000004">
      <c r="A5210" t="s">
        <v>4636</v>
      </c>
      <c r="B5210" s="1">
        <v>40940</v>
      </c>
      <c r="C5210" t="s">
        <v>138</v>
      </c>
      <c r="D5210" t="s">
        <v>1047</v>
      </c>
      <c r="E5210" t="s">
        <v>30</v>
      </c>
      <c r="F5210">
        <v>60</v>
      </c>
      <c r="G5210" t="str">
        <f t="array" ref="G5210">INDEX(BillToName,MATCH(A5210,'Bill to Data'!$A$2:$A$3040,0))</f>
        <v>MARKS COLLISION</v>
      </c>
      <c r="H5210" t="str">
        <f t="shared" si="81"/>
        <v>25598-6-NYR</v>
      </c>
    </row>
    <row r="5211" spans="1:8" x14ac:dyDescent="0.55000000000000004">
      <c r="A5211" t="s">
        <v>4636</v>
      </c>
      <c r="B5211" s="1">
        <v>40940</v>
      </c>
      <c r="C5211" t="s">
        <v>138</v>
      </c>
      <c r="D5211" t="s">
        <v>1170</v>
      </c>
      <c r="E5211" t="s">
        <v>1171</v>
      </c>
      <c r="F5211">
        <v>5</v>
      </c>
      <c r="G5211" t="str">
        <f t="array" ref="G5211">INDEX(BillToName,MATCH(A5211,'Bill to Data'!$A$2:$A$3040,0))</f>
        <v>MARKS COLLISION</v>
      </c>
      <c r="H5211" t="str">
        <f t="shared" si="81"/>
        <v>SJ3-03-VP</v>
      </c>
    </row>
    <row r="5212" spans="1:8" x14ac:dyDescent="0.55000000000000004">
      <c r="A5212" t="s">
        <v>4636</v>
      </c>
      <c r="B5212" s="1">
        <v>40940</v>
      </c>
      <c r="C5212" t="s">
        <v>138</v>
      </c>
      <c r="D5212" t="s">
        <v>561</v>
      </c>
      <c r="E5212" t="s">
        <v>30</v>
      </c>
      <c r="F5212">
        <v>5</v>
      </c>
      <c r="G5212" t="str">
        <f t="array" ref="G5212">INDEX(BillToName,MATCH(A5212,'Bill to Data'!$A$2:$A$3040,0))</f>
        <v>MARKS COLLISION</v>
      </c>
      <c r="H5212" t="str">
        <f t="shared" si="81"/>
        <v>25598-4-NYR</v>
      </c>
    </row>
    <row r="5213" spans="1:8" x14ac:dyDescent="0.55000000000000004">
      <c r="A5213" t="s">
        <v>4639</v>
      </c>
      <c r="B5213" s="1">
        <v>40941</v>
      </c>
      <c r="C5213" t="s">
        <v>138</v>
      </c>
      <c r="D5213" t="s">
        <v>292</v>
      </c>
      <c r="E5213" t="s">
        <v>293</v>
      </c>
      <c r="F5213">
        <v>11</v>
      </c>
      <c r="G5213" t="str">
        <f t="array" ref="G5213">INDEX(BillToName,MATCH(A5213,'Bill to Data'!$A$2:$A$3040,0))</f>
        <v>HARRY GAULT</v>
      </c>
      <c r="H5213" t="str">
        <f t="shared" si="81"/>
        <v>AIXR11002VP</v>
      </c>
    </row>
    <row r="5214" spans="1:8" x14ac:dyDescent="0.55000000000000004">
      <c r="A5214" t="s">
        <v>4640</v>
      </c>
      <c r="B5214" s="1">
        <v>40941</v>
      </c>
      <c r="C5214" t="s">
        <v>138</v>
      </c>
      <c r="D5214" t="s">
        <v>1056</v>
      </c>
      <c r="E5214" t="s">
        <v>2928</v>
      </c>
      <c r="F5214">
        <v>1</v>
      </c>
      <c r="G5214" t="str">
        <f t="array" ref="G5214">INDEX(BillToName,MATCH(A5214,'Bill to Data'!$A$2:$A$3040,0))</f>
        <v>CLARK QUISENBERRY</v>
      </c>
      <c r="H5214" t="str">
        <f t="shared" si="81"/>
        <v>2088-343-435</v>
      </c>
    </row>
    <row r="5215" spans="1:8" x14ac:dyDescent="0.55000000000000004">
      <c r="A5215" t="s">
        <v>4641</v>
      </c>
      <c r="B5215" s="1">
        <v>40941</v>
      </c>
      <c r="C5215" t="s">
        <v>1</v>
      </c>
      <c r="D5215" t="s">
        <v>2888</v>
      </c>
      <c r="E5215" t="s">
        <v>4642</v>
      </c>
      <c r="F5215">
        <v>1</v>
      </c>
      <c r="G5215" t="str">
        <f t="array" ref="G5215">INDEX(BillToName,MATCH(A5215,'Bill to Data'!$A$2:$A$3040,0))</f>
        <v>Ryan O'Flanagan</v>
      </c>
      <c r="H5215" t="str">
        <f t="shared" si="81"/>
        <v>20513-00</v>
      </c>
    </row>
    <row r="5216" spans="1:8" x14ac:dyDescent="0.55000000000000004">
      <c r="A5216" t="s">
        <v>4641</v>
      </c>
      <c r="B5216" s="1">
        <v>40941</v>
      </c>
      <c r="C5216" t="s">
        <v>1</v>
      </c>
      <c r="D5216" t="s">
        <v>1623</v>
      </c>
      <c r="E5216" t="s">
        <v>4552</v>
      </c>
      <c r="F5216">
        <v>1</v>
      </c>
      <c r="G5216" t="str">
        <f t="array" ref="G5216">INDEX(BillToName,MATCH(A5216,'Bill to Data'!$A$2:$A$3040,0))</f>
        <v>Ryan O'Flanagan</v>
      </c>
      <c r="H5216" t="str">
        <f t="shared" si="81"/>
        <v>20512-00</v>
      </c>
    </row>
    <row r="5217" spans="1:8" x14ac:dyDescent="0.55000000000000004">
      <c r="A5217" t="s">
        <v>4643</v>
      </c>
      <c r="B5217" s="1">
        <v>40941</v>
      </c>
      <c r="C5217" t="s">
        <v>138</v>
      </c>
      <c r="D5217" t="s">
        <v>2026</v>
      </c>
      <c r="E5217" t="s">
        <v>293</v>
      </c>
      <c r="F5217">
        <v>24</v>
      </c>
      <c r="G5217" t="str">
        <f t="array" ref="G5217">INDEX(BillToName,MATCH(A5217,'Bill to Data'!$A$2:$A$3040,0))</f>
        <v>DERRICK BECKHAM</v>
      </c>
      <c r="H5217" t="str">
        <f t="shared" si="81"/>
        <v>AIXR11004VP</v>
      </c>
    </row>
    <row r="5218" spans="1:8" x14ac:dyDescent="0.55000000000000004">
      <c r="A5218" t="s">
        <v>4643</v>
      </c>
      <c r="B5218" s="1">
        <v>40941</v>
      </c>
      <c r="C5218" t="s">
        <v>138</v>
      </c>
      <c r="D5218" t="s">
        <v>1784</v>
      </c>
      <c r="E5218" t="s">
        <v>4644</v>
      </c>
      <c r="F5218">
        <v>1</v>
      </c>
      <c r="G5218" t="str">
        <f t="array" ref="G5218">INDEX(BillToName,MATCH(A5218,'Bill to Data'!$A$2:$A$3040,0))</f>
        <v>DERRICK BECKHAM</v>
      </c>
      <c r="H5218" t="str">
        <f t="shared" si="81"/>
        <v>LM16VL-SF</v>
      </c>
    </row>
    <row r="5219" spans="1:8" x14ac:dyDescent="0.55000000000000004">
      <c r="A5219" t="s">
        <v>4643</v>
      </c>
      <c r="B5219" s="1">
        <v>40941</v>
      </c>
      <c r="C5219" t="s">
        <v>138</v>
      </c>
      <c r="D5219" t="s">
        <v>121</v>
      </c>
      <c r="E5219" t="s">
        <v>30</v>
      </c>
      <c r="F5219">
        <v>24</v>
      </c>
      <c r="G5219" t="str">
        <f t="array" ref="G5219">INDEX(BillToName,MATCH(A5219,'Bill to Data'!$A$2:$A$3040,0))</f>
        <v>DERRICK BECKHAM</v>
      </c>
      <c r="H5219" t="str">
        <f t="shared" si="81"/>
        <v>25612-3-NYR</v>
      </c>
    </row>
    <row r="5220" spans="1:8" x14ac:dyDescent="0.55000000000000004">
      <c r="A5220" t="s">
        <v>4643</v>
      </c>
      <c r="B5220" s="1">
        <v>40941</v>
      </c>
      <c r="C5220" t="s">
        <v>138</v>
      </c>
      <c r="D5220" t="s">
        <v>2185</v>
      </c>
      <c r="E5220" t="s">
        <v>293</v>
      </c>
      <c r="F5220">
        <v>24</v>
      </c>
      <c r="G5220" t="str">
        <f t="array" ref="G5220">INDEX(BillToName,MATCH(A5220,'Bill to Data'!$A$2:$A$3040,0))</f>
        <v>DERRICK BECKHAM</v>
      </c>
      <c r="H5220" t="str">
        <f t="shared" si="81"/>
        <v>AIXR11005VP</v>
      </c>
    </row>
    <row r="5221" spans="1:8" x14ac:dyDescent="0.55000000000000004">
      <c r="A5221" t="s">
        <v>4643</v>
      </c>
      <c r="B5221" s="1">
        <v>40941</v>
      </c>
      <c r="C5221" t="s">
        <v>138</v>
      </c>
      <c r="D5221" t="s">
        <v>1178</v>
      </c>
      <c r="E5221" t="s">
        <v>30</v>
      </c>
      <c r="F5221">
        <v>24</v>
      </c>
      <c r="G5221" t="str">
        <f t="array" ref="G5221">INDEX(BillToName,MATCH(A5221,'Bill to Data'!$A$2:$A$3040,0))</f>
        <v>DERRICK BECKHAM</v>
      </c>
      <c r="H5221" t="str">
        <f t="shared" si="81"/>
        <v>25612-7-NYR</v>
      </c>
    </row>
    <row r="5222" spans="1:8" x14ac:dyDescent="0.55000000000000004">
      <c r="A5222" t="s">
        <v>4643</v>
      </c>
      <c r="B5222" s="1">
        <v>40941</v>
      </c>
      <c r="C5222" t="s">
        <v>138</v>
      </c>
      <c r="D5222" t="s">
        <v>1331</v>
      </c>
      <c r="E5222" t="s">
        <v>145</v>
      </c>
      <c r="F5222">
        <v>22</v>
      </c>
      <c r="G5222" t="str">
        <f t="array" ref="G5222">INDEX(BillToName,MATCH(A5222,'Bill to Data'!$A$2:$A$3040,0))</f>
        <v>DERRICK BECKHAM</v>
      </c>
      <c r="H5222" t="str">
        <f t="shared" si="81"/>
        <v>QJ363C-750-2-NY</v>
      </c>
    </row>
    <row r="5223" spans="1:8" x14ac:dyDescent="0.55000000000000004">
      <c r="A5223" t="s">
        <v>4643</v>
      </c>
      <c r="B5223" s="1">
        <v>40941</v>
      </c>
      <c r="C5223" t="s">
        <v>138</v>
      </c>
      <c r="D5223" t="s">
        <v>810</v>
      </c>
      <c r="E5223" t="s">
        <v>145</v>
      </c>
      <c r="F5223">
        <v>2</v>
      </c>
      <c r="G5223" t="str">
        <f t="array" ref="G5223">INDEX(BillToName,MATCH(A5223,'Bill to Data'!$A$2:$A$3040,0))</f>
        <v>DERRICK BECKHAM</v>
      </c>
      <c r="H5223" t="str">
        <f t="shared" si="81"/>
        <v>QJ363C-750-1-NY</v>
      </c>
    </row>
    <row r="5224" spans="1:8" x14ac:dyDescent="0.55000000000000004">
      <c r="A5224" t="s">
        <v>4645</v>
      </c>
      <c r="B5224" s="1">
        <v>40941</v>
      </c>
      <c r="C5224" t="s">
        <v>1</v>
      </c>
      <c r="D5224" t="s">
        <v>1331</v>
      </c>
      <c r="E5224" t="s">
        <v>145</v>
      </c>
      <c r="F5224">
        <v>1</v>
      </c>
      <c r="G5224" t="str">
        <f t="array" ref="G5224">INDEX(BillToName,MATCH(A5224,'Bill to Data'!$A$2:$A$3040,0))</f>
        <v>DWAYNE JAMES</v>
      </c>
      <c r="H5224" t="str">
        <f t="shared" si="81"/>
        <v>QJ363C-750-2-NY</v>
      </c>
    </row>
    <row r="5225" spans="1:8" x14ac:dyDescent="0.55000000000000004">
      <c r="A5225" t="s">
        <v>4645</v>
      </c>
      <c r="B5225" s="1">
        <v>40941</v>
      </c>
      <c r="C5225" t="s">
        <v>1</v>
      </c>
      <c r="D5225" t="s">
        <v>810</v>
      </c>
      <c r="E5225" t="s">
        <v>145</v>
      </c>
      <c r="F5225">
        <v>1</v>
      </c>
      <c r="G5225" t="str">
        <f t="array" ref="G5225">INDEX(BillToName,MATCH(A5225,'Bill to Data'!$A$2:$A$3040,0))</f>
        <v>DWAYNE JAMES</v>
      </c>
      <c r="H5225" t="str">
        <f t="shared" si="81"/>
        <v>QJ363C-750-1-NY</v>
      </c>
    </row>
    <row r="5226" spans="1:8" x14ac:dyDescent="0.55000000000000004">
      <c r="A5226" t="s">
        <v>4646</v>
      </c>
      <c r="B5226" s="1">
        <v>40941</v>
      </c>
      <c r="C5226" t="s">
        <v>1</v>
      </c>
      <c r="D5226" t="s">
        <v>1733</v>
      </c>
      <c r="E5226" t="s">
        <v>947</v>
      </c>
      <c r="F5226">
        <v>60</v>
      </c>
      <c r="G5226" t="str">
        <f t="array" ref="G5226">INDEX(BillToName,MATCH(A5226,'Bill to Data'!$A$2:$A$3040,0))</f>
        <v>Ronald Wingfield</v>
      </c>
      <c r="H5226" t="str">
        <f t="shared" si="81"/>
        <v>CP25597-1-NY</v>
      </c>
    </row>
    <row r="5227" spans="1:8" x14ac:dyDescent="0.55000000000000004">
      <c r="A5227" t="s">
        <v>4646</v>
      </c>
      <c r="B5227" s="1">
        <v>40941</v>
      </c>
      <c r="C5227" t="s">
        <v>1</v>
      </c>
      <c r="D5227" t="s">
        <v>665</v>
      </c>
      <c r="E5227" t="s">
        <v>666</v>
      </c>
      <c r="F5227">
        <v>60</v>
      </c>
      <c r="G5227" t="str">
        <f t="array" ref="G5227">INDEX(BillToName,MATCH(A5227,'Bill to Data'!$A$2:$A$3040,0))</f>
        <v>Ronald Wingfield</v>
      </c>
      <c r="H5227" t="str">
        <f t="shared" si="81"/>
        <v>AI11004-VS</v>
      </c>
    </row>
    <row r="5228" spans="1:8" x14ac:dyDescent="0.55000000000000004">
      <c r="A5228" t="s">
        <v>4647</v>
      </c>
      <c r="B5228" s="1">
        <v>40941</v>
      </c>
      <c r="C5228" t="s">
        <v>138</v>
      </c>
      <c r="D5228" t="s">
        <v>3355</v>
      </c>
      <c r="E5228" t="s">
        <v>134</v>
      </c>
      <c r="F5228">
        <v>2</v>
      </c>
      <c r="G5228" t="str">
        <f t="array" ref="G5228">INDEX(BillToName,MATCH(A5228,'Bill to Data'!$A$2:$A$3040,0))</f>
        <v>KIRSTIN TEUSNER</v>
      </c>
      <c r="H5228" t="str">
        <f t="shared" si="81"/>
        <v>9306C-HM1C</v>
      </c>
    </row>
    <row r="5229" spans="1:8" x14ac:dyDescent="0.55000000000000004">
      <c r="A5229" t="s">
        <v>4647</v>
      </c>
      <c r="B5229" s="1">
        <v>40941</v>
      </c>
      <c r="C5229" t="s">
        <v>138</v>
      </c>
      <c r="D5229" t="s">
        <v>292</v>
      </c>
      <c r="E5229" t="s">
        <v>293</v>
      </c>
      <c r="F5229">
        <v>170</v>
      </c>
      <c r="G5229" t="str">
        <f t="array" ref="G5229">INDEX(BillToName,MATCH(A5229,'Bill to Data'!$A$2:$A$3040,0))</f>
        <v>KIRSTIN TEUSNER</v>
      </c>
      <c r="H5229" t="str">
        <f t="shared" si="81"/>
        <v>AIXR11002VP</v>
      </c>
    </row>
    <row r="5230" spans="1:8" x14ac:dyDescent="0.55000000000000004">
      <c r="A5230" t="s">
        <v>4647</v>
      </c>
      <c r="B5230" s="1">
        <v>40941</v>
      </c>
      <c r="C5230" t="s">
        <v>138</v>
      </c>
      <c r="D5230" t="s">
        <v>748</v>
      </c>
      <c r="E5230" t="s">
        <v>293</v>
      </c>
      <c r="F5230">
        <v>110</v>
      </c>
      <c r="G5230" t="str">
        <f t="array" ref="G5230">INDEX(BillToName,MATCH(A5230,'Bill to Data'!$A$2:$A$3040,0))</f>
        <v>KIRSTIN TEUSNER</v>
      </c>
      <c r="H5230" t="str">
        <f t="shared" si="81"/>
        <v>AIXR110025VP</v>
      </c>
    </row>
    <row r="5231" spans="1:8" x14ac:dyDescent="0.55000000000000004">
      <c r="A5231" t="s">
        <v>4647</v>
      </c>
      <c r="B5231" s="1">
        <v>40941</v>
      </c>
      <c r="C5231" t="s">
        <v>138</v>
      </c>
      <c r="D5231" t="s">
        <v>308</v>
      </c>
      <c r="E5231" t="s">
        <v>293</v>
      </c>
      <c r="F5231">
        <v>20</v>
      </c>
      <c r="G5231" t="str">
        <f t="array" ref="G5231">INDEX(BillToName,MATCH(A5231,'Bill to Data'!$A$2:$A$3040,0))</f>
        <v>KIRSTIN TEUSNER</v>
      </c>
      <c r="H5231" t="str">
        <f t="shared" si="81"/>
        <v>AIXR11003VP</v>
      </c>
    </row>
    <row r="5232" spans="1:8" x14ac:dyDescent="0.55000000000000004">
      <c r="A5232" t="s">
        <v>4648</v>
      </c>
      <c r="B5232" s="1">
        <v>40941</v>
      </c>
      <c r="C5232" t="s">
        <v>138</v>
      </c>
      <c r="D5232" t="s">
        <v>4649</v>
      </c>
      <c r="E5232" t="s">
        <v>4650</v>
      </c>
      <c r="F5232">
        <v>4</v>
      </c>
      <c r="G5232" t="str">
        <f t="array" ref="G5232">INDEX(BillToName,MATCH(A5232,'Bill to Data'!$A$2:$A$3040,0))</f>
        <v>WAYNE MUMMERT</v>
      </c>
      <c r="H5232" t="str">
        <f t="shared" si="81"/>
        <v>AA122ML-1/2-PP-</v>
      </c>
    </row>
    <row r="5233" spans="1:8" x14ac:dyDescent="0.55000000000000004">
      <c r="A5233" t="s">
        <v>4648</v>
      </c>
      <c r="B5233" s="1">
        <v>40941</v>
      </c>
      <c r="C5233" t="s">
        <v>138</v>
      </c>
      <c r="D5233" t="s">
        <v>1079</v>
      </c>
      <c r="E5233" t="s">
        <v>1080</v>
      </c>
      <c r="F5233">
        <v>1</v>
      </c>
      <c r="G5233" t="str">
        <f t="array" ref="G5233">INDEX(BillToName,MATCH(A5233,'Bill to Data'!$A$2:$A$3040,0))</f>
        <v>WAYNE MUMMERT</v>
      </c>
      <c r="H5233" t="str">
        <f t="shared" si="81"/>
        <v>2088-514-144</v>
      </c>
    </row>
    <row r="5234" spans="1:8" x14ac:dyDescent="0.55000000000000004">
      <c r="A5234" t="s">
        <v>4648</v>
      </c>
      <c r="B5234" s="1">
        <v>40941</v>
      </c>
      <c r="C5234" t="s">
        <v>138</v>
      </c>
      <c r="D5234" t="s">
        <v>1116</v>
      </c>
      <c r="E5234" t="s">
        <v>743</v>
      </c>
      <c r="F5234">
        <v>20</v>
      </c>
      <c r="G5234" t="str">
        <f t="array" ref="G5234">INDEX(BillToName,MATCH(A5234,'Bill to Data'!$A$2:$A$3040,0))</f>
        <v>WAYNE MUMMERT</v>
      </c>
      <c r="H5234" t="str">
        <f t="shared" si="81"/>
        <v>QJT8360-NYB</v>
      </c>
    </row>
    <row r="5235" spans="1:8" x14ac:dyDescent="0.55000000000000004">
      <c r="A5235" t="s">
        <v>4648</v>
      </c>
      <c r="B5235" s="1">
        <v>40941</v>
      </c>
      <c r="C5235" t="s">
        <v>138</v>
      </c>
      <c r="D5235" t="s">
        <v>121</v>
      </c>
      <c r="E5235" t="s">
        <v>30</v>
      </c>
      <c r="F5235">
        <v>18</v>
      </c>
      <c r="G5235" t="str">
        <f t="array" ref="G5235">INDEX(BillToName,MATCH(A5235,'Bill to Data'!$A$2:$A$3040,0))</f>
        <v>WAYNE MUMMERT</v>
      </c>
      <c r="H5235" t="str">
        <f t="shared" si="81"/>
        <v>25612-3-NYR</v>
      </c>
    </row>
    <row r="5236" spans="1:8" x14ac:dyDescent="0.55000000000000004">
      <c r="A5236" t="s">
        <v>4648</v>
      </c>
      <c r="B5236" s="1">
        <v>40941</v>
      </c>
      <c r="C5236" t="s">
        <v>138</v>
      </c>
      <c r="D5236" t="s">
        <v>738</v>
      </c>
      <c r="E5236" t="s">
        <v>307</v>
      </c>
      <c r="F5236">
        <v>20</v>
      </c>
      <c r="G5236" t="str">
        <f t="array" ref="G5236">INDEX(BillToName,MATCH(A5236,'Bill to Data'!$A$2:$A$3040,0))</f>
        <v>WAYNE MUMMERT</v>
      </c>
      <c r="H5236" t="str">
        <f t="shared" si="81"/>
        <v>AI11003-VS</v>
      </c>
    </row>
    <row r="5237" spans="1:8" x14ac:dyDescent="0.55000000000000004">
      <c r="A5237" t="s">
        <v>4648</v>
      </c>
      <c r="B5237" s="1">
        <v>40941</v>
      </c>
      <c r="C5237" t="s">
        <v>138</v>
      </c>
      <c r="D5237" t="s">
        <v>561</v>
      </c>
      <c r="E5237" t="s">
        <v>30</v>
      </c>
      <c r="F5237">
        <v>20</v>
      </c>
      <c r="G5237" t="str">
        <f t="array" ref="G5237">INDEX(BillToName,MATCH(A5237,'Bill to Data'!$A$2:$A$3040,0))</f>
        <v>WAYNE MUMMERT</v>
      </c>
      <c r="H5237" t="str">
        <f t="shared" si="81"/>
        <v>25598-4-NYR</v>
      </c>
    </row>
    <row r="5238" spans="1:8" x14ac:dyDescent="0.55000000000000004">
      <c r="A5238" t="s">
        <v>4648</v>
      </c>
      <c r="B5238" s="1">
        <v>40941</v>
      </c>
      <c r="C5238" t="s">
        <v>138</v>
      </c>
      <c r="D5238" t="s">
        <v>248</v>
      </c>
      <c r="E5238" t="s">
        <v>249</v>
      </c>
      <c r="F5238">
        <v>1</v>
      </c>
      <c r="G5238" t="str">
        <f t="array" ref="G5238">INDEX(BillToName,MATCH(A5238,'Bill to Data'!$A$2:$A$3040,0))</f>
        <v>WAYNE MUMMERT</v>
      </c>
      <c r="H5238" t="str">
        <f t="shared" si="81"/>
        <v>SG100</v>
      </c>
    </row>
    <row r="5239" spans="1:8" x14ac:dyDescent="0.55000000000000004">
      <c r="A5239" t="s">
        <v>4651</v>
      </c>
      <c r="B5239" s="1">
        <v>40941</v>
      </c>
      <c r="C5239" t="s">
        <v>138</v>
      </c>
      <c r="D5239" t="s">
        <v>4573</v>
      </c>
      <c r="E5239" t="s">
        <v>134</v>
      </c>
      <c r="F5239">
        <v>1</v>
      </c>
      <c r="G5239" t="str">
        <f t="array" ref="G5239">INDEX(BillToName,MATCH(A5239,'Bill to Data'!$A$2:$A$3040,0))</f>
        <v>EASTCLIFFLANDSCAPING</v>
      </c>
      <c r="H5239" t="str">
        <f t="shared" si="81"/>
        <v>9940-9753NRL</v>
      </c>
    </row>
    <row r="5240" spans="1:8" x14ac:dyDescent="0.55000000000000004">
      <c r="A5240" t="s">
        <v>4652</v>
      </c>
      <c r="B5240" s="1">
        <v>40941</v>
      </c>
      <c r="C5240" t="s">
        <v>138</v>
      </c>
      <c r="D5240" t="s">
        <v>93</v>
      </c>
      <c r="E5240" t="s">
        <v>3771</v>
      </c>
      <c r="F5240">
        <v>1</v>
      </c>
      <c r="G5240" t="str">
        <f t="array" ref="G5240">INDEX(BillToName,MATCH(A5240,'Bill to Data'!$A$2:$A$3040,0))</f>
        <v>DAVID WINTERS</v>
      </c>
      <c r="H5240" t="str">
        <f t="shared" si="81"/>
        <v>MFM220</v>
      </c>
    </row>
    <row r="5241" spans="1:8" x14ac:dyDescent="0.55000000000000004">
      <c r="A5241" t="s">
        <v>4653</v>
      </c>
      <c r="B5241" s="1">
        <v>40941</v>
      </c>
      <c r="C5241" t="s">
        <v>138</v>
      </c>
      <c r="D5241" t="s">
        <v>4654</v>
      </c>
      <c r="E5241" t="s">
        <v>4655</v>
      </c>
      <c r="F5241">
        <v>5</v>
      </c>
      <c r="G5241" t="str">
        <f t="array" ref="G5241">INDEX(BillToName,MATCH(A5241,'Bill to Data'!$A$2:$A$3040,0))</f>
        <v>STEVE CLEARY</v>
      </c>
      <c r="H5241" t="str">
        <f t="shared" si="81"/>
        <v>4223N-B323-00</v>
      </c>
    </row>
    <row r="5242" spans="1:8" x14ac:dyDescent="0.55000000000000004">
      <c r="A5242" t="s">
        <v>4653</v>
      </c>
      <c r="B5242" s="1">
        <v>40941</v>
      </c>
      <c r="C5242" t="s">
        <v>138</v>
      </c>
      <c r="D5242" t="s">
        <v>3519</v>
      </c>
      <c r="E5242" t="s">
        <v>134</v>
      </c>
      <c r="F5242">
        <v>1</v>
      </c>
      <c r="G5242" t="str">
        <f t="array" ref="G5242">INDEX(BillToName,MATCH(A5242,'Bill to Data'!$A$2:$A$3040,0))</f>
        <v>STEVE CLEARY</v>
      </c>
      <c r="H5242" t="str">
        <f t="shared" si="81"/>
        <v>9203C-R</v>
      </c>
    </row>
    <row r="5243" spans="1:8" x14ac:dyDescent="0.55000000000000004">
      <c r="A5243" t="s">
        <v>4656</v>
      </c>
      <c r="B5243" s="1">
        <v>40942</v>
      </c>
      <c r="C5243" t="s">
        <v>138</v>
      </c>
      <c r="D5243" t="s">
        <v>610</v>
      </c>
      <c r="E5243" t="s">
        <v>90</v>
      </c>
      <c r="F5243">
        <v>55</v>
      </c>
      <c r="G5243" t="str">
        <f t="array" ref="G5243">INDEX(BillToName,MATCH(A5243,'Bill to Data'!$A$2:$A$3040,0))</f>
        <v>MICHAEL KONEN</v>
      </c>
      <c r="H5243" t="str">
        <f t="shared" si="81"/>
        <v>XRC8002-VK</v>
      </c>
    </row>
    <row r="5244" spans="1:8" x14ac:dyDescent="0.55000000000000004">
      <c r="A5244" t="s">
        <v>4657</v>
      </c>
      <c r="B5244" s="1">
        <v>40942</v>
      </c>
      <c r="C5244" t="s">
        <v>1</v>
      </c>
      <c r="D5244" t="s">
        <v>4658</v>
      </c>
      <c r="E5244" t="s">
        <v>4659</v>
      </c>
      <c r="F5244">
        <v>0</v>
      </c>
      <c r="G5244" t="str">
        <f t="array" ref="G5244">INDEX(BillToName,MATCH(A5244,'Bill to Data'!$A$2:$A$3040,0))</f>
        <v>ALAN RAU</v>
      </c>
      <c r="H5244" t="str">
        <f t="shared" si="81"/>
        <v>ULD120-015</v>
      </c>
    </row>
    <row r="5245" spans="1:8" x14ac:dyDescent="0.55000000000000004">
      <c r="A5245" t="s">
        <v>4657</v>
      </c>
      <c r="B5245" s="1">
        <v>40942</v>
      </c>
      <c r="C5245" t="s">
        <v>1</v>
      </c>
      <c r="D5245" t="s">
        <v>4660</v>
      </c>
      <c r="E5245" t="s">
        <v>4661</v>
      </c>
      <c r="F5245">
        <v>1</v>
      </c>
      <c r="G5245" t="str">
        <f t="array" ref="G5245">INDEX(BillToName,MATCH(A5245,'Bill to Data'!$A$2:$A$3040,0))</f>
        <v>ALAN RAU</v>
      </c>
      <c r="H5245" t="str">
        <f t="shared" si="81"/>
        <v>115-0159-496</v>
      </c>
    </row>
    <row r="5246" spans="1:8" x14ac:dyDescent="0.55000000000000004">
      <c r="A5246" t="s">
        <v>4657</v>
      </c>
      <c r="B5246" s="1">
        <v>40942</v>
      </c>
      <c r="C5246" t="s">
        <v>1</v>
      </c>
      <c r="D5246" t="s">
        <v>4662</v>
      </c>
      <c r="E5246" t="s">
        <v>4663</v>
      </c>
      <c r="F5246">
        <v>1</v>
      </c>
      <c r="G5246" t="str">
        <f t="array" ref="G5246">INDEX(BillToName,MATCH(A5246,'Bill to Data'!$A$2:$A$3040,0))</f>
        <v>ALAN RAU</v>
      </c>
      <c r="H5246" t="str">
        <f t="shared" si="81"/>
        <v>115-0171-176</v>
      </c>
    </row>
    <row r="5247" spans="1:8" x14ac:dyDescent="0.55000000000000004">
      <c r="A5247" t="s">
        <v>4657</v>
      </c>
      <c r="B5247" s="1">
        <v>40942</v>
      </c>
      <c r="C5247" t="s">
        <v>1</v>
      </c>
      <c r="D5247" t="s">
        <v>1687</v>
      </c>
      <c r="E5247" t="s">
        <v>1688</v>
      </c>
      <c r="F5247">
        <v>1</v>
      </c>
      <c r="G5247" t="str">
        <f t="array" ref="G5247">INDEX(BillToName,MATCH(A5247,'Bill to Data'!$A$2:$A$3040,0))</f>
        <v>ALAN RAU</v>
      </c>
      <c r="H5247" t="str">
        <f t="shared" si="81"/>
        <v>422-0000-090</v>
      </c>
    </row>
    <row r="5248" spans="1:8" x14ac:dyDescent="0.55000000000000004">
      <c r="A5248" t="s">
        <v>4664</v>
      </c>
      <c r="B5248" s="1">
        <v>40942</v>
      </c>
      <c r="C5248" t="s">
        <v>1</v>
      </c>
      <c r="D5248" t="s">
        <v>1288</v>
      </c>
      <c r="E5248" t="s">
        <v>1289</v>
      </c>
      <c r="F5248">
        <v>1</v>
      </c>
      <c r="G5248" t="str">
        <f t="array" ref="G5248">INDEX(BillToName,MATCH(A5248,'Bill to Data'!$A$2:$A$3040,0))</f>
        <v>JOSEPH HODGES</v>
      </c>
      <c r="H5248" t="str">
        <f t="shared" si="81"/>
        <v>21773-244C-3/4</v>
      </c>
    </row>
    <row r="5249" spans="1:8" x14ac:dyDescent="0.55000000000000004">
      <c r="A5249" t="s">
        <v>4665</v>
      </c>
      <c r="B5249" s="1">
        <v>40942</v>
      </c>
      <c r="C5249" t="s">
        <v>1</v>
      </c>
      <c r="D5249" t="s">
        <v>4660</v>
      </c>
      <c r="E5249" t="s">
        <v>4661</v>
      </c>
      <c r="F5249">
        <v>1</v>
      </c>
      <c r="G5249" t="str">
        <f t="array" ref="G5249">INDEX(BillToName,MATCH(A5249,'Bill to Data'!$A$2:$A$3040,0))</f>
        <v>STEVEN TERRYBERRY</v>
      </c>
      <c r="H5249" t="str">
        <f t="shared" si="81"/>
        <v>115-0159-496</v>
      </c>
    </row>
    <row r="5250" spans="1:8" x14ac:dyDescent="0.55000000000000004">
      <c r="A5250" t="s">
        <v>4665</v>
      </c>
      <c r="B5250" s="1">
        <v>40942</v>
      </c>
      <c r="C5250" t="s">
        <v>1</v>
      </c>
      <c r="D5250" t="s">
        <v>1889</v>
      </c>
      <c r="E5250" t="s">
        <v>4602</v>
      </c>
      <c r="F5250">
        <v>1</v>
      </c>
      <c r="G5250" t="str">
        <f t="array" ref="G5250">INDEX(BillToName,MATCH(A5250,'Bill to Data'!$A$2:$A$3040,0))</f>
        <v>STEVEN TERRYBERRY</v>
      </c>
      <c r="H5250" t="str">
        <f t="shared" ref="H5250:H5313" si="82">LEFT(D5250,LEN(D5250))</f>
        <v>115-0171-151</v>
      </c>
    </row>
    <row r="5251" spans="1:8" x14ac:dyDescent="0.55000000000000004">
      <c r="A5251" t="s">
        <v>4666</v>
      </c>
      <c r="B5251" s="1">
        <v>40942</v>
      </c>
      <c r="C5251" t="s">
        <v>1</v>
      </c>
      <c r="D5251" t="s">
        <v>2133</v>
      </c>
      <c r="E5251" t="s">
        <v>2134</v>
      </c>
      <c r="F5251">
        <v>1</v>
      </c>
      <c r="G5251" t="str">
        <f t="array" ref="G5251">INDEX(BillToName,MATCH(A5251,'Bill to Data'!$A$2:$A$3040,0))</f>
        <v>LUCAS BRUSAMARELLO</v>
      </c>
      <c r="H5251" t="str">
        <f t="shared" si="82"/>
        <v>117-0171-245</v>
      </c>
    </row>
    <row r="5252" spans="1:8" x14ac:dyDescent="0.55000000000000004">
      <c r="A5252" t="s">
        <v>4667</v>
      </c>
      <c r="B5252" s="1">
        <v>40942</v>
      </c>
      <c r="C5252" t="s">
        <v>1</v>
      </c>
      <c r="D5252" t="s">
        <v>996</v>
      </c>
      <c r="E5252" t="s">
        <v>997</v>
      </c>
      <c r="F5252">
        <v>6</v>
      </c>
      <c r="G5252" t="str">
        <f t="array" ref="G5252">INDEX(BillToName,MATCH(A5252,'Bill to Data'!$A$2:$A$3040,0))</f>
        <v>Elizabeth Flores</v>
      </c>
      <c r="H5252" t="str">
        <f t="shared" si="82"/>
        <v>XR8001VS</v>
      </c>
    </row>
    <row r="5253" spans="1:8" x14ac:dyDescent="0.55000000000000004">
      <c r="A5253" t="s">
        <v>4667</v>
      </c>
      <c r="B5253" s="1">
        <v>40942</v>
      </c>
      <c r="C5253" t="s">
        <v>1</v>
      </c>
      <c r="D5253" t="s">
        <v>151</v>
      </c>
      <c r="E5253" t="s">
        <v>152</v>
      </c>
      <c r="F5253">
        <v>4</v>
      </c>
      <c r="G5253" t="str">
        <f t="array" ref="G5253">INDEX(BillToName,MATCH(A5253,'Bill to Data'!$A$2:$A$3040,0))</f>
        <v>Elizabeth Flores</v>
      </c>
      <c r="H5253" t="str">
        <f t="shared" si="82"/>
        <v>4193A-PP-10-100</v>
      </c>
    </row>
    <row r="5254" spans="1:8" x14ac:dyDescent="0.55000000000000004">
      <c r="A5254" t="s">
        <v>4668</v>
      </c>
      <c r="B5254" s="1">
        <v>40942</v>
      </c>
      <c r="C5254" t="s">
        <v>1</v>
      </c>
      <c r="D5254" t="s">
        <v>4669</v>
      </c>
      <c r="E5254" t="s">
        <v>387</v>
      </c>
      <c r="F5254">
        <v>10</v>
      </c>
      <c r="G5254" t="str">
        <f t="array" ref="G5254">INDEX(BillToName,MATCH(A5254,'Bill to Data'!$A$2:$A$3040,0))</f>
        <v>Elson Shields</v>
      </c>
      <c r="H5254" t="str">
        <f t="shared" si="82"/>
        <v>TP0015-SS</v>
      </c>
    </row>
    <row r="5255" spans="1:8" x14ac:dyDescent="0.55000000000000004">
      <c r="A5255" t="s">
        <v>4668</v>
      </c>
      <c r="B5255" s="1">
        <v>40942</v>
      </c>
      <c r="C5255" t="s">
        <v>1</v>
      </c>
      <c r="D5255" t="s">
        <v>2319</v>
      </c>
      <c r="E5255" t="s">
        <v>387</v>
      </c>
      <c r="F5255">
        <v>10</v>
      </c>
      <c r="G5255" t="str">
        <f t="array" ref="G5255">INDEX(BillToName,MATCH(A5255,'Bill to Data'!$A$2:$A$3040,0))</f>
        <v>Elson Shields</v>
      </c>
      <c r="H5255" t="str">
        <f t="shared" si="82"/>
        <v>TP0010-SS</v>
      </c>
    </row>
    <row r="5256" spans="1:8" x14ac:dyDescent="0.55000000000000004">
      <c r="A5256" t="s">
        <v>4668</v>
      </c>
      <c r="B5256" s="1">
        <v>40942</v>
      </c>
      <c r="C5256" t="s">
        <v>1</v>
      </c>
      <c r="D5256" t="s">
        <v>475</v>
      </c>
      <c r="E5256" t="s">
        <v>476</v>
      </c>
      <c r="F5256">
        <v>1</v>
      </c>
      <c r="G5256" t="str">
        <f t="array" ref="G5256">INDEX(BillToName,MATCH(A5256,'Bill to Data'!$A$2:$A$3040,0))</f>
        <v>Elson Shields</v>
      </c>
      <c r="H5256" t="str">
        <f t="shared" si="82"/>
        <v>19350-212-406-N</v>
      </c>
    </row>
    <row r="5257" spans="1:8" x14ac:dyDescent="0.55000000000000004">
      <c r="A5257" t="s">
        <v>4668</v>
      </c>
      <c r="B5257" s="1">
        <v>40942</v>
      </c>
      <c r="C5257" t="s">
        <v>1</v>
      </c>
      <c r="D5257" t="s">
        <v>473</v>
      </c>
      <c r="E5257" t="s">
        <v>474</v>
      </c>
      <c r="F5257">
        <v>2</v>
      </c>
      <c r="G5257" t="str">
        <f t="array" ref="G5257">INDEX(BillToName,MATCH(A5257,'Bill to Data'!$A$2:$A$3040,0))</f>
        <v>Elson Shields</v>
      </c>
      <c r="H5257" t="str">
        <f t="shared" si="82"/>
        <v>19349-211-406-N</v>
      </c>
    </row>
    <row r="5258" spans="1:8" x14ac:dyDescent="0.55000000000000004">
      <c r="A5258" t="s">
        <v>4668</v>
      </c>
      <c r="B5258" s="1">
        <v>40942</v>
      </c>
      <c r="C5258" t="s">
        <v>1</v>
      </c>
      <c r="D5258" t="s">
        <v>1937</v>
      </c>
      <c r="E5258" t="s">
        <v>76</v>
      </c>
      <c r="F5258">
        <v>3</v>
      </c>
      <c r="G5258" t="str">
        <f t="array" ref="G5258">INDEX(BillToName,MATCH(A5258,'Bill to Data'!$A$2:$A$3040,0))</f>
        <v>Elson Shields</v>
      </c>
      <c r="H5258" t="str">
        <f t="shared" si="82"/>
        <v>QJ111SQ-1-1/2</v>
      </c>
    </row>
    <row r="5259" spans="1:8" x14ac:dyDescent="0.55000000000000004">
      <c r="A5259" t="s">
        <v>4670</v>
      </c>
      <c r="B5259" s="1">
        <v>40942</v>
      </c>
      <c r="C5259" t="s">
        <v>138</v>
      </c>
      <c r="D5259" t="s">
        <v>810</v>
      </c>
      <c r="E5259" t="s">
        <v>145</v>
      </c>
      <c r="F5259">
        <v>8</v>
      </c>
      <c r="G5259" t="str">
        <f t="array" ref="G5259">INDEX(BillToName,MATCH(A5259,'Bill to Data'!$A$2:$A$3040,0))</f>
        <v>DAMON BECKHAM</v>
      </c>
      <c r="H5259" t="str">
        <f t="shared" si="82"/>
        <v>QJ363C-750-1-NY</v>
      </c>
    </row>
    <row r="5260" spans="1:8" x14ac:dyDescent="0.55000000000000004">
      <c r="A5260" t="s">
        <v>4671</v>
      </c>
      <c r="B5260" s="1">
        <v>40945</v>
      </c>
      <c r="C5260" t="s">
        <v>1</v>
      </c>
      <c r="D5260" t="s">
        <v>785</v>
      </c>
      <c r="E5260" t="s">
        <v>786</v>
      </c>
      <c r="F5260">
        <v>2</v>
      </c>
      <c r="G5260" t="str">
        <f t="array" ref="G5260">INDEX(BillToName,MATCH(A5260,'Bill to Data'!$A$2:$A$3040,0))</f>
        <v>Ronald Fowler</v>
      </c>
      <c r="H5260" t="str">
        <f t="shared" si="82"/>
        <v>12690-3/4-NYB</v>
      </c>
    </row>
    <row r="5261" spans="1:8" x14ac:dyDescent="0.55000000000000004">
      <c r="A5261" t="s">
        <v>4671</v>
      </c>
      <c r="B5261" s="1">
        <v>40945</v>
      </c>
      <c r="C5261" t="s">
        <v>1</v>
      </c>
      <c r="D5261" t="s">
        <v>350</v>
      </c>
      <c r="E5261" t="s">
        <v>351</v>
      </c>
      <c r="F5261">
        <v>0</v>
      </c>
      <c r="G5261" t="str">
        <f t="array" ref="G5261">INDEX(BillToName,MATCH(A5261,'Bill to Data'!$A$2:$A$3040,0))</f>
        <v>Ronald Fowler</v>
      </c>
      <c r="H5261" t="str">
        <f t="shared" si="82"/>
        <v>AA144A-1</v>
      </c>
    </row>
    <row r="5262" spans="1:8" x14ac:dyDescent="0.55000000000000004">
      <c r="A5262" t="s">
        <v>4671</v>
      </c>
      <c r="B5262" s="1">
        <v>40945</v>
      </c>
      <c r="C5262" t="s">
        <v>1</v>
      </c>
      <c r="D5262" t="s">
        <v>3693</v>
      </c>
      <c r="E5262" t="s">
        <v>4672</v>
      </c>
      <c r="F5262">
        <v>1</v>
      </c>
      <c r="G5262" t="str">
        <f t="array" ref="G5262">INDEX(BillToName,MATCH(A5262,'Bill to Data'!$A$2:$A$3040,0))</f>
        <v>Ronald Fowler</v>
      </c>
      <c r="H5262" t="str">
        <f t="shared" si="82"/>
        <v>LST075-50</v>
      </c>
    </row>
    <row r="5263" spans="1:8" x14ac:dyDescent="0.55000000000000004">
      <c r="A5263" t="s">
        <v>4671</v>
      </c>
      <c r="B5263" s="1">
        <v>40945</v>
      </c>
      <c r="C5263" t="s">
        <v>1</v>
      </c>
      <c r="D5263" t="s">
        <v>122</v>
      </c>
      <c r="E5263" t="s">
        <v>76</v>
      </c>
      <c r="F5263">
        <v>11</v>
      </c>
      <c r="G5263" t="str">
        <f t="array" ref="G5263">INDEX(BillToName,MATCH(A5263,'Bill to Data'!$A$2:$A$3040,0))</f>
        <v>Ronald Fowler</v>
      </c>
      <c r="H5263" t="str">
        <f t="shared" si="82"/>
        <v>QJ111SQ-1-1/4</v>
      </c>
    </row>
    <row r="5264" spans="1:8" x14ac:dyDescent="0.55000000000000004">
      <c r="A5264" t="s">
        <v>4671</v>
      </c>
      <c r="B5264" s="1">
        <v>40945</v>
      </c>
      <c r="C5264" t="s">
        <v>1</v>
      </c>
      <c r="D5264" t="s">
        <v>78</v>
      </c>
      <c r="E5264" t="s">
        <v>79</v>
      </c>
      <c r="F5264">
        <v>1</v>
      </c>
      <c r="G5264" t="str">
        <f t="array" ref="G5264">INDEX(BillToName,MATCH(A5264,'Bill to Data'!$A$2:$A$3040,0))</f>
        <v>Ronald Fowler</v>
      </c>
      <c r="H5264" t="str">
        <f t="shared" si="82"/>
        <v>18640-113-540-N</v>
      </c>
    </row>
    <row r="5265" spans="1:8" x14ac:dyDescent="0.55000000000000004">
      <c r="A5265" t="s">
        <v>4671</v>
      </c>
      <c r="B5265" s="1">
        <v>40945</v>
      </c>
      <c r="C5265" t="s">
        <v>1</v>
      </c>
      <c r="D5265" t="s">
        <v>80</v>
      </c>
      <c r="E5265" t="s">
        <v>81</v>
      </c>
      <c r="F5265">
        <v>4</v>
      </c>
      <c r="G5265" t="str">
        <f t="array" ref="G5265">INDEX(BillToName,MATCH(A5265,'Bill to Data'!$A$2:$A$3040,0))</f>
        <v>Ronald Fowler</v>
      </c>
      <c r="H5265" t="str">
        <f t="shared" si="82"/>
        <v>18639-112-540-N</v>
      </c>
    </row>
    <row r="5266" spans="1:8" x14ac:dyDescent="0.55000000000000004">
      <c r="A5266" t="s">
        <v>4671</v>
      </c>
      <c r="B5266" s="1">
        <v>40945</v>
      </c>
      <c r="C5266" t="s">
        <v>1</v>
      </c>
      <c r="D5266" t="s">
        <v>82</v>
      </c>
      <c r="E5266" t="s">
        <v>83</v>
      </c>
      <c r="F5266">
        <v>6</v>
      </c>
      <c r="G5266" t="str">
        <f t="array" ref="G5266">INDEX(BillToName,MATCH(A5266,'Bill to Data'!$A$2:$A$3040,0))</f>
        <v>Ronald Fowler</v>
      </c>
      <c r="H5266" t="str">
        <f t="shared" si="82"/>
        <v>18638-111-540-N</v>
      </c>
    </row>
    <row r="5267" spans="1:8" x14ac:dyDescent="0.55000000000000004">
      <c r="A5267" t="s">
        <v>4671</v>
      </c>
      <c r="B5267" s="1">
        <v>40945</v>
      </c>
      <c r="C5267" t="s">
        <v>1</v>
      </c>
      <c r="D5267" t="s">
        <v>1178</v>
      </c>
      <c r="E5267" t="s">
        <v>30</v>
      </c>
      <c r="F5267">
        <v>11</v>
      </c>
      <c r="G5267" t="str">
        <f t="array" ref="G5267">INDEX(BillToName,MATCH(A5267,'Bill to Data'!$A$2:$A$3040,0))</f>
        <v>Ronald Fowler</v>
      </c>
      <c r="H5267" t="str">
        <f t="shared" si="82"/>
        <v>25612-7-NYR</v>
      </c>
    </row>
    <row r="5268" spans="1:8" x14ac:dyDescent="0.55000000000000004">
      <c r="A5268" t="s">
        <v>4671</v>
      </c>
      <c r="B5268" s="1">
        <v>40945</v>
      </c>
      <c r="C5268" t="s">
        <v>1</v>
      </c>
      <c r="D5268" t="s">
        <v>1177</v>
      </c>
      <c r="E5268" t="s">
        <v>47</v>
      </c>
      <c r="F5268">
        <v>11</v>
      </c>
      <c r="G5268" t="str">
        <f t="array" ref="G5268">INDEX(BillToName,MATCH(A5268,'Bill to Data'!$A$2:$A$3040,0))</f>
        <v>Ronald Fowler</v>
      </c>
      <c r="H5268" t="str">
        <f t="shared" si="82"/>
        <v>TTJ60-11005VP</v>
      </c>
    </row>
    <row r="5269" spans="1:8" x14ac:dyDescent="0.55000000000000004">
      <c r="A5269" t="s">
        <v>4673</v>
      </c>
      <c r="B5269" s="1">
        <v>40945</v>
      </c>
      <c r="C5269" t="s">
        <v>1</v>
      </c>
      <c r="D5269" t="s">
        <v>2910</v>
      </c>
      <c r="E5269" t="s">
        <v>3890</v>
      </c>
      <c r="F5269">
        <v>1</v>
      </c>
      <c r="G5269" t="str">
        <f t="array" ref="G5269">INDEX(BillToName,MATCH(A5269,'Bill to Data'!$A$2:$A$3040,0))</f>
        <v>JASON DAWSON</v>
      </c>
      <c r="H5269" t="str">
        <f t="shared" si="82"/>
        <v>VWIC300</v>
      </c>
    </row>
    <row r="5270" spans="1:8" x14ac:dyDescent="0.55000000000000004">
      <c r="A5270" t="s">
        <v>4673</v>
      </c>
      <c r="B5270" s="1">
        <v>40945</v>
      </c>
      <c r="C5270" t="s">
        <v>1</v>
      </c>
      <c r="D5270" t="s">
        <v>3029</v>
      </c>
      <c r="E5270" t="s">
        <v>3030</v>
      </c>
      <c r="F5270">
        <v>1</v>
      </c>
      <c r="G5270" t="str">
        <f t="array" ref="G5270">INDEX(BillToName,MATCH(A5270,'Bill to Data'!$A$2:$A$3040,0))</f>
        <v>JASON DAWSON</v>
      </c>
      <c r="H5270" t="str">
        <f t="shared" si="82"/>
        <v>063-0159-438</v>
      </c>
    </row>
    <row r="5271" spans="1:8" x14ac:dyDescent="0.55000000000000004">
      <c r="A5271" t="s">
        <v>4673</v>
      </c>
      <c r="B5271" s="1">
        <v>40945</v>
      </c>
      <c r="C5271" t="s">
        <v>1</v>
      </c>
      <c r="D5271" t="s">
        <v>242</v>
      </c>
      <c r="E5271" t="s">
        <v>243</v>
      </c>
      <c r="F5271">
        <v>80</v>
      </c>
      <c r="G5271" t="str">
        <f t="array" ref="G5271">INDEX(BillToName,MATCH(A5271,'Bill to Data'!$A$2:$A$3040,0))</f>
        <v>JASON DAWSON</v>
      </c>
      <c r="H5271" t="str">
        <f t="shared" si="82"/>
        <v>CP19438-EPR</v>
      </c>
    </row>
    <row r="5272" spans="1:8" x14ac:dyDescent="0.55000000000000004">
      <c r="A5272" t="s">
        <v>4673</v>
      </c>
      <c r="B5272" s="1">
        <v>40945</v>
      </c>
      <c r="C5272" t="s">
        <v>1</v>
      </c>
      <c r="D5272" t="s">
        <v>121</v>
      </c>
      <c r="E5272" t="s">
        <v>30</v>
      </c>
      <c r="F5272">
        <v>40</v>
      </c>
      <c r="G5272" t="str">
        <f t="array" ref="G5272">INDEX(BillToName,MATCH(A5272,'Bill to Data'!$A$2:$A$3040,0))</f>
        <v>JASON DAWSON</v>
      </c>
      <c r="H5272" t="str">
        <f t="shared" si="82"/>
        <v>25612-3-NYR</v>
      </c>
    </row>
    <row r="5273" spans="1:8" x14ac:dyDescent="0.55000000000000004">
      <c r="A5273" t="s">
        <v>4673</v>
      </c>
      <c r="B5273" s="1">
        <v>40945</v>
      </c>
      <c r="C5273" t="s">
        <v>1</v>
      </c>
      <c r="D5273" t="s">
        <v>29</v>
      </c>
      <c r="E5273" t="s">
        <v>30</v>
      </c>
      <c r="F5273">
        <v>40</v>
      </c>
      <c r="G5273" t="str">
        <f t="array" ref="G5273">INDEX(BillToName,MATCH(A5273,'Bill to Data'!$A$2:$A$3040,0))</f>
        <v>JASON DAWSON</v>
      </c>
      <c r="H5273" t="str">
        <f t="shared" si="82"/>
        <v>25612-4-NYR</v>
      </c>
    </row>
    <row r="5274" spans="1:8" x14ac:dyDescent="0.55000000000000004">
      <c r="A5274" t="s">
        <v>4673</v>
      </c>
      <c r="B5274" s="1">
        <v>40945</v>
      </c>
      <c r="C5274" t="s">
        <v>1</v>
      </c>
      <c r="D5274" t="s">
        <v>61</v>
      </c>
      <c r="E5274" t="s">
        <v>60</v>
      </c>
      <c r="F5274">
        <v>40</v>
      </c>
      <c r="G5274" t="str">
        <f t="array" ref="G5274">INDEX(BillToName,MATCH(A5274,'Bill to Data'!$A$2:$A$3040,0))</f>
        <v>JASON DAWSON</v>
      </c>
      <c r="H5274" t="str">
        <f t="shared" si="82"/>
        <v>DG11004-VP</v>
      </c>
    </row>
    <row r="5275" spans="1:8" x14ac:dyDescent="0.55000000000000004">
      <c r="A5275" t="s">
        <v>4673</v>
      </c>
      <c r="B5275" s="1">
        <v>40945</v>
      </c>
      <c r="C5275" t="s">
        <v>1</v>
      </c>
      <c r="D5275" t="s">
        <v>313</v>
      </c>
      <c r="E5275" t="s">
        <v>60</v>
      </c>
      <c r="F5275">
        <v>40</v>
      </c>
      <c r="G5275" t="str">
        <f t="array" ref="G5275">INDEX(BillToName,MATCH(A5275,'Bill to Data'!$A$2:$A$3040,0))</f>
        <v>JASON DAWSON</v>
      </c>
      <c r="H5275" t="str">
        <f t="shared" si="82"/>
        <v>DG11003-VP</v>
      </c>
    </row>
    <row r="5276" spans="1:8" x14ac:dyDescent="0.55000000000000004">
      <c r="A5276" t="s">
        <v>4674</v>
      </c>
      <c r="B5276" s="1">
        <v>40945</v>
      </c>
      <c r="C5276" t="s">
        <v>1</v>
      </c>
      <c r="D5276" t="s">
        <v>48</v>
      </c>
      <c r="E5276" t="s">
        <v>47</v>
      </c>
      <c r="F5276">
        <v>56</v>
      </c>
      <c r="G5276" t="str">
        <f t="array" ref="G5276">INDEX(BillToName,MATCH(A5276,'Bill to Data'!$A$2:$A$3040,0))</f>
        <v>PETER KRAMER</v>
      </c>
      <c r="H5276" t="str">
        <f t="shared" si="82"/>
        <v>TTJ60-11004VP</v>
      </c>
    </row>
    <row r="5277" spans="1:8" x14ac:dyDescent="0.55000000000000004">
      <c r="A5277" t="s">
        <v>4675</v>
      </c>
      <c r="B5277" s="1">
        <v>40945</v>
      </c>
      <c r="C5277" t="s">
        <v>1</v>
      </c>
      <c r="D5277" t="s">
        <v>1298</v>
      </c>
      <c r="E5277" t="s">
        <v>1299</v>
      </c>
      <c r="F5277">
        <v>2</v>
      </c>
      <c r="G5277" t="str">
        <f t="array" ref="G5277">INDEX(BillToName,MATCH(A5277,'Bill to Data'!$A$2:$A$3040,0))</f>
        <v>JASON SNORECK</v>
      </c>
      <c r="H5277" t="str">
        <f t="shared" si="82"/>
        <v>INFD0015-19</v>
      </c>
    </row>
    <row r="5278" spans="1:8" x14ac:dyDescent="0.55000000000000004">
      <c r="A5278" t="s">
        <v>4676</v>
      </c>
      <c r="B5278" s="1">
        <v>40945</v>
      </c>
      <c r="C5278" t="s">
        <v>138</v>
      </c>
      <c r="D5278" t="s">
        <v>3355</v>
      </c>
      <c r="E5278" t="s">
        <v>134</v>
      </c>
      <c r="F5278">
        <v>1</v>
      </c>
      <c r="G5278" t="str">
        <f t="array" ref="G5278">INDEX(BillToName,MATCH(A5278,'Bill to Data'!$A$2:$A$3040,0))</f>
        <v>MICHAEL ETHRIDGE</v>
      </c>
      <c r="H5278" t="str">
        <f t="shared" si="82"/>
        <v>9306C-HM1C</v>
      </c>
    </row>
    <row r="5279" spans="1:8" x14ac:dyDescent="0.55000000000000004">
      <c r="A5279" t="s">
        <v>4677</v>
      </c>
      <c r="B5279" s="1">
        <v>40946</v>
      </c>
      <c r="C5279" t="s">
        <v>1</v>
      </c>
      <c r="D5279" t="s">
        <v>33</v>
      </c>
      <c r="E5279" t="s">
        <v>34</v>
      </c>
      <c r="F5279">
        <v>4</v>
      </c>
      <c r="G5279" t="str">
        <f t="array" ref="G5279">INDEX(BillToName,MATCH(A5279,'Bill to Data'!$A$2:$A$3040,0))</f>
        <v>Kenneth Cade</v>
      </c>
      <c r="H5279" t="str">
        <f t="shared" si="82"/>
        <v>AA6B</v>
      </c>
    </row>
    <row r="5280" spans="1:8" x14ac:dyDescent="0.55000000000000004">
      <c r="A5280" t="s">
        <v>4678</v>
      </c>
      <c r="B5280" s="1">
        <v>40946</v>
      </c>
      <c r="C5280" t="s">
        <v>138</v>
      </c>
      <c r="D5280" t="s">
        <v>2037</v>
      </c>
      <c r="E5280" t="s">
        <v>2038</v>
      </c>
      <c r="F5280">
        <v>2</v>
      </c>
      <c r="G5280" t="str">
        <f t="array" ref="G5280">INDEX(BillToName,MATCH(A5280,'Bill to Data'!$A$2:$A$3040,0))</f>
        <v>DAVID MILLER</v>
      </c>
      <c r="H5280" t="str">
        <f t="shared" si="82"/>
        <v>OC-20</v>
      </c>
    </row>
    <row r="5281" spans="1:8" x14ac:dyDescent="0.55000000000000004">
      <c r="A5281" t="s">
        <v>4678</v>
      </c>
      <c r="B5281" s="1">
        <v>40946</v>
      </c>
      <c r="C5281" t="s">
        <v>138</v>
      </c>
      <c r="D5281" t="s">
        <v>4679</v>
      </c>
      <c r="E5281" t="s">
        <v>4680</v>
      </c>
      <c r="F5281">
        <v>3</v>
      </c>
      <c r="G5281" t="str">
        <f t="array" ref="G5281">INDEX(BillToName,MATCH(A5281,'Bill to Data'!$A$2:$A$3040,0))</f>
        <v>DAVID MILLER</v>
      </c>
      <c r="H5281" t="str">
        <f t="shared" si="82"/>
        <v>H1/4U-0520HE</v>
      </c>
    </row>
    <row r="5282" spans="1:8" x14ac:dyDescent="0.55000000000000004">
      <c r="A5282" t="s">
        <v>4681</v>
      </c>
      <c r="B5282" s="1">
        <v>40946</v>
      </c>
      <c r="C5282" t="s">
        <v>1</v>
      </c>
      <c r="D5282" t="s">
        <v>3877</v>
      </c>
      <c r="E5282" t="s">
        <v>743</v>
      </c>
      <c r="F5282">
        <v>2</v>
      </c>
      <c r="G5282" t="str">
        <f t="array" ref="G5282">INDEX(BillToName,MATCH(A5282,'Bill to Data'!$A$2:$A$3040,0))</f>
        <v>Jesse Smith</v>
      </c>
      <c r="H5282" t="str">
        <f t="shared" si="82"/>
        <v>QJ8355-1/4-NYB</v>
      </c>
    </row>
    <row r="5283" spans="1:8" x14ac:dyDescent="0.55000000000000004">
      <c r="A5283" t="s">
        <v>4682</v>
      </c>
      <c r="B5283" s="1">
        <v>40946</v>
      </c>
      <c r="C5283" t="s">
        <v>1</v>
      </c>
      <c r="D5283" t="s">
        <v>77</v>
      </c>
      <c r="E5283" t="s">
        <v>30</v>
      </c>
      <c r="F5283">
        <v>5</v>
      </c>
      <c r="G5283" t="str">
        <f t="array" ref="G5283">INDEX(BillToName,MATCH(A5283,'Bill to Data'!$A$2:$A$3040,0))</f>
        <v>Eric Rogers</v>
      </c>
      <c r="H5283" t="str">
        <f t="shared" si="82"/>
        <v>25612-6-NYR</v>
      </c>
    </row>
    <row r="5284" spans="1:8" x14ac:dyDescent="0.55000000000000004">
      <c r="A5284" t="s">
        <v>4682</v>
      </c>
      <c r="B5284" s="1">
        <v>40946</v>
      </c>
      <c r="C5284" t="s">
        <v>1</v>
      </c>
      <c r="D5284" t="s">
        <v>1127</v>
      </c>
      <c r="E5284" t="s">
        <v>63</v>
      </c>
      <c r="F5284">
        <v>5</v>
      </c>
      <c r="G5284" t="str">
        <f t="array" ref="G5284">INDEX(BillToName,MATCH(A5284,'Bill to Data'!$A$2:$A$3040,0))</f>
        <v>Eric Rogers</v>
      </c>
      <c r="H5284" t="str">
        <f t="shared" si="82"/>
        <v>TP11002-VS</v>
      </c>
    </row>
    <row r="5285" spans="1:8" x14ac:dyDescent="0.55000000000000004">
      <c r="A5285" t="s">
        <v>4682</v>
      </c>
      <c r="B5285" s="1">
        <v>40946</v>
      </c>
      <c r="C5285" t="s">
        <v>1</v>
      </c>
      <c r="D5285" t="s">
        <v>2081</v>
      </c>
      <c r="E5285" t="s">
        <v>319</v>
      </c>
      <c r="F5285">
        <v>4</v>
      </c>
      <c r="G5285" t="str">
        <f t="array" ref="G5285">INDEX(BillToName,MATCH(A5285,'Bill to Data'!$A$2:$A$3040,0))</f>
        <v>Eric Rogers</v>
      </c>
      <c r="H5285" t="str">
        <f t="shared" si="82"/>
        <v>AA111-1/2</v>
      </c>
    </row>
    <row r="5286" spans="1:8" x14ac:dyDescent="0.55000000000000004">
      <c r="A5286" t="s">
        <v>4682</v>
      </c>
      <c r="B5286" s="1">
        <v>40946</v>
      </c>
      <c r="C5286" t="s">
        <v>1</v>
      </c>
      <c r="D5286" t="s">
        <v>164</v>
      </c>
      <c r="E5286" t="s">
        <v>81</v>
      </c>
      <c r="F5286">
        <v>2</v>
      </c>
      <c r="G5286" t="str">
        <f t="array" ref="G5286">INDEX(BillToName,MATCH(A5286,'Bill to Data'!$A$2:$A$3040,0))</f>
        <v>Eric Rogers</v>
      </c>
      <c r="H5286" t="str">
        <f t="shared" si="82"/>
        <v>18636-112-406-N</v>
      </c>
    </row>
    <row r="5287" spans="1:8" x14ac:dyDescent="0.55000000000000004">
      <c r="A5287" t="s">
        <v>4682</v>
      </c>
      <c r="B5287" s="1">
        <v>40946</v>
      </c>
      <c r="C5287" t="s">
        <v>1</v>
      </c>
      <c r="D5287" t="s">
        <v>163</v>
      </c>
      <c r="E5287" t="s">
        <v>83</v>
      </c>
      <c r="F5287">
        <v>2</v>
      </c>
      <c r="G5287" t="str">
        <f t="array" ref="G5287">INDEX(BillToName,MATCH(A5287,'Bill to Data'!$A$2:$A$3040,0))</f>
        <v>Eric Rogers</v>
      </c>
      <c r="H5287" t="str">
        <f t="shared" si="82"/>
        <v>18635-111-406-N</v>
      </c>
    </row>
    <row r="5288" spans="1:8" x14ac:dyDescent="0.55000000000000004">
      <c r="A5288" t="s">
        <v>4683</v>
      </c>
      <c r="B5288" s="1">
        <v>40946</v>
      </c>
      <c r="C5288" t="s">
        <v>138</v>
      </c>
      <c r="D5288" t="s">
        <v>1760</v>
      </c>
      <c r="E5288" t="s">
        <v>1761</v>
      </c>
      <c r="F5288">
        <v>1</v>
      </c>
      <c r="G5288" t="str">
        <f t="array" ref="G5288">INDEX(BillToName,MATCH(A5288,'Bill to Data'!$A$2:$A$3040,0))</f>
        <v>JOHN DOZIER</v>
      </c>
      <c r="H5288" t="str">
        <f t="shared" si="82"/>
        <v>506400-3415</v>
      </c>
    </row>
    <row r="5289" spans="1:8" x14ac:dyDescent="0.55000000000000004">
      <c r="A5289" t="s">
        <v>4684</v>
      </c>
      <c r="B5289" s="1">
        <v>40947</v>
      </c>
      <c r="C5289" t="s">
        <v>138</v>
      </c>
      <c r="D5289" t="s">
        <v>1328</v>
      </c>
      <c r="E5289" t="s">
        <v>1280</v>
      </c>
      <c r="F5289">
        <v>100</v>
      </c>
      <c r="G5289" t="str">
        <f t="array" ref="G5289">INDEX(BillToName,MATCH(A5289,'Bill to Data'!$A$2:$A$3040,0))</f>
        <v>RICHARD SMITH</v>
      </c>
      <c r="H5289" t="str">
        <f t="shared" si="82"/>
        <v>TTI11002-VP</v>
      </c>
    </row>
    <row r="5290" spans="1:8" x14ac:dyDescent="0.55000000000000004">
      <c r="A5290" t="s">
        <v>4684</v>
      </c>
      <c r="B5290" s="1">
        <v>40947</v>
      </c>
      <c r="C5290" t="s">
        <v>138</v>
      </c>
      <c r="D5290" t="s">
        <v>1047</v>
      </c>
      <c r="E5290" t="s">
        <v>30</v>
      </c>
      <c r="F5290">
        <v>100</v>
      </c>
      <c r="G5290" t="str">
        <f t="array" ref="G5290">INDEX(BillToName,MATCH(A5290,'Bill to Data'!$A$2:$A$3040,0))</f>
        <v>RICHARD SMITH</v>
      </c>
      <c r="H5290" t="str">
        <f t="shared" si="82"/>
        <v>25598-6-NYR</v>
      </c>
    </row>
    <row r="5291" spans="1:8" x14ac:dyDescent="0.55000000000000004">
      <c r="A5291" t="s">
        <v>4685</v>
      </c>
      <c r="B5291" s="1">
        <v>40947</v>
      </c>
      <c r="C5291" t="s">
        <v>138</v>
      </c>
      <c r="D5291" t="s">
        <v>810</v>
      </c>
      <c r="E5291" t="s">
        <v>145</v>
      </c>
      <c r="F5291">
        <v>1</v>
      </c>
      <c r="G5291" t="str">
        <f t="array" ref="G5291">INDEX(BillToName,MATCH(A5291,'Bill to Data'!$A$2:$A$3040,0))</f>
        <v>Advance Turf Solutions</v>
      </c>
      <c r="H5291" t="str">
        <f t="shared" si="82"/>
        <v>QJ363C-750-1-NY</v>
      </c>
    </row>
    <row r="5292" spans="1:8" x14ac:dyDescent="0.55000000000000004">
      <c r="A5292" t="s">
        <v>4685</v>
      </c>
      <c r="B5292" s="1">
        <v>40947</v>
      </c>
      <c r="C5292" t="s">
        <v>138</v>
      </c>
      <c r="D5292" t="s">
        <v>1331</v>
      </c>
      <c r="E5292" t="s">
        <v>145</v>
      </c>
      <c r="F5292">
        <v>1</v>
      </c>
      <c r="G5292" t="str">
        <f t="array" ref="G5292">INDEX(BillToName,MATCH(A5292,'Bill to Data'!$A$2:$A$3040,0))</f>
        <v>Advance Turf Solutions</v>
      </c>
      <c r="H5292" t="str">
        <f t="shared" si="82"/>
        <v>QJ363C-750-2-NY</v>
      </c>
    </row>
    <row r="5293" spans="1:8" x14ac:dyDescent="0.55000000000000004">
      <c r="A5293" t="s">
        <v>4685</v>
      </c>
      <c r="B5293" s="1">
        <v>40947</v>
      </c>
      <c r="C5293" t="s">
        <v>138</v>
      </c>
      <c r="D5293" t="s">
        <v>413</v>
      </c>
      <c r="E5293" t="s">
        <v>76</v>
      </c>
      <c r="F5293">
        <v>12</v>
      </c>
      <c r="G5293" t="str">
        <f t="array" ref="G5293">INDEX(BillToName,MATCH(A5293,'Bill to Data'!$A$2:$A$3040,0))</f>
        <v>Advance Turf Solutions</v>
      </c>
      <c r="H5293" t="str">
        <f t="shared" si="82"/>
        <v>QJ111-3/4</v>
      </c>
    </row>
    <row r="5294" spans="1:8" x14ac:dyDescent="0.55000000000000004">
      <c r="A5294" t="s">
        <v>4686</v>
      </c>
      <c r="B5294" s="1">
        <v>40947</v>
      </c>
      <c r="C5294" t="s">
        <v>138</v>
      </c>
      <c r="D5294" t="s">
        <v>292</v>
      </c>
      <c r="E5294" t="s">
        <v>293</v>
      </c>
      <c r="F5294">
        <v>65</v>
      </c>
      <c r="G5294" t="str">
        <f t="array" ref="G5294">INDEX(BillToName,MATCH(A5294,'Bill to Data'!$A$2:$A$3040,0))</f>
        <v>Bruce Ross</v>
      </c>
      <c r="H5294" t="str">
        <f t="shared" si="82"/>
        <v>AIXR11002VP</v>
      </c>
    </row>
    <row r="5295" spans="1:8" x14ac:dyDescent="0.55000000000000004">
      <c r="A5295" t="s">
        <v>4687</v>
      </c>
      <c r="B5295" s="1">
        <v>40947</v>
      </c>
      <c r="C5295" t="s">
        <v>138</v>
      </c>
      <c r="D5295" t="s">
        <v>4688</v>
      </c>
      <c r="E5295" t="s">
        <v>134</v>
      </c>
      <c r="F5295">
        <v>1</v>
      </c>
      <c r="G5295" t="str">
        <f t="array" ref="G5295">INDEX(BillToName,MATCH(A5295,'Bill to Data'!$A$2:$A$3040,0))</f>
        <v>James Englehart</v>
      </c>
      <c r="H5295" t="str">
        <f t="shared" si="82"/>
        <v>9016C-O</v>
      </c>
    </row>
    <row r="5296" spans="1:8" x14ac:dyDescent="0.55000000000000004">
      <c r="A5296" t="s">
        <v>4687</v>
      </c>
      <c r="B5296" s="1">
        <v>40947</v>
      </c>
      <c r="C5296" t="s">
        <v>138</v>
      </c>
      <c r="D5296" t="s">
        <v>577</v>
      </c>
      <c r="E5296" t="s">
        <v>578</v>
      </c>
      <c r="F5296">
        <v>0</v>
      </c>
      <c r="G5296" t="str">
        <f t="array" ref="G5296">INDEX(BillToName,MATCH(A5296,'Bill to Data'!$A$2:$A$3040,0))</f>
        <v>James Englehart</v>
      </c>
      <c r="H5296" t="str">
        <f t="shared" si="82"/>
        <v>AA122-1/2-PP-50</v>
      </c>
    </row>
    <row r="5297" spans="1:8" x14ac:dyDescent="0.55000000000000004">
      <c r="A5297" t="s">
        <v>4689</v>
      </c>
      <c r="B5297" s="1">
        <v>40947</v>
      </c>
      <c r="C5297" t="s">
        <v>1</v>
      </c>
      <c r="D5297" t="s">
        <v>805</v>
      </c>
      <c r="E5297" t="s">
        <v>806</v>
      </c>
      <c r="F5297">
        <v>1</v>
      </c>
      <c r="G5297" t="str">
        <f t="array" ref="G5297">INDEX(BillToName,MATCH(A5297,'Bill to Data'!$A$2:$A$3040,0))</f>
        <v>Ryan Dare</v>
      </c>
      <c r="H5297" t="str">
        <f t="shared" si="82"/>
        <v>117-0171-249</v>
      </c>
    </row>
    <row r="5298" spans="1:8" x14ac:dyDescent="0.55000000000000004">
      <c r="A5298" t="s">
        <v>4690</v>
      </c>
      <c r="B5298" s="1">
        <v>40947</v>
      </c>
      <c r="C5298" t="s">
        <v>1</v>
      </c>
      <c r="D5298" t="s">
        <v>522</v>
      </c>
      <c r="E5298" t="s">
        <v>63</v>
      </c>
      <c r="F5298">
        <v>11</v>
      </c>
      <c r="G5298" t="str">
        <f t="array" ref="G5298">INDEX(BillToName,MATCH(A5298,'Bill to Data'!$A$2:$A$3040,0))</f>
        <v>Aubrey Wells</v>
      </c>
      <c r="H5298" t="str">
        <f t="shared" si="82"/>
        <v>TP8003VS</v>
      </c>
    </row>
    <row r="5299" spans="1:8" x14ac:dyDescent="0.55000000000000004">
      <c r="A5299" t="s">
        <v>4690</v>
      </c>
      <c r="B5299" s="1">
        <v>40947</v>
      </c>
      <c r="C5299" t="s">
        <v>1</v>
      </c>
      <c r="D5299" t="s">
        <v>77</v>
      </c>
      <c r="E5299" t="s">
        <v>30</v>
      </c>
      <c r="F5299">
        <v>11</v>
      </c>
      <c r="G5299" t="str">
        <f t="array" ref="G5299">INDEX(BillToName,MATCH(A5299,'Bill to Data'!$A$2:$A$3040,0))</f>
        <v>Aubrey Wells</v>
      </c>
      <c r="H5299" t="str">
        <f t="shared" si="82"/>
        <v>25612-6-NYR</v>
      </c>
    </row>
    <row r="5300" spans="1:8" x14ac:dyDescent="0.55000000000000004">
      <c r="A5300" t="s">
        <v>4691</v>
      </c>
      <c r="B5300" s="1">
        <v>40947</v>
      </c>
      <c r="C5300" t="s">
        <v>1</v>
      </c>
      <c r="D5300" t="s">
        <v>2715</v>
      </c>
      <c r="E5300" t="s">
        <v>3851</v>
      </c>
      <c r="F5300">
        <v>3</v>
      </c>
      <c r="G5300" t="str">
        <f t="array" ref="G5300">INDEX(BillToName,MATCH(A5300,'Bill to Data'!$A$2:$A$3040,0))</f>
        <v>Joe Beuligmann</v>
      </c>
      <c r="H5300" t="str">
        <f t="shared" si="82"/>
        <v>5319</v>
      </c>
    </row>
    <row r="5301" spans="1:8" x14ac:dyDescent="0.55000000000000004">
      <c r="A5301" t="s">
        <v>4691</v>
      </c>
      <c r="B5301" s="1">
        <v>40947</v>
      </c>
      <c r="C5301" t="s">
        <v>1</v>
      </c>
      <c r="D5301" t="s">
        <v>261</v>
      </c>
      <c r="E5301" t="s">
        <v>106</v>
      </c>
      <c r="F5301">
        <v>75</v>
      </c>
      <c r="G5301" t="str">
        <f t="array" ref="G5301">INDEX(BillToName,MATCH(A5301,'Bill to Data'!$A$2:$A$3040,0))</f>
        <v>Joe Beuligmann</v>
      </c>
      <c r="H5301" t="str">
        <f t="shared" si="82"/>
        <v>AIC11003-VS</v>
      </c>
    </row>
    <row r="5302" spans="1:8" x14ac:dyDescent="0.55000000000000004">
      <c r="A5302" t="s">
        <v>4692</v>
      </c>
      <c r="B5302" s="1">
        <v>40947</v>
      </c>
      <c r="C5302" t="s">
        <v>1</v>
      </c>
      <c r="D5302" t="s">
        <v>33</v>
      </c>
      <c r="E5302" t="s">
        <v>34</v>
      </c>
      <c r="F5302">
        <v>4</v>
      </c>
      <c r="G5302" t="str">
        <f t="array" ref="G5302">INDEX(BillToName,MATCH(A5302,'Bill to Data'!$A$2:$A$3040,0))</f>
        <v>Kenneth Cade</v>
      </c>
      <c r="H5302" t="str">
        <f t="shared" si="82"/>
        <v>AA6B</v>
      </c>
    </row>
    <row r="5303" spans="1:8" x14ac:dyDescent="0.55000000000000004">
      <c r="A5303" t="s">
        <v>4693</v>
      </c>
      <c r="B5303" s="1">
        <v>40947</v>
      </c>
      <c r="C5303" t="s">
        <v>1</v>
      </c>
      <c r="D5303" t="s">
        <v>259</v>
      </c>
      <c r="E5303" t="s">
        <v>63</v>
      </c>
      <c r="F5303">
        <v>18</v>
      </c>
      <c r="G5303" t="str">
        <f t="array" ref="G5303">INDEX(BillToName,MATCH(A5303,'Bill to Data'!$A$2:$A$3040,0))</f>
        <v>Dale Yarid</v>
      </c>
      <c r="H5303" t="str">
        <f t="shared" si="82"/>
        <v>TP8008VS</v>
      </c>
    </row>
    <row r="5304" spans="1:8" x14ac:dyDescent="0.55000000000000004">
      <c r="A5304" t="s">
        <v>4694</v>
      </c>
      <c r="B5304" s="1">
        <v>40947</v>
      </c>
      <c r="C5304" t="s">
        <v>1</v>
      </c>
      <c r="D5304" t="s">
        <v>1937</v>
      </c>
      <c r="E5304" t="s">
        <v>76</v>
      </c>
      <c r="F5304">
        <v>40</v>
      </c>
      <c r="G5304" t="str">
        <f t="array" ref="G5304">INDEX(BillToName,MATCH(A5304,'Bill to Data'!$A$2:$A$3040,0))</f>
        <v>Sam Sneed</v>
      </c>
      <c r="H5304" t="str">
        <f t="shared" si="82"/>
        <v>QJ111SQ-1-1/2</v>
      </c>
    </row>
    <row r="5305" spans="1:8" x14ac:dyDescent="0.55000000000000004">
      <c r="A5305" t="s">
        <v>4695</v>
      </c>
      <c r="B5305" s="1">
        <v>40947</v>
      </c>
      <c r="C5305" t="s">
        <v>138</v>
      </c>
      <c r="D5305" t="s">
        <v>1884</v>
      </c>
      <c r="E5305" t="s">
        <v>1885</v>
      </c>
      <c r="F5305">
        <v>1</v>
      </c>
      <c r="G5305" t="str">
        <f t="array" ref="G5305">INDEX(BillToName,MATCH(A5305,'Bill to Data'!$A$2:$A$3040,0))</f>
        <v>Simon Dixon</v>
      </c>
      <c r="H5305" t="str">
        <f t="shared" si="82"/>
        <v>SF-1100-PTSI-00</v>
      </c>
    </row>
    <row r="5306" spans="1:8" x14ac:dyDescent="0.55000000000000004">
      <c r="A5306" t="s">
        <v>4696</v>
      </c>
      <c r="B5306" s="1">
        <v>40947</v>
      </c>
      <c r="C5306" t="s">
        <v>138</v>
      </c>
      <c r="D5306" t="s">
        <v>4348</v>
      </c>
      <c r="E5306" t="s">
        <v>4349</v>
      </c>
      <c r="F5306">
        <v>1</v>
      </c>
      <c r="G5306" t="str">
        <f t="array" ref="G5306">INDEX(BillToName,MATCH(A5306,'Bill to Data'!$A$2:$A$3040,0))</f>
        <v>CHRISTIAN WAGNER</v>
      </c>
      <c r="H5306" t="str">
        <f t="shared" si="82"/>
        <v>346BE-36-C</v>
      </c>
    </row>
    <row r="5307" spans="1:8" x14ac:dyDescent="0.55000000000000004">
      <c r="A5307" t="s">
        <v>4696</v>
      </c>
      <c r="B5307" s="1">
        <v>40947</v>
      </c>
      <c r="C5307" t="s">
        <v>138</v>
      </c>
      <c r="D5307" t="s">
        <v>2667</v>
      </c>
      <c r="E5307" t="s">
        <v>4540</v>
      </c>
      <c r="F5307">
        <v>2</v>
      </c>
      <c r="G5307" t="str">
        <f t="array" ref="G5307">INDEX(BillToName,MATCH(A5307,'Bill to Data'!$A$2:$A$3040,0))</f>
        <v>CHRISTIAN WAGNER</v>
      </c>
      <c r="H5307" t="str">
        <f t="shared" si="82"/>
        <v>V100FP</v>
      </c>
    </row>
    <row r="5308" spans="1:8" x14ac:dyDescent="0.55000000000000004">
      <c r="A5308" t="s">
        <v>4696</v>
      </c>
      <c r="B5308" s="1">
        <v>40947</v>
      </c>
      <c r="C5308" t="s">
        <v>138</v>
      </c>
      <c r="D5308" t="s">
        <v>3695</v>
      </c>
      <c r="E5308" t="s">
        <v>4697</v>
      </c>
      <c r="F5308">
        <v>2</v>
      </c>
      <c r="G5308" t="str">
        <f t="array" ref="G5308">INDEX(BillToName,MATCH(A5308,'Bill to Data'!$A$2:$A$3040,0))</f>
        <v>CHRISTIAN WAGNER</v>
      </c>
      <c r="H5308" t="str">
        <f t="shared" si="82"/>
        <v>V075</v>
      </c>
    </row>
    <row r="5309" spans="1:8" x14ac:dyDescent="0.55000000000000004">
      <c r="A5309" t="s">
        <v>4696</v>
      </c>
      <c r="B5309" s="1">
        <v>40947</v>
      </c>
      <c r="C5309" t="s">
        <v>138</v>
      </c>
      <c r="D5309" t="s">
        <v>4698</v>
      </c>
      <c r="E5309" t="s">
        <v>4699</v>
      </c>
      <c r="F5309">
        <v>2</v>
      </c>
      <c r="G5309" t="str">
        <f t="array" ref="G5309">INDEX(BillToName,MATCH(A5309,'Bill to Data'!$A$2:$A$3040,0))</f>
        <v>CHRISTIAN WAGNER</v>
      </c>
      <c r="H5309" t="str">
        <f t="shared" si="82"/>
        <v>V150SL</v>
      </c>
    </row>
    <row r="5310" spans="1:8" x14ac:dyDescent="0.55000000000000004">
      <c r="A5310" t="s">
        <v>4696</v>
      </c>
      <c r="B5310" s="1">
        <v>40947</v>
      </c>
      <c r="C5310" t="s">
        <v>138</v>
      </c>
      <c r="D5310" t="s">
        <v>4700</v>
      </c>
      <c r="E5310" t="s">
        <v>4701</v>
      </c>
      <c r="F5310">
        <v>1</v>
      </c>
      <c r="G5310" t="str">
        <f t="array" ref="G5310">INDEX(BillToName,MATCH(A5310,'Bill to Data'!$A$2:$A$3040,0))</f>
        <v>CHRISTIAN WAGNER</v>
      </c>
      <c r="H5310" t="str">
        <f t="shared" si="82"/>
        <v>LST125-80</v>
      </c>
    </row>
    <row r="5311" spans="1:8" x14ac:dyDescent="0.55000000000000004">
      <c r="A5311" t="s">
        <v>4696</v>
      </c>
      <c r="B5311" s="1">
        <v>40947</v>
      </c>
      <c r="C5311" t="s">
        <v>138</v>
      </c>
      <c r="D5311" t="s">
        <v>4702</v>
      </c>
      <c r="E5311" t="s">
        <v>4703</v>
      </c>
      <c r="F5311">
        <v>1</v>
      </c>
      <c r="G5311" t="str">
        <f t="array" ref="G5311">INDEX(BillToName,MATCH(A5311,'Bill to Data'!$A$2:$A$3040,0))</f>
        <v>CHRISTIAN WAGNER</v>
      </c>
      <c r="H5311" t="str">
        <f t="shared" si="82"/>
        <v>LST1580</v>
      </c>
    </row>
    <row r="5312" spans="1:8" x14ac:dyDescent="0.55000000000000004">
      <c r="A5312" t="s">
        <v>4696</v>
      </c>
      <c r="B5312" s="1">
        <v>40947</v>
      </c>
      <c r="C5312" t="s">
        <v>138</v>
      </c>
      <c r="D5312" t="s">
        <v>2022</v>
      </c>
      <c r="E5312" t="s">
        <v>4704</v>
      </c>
      <c r="F5312">
        <v>1</v>
      </c>
      <c r="G5312" t="str">
        <f t="array" ref="G5312">INDEX(BillToName,MATCH(A5312,'Bill to Data'!$A$2:$A$3040,0))</f>
        <v>CHRISTIAN WAGNER</v>
      </c>
      <c r="H5312" t="str">
        <f t="shared" si="82"/>
        <v>LS150-50</v>
      </c>
    </row>
    <row r="5313" spans="1:8" x14ac:dyDescent="0.55000000000000004">
      <c r="A5313" t="s">
        <v>4696</v>
      </c>
      <c r="B5313" s="1">
        <v>40947</v>
      </c>
      <c r="C5313" t="s">
        <v>138</v>
      </c>
      <c r="D5313" t="s">
        <v>3461</v>
      </c>
      <c r="E5313" t="s">
        <v>4705</v>
      </c>
      <c r="F5313">
        <v>2</v>
      </c>
      <c r="G5313" t="str">
        <f t="array" ref="G5313">INDEX(BillToName,MATCH(A5313,'Bill to Data'!$A$2:$A$3040,0))</f>
        <v>CHRISTIAN WAGNER</v>
      </c>
      <c r="H5313" t="str">
        <f t="shared" si="82"/>
        <v>TF100</v>
      </c>
    </row>
    <row r="5314" spans="1:8" x14ac:dyDescent="0.55000000000000004">
      <c r="A5314" t="s">
        <v>4696</v>
      </c>
      <c r="B5314" s="1">
        <v>40947</v>
      </c>
      <c r="C5314" t="s">
        <v>138</v>
      </c>
      <c r="D5314" t="s">
        <v>266</v>
      </c>
      <c r="E5314" t="s">
        <v>4706</v>
      </c>
      <c r="F5314">
        <v>1</v>
      </c>
      <c r="G5314" t="str">
        <f t="array" ref="G5314">INDEX(BillToName,MATCH(A5314,'Bill to Data'!$A$2:$A$3040,0))</f>
        <v>CHRISTIAN WAGNER</v>
      </c>
      <c r="H5314" t="str">
        <f t="shared" ref="H5314:H5377" si="83">LEFT(D5314,LEN(D5314))</f>
        <v>TF150</v>
      </c>
    </row>
    <row r="5315" spans="1:8" x14ac:dyDescent="0.55000000000000004">
      <c r="A5315" t="s">
        <v>4696</v>
      </c>
      <c r="B5315" s="1">
        <v>40947</v>
      </c>
      <c r="C5315" t="s">
        <v>138</v>
      </c>
      <c r="D5315" t="s">
        <v>2358</v>
      </c>
      <c r="E5315" t="s">
        <v>4707</v>
      </c>
      <c r="F5315">
        <v>1</v>
      </c>
      <c r="G5315" t="str">
        <f t="array" ref="G5315">INDEX(BillToName,MATCH(A5315,'Bill to Data'!$A$2:$A$3040,0))</f>
        <v>CHRISTIAN WAGNER</v>
      </c>
      <c r="H5315" t="str">
        <f t="shared" si="83"/>
        <v>TF220</v>
      </c>
    </row>
    <row r="5316" spans="1:8" x14ac:dyDescent="0.55000000000000004">
      <c r="A5316" t="s">
        <v>4696</v>
      </c>
      <c r="B5316" s="1">
        <v>40947</v>
      </c>
      <c r="C5316" t="s">
        <v>138</v>
      </c>
      <c r="D5316" t="s">
        <v>1282</v>
      </c>
      <c r="E5316" t="s">
        <v>4708</v>
      </c>
      <c r="F5316">
        <v>10</v>
      </c>
      <c r="G5316" t="str">
        <f t="array" ref="G5316">INDEX(BillToName,MATCH(A5316,'Bill to Data'!$A$2:$A$3040,0))</f>
        <v>CHRISTIAN WAGNER</v>
      </c>
      <c r="H5316" t="str">
        <f t="shared" si="83"/>
        <v>HB100-075</v>
      </c>
    </row>
    <row r="5317" spans="1:8" x14ac:dyDescent="0.55000000000000004">
      <c r="A5317" t="s">
        <v>4696</v>
      </c>
      <c r="B5317" s="1">
        <v>40947</v>
      </c>
      <c r="C5317" t="s">
        <v>138</v>
      </c>
      <c r="D5317" t="s">
        <v>39</v>
      </c>
      <c r="E5317" t="s">
        <v>4709</v>
      </c>
      <c r="F5317">
        <v>3</v>
      </c>
      <c r="G5317" t="str">
        <f t="array" ref="G5317">INDEX(BillToName,MATCH(A5317,'Bill to Data'!$A$2:$A$3040,0))</f>
        <v>CHRISTIAN WAGNER</v>
      </c>
      <c r="H5317" t="str">
        <f t="shared" si="83"/>
        <v>HB075-050</v>
      </c>
    </row>
    <row r="5318" spans="1:8" x14ac:dyDescent="0.55000000000000004">
      <c r="A5318" t="s">
        <v>4696</v>
      </c>
      <c r="B5318" s="1">
        <v>40947</v>
      </c>
      <c r="C5318" t="s">
        <v>138</v>
      </c>
      <c r="D5318" t="s">
        <v>1374</v>
      </c>
      <c r="E5318" t="s">
        <v>4570</v>
      </c>
      <c r="F5318">
        <v>5</v>
      </c>
      <c r="G5318" t="str">
        <f t="array" ref="G5318">INDEX(BillToName,MATCH(A5318,'Bill to Data'!$A$2:$A$3040,0))</f>
        <v>CHRISTIAN WAGNER</v>
      </c>
      <c r="H5318" t="str">
        <f t="shared" si="83"/>
        <v>NIP100-SH</v>
      </c>
    </row>
    <row r="5319" spans="1:8" x14ac:dyDescent="0.55000000000000004">
      <c r="A5319" t="s">
        <v>4696</v>
      </c>
      <c r="B5319" s="1">
        <v>40947</v>
      </c>
      <c r="C5319" t="s">
        <v>138</v>
      </c>
      <c r="D5319" t="s">
        <v>271</v>
      </c>
      <c r="E5319" t="s">
        <v>4710</v>
      </c>
      <c r="F5319">
        <v>3</v>
      </c>
      <c r="G5319" t="str">
        <f t="array" ref="G5319">INDEX(BillToName,MATCH(A5319,'Bill to Data'!$A$2:$A$3040,0))</f>
        <v>CHRISTIAN WAGNER</v>
      </c>
      <c r="H5319" t="str">
        <f t="shared" si="83"/>
        <v>NIP075-SH</v>
      </c>
    </row>
    <row r="5320" spans="1:8" x14ac:dyDescent="0.55000000000000004">
      <c r="A5320" t="s">
        <v>4696</v>
      </c>
      <c r="B5320" s="1">
        <v>40947</v>
      </c>
      <c r="C5320" t="s">
        <v>138</v>
      </c>
      <c r="D5320" t="s">
        <v>4711</v>
      </c>
      <c r="E5320" t="s">
        <v>4712</v>
      </c>
      <c r="F5320">
        <v>2</v>
      </c>
      <c r="G5320" t="str">
        <f t="array" ref="G5320">INDEX(BillToName,MATCH(A5320,'Bill to Data'!$A$2:$A$3040,0))</f>
        <v>CHRISTIAN WAGNER</v>
      </c>
      <c r="H5320" t="str">
        <f t="shared" si="83"/>
        <v>HB125-100</v>
      </c>
    </row>
    <row r="5321" spans="1:8" x14ac:dyDescent="0.55000000000000004">
      <c r="A5321" t="s">
        <v>4696</v>
      </c>
      <c r="B5321" s="1">
        <v>40947</v>
      </c>
      <c r="C5321" t="s">
        <v>138</v>
      </c>
      <c r="D5321" t="s">
        <v>4713</v>
      </c>
      <c r="E5321" t="s">
        <v>4714</v>
      </c>
      <c r="F5321">
        <v>5</v>
      </c>
      <c r="G5321" t="str">
        <f t="array" ref="G5321">INDEX(BillToName,MATCH(A5321,'Bill to Data'!$A$2:$A$3040,0))</f>
        <v>CHRISTIAN WAGNER</v>
      </c>
      <c r="H5321" t="str">
        <f t="shared" si="83"/>
        <v>HB150-100</v>
      </c>
    </row>
    <row r="5322" spans="1:8" x14ac:dyDescent="0.55000000000000004">
      <c r="A5322" t="s">
        <v>4696</v>
      </c>
      <c r="B5322" s="1">
        <v>40947</v>
      </c>
      <c r="C5322" t="s">
        <v>138</v>
      </c>
      <c r="D5322" t="s">
        <v>4715</v>
      </c>
      <c r="E5322" t="s">
        <v>4716</v>
      </c>
      <c r="F5322">
        <v>3</v>
      </c>
      <c r="G5322" t="str">
        <f t="array" ref="G5322">INDEX(BillToName,MATCH(A5322,'Bill to Data'!$A$2:$A$3040,0))</f>
        <v>CHRISTIAN WAGNER</v>
      </c>
      <c r="H5322" t="str">
        <f t="shared" si="83"/>
        <v>SL150-90</v>
      </c>
    </row>
    <row r="5323" spans="1:8" x14ac:dyDescent="0.55000000000000004">
      <c r="A5323" t="s">
        <v>4696</v>
      </c>
      <c r="B5323" s="1">
        <v>40947</v>
      </c>
      <c r="C5323" t="s">
        <v>138</v>
      </c>
      <c r="D5323" t="s">
        <v>2394</v>
      </c>
      <c r="E5323" t="s">
        <v>4717</v>
      </c>
      <c r="F5323">
        <v>3</v>
      </c>
      <c r="G5323" t="str">
        <f t="array" ref="G5323">INDEX(BillToName,MATCH(A5323,'Bill to Data'!$A$2:$A$3040,0))</f>
        <v>CHRISTIAN WAGNER</v>
      </c>
      <c r="H5323" t="str">
        <f t="shared" si="83"/>
        <v>SL100-90</v>
      </c>
    </row>
    <row r="5324" spans="1:8" x14ac:dyDescent="0.55000000000000004">
      <c r="A5324" t="s">
        <v>4696</v>
      </c>
      <c r="B5324" s="1">
        <v>40947</v>
      </c>
      <c r="C5324" t="s">
        <v>138</v>
      </c>
      <c r="D5324" t="s">
        <v>1453</v>
      </c>
      <c r="E5324" t="s">
        <v>4718</v>
      </c>
      <c r="F5324">
        <v>2</v>
      </c>
      <c r="G5324" t="str">
        <f t="array" ref="G5324">INDEX(BillToName,MATCH(A5324,'Bill to Data'!$A$2:$A$3040,0))</f>
        <v>CHRISTIAN WAGNER</v>
      </c>
      <c r="H5324" t="str">
        <f t="shared" si="83"/>
        <v>NIP125-SH</v>
      </c>
    </row>
    <row r="5325" spans="1:8" x14ac:dyDescent="0.55000000000000004">
      <c r="A5325" t="s">
        <v>4696</v>
      </c>
      <c r="B5325" s="1">
        <v>40947</v>
      </c>
      <c r="C5325" t="s">
        <v>138</v>
      </c>
      <c r="D5325" t="s">
        <v>4719</v>
      </c>
      <c r="E5325" t="s">
        <v>4720</v>
      </c>
      <c r="F5325">
        <v>3</v>
      </c>
      <c r="G5325" t="str">
        <f t="array" ref="G5325">INDEX(BillToName,MATCH(A5325,'Bill to Data'!$A$2:$A$3040,0))</f>
        <v>CHRISTIAN WAGNER</v>
      </c>
      <c r="H5325" t="str">
        <f t="shared" si="83"/>
        <v>RN125-100</v>
      </c>
    </row>
    <row r="5326" spans="1:8" x14ac:dyDescent="0.55000000000000004">
      <c r="A5326" t="s">
        <v>4696</v>
      </c>
      <c r="B5326" s="1">
        <v>40947</v>
      </c>
      <c r="C5326" t="s">
        <v>138</v>
      </c>
      <c r="D5326" t="s">
        <v>4721</v>
      </c>
      <c r="E5326" t="s">
        <v>4722</v>
      </c>
      <c r="F5326">
        <v>10</v>
      </c>
      <c r="G5326" t="str">
        <f t="array" ref="G5326">INDEX(BillToName,MATCH(A5326,'Bill to Data'!$A$2:$A$3040,0))</f>
        <v>CHRISTIAN WAGNER</v>
      </c>
      <c r="H5326" t="str">
        <f t="shared" si="83"/>
        <v>NIP150-SH</v>
      </c>
    </row>
    <row r="5327" spans="1:8" x14ac:dyDescent="0.55000000000000004">
      <c r="A5327" t="s">
        <v>4696</v>
      </c>
      <c r="B5327" s="1">
        <v>40947</v>
      </c>
      <c r="C5327" t="s">
        <v>138</v>
      </c>
      <c r="D5327" t="s">
        <v>4723</v>
      </c>
      <c r="E5327" t="s">
        <v>4724</v>
      </c>
      <c r="F5327">
        <v>2</v>
      </c>
      <c r="G5327" t="str">
        <f t="array" ref="G5327">INDEX(BillToName,MATCH(A5327,'Bill to Data'!$A$2:$A$3040,0))</f>
        <v>CHRISTIAN WAGNER</v>
      </c>
      <c r="H5327" t="str">
        <f t="shared" si="83"/>
        <v>RB150-075</v>
      </c>
    </row>
    <row r="5328" spans="1:8" x14ac:dyDescent="0.55000000000000004">
      <c r="A5328" t="s">
        <v>4696</v>
      </c>
      <c r="B5328" s="1">
        <v>40947</v>
      </c>
      <c r="C5328" t="s">
        <v>138</v>
      </c>
      <c r="D5328" t="s">
        <v>3309</v>
      </c>
      <c r="E5328" t="s">
        <v>4725</v>
      </c>
      <c r="F5328">
        <v>5</v>
      </c>
      <c r="G5328" t="str">
        <f t="array" ref="G5328">INDEX(BillToName,MATCH(A5328,'Bill to Data'!$A$2:$A$3040,0))</f>
        <v>CHRISTIAN WAGNER</v>
      </c>
      <c r="H5328" t="str">
        <f t="shared" si="83"/>
        <v>RB100-050</v>
      </c>
    </row>
    <row r="5329" spans="1:8" x14ac:dyDescent="0.55000000000000004">
      <c r="A5329" t="s">
        <v>4696</v>
      </c>
      <c r="B5329" s="1">
        <v>40947</v>
      </c>
      <c r="C5329" t="s">
        <v>138</v>
      </c>
      <c r="D5329" t="s">
        <v>4726</v>
      </c>
      <c r="E5329" t="s">
        <v>4727</v>
      </c>
      <c r="F5329">
        <v>2</v>
      </c>
      <c r="G5329" t="str">
        <f t="array" ref="G5329">INDEX(BillToName,MATCH(A5329,'Bill to Data'!$A$2:$A$3040,0))</f>
        <v>CHRISTIAN WAGNER</v>
      </c>
      <c r="H5329" t="str">
        <f t="shared" si="83"/>
        <v>RB125-075</v>
      </c>
    </row>
    <row r="5330" spans="1:8" x14ac:dyDescent="0.55000000000000004">
      <c r="A5330" t="s">
        <v>4696</v>
      </c>
      <c r="B5330" s="1">
        <v>40947</v>
      </c>
      <c r="C5330" t="s">
        <v>138</v>
      </c>
      <c r="D5330" t="s">
        <v>4728</v>
      </c>
      <c r="E5330" t="s">
        <v>4729</v>
      </c>
      <c r="F5330">
        <v>5</v>
      </c>
      <c r="G5330" t="str">
        <f t="array" ref="G5330">INDEX(BillToName,MATCH(A5330,'Bill to Data'!$A$2:$A$3040,0))</f>
        <v>CHRISTIAN WAGNER</v>
      </c>
      <c r="H5330" t="str">
        <f t="shared" si="83"/>
        <v>TEE150</v>
      </c>
    </row>
    <row r="5331" spans="1:8" x14ac:dyDescent="0.55000000000000004">
      <c r="A5331" t="s">
        <v>4696</v>
      </c>
      <c r="B5331" s="1">
        <v>40947</v>
      </c>
      <c r="C5331" t="s">
        <v>138</v>
      </c>
      <c r="D5331" t="s">
        <v>2137</v>
      </c>
      <c r="E5331" t="s">
        <v>4730</v>
      </c>
      <c r="F5331">
        <v>3</v>
      </c>
      <c r="G5331" t="str">
        <f t="array" ref="G5331">INDEX(BillToName,MATCH(A5331,'Bill to Data'!$A$2:$A$3040,0))</f>
        <v>CHRISTIAN WAGNER</v>
      </c>
      <c r="H5331" t="str">
        <f t="shared" si="83"/>
        <v>TEE100</v>
      </c>
    </row>
    <row r="5332" spans="1:8" x14ac:dyDescent="0.55000000000000004">
      <c r="A5332" t="s">
        <v>4696</v>
      </c>
      <c r="B5332" s="1">
        <v>40947</v>
      </c>
      <c r="C5332" t="s">
        <v>138</v>
      </c>
      <c r="D5332" t="s">
        <v>269</v>
      </c>
      <c r="E5332" t="s">
        <v>4731</v>
      </c>
      <c r="F5332">
        <v>2</v>
      </c>
      <c r="G5332" t="str">
        <f t="array" ref="G5332">INDEX(BillToName,MATCH(A5332,'Bill to Data'!$A$2:$A$3040,0))</f>
        <v>CHRISTIAN WAGNER</v>
      </c>
      <c r="H5332" t="str">
        <f t="shared" si="83"/>
        <v>TEE075</v>
      </c>
    </row>
    <row r="5333" spans="1:8" x14ac:dyDescent="0.55000000000000004">
      <c r="A5333" t="s">
        <v>4696</v>
      </c>
      <c r="B5333" s="1">
        <v>40947</v>
      </c>
      <c r="C5333" t="s">
        <v>138</v>
      </c>
      <c r="D5333" t="s">
        <v>1370</v>
      </c>
      <c r="E5333" t="s">
        <v>4536</v>
      </c>
      <c r="F5333">
        <v>10</v>
      </c>
      <c r="G5333" t="str">
        <f t="array" ref="G5333">INDEX(BillToName,MATCH(A5333,'Bill to Data'!$A$2:$A$3040,0))</f>
        <v>CHRISTIAN WAGNER</v>
      </c>
      <c r="H5333" t="str">
        <f t="shared" si="83"/>
        <v>HB100</v>
      </c>
    </row>
    <row r="5334" spans="1:8" x14ac:dyDescent="0.55000000000000004">
      <c r="A5334" t="s">
        <v>4696</v>
      </c>
      <c r="B5334" s="1">
        <v>40947</v>
      </c>
      <c r="C5334" t="s">
        <v>138</v>
      </c>
      <c r="D5334" t="s">
        <v>4732</v>
      </c>
      <c r="E5334" t="s">
        <v>4733</v>
      </c>
      <c r="F5334">
        <v>1</v>
      </c>
      <c r="G5334" t="str">
        <f t="array" ref="G5334">INDEX(BillToName,MATCH(A5334,'Bill to Data'!$A$2:$A$3040,0))</f>
        <v>CHRISTIAN WAGNER</v>
      </c>
      <c r="H5334" t="str">
        <f t="shared" si="83"/>
        <v>CR125</v>
      </c>
    </row>
    <row r="5335" spans="1:8" x14ac:dyDescent="0.55000000000000004">
      <c r="A5335" t="s">
        <v>4696</v>
      </c>
      <c r="B5335" s="1">
        <v>40947</v>
      </c>
      <c r="C5335" t="s">
        <v>138</v>
      </c>
      <c r="D5335" t="s">
        <v>852</v>
      </c>
      <c r="E5335" t="s">
        <v>4734</v>
      </c>
      <c r="F5335">
        <v>1</v>
      </c>
      <c r="G5335" t="str">
        <f t="array" ref="G5335">INDEX(BillToName,MATCH(A5335,'Bill to Data'!$A$2:$A$3040,0))</f>
        <v>CHRISTIAN WAGNER</v>
      </c>
      <c r="H5335" t="str">
        <f t="shared" si="83"/>
        <v>HB200</v>
      </c>
    </row>
    <row r="5336" spans="1:8" x14ac:dyDescent="0.55000000000000004">
      <c r="A5336" t="s">
        <v>4696</v>
      </c>
      <c r="B5336" s="1">
        <v>40947</v>
      </c>
      <c r="C5336" t="s">
        <v>138</v>
      </c>
      <c r="D5336" t="s">
        <v>3542</v>
      </c>
      <c r="E5336" t="s">
        <v>4735</v>
      </c>
      <c r="F5336">
        <v>5</v>
      </c>
      <c r="G5336" t="str">
        <f t="array" ref="G5336">INDEX(BillToName,MATCH(A5336,'Bill to Data'!$A$2:$A$3040,0))</f>
        <v>CHRISTIAN WAGNER</v>
      </c>
      <c r="H5336" t="str">
        <f t="shared" si="83"/>
        <v>HB150</v>
      </c>
    </row>
    <row r="5337" spans="1:8" x14ac:dyDescent="0.55000000000000004">
      <c r="A5337" t="s">
        <v>4696</v>
      </c>
      <c r="B5337" s="1">
        <v>40947</v>
      </c>
      <c r="C5337" t="s">
        <v>138</v>
      </c>
      <c r="D5337" t="s">
        <v>332</v>
      </c>
      <c r="E5337" t="s">
        <v>4736</v>
      </c>
      <c r="F5337">
        <v>3</v>
      </c>
      <c r="G5337" t="str">
        <f t="array" ref="G5337">INDEX(BillToName,MATCH(A5337,'Bill to Data'!$A$2:$A$3040,0))</f>
        <v>CHRISTIAN WAGNER</v>
      </c>
      <c r="H5337" t="str">
        <f t="shared" si="83"/>
        <v>HB100-90</v>
      </c>
    </row>
    <row r="5338" spans="1:8" x14ac:dyDescent="0.55000000000000004">
      <c r="A5338" t="s">
        <v>4696</v>
      </c>
      <c r="B5338" s="1">
        <v>40947</v>
      </c>
      <c r="C5338" t="s">
        <v>138</v>
      </c>
      <c r="D5338" t="s">
        <v>4737</v>
      </c>
      <c r="E5338" t="s">
        <v>4738</v>
      </c>
      <c r="F5338">
        <v>3</v>
      </c>
      <c r="G5338" t="str">
        <f t="array" ref="G5338">INDEX(BillToName,MATCH(A5338,'Bill to Data'!$A$2:$A$3040,0))</f>
        <v>CHRISTIAN WAGNER</v>
      </c>
      <c r="H5338" t="str">
        <f t="shared" si="83"/>
        <v>HB150-90</v>
      </c>
    </row>
    <row r="5339" spans="1:8" x14ac:dyDescent="0.55000000000000004">
      <c r="A5339" t="s">
        <v>4696</v>
      </c>
      <c r="B5339" s="1">
        <v>40947</v>
      </c>
      <c r="C5339" t="s">
        <v>138</v>
      </c>
      <c r="D5339" t="s">
        <v>4739</v>
      </c>
      <c r="E5339" t="s">
        <v>4740</v>
      </c>
      <c r="F5339">
        <v>1</v>
      </c>
      <c r="G5339" t="str">
        <f t="array" ref="G5339">INDEX(BillToName,MATCH(A5339,'Bill to Data'!$A$2:$A$3040,0))</f>
        <v>CHRISTIAN WAGNER</v>
      </c>
      <c r="H5339" t="str">
        <f t="shared" si="83"/>
        <v>PLUG200</v>
      </c>
    </row>
    <row r="5340" spans="1:8" x14ac:dyDescent="0.55000000000000004">
      <c r="A5340" t="s">
        <v>4696</v>
      </c>
      <c r="B5340" s="1">
        <v>40947</v>
      </c>
      <c r="C5340" t="s">
        <v>138</v>
      </c>
      <c r="D5340" t="s">
        <v>4741</v>
      </c>
      <c r="E5340" t="s">
        <v>4742</v>
      </c>
      <c r="F5340">
        <v>5</v>
      </c>
      <c r="G5340" t="str">
        <f t="array" ref="G5340">INDEX(BillToName,MATCH(A5340,'Bill to Data'!$A$2:$A$3040,0))</f>
        <v>CHRISTIAN WAGNER</v>
      </c>
      <c r="H5340" t="str">
        <f t="shared" si="83"/>
        <v>HB100/075-90</v>
      </c>
    </row>
    <row r="5341" spans="1:8" x14ac:dyDescent="0.55000000000000004">
      <c r="A5341" t="s">
        <v>4696</v>
      </c>
      <c r="B5341" s="1">
        <v>40947</v>
      </c>
      <c r="C5341" t="s">
        <v>138</v>
      </c>
      <c r="D5341" t="s">
        <v>37</v>
      </c>
      <c r="E5341" t="s">
        <v>4743</v>
      </c>
      <c r="F5341">
        <v>3</v>
      </c>
      <c r="G5341" t="str">
        <f t="array" ref="G5341">INDEX(BillToName,MATCH(A5341,'Bill to Data'!$A$2:$A$3040,0))</f>
        <v>CHRISTIAN WAGNER</v>
      </c>
      <c r="H5341" t="str">
        <f t="shared" si="83"/>
        <v>HB075/050-90</v>
      </c>
    </row>
    <row r="5342" spans="1:8" x14ac:dyDescent="0.55000000000000004">
      <c r="A5342" t="s">
        <v>4696</v>
      </c>
      <c r="B5342" s="1">
        <v>40947</v>
      </c>
      <c r="C5342" t="s">
        <v>138</v>
      </c>
      <c r="D5342" t="s">
        <v>4744</v>
      </c>
      <c r="E5342" t="s">
        <v>2870</v>
      </c>
      <c r="F5342">
        <v>2</v>
      </c>
      <c r="G5342" t="str">
        <f t="array" ref="G5342">INDEX(BillToName,MATCH(A5342,'Bill to Data'!$A$2:$A$3040,0))</f>
        <v>CHRISTIAN WAGNER</v>
      </c>
      <c r="H5342" t="str">
        <f t="shared" si="83"/>
        <v>D41892-1/2-POM-</v>
      </c>
    </row>
    <row r="5343" spans="1:8" x14ac:dyDescent="0.55000000000000004">
      <c r="A5343" t="s">
        <v>4696</v>
      </c>
      <c r="B5343" s="1">
        <v>40947</v>
      </c>
      <c r="C5343" t="s">
        <v>138</v>
      </c>
      <c r="D5343" t="s">
        <v>4745</v>
      </c>
      <c r="E5343" t="s">
        <v>4746</v>
      </c>
      <c r="F5343">
        <v>1</v>
      </c>
      <c r="G5343" t="str">
        <f t="array" ref="G5343">INDEX(BillToName,MATCH(A5343,'Bill to Data'!$A$2:$A$3040,0))</f>
        <v>CHRISTIAN WAGNER</v>
      </c>
      <c r="H5343" t="str">
        <f t="shared" si="83"/>
        <v>444BE-44T4T-C</v>
      </c>
    </row>
    <row r="5344" spans="1:8" x14ac:dyDescent="0.55000000000000004">
      <c r="A5344" t="s">
        <v>4747</v>
      </c>
      <c r="B5344" s="1">
        <v>40948</v>
      </c>
      <c r="C5344" t="s">
        <v>138</v>
      </c>
      <c r="D5344" t="s">
        <v>33</v>
      </c>
      <c r="E5344" t="s">
        <v>34</v>
      </c>
      <c r="F5344">
        <v>1</v>
      </c>
      <c r="G5344" t="str">
        <f t="array" ref="G5344">INDEX(BillToName,MATCH(A5344,'Bill to Data'!$A$2:$A$3040,0))</f>
        <v>CARL MINOR</v>
      </c>
      <c r="H5344" t="str">
        <f t="shared" si="83"/>
        <v>AA6B</v>
      </c>
    </row>
    <row r="5345" spans="1:8" x14ac:dyDescent="0.55000000000000004">
      <c r="A5345" t="s">
        <v>4748</v>
      </c>
      <c r="B5345" s="1">
        <v>40948</v>
      </c>
      <c r="C5345" t="s">
        <v>138</v>
      </c>
      <c r="D5345" t="s">
        <v>3229</v>
      </c>
      <c r="E5345" t="s">
        <v>134</v>
      </c>
      <c r="F5345">
        <v>1</v>
      </c>
      <c r="G5345" t="str">
        <f t="array" ref="G5345">INDEX(BillToName,MATCH(A5345,'Bill to Data'!$A$2:$A$3040,0))</f>
        <v>GREEN ACRES HAY FARMS</v>
      </c>
      <c r="H5345" t="str">
        <f t="shared" si="83"/>
        <v>9303C-HM1C</v>
      </c>
    </row>
    <row r="5346" spans="1:8" x14ac:dyDescent="0.55000000000000004">
      <c r="A5346" t="s">
        <v>4749</v>
      </c>
      <c r="B5346" s="1">
        <v>40948</v>
      </c>
      <c r="C5346" t="s">
        <v>138</v>
      </c>
      <c r="D5346" t="s">
        <v>108</v>
      </c>
      <c r="E5346" t="s">
        <v>109</v>
      </c>
      <c r="F5346">
        <v>1</v>
      </c>
      <c r="G5346" t="str">
        <f t="array" ref="G5346">INDEX(BillToName,MATCH(A5346,'Bill to Data'!$A$2:$A$3040,0))</f>
        <v>Peter Tagliente</v>
      </c>
      <c r="H5346" t="str">
        <f t="shared" si="83"/>
        <v>IBFD60-SET</v>
      </c>
    </row>
    <row r="5347" spans="1:8" x14ac:dyDescent="0.55000000000000004">
      <c r="A5347" t="s">
        <v>4749</v>
      </c>
      <c r="B5347" s="1">
        <v>40948</v>
      </c>
      <c r="C5347" t="s">
        <v>138</v>
      </c>
      <c r="D5347" t="s">
        <v>3461</v>
      </c>
      <c r="E5347" t="s">
        <v>4705</v>
      </c>
      <c r="F5347">
        <v>1</v>
      </c>
      <c r="G5347" t="str">
        <f t="array" ref="G5347">INDEX(BillToName,MATCH(A5347,'Bill to Data'!$A$2:$A$3040,0))</f>
        <v>Peter Tagliente</v>
      </c>
      <c r="H5347" t="str">
        <f t="shared" si="83"/>
        <v>TF100</v>
      </c>
    </row>
    <row r="5348" spans="1:8" x14ac:dyDescent="0.55000000000000004">
      <c r="A5348" t="s">
        <v>4750</v>
      </c>
      <c r="B5348" s="1">
        <v>40949</v>
      </c>
      <c r="C5348" t="s">
        <v>138</v>
      </c>
      <c r="D5348" t="s">
        <v>1668</v>
      </c>
      <c r="E5348" t="s">
        <v>1669</v>
      </c>
      <c r="F5348">
        <v>1</v>
      </c>
      <c r="G5348" t="str">
        <f t="array" ref="G5348">INDEX(BillToName,MATCH(A5348,'Bill to Data'!$A$2:$A$3040,0))</f>
        <v>GREG MARK</v>
      </c>
      <c r="H5348" t="str">
        <f t="shared" si="83"/>
        <v>063-0171-793</v>
      </c>
    </row>
    <row r="5349" spans="1:8" x14ac:dyDescent="0.55000000000000004">
      <c r="A5349" t="s">
        <v>4751</v>
      </c>
      <c r="B5349" s="1">
        <v>40949</v>
      </c>
      <c r="C5349" t="s">
        <v>138</v>
      </c>
      <c r="D5349" t="s">
        <v>777</v>
      </c>
      <c r="E5349" t="s">
        <v>778</v>
      </c>
      <c r="F5349">
        <v>260</v>
      </c>
      <c r="G5349" t="str">
        <f t="array" ref="G5349">INDEX(BillToName,MATCH(A5349,'Bill to Data'!$A$2:$A$3040,0))</f>
        <v>HENRY OLDENKAMP</v>
      </c>
      <c r="H5349" t="str">
        <f t="shared" si="83"/>
        <v>V3020-038</v>
      </c>
    </row>
    <row r="5350" spans="1:8" x14ac:dyDescent="0.55000000000000004">
      <c r="A5350" t="s">
        <v>4752</v>
      </c>
      <c r="B5350" s="1">
        <v>40949</v>
      </c>
      <c r="C5350" t="s">
        <v>138</v>
      </c>
      <c r="D5350" t="s">
        <v>4753</v>
      </c>
      <c r="E5350" t="s">
        <v>4453</v>
      </c>
      <c r="F5350">
        <v>66</v>
      </c>
      <c r="G5350" t="str">
        <f t="array" ref="G5350">INDEX(BillToName,MATCH(A5350,'Bill to Data'!$A$2:$A$3040,0))</f>
        <v>GC &amp; SR RICKERTT</v>
      </c>
      <c r="H5350" t="str">
        <f t="shared" si="83"/>
        <v>AI3070-03VP</v>
      </c>
    </row>
    <row r="5351" spans="1:8" x14ac:dyDescent="0.55000000000000004">
      <c r="A5351" t="s">
        <v>4752</v>
      </c>
      <c r="B5351" s="1">
        <v>40949</v>
      </c>
      <c r="C5351" t="s">
        <v>138</v>
      </c>
      <c r="D5351" t="s">
        <v>4454</v>
      </c>
      <c r="E5351" t="s">
        <v>4455</v>
      </c>
      <c r="F5351">
        <v>66</v>
      </c>
      <c r="G5351" t="str">
        <f t="array" ref="G5351">INDEX(BillToName,MATCH(A5351,'Bill to Data'!$A$2:$A$3040,0))</f>
        <v>GC &amp; SR RICKERTT</v>
      </c>
      <c r="H5351" t="str">
        <f t="shared" si="83"/>
        <v>98579-1-NYR</v>
      </c>
    </row>
    <row r="5352" spans="1:8" x14ac:dyDescent="0.55000000000000004">
      <c r="A5352" t="s">
        <v>4754</v>
      </c>
      <c r="B5352" s="1">
        <v>40949</v>
      </c>
      <c r="C5352" t="s">
        <v>138</v>
      </c>
      <c r="D5352" t="s">
        <v>3842</v>
      </c>
      <c r="E5352" t="s">
        <v>4755</v>
      </c>
      <c r="F5352">
        <v>2</v>
      </c>
      <c r="G5352" t="str">
        <f t="array" ref="G5352">INDEX(BillToName,MATCH(A5352,'Bill to Data'!$A$2:$A$3040,0))</f>
        <v>BRAD FOX</v>
      </c>
      <c r="H5352" t="str">
        <f t="shared" si="83"/>
        <v>MCV100</v>
      </c>
    </row>
    <row r="5353" spans="1:8" x14ac:dyDescent="0.55000000000000004">
      <c r="A5353" t="s">
        <v>4754</v>
      </c>
      <c r="B5353" s="1">
        <v>40949</v>
      </c>
      <c r="C5353" t="s">
        <v>138</v>
      </c>
      <c r="D5353" t="s">
        <v>4756</v>
      </c>
      <c r="E5353" t="s">
        <v>4757</v>
      </c>
      <c r="F5353">
        <v>2</v>
      </c>
      <c r="G5353" t="str">
        <f t="array" ref="G5353">INDEX(BillToName,MATCH(A5353,'Bill to Data'!$A$2:$A$3040,0))</f>
        <v>BRAD FOX</v>
      </c>
      <c r="H5353" t="str">
        <f t="shared" si="83"/>
        <v>M100MPT</v>
      </c>
    </row>
    <row r="5354" spans="1:8" x14ac:dyDescent="0.55000000000000004">
      <c r="A5354" t="s">
        <v>4754</v>
      </c>
      <c r="B5354" s="1">
        <v>40949</v>
      </c>
      <c r="C5354" t="s">
        <v>138</v>
      </c>
      <c r="D5354" t="s">
        <v>4758</v>
      </c>
      <c r="E5354" t="s">
        <v>4759</v>
      </c>
      <c r="F5354">
        <v>2</v>
      </c>
      <c r="G5354" t="str">
        <f t="array" ref="G5354">INDEX(BillToName,MATCH(A5354,'Bill to Data'!$A$2:$A$3040,0))</f>
        <v>BRAD FOX</v>
      </c>
      <c r="H5354" t="str">
        <f t="shared" si="83"/>
        <v>M100FPT</v>
      </c>
    </row>
    <row r="5355" spans="1:8" x14ac:dyDescent="0.55000000000000004">
      <c r="A5355" t="s">
        <v>4754</v>
      </c>
      <c r="B5355" s="1">
        <v>40949</v>
      </c>
      <c r="C5355" t="s">
        <v>138</v>
      </c>
      <c r="D5355" t="s">
        <v>929</v>
      </c>
      <c r="E5355" t="s">
        <v>4760</v>
      </c>
      <c r="F5355">
        <v>4</v>
      </c>
      <c r="G5355" t="str">
        <f t="array" ref="G5355">INDEX(BillToName,MATCH(A5355,'Bill to Data'!$A$2:$A$3040,0))</f>
        <v>BRAD FOX</v>
      </c>
      <c r="H5355" t="str">
        <f t="shared" si="83"/>
        <v>M100G</v>
      </c>
    </row>
    <row r="5356" spans="1:8" x14ac:dyDescent="0.55000000000000004">
      <c r="A5356" t="s">
        <v>4754</v>
      </c>
      <c r="B5356" s="1">
        <v>40949</v>
      </c>
      <c r="C5356" t="s">
        <v>138</v>
      </c>
      <c r="D5356" t="s">
        <v>927</v>
      </c>
      <c r="E5356" t="s">
        <v>4761</v>
      </c>
      <c r="F5356">
        <v>4</v>
      </c>
      <c r="G5356" t="str">
        <f t="array" ref="G5356">INDEX(BillToName,MATCH(A5356,'Bill to Data'!$A$2:$A$3040,0))</f>
        <v>BRAD FOX</v>
      </c>
      <c r="H5356" t="str">
        <f t="shared" si="83"/>
        <v>FC100</v>
      </c>
    </row>
    <row r="5357" spans="1:8" x14ac:dyDescent="0.55000000000000004">
      <c r="A5357" t="s">
        <v>4762</v>
      </c>
      <c r="B5357" s="1">
        <v>40949</v>
      </c>
      <c r="C5357" t="s">
        <v>138</v>
      </c>
      <c r="D5357" t="s">
        <v>4763</v>
      </c>
      <c r="E5357" t="s">
        <v>4453</v>
      </c>
      <c r="F5357">
        <v>70</v>
      </c>
      <c r="G5357" t="str">
        <f t="array" ref="G5357">INDEX(BillToName,MATCH(A5357,'Bill to Data'!$A$2:$A$3040,0))</f>
        <v>TOMOAKI MOTAI</v>
      </c>
      <c r="H5357" t="str">
        <f t="shared" si="83"/>
        <v>AI3070-04VP</v>
      </c>
    </row>
    <row r="5358" spans="1:8" x14ac:dyDescent="0.55000000000000004">
      <c r="A5358" t="s">
        <v>4762</v>
      </c>
      <c r="B5358" s="1">
        <v>40949</v>
      </c>
      <c r="C5358" t="s">
        <v>138</v>
      </c>
      <c r="D5358" t="s">
        <v>4454</v>
      </c>
      <c r="E5358" t="s">
        <v>4455</v>
      </c>
      <c r="F5358">
        <v>70</v>
      </c>
      <c r="G5358" t="str">
        <f t="array" ref="G5358">INDEX(BillToName,MATCH(A5358,'Bill to Data'!$A$2:$A$3040,0))</f>
        <v>TOMOAKI MOTAI</v>
      </c>
      <c r="H5358" t="str">
        <f t="shared" si="83"/>
        <v>98579-1-NYR</v>
      </c>
    </row>
    <row r="5359" spans="1:8" x14ac:dyDescent="0.55000000000000004">
      <c r="A5359" t="s">
        <v>4762</v>
      </c>
      <c r="B5359" s="1">
        <v>40949</v>
      </c>
      <c r="C5359" t="s">
        <v>138</v>
      </c>
      <c r="D5359" t="s">
        <v>308</v>
      </c>
      <c r="E5359" t="s">
        <v>293</v>
      </c>
      <c r="F5359">
        <v>70</v>
      </c>
      <c r="G5359" t="str">
        <f t="array" ref="G5359">INDEX(BillToName,MATCH(A5359,'Bill to Data'!$A$2:$A$3040,0))</f>
        <v>TOMOAKI MOTAI</v>
      </c>
      <c r="H5359" t="str">
        <f t="shared" si="83"/>
        <v>AIXR11003VP</v>
      </c>
    </row>
    <row r="5360" spans="1:8" x14ac:dyDescent="0.55000000000000004">
      <c r="A5360" t="s">
        <v>4762</v>
      </c>
      <c r="B5360" s="1">
        <v>40949</v>
      </c>
      <c r="C5360" t="s">
        <v>138</v>
      </c>
      <c r="D5360" t="s">
        <v>29</v>
      </c>
      <c r="E5360" t="s">
        <v>30</v>
      </c>
      <c r="F5360">
        <v>25</v>
      </c>
      <c r="G5360" t="str">
        <f t="array" ref="G5360">INDEX(BillToName,MATCH(A5360,'Bill to Data'!$A$2:$A$3040,0))</f>
        <v>TOMOAKI MOTAI</v>
      </c>
      <c r="H5360" t="str">
        <f t="shared" si="83"/>
        <v>25612-4-NYR</v>
      </c>
    </row>
    <row r="5361" spans="1:8" x14ac:dyDescent="0.55000000000000004">
      <c r="A5361" t="s">
        <v>4762</v>
      </c>
      <c r="B5361" s="1">
        <v>40949</v>
      </c>
      <c r="C5361" t="s">
        <v>138</v>
      </c>
      <c r="D5361" t="s">
        <v>436</v>
      </c>
      <c r="E5361" t="s">
        <v>47</v>
      </c>
      <c r="F5361">
        <v>25</v>
      </c>
      <c r="G5361" t="str">
        <f t="array" ref="G5361">INDEX(BillToName,MATCH(A5361,'Bill to Data'!$A$2:$A$3040,0))</f>
        <v>TOMOAKI MOTAI</v>
      </c>
      <c r="H5361" t="str">
        <f t="shared" si="83"/>
        <v>TTJ60-11002VP</v>
      </c>
    </row>
    <row r="5362" spans="1:8" x14ac:dyDescent="0.55000000000000004">
      <c r="A5362" t="s">
        <v>4762</v>
      </c>
      <c r="B5362" s="1">
        <v>40949</v>
      </c>
      <c r="C5362" t="s">
        <v>138</v>
      </c>
      <c r="D5362" t="s">
        <v>77</v>
      </c>
      <c r="E5362" t="s">
        <v>30</v>
      </c>
      <c r="F5362">
        <v>25</v>
      </c>
      <c r="G5362" t="str">
        <f t="array" ref="G5362">INDEX(BillToName,MATCH(A5362,'Bill to Data'!$A$2:$A$3040,0))</f>
        <v>TOMOAKI MOTAI</v>
      </c>
      <c r="H5362" t="str">
        <f t="shared" si="83"/>
        <v>25612-6-NYR</v>
      </c>
    </row>
    <row r="5363" spans="1:8" x14ac:dyDescent="0.55000000000000004">
      <c r="A5363" t="s">
        <v>4764</v>
      </c>
      <c r="B5363" s="1">
        <v>40949</v>
      </c>
      <c r="C5363" t="s">
        <v>1</v>
      </c>
      <c r="D5363" t="s">
        <v>73</v>
      </c>
      <c r="E5363" t="s">
        <v>74</v>
      </c>
      <c r="F5363">
        <v>20</v>
      </c>
      <c r="G5363" t="str">
        <f t="array" ref="G5363">INDEX(BillToName,MATCH(A5363,'Bill to Data'!$A$2:$A$3040,0))</f>
        <v>LANDON SPILLMAN</v>
      </c>
      <c r="H5363" t="str">
        <f t="shared" si="83"/>
        <v>19843-NYR</v>
      </c>
    </row>
    <row r="5364" spans="1:8" x14ac:dyDescent="0.55000000000000004">
      <c r="A5364" t="s">
        <v>4764</v>
      </c>
      <c r="B5364" s="1">
        <v>40949</v>
      </c>
      <c r="C5364" t="s">
        <v>1</v>
      </c>
      <c r="D5364" t="s">
        <v>4454</v>
      </c>
      <c r="E5364" t="s">
        <v>4455</v>
      </c>
      <c r="F5364">
        <v>30</v>
      </c>
      <c r="G5364" t="str">
        <f t="array" ref="G5364">INDEX(BillToName,MATCH(A5364,'Bill to Data'!$A$2:$A$3040,0))</f>
        <v>LANDON SPILLMAN</v>
      </c>
      <c r="H5364" t="str">
        <f t="shared" si="83"/>
        <v>98579-1-NYR</v>
      </c>
    </row>
    <row r="5365" spans="1:8" x14ac:dyDescent="0.55000000000000004">
      <c r="A5365" t="s">
        <v>4764</v>
      </c>
      <c r="B5365" s="1">
        <v>40949</v>
      </c>
      <c r="C5365" t="s">
        <v>1</v>
      </c>
      <c r="D5365" t="s">
        <v>4753</v>
      </c>
      <c r="E5365" t="s">
        <v>4453</v>
      </c>
      <c r="F5365">
        <v>40</v>
      </c>
      <c r="G5365" t="str">
        <f t="array" ref="G5365">INDEX(BillToName,MATCH(A5365,'Bill to Data'!$A$2:$A$3040,0))</f>
        <v>LANDON SPILLMAN</v>
      </c>
      <c r="H5365" t="str">
        <f t="shared" si="83"/>
        <v>AI3070-03VP</v>
      </c>
    </row>
    <row r="5366" spans="1:8" x14ac:dyDescent="0.55000000000000004">
      <c r="A5366" t="s">
        <v>4765</v>
      </c>
      <c r="B5366" s="1">
        <v>40949</v>
      </c>
      <c r="C5366" t="s">
        <v>138</v>
      </c>
      <c r="D5366" t="s">
        <v>242</v>
      </c>
      <c r="E5366" t="s">
        <v>243</v>
      </c>
      <c r="F5366">
        <v>3</v>
      </c>
      <c r="G5366" t="str">
        <f t="array" ref="G5366">INDEX(BillToName,MATCH(A5366,'Bill to Data'!$A$2:$A$3040,0))</f>
        <v>DANIEL HAGEMAN</v>
      </c>
      <c r="H5366" t="str">
        <f t="shared" si="83"/>
        <v>CP19438-EPR</v>
      </c>
    </row>
    <row r="5367" spans="1:8" x14ac:dyDescent="0.55000000000000004">
      <c r="A5367" t="s">
        <v>4765</v>
      </c>
      <c r="B5367" s="1">
        <v>40949</v>
      </c>
      <c r="C5367" t="s">
        <v>138</v>
      </c>
      <c r="D5367" t="s">
        <v>4766</v>
      </c>
      <c r="E5367" t="s">
        <v>907</v>
      </c>
      <c r="F5367">
        <v>3</v>
      </c>
      <c r="G5367" t="str">
        <f t="array" ref="G5367">INDEX(BillToName,MATCH(A5367,'Bill to Data'!$A$2:$A$3040,0))</f>
        <v>DANIEL HAGEMAN</v>
      </c>
      <c r="H5367" t="str">
        <f t="shared" si="83"/>
        <v>CP25599-6-NY</v>
      </c>
    </row>
    <row r="5368" spans="1:8" x14ac:dyDescent="0.55000000000000004">
      <c r="A5368" t="s">
        <v>4765</v>
      </c>
      <c r="B5368" s="1">
        <v>40949</v>
      </c>
      <c r="C5368" t="s">
        <v>138</v>
      </c>
      <c r="D5368" t="s">
        <v>82</v>
      </c>
      <c r="E5368" t="s">
        <v>83</v>
      </c>
      <c r="F5368">
        <v>2</v>
      </c>
      <c r="G5368" t="str">
        <f t="array" ref="G5368">INDEX(BillToName,MATCH(A5368,'Bill to Data'!$A$2:$A$3040,0))</f>
        <v>DANIEL HAGEMAN</v>
      </c>
      <c r="H5368" t="str">
        <f t="shared" si="83"/>
        <v>18638-111-540-N</v>
      </c>
    </row>
    <row r="5369" spans="1:8" x14ac:dyDescent="0.55000000000000004">
      <c r="A5369" t="s">
        <v>4765</v>
      </c>
      <c r="B5369" s="1">
        <v>40949</v>
      </c>
      <c r="C5369" t="s">
        <v>138</v>
      </c>
      <c r="D5369" t="s">
        <v>78</v>
      </c>
      <c r="E5369" t="s">
        <v>79</v>
      </c>
      <c r="F5369">
        <v>1</v>
      </c>
      <c r="G5369" t="str">
        <f t="array" ref="G5369">INDEX(BillToName,MATCH(A5369,'Bill to Data'!$A$2:$A$3040,0))</f>
        <v>DANIEL HAGEMAN</v>
      </c>
      <c r="H5369" t="str">
        <f t="shared" si="83"/>
        <v>18640-113-540-N</v>
      </c>
    </row>
    <row r="5370" spans="1:8" x14ac:dyDescent="0.55000000000000004">
      <c r="A5370" t="s">
        <v>4767</v>
      </c>
      <c r="B5370" s="1">
        <v>40949</v>
      </c>
      <c r="C5370" t="s">
        <v>138</v>
      </c>
      <c r="D5370" t="s">
        <v>1335</v>
      </c>
      <c r="E5370" t="s">
        <v>106</v>
      </c>
      <c r="F5370">
        <v>60</v>
      </c>
      <c r="G5370" t="str">
        <f t="array" ref="G5370">INDEX(BillToName,MATCH(A5370,'Bill to Data'!$A$2:$A$3040,0))</f>
        <v>CARLISLE FARMS</v>
      </c>
      <c r="H5370" t="str">
        <f t="shared" si="83"/>
        <v>AIC110025-VS</v>
      </c>
    </row>
    <row r="5371" spans="1:8" x14ac:dyDescent="0.55000000000000004">
      <c r="A5371" t="s">
        <v>4767</v>
      </c>
      <c r="B5371" s="1">
        <v>40949</v>
      </c>
      <c r="C5371" t="s">
        <v>138</v>
      </c>
      <c r="D5371" t="s">
        <v>4768</v>
      </c>
      <c r="E5371" t="s">
        <v>90</v>
      </c>
      <c r="F5371">
        <v>60</v>
      </c>
      <c r="G5371" t="str">
        <f t="array" ref="G5371">INDEX(BillToName,MATCH(A5371,'Bill to Data'!$A$2:$A$3040,0))</f>
        <v>CARLISLE FARMS</v>
      </c>
      <c r="H5371" t="str">
        <f t="shared" si="83"/>
        <v>XRC11005-VS</v>
      </c>
    </row>
    <row r="5372" spans="1:8" x14ac:dyDescent="0.55000000000000004">
      <c r="A5372" t="s">
        <v>4767</v>
      </c>
      <c r="B5372" s="1">
        <v>40949</v>
      </c>
      <c r="C5372" t="s">
        <v>138</v>
      </c>
      <c r="D5372" t="s">
        <v>950</v>
      </c>
      <c r="E5372" t="s">
        <v>951</v>
      </c>
      <c r="F5372">
        <v>2</v>
      </c>
      <c r="G5372" t="str">
        <f t="array" ref="G5372">INDEX(BillToName,MATCH(A5372,'Bill to Data'!$A$2:$A$3040,0))</f>
        <v>CARLISLE FARMS</v>
      </c>
      <c r="H5372" t="str">
        <f t="shared" si="83"/>
        <v>QJ8600-1/4-NYB</v>
      </c>
    </row>
    <row r="5373" spans="1:8" x14ac:dyDescent="0.55000000000000004">
      <c r="A5373" t="s">
        <v>4767</v>
      </c>
      <c r="B5373" s="1">
        <v>40949</v>
      </c>
      <c r="C5373" t="s">
        <v>138</v>
      </c>
      <c r="D5373" t="s">
        <v>2390</v>
      </c>
      <c r="E5373" t="s">
        <v>4058</v>
      </c>
      <c r="F5373">
        <v>10</v>
      </c>
      <c r="G5373" t="str">
        <f t="array" ref="G5373">INDEX(BillToName,MATCH(A5373,'Bill to Data'!$A$2:$A$3040,0))</f>
        <v>CARLISLE FARMS</v>
      </c>
      <c r="H5373" t="str">
        <f t="shared" si="83"/>
        <v>QJ365C-1-NYB</v>
      </c>
    </row>
    <row r="5374" spans="1:8" x14ac:dyDescent="0.55000000000000004">
      <c r="A5374" t="s">
        <v>4767</v>
      </c>
      <c r="B5374" s="1">
        <v>40949</v>
      </c>
      <c r="C5374" t="s">
        <v>138</v>
      </c>
      <c r="D5374" t="s">
        <v>1687</v>
      </c>
      <c r="E5374" t="s">
        <v>1688</v>
      </c>
      <c r="F5374">
        <v>1</v>
      </c>
      <c r="G5374" t="str">
        <f t="array" ref="G5374">INDEX(BillToName,MATCH(A5374,'Bill to Data'!$A$2:$A$3040,0))</f>
        <v>CARLISLE FARMS</v>
      </c>
      <c r="H5374" t="str">
        <f t="shared" si="83"/>
        <v>422-0000-090</v>
      </c>
    </row>
    <row r="5375" spans="1:8" x14ac:dyDescent="0.55000000000000004">
      <c r="A5375" t="s">
        <v>4767</v>
      </c>
      <c r="B5375" s="1">
        <v>40949</v>
      </c>
      <c r="C5375" t="s">
        <v>138</v>
      </c>
      <c r="D5375" t="s">
        <v>4769</v>
      </c>
      <c r="E5375" t="s">
        <v>4770</v>
      </c>
      <c r="F5375">
        <v>0</v>
      </c>
      <c r="G5375" t="str">
        <f t="array" ref="G5375">INDEX(BillToName,MATCH(A5375,'Bill to Data'!$A$2:$A$3040,0))</f>
        <v>CARLISLE FARMS</v>
      </c>
      <c r="H5375" t="str">
        <f t="shared" si="83"/>
        <v>115-0171-476</v>
      </c>
    </row>
    <row r="5376" spans="1:8" x14ac:dyDescent="0.55000000000000004">
      <c r="A5376" t="s">
        <v>4767</v>
      </c>
      <c r="B5376" s="1">
        <v>40949</v>
      </c>
      <c r="C5376" t="s">
        <v>138</v>
      </c>
      <c r="D5376" t="s">
        <v>4771</v>
      </c>
      <c r="E5376" t="s">
        <v>4772</v>
      </c>
      <c r="F5376">
        <v>0</v>
      </c>
      <c r="G5376" t="str">
        <f t="array" ref="G5376">INDEX(BillToName,MATCH(A5376,'Bill to Data'!$A$2:$A$3040,0))</f>
        <v>CARLISLE FARMS</v>
      </c>
      <c r="H5376" t="str">
        <f t="shared" si="83"/>
        <v>115-0171-395</v>
      </c>
    </row>
    <row r="5377" spans="1:8" x14ac:dyDescent="0.55000000000000004">
      <c r="A5377" t="s">
        <v>4773</v>
      </c>
      <c r="B5377" s="1">
        <v>40949</v>
      </c>
      <c r="C5377" t="s">
        <v>138</v>
      </c>
      <c r="D5377" t="s">
        <v>967</v>
      </c>
      <c r="E5377" t="s">
        <v>968</v>
      </c>
      <c r="F5377">
        <v>1</v>
      </c>
      <c r="G5377" t="str">
        <f t="array" ref="G5377">INDEX(BillToName,MATCH(A5377,'Bill to Data'!$A$2:$A$3040,0))</f>
        <v>Desert Valley Pest Control</v>
      </c>
      <c r="H5377" t="str">
        <f t="shared" si="83"/>
        <v>SRS-600</v>
      </c>
    </row>
    <row r="5378" spans="1:8" x14ac:dyDescent="0.55000000000000004">
      <c r="A5378" t="s">
        <v>4773</v>
      </c>
      <c r="B5378" s="1">
        <v>40949</v>
      </c>
      <c r="C5378" t="s">
        <v>138</v>
      </c>
      <c r="D5378" t="s">
        <v>2776</v>
      </c>
      <c r="E5378" t="s">
        <v>2777</v>
      </c>
      <c r="F5378">
        <v>2</v>
      </c>
      <c r="G5378" t="str">
        <f t="array" ref="G5378">INDEX(BillToName,MATCH(A5378,'Bill to Data'!$A$2:$A$3040,0))</f>
        <v>Desert Valley Pest Control</v>
      </c>
      <c r="H5378" t="str">
        <f t="shared" ref="H5378:H5441" si="84">LEFT(D5378,LEN(D5378))</f>
        <v>94-538-00</v>
      </c>
    </row>
    <row r="5379" spans="1:8" x14ac:dyDescent="0.55000000000000004">
      <c r="A5379" t="s">
        <v>4774</v>
      </c>
      <c r="B5379" s="1">
        <v>40949</v>
      </c>
      <c r="C5379" t="s">
        <v>138</v>
      </c>
      <c r="D5379" t="s">
        <v>1070</v>
      </c>
      <c r="E5379" t="s">
        <v>30</v>
      </c>
      <c r="F5379">
        <v>3</v>
      </c>
      <c r="G5379" t="str">
        <f t="array" ref="G5379">INDEX(BillToName,MATCH(A5379,'Bill to Data'!$A$2:$A$3040,0))</f>
        <v>Henry Peters</v>
      </c>
      <c r="H5379" t="str">
        <f t="shared" si="84"/>
        <v>26278-1-NYR</v>
      </c>
    </row>
    <row r="5380" spans="1:8" x14ac:dyDescent="0.55000000000000004">
      <c r="A5380" t="s">
        <v>4774</v>
      </c>
      <c r="B5380" s="1">
        <v>40949</v>
      </c>
      <c r="C5380" t="s">
        <v>138</v>
      </c>
      <c r="D5380" t="s">
        <v>4775</v>
      </c>
      <c r="E5380" t="s">
        <v>1596</v>
      </c>
      <c r="F5380">
        <v>3</v>
      </c>
      <c r="G5380" t="str">
        <f t="array" ref="G5380">INDEX(BillToName,MATCH(A5380,'Bill to Data'!$A$2:$A$3040,0))</f>
        <v>Henry Peters</v>
      </c>
      <c r="H5380" t="str">
        <f t="shared" si="84"/>
        <v>D1</v>
      </c>
    </row>
    <row r="5381" spans="1:8" x14ac:dyDescent="0.55000000000000004">
      <c r="A5381" t="s">
        <v>4774</v>
      </c>
      <c r="B5381" s="1">
        <v>40949</v>
      </c>
      <c r="C5381" t="s">
        <v>138</v>
      </c>
      <c r="D5381" t="s">
        <v>1597</v>
      </c>
      <c r="E5381" t="s">
        <v>1596</v>
      </c>
      <c r="F5381">
        <v>3</v>
      </c>
      <c r="G5381" t="str">
        <f t="array" ref="G5381">INDEX(BillToName,MATCH(A5381,'Bill to Data'!$A$2:$A$3040,0))</f>
        <v>Henry Peters</v>
      </c>
      <c r="H5381" t="str">
        <f t="shared" si="84"/>
        <v>D1.5</v>
      </c>
    </row>
    <row r="5382" spans="1:8" x14ac:dyDescent="0.55000000000000004">
      <c r="A5382" t="s">
        <v>4774</v>
      </c>
      <c r="B5382" s="1">
        <v>40949</v>
      </c>
      <c r="C5382" t="s">
        <v>138</v>
      </c>
      <c r="D5382" t="s">
        <v>1595</v>
      </c>
      <c r="E5382" t="s">
        <v>1596</v>
      </c>
      <c r="F5382">
        <v>3</v>
      </c>
      <c r="G5382" t="str">
        <f t="array" ref="G5382">INDEX(BillToName,MATCH(A5382,'Bill to Data'!$A$2:$A$3040,0))</f>
        <v>Henry Peters</v>
      </c>
      <c r="H5382" t="str">
        <f t="shared" si="84"/>
        <v>D2</v>
      </c>
    </row>
    <row r="5383" spans="1:8" x14ac:dyDescent="0.55000000000000004">
      <c r="A5383" t="s">
        <v>4774</v>
      </c>
      <c r="B5383" s="1">
        <v>40949</v>
      </c>
      <c r="C5383" t="s">
        <v>138</v>
      </c>
      <c r="D5383" t="s">
        <v>4776</v>
      </c>
      <c r="E5383" t="s">
        <v>2619</v>
      </c>
      <c r="F5383">
        <v>3</v>
      </c>
      <c r="G5383" t="str">
        <f t="array" ref="G5383">INDEX(BillToName,MATCH(A5383,'Bill to Data'!$A$2:$A$3040,0))</f>
        <v>Henry Peters</v>
      </c>
      <c r="H5383" t="str">
        <f t="shared" si="84"/>
        <v>DC56</v>
      </c>
    </row>
    <row r="5384" spans="1:8" x14ac:dyDescent="0.55000000000000004">
      <c r="A5384" t="s">
        <v>4777</v>
      </c>
      <c r="B5384" s="1">
        <v>40949</v>
      </c>
      <c r="C5384" t="s">
        <v>138</v>
      </c>
      <c r="D5384" t="s">
        <v>3531</v>
      </c>
      <c r="E5384" t="s">
        <v>3532</v>
      </c>
      <c r="F5384">
        <v>1</v>
      </c>
      <c r="G5384" t="str">
        <f t="array" ref="G5384">INDEX(BillToName,MATCH(A5384,'Bill to Data'!$A$2:$A$3040,0))</f>
        <v>BART JINKINS</v>
      </c>
      <c r="H5384" t="str">
        <f t="shared" si="84"/>
        <v>3430-0381</v>
      </c>
    </row>
    <row r="5385" spans="1:8" x14ac:dyDescent="0.55000000000000004">
      <c r="A5385" t="s">
        <v>4777</v>
      </c>
      <c r="B5385" s="1">
        <v>40949</v>
      </c>
      <c r="C5385" t="s">
        <v>138</v>
      </c>
      <c r="D5385" t="s">
        <v>4778</v>
      </c>
      <c r="E5385" t="s">
        <v>4779</v>
      </c>
      <c r="F5385">
        <v>1</v>
      </c>
      <c r="G5385" t="str">
        <f t="array" ref="G5385">INDEX(BillToName,MATCH(A5385,'Bill to Data'!$A$2:$A$3040,0))</f>
        <v>BART JINKINS</v>
      </c>
      <c r="H5385" t="str">
        <f t="shared" si="84"/>
        <v>0308-7560C</v>
      </c>
    </row>
    <row r="5386" spans="1:8" x14ac:dyDescent="0.55000000000000004">
      <c r="A5386" t="s">
        <v>4780</v>
      </c>
      <c r="B5386" s="1">
        <v>40949</v>
      </c>
      <c r="C5386" t="s">
        <v>138</v>
      </c>
      <c r="D5386" t="s">
        <v>582</v>
      </c>
      <c r="E5386" t="s">
        <v>63</v>
      </c>
      <c r="F5386">
        <v>60</v>
      </c>
      <c r="G5386" t="str">
        <f t="array" ref="G5386">INDEX(BillToName,MATCH(A5386,'Bill to Data'!$A$2:$A$3040,0))</f>
        <v>Reid Farms - Steve Reid</v>
      </c>
      <c r="H5386" t="str">
        <f t="shared" si="84"/>
        <v>TP8005VS</v>
      </c>
    </row>
    <row r="5387" spans="1:8" x14ac:dyDescent="0.55000000000000004">
      <c r="A5387" t="s">
        <v>4780</v>
      </c>
      <c r="B5387" s="1">
        <v>40949</v>
      </c>
      <c r="C5387" t="s">
        <v>138</v>
      </c>
      <c r="D5387" t="s">
        <v>524</v>
      </c>
      <c r="E5387" t="s">
        <v>63</v>
      </c>
      <c r="F5387">
        <v>60</v>
      </c>
      <c r="G5387" t="str">
        <f t="array" ref="G5387">INDEX(BillToName,MATCH(A5387,'Bill to Data'!$A$2:$A$3040,0))</f>
        <v>Reid Farms - Steve Reid</v>
      </c>
      <c r="H5387" t="str">
        <f t="shared" si="84"/>
        <v>TP8004VS</v>
      </c>
    </row>
    <row r="5388" spans="1:8" x14ac:dyDescent="0.55000000000000004">
      <c r="A5388" t="s">
        <v>4780</v>
      </c>
      <c r="B5388" s="1">
        <v>40949</v>
      </c>
      <c r="C5388" t="s">
        <v>138</v>
      </c>
      <c r="D5388" t="s">
        <v>4781</v>
      </c>
      <c r="E5388" t="s">
        <v>387</v>
      </c>
      <c r="F5388">
        <v>4</v>
      </c>
      <c r="G5388" t="str">
        <f t="array" ref="G5388">INDEX(BillToName,MATCH(A5388,'Bill to Data'!$A$2:$A$3040,0))</f>
        <v>Reid Farms - Steve Reid</v>
      </c>
      <c r="H5388" t="str">
        <f t="shared" si="84"/>
        <v>TP8010-SS</v>
      </c>
    </row>
    <row r="5389" spans="1:8" x14ac:dyDescent="0.55000000000000004">
      <c r="A5389" t="s">
        <v>4780</v>
      </c>
      <c r="B5389" s="1">
        <v>40949</v>
      </c>
      <c r="C5389" t="s">
        <v>138</v>
      </c>
      <c r="D5389" t="s">
        <v>4782</v>
      </c>
      <c r="E5389" t="s">
        <v>30</v>
      </c>
      <c r="F5389">
        <v>4</v>
      </c>
      <c r="G5389" t="str">
        <f t="array" ref="G5389">INDEX(BillToName,MATCH(A5389,'Bill to Data'!$A$2:$A$3040,0))</f>
        <v>Reid Farms - Steve Reid</v>
      </c>
      <c r="H5389" t="str">
        <f t="shared" si="84"/>
        <v>25610-2-NYR</v>
      </c>
    </row>
    <row r="5390" spans="1:8" x14ac:dyDescent="0.55000000000000004">
      <c r="A5390" t="s">
        <v>4780</v>
      </c>
      <c r="B5390" s="1">
        <v>40949</v>
      </c>
      <c r="C5390" t="s">
        <v>138</v>
      </c>
      <c r="D5390" t="s">
        <v>959</v>
      </c>
      <c r="E5390" t="s">
        <v>307</v>
      </c>
      <c r="F5390">
        <v>18</v>
      </c>
      <c r="G5390" t="str">
        <f t="array" ref="G5390">INDEX(BillToName,MATCH(A5390,'Bill to Data'!$A$2:$A$3040,0))</f>
        <v>Reid Farms - Steve Reid</v>
      </c>
      <c r="H5390" t="str">
        <f t="shared" si="84"/>
        <v>AI11006-VS</v>
      </c>
    </row>
    <row r="5391" spans="1:8" x14ac:dyDescent="0.55000000000000004">
      <c r="A5391" t="s">
        <v>4780</v>
      </c>
      <c r="B5391" s="1">
        <v>40949</v>
      </c>
      <c r="C5391" t="s">
        <v>138</v>
      </c>
      <c r="D5391" t="s">
        <v>2470</v>
      </c>
      <c r="E5391" t="s">
        <v>30</v>
      </c>
      <c r="F5391">
        <v>25</v>
      </c>
      <c r="G5391" t="str">
        <f t="array" ref="G5391">INDEX(BillToName,MATCH(A5391,'Bill to Data'!$A$2:$A$3040,0))</f>
        <v>Reid Farms - Steve Reid</v>
      </c>
      <c r="H5391" t="str">
        <f t="shared" si="84"/>
        <v>25598-1-NYR</v>
      </c>
    </row>
    <row r="5392" spans="1:8" x14ac:dyDescent="0.55000000000000004">
      <c r="A5392" t="s">
        <v>4780</v>
      </c>
      <c r="B5392" s="1">
        <v>40949</v>
      </c>
      <c r="C5392" t="s">
        <v>138</v>
      </c>
      <c r="D5392" t="s">
        <v>688</v>
      </c>
      <c r="E5392" t="s">
        <v>689</v>
      </c>
      <c r="F5392">
        <v>200</v>
      </c>
      <c r="G5392" t="str">
        <f t="array" ref="G5392">INDEX(BillToName,MATCH(A5392,'Bill to Data'!$A$2:$A$3040,0))</f>
        <v>Reid Farms - Steve Reid</v>
      </c>
      <c r="H5392" t="str">
        <f t="shared" si="84"/>
        <v>CP18999-EPR</v>
      </c>
    </row>
    <row r="5393" spans="1:8" x14ac:dyDescent="0.55000000000000004">
      <c r="A5393" t="s">
        <v>4783</v>
      </c>
      <c r="B5393" s="1">
        <v>40949</v>
      </c>
      <c r="C5393" t="s">
        <v>138</v>
      </c>
      <c r="D5393" t="s">
        <v>1298</v>
      </c>
      <c r="E5393" t="s">
        <v>1299</v>
      </c>
      <c r="F5393">
        <v>1</v>
      </c>
      <c r="G5393" t="str">
        <f t="array" ref="G5393">INDEX(BillToName,MATCH(A5393,'Bill to Data'!$A$2:$A$3040,0))</f>
        <v>Vorbec Materials</v>
      </c>
      <c r="H5393" t="str">
        <f t="shared" si="84"/>
        <v>INFD0015-19</v>
      </c>
    </row>
    <row r="5394" spans="1:8" x14ac:dyDescent="0.55000000000000004">
      <c r="A5394" t="s">
        <v>4784</v>
      </c>
      <c r="B5394" s="1">
        <v>40949</v>
      </c>
      <c r="C5394" t="s">
        <v>138</v>
      </c>
      <c r="D5394" t="s">
        <v>2874</v>
      </c>
      <c r="E5394" t="s">
        <v>4785</v>
      </c>
      <c r="F5394">
        <v>0</v>
      </c>
      <c r="G5394" t="str">
        <f t="array" ref="G5394">INDEX(BillToName,MATCH(A5394,'Bill to Data'!$A$2:$A$3040,0))</f>
        <v>Brent Barbee</v>
      </c>
      <c r="H5394" t="str">
        <f t="shared" si="84"/>
        <v>LVHB075V</v>
      </c>
    </row>
    <row r="5395" spans="1:8" x14ac:dyDescent="0.55000000000000004">
      <c r="A5395" t="s">
        <v>4784</v>
      </c>
      <c r="B5395" s="1">
        <v>40949</v>
      </c>
      <c r="C5395" t="s">
        <v>138</v>
      </c>
      <c r="D5395" t="s">
        <v>938</v>
      </c>
      <c r="E5395" t="s">
        <v>939</v>
      </c>
      <c r="F5395">
        <v>4</v>
      </c>
      <c r="G5395" t="str">
        <f t="array" ref="G5395">INDEX(BillToName,MATCH(A5395,'Bill to Data'!$A$2:$A$3040,0))</f>
        <v>Brent Barbee</v>
      </c>
      <c r="H5395" t="str">
        <f t="shared" si="84"/>
        <v>QJ8600-2-1/4-NY</v>
      </c>
    </row>
    <row r="5396" spans="1:8" x14ac:dyDescent="0.55000000000000004">
      <c r="A5396" t="s">
        <v>4784</v>
      </c>
      <c r="B5396" s="1">
        <v>40949</v>
      </c>
      <c r="C5396" t="s">
        <v>138</v>
      </c>
      <c r="D5396" t="s">
        <v>1329</v>
      </c>
      <c r="E5396" t="s">
        <v>1330</v>
      </c>
      <c r="F5396">
        <v>7</v>
      </c>
      <c r="G5396" t="str">
        <f t="array" ref="G5396">INDEX(BillToName,MATCH(A5396,'Bill to Data'!$A$2:$A$3040,0))</f>
        <v>Brent Barbee</v>
      </c>
      <c r="H5396" t="str">
        <f t="shared" si="84"/>
        <v>21353-6-24-NYB</v>
      </c>
    </row>
    <row r="5397" spans="1:8" x14ac:dyDescent="0.55000000000000004">
      <c r="A5397" t="s">
        <v>4784</v>
      </c>
      <c r="B5397" s="1">
        <v>40949</v>
      </c>
      <c r="C5397" t="s">
        <v>138</v>
      </c>
      <c r="D5397" t="s">
        <v>4786</v>
      </c>
      <c r="E5397" t="s">
        <v>90</v>
      </c>
      <c r="F5397">
        <v>25</v>
      </c>
      <c r="G5397" t="str">
        <f t="array" ref="G5397">INDEX(BillToName,MATCH(A5397,'Bill to Data'!$A$2:$A$3040,0))</f>
        <v>Brent Barbee</v>
      </c>
      <c r="H5397" t="str">
        <f t="shared" si="84"/>
        <v>XRC8004-VS</v>
      </c>
    </row>
    <row r="5398" spans="1:8" x14ac:dyDescent="0.55000000000000004">
      <c r="A5398" t="s">
        <v>4784</v>
      </c>
      <c r="B5398" s="1">
        <v>40949</v>
      </c>
      <c r="C5398" t="s">
        <v>138</v>
      </c>
      <c r="D5398" t="s">
        <v>73</v>
      </c>
      <c r="E5398" t="s">
        <v>74</v>
      </c>
      <c r="F5398">
        <v>25</v>
      </c>
      <c r="G5398" t="str">
        <f t="array" ref="G5398">INDEX(BillToName,MATCH(A5398,'Bill to Data'!$A$2:$A$3040,0))</f>
        <v>Brent Barbee</v>
      </c>
      <c r="H5398" t="str">
        <f t="shared" si="84"/>
        <v>19843-NYR</v>
      </c>
    </row>
    <row r="5399" spans="1:8" x14ac:dyDescent="0.55000000000000004">
      <c r="A5399" t="s">
        <v>4784</v>
      </c>
      <c r="B5399" s="1">
        <v>40949</v>
      </c>
      <c r="C5399" t="s">
        <v>138</v>
      </c>
      <c r="D5399" t="s">
        <v>1652</v>
      </c>
      <c r="E5399" t="s">
        <v>907</v>
      </c>
      <c r="F5399">
        <v>12</v>
      </c>
      <c r="G5399" t="str">
        <f t="array" ref="G5399">INDEX(BillToName,MATCH(A5399,'Bill to Data'!$A$2:$A$3040,0))</f>
        <v>Brent Barbee</v>
      </c>
      <c r="H5399" t="str">
        <f t="shared" si="84"/>
        <v>CP25607-6-NY</v>
      </c>
    </row>
    <row r="5400" spans="1:8" x14ac:dyDescent="0.55000000000000004">
      <c r="A5400" t="s">
        <v>4784</v>
      </c>
      <c r="B5400" s="1">
        <v>40949</v>
      </c>
      <c r="C5400" t="s">
        <v>138</v>
      </c>
      <c r="D5400" t="s">
        <v>399</v>
      </c>
      <c r="E5400" t="s">
        <v>23</v>
      </c>
      <c r="F5400">
        <v>12</v>
      </c>
      <c r="G5400" t="str">
        <f t="array" ref="G5400">INDEX(BillToName,MATCH(A5400,'Bill to Data'!$A$2:$A$3040,0))</f>
        <v>Brent Barbee</v>
      </c>
      <c r="H5400" t="str">
        <f t="shared" si="84"/>
        <v>TT11005-VP</v>
      </c>
    </row>
    <row r="5401" spans="1:8" x14ac:dyDescent="0.55000000000000004">
      <c r="A5401" t="s">
        <v>4784</v>
      </c>
      <c r="B5401" s="1">
        <v>40949</v>
      </c>
      <c r="C5401" t="s">
        <v>138</v>
      </c>
      <c r="D5401" t="s">
        <v>4787</v>
      </c>
      <c r="E5401" t="s">
        <v>4788</v>
      </c>
      <c r="F5401">
        <v>10</v>
      </c>
      <c r="G5401" t="str">
        <f t="array" ref="G5401">INDEX(BillToName,MATCH(A5401,'Bill to Data'!$A$2:$A$3040,0))</f>
        <v>Brent Barbee</v>
      </c>
      <c r="H5401" t="str">
        <f t="shared" si="84"/>
        <v>QJ4676-90-1/4-N</v>
      </c>
    </row>
    <row r="5402" spans="1:8" x14ac:dyDescent="0.55000000000000004">
      <c r="A5402" t="s">
        <v>4784</v>
      </c>
      <c r="B5402" s="1">
        <v>40949</v>
      </c>
      <c r="C5402" t="s">
        <v>138</v>
      </c>
      <c r="D5402" t="s">
        <v>157</v>
      </c>
      <c r="E5402" t="s">
        <v>158</v>
      </c>
      <c r="F5402">
        <v>10</v>
      </c>
      <c r="G5402" t="str">
        <f t="array" ref="G5402">INDEX(BillToName,MATCH(A5402,'Bill to Data'!$A$2:$A$3040,0))</f>
        <v>Brent Barbee</v>
      </c>
      <c r="H5402" t="str">
        <f t="shared" si="84"/>
        <v>QJ1/4TT-NYB</v>
      </c>
    </row>
    <row r="5403" spans="1:8" x14ac:dyDescent="0.55000000000000004">
      <c r="A5403" t="s">
        <v>4789</v>
      </c>
      <c r="B5403" s="1">
        <v>40949</v>
      </c>
      <c r="C5403" t="s">
        <v>1</v>
      </c>
      <c r="D5403" t="s">
        <v>1274</v>
      </c>
      <c r="E5403" t="s">
        <v>1275</v>
      </c>
      <c r="F5403">
        <v>60</v>
      </c>
      <c r="G5403" t="str">
        <f t="array" ref="G5403">INDEX(BillToName,MATCH(A5403,'Bill to Data'!$A$2:$A$3040,0))</f>
        <v>JAY PADGETT</v>
      </c>
      <c r="H5403" t="str">
        <f t="shared" si="84"/>
        <v>SJ7-06-VP</v>
      </c>
    </row>
    <row r="5404" spans="1:8" x14ac:dyDescent="0.55000000000000004">
      <c r="A5404" t="s">
        <v>4790</v>
      </c>
      <c r="B5404" s="1">
        <v>40949</v>
      </c>
      <c r="C5404" t="s">
        <v>1</v>
      </c>
      <c r="D5404" t="s">
        <v>652</v>
      </c>
      <c r="E5404" t="s">
        <v>653</v>
      </c>
      <c r="F5404">
        <v>6</v>
      </c>
      <c r="G5404" t="str">
        <f t="array" ref="G5404">INDEX(BillToName,MATCH(A5404,'Bill to Data'!$A$2:$A$3040,0))</f>
        <v>MICHAEL HOLLY</v>
      </c>
      <c r="H5404" t="str">
        <f t="shared" si="84"/>
        <v>3350-0079A</v>
      </c>
    </row>
    <row r="5405" spans="1:8" x14ac:dyDescent="0.55000000000000004">
      <c r="A5405" t="s">
        <v>4791</v>
      </c>
      <c r="B5405" s="1">
        <v>40949</v>
      </c>
      <c r="C5405" t="s">
        <v>1</v>
      </c>
      <c r="D5405" t="s">
        <v>77</v>
      </c>
      <c r="E5405" t="s">
        <v>30</v>
      </c>
      <c r="F5405">
        <v>52</v>
      </c>
      <c r="G5405" t="str">
        <f t="array" ref="G5405">INDEX(BillToName,MATCH(A5405,'Bill to Data'!$A$2:$A$3040,0))</f>
        <v>BRIAN STAFFORD</v>
      </c>
      <c r="H5405" t="str">
        <f t="shared" si="84"/>
        <v>25612-6-NYR</v>
      </c>
    </row>
    <row r="5406" spans="1:8" x14ac:dyDescent="0.55000000000000004">
      <c r="A5406" t="s">
        <v>4791</v>
      </c>
      <c r="B5406" s="1">
        <v>40949</v>
      </c>
      <c r="C5406" t="s">
        <v>1</v>
      </c>
      <c r="D5406" t="s">
        <v>1177</v>
      </c>
      <c r="E5406" t="s">
        <v>47</v>
      </c>
      <c r="F5406">
        <v>55</v>
      </c>
      <c r="G5406" t="str">
        <f t="array" ref="G5406">INDEX(BillToName,MATCH(A5406,'Bill to Data'!$A$2:$A$3040,0))</f>
        <v>BRIAN STAFFORD</v>
      </c>
      <c r="H5406" t="str">
        <f t="shared" si="84"/>
        <v>TTJ60-11005VP</v>
      </c>
    </row>
    <row r="5407" spans="1:8" x14ac:dyDescent="0.55000000000000004">
      <c r="A5407" t="s">
        <v>4791</v>
      </c>
      <c r="B5407" s="1">
        <v>40949</v>
      </c>
      <c r="C5407" t="s">
        <v>1</v>
      </c>
      <c r="D5407" t="s">
        <v>3693</v>
      </c>
      <c r="E5407" t="s">
        <v>4672</v>
      </c>
      <c r="F5407">
        <v>5</v>
      </c>
      <c r="G5407" t="str">
        <f t="array" ref="G5407">INDEX(BillToName,MATCH(A5407,'Bill to Data'!$A$2:$A$3040,0))</f>
        <v>BRIAN STAFFORD</v>
      </c>
      <c r="H5407" t="str">
        <f t="shared" si="84"/>
        <v>LST075-50</v>
      </c>
    </row>
    <row r="5408" spans="1:8" x14ac:dyDescent="0.55000000000000004">
      <c r="A5408" t="s">
        <v>4791</v>
      </c>
      <c r="B5408" s="1">
        <v>40949</v>
      </c>
      <c r="C5408" t="s">
        <v>1</v>
      </c>
      <c r="D5408" t="s">
        <v>73</v>
      </c>
      <c r="E5408" t="s">
        <v>74</v>
      </c>
      <c r="F5408">
        <v>26</v>
      </c>
      <c r="G5408" t="str">
        <f t="array" ref="G5408">INDEX(BillToName,MATCH(A5408,'Bill to Data'!$A$2:$A$3040,0))</f>
        <v>BRIAN STAFFORD</v>
      </c>
      <c r="H5408" t="str">
        <f t="shared" si="84"/>
        <v>19843-NYR</v>
      </c>
    </row>
    <row r="5409" spans="1:8" x14ac:dyDescent="0.55000000000000004">
      <c r="A5409" t="s">
        <v>4791</v>
      </c>
      <c r="B5409" s="1">
        <v>40949</v>
      </c>
      <c r="C5409" t="s">
        <v>1</v>
      </c>
      <c r="D5409" t="s">
        <v>946</v>
      </c>
      <c r="E5409" t="s">
        <v>947</v>
      </c>
      <c r="F5409">
        <v>26</v>
      </c>
      <c r="G5409" t="str">
        <f t="array" ref="G5409">INDEX(BillToName,MATCH(A5409,'Bill to Data'!$A$2:$A$3040,0))</f>
        <v>BRIAN STAFFORD</v>
      </c>
      <c r="H5409" t="str">
        <f t="shared" si="84"/>
        <v>CP25599-1-NY</v>
      </c>
    </row>
    <row r="5410" spans="1:8" x14ac:dyDescent="0.55000000000000004">
      <c r="A5410" t="s">
        <v>4791</v>
      </c>
      <c r="B5410" s="1">
        <v>40949</v>
      </c>
      <c r="C5410" t="s">
        <v>1</v>
      </c>
      <c r="D5410" t="s">
        <v>469</v>
      </c>
      <c r="E5410" t="s">
        <v>240</v>
      </c>
      <c r="F5410">
        <v>26</v>
      </c>
      <c r="G5410" t="str">
        <f t="array" ref="G5410">INDEX(BillToName,MATCH(A5410,'Bill to Data'!$A$2:$A$3040,0))</f>
        <v>BRIAN STAFFORD</v>
      </c>
      <c r="H5410" t="str">
        <f t="shared" si="84"/>
        <v>TF-VS10</v>
      </c>
    </row>
    <row r="5411" spans="1:8" x14ac:dyDescent="0.55000000000000004">
      <c r="A5411" t="s">
        <v>4792</v>
      </c>
      <c r="B5411" s="1">
        <v>40949</v>
      </c>
      <c r="C5411" t="s">
        <v>1</v>
      </c>
      <c r="D5411" t="s">
        <v>1298</v>
      </c>
      <c r="E5411" t="s">
        <v>1299</v>
      </c>
      <c r="F5411">
        <v>1</v>
      </c>
      <c r="G5411" t="str">
        <f t="array" ref="G5411">INDEX(BillToName,MATCH(A5411,'Bill to Data'!$A$2:$A$3040,0))</f>
        <v>PHILLIP HENDRICKS</v>
      </c>
      <c r="H5411" t="str">
        <f t="shared" si="84"/>
        <v>INFD0015-19</v>
      </c>
    </row>
    <row r="5412" spans="1:8" x14ac:dyDescent="0.55000000000000004">
      <c r="A5412" t="s">
        <v>4793</v>
      </c>
      <c r="B5412" s="1">
        <v>40952</v>
      </c>
      <c r="C5412" t="s">
        <v>138</v>
      </c>
      <c r="D5412" t="s">
        <v>374</v>
      </c>
      <c r="E5412" t="s">
        <v>307</v>
      </c>
      <c r="F5412">
        <v>40</v>
      </c>
      <c r="G5412" t="str">
        <f t="array" ref="G5412">INDEX(BillToName,MATCH(A5412,'Bill to Data'!$A$2:$A$3040,0))</f>
        <v>Fischer Farms</v>
      </c>
      <c r="H5412" t="str">
        <f t="shared" si="84"/>
        <v>AI110025-VS</v>
      </c>
    </row>
    <row r="5413" spans="1:8" x14ac:dyDescent="0.55000000000000004">
      <c r="A5413" t="s">
        <v>4793</v>
      </c>
      <c r="B5413" s="1">
        <v>40952</v>
      </c>
      <c r="C5413" t="s">
        <v>138</v>
      </c>
      <c r="D5413" t="s">
        <v>878</v>
      </c>
      <c r="E5413" t="s">
        <v>879</v>
      </c>
      <c r="F5413">
        <v>40</v>
      </c>
      <c r="G5413" t="str">
        <f t="array" ref="G5413">INDEX(BillToName,MATCH(A5413,'Bill to Data'!$A$2:$A$3040,0))</f>
        <v>Fischer Farms</v>
      </c>
      <c r="H5413" t="str">
        <f t="shared" si="84"/>
        <v>CP25597-3-NY</v>
      </c>
    </row>
    <row r="5414" spans="1:8" x14ac:dyDescent="0.55000000000000004">
      <c r="A5414" t="s">
        <v>4793</v>
      </c>
      <c r="B5414" s="1">
        <v>40952</v>
      </c>
      <c r="C5414" t="s">
        <v>138</v>
      </c>
      <c r="D5414" t="s">
        <v>71</v>
      </c>
      <c r="E5414" t="s">
        <v>72</v>
      </c>
      <c r="F5414">
        <v>40</v>
      </c>
      <c r="G5414" t="str">
        <f t="array" ref="G5414">INDEX(BillToName,MATCH(A5414,'Bill to Data'!$A$2:$A$3040,0))</f>
        <v>Fischer Farms</v>
      </c>
      <c r="H5414" t="str">
        <f t="shared" si="84"/>
        <v>55215-50-EPR</v>
      </c>
    </row>
    <row r="5415" spans="1:8" x14ac:dyDescent="0.55000000000000004">
      <c r="A5415" t="s">
        <v>4794</v>
      </c>
      <c r="B5415" s="1">
        <v>40952</v>
      </c>
      <c r="C5415" t="s">
        <v>138</v>
      </c>
      <c r="D5415" t="s">
        <v>177</v>
      </c>
      <c r="E5415" t="s">
        <v>178</v>
      </c>
      <c r="F5415">
        <v>1</v>
      </c>
      <c r="G5415" t="str">
        <f t="array" ref="G5415">INDEX(BillToName,MATCH(A5415,'Bill to Data'!$A$2:$A$3040,0))</f>
        <v>Clifton Drake Country Club</v>
      </c>
      <c r="H5415" t="str">
        <f t="shared" si="84"/>
        <v>AA17L</v>
      </c>
    </row>
    <row r="5416" spans="1:8" x14ac:dyDescent="0.55000000000000004">
      <c r="A5416" t="s">
        <v>4795</v>
      </c>
      <c r="B5416" s="1">
        <v>40952</v>
      </c>
      <c r="C5416" t="s">
        <v>138</v>
      </c>
      <c r="D5416" t="s">
        <v>2536</v>
      </c>
      <c r="E5416" t="s">
        <v>2537</v>
      </c>
      <c r="F5416">
        <v>1</v>
      </c>
      <c r="G5416" t="str">
        <f t="array" ref="G5416">INDEX(BillToName,MATCH(A5416,'Bill to Data'!$A$2:$A$3040,0))</f>
        <v>WADE WILLIAMS</v>
      </c>
      <c r="H5416" t="str">
        <f t="shared" si="84"/>
        <v>117-0171-247</v>
      </c>
    </row>
    <row r="5417" spans="1:8" x14ac:dyDescent="0.55000000000000004">
      <c r="A5417" t="s">
        <v>4796</v>
      </c>
      <c r="B5417" s="1">
        <v>40952</v>
      </c>
      <c r="C5417" t="s">
        <v>1</v>
      </c>
      <c r="D5417" t="s">
        <v>1413</v>
      </c>
      <c r="E5417" t="s">
        <v>1414</v>
      </c>
      <c r="F5417">
        <v>55</v>
      </c>
      <c r="G5417" t="str">
        <f t="array" ref="G5417">INDEX(BillToName,MATCH(A5417,'Bill to Data'!$A$2:$A$3040,0))</f>
        <v>Tanner McLennan</v>
      </c>
      <c r="H5417" t="str">
        <f t="shared" si="84"/>
        <v>SJ7-04-VP</v>
      </c>
    </row>
    <row r="5418" spans="1:8" x14ac:dyDescent="0.55000000000000004">
      <c r="A5418" t="s">
        <v>4797</v>
      </c>
      <c r="B5418" s="1">
        <v>40952</v>
      </c>
      <c r="C5418" t="s">
        <v>1</v>
      </c>
      <c r="D5418" t="s">
        <v>1298</v>
      </c>
      <c r="E5418" t="s">
        <v>1299</v>
      </c>
      <c r="F5418">
        <v>1</v>
      </c>
      <c r="G5418" t="str">
        <f t="array" ref="G5418">INDEX(BillToName,MATCH(A5418,'Bill to Data'!$A$2:$A$3040,0))</f>
        <v>DAN CAMPBELL</v>
      </c>
      <c r="H5418" t="str">
        <f t="shared" si="84"/>
        <v>INFD0015-19</v>
      </c>
    </row>
    <row r="5419" spans="1:8" x14ac:dyDescent="0.55000000000000004">
      <c r="A5419" t="s">
        <v>4798</v>
      </c>
      <c r="B5419" s="1">
        <v>40952</v>
      </c>
      <c r="C5419" t="s">
        <v>1</v>
      </c>
      <c r="D5419" t="s">
        <v>1152</v>
      </c>
      <c r="E5419" t="s">
        <v>1153</v>
      </c>
      <c r="F5419">
        <v>2</v>
      </c>
      <c r="G5419" t="str">
        <f t="array" ref="G5419">INDEX(BillToName,MATCH(A5419,'Bill to Data'!$A$2:$A$3040,0))</f>
        <v>RYAN ELWELL</v>
      </c>
      <c r="H5419" t="str">
        <f t="shared" si="84"/>
        <v>IN0030-24</v>
      </c>
    </row>
    <row r="5420" spans="1:8" x14ac:dyDescent="0.55000000000000004">
      <c r="A5420" t="s">
        <v>4799</v>
      </c>
      <c r="B5420" s="1">
        <v>40952</v>
      </c>
      <c r="C5420" t="s">
        <v>1</v>
      </c>
      <c r="D5420" t="s">
        <v>579</v>
      </c>
      <c r="E5420" t="s">
        <v>474</v>
      </c>
      <c r="F5420">
        <v>2</v>
      </c>
      <c r="G5420" t="str">
        <f t="array" ref="G5420">INDEX(BillToName,MATCH(A5420,'Bill to Data'!$A$2:$A$3040,0))</f>
        <v>James Inglis</v>
      </c>
      <c r="H5420" t="str">
        <f t="shared" si="84"/>
        <v>19349-211-540-N</v>
      </c>
    </row>
    <row r="5421" spans="1:8" x14ac:dyDescent="0.55000000000000004">
      <c r="A5421" t="s">
        <v>4799</v>
      </c>
      <c r="B5421" s="1">
        <v>40952</v>
      </c>
      <c r="C5421" t="s">
        <v>1</v>
      </c>
      <c r="D5421" t="s">
        <v>4461</v>
      </c>
      <c r="E5421" t="s">
        <v>2404</v>
      </c>
      <c r="F5421">
        <v>50</v>
      </c>
      <c r="G5421" t="str">
        <f t="array" ref="G5421">INDEX(BillToName,MATCH(A5421,'Bill to Data'!$A$2:$A$3040,0))</f>
        <v>James Inglis</v>
      </c>
      <c r="H5421" t="str">
        <f t="shared" si="84"/>
        <v>V1180-050</v>
      </c>
    </row>
    <row r="5422" spans="1:8" x14ac:dyDescent="0.55000000000000004">
      <c r="A5422" t="s">
        <v>4799</v>
      </c>
      <c r="B5422" s="1">
        <v>40952</v>
      </c>
      <c r="C5422" t="s">
        <v>1</v>
      </c>
      <c r="D5422" t="s">
        <v>371</v>
      </c>
      <c r="E5422" t="s">
        <v>20</v>
      </c>
      <c r="F5422">
        <v>1</v>
      </c>
      <c r="G5422" t="str">
        <f t="array" ref="G5422">INDEX(BillToName,MATCH(A5422,'Bill to Data'!$A$2:$A$3040,0))</f>
        <v>James Inglis</v>
      </c>
      <c r="H5422" t="str">
        <f t="shared" si="84"/>
        <v>AA43L-AL6</v>
      </c>
    </row>
    <row r="5423" spans="1:8" x14ac:dyDescent="0.55000000000000004">
      <c r="A5423" t="s">
        <v>4799</v>
      </c>
      <c r="B5423" s="1">
        <v>40952</v>
      </c>
      <c r="C5423" t="s">
        <v>1</v>
      </c>
      <c r="D5423" t="s">
        <v>59</v>
      </c>
      <c r="E5423" t="s">
        <v>60</v>
      </c>
      <c r="F5423">
        <v>21</v>
      </c>
      <c r="G5423" t="str">
        <f t="array" ref="G5423">INDEX(BillToName,MATCH(A5423,'Bill to Data'!$A$2:$A$3040,0))</f>
        <v>James Inglis</v>
      </c>
      <c r="H5423" t="str">
        <f t="shared" si="84"/>
        <v>DG11002-VP</v>
      </c>
    </row>
    <row r="5424" spans="1:8" x14ac:dyDescent="0.55000000000000004">
      <c r="A5424" t="s">
        <v>4800</v>
      </c>
      <c r="B5424" s="1">
        <v>40952</v>
      </c>
      <c r="C5424" t="s">
        <v>1</v>
      </c>
      <c r="D5424" t="s">
        <v>533</v>
      </c>
      <c r="E5424" t="s">
        <v>534</v>
      </c>
      <c r="F5424">
        <v>1</v>
      </c>
      <c r="G5424" t="str">
        <f t="array" ref="G5424">INDEX(BillToName,MATCH(A5424,'Bill to Data'!$A$2:$A$3040,0))</f>
        <v>PEGGY LILLICH</v>
      </c>
      <c r="H5424" t="str">
        <f t="shared" si="84"/>
        <v>23890</v>
      </c>
    </row>
    <row r="5425" spans="1:8" x14ac:dyDescent="0.55000000000000004">
      <c r="A5425" t="s">
        <v>4801</v>
      </c>
      <c r="B5425" s="1">
        <v>40952</v>
      </c>
      <c r="C5425" t="s">
        <v>1</v>
      </c>
      <c r="D5425" t="s">
        <v>1095</v>
      </c>
      <c r="E5425" t="s">
        <v>1096</v>
      </c>
      <c r="F5425">
        <v>2</v>
      </c>
      <c r="G5425" t="str">
        <f t="array" ref="G5425">INDEX(BillToName,MATCH(A5425,'Bill to Data'!$A$2:$A$3040,0))</f>
        <v>CHARLES DIXON</v>
      </c>
      <c r="H5425" t="str">
        <f t="shared" si="84"/>
        <v>IN0015-19</v>
      </c>
    </row>
    <row r="5426" spans="1:8" x14ac:dyDescent="0.55000000000000004">
      <c r="A5426" t="s">
        <v>4802</v>
      </c>
      <c r="B5426" s="1">
        <v>40952</v>
      </c>
      <c r="C5426" t="s">
        <v>1</v>
      </c>
      <c r="D5426" t="s">
        <v>524</v>
      </c>
      <c r="E5426" t="s">
        <v>63</v>
      </c>
      <c r="F5426">
        <v>2</v>
      </c>
      <c r="G5426" t="str">
        <f t="array" ref="G5426">INDEX(BillToName,MATCH(A5426,'Bill to Data'!$A$2:$A$3040,0))</f>
        <v>Bryan Nielsen</v>
      </c>
      <c r="H5426" t="str">
        <f t="shared" si="84"/>
        <v>TP8004VS</v>
      </c>
    </row>
    <row r="5427" spans="1:8" x14ac:dyDescent="0.55000000000000004">
      <c r="A5427" t="s">
        <v>4802</v>
      </c>
      <c r="B5427" s="1">
        <v>40952</v>
      </c>
      <c r="C5427" t="s">
        <v>1</v>
      </c>
      <c r="D5427" t="s">
        <v>1002</v>
      </c>
      <c r="E5427" t="s">
        <v>3717</v>
      </c>
      <c r="F5427">
        <v>2</v>
      </c>
      <c r="G5427" t="str">
        <f t="array" ref="G5427">INDEX(BillToName,MATCH(A5427,'Bill to Data'!$A$2:$A$3040,0))</f>
        <v>Bryan Nielsen</v>
      </c>
      <c r="H5427" t="str">
        <f t="shared" si="84"/>
        <v>22650-PP-1/4</v>
      </c>
    </row>
    <row r="5428" spans="1:8" x14ac:dyDescent="0.55000000000000004">
      <c r="A5428" t="s">
        <v>4803</v>
      </c>
      <c r="B5428" s="1">
        <v>40952</v>
      </c>
      <c r="C5428" t="s">
        <v>1</v>
      </c>
      <c r="D5428" t="s">
        <v>3339</v>
      </c>
      <c r="E5428" t="s">
        <v>3340</v>
      </c>
      <c r="F5428">
        <v>1</v>
      </c>
      <c r="G5428" t="str">
        <f t="array" ref="G5428">INDEX(BillToName,MATCH(A5428,'Bill to Data'!$A$2:$A$3040,0))</f>
        <v>RALPH ROGERS</v>
      </c>
      <c r="H5428" t="str">
        <f t="shared" si="84"/>
        <v>90-02628</v>
      </c>
    </row>
    <row r="5429" spans="1:8" x14ac:dyDescent="0.55000000000000004">
      <c r="A5429" t="s">
        <v>4804</v>
      </c>
      <c r="B5429" s="1">
        <v>40952</v>
      </c>
      <c r="C5429" t="s">
        <v>138</v>
      </c>
      <c r="D5429" t="s">
        <v>4805</v>
      </c>
      <c r="E5429" t="s">
        <v>4806</v>
      </c>
      <c r="F5429">
        <v>1</v>
      </c>
      <c r="G5429" t="str">
        <f t="array" ref="G5429">INDEX(BillToName,MATCH(A5429,'Bill to Data'!$A$2:$A$3040,0))</f>
        <v>MITCHELL HOLDEMAN</v>
      </c>
      <c r="H5429" t="str">
        <f t="shared" si="84"/>
        <v>90-02554</v>
      </c>
    </row>
    <row r="5430" spans="1:8" x14ac:dyDescent="0.55000000000000004">
      <c r="A5430" t="s">
        <v>4807</v>
      </c>
      <c r="B5430" s="1">
        <v>40953</v>
      </c>
      <c r="C5430" t="s">
        <v>138</v>
      </c>
      <c r="D5430" t="s">
        <v>4763</v>
      </c>
      <c r="E5430" t="s">
        <v>4453</v>
      </c>
      <c r="F5430">
        <v>65</v>
      </c>
      <c r="G5430" t="str">
        <f t="array" ref="G5430">INDEX(BillToName,MATCH(A5430,'Bill to Data'!$A$2:$A$3040,0))</f>
        <v>Ken Atkin</v>
      </c>
      <c r="H5430" t="str">
        <f t="shared" si="84"/>
        <v>AI3070-04VP</v>
      </c>
    </row>
    <row r="5431" spans="1:8" x14ac:dyDescent="0.55000000000000004">
      <c r="A5431" t="s">
        <v>4807</v>
      </c>
      <c r="B5431" s="1">
        <v>40953</v>
      </c>
      <c r="C5431" t="s">
        <v>138</v>
      </c>
      <c r="D5431" t="s">
        <v>1756</v>
      </c>
      <c r="E5431" t="s">
        <v>47</v>
      </c>
      <c r="F5431">
        <v>65</v>
      </c>
      <c r="G5431" t="str">
        <f t="array" ref="G5431">INDEX(BillToName,MATCH(A5431,'Bill to Data'!$A$2:$A$3040,0))</f>
        <v>Ken Atkin</v>
      </c>
      <c r="H5431" t="str">
        <f t="shared" si="84"/>
        <v>TTJ60-110025VP</v>
      </c>
    </row>
    <row r="5432" spans="1:8" x14ac:dyDescent="0.55000000000000004">
      <c r="A5432" t="s">
        <v>4807</v>
      </c>
      <c r="B5432" s="1">
        <v>40953</v>
      </c>
      <c r="C5432" t="s">
        <v>138</v>
      </c>
      <c r="D5432" t="s">
        <v>436</v>
      </c>
      <c r="E5432" t="s">
        <v>47</v>
      </c>
      <c r="F5432">
        <v>65</v>
      </c>
      <c r="G5432" t="str">
        <f t="array" ref="G5432">INDEX(BillToName,MATCH(A5432,'Bill to Data'!$A$2:$A$3040,0))</f>
        <v>Ken Atkin</v>
      </c>
      <c r="H5432" t="str">
        <f t="shared" si="84"/>
        <v>TTJ60-11002VP</v>
      </c>
    </row>
    <row r="5433" spans="1:8" x14ac:dyDescent="0.55000000000000004">
      <c r="A5433" t="s">
        <v>4807</v>
      </c>
      <c r="B5433" s="1">
        <v>40953</v>
      </c>
      <c r="C5433" t="s">
        <v>138</v>
      </c>
      <c r="D5433" t="s">
        <v>48</v>
      </c>
      <c r="E5433" t="s">
        <v>47</v>
      </c>
      <c r="F5433">
        <v>65</v>
      </c>
      <c r="G5433" t="str">
        <f t="array" ref="G5433">INDEX(BillToName,MATCH(A5433,'Bill to Data'!$A$2:$A$3040,0))</f>
        <v>Ken Atkin</v>
      </c>
      <c r="H5433" t="str">
        <f t="shared" si="84"/>
        <v>TTJ60-11004VP</v>
      </c>
    </row>
    <row r="5434" spans="1:8" x14ac:dyDescent="0.55000000000000004">
      <c r="A5434" t="s">
        <v>4807</v>
      </c>
      <c r="B5434" s="1">
        <v>40953</v>
      </c>
      <c r="C5434" t="s">
        <v>138</v>
      </c>
      <c r="D5434" t="s">
        <v>121</v>
      </c>
      <c r="E5434" t="s">
        <v>30</v>
      </c>
      <c r="F5434">
        <v>65</v>
      </c>
      <c r="G5434" t="str">
        <f t="array" ref="G5434">INDEX(BillToName,MATCH(A5434,'Bill to Data'!$A$2:$A$3040,0))</f>
        <v>Ken Atkin</v>
      </c>
      <c r="H5434" t="str">
        <f t="shared" si="84"/>
        <v>25612-3-NYR</v>
      </c>
    </row>
    <row r="5435" spans="1:8" x14ac:dyDescent="0.55000000000000004">
      <c r="A5435" t="s">
        <v>4807</v>
      </c>
      <c r="B5435" s="1">
        <v>40953</v>
      </c>
      <c r="C5435" t="s">
        <v>138</v>
      </c>
      <c r="D5435" t="s">
        <v>77</v>
      </c>
      <c r="E5435" t="s">
        <v>30</v>
      </c>
      <c r="F5435">
        <v>65</v>
      </c>
      <c r="G5435" t="str">
        <f t="array" ref="G5435">INDEX(BillToName,MATCH(A5435,'Bill to Data'!$A$2:$A$3040,0))</f>
        <v>Ken Atkin</v>
      </c>
      <c r="H5435" t="str">
        <f t="shared" si="84"/>
        <v>25612-6-NYR</v>
      </c>
    </row>
    <row r="5436" spans="1:8" x14ac:dyDescent="0.55000000000000004">
      <c r="A5436" t="s">
        <v>4807</v>
      </c>
      <c r="B5436" s="1">
        <v>40953</v>
      </c>
      <c r="C5436" t="s">
        <v>138</v>
      </c>
      <c r="D5436" t="s">
        <v>2121</v>
      </c>
      <c r="E5436" t="s">
        <v>2122</v>
      </c>
      <c r="F5436">
        <v>65</v>
      </c>
      <c r="G5436" t="str">
        <f t="array" ref="G5436">INDEX(BillToName,MATCH(A5436,'Bill to Data'!$A$2:$A$3040,0))</f>
        <v>Ken Atkin</v>
      </c>
      <c r="H5436" t="str">
        <f t="shared" si="84"/>
        <v>25612-10-NYR</v>
      </c>
    </row>
    <row r="5437" spans="1:8" x14ac:dyDescent="0.55000000000000004">
      <c r="A5437" t="s">
        <v>4807</v>
      </c>
      <c r="B5437" s="1">
        <v>40953</v>
      </c>
      <c r="C5437" t="s">
        <v>138</v>
      </c>
      <c r="D5437" t="s">
        <v>4454</v>
      </c>
      <c r="E5437" t="s">
        <v>4455</v>
      </c>
      <c r="F5437">
        <v>0</v>
      </c>
      <c r="G5437" t="str">
        <f t="array" ref="G5437">INDEX(BillToName,MATCH(A5437,'Bill to Data'!$A$2:$A$3040,0))</f>
        <v>Ken Atkin</v>
      </c>
      <c r="H5437" t="str">
        <f t="shared" si="84"/>
        <v>98579-1-NYR</v>
      </c>
    </row>
    <row r="5438" spans="1:8" x14ac:dyDescent="0.55000000000000004">
      <c r="A5438" t="s">
        <v>4808</v>
      </c>
      <c r="B5438" s="1">
        <v>40953</v>
      </c>
      <c r="C5438" t="s">
        <v>138</v>
      </c>
      <c r="D5438" t="s">
        <v>1551</v>
      </c>
      <c r="E5438" t="s">
        <v>1280</v>
      </c>
      <c r="F5438">
        <v>50</v>
      </c>
      <c r="G5438" t="str">
        <f t="array" ref="G5438">INDEX(BillToName,MATCH(A5438,'Bill to Data'!$A$2:$A$3040,0))</f>
        <v>MIKE FELDMAN</v>
      </c>
      <c r="H5438" t="str">
        <f t="shared" si="84"/>
        <v>TTI110025-VP</v>
      </c>
    </row>
    <row r="5439" spans="1:8" x14ac:dyDescent="0.55000000000000004">
      <c r="A5439" t="s">
        <v>4808</v>
      </c>
      <c r="B5439" s="1">
        <v>40953</v>
      </c>
      <c r="C5439" t="s">
        <v>138</v>
      </c>
      <c r="D5439" t="s">
        <v>3270</v>
      </c>
      <c r="E5439" t="s">
        <v>3271</v>
      </c>
      <c r="F5439">
        <v>50</v>
      </c>
      <c r="G5439" t="str">
        <f t="array" ref="G5439">INDEX(BillToName,MATCH(A5439,'Bill to Data'!$A$2:$A$3040,0))</f>
        <v>MIKE FELDMAN</v>
      </c>
      <c r="H5439" t="str">
        <f t="shared" si="84"/>
        <v>25598-10-NYR</v>
      </c>
    </row>
    <row r="5440" spans="1:8" x14ac:dyDescent="0.55000000000000004">
      <c r="A5440" t="s">
        <v>4809</v>
      </c>
      <c r="B5440" s="1">
        <v>40953</v>
      </c>
      <c r="C5440" t="s">
        <v>138</v>
      </c>
      <c r="D5440" t="s">
        <v>577</v>
      </c>
      <c r="E5440" t="s">
        <v>578</v>
      </c>
      <c r="F5440">
        <v>5</v>
      </c>
      <c r="G5440" t="str">
        <f t="array" ref="G5440">INDEX(BillToName,MATCH(A5440,'Bill to Data'!$A$2:$A$3040,0))</f>
        <v>James Englehart</v>
      </c>
      <c r="H5440" t="str">
        <f t="shared" si="84"/>
        <v>AA122-1/2-PP-50</v>
      </c>
    </row>
    <row r="5441" spans="1:8" x14ac:dyDescent="0.55000000000000004">
      <c r="A5441" t="s">
        <v>4810</v>
      </c>
      <c r="B5441" s="1">
        <v>40953</v>
      </c>
      <c r="C5441" t="s">
        <v>138</v>
      </c>
      <c r="D5441" t="s">
        <v>3096</v>
      </c>
      <c r="E5441" t="s">
        <v>3097</v>
      </c>
      <c r="F5441">
        <v>1</v>
      </c>
      <c r="G5441" t="str">
        <f t="array" ref="G5441">INDEX(BillToName,MATCH(A5441,'Bill to Data'!$A$2:$A$3040,0))</f>
        <v>BARRY TARLETON</v>
      </c>
      <c r="H5441" t="str">
        <f t="shared" si="84"/>
        <v>94-536-00</v>
      </c>
    </row>
    <row r="5442" spans="1:8" x14ac:dyDescent="0.55000000000000004">
      <c r="A5442" t="s">
        <v>4811</v>
      </c>
      <c r="B5442" s="1">
        <v>40953</v>
      </c>
      <c r="C5442" t="s">
        <v>138</v>
      </c>
      <c r="D5442" t="s">
        <v>108</v>
      </c>
      <c r="E5442" t="s">
        <v>109</v>
      </c>
      <c r="F5442">
        <v>1</v>
      </c>
      <c r="G5442" t="str">
        <f t="array" ref="G5442">INDEX(BillToName,MATCH(A5442,'Bill to Data'!$A$2:$A$3040,0))</f>
        <v>Peter Tagliente</v>
      </c>
      <c r="H5442" t="str">
        <f t="shared" ref="H5442:H5505" si="85">LEFT(D5442,LEN(D5442))</f>
        <v>IBFD60-SET</v>
      </c>
    </row>
    <row r="5443" spans="1:8" x14ac:dyDescent="0.55000000000000004">
      <c r="A5443" t="s">
        <v>4811</v>
      </c>
      <c r="B5443" s="1">
        <v>40953</v>
      </c>
      <c r="C5443" t="s">
        <v>138</v>
      </c>
      <c r="D5443" t="s">
        <v>3461</v>
      </c>
      <c r="E5443" t="s">
        <v>4705</v>
      </c>
      <c r="F5443">
        <v>1</v>
      </c>
      <c r="G5443" t="str">
        <f t="array" ref="G5443">INDEX(BillToName,MATCH(A5443,'Bill to Data'!$A$2:$A$3040,0))</f>
        <v>Peter Tagliente</v>
      </c>
      <c r="H5443" t="str">
        <f t="shared" si="85"/>
        <v>TF100</v>
      </c>
    </row>
    <row r="5444" spans="1:8" x14ac:dyDescent="0.55000000000000004">
      <c r="A5444" t="s">
        <v>4812</v>
      </c>
      <c r="B5444" s="1">
        <v>40953</v>
      </c>
      <c r="C5444" t="s">
        <v>138</v>
      </c>
      <c r="D5444" t="s">
        <v>2874</v>
      </c>
      <c r="E5444" t="s">
        <v>4785</v>
      </c>
      <c r="F5444">
        <v>1</v>
      </c>
      <c r="G5444" t="str">
        <f t="array" ref="G5444">INDEX(BillToName,MATCH(A5444,'Bill to Data'!$A$2:$A$3040,0))</f>
        <v>Brent Barbee</v>
      </c>
      <c r="H5444" t="str">
        <f t="shared" si="85"/>
        <v>LVHB075V</v>
      </c>
    </row>
    <row r="5445" spans="1:8" x14ac:dyDescent="0.55000000000000004">
      <c r="A5445" t="s">
        <v>4813</v>
      </c>
      <c r="B5445" s="1">
        <v>40953</v>
      </c>
      <c r="C5445" t="s">
        <v>138</v>
      </c>
      <c r="D5445" t="s">
        <v>4633</v>
      </c>
      <c r="E5445" t="s">
        <v>4634</v>
      </c>
      <c r="F5445">
        <v>1</v>
      </c>
      <c r="G5445" t="str">
        <f t="array" ref="G5445">INDEX(BillToName,MATCH(A5445,'Bill to Data'!$A$2:$A$3040,0))</f>
        <v>Scott Bate</v>
      </c>
      <c r="H5445" t="str">
        <f t="shared" si="85"/>
        <v>90-02404</v>
      </c>
    </row>
    <row r="5446" spans="1:8" x14ac:dyDescent="0.55000000000000004">
      <c r="A5446" t="s">
        <v>4813</v>
      </c>
      <c r="B5446" s="1">
        <v>40953</v>
      </c>
      <c r="C5446" t="s">
        <v>138</v>
      </c>
      <c r="D5446" t="s">
        <v>59</v>
      </c>
      <c r="E5446" t="s">
        <v>60</v>
      </c>
      <c r="F5446">
        <v>55</v>
      </c>
      <c r="G5446" t="str">
        <f t="array" ref="G5446">INDEX(BillToName,MATCH(A5446,'Bill to Data'!$A$2:$A$3040,0))</f>
        <v>Scott Bate</v>
      </c>
      <c r="H5446" t="str">
        <f t="shared" si="85"/>
        <v>DG11002-VP</v>
      </c>
    </row>
    <row r="5447" spans="1:8" x14ac:dyDescent="0.55000000000000004">
      <c r="A5447" t="s">
        <v>4813</v>
      </c>
      <c r="B5447" s="1">
        <v>40953</v>
      </c>
      <c r="C5447" t="s">
        <v>138</v>
      </c>
      <c r="D5447" t="s">
        <v>77</v>
      </c>
      <c r="E5447" t="s">
        <v>30</v>
      </c>
      <c r="F5447">
        <v>55</v>
      </c>
      <c r="G5447" t="str">
        <f t="array" ref="G5447">INDEX(BillToName,MATCH(A5447,'Bill to Data'!$A$2:$A$3040,0))</f>
        <v>Scott Bate</v>
      </c>
      <c r="H5447" t="str">
        <f t="shared" si="85"/>
        <v>25612-6-NYR</v>
      </c>
    </row>
    <row r="5448" spans="1:8" x14ac:dyDescent="0.55000000000000004">
      <c r="A5448" t="s">
        <v>4814</v>
      </c>
      <c r="B5448" s="1">
        <v>40954</v>
      </c>
      <c r="C5448" t="s">
        <v>138</v>
      </c>
      <c r="D5448" t="s">
        <v>524</v>
      </c>
      <c r="E5448" t="s">
        <v>63</v>
      </c>
      <c r="F5448">
        <v>6</v>
      </c>
      <c r="G5448" t="str">
        <f t="array" ref="G5448">INDEX(BillToName,MATCH(A5448,'Bill to Data'!$A$2:$A$3040,0))</f>
        <v>GEORGE</v>
      </c>
      <c r="H5448" t="str">
        <f t="shared" si="85"/>
        <v>TP8004VS</v>
      </c>
    </row>
    <row r="5449" spans="1:8" x14ac:dyDescent="0.55000000000000004">
      <c r="A5449" t="s">
        <v>4814</v>
      </c>
      <c r="B5449" s="1">
        <v>40954</v>
      </c>
      <c r="C5449" t="s">
        <v>138</v>
      </c>
      <c r="D5449" t="s">
        <v>44</v>
      </c>
      <c r="E5449" t="s">
        <v>45</v>
      </c>
      <c r="F5449">
        <v>10</v>
      </c>
      <c r="G5449" t="str">
        <f t="array" ref="G5449">INDEX(BillToName,MATCH(A5449,'Bill to Data'!$A$2:$A$3040,0))</f>
        <v>GEORGE</v>
      </c>
      <c r="H5449" t="str">
        <f t="shared" si="85"/>
        <v>19845-25-PP</v>
      </c>
    </row>
    <row r="5450" spans="1:8" x14ac:dyDescent="0.55000000000000004">
      <c r="A5450" t="s">
        <v>4814</v>
      </c>
      <c r="B5450" s="1">
        <v>40954</v>
      </c>
      <c r="C5450" t="s">
        <v>138</v>
      </c>
      <c r="D5450" t="s">
        <v>4815</v>
      </c>
      <c r="E5450" t="s">
        <v>4816</v>
      </c>
      <c r="F5450">
        <v>10</v>
      </c>
      <c r="G5450" t="str">
        <f t="array" ref="G5450">INDEX(BillToName,MATCH(A5450,'Bill to Data'!$A$2:$A$3040,0))</f>
        <v>GEORGE</v>
      </c>
      <c r="H5450" t="str">
        <f t="shared" si="85"/>
        <v>CP8027-1-NYB</v>
      </c>
    </row>
    <row r="5451" spans="1:8" x14ac:dyDescent="0.55000000000000004">
      <c r="A5451" t="s">
        <v>4814</v>
      </c>
      <c r="B5451" s="1">
        <v>40954</v>
      </c>
      <c r="C5451" t="s">
        <v>138</v>
      </c>
      <c r="D5451" t="s">
        <v>139</v>
      </c>
      <c r="E5451" t="s">
        <v>140</v>
      </c>
      <c r="F5451">
        <v>4</v>
      </c>
      <c r="G5451" t="str">
        <f t="array" ref="G5451">INDEX(BillToName,MATCH(A5451,'Bill to Data'!$A$2:$A$3040,0))</f>
        <v>GEORGE</v>
      </c>
      <c r="H5451" t="str">
        <f t="shared" si="85"/>
        <v>CP8027-NYB</v>
      </c>
    </row>
    <row r="5452" spans="1:8" x14ac:dyDescent="0.55000000000000004">
      <c r="A5452" t="s">
        <v>4814</v>
      </c>
      <c r="B5452" s="1">
        <v>40954</v>
      </c>
      <c r="C5452" t="s">
        <v>138</v>
      </c>
      <c r="D5452" t="s">
        <v>4817</v>
      </c>
      <c r="E5452" t="s">
        <v>4818</v>
      </c>
      <c r="F5452">
        <v>4</v>
      </c>
      <c r="G5452" t="str">
        <f t="array" ref="G5452">INDEX(BillToName,MATCH(A5452,'Bill to Data'!$A$2:$A$3040,0))</f>
        <v>GEORGE</v>
      </c>
      <c r="H5452" t="str">
        <f t="shared" si="85"/>
        <v>HB050-025</v>
      </c>
    </row>
    <row r="5453" spans="1:8" x14ac:dyDescent="0.55000000000000004">
      <c r="A5453" t="s">
        <v>4814</v>
      </c>
      <c r="B5453" s="1">
        <v>40954</v>
      </c>
      <c r="C5453" t="s">
        <v>138</v>
      </c>
      <c r="D5453" t="s">
        <v>4819</v>
      </c>
      <c r="E5453" t="s">
        <v>4820</v>
      </c>
      <c r="F5453">
        <v>20</v>
      </c>
      <c r="G5453" t="str">
        <f t="array" ref="G5453">INDEX(BillToName,MATCH(A5453,'Bill to Data'!$A$2:$A$3040,0))</f>
        <v>GEORGE</v>
      </c>
      <c r="H5453" t="str">
        <f t="shared" si="85"/>
        <v>RM800160</v>
      </c>
    </row>
    <row r="5454" spans="1:8" x14ac:dyDescent="0.55000000000000004">
      <c r="A5454" t="s">
        <v>4821</v>
      </c>
      <c r="B5454" s="1">
        <v>40954</v>
      </c>
      <c r="C5454" t="s">
        <v>1</v>
      </c>
      <c r="D5454" t="s">
        <v>380</v>
      </c>
      <c r="E5454" t="s">
        <v>381</v>
      </c>
      <c r="F5454">
        <v>1</v>
      </c>
      <c r="G5454" t="str">
        <f t="array" ref="G5454">INDEX(BillToName,MATCH(A5454,'Bill to Data'!$A$2:$A$3040,0))</f>
        <v>Dean Lerwick</v>
      </c>
      <c r="H5454" t="str">
        <f t="shared" si="85"/>
        <v>1/4XP10L-VP</v>
      </c>
    </row>
    <row r="5455" spans="1:8" x14ac:dyDescent="0.55000000000000004">
      <c r="A5455" t="s">
        <v>4821</v>
      </c>
      <c r="B5455" s="1">
        <v>40954</v>
      </c>
      <c r="C5455" t="s">
        <v>1</v>
      </c>
      <c r="D5455" t="s">
        <v>382</v>
      </c>
      <c r="E5455" t="s">
        <v>381</v>
      </c>
      <c r="F5455">
        <v>1</v>
      </c>
      <c r="G5455" t="str">
        <f t="array" ref="G5455">INDEX(BillToName,MATCH(A5455,'Bill to Data'!$A$2:$A$3040,0))</f>
        <v>Dean Lerwick</v>
      </c>
      <c r="H5455" t="str">
        <f t="shared" si="85"/>
        <v>1/4XP10R-VP</v>
      </c>
    </row>
    <row r="5456" spans="1:8" x14ac:dyDescent="0.55000000000000004">
      <c r="A5456" t="s">
        <v>4821</v>
      </c>
      <c r="B5456" s="1">
        <v>40954</v>
      </c>
      <c r="C5456" t="s">
        <v>1</v>
      </c>
      <c r="D5456" t="s">
        <v>89</v>
      </c>
      <c r="E5456" t="s">
        <v>90</v>
      </c>
      <c r="F5456">
        <v>77</v>
      </c>
      <c r="G5456" t="str">
        <f t="array" ref="G5456">INDEX(BillToName,MATCH(A5456,'Bill to Data'!$A$2:$A$3040,0))</f>
        <v>Dean Lerwick</v>
      </c>
      <c r="H5456" t="str">
        <f t="shared" si="85"/>
        <v>XRC11002-VK</v>
      </c>
    </row>
    <row r="5457" spans="1:8" x14ac:dyDescent="0.55000000000000004">
      <c r="A5457" t="s">
        <v>4821</v>
      </c>
      <c r="B5457" s="1">
        <v>40954</v>
      </c>
      <c r="C5457" t="s">
        <v>1</v>
      </c>
      <c r="D5457" t="s">
        <v>942</v>
      </c>
      <c r="E5457" t="s">
        <v>90</v>
      </c>
      <c r="F5457">
        <v>77</v>
      </c>
      <c r="G5457" t="str">
        <f t="array" ref="G5457">INDEX(BillToName,MATCH(A5457,'Bill to Data'!$A$2:$A$3040,0))</f>
        <v>Dean Lerwick</v>
      </c>
      <c r="H5457" t="str">
        <f t="shared" si="85"/>
        <v>XRC11003-VK</v>
      </c>
    </row>
    <row r="5458" spans="1:8" x14ac:dyDescent="0.55000000000000004">
      <c r="A5458" t="s">
        <v>4822</v>
      </c>
      <c r="B5458" s="1">
        <v>40954</v>
      </c>
      <c r="C5458" t="s">
        <v>1</v>
      </c>
      <c r="D5458" t="s">
        <v>735</v>
      </c>
      <c r="E5458" t="s">
        <v>23</v>
      </c>
      <c r="F5458">
        <v>13</v>
      </c>
      <c r="G5458" t="str">
        <f t="array" ref="G5458">INDEX(BillToName,MATCH(A5458,'Bill to Data'!$A$2:$A$3040,0))</f>
        <v>EMMETT HEARD</v>
      </c>
      <c r="H5458" t="str">
        <f t="shared" si="85"/>
        <v>TT11004-VP</v>
      </c>
    </row>
    <row r="5459" spans="1:8" x14ac:dyDescent="0.55000000000000004">
      <c r="A5459" t="s">
        <v>4822</v>
      </c>
      <c r="B5459" s="1">
        <v>40954</v>
      </c>
      <c r="C5459" t="s">
        <v>1</v>
      </c>
      <c r="D5459" t="s">
        <v>2839</v>
      </c>
      <c r="E5459" t="s">
        <v>2840</v>
      </c>
      <c r="F5459">
        <v>25</v>
      </c>
      <c r="G5459" t="str">
        <f t="array" ref="G5459">INDEX(BillToName,MATCH(A5459,'Bill to Data'!$A$2:$A$3040,0))</f>
        <v>EMMETT HEARD</v>
      </c>
      <c r="H5459" t="str">
        <f t="shared" si="85"/>
        <v>TTJ60-11006VP</v>
      </c>
    </row>
    <row r="5460" spans="1:8" x14ac:dyDescent="0.55000000000000004">
      <c r="A5460" t="s">
        <v>4823</v>
      </c>
      <c r="B5460" s="1">
        <v>40954</v>
      </c>
      <c r="C5460" t="s">
        <v>1</v>
      </c>
      <c r="D5460" t="s">
        <v>2663</v>
      </c>
      <c r="E5460" t="s">
        <v>2664</v>
      </c>
      <c r="F5460">
        <v>1</v>
      </c>
      <c r="G5460" t="str">
        <f t="array" ref="G5460">INDEX(BillToName,MATCH(A5460,'Bill to Data'!$A$2:$A$3040,0))</f>
        <v>Steven Jolly</v>
      </c>
      <c r="H5460" t="str">
        <f t="shared" si="85"/>
        <v>AA30L-22425-30</v>
      </c>
    </row>
    <row r="5461" spans="1:8" x14ac:dyDescent="0.55000000000000004">
      <c r="A5461" t="s">
        <v>4824</v>
      </c>
      <c r="B5461" s="1">
        <v>40954</v>
      </c>
      <c r="C5461" t="s">
        <v>1</v>
      </c>
      <c r="D5461" t="s">
        <v>536</v>
      </c>
      <c r="E5461" t="s">
        <v>20</v>
      </c>
      <c r="F5461">
        <v>1</v>
      </c>
      <c r="G5461" t="str">
        <f t="array" ref="G5461">INDEX(BillToName,MATCH(A5461,'Bill to Data'!$A$2:$A$3040,0))</f>
        <v>Robert Taylor</v>
      </c>
      <c r="H5461" t="str">
        <f t="shared" si="85"/>
        <v>AA43L-AL8</v>
      </c>
    </row>
    <row r="5462" spans="1:8" x14ac:dyDescent="0.55000000000000004">
      <c r="A5462" t="s">
        <v>4825</v>
      </c>
      <c r="B5462" s="1">
        <v>40954</v>
      </c>
      <c r="C5462" t="s">
        <v>138</v>
      </c>
      <c r="D5462" t="s">
        <v>330</v>
      </c>
      <c r="E5462" t="s">
        <v>12</v>
      </c>
      <c r="F5462">
        <v>2</v>
      </c>
      <c r="G5462" t="str">
        <f t="array" ref="G5462">INDEX(BillToName,MATCH(A5462,'Bill to Data'!$A$2:$A$3040,0))</f>
        <v>Norris Oakley</v>
      </c>
      <c r="H5462" t="str">
        <f t="shared" si="85"/>
        <v>50800-15-PP-406</v>
      </c>
    </row>
    <row r="5463" spans="1:8" x14ac:dyDescent="0.55000000000000004">
      <c r="A5463" t="s">
        <v>4826</v>
      </c>
      <c r="B5463" s="1">
        <v>40954</v>
      </c>
      <c r="C5463" t="s">
        <v>138</v>
      </c>
      <c r="D5463" t="s">
        <v>2114</v>
      </c>
      <c r="E5463" t="s">
        <v>2115</v>
      </c>
      <c r="F5463">
        <v>1</v>
      </c>
      <c r="G5463" t="str">
        <f t="array" ref="G5463">INDEX(BillToName,MATCH(A5463,'Bill to Data'!$A$2:$A$3040,0))</f>
        <v>ED SUNBERG</v>
      </c>
      <c r="H5463" t="str">
        <f t="shared" si="85"/>
        <v>117-9001-031</v>
      </c>
    </row>
    <row r="5464" spans="1:8" x14ac:dyDescent="0.55000000000000004">
      <c r="A5464" t="s">
        <v>4826</v>
      </c>
      <c r="B5464" s="1">
        <v>40954</v>
      </c>
      <c r="C5464" t="s">
        <v>138</v>
      </c>
      <c r="D5464" t="s">
        <v>3108</v>
      </c>
      <c r="E5464" t="s">
        <v>3109</v>
      </c>
      <c r="F5464">
        <v>1</v>
      </c>
      <c r="G5464" t="str">
        <f t="array" ref="G5464">INDEX(BillToName,MATCH(A5464,'Bill to Data'!$A$2:$A$3040,0))</f>
        <v>ED SUNBERG</v>
      </c>
      <c r="H5464" t="str">
        <f t="shared" si="85"/>
        <v>115-0171-886</v>
      </c>
    </row>
    <row r="5465" spans="1:8" x14ac:dyDescent="0.55000000000000004">
      <c r="A5465" t="s">
        <v>4826</v>
      </c>
      <c r="B5465" s="1">
        <v>40954</v>
      </c>
      <c r="C5465" t="s">
        <v>138</v>
      </c>
      <c r="D5465" t="s">
        <v>3112</v>
      </c>
      <c r="E5465" t="s">
        <v>3113</v>
      </c>
      <c r="F5465">
        <v>1</v>
      </c>
      <c r="G5465" t="str">
        <f t="array" ref="G5465">INDEX(BillToName,MATCH(A5465,'Bill to Data'!$A$2:$A$3040,0))</f>
        <v>ED SUNBERG</v>
      </c>
      <c r="H5465" t="str">
        <f t="shared" si="85"/>
        <v>117-0159-923</v>
      </c>
    </row>
    <row r="5466" spans="1:8" x14ac:dyDescent="0.55000000000000004">
      <c r="A5466" t="s">
        <v>4826</v>
      </c>
      <c r="B5466" s="1">
        <v>40954</v>
      </c>
      <c r="C5466" t="s">
        <v>138</v>
      </c>
      <c r="D5466" t="s">
        <v>3118</v>
      </c>
      <c r="E5466" t="s">
        <v>3119</v>
      </c>
      <c r="F5466">
        <v>1</v>
      </c>
      <c r="G5466" t="str">
        <f t="array" ref="G5466">INDEX(BillToName,MATCH(A5466,'Bill to Data'!$A$2:$A$3040,0))</f>
        <v>ED SUNBERG</v>
      </c>
      <c r="H5466" t="str">
        <f t="shared" si="85"/>
        <v>115-0171-794</v>
      </c>
    </row>
    <row r="5467" spans="1:8" x14ac:dyDescent="0.55000000000000004">
      <c r="A5467" t="s">
        <v>4827</v>
      </c>
      <c r="B5467" s="1">
        <v>40954</v>
      </c>
      <c r="C5467" t="s">
        <v>138</v>
      </c>
      <c r="D5467" t="s">
        <v>259</v>
      </c>
      <c r="E5467" t="s">
        <v>63</v>
      </c>
      <c r="F5467">
        <v>4</v>
      </c>
      <c r="G5467" t="str">
        <f t="array" ref="G5467">INDEX(BillToName,MATCH(A5467,'Bill to Data'!$A$2:$A$3040,0))</f>
        <v>Brent Barbee</v>
      </c>
      <c r="H5467" t="str">
        <f t="shared" si="85"/>
        <v>TP8008VS</v>
      </c>
    </row>
    <row r="5468" spans="1:8" x14ac:dyDescent="0.55000000000000004">
      <c r="A5468" t="s">
        <v>4827</v>
      </c>
      <c r="B5468" s="1">
        <v>40954</v>
      </c>
      <c r="C5468" t="s">
        <v>138</v>
      </c>
      <c r="D5468" t="s">
        <v>453</v>
      </c>
      <c r="E5468" t="s">
        <v>30</v>
      </c>
      <c r="F5468">
        <v>20</v>
      </c>
      <c r="G5468" t="str">
        <f t="array" ref="G5468">INDEX(BillToName,MATCH(A5468,'Bill to Data'!$A$2:$A$3040,0))</f>
        <v>Brent Barbee</v>
      </c>
      <c r="H5468" t="str">
        <f t="shared" si="85"/>
        <v>25612-2-NYR</v>
      </c>
    </row>
    <row r="5469" spans="1:8" x14ac:dyDescent="0.55000000000000004">
      <c r="A5469" t="s">
        <v>4828</v>
      </c>
      <c r="B5469" s="1">
        <v>40954</v>
      </c>
      <c r="C5469" t="s">
        <v>1</v>
      </c>
      <c r="D5469" t="s">
        <v>533</v>
      </c>
      <c r="E5469" t="s">
        <v>534</v>
      </c>
      <c r="F5469">
        <v>1</v>
      </c>
      <c r="G5469" t="str">
        <f t="array" ref="G5469">INDEX(BillToName,MATCH(A5469,'Bill to Data'!$A$2:$A$3040,0))</f>
        <v>Cory Meester</v>
      </c>
      <c r="H5469" t="str">
        <f t="shared" si="85"/>
        <v>23890</v>
      </c>
    </row>
    <row r="5470" spans="1:8" x14ac:dyDescent="0.55000000000000004">
      <c r="A5470" t="s">
        <v>4828</v>
      </c>
      <c r="B5470" s="1">
        <v>40954</v>
      </c>
      <c r="C5470" t="s">
        <v>1</v>
      </c>
      <c r="D5470" t="s">
        <v>4829</v>
      </c>
      <c r="E5470" t="s">
        <v>4830</v>
      </c>
      <c r="F5470">
        <v>1</v>
      </c>
      <c r="G5470" t="str">
        <f t="array" ref="G5470">INDEX(BillToName,MATCH(A5470,'Bill to Data'!$A$2:$A$3040,0))</f>
        <v>Cory Meester</v>
      </c>
      <c r="H5470" t="str">
        <f t="shared" si="85"/>
        <v>LM0600</v>
      </c>
    </row>
    <row r="5471" spans="1:8" x14ac:dyDescent="0.55000000000000004">
      <c r="A5471" t="s">
        <v>4828</v>
      </c>
      <c r="B5471" s="1">
        <v>40954</v>
      </c>
      <c r="C5471" t="s">
        <v>1</v>
      </c>
      <c r="D5471" t="s">
        <v>46</v>
      </c>
      <c r="E5471" t="s">
        <v>47</v>
      </c>
      <c r="F5471">
        <v>54</v>
      </c>
      <c r="G5471" t="str">
        <f t="array" ref="G5471">INDEX(BillToName,MATCH(A5471,'Bill to Data'!$A$2:$A$3040,0))</f>
        <v>Cory Meester</v>
      </c>
      <c r="H5471" t="str">
        <f t="shared" si="85"/>
        <v>TTJ60-11003VP</v>
      </c>
    </row>
    <row r="5472" spans="1:8" x14ac:dyDescent="0.55000000000000004">
      <c r="A5472" t="s">
        <v>4831</v>
      </c>
      <c r="B5472" s="1">
        <v>40954</v>
      </c>
      <c r="C5472" t="s">
        <v>1</v>
      </c>
      <c r="D5472" t="s">
        <v>129</v>
      </c>
      <c r="E5472" t="s">
        <v>72</v>
      </c>
      <c r="F5472">
        <v>6</v>
      </c>
      <c r="G5472" t="str">
        <f t="array" ref="G5472">INDEX(BillToName,MATCH(A5472,'Bill to Data'!$A$2:$A$3040,0))</f>
        <v>FRED HARVILLE</v>
      </c>
      <c r="H5472" t="str">
        <f t="shared" si="85"/>
        <v>55215-100-EPR</v>
      </c>
    </row>
    <row r="5473" spans="1:8" x14ac:dyDescent="0.55000000000000004">
      <c r="A5473" t="s">
        <v>4831</v>
      </c>
      <c r="B5473" s="1">
        <v>40954</v>
      </c>
      <c r="C5473" t="s">
        <v>1</v>
      </c>
      <c r="D5473" t="s">
        <v>714</v>
      </c>
      <c r="E5473" t="s">
        <v>76</v>
      </c>
      <c r="F5473">
        <v>5</v>
      </c>
      <c r="G5473" t="str">
        <f t="array" ref="G5473">INDEX(BillToName,MATCH(A5473,'Bill to Data'!$A$2:$A$3040,0))</f>
        <v>FRED HARVILLE</v>
      </c>
      <c r="H5473" t="str">
        <f t="shared" si="85"/>
        <v>QJ111-1/2</v>
      </c>
    </row>
    <row r="5474" spans="1:8" x14ac:dyDescent="0.55000000000000004">
      <c r="A5474" t="s">
        <v>4831</v>
      </c>
      <c r="B5474" s="1">
        <v>40954</v>
      </c>
      <c r="C5474" t="s">
        <v>1</v>
      </c>
      <c r="D5474" t="s">
        <v>77</v>
      </c>
      <c r="E5474" t="s">
        <v>30</v>
      </c>
      <c r="F5474">
        <v>6</v>
      </c>
      <c r="G5474" t="str">
        <f t="array" ref="G5474">INDEX(BillToName,MATCH(A5474,'Bill to Data'!$A$2:$A$3040,0))</f>
        <v>FRED HARVILLE</v>
      </c>
      <c r="H5474" t="str">
        <f t="shared" si="85"/>
        <v>25612-6-NYR</v>
      </c>
    </row>
    <row r="5475" spans="1:8" x14ac:dyDescent="0.55000000000000004">
      <c r="A5475" t="s">
        <v>4831</v>
      </c>
      <c r="B5475" s="1">
        <v>40954</v>
      </c>
      <c r="C5475" t="s">
        <v>1</v>
      </c>
      <c r="D5475" t="s">
        <v>860</v>
      </c>
      <c r="E5475" t="s">
        <v>120</v>
      </c>
      <c r="F5475">
        <v>5</v>
      </c>
      <c r="G5475" t="str">
        <f t="array" ref="G5475">INDEX(BillToName,MATCH(A5475,'Bill to Data'!$A$2:$A$3040,0))</f>
        <v>FRED HARVILLE</v>
      </c>
      <c r="H5475" t="str">
        <f t="shared" si="85"/>
        <v>XR8002VS</v>
      </c>
    </row>
    <row r="5476" spans="1:8" x14ac:dyDescent="0.55000000000000004">
      <c r="A5476" t="s">
        <v>4831</v>
      </c>
      <c r="B5476" s="1">
        <v>40954</v>
      </c>
      <c r="C5476" t="s">
        <v>1</v>
      </c>
      <c r="D5476" t="s">
        <v>144</v>
      </c>
      <c r="E5476" t="s">
        <v>145</v>
      </c>
      <c r="F5476">
        <v>3</v>
      </c>
      <c r="G5476" t="str">
        <f t="array" ref="G5476">INDEX(BillToName,MATCH(A5476,'Bill to Data'!$A$2:$A$3040,0))</f>
        <v>FRED HARVILLE</v>
      </c>
      <c r="H5476" t="str">
        <f t="shared" si="85"/>
        <v>QJ363C-500-2-NY</v>
      </c>
    </row>
    <row r="5477" spans="1:8" x14ac:dyDescent="0.55000000000000004">
      <c r="A5477" t="s">
        <v>4831</v>
      </c>
      <c r="B5477" s="1">
        <v>40954</v>
      </c>
      <c r="C5477" t="s">
        <v>1</v>
      </c>
      <c r="D5477" t="s">
        <v>2722</v>
      </c>
      <c r="E5477" t="s">
        <v>145</v>
      </c>
      <c r="F5477">
        <v>2</v>
      </c>
      <c r="G5477" t="str">
        <f t="array" ref="G5477">INDEX(BillToName,MATCH(A5477,'Bill to Data'!$A$2:$A$3040,0))</f>
        <v>FRED HARVILLE</v>
      </c>
      <c r="H5477" t="str">
        <f t="shared" si="85"/>
        <v>QJ363C-500-1-NY</v>
      </c>
    </row>
    <row r="5478" spans="1:8" x14ac:dyDescent="0.55000000000000004">
      <c r="A5478" t="s">
        <v>4832</v>
      </c>
      <c r="B5478" s="1">
        <v>40954</v>
      </c>
      <c r="C5478" t="s">
        <v>1</v>
      </c>
      <c r="D5478" t="s">
        <v>1298</v>
      </c>
      <c r="E5478" t="s">
        <v>1299</v>
      </c>
      <c r="F5478">
        <v>1</v>
      </c>
      <c r="G5478" t="str">
        <f t="array" ref="G5478">INDEX(BillToName,MATCH(A5478,'Bill to Data'!$A$2:$A$3040,0))</f>
        <v>Sean McCauley</v>
      </c>
      <c r="H5478" t="str">
        <f t="shared" si="85"/>
        <v>INFD0015-19</v>
      </c>
    </row>
    <row r="5479" spans="1:8" x14ac:dyDescent="0.55000000000000004">
      <c r="A5479" t="s">
        <v>4833</v>
      </c>
      <c r="B5479" s="1">
        <v>40954</v>
      </c>
      <c r="C5479" t="s">
        <v>1</v>
      </c>
      <c r="D5479" t="s">
        <v>1570</v>
      </c>
      <c r="E5479" t="s">
        <v>4834</v>
      </c>
      <c r="F5479">
        <v>6</v>
      </c>
      <c r="G5479" t="str">
        <f t="array" ref="G5479">INDEX(BillToName,MATCH(A5479,'Bill to Data'!$A$2:$A$3040,0))</f>
        <v>KERRY HARTSHORN</v>
      </c>
      <c r="H5479" t="str">
        <f t="shared" si="85"/>
        <v>QJ364C-1-NYB</v>
      </c>
    </row>
    <row r="5480" spans="1:8" x14ac:dyDescent="0.55000000000000004">
      <c r="A5480" t="s">
        <v>4833</v>
      </c>
      <c r="B5480" s="1">
        <v>40954</v>
      </c>
      <c r="C5480" t="s">
        <v>1</v>
      </c>
      <c r="D5480" t="s">
        <v>242</v>
      </c>
      <c r="E5480" t="s">
        <v>243</v>
      </c>
      <c r="F5480">
        <v>62</v>
      </c>
      <c r="G5480" t="str">
        <f t="array" ref="G5480">INDEX(BillToName,MATCH(A5480,'Bill to Data'!$A$2:$A$3040,0))</f>
        <v>KERRY HARTSHORN</v>
      </c>
      <c r="H5480" t="str">
        <f t="shared" si="85"/>
        <v>CP19438-EPR</v>
      </c>
    </row>
    <row r="5481" spans="1:8" x14ac:dyDescent="0.55000000000000004">
      <c r="A5481" t="s">
        <v>4833</v>
      </c>
      <c r="B5481" s="1">
        <v>40954</v>
      </c>
      <c r="C5481" t="s">
        <v>1</v>
      </c>
      <c r="D5481" t="s">
        <v>906</v>
      </c>
      <c r="E5481" t="s">
        <v>907</v>
      </c>
      <c r="F5481">
        <v>62</v>
      </c>
      <c r="G5481" t="str">
        <f t="array" ref="G5481">INDEX(BillToName,MATCH(A5481,'Bill to Data'!$A$2:$A$3040,0))</f>
        <v>KERRY HARTSHORN</v>
      </c>
      <c r="H5481" t="str">
        <f t="shared" si="85"/>
        <v>CP25597-6-NY</v>
      </c>
    </row>
    <row r="5482" spans="1:8" x14ac:dyDescent="0.55000000000000004">
      <c r="A5482" t="s">
        <v>4833</v>
      </c>
      <c r="B5482" s="1">
        <v>40954</v>
      </c>
      <c r="C5482" t="s">
        <v>1</v>
      </c>
      <c r="D5482" t="s">
        <v>4637</v>
      </c>
      <c r="E5482" t="s">
        <v>4638</v>
      </c>
      <c r="F5482">
        <v>62</v>
      </c>
      <c r="G5482" t="str">
        <f t="array" ref="G5482">INDEX(BillToName,MATCH(A5482,'Bill to Data'!$A$2:$A$3040,0))</f>
        <v>KERRY HARTSHORN</v>
      </c>
      <c r="H5482" t="str">
        <f t="shared" si="85"/>
        <v>SJ3-02-VP</v>
      </c>
    </row>
    <row r="5483" spans="1:8" x14ac:dyDescent="0.55000000000000004">
      <c r="A5483" t="s">
        <v>4835</v>
      </c>
      <c r="B5483" s="1">
        <v>40954</v>
      </c>
      <c r="C5483" t="s">
        <v>1</v>
      </c>
      <c r="D5483" t="s">
        <v>4092</v>
      </c>
      <c r="E5483" t="s">
        <v>4093</v>
      </c>
      <c r="F5483">
        <v>20</v>
      </c>
      <c r="G5483" t="str">
        <f t="array" ref="G5483">INDEX(BillToName,MATCH(A5483,'Bill to Data'!$A$2:$A$3040,0))</f>
        <v>jeff fuller</v>
      </c>
      <c r="H5483" t="str">
        <f t="shared" si="85"/>
        <v>TADF04</v>
      </c>
    </row>
    <row r="5484" spans="1:8" x14ac:dyDescent="0.55000000000000004">
      <c r="A5484" t="s">
        <v>4836</v>
      </c>
      <c r="B5484" s="1">
        <v>40954</v>
      </c>
      <c r="C5484" t="s">
        <v>1</v>
      </c>
      <c r="D5484" t="s">
        <v>2298</v>
      </c>
      <c r="E5484" t="s">
        <v>2299</v>
      </c>
      <c r="F5484">
        <v>1</v>
      </c>
      <c r="G5484" t="str">
        <f t="array" ref="G5484">INDEX(BillToName,MATCH(A5484,'Bill to Data'!$A$2:$A$3040,0))</f>
        <v>Larry White</v>
      </c>
      <c r="H5484" t="str">
        <f t="shared" si="85"/>
        <v>GG100</v>
      </c>
    </row>
    <row r="5485" spans="1:8" x14ac:dyDescent="0.55000000000000004">
      <c r="A5485" t="s">
        <v>4836</v>
      </c>
      <c r="B5485" s="1">
        <v>40954</v>
      </c>
      <c r="C5485" t="s">
        <v>1</v>
      </c>
      <c r="D5485" t="s">
        <v>4837</v>
      </c>
      <c r="E5485" t="s">
        <v>2295</v>
      </c>
      <c r="F5485">
        <v>0</v>
      </c>
      <c r="G5485" t="str">
        <f t="array" ref="G5485">INDEX(BillToName,MATCH(A5485,'Bill to Data'!$A$2:$A$3040,0))</f>
        <v>Larry White</v>
      </c>
      <c r="H5485" t="str">
        <f t="shared" si="85"/>
        <v>3430-0500</v>
      </c>
    </row>
    <row r="5486" spans="1:8" x14ac:dyDescent="0.55000000000000004">
      <c r="A5486" t="s">
        <v>4836</v>
      </c>
      <c r="B5486" s="1">
        <v>40954</v>
      </c>
      <c r="C5486" t="s">
        <v>1</v>
      </c>
      <c r="D5486" t="s">
        <v>261</v>
      </c>
      <c r="E5486" t="s">
        <v>106</v>
      </c>
      <c r="F5486">
        <v>5</v>
      </c>
      <c r="G5486" t="str">
        <f t="array" ref="G5486">INDEX(BillToName,MATCH(A5486,'Bill to Data'!$A$2:$A$3040,0))</f>
        <v>Larry White</v>
      </c>
      <c r="H5486" t="str">
        <f t="shared" si="85"/>
        <v>AIC11003-VS</v>
      </c>
    </row>
    <row r="5487" spans="1:8" x14ac:dyDescent="0.55000000000000004">
      <c r="A5487" t="s">
        <v>4836</v>
      </c>
      <c r="B5487" s="1">
        <v>40954</v>
      </c>
      <c r="C5487" t="s">
        <v>1</v>
      </c>
      <c r="D5487" t="s">
        <v>111</v>
      </c>
      <c r="E5487" t="s">
        <v>76</v>
      </c>
      <c r="F5487">
        <v>20</v>
      </c>
      <c r="G5487" t="str">
        <f t="array" ref="G5487">INDEX(BillToName,MATCH(A5487,'Bill to Data'!$A$2:$A$3040,0))</f>
        <v>Larry White</v>
      </c>
      <c r="H5487" t="str">
        <f t="shared" si="85"/>
        <v>QJ111SQ-1</v>
      </c>
    </row>
    <row r="5488" spans="1:8" x14ac:dyDescent="0.55000000000000004">
      <c r="A5488" t="s">
        <v>4836</v>
      </c>
      <c r="B5488" s="1">
        <v>40954</v>
      </c>
      <c r="C5488" t="s">
        <v>1</v>
      </c>
      <c r="D5488" t="s">
        <v>197</v>
      </c>
      <c r="E5488" t="s">
        <v>198</v>
      </c>
      <c r="F5488">
        <v>10</v>
      </c>
      <c r="G5488" t="str">
        <f t="array" ref="G5488">INDEX(BillToName,MATCH(A5488,'Bill to Data'!$A$2:$A$3040,0))</f>
        <v>Larry White</v>
      </c>
      <c r="H5488" t="str">
        <f t="shared" si="85"/>
        <v>22252-312-750-N</v>
      </c>
    </row>
    <row r="5489" spans="1:8" x14ac:dyDescent="0.55000000000000004">
      <c r="A5489" t="s">
        <v>4836</v>
      </c>
      <c r="B5489" s="1">
        <v>40954</v>
      </c>
      <c r="C5489" t="s">
        <v>1</v>
      </c>
      <c r="D5489" t="s">
        <v>312</v>
      </c>
      <c r="E5489" t="s">
        <v>198</v>
      </c>
      <c r="F5489">
        <v>10</v>
      </c>
      <c r="G5489" t="str">
        <f t="array" ref="G5489">INDEX(BillToName,MATCH(A5489,'Bill to Data'!$A$2:$A$3040,0))</f>
        <v>Larry White</v>
      </c>
      <c r="H5489" t="str">
        <f t="shared" si="85"/>
        <v>22251-311-750-N</v>
      </c>
    </row>
    <row r="5490" spans="1:8" x14ac:dyDescent="0.55000000000000004">
      <c r="A5490" t="s">
        <v>4836</v>
      </c>
      <c r="B5490" s="1">
        <v>40954</v>
      </c>
      <c r="C5490" t="s">
        <v>1</v>
      </c>
      <c r="D5490" t="s">
        <v>1410</v>
      </c>
      <c r="E5490" t="s">
        <v>1411</v>
      </c>
      <c r="F5490">
        <v>10</v>
      </c>
      <c r="G5490" t="str">
        <f t="array" ref="G5490">INDEX(BillToName,MATCH(A5490,'Bill to Data'!$A$2:$A$3040,0))</f>
        <v>Larry White</v>
      </c>
      <c r="H5490" t="str">
        <f t="shared" si="85"/>
        <v>21950-10-NYB</v>
      </c>
    </row>
    <row r="5491" spans="1:8" x14ac:dyDescent="0.55000000000000004">
      <c r="A5491" t="s">
        <v>4836</v>
      </c>
      <c r="B5491" s="1">
        <v>40954</v>
      </c>
      <c r="C5491" t="s">
        <v>1</v>
      </c>
      <c r="D5491" t="s">
        <v>254</v>
      </c>
      <c r="E5491" t="s">
        <v>255</v>
      </c>
      <c r="F5491">
        <v>50</v>
      </c>
      <c r="G5491" t="str">
        <f t="array" ref="G5491">INDEX(BillToName,MATCH(A5491,'Bill to Data'!$A$2:$A$3040,0))</f>
        <v>Larry White</v>
      </c>
      <c r="H5491" t="str">
        <f t="shared" si="85"/>
        <v>CP21953-EPR</v>
      </c>
    </row>
    <row r="5492" spans="1:8" x14ac:dyDescent="0.55000000000000004">
      <c r="A5492" t="s">
        <v>4836</v>
      </c>
      <c r="B5492" s="1">
        <v>40954</v>
      </c>
      <c r="C5492" t="s">
        <v>1</v>
      </c>
      <c r="D5492" t="s">
        <v>242</v>
      </c>
      <c r="E5492" t="s">
        <v>243</v>
      </c>
      <c r="F5492">
        <v>100</v>
      </c>
      <c r="G5492" t="str">
        <f t="array" ref="G5492">INDEX(BillToName,MATCH(A5492,'Bill to Data'!$A$2:$A$3040,0))</f>
        <v>Larry White</v>
      </c>
      <c r="H5492" t="str">
        <f t="shared" si="85"/>
        <v>CP19438-EPR</v>
      </c>
    </row>
    <row r="5493" spans="1:8" x14ac:dyDescent="0.55000000000000004">
      <c r="A5493" t="s">
        <v>4836</v>
      </c>
      <c r="B5493" s="1">
        <v>40954</v>
      </c>
      <c r="C5493" t="s">
        <v>1</v>
      </c>
      <c r="D5493" t="s">
        <v>1301</v>
      </c>
      <c r="E5493" t="s">
        <v>1302</v>
      </c>
      <c r="F5493">
        <v>10</v>
      </c>
      <c r="G5493" t="str">
        <f t="array" ref="G5493">INDEX(BillToName,MATCH(A5493,'Bill to Data'!$A$2:$A$3040,0))</f>
        <v>Larry White</v>
      </c>
      <c r="H5493" t="str">
        <f t="shared" si="85"/>
        <v>CP25597-4-NY</v>
      </c>
    </row>
    <row r="5494" spans="1:8" x14ac:dyDescent="0.55000000000000004">
      <c r="A5494" t="s">
        <v>4836</v>
      </c>
      <c r="B5494" s="1">
        <v>40954</v>
      </c>
      <c r="C5494" t="s">
        <v>1</v>
      </c>
      <c r="D5494" t="s">
        <v>738</v>
      </c>
      <c r="E5494" t="s">
        <v>307</v>
      </c>
      <c r="F5494">
        <v>10</v>
      </c>
      <c r="G5494" t="str">
        <f t="array" ref="G5494">INDEX(BillToName,MATCH(A5494,'Bill to Data'!$A$2:$A$3040,0))</f>
        <v>Larry White</v>
      </c>
      <c r="H5494" t="str">
        <f t="shared" si="85"/>
        <v>AI11003-VS</v>
      </c>
    </row>
    <row r="5495" spans="1:8" x14ac:dyDescent="0.55000000000000004">
      <c r="A5495" t="s">
        <v>4836</v>
      </c>
      <c r="B5495" s="1">
        <v>40954</v>
      </c>
      <c r="C5495" t="s">
        <v>1</v>
      </c>
      <c r="D5495" t="s">
        <v>4838</v>
      </c>
      <c r="E5495" t="s">
        <v>134</v>
      </c>
      <c r="F5495">
        <v>1</v>
      </c>
      <c r="G5495" t="str">
        <f t="array" ref="G5495">INDEX(BillToName,MATCH(A5495,'Bill to Data'!$A$2:$A$3040,0))</f>
        <v>Larry White</v>
      </c>
      <c r="H5495" t="str">
        <f t="shared" si="85"/>
        <v>9303C-HM4C</v>
      </c>
    </row>
    <row r="5496" spans="1:8" x14ac:dyDescent="0.55000000000000004">
      <c r="A5496" t="s">
        <v>4839</v>
      </c>
      <c r="B5496" s="1">
        <v>40954</v>
      </c>
      <c r="C5496" t="s">
        <v>1</v>
      </c>
      <c r="D5496" t="s">
        <v>292</v>
      </c>
      <c r="E5496" t="s">
        <v>293</v>
      </c>
      <c r="F5496">
        <v>5</v>
      </c>
      <c r="G5496" t="str">
        <f t="array" ref="G5496">INDEX(BillToName,MATCH(A5496,'Bill to Data'!$A$2:$A$3040,0))</f>
        <v>HOLLY LENHART</v>
      </c>
      <c r="H5496" t="str">
        <f t="shared" si="85"/>
        <v>AIXR11002VP</v>
      </c>
    </row>
    <row r="5497" spans="1:8" x14ac:dyDescent="0.55000000000000004">
      <c r="A5497" t="s">
        <v>4840</v>
      </c>
      <c r="B5497" s="1">
        <v>40956</v>
      </c>
      <c r="C5497" t="s">
        <v>138</v>
      </c>
      <c r="D5497" t="s">
        <v>726</v>
      </c>
      <c r="E5497" t="s">
        <v>727</v>
      </c>
      <c r="F5497">
        <v>1</v>
      </c>
      <c r="G5497" t="str">
        <f t="array" ref="G5497">INDEX(BillToName,MATCH(A5497,'Bill to Data'!$A$2:$A$3040,0))</f>
        <v>Precision Tune auto care</v>
      </c>
      <c r="H5497" t="str">
        <f t="shared" si="85"/>
        <v>8000-533-236</v>
      </c>
    </row>
    <row r="5498" spans="1:8" x14ac:dyDescent="0.55000000000000004">
      <c r="A5498" t="s">
        <v>4841</v>
      </c>
      <c r="B5498" s="1">
        <v>40956</v>
      </c>
      <c r="C5498" t="s">
        <v>138</v>
      </c>
      <c r="D5498" t="s">
        <v>4842</v>
      </c>
      <c r="E5498" t="s">
        <v>4843</v>
      </c>
      <c r="F5498">
        <v>1</v>
      </c>
      <c r="G5498" t="str">
        <f t="array" ref="G5498">INDEX(BillToName,MATCH(A5498,'Bill to Data'!$A$2:$A$3040,0))</f>
        <v>Fred Fonseca</v>
      </c>
      <c r="H5498" t="str">
        <f t="shared" si="85"/>
        <v>115-0171-976</v>
      </c>
    </row>
    <row r="5499" spans="1:8" x14ac:dyDescent="0.55000000000000004">
      <c r="A5499" t="s">
        <v>4844</v>
      </c>
      <c r="B5499" s="1">
        <v>40956</v>
      </c>
      <c r="C5499" t="s">
        <v>1</v>
      </c>
      <c r="D5499" t="s">
        <v>4452</v>
      </c>
      <c r="E5499" t="s">
        <v>4453</v>
      </c>
      <c r="F5499">
        <v>12</v>
      </c>
      <c r="G5499" t="str">
        <f t="array" ref="G5499">INDEX(BillToName,MATCH(A5499,'Bill to Data'!$A$2:$A$3040,0))</f>
        <v>GLEN FUJIMOTO</v>
      </c>
      <c r="H5499" t="str">
        <f t="shared" si="85"/>
        <v>AI3070-02VP</v>
      </c>
    </row>
    <row r="5500" spans="1:8" x14ac:dyDescent="0.55000000000000004">
      <c r="A5500" t="s">
        <v>4845</v>
      </c>
      <c r="B5500" s="1">
        <v>40956</v>
      </c>
      <c r="C5500" t="s">
        <v>138</v>
      </c>
      <c r="D5500" t="s">
        <v>1428</v>
      </c>
      <c r="E5500" t="s">
        <v>4846</v>
      </c>
      <c r="F5500">
        <v>1</v>
      </c>
      <c r="G5500" t="str">
        <f t="array" ref="G5500">INDEX(BillToName,MATCH(A5500,'Bill to Data'!$A$2:$A$3040,0))</f>
        <v>HOBDY, DYE, &amp; READ INC</v>
      </c>
      <c r="H5500" t="str">
        <f t="shared" si="85"/>
        <v>10160</v>
      </c>
    </row>
    <row r="5501" spans="1:8" x14ac:dyDescent="0.55000000000000004">
      <c r="A5501" t="s">
        <v>4847</v>
      </c>
      <c r="B5501" s="1">
        <v>40956</v>
      </c>
      <c r="C5501" t="s">
        <v>1</v>
      </c>
      <c r="D5501" t="s">
        <v>33</v>
      </c>
      <c r="E5501" t="s">
        <v>34</v>
      </c>
      <c r="F5501">
        <v>-4</v>
      </c>
      <c r="G5501" t="str">
        <f t="array" ref="G5501">INDEX(BillToName,MATCH(A5501,'Bill to Data'!$A$2:$A$3040,0))</f>
        <v>Kenneth Cade</v>
      </c>
      <c r="H5501" t="str">
        <f t="shared" si="85"/>
        <v>AA6B</v>
      </c>
    </row>
    <row r="5502" spans="1:8" x14ac:dyDescent="0.55000000000000004">
      <c r="A5502" t="s">
        <v>4848</v>
      </c>
      <c r="B5502" s="1">
        <v>40956</v>
      </c>
      <c r="C5502" t="s">
        <v>1</v>
      </c>
      <c r="D5502" t="s">
        <v>1733</v>
      </c>
      <c r="E5502" t="s">
        <v>947</v>
      </c>
      <c r="F5502">
        <v>25</v>
      </c>
      <c r="G5502" t="str">
        <f t="array" ref="G5502">INDEX(BillToName,MATCH(A5502,'Bill to Data'!$A$2:$A$3040,0))</f>
        <v>Darcy Nickel</v>
      </c>
      <c r="H5502" t="str">
        <f t="shared" si="85"/>
        <v>CP25597-1-NY</v>
      </c>
    </row>
    <row r="5503" spans="1:8" x14ac:dyDescent="0.55000000000000004">
      <c r="A5503" t="s">
        <v>4848</v>
      </c>
      <c r="B5503" s="1">
        <v>40956</v>
      </c>
      <c r="C5503" t="s">
        <v>1</v>
      </c>
      <c r="D5503" t="s">
        <v>1194</v>
      </c>
      <c r="E5503" t="s">
        <v>1195</v>
      </c>
      <c r="F5503">
        <v>25</v>
      </c>
      <c r="G5503" t="str">
        <f t="array" ref="G5503">INDEX(BillToName,MATCH(A5503,'Bill to Data'!$A$2:$A$3040,0))</f>
        <v>Darcy Nickel</v>
      </c>
      <c r="H5503" t="str">
        <f t="shared" si="85"/>
        <v>SJ3-10-VP</v>
      </c>
    </row>
    <row r="5504" spans="1:8" x14ac:dyDescent="0.55000000000000004">
      <c r="A5504" t="s">
        <v>4848</v>
      </c>
      <c r="B5504" s="1">
        <v>40956</v>
      </c>
      <c r="C5504" t="s">
        <v>1</v>
      </c>
      <c r="D5504" t="s">
        <v>892</v>
      </c>
      <c r="E5504" t="s">
        <v>3002</v>
      </c>
      <c r="F5504">
        <v>25</v>
      </c>
      <c r="G5504" t="str">
        <f t="array" ref="G5504">INDEX(BillToName,MATCH(A5504,'Bill to Data'!$A$2:$A$3040,0))</f>
        <v>Darcy Nickel</v>
      </c>
      <c r="H5504" t="str">
        <f t="shared" si="85"/>
        <v>TDXL11004</v>
      </c>
    </row>
    <row r="5505" spans="1:8" x14ac:dyDescent="0.55000000000000004">
      <c r="A5505" t="s">
        <v>4848</v>
      </c>
      <c r="B5505" s="1">
        <v>40956</v>
      </c>
      <c r="C5505" t="s">
        <v>1</v>
      </c>
      <c r="D5505" t="s">
        <v>242</v>
      </c>
      <c r="E5505" t="s">
        <v>243</v>
      </c>
      <c r="F5505">
        <v>110</v>
      </c>
      <c r="G5505" t="str">
        <f t="array" ref="G5505">INDEX(BillToName,MATCH(A5505,'Bill to Data'!$A$2:$A$3040,0))</f>
        <v>Darcy Nickel</v>
      </c>
      <c r="H5505" t="str">
        <f t="shared" si="85"/>
        <v>CP19438-EPR</v>
      </c>
    </row>
    <row r="5506" spans="1:8" x14ac:dyDescent="0.55000000000000004">
      <c r="A5506" t="s">
        <v>4848</v>
      </c>
      <c r="B5506" s="1">
        <v>40956</v>
      </c>
      <c r="C5506" t="s">
        <v>1</v>
      </c>
      <c r="D5506" t="s">
        <v>77</v>
      </c>
      <c r="E5506" t="s">
        <v>30</v>
      </c>
      <c r="F5506">
        <v>85</v>
      </c>
      <c r="G5506" t="str">
        <f t="array" ref="G5506">INDEX(BillToName,MATCH(A5506,'Bill to Data'!$A$2:$A$3040,0))</f>
        <v>Darcy Nickel</v>
      </c>
      <c r="H5506" t="str">
        <f t="shared" ref="H5506:H5569" si="86">LEFT(D5506,LEN(D5506))</f>
        <v>25612-6-NYR</v>
      </c>
    </row>
    <row r="5507" spans="1:8" x14ac:dyDescent="0.55000000000000004">
      <c r="A5507" t="s">
        <v>4848</v>
      </c>
      <c r="B5507" s="1">
        <v>40956</v>
      </c>
      <c r="C5507" t="s">
        <v>1</v>
      </c>
      <c r="D5507" t="s">
        <v>292</v>
      </c>
      <c r="E5507" t="s">
        <v>293</v>
      </c>
      <c r="F5507">
        <v>85</v>
      </c>
      <c r="G5507" t="str">
        <f t="array" ref="G5507">INDEX(BillToName,MATCH(A5507,'Bill to Data'!$A$2:$A$3040,0))</f>
        <v>Darcy Nickel</v>
      </c>
      <c r="H5507" t="str">
        <f t="shared" si="86"/>
        <v>AIXR11002VP</v>
      </c>
    </row>
    <row r="5508" spans="1:8" x14ac:dyDescent="0.55000000000000004">
      <c r="A5508" t="s">
        <v>4849</v>
      </c>
      <c r="B5508" s="1">
        <v>40956</v>
      </c>
      <c r="C5508" t="s">
        <v>1</v>
      </c>
      <c r="D5508" t="s">
        <v>1298</v>
      </c>
      <c r="E5508" t="s">
        <v>1299</v>
      </c>
      <c r="F5508">
        <v>1</v>
      </c>
      <c r="G5508" t="str">
        <f t="array" ref="G5508">INDEX(BillToName,MATCH(A5508,'Bill to Data'!$A$2:$A$3040,0))</f>
        <v>Monica Sanchez</v>
      </c>
      <c r="H5508" t="str">
        <f t="shared" si="86"/>
        <v>INFD0015-19</v>
      </c>
    </row>
    <row r="5509" spans="1:8" x14ac:dyDescent="0.55000000000000004">
      <c r="A5509" t="s">
        <v>4850</v>
      </c>
      <c r="B5509" s="1">
        <v>40956</v>
      </c>
      <c r="C5509" t="s">
        <v>1</v>
      </c>
      <c r="D5509" t="s">
        <v>1120</v>
      </c>
      <c r="E5509" t="s">
        <v>1121</v>
      </c>
      <c r="F5509">
        <v>1</v>
      </c>
      <c r="G5509" t="str">
        <f t="array" ref="G5509">INDEX(BillToName,MATCH(A5509,'Bill to Data'!$A$2:$A$3040,0))</f>
        <v>John Bowen</v>
      </c>
      <c r="H5509" t="str">
        <f t="shared" si="86"/>
        <v>FM-1100</v>
      </c>
    </row>
    <row r="5510" spans="1:8" x14ac:dyDescent="0.55000000000000004">
      <c r="A5510" t="s">
        <v>4851</v>
      </c>
      <c r="B5510" s="1">
        <v>40956</v>
      </c>
      <c r="C5510" t="s">
        <v>138</v>
      </c>
      <c r="D5510" t="s">
        <v>3339</v>
      </c>
      <c r="E5510" t="s">
        <v>3340</v>
      </c>
      <c r="F5510">
        <v>1</v>
      </c>
      <c r="G5510" t="str">
        <f t="array" ref="G5510">INDEX(BillToName,MATCH(A5510,'Bill to Data'!$A$2:$A$3040,0))</f>
        <v>EARL VANDAELE</v>
      </c>
      <c r="H5510" t="str">
        <f t="shared" si="86"/>
        <v>90-02628</v>
      </c>
    </row>
    <row r="5511" spans="1:8" x14ac:dyDescent="0.55000000000000004">
      <c r="A5511" t="s">
        <v>4852</v>
      </c>
      <c r="B5511" s="1">
        <v>40956</v>
      </c>
      <c r="C5511" t="s">
        <v>1</v>
      </c>
      <c r="D5511" t="s">
        <v>16</v>
      </c>
      <c r="E5511" t="s">
        <v>17</v>
      </c>
      <c r="F5511">
        <v>12</v>
      </c>
      <c r="G5511" t="str">
        <f t="array" ref="G5511">INDEX(BillToName,MATCH(A5511,'Bill to Data'!$A$2:$A$3040,0))</f>
        <v>Christine Cooley</v>
      </c>
      <c r="H5511" t="str">
        <f t="shared" si="86"/>
        <v>8007-543-836</v>
      </c>
    </row>
    <row r="5512" spans="1:8" x14ac:dyDescent="0.55000000000000004">
      <c r="A5512" t="s">
        <v>4853</v>
      </c>
      <c r="B5512" s="1">
        <v>40959</v>
      </c>
      <c r="C5512" t="s">
        <v>1</v>
      </c>
      <c r="D5512" t="s">
        <v>313</v>
      </c>
      <c r="E5512" t="s">
        <v>60</v>
      </c>
      <c r="F5512">
        <v>50</v>
      </c>
      <c r="G5512" t="str">
        <f t="array" ref="G5512">INDEX(BillToName,MATCH(A5512,'Bill to Data'!$A$2:$A$3040,0))</f>
        <v>John Dietz</v>
      </c>
      <c r="H5512" t="str">
        <f t="shared" si="86"/>
        <v>DG11003-VP</v>
      </c>
    </row>
    <row r="5513" spans="1:8" x14ac:dyDescent="0.55000000000000004">
      <c r="A5513" t="s">
        <v>4853</v>
      </c>
      <c r="B5513" s="1">
        <v>40959</v>
      </c>
      <c r="C5513" t="s">
        <v>1</v>
      </c>
      <c r="D5513" t="s">
        <v>29</v>
      </c>
      <c r="E5513" t="s">
        <v>30</v>
      </c>
      <c r="F5513">
        <v>48</v>
      </c>
      <c r="G5513" t="str">
        <f t="array" ref="G5513">INDEX(BillToName,MATCH(A5513,'Bill to Data'!$A$2:$A$3040,0))</f>
        <v>John Dietz</v>
      </c>
      <c r="H5513" t="str">
        <f t="shared" si="86"/>
        <v>25612-4-NYR</v>
      </c>
    </row>
    <row r="5514" spans="1:8" x14ac:dyDescent="0.55000000000000004">
      <c r="A5514" t="s">
        <v>4854</v>
      </c>
      <c r="B5514" s="1">
        <v>40960</v>
      </c>
      <c r="C5514" t="s">
        <v>1</v>
      </c>
      <c r="D5514" t="s">
        <v>4855</v>
      </c>
      <c r="E5514" t="s">
        <v>3351</v>
      </c>
      <c r="F5514">
        <v>50</v>
      </c>
      <c r="G5514" t="str">
        <f t="array" ref="G5514">INDEX(BillToName,MATCH(A5514,'Bill to Data'!$A$2:$A$3040,0))</f>
        <v>Brian Lash</v>
      </c>
      <c r="H5514" t="str">
        <f t="shared" si="86"/>
        <v>8355-1/8-NYB</v>
      </c>
    </row>
    <row r="5515" spans="1:8" x14ac:dyDescent="0.55000000000000004">
      <c r="A5515" t="s">
        <v>4856</v>
      </c>
      <c r="B5515" s="1">
        <v>40960</v>
      </c>
      <c r="C5515" t="s">
        <v>138</v>
      </c>
      <c r="D5515" t="s">
        <v>129</v>
      </c>
      <c r="E5515" t="s">
        <v>72</v>
      </c>
      <c r="F5515">
        <v>25</v>
      </c>
      <c r="G5515" t="str">
        <f t="array" ref="G5515">INDEX(BillToName,MATCH(A5515,'Bill to Data'!$A$2:$A$3040,0))</f>
        <v>Scott Ditmarsen</v>
      </c>
      <c r="H5515" t="str">
        <f t="shared" si="86"/>
        <v>55215-100-EPR</v>
      </c>
    </row>
    <row r="5516" spans="1:8" x14ac:dyDescent="0.55000000000000004">
      <c r="A5516" t="s">
        <v>4856</v>
      </c>
      <c r="B5516" s="1">
        <v>40960</v>
      </c>
      <c r="C5516" t="s">
        <v>138</v>
      </c>
      <c r="D5516" t="s">
        <v>77</v>
      </c>
      <c r="E5516" t="s">
        <v>30</v>
      </c>
      <c r="F5516">
        <v>25</v>
      </c>
      <c r="G5516" t="str">
        <f t="array" ref="G5516">INDEX(BillToName,MATCH(A5516,'Bill to Data'!$A$2:$A$3040,0))</f>
        <v>Scott Ditmarsen</v>
      </c>
      <c r="H5516" t="str">
        <f t="shared" si="86"/>
        <v>25612-6-NYR</v>
      </c>
    </row>
    <row r="5517" spans="1:8" x14ac:dyDescent="0.55000000000000004">
      <c r="A5517" t="s">
        <v>4856</v>
      </c>
      <c r="B5517" s="1">
        <v>40960</v>
      </c>
      <c r="C5517" t="s">
        <v>138</v>
      </c>
      <c r="D5517" t="s">
        <v>887</v>
      </c>
      <c r="E5517" t="s">
        <v>293</v>
      </c>
      <c r="F5517">
        <v>25</v>
      </c>
      <c r="G5517" t="str">
        <f t="array" ref="G5517">INDEX(BillToName,MATCH(A5517,'Bill to Data'!$A$2:$A$3040,0))</f>
        <v>Scott Ditmarsen</v>
      </c>
      <c r="H5517" t="str">
        <f t="shared" si="86"/>
        <v>AIXR110015VP</v>
      </c>
    </row>
    <row r="5518" spans="1:8" x14ac:dyDescent="0.55000000000000004">
      <c r="A5518" t="s">
        <v>4857</v>
      </c>
      <c r="B5518" s="1">
        <v>40960</v>
      </c>
      <c r="C5518" t="s">
        <v>138</v>
      </c>
      <c r="D5518" t="s">
        <v>437</v>
      </c>
      <c r="E5518" t="s">
        <v>438</v>
      </c>
      <c r="F5518">
        <v>10</v>
      </c>
      <c r="G5518" t="str">
        <f t="array" ref="G5518">INDEX(BillToName,MATCH(A5518,'Bill to Data'!$A$2:$A$3040,0))</f>
        <v>david holland</v>
      </c>
      <c r="H5518" t="str">
        <f t="shared" si="86"/>
        <v>TX-VK8</v>
      </c>
    </row>
    <row r="5519" spans="1:8" x14ac:dyDescent="0.55000000000000004">
      <c r="A5519" t="s">
        <v>4858</v>
      </c>
      <c r="B5519" s="1">
        <v>40960</v>
      </c>
      <c r="C5519" t="s">
        <v>138</v>
      </c>
      <c r="D5519" t="s">
        <v>29</v>
      </c>
      <c r="E5519" t="s">
        <v>30</v>
      </c>
      <c r="F5519">
        <v>10</v>
      </c>
      <c r="G5519" t="str">
        <f t="array" ref="G5519">INDEX(BillToName,MATCH(A5519,'Bill to Data'!$A$2:$A$3040,0))</f>
        <v>Johnathon Miley</v>
      </c>
      <c r="H5519" t="str">
        <f t="shared" si="86"/>
        <v>25612-4-NYR</v>
      </c>
    </row>
    <row r="5520" spans="1:8" x14ac:dyDescent="0.55000000000000004">
      <c r="A5520" t="s">
        <v>4858</v>
      </c>
      <c r="B5520" s="1">
        <v>40960</v>
      </c>
      <c r="C5520" t="s">
        <v>138</v>
      </c>
      <c r="D5520" t="s">
        <v>71</v>
      </c>
      <c r="E5520" t="s">
        <v>72</v>
      </c>
      <c r="F5520">
        <v>10</v>
      </c>
      <c r="G5520" t="str">
        <f t="array" ref="G5520">INDEX(BillToName,MATCH(A5520,'Bill to Data'!$A$2:$A$3040,0))</f>
        <v>Johnathon Miley</v>
      </c>
      <c r="H5520" t="str">
        <f t="shared" si="86"/>
        <v>55215-50-EPR</v>
      </c>
    </row>
    <row r="5521" spans="1:8" x14ac:dyDescent="0.55000000000000004">
      <c r="A5521" t="s">
        <v>4858</v>
      </c>
      <c r="B5521" s="1">
        <v>40960</v>
      </c>
      <c r="C5521" t="s">
        <v>138</v>
      </c>
      <c r="D5521" t="s">
        <v>163</v>
      </c>
      <c r="E5521" t="s">
        <v>83</v>
      </c>
      <c r="F5521">
        <v>4</v>
      </c>
      <c r="G5521" t="str">
        <f t="array" ref="G5521">INDEX(BillToName,MATCH(A5521,'Bill to Data'!$A$2:$A$3040,0))</f>
        <v>Johnathon Miley</v>
      </c>
      <c r="H5521" t="str">
        <f t="shared" si="86"/>
        <v>18635-111-406-N</v>
      </c>
    </row>
    <row r="5522" spans="1:8" x14ac:dyDescent="0.55000000000000004">
      <c r="A5522" t="s">
        <v>4858</v>
      </c>
      <c r="B5522" s="1">
        <v>40960</v>
      </c>
      <c r="C5522" t="s">
        <v>138</v>
      </c>
      <c r="D5522" t="s">
        <v>164</v>
      </c>
      <c r="E5522" t="s">
        <v>81</v>
      </c>
      <c r="F5522">
        <v>6</v>
      </c>
      <c r="G5522" t="str">
        <f t="array" ref="G5522">INDEX(BillToName,MATCH(A5522,'Bill to Data'!$A$2:$A$3040,0))</f>
        <v>Johnathon Miley</v>
      </c>
      <c r="H5522" t="str">
        <f t="shared" si="86"/>
        <v>18636-112-406-N</v>
      </c>
    </row>
    <row r="5523" spans="1:8" x14ac:dyDescent="0.55000000000000004">
      <c r="A5523" t="s">
        <v>4858</v>
      </c>
      <c r="B5523" s="1">
        <v>40960</v>
      </c>
      <c r="C5523" t="s">
        <v>138</v>
      </c>
      <c r="D5523" t="s">
        <v>690</v>
      </c>
      <c r="E5523" t="s">
        <v>120</v>
      </c>
      <c r="F5523">
        <v>10</v>
      </c>
      <c r="G5523" t="str">
        <f t="array" ref="G5523">INDEX(BillToName,MATCH(A5523,'Bill to Data'!$A$2:$A$3040,0))</f>
        <v>Johnathon Miley</v>
      </c>
      <c r="H5523" t="str">
        <f t="shared" si="86"/>
        <v>XR8003VS</v>
      </c>
    </row>
    <row r="5524" spans="1:8" x14ac:dyDescent="0.55000000000000004">
      <c r="A5524" t="s">
        <v>4858</v>
      </c>
      <c r="B5524" s="1">
        <v>40960</v>
      </c>
      <c r="C5524" t="s">
        <v>138</v>
      </c>
      <c r="D5524" t="s">
        <v>393</v>
      </c>
      <c r="E5524" t="s">
        <v>257</v>
      </c>
      <c r="F5524">
        <v>30</v>
      </c>
      <c r="G5524" t="str">
        <f t="array" ref="G5524">INDEX(BillToName,MATCH(A5524,'Bill to Data'!$A$2:$A$3040,0))</f>
        <v>Johnathon Miley</v>
      </c>
      <c r="H5524" t="str">
        <f t="shared" si="86"/>
        <v>L85-038</v>
      </c>
    </row>
    <row r="5525" spans="1:8" x14ac:dyDescent="0.55000000000000004">
      <c r="A5525" t="s">
        <v>4858</v>
      </c>
      <c r="B5525" s="1">
        <v>40960</v>
      </c>
      <c r="C5525" t="s">
        <v>138</v>
      </c>
      <c r="D5525" t="s">
        <v>111</v>
      </c>
      <c r="E5525" t="s">
        <v>76</v>
      </c>
      <c r="F5525">
        <v>10</v>
      </c>
      <c r="G5525" t="str">
        <f t="array" ref="G5525">INDEX(BillToName,MATCH(A5525,'Bill to Data'!$A$2:$A$3040,0))</f>
        <v>Johnathon Miley</v>
      </c>
      <c r="H5525" t="str">
        <f t="shared" si="86"/>
        <v>QJ111SQ-1</v>
      </c>
    </row>
    <row r="5526" spans="1:8" x14ac:dyDescent="0.55000000000000004">
      <c r="A5526" t="s">
        <v>4859</v>
      </c>
      <c r="B5526" s="1">
        <v>40960</v>
      </c>
      <c r="C5526" t="s">
        <v>1</v>
      </c>
      <c r="D5526" t="s">
        <v>71</v>
      </c>
      <c r="E5526" t="s">
        <v>72</v>
      </c>
      <c r="F5526">
        <v>70</v>
      </c>
      <c r="G5526" t="str">
        <f t="array" ref="G5526">INDEX(BillToName,MATCH(A5526,'Bill to Data'!$A$2:$A$3040,0))</f>
        <v>gary wiese</v>
      </c>
      <c r="H5526" t="str">
        <f t="shared" si="86"/>
        <v>55215-50-EPR</v>
      </c>
    </row>
    <row r="5527" spans="1:8" x14ac:dyDescent="0.55000000000000004">
      <c r="A5527" t="s">
        <v>4859</v>
      </c>
      <c r="B5527" s="1">
        <v>40960</v>
      </c>
      <c r="C5527" t="s">
        <v>1</v>
      </c>
      <c r="D5527" t="s">
        <v>22</v>
      </c>
      <c r="E5527" t="s">
        <v>23</v>
      </c>
      <c r="F5527">
        <v>25</v>
      </c>
      <c r="G5527" t="str">
        <f t="array" ref="G5527">INDEX(BillToName,MATCH(A5527,'Bill to Data'!$A$2:$A$3040,0))</f>
        <v>gary wiese</v>
      </c>
      <c r="H5527" t="str">
        <f t="shared" si="86"/>
        <v>TT11003-VP</v>
      </c>
    </row>
    <row r="5528" spans="1:8" x14ac:dyDescent="0.55000000000000004">
      <c r="A5528" t="s">
        <v>4860</v>
      </c>
      <c r="B5528" s="1">
        <v>40960</v>
      </c>
      <c r="C5528" t="s">
        <v>1</v>
      </c>
      <c r="D5528" t="s">
        <v>533</v>
      </c>
      <c r="E5528" t="s">
        <v>534</v>
      </c>
      <c r="F5528">
        <v>2</v>
      </c>
      <c r="G5528" t="str">
        <f t="array" ref="G5528">INDEX(BillToName,MATCH(A5528,'Bill to Data'!$A$2:$A$3040,0))</f>
        <v>Travis Senter</v>
      </c>
      <c r="H5528" t="str">
        <f t="shared" si="86"/>
        <v>23890</v>
      </c>
    </row>
    <row r="5529" spans="1:8" x14ac:dyDescent="0.55000000000000004">
      <c r="A5529" t="s">
        <v>4861</v>
      </c>
      <c r="B5529" s="1">
        <v>40960</v>
      </c>
      <c r="C5529" t="s">
        <v>138</v>
      </c>
      <c r="D5529" t="s">
        <v>4862</v>
      </c>
      <c r="E5529" t="s">
        <v>4863</v>
      </c>
      <c r="F5529">
        <v>1</v>
      </c>
      <c r="G5529" t="str">
        <f t="array" ref="G5529">INDEX(BillToName,MATCH(A5529,'Bill to Data'!$A$2:$A$3040,0))</f>
        <v>STEVE CLEARY</v>
      </c>
      <c r="H5529" t="str">
        <f t="shared" si="86"/>
        <v>063-0171-295</v>
      </c>
    </row>
    <row r="5530" spans="1:8" x14ac:dyDescent="0.55000000000000004">
      <c r="A5530" t="s">
        <v>4864</v>
      </c>
      <c r="B5530" s="1">
        <v>40960</v>
      </c>
      <c r="C5530" t="s">
        <v>138</v>
      </c>
      <c r="D5530" t="s">
        <v>738</v>
      </c>
      <c r="E5530" t="s">
        <v>307</v>
      </c>
      <c r="F5530">
        <v>25</v>
      </c>
      <c r="G5530" t="str">
        <f t="array" ref="G5530">INDEX(BillToName,MATCH(A5530,'Bill to Data'!$A$2:$A$3040,0))</f>
        <v>P&amp;L Fertilizer</v>
      </c>
      <c r="H5530" t="str">
        <f t="shared" si="86"/>
        <v>AI11003-VS</v>
      </c>
    </row>
    <row r="5531" spans="1:8" x14ac:dyDescent="0.55000000000000004">
      <c r="A5531" t="s">
        <v>4864</v>
      </c>
      <c r="B5531" s="1">
        <v>40960</v>
      </c>
      <c r="C5531" t="s">
        <v>138</v>
      </c>
      <c r="D5531" t="s">
        <v>119</v>
      </c>
      <c r="E5531" t="s">
        <v>120</v>
      </c>
      <c r="F5531">
        <v>25</v>
      </c>
      <c r="G5531" t="str">
        <f t="array" ref="G5531">INDEX(BillToName,MATCH(A5531,'Bill to Data'!$A$2:$A$3040,0))</f>
        <v>P&amp;L Fertilizer</v>
      </c>
      <c r="H5531" t="str">
        <f t="shared" si="86"/>
        <v>XR11006-VS</v>
      </c>
    </row>
    <row r="5532" spans="1:8" x14ac:dyDescent="0.55000000000000004">
      <c r="A5532" t="s">
        <v>4864</v>
      </c>
      <c r="B5532" s="1">
        <v>40960</v>
      </c>
      <c r="C5532" t="s">
        <v>138</v>
      </c>
      <c r="D5532" t="s">
        <v>308</v>
      </c>
      <c r="E5532" t="s">
        <v>293</v>
      </c>
      <c r="F5532">
        <v>75</v>
      </c>
      <c r="G5532" t="str">
        <f t="array" ref="G5532">INDEX(BillToName,MATCH(A5532,'Bill to Data'!$A$2:$A$3040,0))</f>
        <v>P&amp;L Fertilizer</v>
      </c>
      <c r="H5532" t="str">
        <f t="shared" si="86"/>
        <v>AIXR11003VP</v>
      </c>
    </row>
    <row r="5533" spans="1:8" x14ac:dyDescent="0.55000000000000004">
      <c r="A5533" t="s">
        <v>4864</v>
      </c>
      <c r="B5533" s="1">
        <v>40960</v>
      </c>
      <c r="C5533" t="s">
        <v>138</v>
      </c>
      <c r="D5533" t="s">
        <v>1509</v>
      </c>
      <c r="E5533" t="s">
        <v>1510</v>
      </c>
      <c r="F5533">
        <v>50</v>
      </c>
      <c r="G5533" t="str">
        <f t="array" ref="G5533">INDEX(BillToName,MATCH(A5533,'Bill to Data'!$A$2:$A$3040,0))</f>
        <v>P&amp;L Fertilizer</v>
      </c>
      <c r="H5533" t="str">
        <f t="shared" si="86"/>
        <v>SJ7-10-VP</v>
      </c>
    </row>
    <row r="5534" spans="1:8" x14ac:dyDescent="0.55000000000000004">
      <c r="A5534" t="s">
        <v>4864</v>
      </c>
      <c r="B5534" s="1">
        <v>40960</v>
      </c>
      <c r="C5534" t="s">
        <v>138</v>
      </c>
      <c r="D5534" t="s">
        <v>972</v>
      </c>
      <c r="E5534" t="s">
        <v>973</v>
      </c>
      <c r="F5534">
        <v>25</v>
      </c>
      <c r="G5534" t="str">
        <f t="array" ref="G5534">INDEX(BillToName,MATCH(A5534,'Bill to Data'!$A$2:$A$3040,0))</f>
        <v>P&amp;L Fertilizer</v>
      </c>
      <c r="H5534" t="str">
        <f t="shared" si="86"/>
        <v>SJ7-15-VP</v>
      </c>
    </row>
    <row r="5535" spans="1:8" x14ac:dyDescent="0.55000000000000004">
      <c r="A5535" t="s">
        <v>4865</v>
      </c>
      <c r="B5535" s="1">
        <v>40960</v>
      </c>
      <c r="C5535" t="s">
        <v>138</v>
      </c>
      <c r="D5535" t="s">
        <v>2424</v>
      </c>
      <c r="E5535" t="s">
        <v>2425</v>
      </c>
      <c r="F5535">
        <v>20</v>
      </c>
      <c r="G5535" t="str">
        <f t="array" ref="G5535">INDEX(BillToName,MATCH(A5535,'Bill to Data'!$A$2:$A$3040,0))</f>
        <v>Kent McGuire</v>
      </c>
      <c r="H5535" t="str">
        <f t="shared" si="86"/>
        <v>TY-1</v>
      </c>
    </row>
    <row r="5536" spans="1:8" x14ac:dyDescent="0.55000000000000004">
      <c r="A5536" t="s">
        <v>4865</v>
      </c>
      <c r="B5536" s="1">
        <v>40960</v>
      </c>
      <c r="C5536" t="s">
        <v>138</v>
      </c>
      <c r="D5536" t="s">
        <v>2431</v>
      </c>
      <c r="E5536" t="s">
        <v>2432</v>
      </c>
      <c r="F5536">
        <v>20</v>
      </c>
      <c r="G5536" t="str">
        <f t="array" ref="G5536">INDEX(BillToName,MATCH(A5536,'Bill to Data'!$A$2:$A$3040,0))</f>
        <v>Kent McGuire</v>
      </c>
      <c r="H5536" t="str">
        <f t="shared" si="86"/>
        <v>4193A-40-24SS</v>
      </c>
    </row>
    <row r="5537" spans="1:8" x14ac:dyDescent="0.55000000000000004">
      <c r="A5537" t="s">
        <v>4865</v>
      </c>
      <c r="B5537" s="1">
        <v>40960</v>
      </c>
      <c r="C5537" t="s">
        <v>138</v>
      </c>
      <c r="D5537" t="s">
        <v>1002</v>
      </c>
      <c r="E5537" t="s">
        <v>3717</v>
      </c>
      <c r="F5537">
        <v>2</v>
      </c>
      <c r="G5537" t="str">
        <f t="array" ref="G5537">INDEX(BillToName,MATCH(A5537,'Bill to Data'!$A$2:$A$3040,0))</f>
        <v>Kent McGuire</v>
      </c>
      <c r="H5537" t="str">
        <f t="shared" si="86"/>
        <v>22650-PP-1/4</v>
      </c>
    </row>
    <row r="5538" spans="1:8" x14ac:dyDescent="0.55000000000000004">
      <c r="A5538" t="s">
        <v>4866</v>
      </c>
      <c r="B5538" s="1">
        <v>40960</v>
      </c>
      <c r="C5538" t="s">
        <v>138</v>
      </c>
      <c r="D5538" t="s">
        <v>2028</v>
      </c>
      <c r="E5538" t="s">
        <v>893</v>
      </c>
      <c r="F5538">
        <v>3</v>
      </c>
      <c r="G5538" t="str">
        <f t="array" ref="G5538">INDEX(BillToName,MATCH(A5538,'Bill to Data'!$A$2:$A$3040,0))</f>
        <v>TONY BONDS</v>
      </c>
      <c r="H5538" t="str">
        <f t="shared" si="86"/>
        <v>TDXL110025</v>
      </c>
    </row>
    <row r="5539" spans="1:8" x14ac:dyDescent="0.55000000000000004">
      <c r="A5539" t="s">
        <v>4866</v>
      </c>
      <c r="B5539" s="1">
        <v>40960</v>
      </c>
      <c r="C5539" t="s">
        <v>138</v>
      </c>
      <c r="D5539" t="s">
        <v>2234</v>
      </c>
      <c r="E5539" t="s">
        <v>4867</v>
      </c>
      <c r="F5539">
        <v>3</v>
      </c>
      <c r="G5539" t="str">
        <f t="array" ref="G5539">INDEX(BillToName,MATCH(A5539,'Bill to Data'!$A$2:$A$3040,0))</f>
        <v>TONY BONDS</v>
      </c>
      <c r="H5539" t="str">
        <f t="shared" si="86"/>
        <v>HY1414</v>
      </c>
    </row>
    <row r="5540" spans="1:8" x14ac:dyDescent="0.55000000000000004">
      <c r="A5540" t="s">
        <v>4866</v>
      </c>
      <c r="B5540" s="1">
        <v>40960</v>
      </c>
      <c r="C5540" t="s">
        <v>138</v>
      </c>
      <c r="D5540" t="s">
        <v>4868</v>
      </c>
      <c r="E5540" t="s">
        <v>4869</v>
      </c>
      <c r="F5540">
        <v>1</v>
      </c>
      <c r="G5540" t="str">
        <f t="array" ref="G5540">INDEX(BillToName,MATCH(A5540,'Bill to Data'!$A$2:$A$3040,0))</f>
        <v>TONY BONDS</v>
      </c>
      <c r="H5540" t="str">
        <f t="shared" si="86"/>
        <v>HY14WP</v>
      </c>
    </row>
    <row r="5541" spans="1:8" x14ac:dyDescent="0.55000000000000004">
      <c r="A5541" t="s">
        <v>4866</v>
      </c>
      <c r="B5541" s="1">
        <v>40960</v>
      </c>
      <c r="C5541" t="s">
        <v>138</v>
      </c>
      <c r="D5541" t="s">
        <v>1937</v>
      </c>
      <c r="E5541" t="s">
        <v>76</v>
      </c>
      <c r="F5541">
        <v>4</v>
      </c>
      <c r="G5541" t="str">
        <f t="array" ref="G5541">INDEX(BillToName,MATCH(A5541,'Bill to Data'!$A$2:$A$3040,0))</f>
        <v>TONY BONDS</v>
      </c>
      <c r="H5541" t="str">
        <f t="shared" si="86"/>
        <v>QJ111SQ-1-1/2</v>
      </c>
    </row>
    <row r="5542" spans="1:8" x14ac:dyDescent="0.55000000000000004">
      <c r="A5542" t="s">
        <v>4866</v>
      </c>
      <c r="B5542" s="1">
        <v>40960</v>
      </c>
      <c r="C5542" t="s">
        <v>138</v>
      </c>
      <c r="D5542" t="s">
        <v>2096</v>
      </c>
      <c r="E5542" t="s">
        <v>2070</v>
      </c>
      <c r="F5542">
        <v>6</v>
      </c>
      <c r="G5542" t="str">
        <f t="array" ref="G5542">INDEX(BillToName,MATCH(A5542,'Bill to Data'!$A$2:$A$3040,0))</f>
        <v>TONY BONDS</v>
      </c>
      <c r="H5542" t="str">
        <f t="shared" si="86"/>
        <v>QJ17560A-3/4-NY</v>
      </c>
    </row>
    <row r="5543" spans="1:8" x14ac:dyDescent="0.55000000000000004">
      <c r="A5543" t="s">
        <v>4866</v>
      </c>
      <c r="B5543" s="1">
        <v>40960</v>
      </c>
      <c r="C5543" t="s">
        <v>138</v>
      </c>
      <c r="D5543" t="s">
        <v>1804</v>
      </c>
      <c r="E5543" t="s">
        <v>1805</v>
      </c>
      <c r="F5543">
        <v>10</v>
      </c>
      <c r="G5543" t="str">
        <f t="array" ref="G5543">INDEX(BillToName,MATCH(A5543,'Bill to Data'!$A$2:$A$3040,0))</f>
        <v>TONY BONDS</v>
      </c>
      <c r="H5543" t="str">
        <f t="shared" si="86"/>
        <v>TT11006-VP</v>
      </c>
    </row>
    <row r="5544" spans="1:8" x14ac:dyDescent="0.55000000000000004">
      <c r="A5544" t="s">
        <v>4866</v>
      </c>
      <c r="B5544" s="1">
        <v>40960</v>
      </c>
      <c r="C5544" t="s">
        <v>138</v>
      </c>
      <c r="D5544" t="s">
        <v>1803</v>
      </c>
      <c r="E5544" t="s">
        <v>120</v>
      </c>
      <c r="F5544">
        <v>6</v>
      </c>
      <c r="G5544" t="str">
        <f t="array" ref="G5544">INDEX(BillToName,MATCH(A5544,'Bill to Data'!$A$2:$A$3040,0))</f>
        <v>TONY BONDS</v>
      </c>
      <c r="H5544" t="str">
        <f t="shared" si="86"/>
        <v>XR11005-VS</v>
      </c>
    </row>
    <row r="5545" spans="1:8" x14ac:dyDescent="0.55000000000000004">
      <c r="A5545" t="s">
        <v>4866</v>
      </c>
      <c r="B5545" s="1">
        <v>40960</v>
      </c>
      <c r="C5545" t="s">
        <v>138</v>
      </c>
      <c r="D5545" t="s">
        <v>1178</v>
      </c>
      <c r="E5545" t="s">
        <v>30</v>
      </c>
      <c r="F5545">
        <v>6</v>
      </c>
      <c r="G5545" t="str">
        <f t="array" ref="G5545">INDEX(BillToName,MATCH(A5545,'Bill to Data'!$A$2:$A$3040,0))</f>
        <v>TONY BONDS</v>
      </c>
      <c r="H5545" t="str">
        <f t="shared" si="86"/>
        <v>25612-7-NYR</v>
      </c>
    </row>
    <row r="5546" spans="1:8" x14ac:dyDescent="0.55000000000000004">
      <c r="A5546" t="s">
        <v>4866</v>
      </c>
      <c r="B5546" s="1">
        <v>40960</v>
      </c>
      <c r="C5546" t="s">
        <v>138</v>
      </c>
      <c r="D5546" t="s">
        <v>4870</v>
      </c>
      <c r="E5546" t="s">
        <v>4871</v>
      </c>
      <c r="F5546">
        <v>10</v>
      </c>
      <c r="G5546" t="str">
        <f t="array" ref="G5546">INDEX(BillToName,MATCH(A5546,'Bill to Data'!$A$2:$A$3040,0))</f>
        <v>TONY BONDS</v>
      </c>
      <c r="H5546" t="str">
        <f t="shared" si="86"/>
        <v>25612-9-PP</v>
      </c>
    </row>
    <row r="5547" spans="1:8" x14ac:dyDescent="0.55000000000000004">
      <c r="A5547" t="s">
        <v>4866</v>
      </c>
      <c r="B5547" s="1">
        <v>40960</v>
      </c>
      <c r="C5547" t="s">
        <v>138</v>
      </c>
      <c r="D5547" t="s">
        <v>1804</v>
      </c>
      <c r="E5547" t="s">
        <v>1805</v>
      </c>
      <c r="F5547">
        <v>25</v>
      </c>
      <c r="G5547" t="str">
        <f t="array" ref="G5547">INDEX(BillToName,MATCH(A5547,'Bill to Data'!$A$2:$A$3040,0))</f>
        <v>TONY BONDS</v>
      </c>
      <c r="H5547" t="str">
        <f t="shared" si="86"/>
        <v>TT11006-VP</v>
      </c>
    </row>
    <row r="5548" spans="1:8" x14ac:dyDescent="0.55000000000000004">
      <c r="A5548" t="s">
        <v>4866</v>
      </c>
      <c r="B5548" s="1">
        <v>40960</v>
      </c>
      <c r="C5548" t="s">
        <v>138</v>
      </c>
      <c r="D5548" t="s">
        <v>4870</v>
      </c>
      <c r="E5548" t="s">
        <v>4871</v>
      </c>
      <c r="F5548">
        <v>25</v>
      </c>
      <c r="G5548" t="str">
        <f t="array" ref="G5548">INDEX(BillToName,MATCH(A5548,'Bill to Data'!$A$2:$A$3040,0))</f>
        <v>TONY BONDS</v>
      </c>
      <c r="H5548" t="str">
        <f t="shared" si="86"/>
        <v>25612-9-PP</v>
      </c>
    </row>
    <row r="5549" spans="1:8" x14ac:dyDescent="0.55000000000000004">
      <c r="A5549" t="s">
        <v>4866</v>
      </c>
      <c r="B5549" s="1">
        <v>40960</v>
      </c>
      <c r="C5549" t="s">
        <v>138</v>
      </c>
      <c r="D5549" t="s">
        <v>238</v>
      </c>
      <c r="E5549" t="s">
        <v>86</v>
      </c>
      <c r="F5549">
        <v>35</v>
      </c>
      <c r="G5549" t="str">
        <f t="array" ref="G5549">INDEX(BillToName,MATCH(A5549,'Bill to Data'!$A$2:$A$3040,0))</f>
        <v>TONY BONDS</v>
      </c>
      <c r="H5549" t="str">
        <f t="shared" si="86"/>
        <v>8079-PP-100</v>
      </c>
    </row>
    <row r="5550" spans="1:8" x14ac:dyDescent="0.55000000000000004">
      <c r="A5550" t="s">
        <v>4866</v>
      </c>
      <c r="B5550" s="1">
        <v>40960</v>
      </c>
      <c r="C5550" t="s">
        <v>138</v>
      </c>
      <c r="D5550" t="s">
        <v>4872</v>
      </c>
      <c r="E5550" t="s">
        <v>4873</v>
      </c>
      <c r="F5550">
        <v>1</v>
      </c>
      <c r="G5550" t="str">
        <f t="array" ref="G5550">INDEX(BillToName,MATCH(A5550,'Bill to Data'!$A$2:$A$3040,0))</f>
        <v>TONY BONDS</v>
      </c>
      <c r="H5550" t="str">
        <f t="shared" si="86"/>
        <v>FM1007</v>
      </c>
    </row>
    <row r="5551" spans="1:8" x14ac:dyDescent="0.55000000000000004">
      <c r="A5551" t="s">
        <v>4874</v>
      </c>
      <c r="B5551" s="1">
        <v>40960</v>
      </c>
      <c r="C5551" t="s">
        <v>138</v>
      </c>
      <c r="D5551" t="s">
        <v>73</v>
      </c>
      <c r="E5551" t="s">
        <v>74</v>
      </c>
      <c r="F5551">
        <v>60</v>
      </c>
      <c r="G5551" t="str">
        <f t="array" ref="G5551">INDEX(BillToName,MATCH(A5551,'Bill to Data'!$A$2:$A$3040,0))</f>
        <v>WALTER CONKLIN</v>
      </c>
      <c r="H5551" t="str">
        <f t="shared" si="86"/>
        <v>19843-NYR</v>
      </c>
    </row>
    <row r="5552" spans="1:8" x14ac:dyDescent="0.55000000000000004">
      <c r="A5552" t="s">
        <v>4875</v>
      </c>
      <c r="B5552" s="1">
        <v>40960</v>
      </c>
      <c r="C5552" t="s">
        <v>138</v>
      </c>
      <c r="D5552" t="s">
        <v>805</v>
      </c>
      <c r="E5552" t="s">
        <v>806</v>
      </c>
      <c r="F5552">
        <v>1</v>
      </c>
      <c r="G5552" t="str">
        <f t="array" ref="G5552">INDEX(BillToName,MATCH(A5552,'Bill to Data'!$A$2:$A$3040,0))</f>
        <v>JOSE FIGLIOZZI</v>
      </c>
      <c r="H5552" t="str">
        <f t="shared" si="86"/>
        <v>117-0171-249</v>
      </c>
    </row>
    <row r="5553" spans="1:8" x14ac:dyDescent="0.55000000000000004">
      <c r="A5553" t="s">
        <v>4876</v>
      </c>
      <c r="B5553" s="1">
        <v>40960</v>
      </c>
      <c r="C5553" t="s">
        <v>138</v>
      </c>
      <c r="D5553" t="s">
        <v>4769</v>
      </c>
      <c r="E5553" t="s">
        <v>4770</v>
      </c>
      <c r="F5553">
        <v>1</v>
      </c>
      <c r="G5553" t="str">
        <f t="array" ref="G5553">INDEX(BillToName,MATCH(A5553,'Bill to Data'!$A$2:$A$3040,0))</f>
        <v>CARLISLE FARMS</v>
      </c>
      <c r="H5553" t="str">
        <f t="shared" si="86"/>
        <v>115-0171-476</v>
      </c>
    </row>
    <row r="5554" spans="1:8" x14ac:dyDescent="0.55000000000000004">
      <c r="A5554" t="s">
        <v>4876</v>
      </c>
      <c r="B5554" s="1">
        <v>40960</v>
      </c>
      <c r="C5554" t="s">
        <v>138</v>
      </c>
      <c r="D5554" t="s">
        <v>4771</v>
      </c>
      <c r="E5554" t="s">
        <v>4772</v>
      </c>
      <c r="F5554">
        <v>1</v>
      </c>
      <c r="G5554" t="str">
        <f t="array" ref="G5554">INDEX(BillToName,MATCH(A5554,'Bill to Data'!$A$2:$A$3040,0))</f>
        <v>CARLISLE FARMS</v>
      </c>
      <c r="H5554" t="str">
        <f t="shared" si="86"/>
        <v>115-0171-395</v>
      </c>
    </row>
    <row r="5555" spans="1:8" x14ac:dyDescent="0.55000000000000004">
      <c r="A5555" t="s">
        <v>4877</v>
      </c>
      <c r="B5555" s="1">
        <v>40960</v>
      </c>
      <c r="C5555" t="s">
        <v>138</v>
      </c>
      <c r="D5555" t="s">
        <v>4878</v>
      </c>
      <c r="E5555" t="s">
        <v>63</v>
      </c>
      <c r="F5555">
        <v>98</v>
      </c>
      <c r="G5555" t="str">
        <f t="array" ref="G5555">INDEX(BillToName,MATCH(A5555,'Bill to Data'!$A$2:$A$3040,0))</f>
        <v>Brent Shaw</v>
      </c>
      <c r="H5555" t="str">
        <f t="shared" si="86"/>
        <v>XR11002-VK</v>
      </c>
    </row>
    <row r="5556" spans="1:8" x14ac:dyDescent="0.55000000000000004">
      <c r="A5556" t="s">
        <v>4877</v>
      </c>
      <c r="B5556" s="1">
        <v>40960</v>
      </c>
      <c r="C5556" t="s">
        <v>138</v>
      </c>
      <c r="D5556" t="s">
        <v>308</v>
      </c>
      <c r="E5556" t="s">
        <v>293</v>
      </c>
      <c r="F5556">
        <v>62</v>
      </c>
      <c r="G5556" t="str">
        <f t="array" ref="G5556">INDEX(BillToName,MATCH(A5556,'Bill to Data'!$A$2:$A$3040,0))</f>
        <v>Brent Shaw</v>
      </c>
      <c r="H5556" t="str">
        <f t="shared" si="86"/>
        <v>AIXR11003VP</v>
      </c>
    </row>
    <row r="5557" spans="1:8" x14ac:dyDescent="0.55000000000000004">
      <c r="A5557" t="s">
        <v>4877</v>
      </c>
      <c r="B5557" s="1">
        <v>40960</v>
      </c>
      <c r="C5557" t="s">
        <v>138</v>
      </c>
      <c r="D5557" t="s">
        <v>77</v>
      </c>
      <c r="E5557" t="s">
        <v>30</v>
      </c>
      <c r="F5557">
        <v>62</v>
      </c>
      <c r="G5557" t="str">
        <f t="array" ref="G5557">INDEX(BillToName,MATCH(A5557,'Bill to Data'!$A$2:$A$3040,0))</f>
        <v>Brent Shaw</v>
      </c>
      <c r="H5557" t="str">
        <f t="shared" si="86"/>
        <v>25612-6-NYR</v>
      </c>
    </row>
    <row r="5558" spans="1:8" x14ac:dyDescent="0.55000000000000004">
      <c r="A5558" t="s">
        <v>4877</v>
      </c>
      <c r="B5558" s="1">
        <v>40960</v>
      </c>
      <c r="C5558" t="s">
        <v>138</v>
      </c>
      <c r="D5558" t="s">
        <v>29</v>
      </c>
      <c r="E5558" t="s">
        <v>30</v>
      </c>
      <c r="F5558">
        <v>62</v>
      </c>
      <c r="G5558" t="str">
        <f t="array" ref="G5558">INDEX(BillToName,MATCH(A5558,'Bill to Data'!$A$2:$A$3040,0))</f>
        <v>Brent Shaw</v>
      </c>
      <c r="H5558" t="str">
        <f t="shared" si="86"/>
        <v>25612-4-NYR</v>
      </c>
    </row>
    <row r="5559" spans="1:8" x14ac:dyDescent="0.55000000000000004">
      <c r="A5559" t="s">
        <v>4877</v>
      </c>
      <c r="B5559" s="1">
        <v>40960</v>
      </c>
      <c r="C5559" t="s">
        <v>138</v>
      </c>
      <c r="D5559" t="s">
        <v>2178</v>
      </c>
      <c r="E5559" t="s">
        <v>86</v>
      </c>
      <c r="F5559">
        <v>124</v>
      </c>
      <c r="G5559" t="str">
        <f t="array" ref="G5559">INDEX(BillToName,MATCH(A5559,'Bill to Data'!$A$2:$A$3040,0))</f>
        <v>Brent Shaw</v>
      </c>
      <c r="H5559" t="str">
        <f t="shared" si="86"/>
        <v>8079-PP-50</v>
      </c>
    </row>
    <row r="5560" spans="1:8" x14ac:dyDescent="0.55000000000000004">
      <c r="A5560" t="s">
        <v>4879</v>
      </c>
      <c r="B5560" s="1">
        <v>40960</v>
      </c>
      <c r="C5560" t="s">
        <v>138</v>
      </c>
      <c r="D5560" t="s">
        <v>1575</v>
      </c>
      <c r="E5560" t="s">
        <v>1576</v>
      </c>
      <c r="F5560">
        <v>42</v>
      </c>
      <c r="G5560" t="str">
        <f t="array" ref="G5560">INDEX(BillToName,MATCH(A5560,'Bill to Data'!$A$2:$A$3040,0))</f>
        <v>Frank Thomas</v>
      </c>
      <c r="H5560" t="str">
        <f t="shared" si="86"/>
        <v>SJ7-03-VP</v>
      </c>
    </row>
    <row r="5561" spans="1:8" x14ac:dyDescent="0.55000000000000004">
      <c r="A5561" t="s">
        <v>4879</v>
      </c>
      <c r="B5561" s="1">
        <v>40960</v>
      </c>
      <c r="C5561" t="s">
        <v>138</v>
      </c>
      <c r="D5561" t="s">
        <v>414</v>
      </c>
      <c r="E5561" t="s">
        <v>63</v>
      </c>
      <c r="F5561">
        <v>10</v>
      </c>
      <c r="G5561" t="str">
        <f t="array" ref="G5561">INDEX(BillToName,MATCH(A5561,'Bill to Data'!$A$2:$A$3040,0))</f>
        <v>Frank Thomas</v>
      </c>
      <c r="H5561" t="str">
        <f t="shared" si="86"/>
        <v>TP11004-VS</v>
      </c>
    </row>
    <row r="5562" spans="1:8" x14ac:dyDescent="0.55000000000000004">
      <c r="A5562" t="s">
        <v>4879</v>
      </c>
      <c r="B5562" s="1">
        <v>40960</v>
      </c>
      <c r="C5562" t="s">
        <v>138</v>
      </c>
      <c r="D5562" t="s">
        <v>2197</v>
      </c>
      <c r="E5562" t="s">
        <v>63</v>
      </c>
      <c r="F5562">
        <v>10</v>
      </c>
      <c r="G5562" t="str">
        <f t="array" ref="G5562">INDEX(BillToName,MATCH(A5562,'Bill to Data'!$A$2:$A$3040,0))</f>
        <v>Frank Thomas</v>
      </c>
      <c r="H5562" t="str">
        <f t="shared" si="86"/>
        <v>TP11005-VS</v>
      </c>
    </row>
    <row r="5563" spans="1:8" x14ac:dyDescent="0.55000000000000004">
      <c r="A5563" t="s">
        <v>4879</v>
      </c>
      <c r="B5563" s="1">
        <v>40960</v>
      </c>
      <c r="C5563" t="s">
        <v>138</v>
      </c>
      <c r="D5563" t="s">
        <v>31</v>
      </c>
      <c r="E5563" t="s">
        <v>30</v>
      </c>
      <c r="F5563">
        <v>20</v>
      </c>
      <c r="G5563" t="str">
        <f t="array" ref="G5563">INDEX(BillToName,MATCH(A5563,'Bill to Data'!$A$2:$A$3040,0))</f>
        <v>Frank Thomas</v>
      </c>
      <c r="H5563" t="str">
        <f t="shared" si="86"/>
        <v>25612-1-NYR</v>
      </c>
    </row>
    <row r="5564" spans="1:8" x14ac:dyDescent="0.55000000000000004">
      <c r="A5564" t="s">
        <v>4879</v>
      </c>
      <c r="B5564" s="1">
        <v>40960</v>
      </c>
      <c r="C5564" t="s">
        <v>138</v>
      </c>
      <c r="D5564" t="s">
        <v>1573</v>
      </c>
      <c r="E5564" t="s">
        <v>1574</v>
      </c>
      <c r="F5564">
        <v>42</v>
      </c>
      <c r="G5564" t="str">
        <f t="array" ref="G5564">INDEX(BillToName,MATCH(A5564,'Bill to Data'!$A$2:$A$3040,0))</f>
        <v>Frank Thomas</v>
      </c>
      <c r="H5564" t="str">
        <f t="shared" si="86"/>
        <v>50854-NYB</v>
      </c>
    </row>
    <row r="5565" spans="1:8" x14ac:dyDescent="0.55000000000000004">
      <c r="A5565" t="s">
        <v>4880</v>
      </c>
      <c r="B5565" s="1">
        <v>40960</v>
      </c>
      <c r="C5565" t="s">
        <v>138</v>
      </c>
      <c r="D5565" t="s">
        <v>182</v>
      </c>
      <c r="E5565" t="s">
        <v>183</v>
      </c>
      <c r="F5565">
        <v>1</v>
      </c>
      <c r="G5565" t="str">
        <f t="array" ref="G5565">INDEX(BillToName,MATCH(A5565,'Bill to Data'!$A$2:$A$3040,0))</f>
        <v>Preventive Pest Control</v>
      </c>
      <c r="H5565" t="str">
        <f t="shared" si="86"/>
        <v>3522221</v>
      </c>
    </row>
    <row r="5566" spans="1:8" x14ac:dyDescent="0.55000000000000004">
      <c r="A5566" t="s">
        <v>4881</v>
      </c>
      <c r="B5566" s="1">
        <v>40960</v>
      </c>
      <c r="C5566" t="s">
        <v>1</v>
      </c>
      <c r="D5566" t="s">
        <v>547</v>
      </c>
      <c r="E5566" t="s">
        <v>548</v>
      </c>
      <c r="F5566">
        <v>1</v>
      </c>
      <c r="G5566" t="str">
        <f t="array" ref="G5566">INDEX(BillToName,MATCH(A5566,'Bill to Data'!$A$2:$A$3040,0))</f>
        <v>Wayne Langston</v>
      </c>
      <c r="H5566" t="str">
        <f t="shared" si="86"/>
        <v>SS0014-14</v>
      </c>
    </row>
    <row r="5567" spans="1:8" x14ac:dyDescent="0.55000000000000004">
      <c r="A5567" t="s">
        <v>4882</v>
      </c>
      <c r="B5567" s="1">
        <v>40960</v>
      </c>
      <c r="C5567" t="s">
        <v>1</v>
      </c>
      <c r="D5567" t="s">
        <v>108</v>
      </c>
      <c r="E5567" t="s">
        <v>109</v>
      </c>
      <c r="F5567">
        <v>2</v>
      </c>
      <c r="G5567" t="str">
        <f t="array" ref="G5567">INDEX(BillToName,MATCH(A5567,'Bill to Data'!$A$2:$A$3040,0))</f>
        <v>NICOLE TUSSEY</v>
      </c>
      <c r="H5567" t="str">
        <f t="shared" si="86"/>
        <v>IBFD60-SET</v>
      </c>
    </row>
    <row r="5568" spans="1:8" x14ac:dyDescent="0.55000000000000004">
      <c r="A5568" t="s">
        <v>4883</v>
      </c>
      <c r="B5568" s="1">
        <v>40960</v>
      </c>
      <c r="C5568" t="s">
        <v>138</v>
      </c>
      <c r="D5568" t="s">
        <v>805</v>
      </c>
      <c r="E5568" t="s">
        <v>806</v>
      </c>
      <c r="F5568">
        <v>1</v>
      </c>
      <c r="G5568" t="str">
        <f t="array" ref="G5568">INDEX(BillToName,MATCH(A5568,'Bill to Data'!$A$2:$A$3040,0))</f>
        <v>MICHAEL TEAGUE</v>
      </c>
      <c r="H5568" t="str">
        <f t="shared" si="86"/>
        <v>117-0171-249</v>
      </c>
    </row>
    <row r="5569" spans="1:8" x14ac:dyDescent="0.55000000000000004">
      <c r="A5569" t="s">
        <v>4884</v>
      </c>
      <c r="B5569" s="1">
        <v>40960</v>
      </c>
      <c r="C5569" t="s">
        <v>138</v>
      </c>
      <c r="D5569" t="s">
        <v>2133</v>
      </c>
      <c r="E5569" t="s">
        <v>2134</v>
      </c>
      <c r="F5569">
        <v>1</v>
      </c>
      <c r="G5569" t="str">
        <f t="array" ref="G5569">INDEX(BillToName,MATCH(A5569,'Bill to Data'!$A$2:$A$3040,0))</f>
        <v>JIM SHEEDER</v>
      </c>
      <c r="H5569" t="str">
        <f t="shared" si="86"/>
        <v>117-0171-245</v>
      </c>
    </row>
    <row r="5570" spans="1:8" x14ac:dyDescent="0.55000000000000004">
      <c r="A5570" t="s">
        <v>4885</v>
      </c>
      <c r="B5570" s="1">
        <v>40960</v>
      </c>
      <c r="C5570" t="s">
        <v>138</v>
      </c>
      <c r="D5570" t="s">
        <v>688</v>
      </c>
      <c r="E5570" t="s">
        <v>689</v>
      </c>
      <c r="F5570">
        <v>5</v>
      </c>
      <c r="G5570" t="str">
        <f t="array" ref="G5570">INDEX(BillToName,MATCH(A5570,'Bill to Data'!$A$2:$A$3040,0))</f>
        <v>Henry Peters</v>
      </c>
      <c r="H5570" t="str">
        <f t="shared" ref="H5570:H5633" si="87">LEFT(D5570,LEN(D5570))</f>
        <v>CP18999-EPR</v>
      </c>
    </row>
    <row r="5571" spans="1:8" x14ac:dyDescent="0.55000000000000004">
      <c r="A5571" t="s">
        <v>4886</v>
      </c>
      <c r="B5571" s="1">
        <v>40960</v>
      </c>
      <c r="C5571" t="s">
        <v>138</v>
      </c>
      <c r="D5571" t="s">
        <v>4887</v>
      </c>
      <c r="E5571" t="s">
        <v>4888</v>
      </c>
      <c r="F5571">
        <v>10</v>
      </c>
      <c r="G5571" t="str">
        <f t="array" ref="G5571">INDEX(BillToName,MATCH(A5571,'Bill to Data'!$A$2:$A$3040,0))</f>
        <v>David Harold</v>
      </c>
      <c r="H5571" t="str">
        <f t="shared" si="87"/>
        <v>24230A-1-540-NY</v>
      </c>
    </row>
    <row r="5572" spans="1:8" x14ac:dyDescent="0.55000000000000004">
      <c r="A5572" t="s">
        <v>4886</v>
      </c>
      <c r="B5572" s="1">
        <v>40960</v>
      </c>
      <c r="C5572" t="s">
        <v>138</v>
      </c>
      <c r="D5572" t="s">
        <v>4889</v>
      </c>
      <c r="E5572" t="s">
        <v>4888</v>
      </c>
      <c r="F5572">
        <v>10</v>
      </c>
      <c r="G5572" t="str">
        <f t="array" ref="G5572">INDEX(BillToName,MATCH(A5572,'Bill to Data'!$A$2:$A$3040,0))</f>
        <v>David Harold</v>
      </c>
      <c r="H5572" t="str">
        <f t="shared" si="87"/>
        <v>24230A-2-540-NY</v>
      </c>
    </row>
    <row r="5573" spans="1:8" x14ac:dyDescent="0.55000000000000004">
      <c r="A5573" t="s">
        <v>4890</v>
      </c>
      <c r="B5573" s="1">
        <v>40960</v>
      </c>
      <c r="C5573" t="s">
        <v>138</v>
      </c>
      <c r="D5573" t="s">
        <v>1415</v>
      </c>
      <c r="E5573" t="s">
        <v>1416</v>
      </c>
      <c r="F5573">
        <v>6</v>
      </c>
      <c r="G5573" t="str">
        <f t="array" ref="G5573">INDEX(BillToName,MATCH(A5573,'Bill to Data'!$A$2:$A$3040,0))</f>
        <v>WILLIE GERMAN EQUIPMENT</v>
      </c>
      <c r="H5573" t="str">
        <f t="shared" si="87"/>
        <v>SJ7-08-VP</v>
      </c>
    </row>
    <row r="5574" spans="1:8" x14ac:dyDescent="0.55000000000000004">
      <c r="A5574" t="s">
        <v>4890</v>
      </c>
      <c r="B5574" s="1">
        <v>40960</v>
      </c>
      <c r="C5574" t="s">
        <v>138</v>
      </c>
      <c r="D5574" t="s">
        <v>1413</v>
      </c>
      <c r="E5574" t="s">
        <v>1414</v>
      </c>
      <c r="F5574">
        <v>3</v>
      </c>
      <c r="G5574" t="str">
        <f t="array" ref="G5574">INDEX(BillToName,MATCH(A5574,'Bill to Data'!$A$2:$A$3040,0))</f>
        <v>WILLIE GERMAN EQUIPMENT</v>
      </c>
      <c r="H5574" t="str">
        <f t="shared" si="87"/>
        <v>SJ7-04-VP</v>
      </c>
    </row>
    <row r="5575" spans="1:8" x14ac:dyDescent="0.55000000000000004">
      <c r="A5575" t="s">
        <v>4891</v>
      </c>
      <c r="B5575" s="1">
        <v>40960</v>
      </c>
      <c r="C5575" t="s">
        <v>1</v>
      </c>
      <c r="D5575" t="s">
        <v>4837</v>
      </c>
      <c r="E5575" t="s">
        <v>2295</v>
      </c>
      <c r="F5575">
        <v>1</v>
      </c>
      <c r="G5575" t="str">
        <f t="array" ref="G5575">INDEX(BillToName,MATCH(A5575,'Bill to Data'!$A$2:$A$3040,0))</f>
        <v>Larry White</v>
      </c>
      <c r="H5575" t="str">
        <f t="shared" si="87"/>
        <v>3430-0500</v>
      </c>
    </row>
    <row r="5576" spans="1:8" x14ac:dyDescent="0.55000000000000004">
      <c r="A5576" t="s">
        <v>4892</v>
      </c>
      <c r="B5576" s="1">
        <v>40960</v>
      </c>
      <c r="C5576" t="s">
        <v>138</v>
      </c>
      <c r="D5576" t="s">
        <v>755</v>
      </c>
      <c r="E5576" t="s">
        <v>20</v>
      </c>
      <c r="F5576">
        <v>1</v>
      </c>
      <c r="G5576" t="str">
        <f t="array" ref="G5576">INDEX(BillToName,MATCH(A5576,'Bill to Data'!$A$2:$A$3040,0))</f>
        <v>Steven Jolley</v>
      </c>
      <c r="H5576" t="str">
        <f t="shared" si="87"/>
        <v>AA30L-1/4</v>
      </c>
    </row>
    <row r="5577" spans="1:8" x14ac:dyDescent="0.55000000000000004">
      <c r="A5577" t="s">
        <v>4892</v>
      </c>
      <c r="B5577" s="1">
        <v>40960</v>
      </c>
      <c r="C5577" t="s">
        <v>138</v>
      </c>
      <c r="D5577" t="s">
        <v>4893</v>
      </c>
      <c r="E5577" t="s">
        <v>4894</v>
      </c>
      <c r="F5577">
        <v>1</v>
      </c>
      <c r="G5577" t="str">
        <f t="array" ref="G5577">INDEX(BillToName,MATCH(A5577,'Bill to Data'!$A$2:$A$3040,0))</f>
        <v>Steven Jolley</v>
      </c>
      <c r="H5577" t="str">
        <f t="shared" si="87"/>
        <v>7715-24</v>
      </c>
    </row>
    <row r="5578" spans="1:8" x14ac:dyDescent="0.55000000000000004">
      <c r="A5578" t="s">
        <v>4892</v>
      </c>
      <c r="B5578" s="1">
        <v>40960</v>
      </c>
      <c r="C5578" t="s">
        <v>138</v>
      </c>
      <c r="D5578" t="s">
        <v>1474</v>
      </c>
      <c r="E5578" t="s">
        <v>1475</v>
      </c>
      <c r="F5578">
        <v>1</v>
      </c>
      <c r="G5578" t="str">
        <f t="array" ref="G5578">INDEX(BillToName,MATCH(A5578,'Bill to Data'!$A$2:$A$3040,0))</f>
        <v>Steven Jolley</v>
      </c>
      <c r="H5578" t="str">
        <f t="shared" si="87"/>
        <v>5500-X5</v>
      </c>
    </row>
    <row r="5579" spans="1:8" x14ac:dyDescent="0.55000000000000004">
      <c r="A5579" t="s">
        <v>4892</v>
      </c>
      <c r="B5579" s="1">
        <v>40960</v>
      </c>
      <c r="C5579" t="s">
        <v>138</v>
      </c>
      <c r="D5579" t="s">
        <v>3082</v>
      </c>
      <c r="E5579" t="s">
        <v>3083</v>
      </c>
      <c r="F5579">
        <v>1</v>
      </c>
      <c r="G5579" t="str">
        <f t="array" ref="G5579">INDEX(BillToName,MATCH(A5579,'Bill to Data'!$A$2:$A$3040,0))</f>
        <v>Steven Jolley</v>
      </c>
      <c r="H5579" t="str">
        <f t="shared" si="87"/>
        <v>6053-400</v>
      </c>
    </row>
    <row r="5580" spans="1:8" x14ac:dyDescent="0.55000000000000004">
      <c r="A5580" t="s">
        <v>4895</v>
      </c>
      <c r="B5580" s="1">
        <v>40960</v>
      </c>
      <c r="C5580" t="s">
        <v>138</v>
      </c>
      <c r="D5580" t="s">
        <v>2026</v>
      </c>
      <c r="E5580" t="s">
        <v>293</v>
      </c>
      <c r="F5580">
        <v>60</v>
      </c>
      <c r="G5580" t="str">
        <f t="array" ref="G5580">INDEX(BillToName,MATCH(A5580,'Bill to Data'!$A$2:$A$3040,0))</f>
        <v>GARNER FARM INC</v>
      </c>
      <c r="H5580" t="str">
        <f t="shared" si="87"/>
        <v>AIXR11004VP</v>
      </c>
    </row>
    <row r="5581" spans="1:8" x14ac:dyDescent="0.55000000000000004">
      <c r="A5581" t="s">
        <v>4895</v>
      </c>
      <c r="B5581" s="1">
        <v>40960</v>
      </c>
      <c r="C5581" t="s">
        <v>138</v>
      </c>
      <c r="D5581" t="s">
        <v>121</v>
      </c>
      <c r="E5581" t="s">
        <v>30</v>
      </c>
      <c r="F5581">
        <v>60</v>
      </c>
      <c r="G5581" t="str">
        <f t="array" ref="G5581">INDEX(BillToName,MATCH(A5581,'Bill to Data'!$A$2:$A$3040,0))</f>
        <v>GARNER FARM INC</v>
      </c>
      <c r="H5581" t="str">
        <f t="shared" si="87"/>
        <v>25612-3-NYR</v>
      </c>
    </row>
    <row r="5582" spans="1:8" x14ac:dyDescent="0.55000000000000004">
      <c r="A5582" t="s">
        <v>4895</v>
      </c>
      <c r="B5582" s="1">
        <v>40960</v>
      </c>
      <c r="C5582" t="s">
        <v>138</v>
      </c>
      <c r="D5582" t="s">
        <v>44</v>
      </c>
      <c r="E5582" t="s">
        <v>45</v>
      </c>
      <c r="F5582">
        <v>60</v>
      </c>
      <c r="G5582" t="str">
        <f t="array" ref="G5582">INDEX(BillToName,MATCH(A5582,'Bill to Data'!$A$2:$A$3040,0))</f>
        <v>GARNER FARM INC</v>
      </c>
      <c r="H5582" t="str">
        <f t="shared" si="87"/>
        <v>19845-25-PP</v>
      </c>
    </row>
    <row r="5583" spans="1:8" x14ac:dyDescent="0.55000000000000004">
      <c r="A5583" t="s">
        <v>4896</v>
      </c>
      <c r="B5583" s="1">
        <v>40961</v>
      </c>
      <c r="C5583" t="s">
        <v>1</v>
      </c>
      <c r="D5583" t="s">
        <v>4658</v>
      </c>
      <c r="E5583" t="s">
        <v>4659</v>
      </c>
      <c r="F5583">
        <v>40</v>
      </c>
      <c r="G5583" t="str">
        <f t="array" ref="G5583">INDEX(BillToName,MATCH(A5583,'Bill to Data'!$A$2:$A$3040,0))</f>
        <v>ALAN RAU</v>
      </c>
      <c r="H5583" t="str">
        <f t="shared" si="87"/>
        <v>ULD120-015</v>
      </c>
    </row>
    <row r="5584" spans="1:8" x14ac:dyDescent="0.55000000000000004">
      <c r="A5584" t="s">
        <v>4897</v>
      </c>
      <c r="B5584" s="1">
        <v>40961</v>
      </c>
      <c r="C5584" t="s">
        <v>138</v>
      </c>
      <c r="D5584" t="s">
        <v>2185</v>
      </c>
      <c r="E5584" t="s">
        <v>293</v>
      </c>
      <c r="F5584">
        <v>66</v>
      </c>
      <c r="G5584" t="str">
        <f t="array" ref="G5584">INDEX(BillToName,MATCH(A5584,'Bill to Data'!$A$2:$A$3040,0))</f>
        <v>JAMES RIVER EQUIPMENT</v>
      </c>
      <c r="H5584" t="str">
        <f t="shared" si="87"/>
        <v>AIXR11005VP</v>
      </c>
    </row>
    <row r="5585" spans="1:8" x14ac:dyDescent="0.55000000000000004">
      <c r="A5585" t="s">
        <v>4897</v>
      </c>
      <c r="B5585" s="1">
        <v>40961</v>
      </c>
      <c r="C5585" t="s">
        <v>138</v>
      </c>
      <c r="D5585" t="s">
        <v>1178</v>
      </c>
      <c r="E5585" t="s">
        <v>30</v>
      </c>
      <c r="F5585">
        <v>66</v>
      </c>
      <c r="G5585" t="str">
        <f t="array" ref="G5585">INDEX(BillToName,MATCH(A5585,'Bill to Data'!$A$2:$A$3040,0))</f>
        <v>JAMES RIVER EQUIPMENT</v>
      </c>
      <c r="H5585" t="str">
        <f t="shared" si="87"/>
        <v>25612-7-NYR</v>
      </c>
    </row>
    <row r="5586" spans="1:8" x14ac:dyDescent="0.55000000000000004">
      <c r="A5586" t="s">
        <v>4897</v>
      </c>
      <c r="B5586" s="1">
        <v>40961</v>
      </c>
      <c r="C5586" t="s">
        <v>138</v>
      </c>
      <c r="D5586" t="s">
        <v>972</v>
      </c>
      <c r="E5586" t="s">
        <v>973</v>
      </c>
      <c r="F5586">
        <v>33</v>
      </c>
      <c r="G5586" t="str">
        <f t="array" ref="G5586">INDEX(BillToName,MATCH(A5586,'Bill to Data'!$A$2:$A$3040,0))</f>
        <v>JAMES RIVER EQUIPMENT</v>
      </c>
      <c r="H5586" t="str">
        <f t="shared" si="87"/>
        <v>SJ7-15-VP</v>
      </c>
    </row>
    <row r="5587" spans="1:8" x14ac:dyDescent="0.55000000000000004">
      <c r="A5587" t="s">
        <v>4897</v>
      </c>
      <c r="B5587" s="1">
        <v>40961</v>
      </c>
      <c r="C5587" t="s">
        <v>138</v>
      </c>
      <c r="D5587" t="s">
        <v>73</v>
      </c>
      <c r="E5587" t="s">
        <v>74</v>
      </c>
      <c r="F5587">
        <v>33</v>
      </c>
      <c r="G5587" t="str">
        <f t="array" ref="G5587">INDEX(BillToName,MATCH(A5587,'Bill to Data'!$A$2:$A$3040,0))</f>
        <v>JAMES RIVER EQUIPMENT</v>
      </c>
      <c r="H5587" t="str">
        <f t="shared" si="87"/>
        <v>19843-NYR</v>
      </c>
    </row>
    <row r="5588" spans="1:8" x14ac:dyDescent="0.55000000000000004">
      <c r="A5588" t="s">
        <v>4897</v>
      </c>
      <c r="B5588" s="1">
        <v>40961</v>
      </c>
      <c r="C5588" t="s">
        <v>138</v>
      </c>
      <c r="D5588" t="s">
        <v>1573</v>
      </c>
      <c r="E5588" t="s">
        <v>1574</v>
      </c>
      <c r="F5588">
        <v>33</v>
      </c>
      <c r="G5588" t="str">
        <f t="array" ref="G5588">INDEX(BillToName,MATCH(A5588,'Bill to Data'!$A$2:$A$3040,0))</f>
        <v>JAMES RIVER EQUIPMENT</v>
      </c>
      <c r="H5588" t="str">
        <f t="shared" si="87"/>
        <v>50854-NYB</v>
      </c>
    </row>
    <row r="5589" spans="1:8" x14ac:dyDescent="0.55000000000000004">
      <c r="A5589" t="s">
        <v>4897</v>
      </c>
      <c r="B5589" s="1">
        <v>40961</v>
      </c>
      <c r="C5589" t="s">
        <v>138</v>
      </c>
      <c r="D5589" t="s">
        <v>2351</v>
      </c>
      <c r="E5589" t="s">
        <v>45</v>
      </c>
      <c r="F5589">
        <v>66</v>
      </c>
      <c r="G5589" t="str">
        <f t="array" ref="G5589">INDEX(BillToName,MATCH(A5589,'Bill to Data'!$A$2:$A$3040,0))</f>
        <v>JAMES RIVER EQUIPMENT</v>
      </c>
      <c r="H5589" t="str">
        <f t="shared" si="87"/>
        <v>19845-50-PP</v>
      </c>
    </row>
    <row r="5590" spans="1:8" x14ac:dyDescent="0.55000000000000004">
      <c r="A5590" t="s">
        <v>4898</v>
      </c>
      <c r="B5590" s="1">
        <v>40961</v>
      </c>
      <c r="C5590" t="s">
        <v>138</v>
      </c>
      <c r="D5590" t="s">
        <v>1847</v>
      </c>
      <c r="E5590" t="s">
        <v>1848</v>
      </c>
      <c r="F5590">
        <v>2</v>
      </c>
      <c r="G5590" t="str">
        <f t="array" ref="G5590">INDEX(BillToName,MATCH(A5590,'Bill to Data'!$A$2:$A$3040,0))</f>
        <v>John Deere</v>
      </c>
      <c r="H5590" t="str">
        <f t="shared" si="87"/>
        <v>063-0172-040</v>
      </c>
    </row>
    <row r="5591" spans="1:8" x14ac:dyDescent="0.55000000000000004">
      <c r="A5591" t="s">
        <v>4898</v>
      </c>
      <c r="B5591" s="1">
        <v>40961</v>
      </c>
      <c r="C5591" t="s">
        <v>138</v>
      </c>
      <c r="D5591" t="s">
        <v>4899</v>
      </c>
      <c r="E5591" t="s">
        <v>4900</v>
      </c>
      <c r="F5591">
        <v>2</v>
      </c>
      <c r="G5591" t="str">
        <f t="array" ref="G5591">INDEX(BillToName,MATCH(A5591,'Bill to Data'!$A$2:$A$3040,0))</f>
        <v>John Deere</v>
      </c>
      <c r="H5591" t="str">
        <f t="shared" si="87"/>
        <v>115-0159-017</v>
      </c>
    </row>
    <row r="5592" spans="1:8" x14ac:dyDescent="0.55000000000000004">
      <c r="A5592" t="s">
        <v>4901</v>
      </c>
      <c r="B5592" s="1">
        <v>40961</v>
      </c>
      <c r="C5592" t="s">
        <v>1</v>
      </c>
      <c r="D5592" t="s">
        <v>1298</v>
      </c>
      <c r="E5592" t="s">
        <v>1299</v>
      </c>
      <c r="F5592">
        <v>1</v>
      </c>
      <c r="G5592" t="str">
        <f t="array" ref="G5592">INDEX(BillToName,MATCH(A5592,'Bill to Data'!$A$2:$A$3040,0))</f>
        <v>Joel Rapp</v>
      </c>
      <c r="H5592" t="str">
        <f t="shared" si="87"/>
        <v>INFD0015-19</v>
      </c>
    </row>
    <row r="5593" spans="1:8" x14ac:dyDescent="0.55000000000000004">
      <c r="A5593" t="s">
        <v>4902</v>
      </c>
      <c r="B5593" s="1">
        <v>40961</v>
      </c>
      <c r="C5593" t="s">
        <v>1</v>
      </c>
      <c r="D5593" t="s">
        <v>117</v>
      </c>
      <c r="E5593" t="s">
        <v>12</v>
      </c>
      <c r="F5593">
        <v>1</v>
      </c>
      <c r="G5593" t="str">
        <f t="array" ref="G5593">INDEX(BillToName,MATCH(A5593,'Bill to Data'!$A$2:$A$3040,0))</f>
        <v>Richard Ellis</v>
      </c>
      <c r="H5593" t="str">
        <f t="shared" si="87"/>
        <v>50800-21-AL-406</v>
      </c>
    </row>
    <row r="5594" spans="1:8" x14ac:dyDescent="0.55000000000000004">
      <c r="A5594" t="s">
        <v>4903</v>
      </c>
      <c r="B5594" s="1">
        <v>40961</v>
      </c>
      <c r="C5594" t="s">
        <v>1</v>
      </c>
      <c r="D5594" t="s">
        <v>77</v>
      </c>
      <c r="E5594" t="s">
        <v>30</v>
      </c>
      <c r="F5594">
        <v>45</v>
      </c>
      <c r="G5594" t="str">
        <f t="array" ref="G5594">INDEX(BillToName,MATCH(A5594,'Bill to Data'!$A$2:$A$3040,0))</f>
        <v>Matthew Wenger</v>
      </c>
      <c r="H5594" t="str">
        <f t="shared" si="87"/>
        <v>25612-6-NYR</v>
      </c>
    </row>
    <row r="5595" spans="1:8" x14ac:dyDescent="0.55000000000000004">
      <c r="A5595" t="s">
        <v>4903</v>
      </c>
      <c r="B5595" s="1">
        <v>40961</v>
      </c>
      <c r="C5595" t="s">
        <v>1</v>
      </c>
      <c r="D5595" t="s">
        <v>122</v>
      </c>
      <c r="E5595" t="s">
        <v>76</v>
      </c>
      <c r="F5595">
        <v>10</v>
      </c>
      <c r="G5595" t="str">
        <f t="array" ref="G5595">INDEX(BillToName,MATCH(A5595,'Bill to Data'!$A$2:$A$3040,0))</f>
        <v>Matthew Wenger</v>
      </c>
      <c r="H5595" t="str">
        <f t="shared" si="87"/>
        <v>QJ111SQ-1-1/4</v>
      </c>
    </row>
    <row r="5596" spans="1:8" x14ac:dyDescent="0.55000000000000004">
      <c r="A5596" t="s">
        <v>4903</v>
      </c>
      <c r="B5596" s="1">
        <v>40961</v>
      </c>
      <c r="C5596" t="s">
        <v>1</v>
      </c>
      <c r="D5596" t="s">
        <v>252</v>
      </c>
      <c r="E5596" t="s">
        <v>198</v>
      </c>
      <c r="F5596">
        <v>4</v>
      </c>
      <c r="G5596" t="str">
        <f t="array" ref="G5596">INDEX(BillToName,MATCH(A5596,'Bill to Data'!$A$2:$A$3040,0))</f>
        <v>Matthew Wenger</v>
      </c>
      <c r="H5596" t="str">
        <f t="shared" si="87"/>
        <v>22252-312-500-N</v>
      </c>
    </row>
    <row r="5597" spans="1:8" x14ac:dyDescent="0.55000000000000004">
      <c r="A5597" t="s">
        <v>4903</v>
      </c>
      <c r="B5597" s="1">
        <v>40961</v>
      </c>
      <c r="C5597" t="s">
        <v>1</v>
      </c>
      <c r="D5597" t="s">
        <v>1756</v>
      </c>
      <c r="E5597" t="s">
        <v>47</v>
      </c>
      <c r="F5597">
        <v>45</v>
      </c>
      <c r="G5597" t="str">
        <f t="array" ref="G5597">INDEX(BillToName,MATCH(A5597,'Bill to Data'!$A$2:$A$3040,0))</f>
        <v>Matthew Wenger</v>
      </c>
      <c r="H5597" t="str">
        <f t="shared" si="87"/>
        <v>TTJ60-110025VP</v>
      </c>
    </row>
    <row r="5598" spans="1:8" x14ac:dyDescent="0.55000000000000004">
      <c r="A5598" t="s">
        <v>4903</v>
      </c>
      <c r="B5598" s="1">
        <v>40961</v>
      </c>
      <c r="C5598" t="s">
        <v>1</v>
      </c>
      <c r="D5598" t="s">
        <v>251</v>
      </c>
      <c r="E5598" t="s">
        <v>198</v>
      </c>
      <c r="F5598">
        <v>4</v>
      </c>
      <c r="G5598" t="str">
        <f t="array" ref="G5598">INDEX(BillToName,MATCH(A5598,'Bill to Data'!$A$2:$A$3040,0))</f>
        <v>Matthew Wenger</v>
      </c>
      <c r="H5598" t="str">
        <f t="shared" si="87"/>
        <v>22251-311-500-N</v>
      </c>
    </row>
    <row r="5599" spans="1:8" x14ac:dyDescent="0.55000000000000004">
      <c r="A5599" t="s">
        <v>4904</v>
      </c>
      <c r="B5599" s="1">
        <v>40961</v>
      </c>
      <c r="C5599" t="s">
        <v>1</v>
      </c>
      <c r="D5599" t="s">
        <v>306</v>
      </c>
      <c r="E5599" t="s">
        <v>307</v>
      </c>
      <c r="F5599">
        <v>38</v>
      </c>
      <c r="G5599" t="str">
        <f t="array" ref="G5599">INDEX(BillToName,MATCH(A5599,'Bill to Data'!$A$2:$A$3040,0))</f>
        <v>GREGORY FISCHER</v>
      </c>
      <c r="H5599" t="str">
        <f t="shared" si="87"/>
        <v>AI11002-VS</v>
      </c>
    </row>
    <row r="5600" spans="1:8" x14ac:dyDescent="0.55000000000000004">
      <c r="A5600" t="s">
        <v>4905</v>
      </c>
      <c r="B5600" s="1">
        <v>40961</v>
      </c>
      <c r="C5600" t="s">
        <v>1</v>
      </c>
      <c r="D5600" t="s">
        <v>136</v>
      </c>
      <c r="E5600" t="s">
        <v>120</v>
      </c>
      <c r="F5600">
        <v>50</v>
      </c>
      <c r="G5600" t="str">
        <f t="array" ref="G5600">INDEX(BillToName,MATCH(A5600,'Bill to Data'!$A$2:$A$3040,0))</f>
        <v>CSC Applied Tech 10-2001</v>
      </c>
      <c r="H5600" t="str">
        <f t="shared" si="87"/>
        <v>XR8008VS</v>
      </c>
    </row>
    <row r="5601" spans="1:8" x14ac:dyDescent="0.55000000000000004">
      <c r="A5601" t="s">
        <v>4906</v>
      </c>
      <c r="B5601" s="1">
        <v>40961</v>
      </c>
      <c r="C5601" t="s">
        <v>1</v>
      </c>
      <c r="D5601" t="s">
        <v>1413</v>
      </c>
      <c r="E5601" t="s">
        <v>1414</v>
      </c>
      <c r="F5601">
        <v>60</v>
      </c>
      <c r="G5601" t="str">
        <f t="array" ref="G5601">INDEX(BillToName,MATCH(A5601,'Bill to Data'!$A$2:$A$3040,0))</f>
        <v>Brandon Smithey</v>
      </c>
      <c r="H5601" t="str">
        <f t="shared" si="87"/>
        <v>SJ7-04-VP</v>
      </c>
    </row>
    <row r="5602" spans="1:8" x14ac:dyDescent="0.55000000000000004">
      <c r="A5602" t="s">
        <v>4907</v>
      </c>
      <c r="B5602" s="1">
        <v>40961</v>
      </c>
      <c r="C5602" t="s">
        <v>1</v>
      </c>
      <c r="D5602" t="s">
        <v>2490</v>
      </c>
      <c r="E5602" t="s">
        <v>4574</v>
      </c>
      <c r="F5602">
        <v>25</v>
      </c>
      <c r="G5602" t="str">
        <f t="array" ref="G5602">INDEX(BillToName,MATCH(A5602,'Bill to Data'!$A$2:$A$3040,0))</f>
        <v>David Wallace</v>
      </c>
      <c r="H5602" t="str">
        <f t="shared" si="87"/>
        <v>300EPDM-200</v>
      </c>
    </row>
    <row r="5603" spans="1:8" x14ac:dyDescent="0.55000000000000004">
      <c r="A5603" t="s">
        <v>4907</v>
      </c>
      <c r="B5603" s="1">
        <v>40961</v>
      </c>
      <c r="C5603" t="s">
        <v>1</v>
      </c>
      <c r="D5603" t="s">
        <v>4908</v>
      </c>
      <c r="E5603" t="s">
        <v>4909</v>
      </c>
      <c r="F5603">
        <v>20</v>
      </c>
      <c r="G5603" t="str">
        <f t="array" ref="G5603">INDEX(BillToName,MATCH(A5603,'Bill to Data'!$A$2:$A$3040,0))</f>
        <v>David Wallace</v>
      </c>
      <c r="H5603" t="str">
        <f t="shared" si="87"/>
        <v>V130-200</v>
      </c>
    </row>
    <row r="5604" spans="1:8" x14ac:dyDescent="0.55000000000000004">
      <c r="A5604" t="s">
        <v>4907</v>
      </c>
      <c r="B5604" s="1">
        <v>40961</v>
      </c>
      <c r="C5604" t="s">
        <v>1</v>
      </c>
      <c r="D5604" t="s">
        <v>970</v>
      </c>
      <c r="E5604" t="s">
        <v>971</v>
      </c>
      <c r="F5604">
        <v>55</v>
      </c>
      <c r="G5604" t="str">
        <f t="array" ref="G5604">INDEX(BillToName,MATCH(A5604,'Bill to Data'!$A$2:$A$3040,0))</f>
        <v>David Wallace</v>
      </c>
      <c r="H5604" t="str">
        <f t="shared" si="87"/>
        <v>AIC11004-VS</v>
      </c>
    </row>
    <row r="5605" spans="1:8" x14ac:dyDescent="0.55000000000000004">
      <c r="A5605" t="s">
        <v>4907</v>
      </c>
      <c r="B5605" s="1">
        <v>40961</v>
      </c>
      <c r="C5605" t="s">
        <v>1</v>
      </c>
      <c r="D5605" t="s">
        <v>121</v>
      </c>
      <c r="E5605" t="s">
        <v>30</v>
      </c>
      <c r="F5605">
        <v>56</v>
      </c>
      <c r="G5605" t="str">
        <f t="array" ref="G5605">INDEX(BillToName,MATCH(A5605,'Bill to Data'!$A$2:$A$3040,0))</f>
        <v>David Wallace</v>
      </c>
      <c r="H5605" t="str">
        <f t="shared" si="87"/>
        <v>25612-3-NYR</v>
      </c>
    </row>
    <row r="5606" spans="1:8" x14ac:dyDescent="0.55000000000000004">
      <c r="A5606" t="s">
        <v>4907</v>
      </c>
      <c r="B5606" s="1">
        <v>40961</v>
      </c>
      <c r="C5606" t="s">
        <v>1</v>
      </c>
      <c r="D5606" t="s">
        <v>1509</v>
      </c>
      <c r="E5606" t="s">
        <v>1510</v>
      </c>
      <c r="F5606">
        <v>3</v>
      </c>
      <c r="G5606" t="str">
        <f t="array" ref="G5606">INDEX(BillToName,MATCH(A5606,'Bill to Data'!$A$2:$A$3040,0))</f>
        <v>David Wallace</v>
      </c>
      <c r="H5606" t="str">
        <f t="shared" si="87"/>
        <v>SJ7-10-VP</v>
      </c>
    </row>
    <row r="5607" spans="1:8" x14ac:dyDescent="0.55000000000000004">
      <c r="A5607" t="s">
        <v>4907</v>
      </c>
      <c r="B5607" s="1">
        <v>40961</v>
      </c>
      <c r="C5607" t="s">
        <v>1</v>
      </c>
      <c r="D5607" t="s">
        <v>111</v>
      </c>
      <c r="E5607" t="s">
        <v>76</v>
      </c>
      <c r="F5607">
        <v>5</v>
      </c>
      <c r="G5607" t="str">
        <f t="array" ref="G5607">INDEX(BillToName,MATCH(A5607,'Bill to Data'!$A$2:$A$3040,0))</f>
        <v>David Wallace</v>
      </c>
      <c r="H5607" t="str">
        <f t="shared" si="87"/>
        <v>QJ111SQ-1</v>
      </c>
    </row>
    <row r="5608" spans="1:8" x14ac:dyDescent="0.55000000000000004">
      <c r="A5608" t="s">
        <v>4910</v>
      </c>
      <c r="B5608" s="1">
        <v>40961</v>
      </c>
      <c r="C5608" t="s">
        <v>1</v>
      </c>
      <c r="D5608" t="s">
        <v>610</v>
      </c>
      <c r="E5608" t="s">
        <v>90</v>
      </c>
      <c r="F5608">
        <v>30</v>
      </c>
      <c r="G5608" t="str">
        <f t="array" ref="G5608">INDEX(BillToName,MATCH(A5608,'Bill to Data'!$A$2:$A$3040,0))</f>
        <v>Terry Jahnsen</v>
      </c>
      <c r="H5608" t="str">
        <f t="shared" si="87"/>
        <v>XRC8002-VK</v>
      </c>
    </row>
    <row r="5609" spans="1:8" x14ac:dyDescent="0.55000000000000004">
      <c r="A5609" t="s">
        <v>4911</v>
      </c>
      <c r="B5609" s="1">
        <v>40961</v>
      </c>
      <c r="C5609" t="s">
        <v>138</v>
      </c>
      <c r="D5609" t="s">
        <v>2692</v>
      </c>
      <c r="E5609" t="s">
        <v>1049</v>
      </c>
      <c r="F5609">
        <v>70</v>
      </c>
      <c r="G5609" t="str">
        <f t="array" ref="G5609">INDEX(BillToName,MATCH(A5609,'Bill to Data'!$A$2:$A$3040,0))</f>
        <v>GLEN BAREFOOT</v>
      </c>
      <c r="H5609" t="str">
        <f t="shared" si="87"/>
        <v>AITTJ60-11004VP</v>
      </c>
    </row>
    <row r="5610" spans="1:8" x14ac:dyDescent="0.55000000000000004">
      <c r="A5610" t="s">
        <v>4912</v>
      </c>
      <c r="B5610" s="1">
        <v>40961</v>
      </c>
      <c r="C5610" t="s">
        <v>138</v>
      </c>
      <c r="D5610" t="s">
        <v>4913</v>
      </c>
      <c r="E5610" t="s">
        <v>4914</v>
      </c>
      <c r="F5610">
        <v>2</v>
      </c>
      <c r="G5610" t="str">
        <f t="array" ref="G5610">INDEX(BillToName,MATCH(A5610,'Bill to Data'!$A$2:$A$3040,0))</f>
        <v>JOHN PIERCE</v>
      </c>
      <c r="H5610" t="str">
        <f t="shared" si="87"/>
        <v>10103O2</v>
      </c>
    </row>
    <row r="5611" spans="1:8" x14ac:dyDescent="0.55000000000000004">
      <c r="A5611" t="s">
        <v>4912</v>
      </c>
      <c r="B5611" s="1">
        <v>40961</v>
      </c>
      <c r="C5611" t="s">
        <v>138</v>
      </c>
      <c r="D5611" t="s">
        <v>4314</v>
      </c>
      <c r="E5611" t="s">
        <v>4315</v>
      </c>
      <c r="F5611">
        <v>1</v>
      </c>
      <c r="G5611" t="str">
        <f t="array" ref="G5611">INDEX(BillToName,MATCH(A5611,'Bill to Data'!$A$2:$A$3040,0))</f>
        <v>JOHN PIERCE</v>
      </c>
      <c r="H5611" t="str">
        <f t="shared" si="87"/>
        <v>6422</v>
      </c>
    </row>
    <row r="5612" spans="1:8" x14ac:dyDescent="0.55000000000000004">
      <c r="A5612" t="s">
        <v>4912</v>
      </c>
      <c r="B5612" s="1">
        <v>40961</v>
      </c>
      <c r="C5612" t="s">
        <v>138</v>
      </c>
      <c r="D5612" t="s">
        <v>3939</v>
      </c>
      <c r="E5612" t="s">
        <v>3940</v>
      </c>
      <c r="F5612">
        <v>3</v>
      </c>
      <c r="G5612" t="str">
        <f t="array" ref="G5612">INDEX(BillToName,MATCH(A5612,'Bill to Data'!$A$2:$A$3040,0))</f>
        <v>JOHN PIERCE</v>
      </c>
      <c r="H5612" t="str">
        <f t="shared" si="87"/>
        <v>10002G</v>
      </c>
    </row>
    <row r="5613" spans="1:8" x14ac:dyDescent="0.55000000000000004">
      <c r="A5613" t="s">
        <v>4912</v>
      </c>
      <c r="B5613" s="1">
        <v>40961</v>
      </c>
      <c r="C5613" t="s">
        <v>138</v>
      </c>
      <c r="D5613" t="s">
        <v>4915</v>
      </c>
      <c r="E5613" t="s">
        <v>4916</v>
      </c>
      <c r="F5613">
        <v>0</v>
      </c>
      <c r="G5613" t="str">
        <f t="array" ref="G5613">INDEX(BillToName,MATCH(A5613,'Bill to Data'!$A$2:$A$3040,0))</f>
        <v>JOHN PIERCE</v>
      </c>
      <c r="H5613" t="str">
        <f t="shared" si="87"/>
        <v>10006O2</v>
      </c>
    </row>
    <row r="5614" spans="1:8" x14ac:dyDescent="0.55000000000000004">
      <c r="A5614" t="s">
        <v>4912</v>
      </c>
      <c r="B5614" s="1">
        <v>40961</v>
      </c>
      <c r="C5614" t="s">
        <v>138</v>
      </c>
      <c r="D5614" t="s">
        <v>2839</v>
      </c>
      <c r="E5614" t="s">
        <v>2840</v>
      </c>
      <c r="F5614">
        <v>58</v>
      </c>
      <c r="G5614" t="str">
        <f t="array" ref="G5614">INDEX(BillToName,MATCH(A5614,'Bill to Data'!$A$2:$A$3040,0))</f>
        <v>JOHN PIERCE</v>
      </c>
      <c r="H5614" t="str">
        <f t="shared" si="87"/>
        <v>TTJ60-11006VP</v>
      </c>
    </row>
    <row r="5615" spans="1:8" x14ac:dyDescent="0.55000000000000004">
      <c r="A5615" t="s">
        <v>4917</v>
      </c>
      <c r="B5615" s="1">
        <v>40961</v>
      </c>
      <c r="C5615" t="s">
        <v>138</v>
      </c>
      <c r="D5615" t="s">
        <v>4918</v>
      </c>
      <c r="E5615" t="s">
        <v>1267</v>
      </c>
      <c r="F5615">
        <v>75</v>
      </c>
      <c r="G5615" t="str">
        <f t="array" ref="G5615">INDEX(BillToName,MATCH(A5615,'Bill to Data'!$A$2:$A$3040,0))</f>
        <v>JOE BEULIGMANN</v>
      </c>
      <c r="H5615" t="str">
        <f t="shared" si="87"/>
        <v>CP4916-93</v>
      </c>
    </row>
    <row r="5616" spans="1:8" x14ac:dyDescent="0.55000000000000004">
      <c r="A5616" t="s">
        <v>4919</v>
      </c>
      <c r="B5616" s="1">
        <v>40961</v>
      </c>
      <c r="C5616" t="s">
        <v>138</v>
      </c>
      <c r="D5616" t="s">
        <v>2018</v>
      </c>
      <c r="E5616" t="s">
        <v>2019</v>
      </c>
      <c r="F5616">
        <v>5</v>
      </c>
      <c r="G5616" t="str">
        <f t="array" ref="G5616">INDEX(BillToName,MATCH(A5616,'Bill to Data'!$A$2:$A$3040,0))</f>
        <v>Roberto Czech Nunemaker</v>
      </c>
      <c r="H5616" t="str">
        <f t="shared" si="87"/>
        <v>XT024</v>
      </c>
    </row>
    <row r="5617" spans="1:8" x14ac:dyDescent="0.55000000000000004">
      <c r="A5617" t="s">
        <v>4919</v>
      </c>
      <c r="B5617" s="1">
        <v>40961</v>
      </c>
      <c r="C5617" t="s">
        <v>138</v>
      </c>
      <c r="D5617" t="s">
        <v>1549</v>
      </c>
      <c r="E5617" t="s">
        <v>1550</v>
      </c>
      <c r="F5617">
        <v>150</v>
      </c>
      <c r="G5617" t="str">
        <f t="array" ref="G5617">INDEX(BillToName,MATCH(A5617,'Bill to Data'!$A$2:$A$3040,0))</f>
        <v>Roberto Czech Nunemaker</v>
      </c>
      <c r="H5617" t="str">
        <f t="shared" si="87"/>
        <v>GA110-025</v>
      </c>
    </row>
    <row r="5618" spans="1:8" x14ac:dyDescent="0.55000000000000004">
      <c r="A5618" t="s">
        <v>4920</v>
      </c>
      <c r="B5618" s="1">
        <v>40961</v>
      </c>
      <c r="C5618" t="s">
        <v>138</v>
      </c>
      <c r="D5618" t="s">
        <v>1082</v>
      </c>
      <c r="E5618" t="s">
        <v>1083</v>
      </c>
      <c r="F5618">
        <v>12</v>
      </c>
      <c r="G5618" t="str">
        <f t="array" ref="G5618">INDEX(BillToName,MATCH(A5618,'Bill to Data'!$A$2:$A$3040,0))</f>
        <v>JOHNATHAN WILLIAMS</v>
      </c>
      <c r="H5618" t="str">
        <f t="shared" si="87"/>
        <v>H1/4U-SS0015</v>
      </c>
    </row>
    <row r="5619" spans="1:8" x14ac:dyDescent="0.55000000000000004">
      <c r="A5619" t="s">
        <v>4921</v>
      </c>
      <c r="B5619" s="1">
        <v>40962</v>
      </c>
      <c r="C5619" t="s">
        <v>138</v>
      </c>
      <c r="D5619" t="s">
        <v>1559</v>
      </c>
      <c r="E5619" t="s">
        <v>4525</v>
      </c>
      <c r="F5619">
        <v>1</v>
      </c>
      <c r="G5619" t="str">
        <f t="array" ref="G5619">INDEX(BillToName,MATCH(A5619,'Bill to Data'!$A$2:$A$3040,0))</f>
        <v>Christopher Wyatt</v>
      </c>
      <c r="H5619" t="str">
        <f t="shared" si="87"/>
        <v>V204FP</v>
      </c>
    </row>
    <row r="5620" spans="1:8" x14ac:dyDescent="0.55000000000000004">
      <c r="A5620" t="s">
        <v>4921</v>
      </c>
      <c r="B5620" s="1">
        <v>40962</v>
      </c>
      <c r="C5620" t="s">
        <v>138</v>
      </c>
      <c r="D5620" t="s">
        <v>1976</v>
      </c>
      <c r="E5620" t="s">
        <v>4922</v>
      </c>
      <c r="F5620">
        <v>1</v>
      </c>
      <c r="G5620" t="str">
        <f t="array" ref="G5620">INDEX(BillToName,MATCH(A5620,'Bill to Data'!$A$2:$A$3040,0))</f>
        <v>Christopher Wyatt</v>
      </c>
      <c r="H5620" t="str">
        <f t="shared" si="87"/>
        <v>LST250SS</v>
      </c>
    </row>
    <row r="5621" spans="1:8" x14ac:dyDescent="0.55000000000000004">
      <c r="A5621" t="s">
        <v>4921</v>
      </c>
      <c r="B5621" s="1">
        <v>40962</v>
      </c>
      <c r="C5621" t="s">
        <v>138</v>
      </c>
      <c r="D5621" t="s">
        <v>254</v>
      </c>
      <c r="E5621" t="s">
        <v>255</v>
      </c>
      <c r="F5621">
        <v>75</v>
      </c>
      <c r="G5621" t="str">
        <f t="array" ref="G5621">INDEX(BillToName,MATCH(A5621,'Bill to Data'!$A$2:$A$3040,0))</f>
        <v>Christopher Wyatt</v>
      </c>
      <c r="H5621" t="str">
        <f t="shared" si="87"/>
        <v>CP21953-EPR</v>
      </c>
    </row>
    <row r="5622" spans="1:8" x14ac:dyDescent="0.55000000000000004">
      <c r="A5622" t="s">
        <v>4921</v>
      </c>
      <c r="B5622" s="1">
        <v>40962</v>
      </c>
      <c r="C5622" t="s">
        <v>138</v>
      </c>
      <c r="D5622" t="s">
        <v>25</v>
      </c>
      <c r="E5622" t="s">
        <v>26</v>
      </c>
      <c r="F5622">
        <v>1</v>
      </c>
      <c r="G5622" t="str">
        <f t="array" ref="G5622">INDEX(BillToName,MATCH(A5622,'Bill to Data'!$A$2:$A$3040,0))</f>
        <v>Christopher Wyatt</v>
      </c>
      <c r="H5622" t="str">
        <f t="shared" si="87"/>
        <v>24216A-1-NYB</v>
      </c>
    </row>
    <row r="5623" spans="1:8" x14ac:dyDescent="0.55000000000000004">
      <c r="A5623" t="s">
        <v>4923</v>
      </c>
      <c r="B5623" s="1">
        <v>40962</v>
      </c>
      <c r="C5623" t="s">
        <v>138</v>
      </c>
      <c r="D5623" t="s">
        <v>4924</v>
      </c>
      <c r="E5623" t="s">
        <v>4925</v>
      </c>
      <c r="F5623">
        <v>1</v>
      </c>
      <c r="G5623" t="str">
        <f t="array" ref="G5623">INDEX(BillToName,MATCH(A5623,'Bill to Data'!$A$2:$A$3040,0))</f>
        <v>ED SUNBERG</v>
      </c>
      <c r="H5623" t="str">
        <f t="shared" si="87"/>
        <v>01341</v>
      </c>
    </row>
    <row r="5624" spans="1:8" x14ac:dyDescent="0.55000000000000004">
      <c r="A5624" t="s">
        <v>4923</v>
      </c>
      <c r="B5624" s="1">
        <v>40962</v>
      </c>
      <c r="C5624" t="s">
        <v>138</v>
      </c>
      <c r="D5624" t="s">
        <v>4926</v>
      </c>
      <c r="E5624" t="s">
        <v>4927</v>
      </c>
      <c r="F5624">
        <v>1</v>
      </c>
      <c r="G5624" t="str">
        <f t="array" ref="G5624">INDEX(BillToName,MATCH(A5624,'Bill to Data'!$A$2:$A$3040,0))</f>
        <v>ED SUNBERG</v>
      </c>
      <c r="H5624" t="str">
        <f t="shared" si="87"/>
        <v>01425</v>
      </c>
    </row>
    <row r="5625" spans="1:8" x14ac:dyDescent="0.55000000000000004">
      <c r="A5625" t="s">
        <v>4923</v>
      </c>
      <c r="B5625" s="1">
        <v>40962</v>
      </c>
      <c r="C5625" t="s">
        <v>138</v>
      </c>
      <c r="D5625" t="s">
        <v>4928</v>
      </c>
      <c r="E5625" t="s">
        <v>4929</v>
      </c>
      <c r="F5625">
        <v>1</v>
      </c>
      <c r="G5625" t="str">
        <f t="array" ref="G5625">INDEX(BillToName,MATCH(A5625,'Bill to Data'!$A$2:$A$3040,0))</f>
        <v>ED SUNBERG</v>
      </c>
      <c r="H5625" t="str">
        <f t="shared" si="87"/>
        <v>01650</v>
      </c>
    </row>
    <row r="5626" spans="1:8" x14ac:dyDescent="0.55000000000000004">
      <c r="A5626" t="s">
        <v>4923</v>
      </c>
      <c r="B5626" s="1">
        <v>40962</v>
      </c>
      <c r="C5626" t="s">
        <v>138</v>
      </c>
      <c r="D5626" t="s">
        <v>4930</v>
      </c>
      <c r="E5626" t="s">
        <v>4931</v>
      </c>
      <c r="F5626">
        <v>1</v>
      </c>
      <c r="G5626" t="str">
        <f t="array" ref="G5626">INDEX(BillToName,MATCH(A5626,'Bill to Data'!$A$2:$A$3040,0))</f>
        <v>ED SUNBERG</v>
      </c>
      <c r="H5626" t="str">
        <f t="shared" si="87"/>
        <v>00745</v>
      </c>
    </row>
    <row r="5627" spans="1:8" x14ac:dyDescent="0.55000000000000004">
      <c r="A5627" t="s">
        <v>4923</v>
      </c>
      <c r="B5627" s="1">
        <v>40962</v>
      </c>
      <c r="C5627" t="s">
        <v>138</v>
      </c>
      <c r="D5627" t="s">
        <v>4932</v>
      </c>
      <c r="E5627" t="s">
        <v>4933</v>
      </c>
      <c r="F5627">
        <v>2</v>
      </c>
      <c r="G5627" t="str">
        <f t="array" ref="G5627">INDEX(BillToName,MATCH(A5627,'Bill to Data'!$A$2:$A$3040,0))</f>
        <v>ED SUNBERG</v>
      </c>
      <c r="H5627" t="str">
        <f t="shared" si="87"/>
        <v>10013G</v>
      </c>
    </row>
    <row r="5628" spans="1:8" x14ac:dyDescent="0.55000000000000004">
      <c r="A5628" t="s">
        <v>4934</v>
      </c>
      <c r="B5628" s="1">
        <v>40962</v>
      </c>
      <c r="C5628" t="s">
        <v>138</v>
      </c>
      <c r="D5628" t="s">
        <v>4935</v>
      </c>
      <c r="E5628" t="s">
        <v>4936</v>
      </c>
      <c r="F5628">
        <v>1</v>
      </c>
      <c r="G5628" t="str">
        <f t="array" ref="G5628">INDEX(BillToName,MATCH(A5628,'Bill to Data'!$A$2:$A$3040,0))</f>
        <v>JAMES SHADDIX</v>
      </c>
      <c r="H5628" t="str">
        <f t="shared" si="87"/>
        <v>LM3010</v>
      </c>
    </row>
    <row r="5629" spans="1:8" x14ac:dyDescent="0.55000000000000004">
      <c r="A5629" t="s">
        <v>4934</v>
      </c>
      <c r="B5629" s="1">
        <v>40962</v>
      </c>
      <c r="C5629" t="s">
        <v>138</v>
      </c>
      <c r="D5629" t="s">
        <v>2192</v>
      </c>
      <c r="E5629" t="s">
        <v>2193</v>
      </c>
      <c r="F5629">
        <v>1</v>
      </c>
      <c r="G5629" t="str">
        <f t="array" ref="G5629">INDEX(BillToName,MATCH(A5629,'Bill to Data'!$A$2:$A$3040,0))</f>
        <v>JAMES SHADDIX</v>
      </c>
      <c r="H5629" t="str">
        <f t="shared" si="87"/>
        <v>LM5010</v>
      </c>
    </row>
    <row r="5630" spans="1:8" x14ac:dyDescent="0.55000000000000004">
      <c r="A5630" t="s">
        <v>4937</v>
      </c>
      <c r="B5630" s="1">
        <v>40962</v>
      </c>
      <c r="C5630" t="s">
        <v>138</v>
      </c>
      <c r="D5630" t="s">
        <v>4915</v>
      </c>
      <c r="E5630" t="s">
        <v>4916</v>
      </c>
      <c r="F5630">
        <v>2</v>
      </c>
      <c r="G5630" t="str">
        <f t="array" ref="G5630">INDEX(BillToName,MATCH(A5630,'Bill to Data'!$A$2:$A$3040,0))</f>
        <v>JOHN PIERCE</v>
      </c>
      <c r="H5630" t="str">
        <f t="shared" si="87"/>
        <v>10006O2</v>
      </c>
    </row>
    <row r="5631" spans="1:8" x14ac:dyDescent="0.55000000000000004">
      <c r="A5631" t="s">
        <v>4938</v>
      </c>
      <c r="B5631" s="1">
        <v>40962</v>
      </c>
      <c r="C5631" t="s">
        <v>138</v>
      </c>
      <c r="D5631" t="s">
        <v>4899</v>
      </c>
      <c r="E5631" t="s">
        <v>4900</v>
      </c>
      <c r="F5631">
        <v>4</v>
      </c>
      <c r="G5631" t="str">
        <f t="array" ref="G5631">INDEX(BillToName,MATCH(A5631,'Bill to Data'!$A$2:$A$3040,0))</f>
        <v>CHRIS TURNER</v>
      </c>
      <c r="H5631" t="str">
        <f t="shared" si="87"/>
        <v>115-0159-017</v>
      </c>
    </row>
    <row r="5632" spans="1:8" x14ac:dyDescent="0.55000000000000004">
      <c r="A5632" t="s">
        <v>4939</v>
      </c>
      <c r="B5632" s="1">
        <v>40962</v>
      </c>
      <c r="C5632" t="s">
        <v>138</v>
      </c>
      <c r="D5632" t="s">
        <v>2327</v>
      </c>
      <c r="E5632" t="s">
        <v>4268</v>
      </c>
      <c r="F5632">
        <v>1</v>
      </c>
      <c r="G5632" t="str">
        <f t="array" ref="G5632">INDEX(BillToName,MATCH(A5632,'Bill to Data'!$A$2:$A$3040,0))</f>
        <v>Brian Paul</v>
      </c>
      <c r="H5632" t="str">
        <f t="shared" si="87"/>
        <v>MIS220AAK</v>
      </c>
    </row>
    <row r="5633" spans="1:8" x14ac:dyDescent="0.55000000000000004">
      <c r="A5633" t="s">
        <v>4939</v>
      </c>
      <c r="B5633" s="1">
        <v>40962</v>
      </c>
      <c r="C5633" t="s">
        <v>138</v>
      </c>
      <c r="D5633" t="s">
        <v>1095</v>
      </c>
      <c r="E5633" t="s">
        <v>1096</v>
      </c>
      <c r="F5633">
        <v>1</v>
      </c>
      <c r="G5633" t="str">
        <f t="array" ref="G5633">INDEX(BillToName,MATCH(A5633,'Bill to Data'!$A$2:$A$3040,0))</f>
        <v>Brian Paul</v>
      </c>
      <c r="H5633" t="str">
        <f t="shared" si="87"/>
        <v>IN0015-19</v>
      </c>
    </row>
    <row r="5634" spans="1:8" x14ac:dyDescent="0.55000000000000004">
      <c r="A5634" t="s">
        <v>4940</v>
      </c>
      <c r="B5634" s="1">
        <v>40962</v>
      </c>
      <c r="C5634" t="s">
        <v>1</v>
      </c>
      <c r="D5634" t="s">
        <v>4941</v>
      </c>
      <c r="E5634" t="s">
        <v>4942</v>
      </c>
      <c r="F5634">
        <v>1</v>
      </c>
      <c r="G5634" t="str">
        <f t="array" ref="G5634">INDEX(BillToName,MATCH(A5634,'Bill to Data'!$A$2:$A$3040,0))</f>
        <v>JOHN PEACOCK</v>
      </c>
      <c r="H5634" t="str">
        <f t="shared" ref="H5634:H5697" si="88">LEFT(D5634,LEN(D5634))</f>
        <v>V25271</v>
      </c>
    </row>
    <row r="5635" spans="1:8" x14ac:dyDescent="0.55000000000000004">
      <c r="A5635" t="s">
        <v>4940</v>
      </c>
      <c r="B5635" s="1">
        <v>40962</v>
      </c>
      <c r="C5635" t="s">
        <v>1</v>
      </c>
      <c r="D5635" t="s">
        <v>2756</v>
      </c>
      <c r="E5635" t="s">
        <v>2757</v>
      </c>
      <c r="F5635">
        <v>1</v>
      </c>
      <c r="G5635" t="str">
        <f t="array" ref="G5635">INDEX(BillToName,MATCH(A5635,'Bill to Data'!$A$2:$A$3040,0))</f>
        <v>JOHN PEACOCK</v>
      </c>
      <c r="H5635" t="str">
        <f t="shared" si="88"/>
        <v>V25270</v>
      </c>
    </row>
    <row r="5636" spans="1:8" x14ac:dyDescent="0.55000000000000004">
      <c r="A5636" t="s">
        <v>4940</v>
      </c>
      <c r="B5636" s="1">
        <v>40962</v>
      </c>
      <c r="C5636" t="s">
        <v>1</v>
      </c>
      <c r="D5636" t="s">
        <v>4943</v>
      </c>
      <c r="E5636" t="s">
        <v>4944</v>
      </c>
      <c r="F5636">
        <v>1</v>
      </c>
      <c r="G5636" t="str">
        <f t="array" ref="G5636">INDEX(BillToName,MATCH(A5636,'Bill to Data'!$A$2:$A$3040,0))</f>
        <v>JOHN PEACOCK</v>
      </c>
      <c r="H5636" t="str">
        <f t="shared" si="88"/>
        <v>V10271</v>
      </c>
    </row>
    <row r="5637" spans="1:8" x14ac:dyDescent="0.55000000000000004">
      <c r="A5637" t="s">
        <v>4940</v>
      </c>
      <c r="B5637" s="1">
        <v>40962</v>
      </c>
      <c r="C5637" t="s">
        <v>1</v>
      </c>
      <c r="D5637" t="s">
        <v>4945</v>
      </c>
      <c r="E5637" t="s">
        <v>4946</v>
      </c>
      <c r="F5637">
        <v>1</v>
      </c>
      <c r="G5637" t="str">
        <f t="array" ref="G5637">INDEX(BillToName,MATCH(A5637,'Bill to Data'!$A$2:$A$3040,0))</f>
        <v>JOHN PEACOCK</v>
      </c>
      <c r="H5637" t="str">
        <f t="shared" si="88"/>
        <v>V10270</v>
      </c>
    </row>
    <row r="5638" spans="1:8" x14ac:dyDescent="0.55000000000000004">
      <c r="A5638" t="s">
        <v>4947</v>
      </c>
      <c r="B5638" s="1">
        <v>40962</v>
      </c>
      <c r="C5638" t="s">
        <v>138</v>
      </c>
      <c r="D5638" t="s">
        <v>1082</v>
      </c>
      <c r="E5638" t="s">
        <v>1083</v>
      </c>
      <c r="F5638">
        <v>3</v>
      </c>
      <c r="G5638" t="str">
        <f t="array" ref="G5638">INDEX(BillToName,MATCH(A5638,'Bill to Data'!$A$2:$A$3040,0))</f>
        <v>MIKE OTTE</v>
      </c>
      <c r="H5638" t="str">
        <f t="shared" si="88"/>
        <v>H1/4U-SS0015</v>
      </c>
    </row>
    <row r="5639" spans="1:8" x14ac:dyDescent="0.55000000000000004">
      <c r="A5639" t="s">
        <v>4948</v>
      </c>
      <c r="B5639" s="1">
        <v>40963</v>
      </c>
      <c r="C5639" t="s">
        <v>1</v>
      </c>
      <c r="D5639" t="s">
        <v>1298</v>
      </c>
      <c r="E5639" t="s">
        <v>1299</v>
      </c>
      <c r="F5639">
        <v>2</v>
      </c>
      <c r="G5639" t="str">
        <f t="array" ref="G5639">INDEX(BillToName,MATCH(A5639,'Bill to Data'!$A$2:$A$3040,0))</f>
        <v>SHAWN WRIGHT</v>
      </c>
      <c r="H5639" t="str">
        <f t="shared" si="88"/>
        <v>INFD0015-19</v>
      </c>
    </row>
    <row r="5640" spans="1:8" x14ac:dyDescent="0.55000000000000004">
      <c r="A5640" t="s">
        <v>4949</v>
      </c>
      <c r="B5640" s="1">
        <v>40963</v>
      </c>
      <c r="C5640" t="s">
        <v>1</v>
      </c>
      <c r="D5640" t="s">
        <v>1312</v>
      </c>
      <c r="E5640" t="s">
        <v>1313</v>
      </c>
      <c r="F5640">
        <v>1</v>
      </c>
      <c r="G5640" t="str">
        <f t="array" ref="G5640">INDEX(BillToName,MATCH(A5640,'Bill to Data'!$A$2:$A$3040,0))</f>
        <v>JOHN CRUMPLER</v>
      </c>
      <c r="H5640" t="str">
        <f t="shared" si="88"/>
        <v>1542P-65SP</v>
      </c>
    </row>
    <row r="5641" spans="1:8" x14ac:dyDescent="0.55000000000000004">
      <c r="A5641" t="s">
        <v>4949</v>
      </c>
      <c r="B5641" s="1">
        <v>40963</v>
      </c>
      <c r="C5641" t="s">
        <v>1</v>
      </c>
      <c r="D5641" t="s">
        <v>1335</v>
      </c>
      <c r="E5641" t="s">
        <v>106</v>
      </c>
      <c r="F5641">
        <v>60</v>
      </c>
      <c r="G5641" t="str">
        <f t="array" ref="G5641">INDEX(BillToName,MATCH(A5641,'Bill to Data'!$A$2:$A$3040,0))</f>
        <v>JOHN CRUMPLER</v>
      </c>
      <c r="H5641" t="str">
        <f t="shared" si="88"/>
        <v>AIC110025-VS</v>
      </c>
    </row>
    <row r="5642" spans="1:8" x14ac:dyDescent="0.55000000000000004">
      <c r="A5642" t="s">
        <v>4949</v>
      </c>
      <c r="B5642" s="1">
        <v>40963</v>
      </c>
      <c r="C5642" t="s">
        <v>1</v>
      </c>
      <c r="D5642" t="s">
        <v>261</v>
      </c>
      <c r="E5642" t="s">
        <v>106</v>
      </c>
      <c r="F5642">
        <v>60</v>
      </c>
      <c r="G5642" t="str">
        <f t="array" ref="G5642">INDEX(BillToName,MATCH(A5642,'Bill to Data'!$A$2:$A$3040,0))</f>
        <v>JOHN CRUMPLER</v>
      </c>
      <c r="H5642" t="str">
        <f t="shared" si="88"/>
        <v>AIC11003-VS</v>
      </c>
    </row>
    <row r="5643" spans="1:8" x14ac:dyDescent="0.55000000000000004">
      <c r="A5643" t="s">
        <v>4950</v>
      </c>
      <c r="B5643" s="1">
        <v>40963</v>
      </c>
      <c r="C5643" t="s">
        <v>1</v>
      </c>
      <c r="D5643" t="s">
        <v>972</v>
      </c>
      <c r="E5643" t="s">
        <v>973</v>
      </c>
      <c r="F5643">
        <v>90</v>
      </c>
      <c r="G5643" t="str">
        <f t="array" ref="G5643">INDEX(BillToName,MATCH(A5643,'Bill to Data'!$A$2:$A$3040,0))</f>
        <v>Alex Hanchera</v>
      </c>
      <c r="H5643" t="str">
        <f t="shared" si="88"/>
        <v>SJ7-15-VP</v>
      </c>
    </row>
    <row r="5644" spans="1:8" x14ac:dyDescent="0.55000000000000004">
      <c r="A5644" t="s">
        <v>4950</v>
      </c>
      <c r="B5644" s="1">
        <v>40963</v>
      </c>
      <c r="C5644" t="s">
        <v>1</v>
      </c>
      <c r="D5644" t="s">
        <v>795</v>
      </c>
      <c r="E5644" t="s">
        <v>796</v>
      </c>
      <c r="F5644">
        <v>100</v>
      </c>
      <c r="G5644" t="str">
        <f t="array" ref="G5644">INDEX(BillToName,MATCH(A5644,'Bill to Data'!$A$2:$A$3040,0))</f>
        <v>Alex Hanchera</v>
      </c>
      <c r="H5644" t="str">
        <f t="shared" si="88"/>
        <v>FC-ULD120-04</v>
      </c>
    </row>
    <row r="5645" spans="1:8" x14ac:dyDescent="0.55000000000000004">
      <c r="A5645" t="s">
        <v>4950</v>
      </c>
      <c r="B5645" s="1">
        <v>40963</v>
      </c>
      <c r="C5645" t="s">
        <v>1</v>
      </c>
      <c r="D5645" t="s">
        <v>3994</v>
      </c>
      <c r="E5645" t="s">
        <v>3995</v>
      </c>
      <c r="F5645">
        <v>93</v>
      </c>
      <c r="G5645" t="str">
        <f t="array" ref="G5645">INDEX(BillToName,MATCH(A5645,'Bill to Data'!$A$2:$A$3040,0))</f>
        <v>Alex Hanchera</v>
      </c>
      <c r="H5645" t="str">
        <f t="shared" si="88"/>
        <v>FC-ULD120-03</v>
      </c>
    </row>
    <row r="5646" spans="1:8" x14ac:dyDescent="0.55000000000000004">
      <c r="A5646" t="s">
        <v>4950</v>
      </c>
      <c r="B5646" s="1">
        <v>40963</v>
      </c>
      <c r="C5646" t="s">
        <v>1</v>
      </c>
      <c r="D5646" t="s">
        <v>2542</v>
      </c>
      <c r="E5646" t="s">
        <v>2543</v>
      </c>
      <c r="F5646">
        <v>1</v>
      </c>
      <c r="G5646" t="str">
        <f t="array" ref="G5646">INDEX(BillToName,MATCH(A5646,'Bill to Data'!$A$2:$A$3040,0))</f>
        <v>Alex Hanchera</v>
      </c>
      <c r="H5646" t="str">
        <f t="shared" si="88"/>
        <v>WM30</v>
      </c>
    </row>
    <row r="5647" spans="1:8" x14ac:dyDescent="0.55000000000000004">
      <c r="A5647" t="s">
        <v>4951</v>
      </c>
      <c r="B5647" s="1">
        <v>40963</v>
      </c>
      <c r="C5647" t="s">
        <v>138</v>
      </c>
      <c r="D5647" t="s">
        <v>1847</v>
      </c>
      <c r="E5647" t="s">
        <v>1848</v>
      </c>
      <c r="F5647">
        <v>4</v>
      </c>
      <c r="G5647" t="str">
        <f t="array" ref="G5647">INDEX(BillToName,MATCH(A5647,'Bill to Data'!$A$2:$A$3040,0))</f>
        <v>John Deere</v>
      </c>
      <c r="H5647" t="str">
        <f t="shared" si="88"/>
        <v>063-0172-040</v>
      </c>
    </row>
    <row r="5648" spans="1:8" x14ac:dyDescent="0.55000000000000004">
      <c r="A5648" t="s">
        <v>4952</v>
      </c>
      <c r="B5648" s="1">
        <v>40966</v>
      </c>
      <c r="C5648" t="s">
        <v>1</v>
      </c>
      <c r="D5648" t="s">
        <v>645</v>
      </c>
      <c r="E5648" t="s">
        <v>120</v>
      </c>
      <c r="F5648">
        <v>25</v>
      </c>
      <c r="G5648" t="str">
        <f t="array" ref="G5648">INDEX(BillToName,MATCH(A5648,'Bill to Data'!$A$2:$A$3040,0))</f>
        <v>Dennis Johnson</v>
      </c>
      <c r="H5648" t="str">
        <f t="shared" si="88"/>
        <v>XR11002-VS</v>
      </c>
    </row>
    <row r="5649" spans="1:8" x14ac:dyDescent="0.55000000000000004">
      <c r="A5649" t="s">
        <v>4952</v>
      </c>
      <c r="B5649" s="1">
        <v>40966</v>
      </c>
      <c r="C5649" t="s">
        <v>1</v>
      </c>
      <c r="D5649" t="s">
        <v>886</v>
      </c>
      <c r="E5649" t="s">
        <v>301</v>
      </c>
      <c r="F5649">
        <v>25</v>
      </c>
      <c r="G5649" t="str">
        <f t="array" ref="G5649">INDEX(BillToName,MATCH(A5649,'Bill to Data'!$A$2:$A$3040,0))</f>
        <v>Dennis Johnson</v>
      </c>
      <c r="H5649" t="str">
        <f t="shared" si="88"/>
        <v>XR110015VS</v>
      </c>
    </row>
    <row r="5650" spans="1:8" x14ac:dyDescent="0.55000000000000004">
      <c r="A5650" t="s">
        <v>4952</v>
      </c>
      <c r="B5650" s="1">
        <v>40966</v>
      </c>
      <c r="C5650" t="s">
        <v>1</v>
      </c>
      <c r="D5650" t="s">
        <v>1781</v>
      </c>
      <c r="E5650" t="s">
        <v>1280</v>
      </c>
      <c r="F5650">
        <v>25</v>
      </c>
      <c r="G5650" t="str">
        <f t="array" ref="G5650">INDEX(BillToName,MATCH(A5650,'Bill to Data'!$A$2:$A$3040,0))</f>
        <v>Dennis Johnson</v>
      </c>
      <c r="H5650" t="str">
        <f t="shared" si="88"/>
        <v>TTI110015-VP</v>
      </c>
    </row>
    <row r="5651" spans="1:8" x14ac:dyDescent="0.55000000000000004">
      <c r="A5651" t="s">
        <v>4953</v>
      </c>
      <c r="B5651" s="1">
        <v>40966</v>
      </c>
      <c r="C5651" t="s">
        <v>1</v>
      </c>
      <c r="D5651" t="s">
        <v>149</v>
      </c>
      <c r="E5651" t="s">
        <v>150</v>
      </c>
      <c r="F5651">
        <v>6</v>
      </c>
      <c r="G5651" t="str">
        <f t="array" ref="G5651">INDEX(BillToName,MATCH(A5651,'Bill to Data'!$A$2:$A$3040,0))</f>
        <v>Joleen Hein</v>
      </c>
      <c r="H5651" t="str">
        <f t="shared" si="88"/>
        <v>CP3942</v>
      </c>
    </row>
    <row r="5652" spans="1:8" x14ac:dyDescent="0.55000000000000004">
      <c r="A5652" t="s">
        <v>4953</v>
      </c>
      <c r="B5652" s="1">
        <v>40966</v>
      </c>
      <c r="C5652" t="s">
        <v>1</v>
      </c>
      <c r="D5652" t="s">
        <v>906</v>
      </c>
      <c r="E5652" t="s">
        <v>907</v>
      </c>
      <c r="F5652">
        <v>4</v>
      </c>
      <c r="G5652" t="str">
        <f t="array" ref="G5652">INDEX(BillToName,MATCH(A5652,'Bill to Data'!$A$2:$A$3040,0))</f>
        <v>Joleen Hein</v>
      </c>
      <c r="H5652" t="str">
        <f t="shared" si="88"/>
        <v>CP25597-6-NY</v>
      </c>
    </row>
    <row r="5653" spans="1:8" x14ac:dyDescent="0.55000000000000004">
      <c r="A5653" t="s">
        <v>4953</v>
      </c>
      <c r="B5653" s="1">
        <v>40966</v>
      </c>
      <c r="C5653" t="s">
        <v>1</v>
      </c>
      <c r="D5653" t="s">
        <v>59</v>
      </c>
      <c r="E5653" t="s">
        <v>60</v>
      </c>
      <c r="F5653">
        <v>4</v>
      </c>
      <c r="G5653" t="str">
        <f t="array" ref="G5653">INDEX(BillToName,MATCH(A5653,'Bill to Data'!$A$2:$A$3040,0))</f>
        <v>Joleen Hein</v>
      </c>
      <c r="H5653" t="str">
        <f t="shared" si="88"/>
        <v>DG11002-VP</v>
      </c>
    </row>
    <row r="5654" spans="1:8" x14ac:dyDescent="0.55000000000000004">
      <c r="A5654" t="s">
        <v>4953</v>
      </c>
      <c r="B5654" s="1">
        <v>40966</v>
      </c>
      <c r="C5654" t="s">
        <v>1</v>
      </c>
      <c r="D5654" t="s">
        <v>306</v>
      </c>
      <c r="E5654" t="s">
        <v>307</v>
      </c>
      <c r="F5654">
        <v>8</v>
      </c>
      <c r="G5654" t="str">
        <f t="array" ref="G5654">INDEX(BillToName,MATCH(A5654,'Bill to Data'!$A$2:$A$3040,0))</f>
        <v>Joleen Hein</v>
      </c>
      <c r="H5654" t="str">
        <f t="shared" si="88"/>
        <v>AI11002-VS</v>
      </c>
    </row>
    <row r="5655" spans="1:8" x14ac:dyDescent="0.55000000000000004">
      <c r="A5655" t="s">
        <v>4954</v>
      </c>
      <c r="B5655" s="1">
        <v>40966</v>
      </c>
      <c r="C5655" t="s">
        <v>1</v>
      </c>
      <c r="D5655" t="s">
        <v>4955</v>
      </c>
      <c r="E5655" t="s">
        <v>4956</v>
      </c>
      <c r="F5655">
        <v>0</v>
      </c>
      <c r="G5655" t="str">
        <f t="array" ref="G5655">INDEX(BillToName,MATCH(A5655,'Bill to Data'!$A$2:$A$3040,0))</f>
        <v>Aaron Blansett</v>
      </c>
      <c r="H5655" t="str">
        <f t="shared" si="88"/>
        <v>TF075V</v>
      </c>
    </row>
    <row r="5656" spans="1:8" x14ac:dyDescent="0.55000000000000004">
      <c r="A5656" t="s">
        <v>4954</v>
      </c>
      <c r="B5656" s="1">
        <v>40966</v>
      </c>
      <c r="C5656" t="s">
        <v>1</v>
      </c>
      <c r="D5656" t="s">
        <v>3693</v>
      </c>
      <c r="E5656" t="s">
        <v>4672</v>
      </c>
      <c r="F5656">
        <v>1</v>
      </c>
      <c r="G5656" t="str">
        <f t="array" ref="G5656">INDEX(BillToName,MATCH(A5656,'Bill to Data'!$A$2:$A$3040,0))</f>
        <v>Aaron Blansett</v>
      </c>
      <c r="H5656" t="str">
        <f t="shared" si="88"/>
        <v>LST075-50</v>
      </c>
    </row>
    <row r="5657" spans="1:8" x14ac:dyDescent="0.55000000000000004">
      <c r="A5657" t="s">
        <v>4954</v>
      </c>
      <c r="B5657" s="1">
        <v>40966</v>
      </c>
      <c r="C5657" t="s">
        <v>1</v>
      </c>
      <c r="D5657" t="s">
        <v>251</v>
      </c>
      <c r="E5657" t="s">
        <v>198</v>
      </c>
      <c r="F5657">
        <v>4</v>
      </c>
      <c r="G5657" t="str">
        <f t="array" ref="G5657">INDEX(BillToName,MATCH(A5657,'Bill to Data'!$A$2:$A$3040,0))</f>
        <v>Aaron Blansett</v>
      </c>
      <c r="H5657" t="str">
        <f t="shared" si="88"/>
        <v>22251-311-500-N</v>
      </c>
    </row>
    <row r="5658" spans="1:8" x14ac:dyDescent="0.55000000000000004">
      <c r="A5658" t="s">
        <v>4954</v>
      </c>
      <c r="B5658" s="1">
        <v>40966</v>
      </c>
      <c r="C5658" t="s">
        <v>1</v>
      </c>
      <c r="D5658" t="s">
        <v>252</v>
      </c>
      <c r="E5658" t="s">
        <v>198</v>
      </c>
      <c r="F5658">
        <v>6</v>
      </c>
      <c r="G5658" t="str">
        <f t="array" ref="G5658">INDEX(BillToName,MATCH(A5658,'Bill to Data'!$A$2:$A$3040,0))</f>
        <v>Aaron Blansett</v>
      </c>
      <c r="H5658" t="str">
        <f t="shared" si="88"/>
        <v>22252-312-500-N</v>
      </c>
    </row>
    <row r="5659" spans="1:8" x14ac:dyDescent="0.55000000000000004">
      <c r="A5659" t="s">
        <v>4954</v>
      </c>
      <c r="B5659" s="1">
        <v>40966</v>
      </c>
      <c r="C5659" t="s">
        <v>1</v>
      </c>
      <c r="D5659" t="s">
        <v>1937</v>
      </c>
      <c r="E5659" t="s">
        <v>76</v>
      </c>
      <c r="F5659">
        <v>10</v>
      </c>
      <c r="G5659" t="str">
        <f t="array" ref="G5659">INDEX(BillToName,MATCH(A5659,'Bill to Data'!$A$2:$A$3040,0))</f>
        <v>Aaron Blansett</v>
      </c>
      <c r="H5659" t="str">
        <f t="shared" si="88"/>
        <v>QJ111SQ-1-1/2</v>
      </c>
    </row>
    <row r="5660" spans="1:8" x14ac:dyDescent="0.55000000000000004">
      <c r="A5660" t="s">
        <v>4954</v>
      </c>
      <c r="B5660" s="1">
        <v>40966</v>
      </c>
      <c r="C5660" t="s">
        <v>1</v>
      </c>
      <c r="D5660" t="s">
        <v>46</v>
      </c>
      <c r="E5660" t="s">
        <v>47</v>
      </c>
      <c r="F5660">
        <v>20</v>
      </c>
      <c r="G5660" t="str">
        <f t="array" ref="G5660">INDEX(BillToName,MATCH(A5660,'Bill to Data'!$A$2:$A$3040,0))</f>
        <v>Aaron Blansett</v>
      </c>
      <c r="H5660" t="str">
        <f t="shared" si="88"/>
        <v>TTJ60-11003VP</v>
      </c>
    </row>
    <row r="5661" spans="1:8" x14ac:dyDescent="0.55000000000000004">
      <c r="A5661" t="s">
        <v>4954</v>
      </c>
      <c r="B5661" s="1">
        <v>40966</v>
      </c>
      <c r="C5661" t="s">
        <v>1</v>
      </c>
      <c r="D5661" t="s">
        <v>1177</v>
      </c>
      <c r="E5661" t="s">
        <v>47</v>
      </c>
      <c r="F5661">
        <v>20</v>
      </c>
      <c r="G5661" t="str">
        <f t="array" ref="G5661">INDEX(BillToName,MATCH(A5661,'Bill to Data'!$A$2:$A$3040,0))</f>
        <v>Aaron Blansett</v>
      </c>
      <c r="H5661" t="str">
        <f t="shared" si="88"/>
        <v>TTJ60-11005VP</v>
      </c>
    </row>
    <row r="5662" spans="1:8" x14ac:dyDescent="0.55000000000000004">
      <c r="A5662" t="s">
        <v>4954</v>
      </c>
      <c r="B5662" s="1">
        <v>40966</v>
      </c>
      <c r="C5662" t="s">
        <v>1</v>
      </c>
      <c r="D5662" t="s">
        <v>1443</v>
      </c>
      <c r="E5662" t="s">
        <v>1444</v>
      </c>
      <c r="F5662">
        <v>1</v>
      </c>
      <c r="G5662" t="str">
        <f t="array" ref="G5662">INDEX(BillToName,MATCH(A5662,'Bill to Data'!$A$2:$A$3040,0))</f>
        <v>Aaron Blansett</v>
      </c>
      <c r="H5662" t="str">
        <f t="shared" si="88"/>
        <v>21353-6-15-NYB</v>
      </c>
    </row>
    <row r="5663" spans="1:8" x14ac:dyDescent="0.55000000000000004">
      <c r="A5663" t="s">
        <v>4954</v>
      </c>
      <c r="B5663" s="1">
        <v>40966</v>
      </c>
      <c r="C5663" t="s">
        <v>1</v>
      </c>
      <c r="D5663" t="s">
        <v>77</v>
      </c>
      <c r="E5663" t="s">
        <v>30</v>
      </c>
      <c r="F5663">
        <v>11</v>
      </c>
      <c r="G5663" t="str">
        <f t="array" ref="G5663">INDEX(BillToName,MATCH(A5663,'Bill to Data'!$A$2:$A$3040,0))</f>
        <v>Aaron Blansett</v>
      </c>
      <c r="H5663" t="str">
        <f t="shared" si="88"/>
        <v>25612-6-NYR</v>
      </c>
    </row>
    <row r="5664" spans="1:8" x14ac:dyDescent="0.55000000000000004">
      <c r="A5664" t="s">
        <v>4954</v>
      </c>
      <c r="B5664" s="1">
        <v>40966</v>
      </c>
      <c r="C5664" t="s">
        <v>1</v>
      </c>
      <c r="D5664" t="s">
        <v>4957</v>
      </c>
      <c r="E5664" t="s">
        <v>4958</v>
      </c>
      <c r="F5664">
        <v>1</v>
      </c>
      <c r="G5664" t="str">
        <f t="array" ref="G5664">INDEX(BillToName,MATCH(A5664,'Bill to Data'!$A$2:$A$3040,0))</f>
        <v>Aaron Blansett</v>
      </c>
      <c r="H5664" t="str">
        <f t="shared" si="88"/>
        <v>LS125-40</v>
      </c>
    </row>
    <row r="5665" spans="1:8" x14ac:dyDescent="0.55000000000000004">
      <c r="A5665" t="s">
        <v>4954</v>
      </c>
      <c r="B5665" s="1">
        <v>40966</v>
      </c>
      <c r="C5665" t="s">
        <v>1</v>
      </c>
      <c r="D5665" t="s">
        <v>2464</v>
      </c>
      <c r="E5665" t="s">
        <v>4959</v>
      </c>
      <c r="F5665">
        <v>1</v>
      </c>
      <c r="G5665" t="str">
        <f t="array" ref="G5665">INDEX(BillToName,MATCH(A5665,'Bill to Data'!$A$2:$A$3040,0))</f>
        <v>Aaron Blansett</v>
      </c>
      <c r="H5665" t="str">
        <f t="shared" si="88"/>
        <v>LS200-06</v>
      </c>
    </row>
    <row r="5666" spans="1:8" x14ac:dyDescent="0.55000000000000004">
      <c r="A5666" t="s">
        <v>4954</v>
      </c>
      <c r="B5666" s="1">
        <v>40966</v>
      </c>
      <c r="C5666" t="s">
        <v>1</v>
      </c>
      <c r="D5666" t="s">
        <v>1154</v>
      </c>
      <c r="E5666" t="s">
        <v>1155</v>
      </c>
      <c r="F5666">
        <v>1</v>
      </c>
      <c r="G5666" t="str">
        <f t="array" ref="G5666">INDEX(BillToName,MATCH(A5666,'Bill to Data'!$A$2:$A$3040,0))</f>
        <v>Aaron Blansett</v>
      </c>
      <c r="H5666" t="str">
        <f t="shared" si="88"/>
        <v>IN30/60-ST</v>
      </c>
    </row>
    <row r="5667" spans="1:8" x14ac:dyDescent="0.55000000000000004">
      <c r="A5667" t="s">
        <v>4954</v>
      </c>
      <c r="B5667" s="1">
        <v>40966</v>
      </c>
      <c r="C5667" t="s">
        <v>1</v>
      </c>
      <c r="D5667" t="s">
        <v>129</v>
      </c>
      <c r="E5667" t="s">
        <v>72</v>
      </c>
      <c r="F5667">
        <v>20</v>
      </c>
      <c r="G5667" t="str">
        <f t="array" ref="G5667">INDEX(BillToName,MATCH(A5667,'Bill to Data'!$A$2:$A$3040,0))</f>
        <v>Aaron Blansett</v>
      </c>
      <c r="H5667" t="str">
        <f t="shared" si="88"/>
        <v>55215-100-EPR</v>
      </c>
    </row>
    <row r="5668" spans="1:8" x14ac:dyDescent="0.55000000000000004">
      <c r="A5668" t="s">
        <v>4954</v>
      </c>
      <c r="B5668" s="1">
        <v>40966</v>
      </c>
      <c r="C5668" t="s">
        <v>1</v>
      </c>
      <c r="D5668" t="s">
        <v>785</v>
      </c>
      <c r="E5668" t="s">
        <v>786</v>
      </c>
      <c r="F5668">
        <v>0</v>
      </c>
      <c r="G5668" t="str">
        <f t="array" ref="G5668">INDEX(BillToName,MATCH(A5668,'Bill to Data'!$A$2:$A$3040,0))</f>
        <v>Aaron Blansett</v>
      </c>
      <c r="H5668" t="str">
        <f t="shared" si="88"/>
        <v>12690-3/4-NYB</v>
      </c>
    </row>
    <row r="5669" spans="1:8" x14ac:dyDescent="0.55000000000000004">
      <c r="A5669" t="s">
        <v>4954</v>
      </c>
      <c r="B5669" s="1">
        <v>40966</v>
      </c>
      <c r="C5669" t="s">
        <v>1</v>
      </c>
      <c r="D5669" t="s">
        <v>3522</v>
      </c>
      <c r="E5669" t="s">
        <v>4960</v>
      </c>
      <c r="F5669">
        <v>1</v>
      </c>
      <c r="G5669" t="str">
        <f t="array" ref="G5669">INDEX(BillToName,MATCH(A5669,'Bill to Data'!$A$2:$A$3040,0))</f>
        <v>Aaron Blansett</v>
      </c>
      <c r="H5669" t="str">
        <f t="shared" si="88"/>
        <v>V125FP</v>
      </c>
    </row>
    <row r="5670" spans="1:8" x14ac:dyDescent="0.55000000000000004">
      <c r="A5670" t="s">
        <v>4954</v>
      </c>
      <c r="B5670" s="1">
        <v>40966</v>
      </c>
      <c r="C5670" t="s">
        <v>1</v>
      </c>
      <c r="D5670" t="s">
        <v>248</v>
      </c>
      <c r="E5670" t="s">
        <v>249</v>
      </c>
      <c r="F5670">
        <v>3</v>
      </c>
      <c r="G5670" t="str">
        <f t="array" ref="G5670">INDEX(BillToName,MATCH(A5670,'Bill to Data'!$A$2:$A$3040,0))</f>
        <v>Aaron Blansett</v>
      </c>
      <c r="H5670" t="str">
        <f t="shared" si="88"/>
        <v>SG100</v>
      </c>
    </row>
    <row r="5671" spans="1:8" x14ac:dyDescent="0.55000000000000004">
      <c r="A5671" t="s">
        <v>4961</v>
      </c>
      <c r="B5671" s="1">
        <v>40966</v>
      </c>
      <c r="C5671" t="s">
        <v>138</v>
      </c>
      <c r="D5671" t="s">
        <v>1309</v>
      </c>
      <c r="E5671" t="s">
        <v>1310</v>
      </c>
      <c r="F5671">
        <v>1</v>
      </c>
      <c r="G5671" t="str">
        <f t="array" ref="G5671">INDEX(BillToName,MATCH(A5671,'Bill to Data'!$A$2:$A$3040,0))</f>
        <v>JAMES PHILLIPS</v>
      </c>
      <c r="H5671" t="str">
        <f t="shared" si="88"/>
        <v>115-0159-418</v>
      </c>
    </row>
    <row r="5672" spans="1:8" x14ac:dyDescent="0.55000000000000004">
      <c r="A5672" t="s">
        <v>4962</v>
      </c>
      <c r="B5672" s="1">
        <v>40966</v>
      </c>
      <c r="C5672" t="s">
        <v>138</v>
      </c>
      <c r="D5672" t="s">
        <v>674</v>
      </c>
      <c r="E5672" t="s">
        <v>675</v>
      </c>
      <c r="F5672">
        <v>40</v>
      </c>
      <c r="G5672" t="str">
        <f t="array" ref="G5672">INDEX(BillToName,MATCH(A5672,'Bill to Data'!$A$2:$A$3040,0))</f>
        <v>Jerry Yancy</v>
      </c>
      <c r="H5672" t="str">
        <f t="shared" si="88"/>
        <v>TJ60-11004VS</v>
      </c>
    </row>
    <row r="5673" spans="1:8" x14ac:dyDescent="0.55000000000000004">
      <c r="A5673" t="s">
        <v>4962</v>
      </c>
      <c r="B5673" s="1">
        <v>40966</v>
      </c>
      <c r="C5673" t="s">
        <v>138</v>
      </c>
      <c r="D5673" t="s">
        <v>667</v>
      </c>
      <c r="E5673" t="s">
        <v>30</v>
      </c>
      <c r="F5673">
        <v>40</v>
      </c>
      <c r="G5673" t="str">
        <f t="array" ref="G5673">INDEX(BillToName,MATCH(A5673,'Bill to Data'!$A$2:$A$3040,0))</f>
        <v>Jerry Yancy</v>
      </c>
      <c r="H5673" t="str">
        <f t="shared" si="88"/>
        <v>25598-3-NYR</v>
      </c>
    </row>
    <row r="5674" spans="1:8" x14ac:dyDescent="0.55000000000000004">
      <c r="A5674" t="s">
        <v>4962</v>
      </c>
      <c r="B5674" s="1">
        <v>40966</v>
      </c>
      <c r="C5674" t="s">
        <v>138</v>
      </c>
      <c r="D5674" t="s">
        <v>4963</v>
      </c>
      <c r="E5674" t="s">
        <v>4964</v>
      </c>
      <c r="F5674">
        <v>38</v>
      </c>
      <c r="G5674" t="str">
        <f t="array" ref="G5674">INDEX(BillToName,MATCH(A5674,'Bill to Data'!$A$2:$A$3040,0))</f>
        <v>Jerry Yancy</v>
      </c>
      <c r="H5674" t="str">
        <f t="shared" si="88"/>
        <v>GAT110-03</v>
      </c>
    </row>
    <row r="5675" spans="1:8" x14ac:dyDescent="0.55000000000000004">
      <c r="A5675" t="s">
        <v>4962</v>
      </c>
      <c r="B5675" s="1">
        <v>40966</v>
      </c>
      <c r="C5675" t="s">
        <v>138</v>
      </c>
      <c r="D5675" t="s">
        <v>1616</v>
      </c>
      <c r="E5675" t="s">
        <v>377</v>
      </c>
      <c r="F5675">
        <v>40</v>
      </c>
      <c r="G5675" t="str">
        <f t="array" ref="G5675">INDEX(BillToName,MATCH(A5675,'Bill to Data'!$A$2:$A$3040,0))</f>
        <v>Jerry Yancy</v>
      </c>
      <c r="H5675" t="str">
        <f t="shared" si="88"/>
        <v>TJ60-8005VS</v>
      </c>
    </row>
    <row r="5676" spans="1:8" x14ac:dyDescent="0.55000000000000004">
      <c r="A5676" t="s">
        <v>4962</v>
      </c>
      <c r="B5676" s="1">
        <v>40966</v>
      </c>
      <c r="C5676" t="s">
        <v>138</v>
      </c>
      <c r="D5676" t="s">
        <v>1801</v>
      </c>
      <c r="E5676" t="s">
        <v>30</v>
      </c>
      <c r="F5676">
        <v>40</v>
      </c>
      <c r="G5676" t="str">
        <f t="array" ref="G5676">INDEX(BillToName,MATCH(A5676,'Bill to Data'!$A$2:$A$3040,0))</f>
        <v>Jerry Yancy</v>
      </c>
      <c r="H5676" t="str">
        <f t="shared" si="88"/>
        <v>25598-7-NYR</v>
      </c>
    </row>
    <row r="5677" spans="1:8" x14ac:dyDescent="0.55000000000000004">
      <c r="A5677" t="s">
        <v>4962</v>
      </c>
      <c r="B5677" s="1">
        <v>40966</v>
      </c>
      <c r="C5677" t="s">
        <v>138</v>
      </c>
      <c r="D5677" t="s">
        <v>44</v>
      </c>
      <c r="E5677" t="s">
        <v>45</v>
      </c>
      <c r="F5677">
        <v>100</v>
      </c>
      <c r="G5677" t="str">
        <f t="array" ref="G5677">INDEX(BillToName,MATCH(A5677,'Bill to Data'!$A$2:$A$3040,0))</f>
        <v>Jerry Yancy</v>
      </c>
      <c r="H5677" t="str">
        <f t="shared" si="88"/>
        <v>19845-25-PP</v>
      </c>
    </row>
    <row r="5678" spans="1:8" x14ac:dyDescent="0.55000000000000004">
      <c r="A5678" t="s">
        <v>4962</v>
      </c>
      <c r="B5678" s="1">
        <v>40966</v>
      </c>
      <c r="C5678" t="s">
        <v>138</v>
      </c>
      <c r="D5678" t="s">
        <v>239</v>
      </c>
      <c r="E5678" t="s">
        <v>240</v>
      </c>
      <c r="F5678">
        <v>25</v>
      </c>
      <c r="G5678" t="str">
        <f t="array" ref="G5678">INDEX(BillToName,MATCH(A5678,'Bill to Data'!$A$2:$A$3040,0))</f>
        <v>Jerry Yancy</v>
      </c>
      <c r="H5678" t="str">
        <f t="shared" si="88"/>
        <v>TF-VS5</v>
      </c>
    </row>
    <row r="5679" spans="1:8" x14ac:dyDescent="0.55000000000000004">
      <c r="A5679" t="s">
        <v>4962</v>
      </c>
      <c r="B5679" s="1">
        <v>40966</v>
      </c>
      <c r="C5679" t="s">
        <v>138</v>
      </c>
      <c r="D5679" t="s">
        <v>4965</v>
      </c>
      <c r="E5679" t="s">
        <v>4966</v>
      </c>
      <c r="F5679">
        <v>5</v>
      </c>
      <c r="G5679" t="str">
        <f t="array" ref="G5679">INDEX(BillToName,MATCH(A5679,'Bill to Data'!$A$2:$A$3040,0))</f>
        <v>Jerry Yancy</v>
      </c>
      <c r="H5679" t="str">
        <f t="shared" si="88"/>
        <v>24231A-NYB</v>
      </c>
    </row>
    <row r="5680" spans="1:8" x14ac:dyDescent="0.55000000000000004">
      <c r="A5680" t="s">
        <v>4962</v>
      </c>
      <c r="B5680" s="1">
        <v>40966</v>
      </c>
      <c r="C5680" t="s">
        <v>138</v>
      </c>
      <c r="D5680" t="s">
        <v>3758</v>
      </c>
      <c r="E5680" t="s">
        <v>4967</v>
      </c>
      <c r="F5680">
        <v>20</v>
      </c>
      <c r="G5680" t="str">
        <f t="array" ref="G5680">INDEX(BillToName,MATCH(A5680,'Bill to Data'!$A$2:$A$3040,0))</f>
        <v>Jerry Yancy</v>
      </c>
      <c r="H5680" t="str">
        <f t="shared" si="88"/>
        <v>390SD-200</v>
      </c>
    </row>
    <row r="5681" spans="1:8" x14ac:dyDescent="0.55000000000000004">
      <c r="A5681" t="s">
        <v>4962</v>
      </c>
      <c r="B5681" s="1">
        <v>40966</v>
      </c>
      <c r="C5681" t="s">
        <v>138</v>
      </c>
      <c r="D5681" t="s">
        <v>2752</v>
      </c>
      <c r="E5681" t="s">
        <v>4527</v>
      </c>
      <c r="F5681">
        <v>2</v>
      </c>
      <c r="G5681" t="str">
        <f t="array" ref="G5681">INDEX(BillToName,MATCH(A5681,'Bill to Data'!$A$2:$A$3040,0))</f>
        <v>Jerry Yancy</v>
      </c>
      <c r="H5681" t="str">
        <f t="shared" si="88"/>
        <v>200C</v>
      </c>
    </row>
    <row r="5682" spans="1:8" x14ac:dyDescent="0.55000000000000004">
      <c r="A5682" t="s">
        <v>4968</v>
      </c>
      <c r="B5682" s="1">
        <v>40966</v>
      </c>
      <c r="C5682" t="s">
        <v>138</v>
      </c>
      <c r="D5682" t="s">
        <v>1505</v>
      </c>
      <c r="E5682" t="s">
        <v>1506</v>
      </c>
      <c r="F5682">
        <v>1</v>
      </c>
      <c r="G5682" t="str">
        <f t="array" ref="G5682">INDEX(BillToName,MATCH(A5682,'Bill to Data'!$A$2:$A$3040,0))</f>
        <v>Kieth Peterson</v>
      </c>
      <c r="H5682" t="str">
        <f t="shared" si="88"/>
        <v>063-0171-894</v>
      </c>
    </row>
    <row r="5683" spans="1:8" x14ac:dyDescent="0.55000000000000004">
      <c r="A5683" t="s">
        <v>4968</v>
      </c>
      <c r="B5683" s="1">
        <v>40966</v>
      </c>
      <c r="C5683" t="s">
        <v>138</v>
      </c>
      <c r="D5683" t="s">
        <v>1847</v>
      </c>
      <c r="E5683" t="s">
        <v>1848</v>
      </c>
      <c r="F5683">
        <v>1</v>
      </c>
      <c r="G5683" t="str">
        <f t="array" ref="G5683">INDEX(BillToName,MATCH(A5683,'Bill to Data'!$A$2:$A$3040,0))</f>
        <v>Kieth Peterson</v>
      </c>
      <c r="H5683" t="str">
        <f t="shared" si="88"/>
        <v>063-0172-040</v>
      </c>
    </row>
    <row r="5684" spans="1:8" x14ac:dyDescent="0.55000000000000004">
      <c r="A5684" t="s">
        <v>4968</v>
      </c>
      <c r="B5684" s="1">
        <v>40966</v>
      </c>
      <c r="C5684" t="s">
        <v>138</v>
      </c>
      <c r="D5684" t="s">
        <v>4969</v>
      </c>
      <c r="E5684" t="s">
        <v>134</v>
      </c>
      <c r="F5684">
        <v>0</v>
      </c>
      <c r="G5684" t="str">
        <f t="array" ref="G5684">INDEX(BillToName,MATCH(A5684,'Bill to Data'!$A$2:$A$3040,0))</f>
        <v>Kieth Peterson</v>
      </c>
      <c r="H5684" t="str">
        <f t="shared" si="88"/>
        <v>9303C-HM2C</v>
      </c>
    </row>
    <row r="5685" spans="1:8" x14ac:dyDescent="0.55000000000000004">
      <c r="A5685" t="s">
        <v>4968</v>
      </c>
      <c r="B5685" s="1">
        <v>40966</v>
      </c>
      <c r="C5685" t="s">
        <v>138</v>
      </c>
      <c r="D5685" t="s">
        <v>172</v>
      </c>
      <c r="E5685" t="s">
        <v>4465</v>
      </c>
      <c r="F5685">
        <v>2</v>
      </c>
      <c r="G5685" t="str">
        <f t="array" ref="G5685">INDEX(BillToName,MATCH(A5685,'Bill to Data'!$A$2:$A$3040,0))</f>
        <v>Kieth Peterson</v>
      </c>
      <c r="H5685" t="str">
        <f t="shared" si="88"/>
        <v>EV100FP</v>
      </c>
    </row>
    <row r="5686" spans="1:8" x14ac:dyDescent="0.55000000000000004">
      <c r="A5686" t="s">
        <v>4968</v>
      </c>
      <c r="B5686" s="1">
        <v>40966</v>
      </c>
      <c r="C5686" t="s">
        <v>138</v>
      </c>
      <c r="D5686" t="s">
        <v>4970</v>
      </c>
      <c r="E5686" t="s">
        <v>4971</v>
      </c>
      <c r="F5686">
        <v>1</v>
      </c>
      <c r="G5686" t="str">
        <f t="array" ref="G5686">INDEX(BillToName,MATCH(A5686,'Bill to Data'!$A$2:$A$3040,0))</f>
        <v>Kieth Peterson</v>
      </c>
      <c r="H5686" t="str">
        <f t="shared" si="88"/>
        <v>M100CPG</v>
      </c>
    </row>
    <row r="5687" spans="1:8" x14ac:dyDescent="0.55000000000000004">
      <c r="A5687" t="s">
        <v>4968</v>
      </c>
      <c r="B5687" s="1">
        <v>40966</v>
      </c>
      <c r="C5687" t="s">
        <v>138</v>
      </c>
      <c r="D5687" t="s">
        <v>927</v>
      </c>
      <c r="E5687" t="s">
        <v>4761</v>
      </c>
      <c r="F5687">
        <v>2</v>
      </c>
      <c r="G5687" t="str">
        <f t="array" ref="G5687">INDEX(BillToName,MATCH(A5687,'Bill to Data'!$A$2:$A$3040,0))</f>
        <v>Kieth Peterson</v>
      </c>
      <c r="H5687" t="str">
        <f t="shared" si="88"/>
        <v>FC100</v>
      </c>
    </row>
    <row r="5688" spans="1:8" x14ac:dyDescent="0.55000000000000004">
      <c r="A5688" t="s">
        <v>4968</v>
      </c>
      <c r="B5688" s="1">
        <v>40966</v>
      </c>
      <c r="C5688" t="s">
        <v>138</v>
      </c>
      <c r="D5688" t="s">
        <v>929</v>
      </c>
      <c r="E5688" t="s">
        <v>4760</v>
      </c>
      <c r="F5688">
        <v>2</v>
      </c>
      <c r="G5688" t="str">
        <f t="array" ref="G5688">INDEX(BillToName,MATCH(A5688,'Bill to Data'!$A$2:$A$3040,0))</f>
        <v>Kieth Peterson</v>
      </c>
      <c r="H5688" t="str">
        <f t="shared" si="88"/>
        <v>M100G</v>
      </c>
    </row>
    <row r="5689" spans="1:8" x14ac:dyDescent="0.55000000000000004">
      <c r="A5689" t="s">
        <v>4972</v>
      </c>
      <c r="B5689" s="1">
        <v>40966</v>
      </c>
      <c r="C5689" t="s">
        <v>1</v>
      </c>
      <c r="D5689" t="s">
        <v>1803</v>
      </c>
      <c r="E5689" t="s">
        <v>120</v>
      </c>
      <c r="F5689">
        <v>3</v>
      </c>
      <c r="G5689" t="str">
        <f t="array" ref="G5689">INDEX(BillToName,MATCH(A5689,'Bill to Data'!$A$2:$A$3040,0))</f>
        <v>robert fallen</v>
      </c>
      <c r="H5689" t="str">
        <f t="shared" si="88"/>
        <v>XR11005-VS</v>
      </c>
    </row>
    <row r="5690" spans="1:8" x14ac:dyDescent="0.55000000000000004">
      <c r="A5690" t="s">
        <v>4972</v>
      </c>
      <c r="B5690" s="1">
        <v>40966</v>
      </c>
      <c r="C5690" t="s">
        <v>1</v>
      </c>
      <c r="D5690" t="s">
        <v>119</v>
      </c>
      <c r="E5690" t="s">
        <v>120</v>
      </c>
      <c r="F5690">
        <v>3</v>
      </c>
      <c r="G5690" t="str">
        <f t="array" ref="G5690">INDEX(BillToName,MATCH(A5690,'Bill to Data'!$A$2:$A$3040,0))</f>
        <v>robert fallen</v>
      </c>
      <c r="H5690" t="str">
        <f t="shared" si="88"/>
        <v>XR11006-VS</v>
      </c>
    </row>
    <row r="5691" spans="1:8" x14ac:dyDescent="0.55000000000000004">
      <c r="A5691" t="s">
        <v>4972</v>
      </c>
      <c r="B5691" s="1">
        <v>40966</v>
      </c>
      <c r="C5691" t="s">
        <v>1</v>
      </c>
      <c r="D5691" t="s">
        <v>531</v>
      </c>
      <c r="E5691" t="s">
        <v>120</v>
      </c>
      <c r="F5691">
        <v>3</v>
      </c>
      <c r="G5691" t="str">
        <f t="array" ref="G5691">INDEX(BillToName,MATCH(A5691,'Bill to Data'!$A$2:$A$3040,0))</f>
        <v>robert fallen</v>
      </c>
      <c r="H5691" t="str">
        <f t="shared" si="88"/>
        <v>XR11008-VS</v>
      </c>
    </row>
    <row r="5692" spans="1:8" x14ac:dyDescent="0.55000000000000004">
      <c r="A5692" t="s">
        <v>4973</v>
      </c>
      <c r="B5692" s="1">
        <v>40966</v>
      </c>
      <c r="C5692" t="s">
        <v>1</v>
      </c>
      <c r="D5692" t="s">
        <v>533</v>
      </c>
      <c r="E5692" t="s">
        <v>534</v>
      </c>
      <c r="F5692">
        <v>1</v>
      </c>
      <c r="G5692" t="str">
        <f t="array" ref="G5692">INDEX(BillToName,MATCH(A5692,'Bill to Data'!$A$2:$A$3040,0))</f>
        <v>Trent Wipf</v>
      </c>
      <c r="H5692" t="str">
        <f t="shared" si="88"/>
        <v>23890</v>
      </c>
    </row>
    <row r="5693" spans="1:8" x14ac:dyDescent="0.55000000000000004">
      <c r="A5693" t="s">
        <v>4974</v>
      </c>
      <c r="B5693" s="1">
        <v>40966</v>
      </c>
      <c r="C5693" t="s">
        <v>1</v>
      </c>
      <c r="D5693" t="s">
        <v>71</v>
      </c>
      <c r="E5693" t="s">
        <v>72</v>
      </c>
      <c r="F5693">
        <v>14</v>
      </c>
      <c r="G5693" t="str">
        <f t="array" ref="G5693">INDEX(BillToName,MATCH(A5693,'Bill to Data'!$A$2:$A$3040,0))</f>
        <v>lucas haring</v>
      </c>
      <c r="H5693" t="str">
        <f t="shared" si="88"/>
        <v>55215-50-EPR</v>
      </c>
    </row>
    <row r="5694" spans="1:8" x14ac:dyDescent="0.55000000000000004">
      <c r="A5694" t="s">
        <v>4974</v>
      </c>
      <c r="B5694" s="1">
        <v>40966</v>
      </c>
      <c r="C5694" t="s">
        <v>1</v>
      </c>
      <c r="D5694" t="s">
        <v>1803</v>
      </c>
      <c r="E5694" t="s">
        <v>120</v>
      </c>
      <c r="F5694">
        <v>14</v>
      </c>
      <c r="G5694" t="str">
        <f t="array" ref="G5694">INDEX(BillToName,MATCH(A5694,'Bill to Data'!$A$2:$A$3040,0))</f>
        <v>lucas haring</v>
      </c>
      <c r="H5694" t="str">
        <f t="shared" si="88"/>
        <v>XR11005-VS</v>
      </c>
    </row>
    <row r="5695" spans="1:8" x14ac:dyDescent="0.55000000000000004">
      <c r="A5695" t="s">
        <v>4975</v>
      </c>
      <c r="B5695" s="1">
        <v>40966</v>
      </c>
      <c r="C5695" t="s">
        <v>138</v>
      </c>
      <c r="D5695" t="s">
        <v>4637</v>
      </c>
      <c r="E5695" t="s">
        <v>4638</v>
      </c>
      <c r="F5695">
        <v>6</v>
      </c>
      <c r="G5695" t="str">
        <f t="array" ref="G5695">INDEX(BillToName,MATCH(A5695,'Bill to Data'!$A$2:$A$3040,0))</f>
        <v>Eugene Bierwagen</v>
      </c>
      <c r="H5695" t="str">
        <f t="shared" si="88"/>
        <v>SJ3-02-VP</v>
      </c>
    </row>
    <row r="5696" spans="1:8" x14ac:dyDescent="0.55000000000000004">
      <c r="A5696" t="s">
        <v>4975</v>
      </c>
      <c r="B5696" s="1">
        <v>40966</v>
      </c>
      <c r="C5696" t="s">
        <v>138</v>
      </c>
      <c r="D5696" t="s">
        <v>1301</v>
      </c>
      <c r="E5696" t="s">
        <v>1302</v>
      </c>
      <c r="F5696">
        <v>25</v>
      </c>
      <c r="G5696" t="str">
        <f t="array" ref="G5696">INDEX(BillToName,MATCH(A5696,'Bill to Data'!$A$2:$A$3040,0))</f>
        <v>Eugene Bierwagen</v>
      </c>
      <c r="H5696" t="str">
        <f t="shared" si="88"/>
        <v>CP25597-4-NY</v>
      </c>
    </row>
    <row r="5697" spans="1:8" x14ac:dyDescent="0.55000000000000004">
      <c r="A5697" t="s">
        <v>4975</v>
      </c>
      <c r="B5697" s="1">
        <v>40966</v>
      </c>
      <c r="C5697" t="s">
        <v>138</v>
      </c>
      <c r="D5697" t="s">
        <v>121</v>
      </c>
      <c r="E5697" t="s">
        <v>30</v>
      </c>
      <c r="F5697">
        <v>25</v>
      </c>
      <c r="G5697" t="str">
        <f t="array" ref="G5697">INDEX(BillToName,MATCH(A5697,'Bill to Data'!$A$2:$A$3040,0))</f>
        <v>Eugene Bierwagen</v>
      </c>
      <c r="H5697" t="str">
        <f t="shared" si="88"/>
        <v>25612-3-NYR</v>
      </c>
    </row>
    <row r="5698" spans="1:8" x14ac:dyDescent="0.55000000000000004">
      <c r="A5698" t="s">
        <v>4975</v>
      </c>
      <c r="B5698" s="1">
        <v>40966</v>
      </c>
      <c r="C5698" t="s">
        <v>138</v>
      </c>
      <c r="D5698" t="s">
        <v>285</v>
      </c>
      <c r="E5698" t="s">
        <v>106</v>
      </c>
      <c r="F5698">
        <v>4</v>
      </c>
      <c r="G5698" t="str">
        <f t="array" ref="G5698">INDEX(BillToName,MATCH(A5698,'Bill to Data'!$A$2:$A$3040,0))</f>
        <v>Eugene Bierwagen</v>
      </c>
      <c r="H5698" t="str">
        <f t="shared" ref="H5698:H5761" si="89">LEFT(D5698,LEN(D5698))</f>
        <v>AIC110015-VS</v>
      </c>
    </row>
    <row r="5699" spans="1:8" x14ac:dyDescent="0.55000000000000004">
      <c r="A5699" t="s">
        <v>4976</v>
      </c>
      <c r="B5699" s="1">
        <v>40966</v>
      </c>
      <c r="C5699" t="s">
        <v>138</v>
      </c>
      <c r="D5699" t="s">
        <v>4428</v>
      </c>
      <c r="E5699" t="s">
        <v>4429</v>
      </c>
      <c r="F5699">
        <v>4</v>
      </c>
      <c r="G5699" t="str">
        <f t="array" ref="G5699">INDEX(BillToName,MATCH(A5699,'Bill to Data'!$A$2:$A$3040,0))</f>
        <v>MARK HUF</v>
      </c>
      <c r="H5699" t="str">
        <f t="shared" si="89"/>
        <v>QJ364C-25MM-NYB</v>
      </c>
    </row>
    <row r="5700" spans="1:8" x14ac:dyDescent="0.55000000000000004">
      <c r="A5700" t="s">
        <v>4976</v>
      </c>
      <c r="B5700" s="1">
        <v>40966</v>
      </c>
      <c r="C5700" t="s">
        <v>138</v>
      </c>
      <c r="D5700" t="s">
        <v>2470</v>
      </c>
      <c r="E5700" t="s">
        <v>30</v>
      </c>
      <c r="F5700">
        <v>75</v>
      </c>
      <c r="G5700" t="str">
        <f t="array" ref="G5700">INDEX(BillToName,MATCH(A5700,'Bill to Data'!$A$2:$A$3040,0))</f>
        <v>MARK HUF</v>
      </c>
      <c r="H5700" t="str">
        <f t="shared" si="89"/>
        <v>25598-1-NYR</v>
      </c>
    </row>
    <row r="5701" spans="1:8" x14ac:dyDescent="0.55000000000000004">
      <c r="A5701" t="s">
        <v>4976</v>
      </c>
      <c r="B5701" s="1">
        <v>40966</v>
      </c>
      <c r="C5701" t="s">
        <v>138</v>
      </c>
      <c r="D5701" t="s">
        <v>748</v>
      </c>
      <c r="E5701" t="s">
        <v>293</v>
      </c>
      <c r="F5701">
        <v>10</v>
      </c>
      <c r="G5701" t="str">
        <f t="array" ref="G5701">INDEX(BillToName,MATCH(A5701,'Bill to Data'!$A$2:$A$3040,0))</f>
        <v>MARK HUF</v>
      </c>
      <c r="H5701" t="str">
        <f t="shared" si="89"/>
        <v>AIXR110025VP</v>
      </c>
    </row>
    <row r="5702" spans="1:8" x14ac:dyDescent="0.55000000000000004">
      <c r="A5702" t="s">
        <v>4976</v>
      </c>
      <c r="B5702" s="1">
        <v>40966</v>
      </c>
      <c r="C5702" t="s">
        <v>138</v>
      </c>
      <c r="D5702" t="s">
        <v>2026</v>
      </c>
      <c r="E5702" t="s">
        <v>293</v>
      </c>
      <c r="F5702">
        <v>100</v>
      </c>
      <c r="G5702" t="str">
        <f t="array" ref="G5702">INDEX(BillToName,MATCH(A5702,'Bill to Data'!$A$2:$A$3040,0))</f>
        <v>MARK HUF</v>
      </c>
      <c r="H5702" t="str">
        <f t="shared" si="89"/>
        <v>AIXR11004VP</v>
      </c>
    </row>
    <row r="5703" spans="1:8" x14ac:dyDescent="0.55000000000000004">
      <c r="A5703" t="s">
        <v>4976</v>
      </c>
      <c r="B5703" s="1">
        <v>40966</v>
      </c>
      <c r="C5703" t="s">
        <v>138</v>
      </c>
      <c r="D5703" t="s">
        <v>1551</v>
      </c>
      <c r="E5703" t="s">
        <v>1280</v>
      </c>
      <c r="F5703">
        <v>20</v>
      </c>
      <c r="G5703" t="str">
        <f t="array" ref="G5703">INDEX(BillToName,MATCH(A5703,'Bill to Data'!$A$2:$A$3040,0))</f>
        <v>MARK HUF</v>
      </c>
      <c r="H5703" t="str">
        <f t="shared" si="89"/>
        <v>TTI110025-VP</v>
      </c>
    </row>
    <row r="5704" spans="1:8" x14ac:dyDescent="0.55000000000000004">
      <c r="A5704" t="s">
        <v>4976</v>
      </c>
      <c r="B5704" s="1">
        <v>40966</v>
      </c>
      <c r="C5704" t="s">
        <v>138</v>
      </c>
      <c r="D5704" t="s">
        <v>1021</v>
      </c>
      <c r="E5704" t="s">
        <v>1022</v>
      </c>
      <c r="F5704">
        <v>1</v>
      </c>
      <c r="G5704" t="str">
        <f t="array" ref="G5704">INDEX(BillToName,MATCH(A5704,'Bill to Data'!$A$2:$A$3040,0))</f>
        <v>MARK HUF</v>
      </c>
      <c r="H5704" t="str">
        <f t="shared" si="89"/>
        <v>3430-0332</v>
      </c>
    </row>
    <row r="5705" spans="1:8" x14ac:dyDescent="0.55000000000000004">
      <c r="A5705" t="s">
        <v>4976</v>
      </c>
      <c r="B5705" s="1">
        <v>40966</v>
      </c>
      <c r="C5705" t="s">
        <v>138</v>
      </c>
      <c r="D5705" t="s">
        <v>2</v>
      </c>
      <c r="E5705" t="s">
        <v>3</v>
      </c>
      <c r="F5705">
        <v>1</v>
      </c>
      <c r="G5705" t="str">
        <f t="array" ref="G5705">INDEX(BillToName,MATCH(A5705,'Bill to Data'!$A$2:$A$3040,0))</f>
        <v>MARK HUF</v>
      </c>
      <c r="H5705" t="str">
        <f t="shared" si="89"/>
        <v>8000-543-236</v>
      </c>
    </row>
    <row r="5706" spans="1:8" x14ac:dyDescent="0.55000000000000004">
      <c r="A5706" t="s">
        <v>4977</v>
      </c>
      <c r="B5706" s="1">
        <v>40966</v>
      </c>
      <c r="C5706" t="s">
        <v>138</v>
      </c>
      <c r="D5706" t="s">
        <v>1644</v>
      </c>
      <c r="E5706" t="s">
        <v>1645</v>
      </c>
      <c r="F5706">
        <v>1</v>
      </c>
      <c r="G5706" t="str">
        <f t="array" ref="G5706">INDEX(BillToName,MATCH(A5706,'Bill to Data'!$A$2:$A$3040,0))</f>
        <v>ROBERT GAWEN</v>
      </c>
      <c r="H5706" t="str">
        <f t="shared" si="89"/>
        <v>LM2500</v>
      </c>
    </row>
    <row r="5707" spans="1:8" x14ac:dyDescent="0.55000000000000004">
      <c r="A5707" t="s">
        <v>4978</v>
      </c>
      <c r="B5707" s="1">
        <v>40966</v>
      </c>
      <c r="C5707" t="s">
        <v>138</v>
      </c>
      <c r="D5707" t="s">
        <v>1857</v>
      </c>
      <c r="E5707" t="s">
        <v>106</v>
      </c>
      <c r="F5707">
        <v>55</v>
      </c>
      <c r="G5707" t="str">
        <f t="array" ref="G5707">INDEX(BillToName,MATCH(A5707,'Bill to Data'!$A$2:$A$3040,0))</f>
        <v>CHIP BAIN</v>
      </c>
      <c r="H5707" t="str">
        <f t="shared" si="89"/>
        <v>AIC11008-VS</v>
      </c>
    </row>
    <row r="5708" spans="1:8" x14ac:dyDescent="0.55000000000000004">
      <c r="A5708" t="s">
        <v>4979</v>
      </c>
      <c r="B5708" s="1">
        <v>40966</v>
      </c>
      <c r="C5708" t="s">
        <v>138</v>
      </c>
      <c r="D5708" t="s">
        <v>4787</v>
      </c>
      <c r="E5708" t="s">
        <v>4788</v>
      </c>
      <c r="F5708">
        <v>40</v>
      </c>
      <c r="G5708" t="str">
        <f t="array" ref="G5708">INDEX(BillToName,MATCH(A5708,'Bill to Data'!$A$2:$A$3040,0))</f>
        <v>Robert Santani</v>
      </c>
      <c r="H5708" t="str">
        <f t="shared" si="89"/>
        <v>QJ4676-90-1/4-N</v>
      </c>
    </row>
    <row r="5709" spans="1:8" x14ac:dyDescent="0.55000000000000004">
      <c r="A5709" t="s">
        <v>4979</v>
      </c>
      <c r="B5709" s="1">
        <v>40966</v>
      </c>
      <c r="C5709" t="s">
        <v>138</v>
      </c>
      <c r="D5709" t="s">
        <v>4980</v>
      </c>
      <c r="E5709" t="s">
        <v>1334</v>
      </c>
      <c r="F5709">
        <v>38</v>
      </c>
      <c r="G5709" t="str">
        <f t="array" ref="G5709">INDEX(BillToName,MATCH(A5709,'Bill to Data'!$A$2:$A$3040,0))</f>
        <v>Robert Santani</v>
      </c>
      <c r="H5709" t="str">
        <f t="shared" si="89"/>
        <v>TK-SS18</v>
      </c>
    </row>
    <row r="5710" spans="1:8" x14ac:dyDescent="0.55000000000000004">
      <c r="A5710" t="s">
        <v>4979</v>
      </c>
      <c r="B5710" s="1">
        <v>40966</v>
      </c>
      <c r="C5710" t="s">
        <v>138</v>
      </c>
      <c r="D5710" t="s">
        <v>471</v>
      </c>
      <c r="E5710" t="s">
        <v>106</v>
      </c>
      <c r="F5710">
        <v>10</v>
      </c>
      <c r="G5710" t="str">
        <f t="array" ref="G5710">INDEX(BillToName,MATCH(A5710,'Bill to Data'!$A$2:$A$3040,0))</f>
        <v>Robert Santani</v>
      </c>
      <c r="H5710" t="str">
        <f t="shared" si="89"/>
        <v>AIC11010-VS</v>
      </c>
    </row>
    <row r="5711" spans="1:8" x14ac:dyDescent="0.55000000000000004">
      <c r="A5711" t="s">
        <v>4979</v>
      </c>
      <c r="B5711" s="1">
        <v>40966</v>
      </c>
      <c r="C5711" t="s">
        <v>138</v>
      </c>
      <c r="D5711" t="s">
        <v>261</v>
      </c>
      <c r="E5711" t="s">
        <v>106</v>
      </c>
      <c r="F5711">
        <v>10</v>
      </c>
      <c r="G5711" t="str">
        <f t="array" ref="G5711">INDEX(BillToName,MATCH(A5711,'Bill to Data'!$A$2:$A$3040,0))</f>
        <v>Robert Santani</v>
      </c>
      <c r="H5711" t="str">
        <f t="shared" si="89"/>
        <v>AIC11003-VS</v>
      </c>
    </row>
    <row r="5712" spans="1:8" x14ac:dyDescent="0.55000000000000004">
      <c r="A5712" t="s">
        <v>4979</v>
      </c>
      <c r="B5712" s="1">
        <v>40966</v>
      </c>
      <c r="C5712" t="s">
        <v>138</v>
      </c>
      <c r="D5712" t="s">
        <v>1857</v>
      </c>
      <c r="E5712" t="s">
        <v>106</v>
      </c>
      <c r="F5712">
        <v>10</v>
      </c>
      <c r="G5712" t="str">
        <f t="array" ref="G5712">INDEX(BillToName,MATCH(A5712,'Bill to Data'!$A$2:$A$3040,0))</f>
        <v>Robert Santani</v>
      </c>
      <c r="H5712" t="str">
        <f t="shared" si="89"/>
        <v>AIC11008-VS</v>
      </c>
    </row>
    <row r="5713" spans="1:8" x14ac:dyDescent="0.55000000000000004">
      <c r="A5713" t="s">
        <v>4981</v>
      </c>
      <c r="B5713" s="1">
        <v>40966</v>
      </c>
      <c r="C5713" t="s">
        <v>138</v>
      </c>
      <c r="D5713" t="s">
        <v>1198</v>
      </c>
      <c r="E5713" t="s">
        <v>1199</v>
      </c>
      <c r="F5713">
        <v>100</v>
      </c>
      <c r="G5713" t="str">
        <f t="array" ref="G5713">INDEX(BillToName,MATCH(A5713,'Bill to Data'!$A$2:$A$3040,0))</f>
        <v>ROSENE FARMS INC</v>
      </c>
      <c r="H5713" t="str">
        <f t="shared" si="89"/>
        <v>SJ3-15-VP</v>
      </c>
    </row>
    <row r="5714" spans="1:8" x14ac:dyDescent="0.55000000000000004">
      <c r="A5714" t="s">
        <v>4982</v>
      </c>
      <c r="B5714" s="1">
        <v>40967</v>
      </c>
      <c r="C5714" t="s">
        <v>1</v>
      </c>
      <c r="D5714" t="s">
        <v>4983</v>
      </c>
      <c r="E5714" t="s">
        <v>4984</v>
      </c>
      <c r="F5714">
        <v>4</v>
      </c>
      <c r="G5714" t="str">
        <f t="array" ref="G5714">INDEX(BillToName,MATCH(A5714,'Bill to Data'!$A$2:$A$3040,0))</f>
        <v>Brent Barbee</v>
      </c>
      <c r="H5714" t="str">
        <f t="shared" si="89"/>
        <v>ASG60</v>
      </c>
    </row>
    <row r="5715" spans="1:8" x14ac:dyDescent="0.55000000000000004">
      <c r="A5715" t="s">
        <v>4982</v>
      </c>
      <c r="B5715" s="1">
        <v>40967</v>
      </c>
      <c r="C5715" t="s">
        <v>1</v>
      </c>
      <c r="D5715" t="s">
        <v>44</v>
      </c>
      <c r="E5715" t="s">
        <v>45</v>
      </c>
      <c r="F5715">
        <v>20</v>
      </c>
      <c r="G5715" t="str">
        <f t="array" ref="G5715">INDEX(BillToName,MATCH(A5715,'Bill to Data'!$A$2:$A$3040,0))</f>
        <v>Brent Barbee</v>
      </c>
      <c r="H5715" t="str">
        <f t="shared" si="89"/>
        <v>19845-25-PP</v>
      </c>
    </row>
    <row r="5716" spans="1:8" x14ac:dyDescent="0.55000000000000004">
      <c r="A5716" t="s">
        <v>4985</v>
      </c>
      <c r="B5716" s="1">
        <v>40967</v>
      </c>
      <c r="C5716" t="s">
        <v>1</v>
      </c>
      <c r="D5716" t="s">
        <v>1298</v>
      </c>
      <c r="E5716" t="s">
        <v>1299</v>
      </c>
      <c r="F5716">
        <v>2</v>
      </c>
      <c r="G5716" t="str">
        <f t="array" ref="G5716">INDEX(BillToName,MATCH(A5716,'Bill to Data'!$A$2:$A$3040,0))</f>
        <v>Nathan Kilmer</v>
      </c>
      <c r="H5716" t="str">
        <f t="shared" si="89"/>
        <v>INFD0015-19</v>
      </c>
    </row>
    <row r="5717" spans="1:8" x14ac:dyDescent="0.55000000000000004">
      <c r="A5717" t="s">
        <v>4985</v>
      </c>
      <c r="B5717" s="1">
        <v>40967</v>
      </c>
      <c r="C5717" t="s">
        <v>1</v>
      </c>
      <c r="D5717" t="s">
        <v>1152</v>
      </c>
      <c r="E5717" t="s">
        <v>1153</v>
      </c>
      <c r="F5717">
        <v>1</v>
      </c>
      <c r="G5717" t="str">
        <f t="array" ref="G5717">INDEX(BillToName,MATCH(A5717,'Bill to Data'!$A$2:$A$3040,0))</f>
        <v>Nathan Kilmer</v>
      </c>
      <c r="H5717" t="str">
        <f t="shared" si="89"/>
        <v>IN0030-24</v>
      </c>
    </row>
    <row r="5718" spans="1:8" x14ac:dyDescent="0.55000000000000004">
      <c r="A5718" t="s">
        <v>4986</v>
      </c>
      <c r="B5718" s="1">
        <v>40967</v>
      </c>
      <c r="C5718" t="s">
        <v>1</v>
      </c>
      <c r="D5718" t="s">
        <v>4987</v>
      </c>
      <c r="E5718" t="s">
        <v>319</v>
      </c>
      <c r="F5718">
        <v>1</v>
      </c>
      <c r="G5718" t="str">
        <f t="array" ref="G5718">INDEX(BillToName,MATCH(A5718,'Bill to Data'!$A$2:$A$3040,0))</f>
        <v>david boersma</v>
      </c>
      <c r="H5718" t="str">
        <f t="shared" si="89"/>
        <v>AA111-1-1/4</v>
      </c>
    </row>
    <row r="5719" spans="1:8" x14ac:dyDescent="0.55000000000000004">
      <c r="A5719" t="s">
        <v>4988</v>
      </c>
      <c r="B5719" s="1">
        <v>40967</v>
      </c>
      <c r="C5719" t="s">
        <v>138</v>
      </c>
      <c r="D5719" t="s">
        <v>4805</v>
      </c>
      <c r="E5719" t="s">
        <v>4806</v>
      </c>
      <c r="F5719">
        <v>1</v>
      </c>
      <c r="G5719" t="str">
        <f t="array" ref="G5719">INDEX(BillToName,MATCH(A5719,'Bill to Data'!$A$2:$A$3040,0))</f>
        <v>MIKE AMIOTTE</v>
      </c>
      <c r="H5719" t="str">
        <f t="shared" si="89"/>
        <v>90-02554</v>
      </c>
    </row>
    <row r="5720" spans="1:8" x14ac:dyDescent="0.55000000000000004">
      <c r="A5720" t="s">
        <v>4989</v>
      </c>
      <c r="B5720" s="1">
        <v>40967</v>
      </c>
      <c r="C5720" t="s">
        <v>138</v>
      </c>
      <c r="D5720" t="s">
        <v>792</v>
      </c>
      <c r="E5720" t="s">
        <v>743</v>
      </c>
      <c r="F5720">
        <v>15</v>
      </c>
      <c r="G5720" t="str">
        <f t="array" ref="G5720">INDEX(BillToName,MATCH(A5720,'Bill to Data'!$A$2:$A$3040,0))</f>
        <v>Tommy R Jaggers</v>
      </c>
      <c r="H5720" t="str">
        <f t="shared" si="89"/>
        <v>QJP19011-NYB</v>
      </c>
    </row>
    <row r="5721" spans="1:8" x14ac:dyDescent="0.55000000000000004">
      <c r="A5721" t="s">
        <v>4989</v>
      </c>
      <c r="B5721" s="1">
        <v>40967</v>
      </c>
      <c r="C5721" t="s">
        <v>138</v>
      </c>
      <c r="D5721" t="s">
        <v>77</v>
      </c>
      <c r="E5721" t="s">
        <v>30</v>
      </c>
      <c r="F5721">
        <v>15</v>
      </c>
      <c r="G5721" t="str">
        <f t="array" ref="G5721">INDEX(BillToName,MATCH(A5721,'Bill to Data'!$A$2:$A$3040,0))</f>
        <v>Tommy R Jaggers</v>
      </c>
      <c r="H5721" t="str">
        <f t="shared" si="89"/>
        <v>25612-6-NYR</v>
      </c>
    </row>
    <row r="5722" spans="1:8" x14ac:dyDescent="0.55000000000000004">
      <c r="A5722" t="s">
        <v>4989</v>
      </c>
      <c r="B5722" s="1">
        <v>40967</v>
      </c>
      <c r="C5722" t="s">
        <v>138</v>
      </c>
      <c r="D5722" t="s">
        <v>71</v>
      </c>
      <c r="E5722" t="s">
        <v>72</v>
      </c>
      <c r="F5722">
        <v>15</v>
      </c>
      <c r="G5722" t="str">
        <f t="array" ref="G5722">INDEX(BillToName,MATCH(A5722,'Bill to Data'!$A$2:$A$3040,0))</f>
        <v>Tommy R Jaggers</v>
      </c>
      <c r="H5722" t="str">
        <f t="shared" si="89"/>
        <v>55215-50-EPR</v>
      </c>
    </row>
    <row r="5723" spans="1:8" x14ac:dyDescent="0.55000000000000004">
      <c r="A5723" t="s">
        <v>4989</v>
      </c>
      <c r="B5723" s="1">
        <v>40967</v>
      </c>
      <c r="C5723" t="s">
        <v>138</v>
      </c>
      <c r="D5723" t="s">
        <v>244</v>
      </c>
      <c r="E5723" t="s">
        <v>23</v>
      </c>
      <c r="F5723">
        <v>15</v>
      </c>
      <c r="G5723" t="str">
        <f t="array" ref="G5723">INDEX(BillToName,MATCH(A5723,'Bill to Data'!$A$2:$A$3040,0))</f>
        <v>Tommy R Jaggers</v>
      </c>
      <c r="H5723" t="str">
        <f t="shared" si="89"/>
        <v>TT11002-VP</v>
      </c>
    </row>
    <row r="5724" spans="1:8" x14ac:dyDescent="0.55000000000000004">
      <c r="A5724" t="s">
        <v>4989</v>
      </c>
      <c r="B5724" s="1">
        <v>40967</v>
      </c>
      <c r="C5724" t="s">
        <v>138</v>
      </c>
      <c r="D5724" t="s">
        <v>1607</v>
      </c>
      <c r="E5724" t="s">
        <v>1608</v>
      </c>
      <c r="F5724">
        <v>1</v>
      </c>
      <c r="G5724" t="str">
        <f t="array" ref="G5724">INDEX(BillToName,MATCH(A5724,'Bill to Data'!$A$2:$A$3040,0))</f>
        <v>Tommy R Jaggers</v>
      </c>
      <c r="H5724" t="str">
        <f t="shared" si="89"/>
        <v>9950-0022</v>
      </c>
    </row>
    <row r="5725" spans="1:8" x14ac:dyDescent="0.55000000000000004">
      <c r="A5725" t="s">
        <v>4990</v>
      </c>
      <c r="B5725" s="1">
        <v>40967</v>
      </c>
      <c r="C5725" t="s">
        <v>1</v>
      </c>
      <c r="D5725" t="s">
        <v>4454</v>
      </c>
      <c r="E5725" t="s">
        <v>4455</v>
      </c>
      <c r="F5725">
        <v>32</v>
      </c>
      <c r="G5725" t="str">
        <f t="array" ref="G5725">INDEX(BillToName,MATCH(A5725,'Bill to Data'!$A$2:$A$3040,0))</f>
        <v>ROBERT HALL JR</v>
      </c>
      <c r="H5725" t="str">
        <f t="shared" si="89"/>
        <v>98579-1-NYR</v>
      </c>
    </row>
    <row r="5726" spans="1:8" x14ac:dyDescent="0.55000000000000004">
      <c r="A5726" t="s">
        <v>4990</v>
      </c>
      <c r="B5726" s="1">
        <v>40967</v>
      </c>
      <c r="C5726" t="s">
        <v>1</v>
      </c>
      <c r="D5726" t="s">
        <v>522</v>
      </c>
      <c r="E5726" t="s">
        <v>63</v>
      </c>
      <c r="F5726">
        <v>32</v>
      </c>
      <c r="G5726" t="str">
        <f t="array" ref="G5726">INDEX(BillToName,MATCH(A5726,'Bill to Data'!$A$2:$A$3040,0))</f>
        <v>ROBERT HALL JR</v>
      </c>
      <c r="H5726" t="str">
        <f t="shared" si="89"/>
        <v>TP8003VS</v>
      </c>
    </row>
    <row r="5727" spans="1:8" x14ac:dyDescent="0.55000000000000004">
      <c r="A5727" t="s">
        <v>4990</v>
      </c>
      <c r="B5727" s="1">
        <v>40967</v>
      </c>
      <c r="C5727" t="s">
        <v>1</v>
      </c>
      <c r="D5727" t="s">
        <v>44</v>
      </c>
      <c r="E5727" t="s">
        <v>45</v>
      </c>
      <c r="F5727">
        <v>33</v>
      </c>
      <c r="G5727" t="str">
        <f t="array" ref="G5727">INDEX(BillToName,MATCH(A5727,'Bill to Data'!$A$2:$A$3040,0))</f>
        <v>ROBERT HALL JR</v>
      </c>
      <c r="H5727" t="str">
        <f t="shared" si="89"/>
        <v>19845-25-PP</v>
      </c>
    </row>
    <row r="5728" spans="1:8" x14ac:dyDescent="0.55000000000000004">
      <c r="A5728" t="s">
        <v>4991</v>
      </c>
      <c r="B5728" s="1">
        <v>40967</v>
      </c>
      <c r="C5728" t="s">
        <v>1</v>
      </c>
      <c r="D5728" t="s">
        <v>533</v>
      </c>
      <c r="E5728" t="s">
        <v>534</v>
      </c>
      <c r="F5728">
        <v>1</v>
      </c>
      <c r="G5728" t="str">
        <f t="array" ref="G5728">INDEX(BillToName,MATCH(A5728,'Bill to Data'!$A$2:$A$3040,0))</f>
        <v>CLIFF HOWLETT</v>
      </c>
      <c r="H5728" t="str">
        <f t="shared" si="89"/>
        <v>23890</v>
      </c>
    </row>
    <row r="5729" spans="1:8" x14ac:dyDescent="0.55000000000000004">
      <c r="A5729" t="s">
        <v>4992</v>
      </c>
      <c r="B5729" s="1">
        <v>40967</v>
      </c>
      <c r="C5729" t="s">
        <v>1</v>
      </c>
      <c r="D5729" t="s">
        <v>256</v>
      </c>
      <c r="E5729" t="s">
        <v>257</v>
      </c>
      <c r="F5729">
        <v>40</v>
      </c>
      <c r="G5729" t="str">
        <f t="array" ref="G5729">INDEX(BillToName,MATCH(A5729,'Bill to Data'!$A$2:$A$3040,0))</f>
        <v>Phillip Sylvester</v>
      </c>
      <c r="H5729" t="str">
        <f t="shared" si="89"/>
        <v>L85-050</v>
      </c>
    </row>
    <row r="5730" spans="1:8" x14ac:dyDescent="0.55000000000000004">
      <c r="A5730" t="s">
        <v>4992</v>
      </c>
      <c r="B5730" s="1">
        <v>40967</v>
      </c>
      <c r="C5730" t="s">
        <v>1</v>
      </c>
      <c r="D5730" t="s">
        <v>253</v>
      </c>
      <c r="E5730" t="s">
        <v>200</v>
      </c>
      <c r="F5730">
        <v>19</v>
      </c>
      <c r="G5730" t="str">
        <f t="array" ref="G5730">INDEX(BillToName,MATCH(A5730,'Bill to Data'!$A$2:$A$3040,0))</f>
        <v>Phillip Sylvester</v>
      </c>
      <c r="H5730" t="str">
        <f t="shared" si="89"/>
        <v>QJ111SQ-1-1/2-3</v>
      </c>
    </row>
    <row r="5731" spans="1:8" x14ac:dyDescent="0.55000000000000004">
      <c r="A5731" t="s">
        <v>4992</v>
      </c>
      <c r="B5731" s="1">
        <v>40967</v>
      </c>
      <c r="C5731" t="s">
        <v>1</v>
      </c>
      <c r="D5731" t="s">
        <v>251</v>
      </c>
      <c r="E5731" t="s">
        <v>198</v>
      </c>
      <c r="F5731">
        <v>4</v>
      </c>
      <c r="G5731" t="str">
        <f t="array" ref="G5731">INDEX(BillToName,MATCH(A5731,'Bill to Data'!$A$2:$A$3040,0))</f>
        <v>Phillip Sylvester</v>
      </c>
      <c r="H5731" t="str">
        <f t="shared" si="89"/>
        <v>22251-311-500-N</v>
      </c>
    </row>
    <row r="5732" spans="1:8" x14ac:dyDescent="0.55000000000000004">
      <c r="A5732" t="s">
        <v>4992</v>
      </c>
      <c r="B5732" s="1">
        <v>40967</v>
      </c>
      <c r="C5732" t="s">
        <v>1</v>
      </c>
      <c r="D5732" t="s">
        <v>252</v>
      </c>
      <c r="E5732" t="s">
        <v>198</v>
      </c>
      <c r="F5732">
        <v>20</v>
      </c>
      <c r="G5732" t="str">
        <f t="array" ref="G5732">INDEX(BillToName,MATCH(A5732,'Bill to Data'!$A$2:$A$3040,0))</f>
        <v>Phillip Sylvester</v>
      </c>
      <c r="H5732" t="str">
        <f t="shared" si="89"/>
        <v>22252-312-500-N</v>
      </c>
    </row>
    <row r="5733" spans="1:8" x14ac:dyDescent="0.55000000000000004">
      <c r="A5733" t="s">
        <v>4992</v>
      </c>
      <c r="B5733" s="1">
        <v>40967</v>
      </c>
      <c r="C5733" t="s">
        <v>1</v>
      </c>
      <c r="D5733" t="s">
        <v>254</v>
      </c>
      <c r="E5733" t="s">
        <v>255</v>
      </c>
      <c r="F5733">
        <v>38</v>
      </c>
      <c r="G5733" t="str">
        <f t="array" ref="G5733">INDEX(BillToName,MATCH(A5733,'Bill to Data'!$A$2:$A$3040,0))</f>
        <v>Phillip Sylvester</v>
      </c>
      <c r="H5733" t="str">
        <f t="shared" si="89"/>
        <v>CP21953-EPR</v>
      </c>
    </row>
    <row r="5734" spans="1:8" x14ac:dyDescent="0.55000000000000004">
      <c r="A5734" t="s">
        <v>4992</v>
      </c>
      <c r="B5734" s="1">
        <v>40967</v>
      </c>
      <c r="C5734" t="s">
        <v>1</v>
      </c>
      <c r="D5734" t="s">
        <v>1336</v>
      </c>
      <c r="E5734" t="s">
        <v>971</v>
      </c>
      <c r="F5734">
        <v>38</v>
      </c>
      <c r="G5734" t="str">
        <f t="array" ref="G5734">INDEX(BillToName,MATCH(A5734,'Bill to Data'!$A$2:$A$3040,0))</f>
        <v>Phillip Sylvester</v>
      </c>
      <c r="H5734" t="str">
        <f t="shared" si="89"/>
        <v>AIC11005-VS</v>
      </c>
    </row>
    <row r="5735" spans="1:8" x14ac:dyDescent="0.55000000000000004">
      <c r="A5735" t="s">
        <v>4993</v>
      </c>
      <c r="B5735" s="1">
        <v>40968</v>
      </c>
      <c r="C5735" t="s">
        <v>138</v>
      </c>
      <c r="D5735" t="s">
        <v>774</v>
      </c>
      <c r="E5735" t="s">
        <v>775</v>
      </c>
      <c r="F5735">
        <v>1</v>
      </c>
      <c r="G5735" t="str">
        <f t="array" ref="G5735">INDEX(BillToName,MATCH(A5735,'Bill to Data'!$A$2:$A$3040,0))</f>
        <v>ANDREW CHOMAS</v>
      </c>
      <c r="H5735" t="str">
        <f t="shared" si="89"/>
        <v>2088-313-145</v>
      </c>
    </row>
    <row r="5736" spans="1:8" x14ac:dyDescent="0.55000000000000004">
      <c r="A5736" t="s">
        <v>4994</v>
      </c>
      <c r="B5736" s="1">
        <v>40968</v>
      </c>
      <c r="C5736" t="s">
        <v>1</v>
      </c>
      <c r="D5736" t="s">
        <v>306</v>
      </c>
      <c r="E5736" t="s">
        <v>307</v>
      </c>
      <c r="F5736">
        <v>10</v>
      </c>
      <c r="G5736" t="str">
        <f t="array" ref="G5736">INDEX(BillToName,MATCH(A5736,'Bill to Data'!$A$2:$A$3040,0))</f>
        <v>Mark Reinhart</v>
      </c>
      <c r="H5736" t="str">
        <f t="shared" si="89"/>
        <v>AI11002-VS</v>
      </c>
    </row>
    <row r="5737" spans="1:8" x14ac:dyDescent="0.55000000000000004">
      <c r="A5737" t="s">
        <v>4995</v>
      </c>
      <c r="B5737" s="1">
        <v>40968</v>
      </c>
      <c r="C5737" t="s">
        <v>138</v>
      </c>
      <c r="D5737" t="s">
        <v>4996</v>
      </c>
      <c r="E5737" t="s">
        <v>4997</v>
      </c>
      <c r="F5737">
        <v>1</v>
      </c>
      <c r="G5737" t="str">
        <f t="array" ref="G5737">INDEX(BillToName,MATCH(A5737,'Bill to Data'!$A$2:$A$3040,0))</f>
        <v>ELDON MUTCHMAN</v>
      </c>
      <c r="H5737" t="str">
        <f t="shared" si="89"/>
        <v>FM9005</v>
      </c>
    </row>
    <row r="5738" spans="1:8" x14ac:dyDescent="0.55000000000000004">
      <c r="A5738" t="s">
        <v>4998</v>
      </c>
      <c r="B5738" s="1">
        <v>40968</v>
      </c>
      <c r="C5738" t="s">
        <v>138</v>
      </c>
      <c r="D5738" t="s">
        <v>3581</v>
      </c>
      <c r="E5738" t="s">
        <v>3582</v>
      </c>
      <c r="F5738">
        <v>2</v>
      </c>
      <c r="G5738" t="str">
        <f t="array" ref="G5738">INDEX(BillToName,MATCH(A5738,'Bill to Data'!$A$2:$A$3040,0))</f>
        <v>DWIGHT FERGUSON</v>
      </c>
      <c r="H5738" t="str">
        <f t="shared" si="89"/>
        <v>XT080</v>
      </c>
    </row>
    <row r="5739" spans="1:8" x14ac:dyDescent="0.55000000000000004">
      <c r="A5739" t="s">
        <v>4999</v>
      </c>
      <c r="B5739" s="1">
        <v>40968</v>
      </c>
      <c r="C5739" t="s">
        <v>1</v>
      </c>
      <c r="D5739" t="s">
        <v>5000</v>
      </c>
      <c r="E5739" t="s">
        <v>387</v>
      </c>
      <c r="F5739">
        <v>4</v>
      </c>
      <c r="G5739" t="str">
        <f t="array" ref="G5739">INDEX(BillToName,MATCH(A5739,'Bill to Data'!$A$2:$A$3040,0))</f>
        <v>Alex Pelekanakis</v>
      </c>
      <c r="H5739" t="str">
        <f t="shared" si="89"/>
        <v>TQ150-08-SS</v>
      </c>
    </row>
    <row r="5740" spans="1:8" x14ac:dyDescent="0.55000000000000004">
      <c r="A5740" t="s">
        <v>5001</v>
      </c>
      <c r="B5740" s="1">
        <v>40968</v>
      </c>
      <c r="C5740" t="s">
        <v>1</v>
      </c>
      <c r="D5740" t="s">
        <v>71</v>
      </c>
      <c r="E5740" t="s">
        <v>72</v>
      </c>
      <c r="F5740">
        <v>10</v>
      </c>
      <c r="G5740" t="str">
        <f t="array" ref="G5740">INDEX(BillToName,MATCH(A5740,'Bill to Data'!$A$2:$A$3040,0))</f>
        <v>Korey Fauque</v>
      </c>
      <c r="H5740" t="str">
        <f t="shared" si="89"/>
        <v>55215-50-EPR</v>
      </c>
    </row>
    <row r="5741" spans="1:8" x14ac:dyDescent="0.55000000000000004">
      <c r="A5741" t="s">
        <v>5001</v>
      </c>
      <c r="B5741" s="1">
        <v>40968</v>
      </c>
      <c r="C5741" t="s">
        <v>1</v>
      </c>
      <c r="D5741" t="s">
        <v>300</v>
      </c>
      <c r="E5741" t="s">
        <v>301</v>
      </c>
      <c r="F5741">
        <v>70</v>
      </c>
      <c r="G5741" t="str">
        <f t="array" ref="G5741">INDEX(BillToName,MATCH(A5741,'Bill to Data'!$A$2:$A$3040,0))</f>
        <v>Korey Fauque</v>
      </c>
      <c r="H5741" t="str">
        <f t="shared" si="89"/>
        <v>XR80015VS</v>
      </c>
    </row>
    <row r="5742" spans="1:8" x14ac:dyDescent="0.55000000000000004">
      <c r="A5742" t="s">
        <v>5001</v>
      </c>
      <c r="B5742" s="1">
        <v>40968</v>
      </c>
      <c r="C5742" t="s">
        <v>1</v>
      </c>
      <c r="D5742" t="s">
        <v>610</v>
      </c>
      <c r="E5742" t="s">
        <v>90</v>
      </c>
      <c r="F5742">
        <v>10</v>
      </c>
      <c r="G5742" t="str">
        <f t="array" ref="G5742">INDEX(BillToName,MATCH(A5742,'Bill to Data'!$A$2:$A$3040,0))</f>
        <v>Korey Fauque</v>
      </c>
      <c r="H5742" t="str">
        <f t="shared" si="89"/>
        <v>XRC8002-VK</v>
      </c>
    </row>
    <row r="5743" spans="1:8" x14ac:dyDescent="0.55000000000000004">
      <c r="A5743" t="s">
        <v>5001</v>
      </c>
      <c r="B5743" s="1">
        <v>40968</v>
      </c>
      <c r="C5743" t="s">
        <v>1</v>
      </c>
      <c r="D5743" t="s">
        <v>576</v>
      </c>
      <c r="E5743" t="s">
        <v>90</v>
      </c>
      <c r="F5743">
        <v>10</v>
      </c>
      <c r="G5743" t="str">
        <f t="array" ref="G5743">INDEX(BillToName,MATCH(A5743,'Bill to Data'!$A$2:$A$3040,0))</f>
        <v>Korey Fauque</v>
      </c>
      <c r="H5743" t="str">
        <f t="shared" si="89"/>
        <v>XRC8003-VK</v>
      </c>
    </row>
    <row r="5744" spans="1:8" x14ac:dyDescent="0.55000000000000004">
      <c r="A5744" t="s">
        <v>5001</v>
      </c>
      <c r="B5744" s="1">
        <v>40968</v>
      </c>
      <c r="C5744" t="s">
        <v>1</v>
      </c>
      <c r="D5744" t="s">
        <v>453</v>
      </c>
      <c r="E5744" t="s">
        <v>30</v>
      </c>
      <c r="F5744">
        <v>10</v>
      </c>
      <c r="G5744" t="str">
        <f t="array" ref="G5744">INDEX(BillToName,MATCH(A5744,'Bill to Data'!$A$2:$A$3040,0))</f>
        <v>Korey Fauque</v>
      </c>
      <c r="H5744" t="str">
        <f t="shared" si="89"/>
        <v>25612-2-NYR</v>
      </c>
    </row>
    <row r="5745" spans="1:8" x14ac:dyDescent="0.55000000000000004">
      <c r="A5745" t="s">
        <v>5001</v>
      </c>
      <c r="B5745" s="1">
        <v>40968</v>
      </c>
      <c r="C5745" t="s">
        <v>1</v>
      </c>
      <c r="D5745" t="s">
        <v>1751</v>
      </c>
      <c r="E5745" t="s">
        <v>5002</v>
      </c>
      <c r="F5745">
        <v>10</v>
      </c>
      <c r="G5745" t="str">
        <f t="array" ref="G5745">INDEX(BillToName,MATCH(A5745,'Bill to Data'!$A$2:$A$3040,0))</f>
        <v>Korey Fauque</v>
      </c>
      <c r="H5745" t="str">
        <f t="shared" si="89"/>
        <v>QJ363C-1-NYB</v>
      </c>
    </row>
    <row r="5746" spans="1:8" x14ac:dyDescent="0.55000000000000004">
      <c r="A5746" t="s">
        <v>5001</v>
      </c>
      <c r="B5746" s="1">
        <v>40968</v>
      </c>
      <c r="C5746" t="s">
        <v>1</v>
      </c>
      <c r="D5746" t="s">
        <v>688</v>
      </c>
      <c r="E5746" t="s">
        <v>689</v>
      </c>
      <c r="F5746">
        <v>10</v>
      </c>
      <c r="G5746" t="str">
        <f t="array" ref="G5746">INDEX(BillToName,MATCH(A5746,'Bill to Data'!$A$2:$A$3040,0))</f>
        <v>Korey Fauque</v>
      </c>
      <c r="H5746" t="str">
        <f t="shared" si="89"/>
        <v>CP18999-EPR</v>
      </c>
    </row>
    <row r="5747" spans="1:8" x14ac:dyDescent="0.55000000000000004">
      <c r="A5747" t="s">
        <v>5003</v>
      </c>
      <c r="B5747" s="1">
        <v>40968</v>
      </c>
      <c r="C5747" t="s">
        <v>1</v>
      </c>
      <c r="D5747" t="s">
        <v>253</v>
      </c>
      <c r="E5747" t="s">
        <v>200</v>
      </c>
      <c r="F5747">
        <v>4</v>
      </c>
      <c r="G5747" t="str">
        <f t="array" ref="G5747">INDEX(BillToName,MATCH(A5747,'Bill to Data'!$A$2:$A$3040,0))</f>
        <v>Phillip Sylvester</v>
      </c>
      <c r="H5747" t="str">
        <f t="shared" si="89"/>
        <v>QJ111SQ-1-1/2-3</v>
      </c>
    </row>
    <row r="5748" spans="1:8" x14ac:dyDescent="0.55000000000000004">
      <c r="A5748" t="s">
        <v>5004</v>
      </c>
      <c r="B5748" s="1">
        <v>40968</v>
      </c>
      <c r="C5748" t="s">
        <v>138</v>
      </c>
      <c r="D5748" t="s">
        <v>645</v>
      </c>
      <c r="E5748" t="s">
        <v>120</v>
      </c>
      <c r="F5748">
        <v>25</v>
      </c>
      <c r="G5748" t="str">
        <f t="array" ref="G5748">INDEX(BillToName,MATCH(A5748,'Bill to Data'!$A$2:$A$3040,0))</f>
        <v>H &amp; E Tools and Rental</v>
      </c>
      <c r="H5748" t="str">
        <f t="shared" si="89"/>
        <v>XR11002-VS</v>
      </c>
    </row>
    <row r="5749" spans="1:8" x14ac:dyDescent="0.55000000000000004">
      <c r="A5749" t="s">
        <v>5004</v>
      </c>
      <c r="B5749" s="1">
        <v>40968</v>
      </c>
      <c r="C5749" t="s">
        <v>138</v>
      </c>
      <c r="D5749" t="s">
        <v>139</v>
      </c>
      <c r="E5749" t="s">
        <v>140</v>
      </c>
      <c r="F5749">
        <v>25</v>
      </c>
      <c r="G5749" t="str">
        <f t="array" ref="G5749">INDEX(BillToName,MATCH(A5749,'Bill to Data'!$A$2:$A$3040,0))</f>
        <v>H &amp; E Tools and Rental</v>
      </c>
      <c r="H5749" t="str">
        <f t="shared" si="89"/>
        <v>CP8027-NYB</v>
      </c>
    </row>
    <row r="5750" spans="1:8" x14ac:dyDescent="0.55000000000000004">
      <c r="A5750" t="s">
        <v>5005</v>
      </c>
      <c r="B5750" s="1">
        <v>40968</v>
      </c>
      <c r="C5750" t="s">
        <v>138</v>
      </c>
      <c r="D5750" t="s">
        <v>3102</v>
      </c>
      <c r="E5750" t="s">
        <v>134</v>
      </c>
      <c r="F5750">
        <v>1</v>
      </c>
      <c r="G5750" t="str">
        <f t="array" ref="G5750">INDEX(BillToName,MATCH(A5750,'Bill to Data'!$A$2:$A$3040,0))</f>
        <v>SHAD DASHER</v>
      </c>
      <c r="H5750" t="str">
        <f t="shared" si="89"/>
        <v>9006C-O</v>
      </c>
    </row>
    <row r="5751" spans="1:8" x14ac:dyDescent="0.55000000000000004">
      <c r="A5751" t="s">
        <v>5005</v>
      </c>
      <c r="B5751" s="1">
        <v>40968</v>
      </c>
      <c r="C5751" t="s">
        <v>138</v>
      </c>
      <c r="D5751" t="s">
        <v>440</v>
      </c>
      <c r="E5751" t="s">
        <v>438</v>
      </c>
      <c r="F5751">
        <v>40</v>
      </c>
      <c r="G5751" t="str">
        <f t="array" ref="G5751">INDEX(BillToName,MATCH(A5751,'Bill to Data'!$A$2:$A$3040,0))</f>
        <v>SHAD DASHER</v>
      </c>
      <c r="H5751" t="str">
        <f t="shared" si="89"/>
        <v>TX-VK18</v>
      </c>
    </row>
    <row r="5752" spans="1:8" x14ac:dyDescent="0.55000000000000004">
      <c r="A5752" t="s">
        <v>5005</v>
      </c>
      <c r="B5752" s="1">
        <v>40968</v>
      </c>
      <c r="C5752" t="s">
        <v>138</v>
      </c>
      <c r="D5752" t="s">
        <v>312</v>
      </c>
      <c r="E5752" t="s">
        <v>198</v>
      </c>
      <c r="F5752">
        <v>5</v>
      </c>
      <c r="G5752" t="str">
        <f t="array" ref="G5752">INDEX(BillToName,MATCH(A5752,'Bill to Data'!$A$2:$A$3040,0))</f>
        <v>SHAD DASHER</v>
      </c>
      <c r="H5752" t="str">
        <f t="shared" si="89"/>
        <v>22251-311-750-N</v>
      </c>
    </row>
    <row r="5753" spans="1:8" x14ac:dyDescent="0.55000000000000004">
      <c r="A5753" t="s">
        <v>5005</v>
      </c>
      <c r="B5753" s="1">
        <v>40968</v>
      </c>
      <c r="C5753" t="s">
        <v>138</v>
      </c>
      <c r="D5753" t="s">
        <v>197</v>
      </c>
      <c r="E5753" t="s">
        <v>198</v>
      </c>
      <c r="F5753">
        <v>5</v>
      </c>
      <c r="G5753" t="str">
        <f t="array" ref="G5753">INDEX(BillToName,MATCH(A5753,'Bill to Data'!$A$2:$A$3040,0))</f>
        <v>SHAD DASHER</v>
      </c>
      <c r="H5753" t="str">
        <f t="shared" si="89"/>
        <v>22252-312-750-N</v>
      </c>
    </row>
    <row r="5754" spans="1:8" x14ac:dyDescent="0.55000000000000004">
      <c r="A5754" t="s">
        <v>5006</v>
      </c>
      <c r="B5754" s="1">
        <v>40968</v>
      </c>
      <c r="C5754" t="s">
        <v>1</v>
      </c>
      <c r="D5754" t="s">
        <v>531</v>
      </c>
      <c r="E5754" t="s">
        <v>120</v>
      </c>
      <c r="F5754">
        <v>14</v>
      </c>
      <c r="G5754" t="str">
        <f t="array" ref="G5754">INDEX(BillToName,MATCH(A5754,'Bill to Data'!$A$2:$A$3040,0))</f>
        <v>David Sherburne</v>
      </c>
      <c r="H5754" t="str">
        <f t="shared" si="89"/>
        <v>XR11008-VS</v>
      </c>
    </row>
    <row r="5755" spans="1:8" x14ac:dyDescent="0.55000000000000004">
      <c r="A5755" t="s">
        <v>5007</v>
      </c>
      <c r="B5755" s="1">
        <v>40968</v>
      </c>
      <c r="C5755" t="s">
        <v>138</v>
      </c>
      <c r="D5755" t="s">
        <v>1942</v>
      </c>
      <c r="E5755" t="s">
        <v>1943</v>
      </c>
      <c r="F5755">
        <v>54</v>
      </c>
      <c r="G5755" t="str">
        <f t="array" ref="G5755">INDEX(BillToName,MATCH(A5755,'Bill to Data'!$A$2:$A$3040,0))</f>
        <v>DANIEL JENNINGS</v>
      </c>
      <c r="H5755" t="str">
        <f t="shared" si="89"/>
        <v>HF140-15</v>
      </c>
    </row>
    <row r="5756" spans="1:8" x14ac:dyDescent="0.55000000000000004">
      <c r="A5756" t="s">
        <v>5007</v>
      </c>
      <c r="B5756" s="1">
        <v>40968</v>
      </c>
      <c r="C5756" t="s">
        <v>138</v>
      </c>
      <c r="D5756" t="s">
        <v>2567</v>
      </c>
      <c r="E5756" t="s">
        <v>5008</v>
      </c>
      <c r="F5756">
        <v>3</v>
      </c>
      <c r="G5756" t="str">
        <f t="array" ref="G5756">INDEX(BillToName,MATCH(A5756,'Bill to Data'!$A$2:$A$3040,0))</f>
        <v>DANIEL JENNINGS</v>
      </c>
      <c r="H5756" t="str">
        <f t="shared" si="89"/>
        <v>LST100-B</v>
      </c>
    </row>
    <row r="5757" spans="1:8" x14ac:dyDescent="0.55000000000000004">
      <c r="A5757" t="s">
        <v>5007</v>
      </c>
      <c r="B5757" s="1">
        <v>40968</v>
      </c>
      <c r="C5757" t="s">
        <v>138</v>
      </c>
      <c r="D5757" t="s">
        <v>4698</v>
      </c>
      <c r="E5757" t="s">
        <v>4699</v>
      </c>
      <c r="F5757">
        <v>1</v>
      </c>
      <c r="G5757" t="str">
        <f t="array" ref="G5757">INDEX(BillToName,MATCH(A5757,'Bill to Data'!$A$2:$A$3040,0))</f>
        <v>DANIEL JENNINGS</v>
      </c>
      <c r="H5757" t="str">
        <f t="shared" si="89"/>
        <v>V150SL</v>
      </c>
    </row>
    <row r="5758" spans="1:8" x14ac:dyDescent="0.55000000000000004">
      <c r="A5758" t="s">
        <v>5007</v>
      </c>
      <c r="B5758" s="1">
        <v>40968</v>
      </c>
      <c r="C5758" t="s">
        <v>138</v>
      </c>
      <c r="D5758" t="s">
        <v>1740</v>
      </c>
      <c r="E5758" t="s">
        <v>5009</v>
      </c>
      <c r="F5758">
        <v>1</v>
      </c>
      <c r="G5758" t="str">
        <f t="array" ref="G5758">INDEX(BillToName,MATCH(A5758,'Bill to Data'!$A$2:$A$3040,0))</f>
        <v>DANIEL JENNINGS</v>
      </c>
      <c r="H5758" t="str">
        <f t="shared" si="89"/>
        <v>VT200SL</v>
      </c>
    </row>
    <row r="5759" spans="1:8" x14ac:dyDescent="0.55000000000000004">
      <c r="A5759" t="s">
        <v>5010</v>
      </c>
      <c r="B5759" s="1">
        <v>40969</v>
      </c>
      <c r="C5759" t="s">
        <v>1</v>
      </c>
      <c r="D5759" t="s">
        <v>233</v>
      </c>
      <c r="E5759" t="s">
        <v>120</v>
      </c>
      <c r="F5759">
        <v>3</v>
      </c>
      <c r="G5759" t="str">
        <f t="array" ref="G5759">INDEX(BillToName,MATCH(A5759,'Bill to Data'!$A$2:$A$3040,0))</f>
        <v>VINCENT MARROCCO</v>
      </c>
      <c r="H5759" t="str">
        <f t="shared" si="89"/>
        <v>XR11003-VS</v>
      </c>
    </row>
    <row r="5760" spans="1:8" x14ac:dyDescent="0.55000000000000004">
      <c r="A5760" t="s">
        <v>5010</v>
      </c>
      <c r="B5760" s="1">
        <v>40969</v>
      </c>
      <c r="C5760" t="s">
        <v>1</v>
      </c>
      <c r="D5760" t="s">
        <v>530</v>
      </c>
      <c r="E5760" t="s">
        <v>120</v>
      </c>
      <c r="F5760">
        <v>6</v>
      </c>
      <c r="G5760" t="str">
        <f t="array" ref="G5760">INDEX(BillToName,MATCH(A5760,'Bill to Data'!$A$2:$A$3040,0))</f>
        <v>VINCENT MARROCCO</v>
      </c>
      <c r="H5760" t="str">
        <f t="shared" si="89"/>
        <v>XR11004-VS</v>
      </c>
    </row>
    <row r="5761" spans="1:8" x14ac:dyDescent="0.55000000000000004">
      <c r="A5761" t="s">
        <v>5011</v>
      </c>
      <c r="B5761" s="1">
        <v>40969</v>
      </c>
      <c r="C5761" t="s">
        <v>1</v>
      </c>
      <c r="D5761" t="s">
        <v>735</v>
      </c>
      <c r="E5761" t="s">
        <v>23</v>
      </c>
      <c r="F5761">
        <v>60</v>
      </c>
      <c r="G5761" t="str">
        <f t="array" ref="G5761">INDEX(BillToName,MATCH(A5761,'Bill to Data'!$A$2:$A$3040,0))</f>
        <v>Lance Sullivan</v>
      </c>
      <c r="H5761" t="str">
        <f t="shared" si="89"/>
        <v>TT11004-VP</v>
      </c>
    </row>
    <row r="5762" spans="1:8" x14ac:dyDescent="0.55000000000000004">
      <c r="A5762" t="s">
        <v>5011</v>
      </c>
      <c r="B5762" s="1">
        <v>40969</v>
      </c>
      <c r="C5762" t="s">
        <v>1</v>
      </c>
      <c r="D5762" t="s">
        <v>244</v>
      </c>
      <c r="E5762" t="s">
        <v>23</v>
      </c>
      <c r="F5762">
        <v>60</v>
      </c>
      <c r="G5762" t="str">
        <f t="array" ref="G5762">INDEX(BillToName,MATCH(A5762,'Bill to Data'!$A$2:$A$3040,0))</f>
        <v>Lance Sullivan</v>
      </c>
      <c r="H5762" t="str">
        <f t="shared" ref="H5762:H5825" si="90">LEFT(D5762,LEN(D5762))</f>
        <v>TT11002-VP</v>
      </c>
    </row>
    <row r="5763" spans="1:8" x14ac:dyDescent="0.55000000000000004">
      <c r="A5763" t="s">
        <v>5011</v>
      </c>
      <c r="B5763" s="1">
        <v>40969</v>
      </c>
      <c r="C5763" t="s">
        <v>1</v>
      </c>
      <c r="D5763" t="s">
        <v>5012</v>
      </c>
      <c r="E5763" t="s">
        <v>5013</v>
      </c>
      <c r="F5763">
        <v>1</v>
      </c>
      <c r="G5763" t="str">
        <f t="array" ref="G5763">INDEX(BillToName,MATCH(A5763,'Bill to Data'!$A$2:$A$3040,0))</f>
        <v>Lance Sullivan</v>
      </c>
      <c r="H5763" t="str">
        <f t="shared" si="90"/>
        <v>EV125</v>
      </c>
    </row>
    <row r="5764" spans="1:8" x14ac:dyDescent="0.55000000000000004">
      <c r="A5764" t="s">
        <v>5014</v>
      </c>
      <c r="B5764" s="1">
        <v>40969</v>
      </c>
      <c r="C5764" t="s">
        <v>1</v>
      </c>
      <c r="D5764" t="s">
        <v>726</v>
      </c>
      <c r="E5764" t="s">
        <v>727</v>
      </c>
      <c r="F5764">
        <v>1</v>
      </c>
      <c r="G5764" t="str">
        <f t="array" ref="G5764">INDEX(BillToName,MATCH(A5764,'Bill to Data'!$A$2:$A$3040,0))</f>
        <v>Cole Kartes</v>
      </c>
      <c r="H5764" t="str">
        <f t="shared" si="90"/>
        <v>8000-533-236</v>
      </c>
    </row>
    <row r="5765" spans="1:8" x14ac:dyDescent="0.55000000000000004">
      <c r="A5765" t="s">
        <v>5015</v>
      </c>
      <c r="B5765" s="1">
        <v>40969</v>
      </c>
      <c r="C5765" t="s">
        <v>1</v>
      </c>
      <c r="D5765" t="s">
        <v>533</v>
      </c>
      <c r="E5765" t="s">
        <v>534</v>
      </c>
      <c r="F5765">
        <v>4</v>
      </c>
      <c r="G5765" t="str">
        <f t="array" ref="G5765">INDEX(BillToName,MATCH(A5765,'Bill to Data'!$A$2:$A$3040,0))</f>
        <v>Jeff Herrmann</v>
      </c>
      <c r="H5765" t="str">
        <f t="shared" si="90"/>
        <v>23890</v>
      </c>
    </row>
    <row r="5766" spans="1:8" x14ac:dyDescent="0.55000000000000004">
      <c r="A5766" t="s">
        <v>5016</v>
      </c>
      <c r="B5766" s="1">
        <v>40969</v>
      </c>
      <c r="C5766" t="s">
        <v>1</v>
      </c>
      <c r="D5766" t="s">
        <v>1154</v>
      </c>
      <c r="E5766" t="s">
        <v>1155</v>
      </c>
      <c r="F5766">
        <v>1</v>
      </c>
      <c r="G5766" t="str">
        <f t="array" ref="G5766">INDEX(BillToName,MATCH(A5766,'Bill to Data'!$A$2:$A$3040,0))</f>
        <v>Wesley Duncan</v>
      </c>
      <c r="H5766" t="str">
        <f t="shared" si="90"/>
        <v>IN30/60-ST</v>
      </c>
    </row>
    <row r="5767" spans="1:8" x14ac:dyDescent="0.55000000000000004">
      <c r="A5767" t="s">
        <v>5016</v>
      </c>
      <c r="B5767" s="1">
        <v>40969</v>
      </c>
      <c r="C5767" t="s">
        <v>1</v>
      </c>
      <c r="D5767" t="s">
        <v>1715</v>
      </c>
      <c r="E5767" t="s">
        <v>1716</v>
      </c>
      <c r="F5767">
        <v>1</v>
      </c>
      <c r="G5767" t="str">
        <f t="array" ref="G5767">INDEX(BillToName,MATCH(A5767,'Bill to Data'!$A$2:$A$3040,0))</f>
        <v>Wesley Duncan</v>
      </c>
      <c r="H5767" t="str">
        <f t="shared" si="90"/>
        <v>IN0060-24</v>
      </c>
    </row>
    <row r="5768" spans="1:8" x14ac:dyDescent="0.55000000000000004">
      <c r="A5768" t="s">
        <v>5017</v>
      </c>
      <c r="B5768" s="1">
        <v>40969</v>
      </c>
      <c r="C5768" t="s">
        <v>1</v>
      </c>
      <c r="D5768" t="s">
        <v>1328</v>
      </c>
      <c r="E5768" t="s">
        <v>1280</v>
      </c>
      <c r="F5768">
        <v>40</v>
      </c>
      <c r="G5768" t="str">
        <f t="array" ref="G5768">INDEX(BillToName,MATCH(A5768,'Bill to Data'!$A$2:$A$3040,0))</f>
        <v>JASON CLARY</v>
      </c>
      <c r="H5768" t="str">
        <f t="shared" si="90"/>
        <v>TTI11002-VP</v>
      </c>
    </row>
    <row r="5769" spans="1:8" x14ac:dyDescent="0.55000000000000004">
      <c r="A5769" t="s">
        <v>5018</v>
      </c>
      <c r="B5769" s="1">
        <v>40969</v>
      </c>
      <c r="C5769" t="s">
        <v>138</v>
      </c>
      <c r="D5769" t="s">
        <v>2137</v>
      </c>
      <c r="E5769" t="s">
        <v>4730</v>
      </c>
      <c r="F5769">
        <v>2</v>
      </c>
      <c r="G5769" t="str">
        <f t="array" ref="G5769">INDEX(BillToName,MATCH(A5769,'Bill to Data'!$A$2:$A$3040,0))</f>
        <v>ARNOLD FARMS</v>
      </c>
      <c r="H5769" t="str">
        <f t="shared" si="90"/>
        <v>TEE100</v>
      </c>
    </row>
    <row r="5770" spans="1:8" x14ac:dyDescent="0.55000000000000004">
      <c r="A5770" t="s">
        <v>5019</v>
      </c>
      <c r="B5770" s="1">
        <v>40969</v>
      </c>
      <c r="C5770" t="s">
        <v>138</v>
      </c>
      <c r="D5770" t="s">
        <v>191</v>
      </c>
      <c r="E5770" t="s">
        <v>134</v>
      </c>
      <c r="F5770">
        <v>1</v>
      </c>
      <c r="G5770" t="str">
        <f t="array" ref="G5770">INDEX(BillToName,MATCH(A5770,'Bill to Data'!$A$2:$A$3040,0))</f>
        <v>DERRICK SCHWARTZ</v>
      </c>
      <c r="H5770" t="str">
        <f t="shared" si="90"/>
        <v>5330C-HX</v>
      </c>
    </row>
    <row r="5771" spans="1:8" x14ac:dyDescent="0.55000000000000004">
      <c r="A5771" t="s">
        <v>5020</v>
      </c>
      <c r="B5771" s="1">
        <v>40969</v>
      </c>
      <c r="C5771" t="s">
        <v>138</v>
      </c>
      <c r="D5771" t="s">
        <v>2026</v>
      </c>
      <c r="E5771" t="s">
        <v>293</v>
      </c>
      <c r="F5771">
        <v>66</v>
      </c>
      <c r="G5771" t="str">
        <f t="array" ref="G5771">INDEX(BillToName,MATCH(A5771,'Bill to Data'!$A$2:$A$3040,0))</f>
        <v>JEREMY GILLIARD</v>
      </c>
      <c r="H5771" t="str">
        <f t="shared" si="90"/>
        <v>AIXR11004VP</v>
      </c>
    </row>
    <row r="5772" spans="1:8" x14ac:dyDescent="0.55000000000000004">
      <c r="A5772" t="s">
        <v>5021</v>
      </c>
      <c r="B5772" s="1">
        <v>40969</v>
      </c>
      <c r="C5772" t="s">
        <v>138</v>
      </c>
      <c r="D5772" t="s">
        <v>4753</v>
      </c>
      <c r="E5772" t="s">
        <v>4453</v>
      </c>
      <c r="F5772">
        <v>70</v>
      </c>
      <c r="G5772" t="str">
        <f t="array" ref="G5772">INDEX(BillToName,MATCH(A5772,'Bill to Data'!$A$2:$A$3040,0))</f>
        <v>TAYLOR AG &amp; PASTORAL</v>
      </c>
      <c r="H5772" t="str">
        <f t="shared" si="90"/>
        <v>AI3070-03VP</v>
      </c>
    </row>
    <row r="5773" spans="1:8" x14ac:dyDescent="0.55000000000000004">
      <c r="A5773" t="s">
        <v>5021</v>
      </c>
      <c r="B5773" s="1">
        <v>40969</v>
      </c>
      <c r="C5773" t="s">
        <v>138</v>
      </c>
      <c r="D5773" t="s">
        <v>4454</v>
      </c>
      <c r="E5773" t="s">
        <v>4455</v>
      </c>
      <c r="F5773">
        <v>70</v>
      </c>
      <c r="G5773" t="str">
        <f t="array" ref="G5773">INDEX(BillToName,MATCH(A5773,'Bill to Data'!$A$2:$A$3040,0))</f>
        <v>TAYLOR AG &amp; PASTORAL</v>
      </c>
      <c r="H5773" t="str">
        <f t="shared" si="90"/>
        <v>98579-1-NYR</v>
      </c>
    </row>
    <row r="5774" spans="1:8" x14ac:dyDescent="0.55000000000000004">
      <c r="A5774" t="s">
        <v>5022</v>
      </c>
      <c r="B5774" s="1">
        <v>40969</v>
      </c>
      <c r="C5774" t="s">
        <v>138</v>
      </c>
      <c r="D5774" t="s">
        <v>33</v>
      </c>
      <c r="E5774" t="s">
        <v>34</v>
      </c>
      <c r="F5774">
        <v>-1</v>
      </c>
      <c r="G5774" t="str">
        <f t="array" ref="G5774">INDEX(BillToName,MATCH(A5774,'Bill to Data'!$A$2:$A$3040,0))</f>
        <v>GREEN ACRES HAY FARMS</v>
      </c>
      <c r="H5774" t="str">
        <f t="shared" si="90"/>
        <v>AA6B</v>
      </c>
    </row>
    <row r="5775" spans="1:8" x14ac:dyDescent="0.55000000000000004">
      <c r="A5775" t="s">
        <v>5023</v>
      </c>
      <c r="B5775" s="1">
        <v>40969</v>
      </c>
      <c r="C5775" t="s">
        <v>138</v>
      </c>
      <c r="D5775" t="s">
        <v>1410</v>
      </c>
      <c r="E5775" t="s">
        <v>1411</v>
      </c>
      <c r="F5775">
        <v>100</v>
      </c>
      <c r="G5775" t="str">
        <f t="array" ref="G5775">INDEX(BillToName,MATCH(A5775,'Bill to Data'!$A$2:$A$3040,0))</f>
        <v>FLINT HILL</v>
      </c>
      <c r="H5775" t="str">
        <f t="shared" si="90"/>
        <v>21950-10-NYB</v>
      </c>
    </row>
    <row r="5776" spans="1:8" x14ac:dyDescent="0.55000000000000004">
      <c r="A5776" t="s">
        <v>5023</v>
      </c>
      <c r="B5776" s="1">
        <v>40969</v>
      </c>
      <c r="C5776" t="s">
        <v>138</v>
      </c>
      <c r="D5776" t="s">
        <v>1415</v>
      </c>
      <c r="E5776" t="s">
        <v>1416</v>
      </c>
      <c r="F5776">
        <v>16</v>
      </c>
      <c r="G5776" t="str">
        <f t="array" ref="G5776">INDEX(BillToName,MATCH(A5776,'Bill to Data'!$A$2:$A$3040,0))</f>
        <v>FLINT HILL</v>
      </c>
      <c r="H5776" t="str">
        <f t="shared" si="90"/>
        <v>SJ7-08-VP</v>
      </c>
    </row>
    <row r="5777" spans="1:8" x14ac:dyDescent="0.55000000000000004">
      <c r="A5777" t="s">
        <v>5023</v>
      </c>
      <c r="B5777" s="1">
        <v>40969</v>
      </c>
      <c r="C5777" t="s">
        <v>138</v>
      </c>
      <c r="D5777" t="s">
        <v>2253</v>
      </c>
      <c r="E5777" t="s">
        <v>2254</v>
      </c>
      <c r="F5777">
        <v>16</v>
      </c>
      <c r="G5777" t="str">
        <f t="array" ref="G5777">INDEX(BillToName,MATCH(A5777,'Bill to Data'!$A$2:$A$3040,0))</f>
        <v>FLINT HILL</v>
      </c>
      <c r="H5777" t="str">
        <f t="shared" si="90"/>
        <v>QJT-NYB</v>
      </c>
    </row>
    <row r="5778" spans="1:8" x14ac:dyDescent="0.55000000000000004">
      <c r="A5778" t="s">
        <v>5024</v>
      </c>
      <c r="B5778" s="1">
        <v>40969</v>
      </c>
      <c r="C5778" t="s">
        <v>138</v>
      </c>
      <c r="D5778" t="s">
        <v>300</v>
      </c>
      <c r="E5778" t="s">
        <v>301</v>
      </c>
      <c r="F5778">
        <v>3</v>
      </c>
      <c r="G5778" t="str">
        <f t="array" ref="G5778">INDEX(BillToName,MATCH(A5778,'Bill to Data'!$A$2:$A$3040,0))</f>
        <v>MARK DAVIS</v>
      </c>
      <c r="H5778" t="str">
        <f t="shared" si="90"/>
        <v>XR80015VS</v>
      </c>
    </row>
    <row r="5779" spans="1:8" x14ac:dyDescent="0.55000000000000004">
      <c r="A5779" t="s">
        <v>5024</v>
      </c>
      <c r="B5779" s="1">
        <v>40969</v>
      </c>
      <c r="C5779" t="s">
        <v>138</v>
      </c>
      <c r="D5779" t="s">
        <v>1235</v>
      </c>
      <c r="E5779" t="s">
        <v>30</v>
      </c>
      <c r="F5779">
        <v>3</v>
      </c>
      <c r="G5779" t="str">
        <f t="array" ref="G5779">INDEX(BillToName,MATCH(A5779,'Bill to Data'!$A$2:$A$3040,0))</f>
        <v>MARK DAVIS</v>
      </c>
      <c r="H5779" t="str">
        <f t="shared" si="90"/>
        <v>25612-5-NYR</v>
      </c>
    </row>
    <row r="5780" spans="1:8" x14ac:dyDescent="0.55000000000000004">
      <c r="A5780" t="s">
        <v>5025</v>
      </c>
      <c r="B5780" s="1">
        <v>40970</v>
      </c>
      <c r="C5780" t="s">
        <v>1</v>
      </c>
      <c r="D5780" t="s">
        <v>2324</v>
      </c>
      <c r="E5780" t="s">
        <v>4115</v>
      </c>
      <c r="F5780">
        <v>3</v>
      </c>
      <c r="G5780" t="str">
        <f t="array" ref="G5780">INDEX(BillToName,MATCH(A5780,'Bill to Data'!$A$2:$A$3040,0))</f>
        <v>kevin morgan</v>
      </c>
      <c r="H5780" t="str">
        <f t="shared" si="90"/>
        <v>LS200-80</v>
      </c>
    </row>
    <row r="5781" spans="1:8" x14ac:dyDescent="0.55000000000000004">
      <c r="A5781" t="s">
        <v>5026</v>
      </c>
      <c r="B5781" s="1">
        <v>40970</v>
      </c>
      <c r="C5781" t="s">
        <v>1</v>
      </c>
      <c r="D5781" t="s">
        <v>471</v>
      </c>
      <c r="E5781" t="s">
        <v>106</v>
      </c>
      <c r="F5781">
        <v>66</v>
      </c>
      <c r="G5781" t="str">
        <f t="array" ref="G5781">INDEX(BillToName,MATCH(A5781,'Bill to Data'!$A$2:$A$3040,0))</f>
        <v>Andrew Shaul</v>
      </c>
      <c r="H5781" t="str">
        <f t="shared" si="90"/>
        <v>AIC11010-VS</v>
      </c>
    </row>
    <row r="5782" spans="1:8" x14ac:dyDescent="0.55000000000000004">
      <c r="A5782" t="s">
        <v>5027</v>
      </c>
      <c r="B5782" s="1">
        <v>40970</v>
      </c>
      <c r="C5782" t="s">
        <v>1</v>
      </c>
      <c r="D5782" t="s">
        <v>533</v>
      </c>
      <c r="E5782" t="s">
        <v>534</v>
      </c>
      <c r="F5782">
        <v>1</v>
      </c>
      <c r="G5782" t="str">
        <f t="array" ref="G5782">INDEX(BillToName,MATCH(A5782,'Bill to Data'!$A$2:$A$3040,0))</f>
        <v>Glenn Sorgenfrey</v>
      </c>
      <c r="H5782" t="str">
        <f t="shared" si="90"/>
        <v>23890</v>
      </c>
    </row>
    <row r="5783" spans="1:8" x14ac:dyDescent="0.55000000000000004">
      <c r="A5783" t="s">
        <v>5028</v>
      </c>
      <c r="B5783" s="1">
        <v>40970</v>
      </c>
      <c r="C5783" t="s">
        <v>1</v>
      </c>
      <c r="D5783" t="s">
        <v>31</v>
      </c>
      <c r="E5783" t="s">
        <v>30</v>
      </c>
      <c r="F5783">
        <v>4</v>
      </c>
      <c r="G5783" t="str">
        <f t="array" ref="G5783">INDEX(BillToName,MATCH(A5783,'Bill to Data'!$A$2:$A$3040,0))</f>
        <v>Peggy Farrell</v>
      </c>
      <c r="H5783" t="str">
        <f t="shared" si="90"/>
        <v>25612-1-NYR</v>
      </c>
    </row>
    <row r="5784" spans="1:8" x14ac:dyDescent="0.55000000000000004">
      <c r="A5784" t="s">
        <v>5028</v>
      </c>
      <c r="B5784" s="1">
        <v>40970</v>
      </c>
      <c r="C5784" t="s">
        <v>1</v>
      </c>
      <c r="D5784" t="s">
        <v>1633</v>
      </c>
      <c r="E5784" t="s">
        <v>120</v>
      </c>
      <c r="F5784">
        <v>15</v>
      </c>
      <c r="G5784" t="str">
        <f t="array" ref="G5784">INDEX(BillToName,MATCH(A5784,'Bill to Data'!$A$2:$A$3040,0))</f>
        <v>Peggy Farrell</v>
      </c>
      <c r="H5784" t="str">
        <f t="shared" si="90"/>
        <v>XR8006VS</v>
      </c>
    </row>
    <row r="5785" spans="1:8" x14ac:dyDescent="0.55000000000000004">
      <c r="A5785" t="s">
        <v>5029</v>
      </c>
      <c r="B5785" s="1">
        <v>40970</v>
      </c>
      <c r="C5785" t="s">
        <v>138</v>
      </c>
      <c r="D5785" t="s">
        <v>5030</v>
      </c>
      <c r="E5785" t="s">
        <v>5031</v>
      </c>
      <c r="F5785">
        <v>1</v>
      </c>
      <c r="G5785" t="str">
        <f t="array" ref="G5785">INDEX(BillToName,MATCH(A5785,'Bill to Data'!$A$2:$A$3040,0))</f>
        <v>GILLIAN FARMS</v>
      </c>
      <c r="H5785" t="str">
        <f t="shared" si="90"/>
        <v>57-00003</v>
      </c>
    </row>
    <row r="5786" spans="1:8" x14ac:dyDescent="0.55000000000000004">
      <c r="A5786" t="s">
        <v>5032</v>
      </c>
      <c r="B5786" s="1">
        <v>40970</v>
      </c>
      <c r="C5786" t="s">
        <v>138</v>
      </c>
      <c r="D5786" t="s">
        <v>665</v>
      </c>
      <c r="E5786" t="s">
        <v>666</v>
      </c>
      <c r="F5786">
        <v>58</v>
      </c>
      <c r="G5786" t="str">
        <f t="array" ref="G5786">INDEX(BillToName,MATCH(A5786,'Bill to Data'!$A$2:$A$3040,0))</f>
        <v>STEVE HANSON</v>
      </c>
      <c r="H5786" t="str">
        <f t="shared" si="90"/>
        <v>AI11004-VS</v>
      </c>
    </row>
    <row r="5787" spans="1:8" x14ac:dyDescent="0.55000000000000004">
      <c r="A5787" t="s">
        <v>5032</v>
      </c>
      <c r="B5787" s="1">
        <v>40970</v>
      </c>
      <c r="C5787" t="s">
        <v>138</v>
      </c>
      <c r="D5787" t="s">
        <v>531</v>
      </c>
      <c r="E5787" t="s">
        <v>120</v>
      </c>
      <c r="F5787">
        <v>58</v>
      </c>
      <c r="G5787" t="str">
        <f t="array" ref="G5787">INDEX(BillToName,MATCH(A5787,'Bill to Data'!$A$2:$A$3040,0))</f>
        <v>STEVE HANSON</v>
      </c>
      <c r="H5787" t="str">
        <f t="shared" si="90"/>
        <v>XR11008-VS</v>
      </c>
    </row>
    <row r="5788" spans="1:8" x14ac:dyDescent="0.55000000000000004">
      <c r="A5788" t="s">
        <v>5032</v>
      </c>
      <c r="B5788" s="1">
        <v>40970</v>
      </c>
      <c r="C5788" t="s">
        <v>138</v>
      </c>
      <c r="D5788" t="s">
        <v>667</v>
      </c>
      <c r="E5788" t="s">
        <v>30</v>
      </c>
      <c r="F5788">
        <v>58</v>
      </c>
      <c r="G5788" t="str">
        <f t="array" ref="G5788">INDEX(BillToName,MATCH(A5788,'Bill to Data'!$A$2:$A$3040,0))</f>
        <v>STEVE HANSON</v>
      </c>
      <c r="H5788" t="str">
        <f t="shared" si="90"/>
        <v>25598-3-NYR</v>
      </c>
    </row>
    <row r="5789" spans="1:8" x14ac:dyDescent="0.55000000000000004">
      <c r="A5789" t="s">
        <v>5032</v>
      </c>
      <c r="B5789" s="1">
        <v>40970</v>
      </c>
      <c r="C5789" t="s">
        <v>138</v>
      </c>
      <c r="D5789" t="s">
        <v>453</v>
      </c>
      <c r="E5789" t="s">
        <v>30</v>
      </c>
      <c r="F5789">
        <v>58</v>
      </c>
      <c r="G5789" t="str">
        <f t="array" ref="G5789">INDEX(BillToName,MATCH(A5789,'Bill to Data'!$A$2:$A$3040,0))</f>
        <v>STEVE HANSON</v>
      </c>
      <c r="H5789" t="str">
        <f t="shared" si="90"/>
        <v>25612-2-NYR</v>
      </c>
    </row>
    <row r="5790" spans="1:8" x14ac:dyDescent="0.55000000000000004">
      <c r="A5790" t="s">
        <v>5033</v>
      </c>
      <c r="B5790" s="1">
        <v>40973</v>
      </c>
      <c r="C5790" t="s">
        <v>1</v>
      </c>
      <c r="D5790" t="s">
        <v>1178</v>
      </c>
      <c r="E5790" t="s">
        <v>30</v>
      </c>
      <c r="F5790">
        <v>13</v>
      </c>
      <c r="G5790" t="str">
        <f t="array" ref="G5790">INDEX(BillToName,MATCH(A5790,'Bill to Data'!$A$2:$A$3040,0))</f>
        <v>Eric Friedmann</v>
      </c>
      <c r="H5790" t="str">
        <f t="shared" si="90"/>
        <v>25612-7-NYR</v>
      </c>
    </row>
    <row r="5791" spans="1:8" x14ac:dyDescent="0.55000000000000004">
      <c r="A5791" t="s">
        <v>5033</v>
      </c>
      <c r="B5791" s="1">
        <v>40973</v>
      </c>
      <c r="C5791" t="s">
        <v>1</v>
      </c>
      <c r="D5791" t="s">
        <v>453</v>
      </c>
      <c r="E5791" t="s">
        <v>30</v>
      </c>
      <c r="F5791">
        <v>13</v>
      </c>
      <c r="G5791" t="str">
        <f t="array" ref="G5791">INDEX(BillToName,MATCH(A5791,'Bill to Data'!$A$2:$A$3040,0))</f>
        <v>Eric Friedmann</v>
      </c>
      <c r="H5791" t="str">
        <f t="shared" si="90"/>
        <v>25612-2-NYR</v>
      </c>
    </row>
    <row r="5792" spans="1:8" x14ac:dyDescent="0.55000000000000004">
      <c r="A5792" t="s">
        <v>5033</v>
      </c>
      <c r="B5792" s="1">
        <v>40973</v>
      </c>
      <c r="C5792" t="s">
        <v>1</v>
      </c>
      <c r="D5792" t="s">
        <v>959</v>
      </c>
      <c r="E5792" t="s">
        <v>307</v>
      </c>
      <c r="F5792">
        <v>13</v>
      </c>
      <c r="G5792" t="str">
        <f t="array" ref="G5792">INDEX(BillToName,MATCH(A5792,'Bill to Data'!$A$2:$A$3040,0))</f>
        <v>Eric Friedmann</v>
      </c>
      <c r="H5792" t="str">
        <f t="shared" si="90"/>
        <v>AI11006-VS</v>
      </c>
    </row>
    <row r="5793" spans="1:8" x14ac:dyDescent="0.55000000000000004">
      <c r="A5793" t="s">
        <v>5033</v>
      </c>
      <c r="B5793" s="1">
        <v>40973</v>
      </c>
      <c r="C5793" t="s">
        <v>1</v>
      </c>
      <c r="D5793" t="s">
        <v>2141</v>
      </c>
      <c r="E5793" t="s">
        <v>307</v>
      </c>
      <c r="F5793">
        <v>13</v>
      </c>
      <c r="G5793" t="str">
        <f t="array" ref="G5793">INDEX(BillToName,MATCH(A5793,'Bill to Data'!$A$2:$A$3040,0))</f>
        <v>Eric Friedmann</v>
      </c>
      <c r="H5793" t="str">
        <f t="shared" si="90"/>
        <v>AI11005-VS</v>
      </c>
    </row>
    <row r="5794" spans="1:8" x14ac:dyDescent="0.55000000000000004">
      <c r="A5794" t="s">
        <v>5033</v>
      </c>
      <c r="B5794" s="1">
        <v>40973</v>
      </c>
      <c r="C5794" t="s">
        <v>1</v>
      </c>
      <c r="D5794" t="s">
        <v>772</v>
      </c>
      <c r="E5794" t="s">
        <v>307</v>
      </c>
      <c r="F5794">
        <v>25</v>
      </c>
      <c r="G5794" t="str">
        <f t="array" ref="G5794">INDEX(BillToName,MATCH(A5794,'Bill to Data'!$A$2:$A$3040,0))</f>
        <v>Eric Friedmann</v>
      </c>
      <c r="H5794" t="str">
        <f t="shared" si="90"/>
        <v>AI11008-VS</v>
      </c>
    </row>
    <row r="5795" spans="1:8" x14ac:dyDescent="0.55000000000000004">
      <c r="A5795" t="s">
        <v>5034</v>
      </c>
      <c r="B5795" s="1">
        <v>40973</v>
      </c>
      <c r="C5795" t="s">
        <v>1</v>
      </c>
      <c r="D5795" t="s">
        <v>1881</v>
      </c>
      <c r="E5795" t="s">
        <v>5035</v>
      </c>
      <c r="F5795">
        <v>1</v>
      </c>
      <c r="G5795" t="str">
        <f t="array" ref="G5795">INDEX(BillToName,MATCH(A5795,'Bill to Data'!$A$2:$A$3040,0))</f>
        <v>Josh Wrestler</v>
      </c>
      <c r="H5795" t="str">
        <f t="shared" si="90"/>
        <v>20511-00</v>
      </c>
    </row>
    <row r="5796" spans="1:8" x14ac:dyDescent="0.55000000000000004">
      <c r="A5796" t="s">
        <v>5034</v>
      </c>
      <c r="B5796" s="1">
        <v>40973</v>
      </c>
      <c r="C5796" t="s">
        <v>1</v>
      </c>
      <c r="D5796" t="s">
        <v>1262</v>
      </c>
      <c r="E5796" t="s">
        <v>5036</v>
      </c>
      <c r="F5796">
        <v>1</v>
      </c>
      <c r="G5796" t="str">
        <f t="array" ref="G5796">INDEX(BillToName,MATCH(A5796,'Bill to Data'!$A$2:$A$3040,0))</f>
        <v>Josh Wrestler</v>
      </c>
      <c r="H5796" t="str">
        <f t="shared" si="90"/>
        <v>20518-00</v>
      </c>
    </row>
    <row r="5797" spans="1:8" x14ac:dyDescent="0.55000000000000004">
      <c r="A5797" t="s">
        <v>5037</v>
      </c>
      <c r="B5797" s="1">
        <v>40973</v>
      </c>
      <c r="C5797" t="s">
        <v>1</v>
      </c>
      <c r="D5797" t="s">
        <v>216</v>
      </c>
      <c r="E5797" t="s">
        <v>63</v>
      </c>
      <c r="F5797">
        <v>6</v>
      </c>
      <c r="G5797" t="str">
        <f t="array" ref="G5797">INDEX(BillToName,MATCH(A5797,'Bill to Data'!$A$2:$A$3040,0))</f>
        <v>Billy Pearce</v>
      </c>
      <c r="H5797" t="str">
        <f t="shared" si="90"/>
        <v>TP11001VS</v>
      </c>
    </row>
    <row r="5798" spans="1:8" x14ac:dyDescent="0.55000000000000004">
      <c r="A5798" t="s">
        <v>5038</v>
      </c>
      <c r="B5798" s="1">
        <v>40973</v>
      </c>
      <c r="C5798" t="s">
        <v>1</v>
      </c>
      <c r="D5798" t="s">
        <v>522</v>
      </c>
      <c r="E5798" t="s">
        <v>63</v>
      </c>
      <c r="F5798">
        <v>25</v>
      </c>
      <c r="G5798" t="str">
        <f t="array" ref="G5798">INDEX(BillToName,MATCH(A5798,'Bill to Data'!$A$2:$A$3040,0))</f>
        <v>Douglas Snedker</v>
      </c>
      <c r="H5798" t="str">
        <f t="shared" si="90"/>
        <v>TP8003VS</v>
      </c>
    </row>
    <row r="5799" spans="1:8" x14ac:dyDescent="0.55000000000000004">
      <c r="A5799" t="s">
        <v>5039</v>
      </c>
      <c r="B5799" s="1">
        <v>40973</v>
      </c>
      <c r="C5799" t="s">
        <v>1</v>
      </c>
      <c r="D5799" t="s">
        <v>1771</v>
      </c>
      <c r="E5799" t="s">
        <v>1772</v>
      </c>
      <c r="F5799">
        <v>38</v>
      </c>
      <c r="G5799" t="str">
        <f t="array" ref="G5799">INDEX(BillToName,MATCH(A5799,'Bill to Data'!$A$2:$A$3040,0))</f>
        <v>Ross Pittman</v>
      </c>
      <c r="H5799" t="str">
        <f t="shared" si="90"/>
        <v>CP25597-7-NY</v>
      </c>
    </row>
    <row r="5800" spans="1:8" x14ac:dyDescent="0.55000000000000004">
      <c r="A5800" t="s">
        <v>5039</v>
      </c>
      <c r="B5800" s="1">
        <v>40973</v>
      </c>
      <c r="C5800" t="s">
        <v>1</v>
      </c>
      <c r="D5800" t="s">
        <v>1172</v>
      </c>
      <c r="E5800" t="s">
        <v>1173</v>
      </c>
      <c r="F5800">
        <v>40</v>
      </c>
      <c r="G5800" t="str">
        <f t="array" ref="G5800">INDEX(BillToName,MATCH(A5800,'Bill to Data'!$A$2:$A$3040,0))</f>
        <v>Ross Pittman</v>
      </c>
      <c r="H5800" t="str">
        <f t="shared" si="90"/>
        <v>SJ3-05-VP</v>
      </c>
    </row>
    <row r="5801" spans="1:8" x14ac:dyDescent="0.55000000000000004">
      <c r="A5801" t="s">
        <v>5039</v>
      </c>
      <c r="B5801" s="1">
        <v>40973</v>
      </c>
      <c r="C5801" t="s">
        <v>1</v>
      </c>
      <c r="D5801" t="s">
        <v>4395</v>
      </c>
      <c r="E5801" t="s">
        <v>4396</v>
      </c>
      <c r="F5801">
        <v>2</v>
      </c>
      <c r="G5801" t="str">
        <f t="array" ref="G5801">INDEX(BillToName,MATCH(A5801,'Bill to Data'!$A$2:$A$3040,0))</f>
        <v>Ross Pittman</v>
      </c>
      <c r="H5801" t="str">
        <f t="shared" si="90"/>
        <v>WGGSS60</v>
      </c>
    </row>
    <row r="5802" spans="1:8" x14ac:dyDescent="0.55000000000000004">
      <c r="A5802" t="s">
        <v>5040</v>
      </c>
      <c r="B5802" s="1">
        <v>40973</v>
      </c>
      <c r="C5802" t="s">
        <v>138</v>
      </c>
      <c r="D5802" t="s">
        <v>1116</v>
      </c>
      <c r="E5802" t="s">
        <v>743</v>
      </c>
      <c r="F5802">
        <v>15</v>
      </c>
      <c r="G5802" t="str">
        <f t="array" ref="G5802">INDEX(BillToName,MATCH(A5802,'Bill to Data'!$A$2:$A$3040,0))</f>
        <v>TOMMY JAGGERS</v>
      </c>
      <c r="H5802" t="str">
        <f t="shared" si="90"/>
        <v>QJT8360-NYB</v>
      </c>
    </row>
    <row r="5803" spans="1:8" x14ac:dyDescent="0.55000000000000004">
      <c r="A5803" t="s">
        <v>5041</v>
      </c>
      <c r="B5803" s="1">
        <v>40974</v>
      </c>
      <c r="C5803" t="s">
        <v>138</v>
      </c>
      <c r="D5803" t="s">
        <v>256</v>
      </c>
      <c r="E5803" t="s">
        <v>257</v>
      </c>
      <c r="F5803">
        <v>40</v>
      </c>
      <c r="G5803" t="str">
        <f t="array" ref="G5803">INDEX(BillToName,MATCH(A5803,'Bill to Data'!$A$2:$A$3040,0))</f>
        <v>Phillip Sylvester</v>
      </c>
      <c r="H5803" t="str">
        <f t="shared" si="90"/>
        <v>L85-050</v>
      </c>
    </row>
    <row r="5804" spans="1:8" x14ac:dyDescent="0.55000000000000004">
      <c r="A5804" t="s">
        <v>5042</v>
      </c>
      <c r="B5804" s="1">
        <v>40974</v>
      </c>
      <c r="C5804" t="s">
        <v>1</v>
      </c>
      <c r="D5804" t="s">
        <v>252</v>
      </c>
      <c r="E5804" t="s">
        <v>198</v>
      </c>
      <c r="F5804">
        <v>2</v>
      </c>
      <c r="G5804" t="str">
        <f t="array" ref="G5804">INDEX(BillToName,MATCH(A5804,'Bill to Data'!$A$2:$A$3040,0))</f>
        <v>Jeremy Gilb</v>
      </c>
      <c r="H5804" t="str">
        <f t="shared" si="90"/>
        <v>22252-312-500-N</v>
      </c>
    </row>
    <row r="5805" spans="1:8" x14ac:dyDescent="0.55000000000000004">
      <c r="A5805" t="s">
        <v>5042</v>
      </c>
      <c r="B5805" s="1">
        <v>40974</v>
      </c>
      <c r="C5805" t="s">
        <v>1</v>
      </c>
      <c r="D5805" t="s">
        <v>251</v>
      </c>
      <c r="E5805" t="s">
        <v>198</v>
      </c>
      <c r="F5805">
        <v>2</v>
      </c>
      <c r="G5805" t="str">
        <f t="array" ref="G5805">INDEX(BillToName,MATCH(A5805,'Bill to Data'!$A$2:$A$3040,0))</f>
        <v>Jeremy Gilb</v>
      </c>
      <c r="H5805" t="str">
        <f t="shared" si="90"/>
        <v>22251-311-500-N</v>
      </c>
    </row>
    <row r="5806" spans="1:8" x14ac:dyDescent="0.55000000000000004">
      <c r="A5806" t="s">
        <v>5043</v>
      </c>
      <c r="B5806" s="1">
        <v>40974</v>
      </c>
      <c r="C5806" t="s">
        <v>1</v>
      </c>
      <c r="D5806" t="s">
        <v>5044</v>
      </c>
      <c r="E5806" t="s">
        <v>5045</v>
      </c>
      <c r="F5806">
        <v>1</v>
      </c>
      <c r="G5806" t="str">
        <f t="array" ref="G5806">INDEX(BillToName,MATCH(A5806,'Bill to Data'!$A$2:$A$3040,0))</f>
        <v>WAYNE WALKER</v>
      </c>
      <c r="H5806" t="str">
        <f t="shared" si="90"/>
        <v>10DZ0-P01</v>
      </c>
    </row>
    <row r="5807" spans="1:8" x14ac:dyDescent="0.55000000000000004">
      <c r="A5807" t="s">
        <v>5046</v>
      </c>
      <c r="B5807" s="1">
        <v>40974</v>
      </c>
      <c r="C5807" t="s">
        <v>1</v>
      </c>
      <c r="D5807" t="s">
        <v>1177</v>
      </c>
      <c r="E5807" t="s">
        <v>47</v>
      </c>
      <c r="F5807">
        <v>60</v>
      </c>
      <c r="G5807" t="str">
        <f t="array" ref="G5807">INDEX(BillToName,MATCH(A5807,'Bill to Data'!$A$2:$A$3040,0))</f>
        <v>RODNEY ROBERTS</v>
      </c>
      <c r="H5807" t="str">
        <f t="shared" si="90"/>
        <v>TTJ60-11005VP</v>
      </c>
    </row>
    <row r="5808" spans="1:8" x14ac:dyDescent="0.55000000000000004">
      <c r="A5808" t="s">
        <v>5046</v>
      </c>
      <c r="B5808" s="1">
        <v>40974</v>
      </c>
      <c r="C5808" t="s">
        <v>1</v>
      </c>
      <c r="D5808" t="s">
        <v>48</v>
      </c>
      <c r="E5808" t="s">
        <v>47</v>
      </c>
      <c r="F5808">
        <v>75</v>
      </c>
      <c r="G5808" t="str">
        <f t="array" ref="G5808">INDEX(BillToName,MATCH(A5808,'Bill to Data'!$A$2:$A$3040,0))</f>
        <v>RODNEY ROBERTS</v>
      </c>
      <c r="H5808" t="str">
        <f t="shared" si="90"/>
        <v>TTJ60-11004VP</v>
      </c>
    </row>
    <row r="5809" spans="1:8" x14ac:dyDescent="0.55000000000000004">
      <c r="A5809" t="s">
        <v>5047</v>
      </c>
      <c r="B5809" s="1">
        <v>40974</v>
      </c>
      <c r="C5809" t="s">
        <v>1</v>
      </c>
      <c r="D5809" t="s">
        <v>1298</v>
      </c>
      <c r="E5809" t="s">
        <v>1299</v>
      </c>
      <c r="F5809">
        <v>1</v>
      </c>
      <c r="G5809" t="str">
        <f t="array" ref="G5809">INDEX(BillToName,MATCH(A5809,'Bill to Data'!$A$2:$A$3040,0))</f>
        <v>STEPHEN BESSETTE</v>
      </c>
      <c r="H5809" t="str">
        <f t="shared" si="90"/>
        <v>INFD0015-19</v>
      </c>
    </row>
    <row r="5810" spans="1:8" x14ac:dyDescent="0.55000000000000004">
      <c r="A5810" t="s">
        <v>5047</v>
      </c>
      <c r="B5810" s="1">
        <v>40974</v>
      </c>
      <c r="C5810" t="s">
        <v>1</v>
      </c>
      <c r="D5810" t="s">
        <v>733</v>
      </c>
      <c r="E5810" t="s">
        <v>4101</v>
      </c>
      <c r="F5810">
        <v>2</v>
      </c>
      <c r="G5810" t="str">
        <f t="array" ref="G5810">INDEX(BillToName,MATCH(A5810,'Bill to Data'!$A$2:$A$3040,0))</f>
        <v>STEPHEN BESSETTE</v>
      </c>
      <c r="H5810" t="str">
        <f t="shared" si="90"/>
        <v>TF050</v>
      </c>
    </row>
    <row r="5811" spans="1:8" x14ac:dyDescent="0.55000000000000004">
      <c r="A5811" t="s">
        <v>5048</v>
      </c>
      <c r="B5811" s="1">
        <v>40974</v>
      </c>
      <c r="C5811" t="s">
        <v>138</v>
      </c>
      <c r="D5811" t="s">
        <v>1200</v>
      </c>
      <c r="E5811" t="s">
        <v>387</v>
      </c>
      <c r="F5811">
        <v>4</v>
      </c>
      <c r="G5811" t="str">
        <f t="array" ref="G5811">INDEX(BillToName,MATCH(A5811,'Bill to Data'!$A$2:$A$3040,0))</f>
        <v>SAM WELLS</v>
      </c>
      <c r="H5811" t="str">
        <f t="shared" si="90"/>
        <v>TP8040-SS</v>
      </c>
    </row>
    <row r="5812" spans="1:8" x14ac:dyDescent="0.55000000000000004">
      <c r="A5812" t="s">
        <v>5048</v>
      </c>
      <c r="B5812" s="1">
        <v>40974</v>
      </c>
      <c r="C5812" t="s">
        <v>138</v>
      </c>
      <c r="D5812" t="s">
        <v>4781</v>
      </c>
      <c r="E5812" t="s">
        <v>387</v>
      </c>
      <c r="F5812">
        <v>2</v>
      </c>
      <c r="G5812" t="str">
        <f t="array" ref="G5812">INDEX(BillToName,MATCH(A5812,'Bill to Data'!$A$2:$A$3040,0))</f>
        <v>SAM WELLS</v>
      </c>
      <c r="H5812" t="str">
        <f t="shared" si="90"/>
        <v>TP8010-SS</v>
      </c>
    </row>
    <row r="5813" spans="1:8" x14ac:dyDescent="0.55000000000000004">
      <c r="A5813" t="s">
        <v>5049</v>
      </c>
      <c r="B5813" s="1">
        <v>40974</v>
      </c>
      <c r="C5813" t="s">
        <v>138</v>
      </c>
      <c r="D5813" t="s">
        <v>938</v>
      </c>
      <c r="E5813" t="s">
        <v>939</v>
      </c>
      <c r="F5813">
        <v>4</v>
      </c>
      <c r="G5813" t="str">
        <f t="array" ref="G5813">INDEX(BillToName,MATCH(A5813,'Bill to Data'!$A$2:$A$3040,0))</f>
        <v>ED BRUNER</v>
      </c>
      <c r="H5813" t="str">
        <f t="shared" si="90"/>
        <v>QJ8600-2-1/4-NY</v>
      </c>
    </row>
    <row r="5814" spans="1:8" x14ac:dyDescent="0.55000000000000004">
      <c r="A5814" t="s">
        <v>5049</v>
      </c>
      <c r="B5814" s="1">
        <v>40974</v>
      </c>
      <c r="C5814" t="s">
        <v>138</v>
      </c>
      <c r="D5814" t="s">
        <v>530</v>
      </c>
      <c r="E5814" t="s">
        <v>120</v>
      </c>
      <c r="F5814">
        <v>8</v>
      </c>
      <c r="G5814" t="str">
        <f t="array" ref="G5814">INDEX(BillToName,MATCH(A5814,'Bill to Data'!$A$2:$A$3040,0))</f>
        <v>ED BRUNER</v>
      </c>
      <c r="H5814" t="str">
        <f t="shared" si="90"/>
        <v>XR11004-VS</v>
      </c>
    </row>
    <row r="5815" spans="1:8" x14ac:dyDescent="0.55000000000000004">
      <c r="A5815" t="s">
        <v>5049</v>
      </c>
      <c r="B5815" s="1">
        <v>40974</v>
      </c>
      <c r="C5815" t="s">
        <v>138</v>
      </c>
      <c r="D5815" t="s">
        <v>121</v>
      </c>
      <c r="E5815" t="s">
        <v>30</v>
      </c>
      <c r="F5815">
        <v>8</v>
      </c>
      <c r="G5815" t="str">
        <f t="array" ref="G5815">INDEX(BillToName,MATCH(A5815,'Bill to Data'!$A$2:$A$3040,0))</f>
        <v>ED BRUNER</v>
      </c>
      <c r="H5815" t="str">
        <f t="shared" si="90"/>
        <v>25612-3-NYR</v>
      </c>
    </row>
    <row r="5816" spans="1:8" x14ac:dyDescent="0.55000000000000004">
      <c r="A5816" t="s">
        <v>5049</v>
      </c>
      <c r="B5816" s="1">
        <v>40974</v>
      </c>
      <c r="C5816" t="s">
        <v>138</v>
      </c>
      <c r="D5816" t="s">
        <v>2</v>
      </c>
      <c r="E5816" t="s">
        <v>3</v>
      </c>
      <c r="F5816">
        <v>1</v>
      </c>
      <c r="G5816" t="str">
        <f t="array" ref="G5816">INDEX(BillToName,MATCH(A5816,'Bill to Data'!$A$2:$A$3040,0))</f>
        <v>ED BRUNER</v>
      </c>
      <c r="H5816" t="str">
        <f t="shared" si="90"/>
        <v>8000-543-236</v>
      </c>
    </row>
    <row r="5817" spans="1:8" x14ac:dyDescent="0.55000000000000004">
      <c r="A5817" t="s">
        <v>5050</v>
      </c>
      <c r="B5817" s="1">
        <v>40974</v>
      </c>
      <c r="C5817" t="s">
        <v>138</v>
      </c>
      <c r="D5817" t="s">
        <v>2133</v>
      </c>
      <c r="E5817" t="s">
        <v>2134</v>
      </c>
      <c r="F5817">
        <v>1</v>
      </c>
      <c r="G5817" t="str">
        <f t="array" ref="G5817">INDEX(BillToName,MATCH(A5817,'Bill to Data'!$A$2:$A$3040,0))</f>
        <v>RICHARD JAMES</v>
      </c>
      <c r="H5817" t="str">
        <f t="shared" si="90"/>
        <v>117-0171-245</v>
      </c>
    </row>
    <row r="5818" spans="1:8" x14ac:dyDescent="0.55000000000000004">
      <c r="A5818" t="s">
        <v>5051</v>
      </c>
      <c r="B5818" s="1">
        <v>40974</v>
      </c>
      <c r="C5818" t="s">
        <v>1</v>
      </c>
      <c r="D5818" t="s">
        <v>547</v>
      </c>
      <c r="E5818" t="s">
        <v>548</v>
      </c>
      <c r="F5818">
        <v>1</v>
      </c>
      <c r="G5818" t="str">
        <f t="array" ref="G5818">INDEX(BillToName,MATCH(A5818,'Bill to Data'!$A$2:$A$3040,0))</f>
        <v>WAYNE LANGSTON</v>
      </c>
      <c r="H5818" t="str">
        <f t="shared" si="90"/>
        <v>SS0014-14</v>
      </c>
    </row>
    <row r="5819" spans="1:8" x14ac:dyDescent="0.55000000000000004">
      <c r="A5819" t="s">
        <v>5052</v>
      </c>
      <c r="B5819" s="1">
        <v>40974</v>
      </c>
      <c r="C5819" t="s">
        <v>138</v>
      </c>
      <c r="D5819" t="s">
        <v>5053</v>
      </c>
      <c r="E5819" t="s">
        <v>5054</v>
      </c>
      <c r="F5819">
        <v>2</v>
      </c>
      <c r="G5819" t="str">
        <f t="array" ref="G5819">INDEX(BillToName,MATCH(A5819,'Bill to Data'!$A$2:$A$3040,0))</f>
        <v>Tri-Electric L.T.D.</v>
      </c>
      <c r="H5819" t="str">
        <f t="shared" si="90"/>
        <v>F3F23</v>
      </c>
    </row>
    <row r="5820" spans="1:8" x14ac:dyDescent="0.55000000000000004">
      <c r="A5820" t="s">
        <v>5052</v>
      </c>
      <c r="B5820" s="1">
        <v>40974</v>
      </c>
      <c r="C5820" t="s">
        <v>138</v>
      </c>
      <c r="D5820" t="s">
        <v>5055</v>
      </c>
      <c r="E5820" t="s">
        <v>5056</v>
      </c>
      <c r="F5820">
        <v>2</v>
      </c>
      <c r="G5820" t="str">
        <f t="array" ref="G5820">INDEX(BillToName,MATCH(A5820,'Bill to Data'!$A$2:$A$3040,0))</f>
        <v>Tri-Electric L.T.D.</v>
      </c>
      <c r="H5820" t="str">
        <f t="shared" si="90"/>
        <v>13A2S-D01</v>
      </c>
    </row>
    <row r="5821" spans="1:8" x14ac:dyDescent="0.55000000000000004">
      <c r="A5821" t="s">
        <v>5052</v>
      </c>
      <c r="B5821" s="1">
        <v>40974</v>
      </c>
      <c r="C5821" t="s">
        <v>138</v>
      </c>
      <c r="D5821" t="s">
        <v>5057</v>
      </c>
      <c r="E5821" t="s">
        <v>5058</v>
      </c>
      <c r="F5821">
        <v>1</v>
      </c>
      <c r="G5821" t="str">
        <f t="array" ref="G5821">INDEX(BillToName,MATCH(A5821,'Bill to Data'!$A$2:$A$3040,0))</f>
        <v>Tri-Electric L.T.D.</v>
      </c>
      <c r="H5821" t="str">
        <f t="shared" si="90"/>
        <v>F2H22</v>
      </c>
    </row>
    <row r="5822" spans="1:8" x14ac:dyDescent="0.55000000000000004">
      <c r="A5822" t="s">
        <v>5052</v>
      </c>
      <c r="B5822" s="1">
        <v>40974</v>
      </c>
      <c r="C5822" t="s">
        <v>138</v>
      </c>
      <c r="D5822" t="s">
        <v>5059</v>
      </c>
      <c r="E5822" t="s">
        <v>5060</v>
      </c>
      <c r="F5822">
        <v>1</v>
      </c>
      <c r="G5822" t="str">
        <f t="array" ref="G5822">INDEX(BillToName,MATCH(A5822,'Bill to Data'!$A$2:$A$3040,0))</f>
        <v>Tri-Electric L.T.D.</v>
      </c>
      <c r="H5822" t="str">
        <f t="shared" si="90"/>
        <v>13AWS-D01</v>
      </c>
    </row>
    <row r="5823" spans="1:8" x14ac:dyDescent="0.55000000000000004">
      <c r="A5823" t="s">
        <v>5061</v>
      </c>
      <c r="B5823" s="1">
        <v>40974</v>
      </c>
      <c r="C5823" t="s">
        <v>1</v>
      </c>
      <c r="D5823" t="s">
        <v>4955</v>
      </c>
      <c r="E5823" t="s">
        <v>4956</v>
      </c>
      <c r="F5823">
        <v>2</v>
      </c>
      <c r="G5823" t="str">
        <f t="array" ref="G5823">INDEX(BillToName,MATCH(A5823,'Bill to Data'!$A$2:$A$3040,0))</f>
        <v>Aaron Blansett</v>
      </c>
      <c r="H5823" t="str">
        <f t="shared" si="90"/>
        <v>TF075V</v>
      </c>
    </row>
    <row r="5824" spans="1:8" x14ac:dyDescent="0.55000000000000004">
      <c r="A5824" t="s">
        <v>5061</v>
      </c>
      <c r="B5824" s="1">
        <v>40974</v>
      </c>
      <c r="C5824" t="s">
        <v>1</v>
      </c>
      <c r="D5824" t="s">
        <v>785</v>
      </c>
      <c r="E5824" t="s">
        <v>786</v>
      </c>
      <c r="F5824">
        <v>1</v>
      </c>
      <c r="G5824" t="str">
        <f t="array" ref="G5824">INDEX(BillToName,MATCH(A5824,'Bill to Data'!$A$2:$A$3040,0))</f>
        <v>Aaron Blansett</v>
      </c>
      <c r="H5824" t="str">
        <f t="shared" si="90"/>
        <v>12690-3/4-NYB</v>
      </c>
    </row>
    <row r="5825" spans="1:8" x14ac:dyDescent="0.55000000000000004">
      <c r="A5825" t="s">
        <v>5062</v>
      </c>
      <c r="B5825" s="1">
        <v>40974</v>
      </c>
      <c r="C5825" t="s">
        <v>1</v>
      </c>
      <c r="D5825" t="s">
        <v>2274</v>
      </c>
      <c r="E5825" t="s">
        <v>2275</v>
      </c>
      <c r="F5825">
        <v>1</v>
      </c>
      <c r="G5825" t="str">
        <f t="array" ref="G5825">INDEX(BillToName,MATCH(A5825,'Bill to Data'!$A$2:$A$3040,0))</f>
        <v>Scott Isler</v>
      </c>
      <c r="H5825" t="str">
        <f t="shared" si="90"/>
        <v>FM1010</v>
      </c>
    </row>
    <row r="5826" spans="1:8" x14ac:dyDescent="0.55000000000000004">
      <c r="A5826" t="s">
        <v>5063</v>
      </c>
      <c r="B5826" s="1">
        <v>40975</v>
      </c>
      <c r="C5826" t="s">
        <v>138</v>
      </c>
      <c r="D5826" t="s">
        <v>5064</v>
      </c>
      <c r="E5826" t="s">
        <v>5065</v>
      </c>
      <c r="F5826">
        <v>1</v>
      </c>
      <c r="G5826" t="str">
        <f t="array" ref="G5826">INDEX(BillToName,MATCH(A5826,'Bill to Data'!$A$2:$A$3040,0))</f>
        <v>THOMAS GATES</v>
      </c>
      <c r="H5826" t="str">
        <f t="shared" ref="H5826:H5889" si="91">LEFT(D5826,LEN(D5826))</f>
        <v>78-50155</v>
      </c>
    </row>
    <row r="5827" spans="1:8" x14ac:dyDescent="0.55000000000000004">
      <c r="A5827" t="s">
        <v>5066</v>
      </c>
      <c r="B5827" s="1">
        <v>40975</v>
      </c>
      <c r="C5827" t="s">
        <v>1</v>
      </c>
      <c r="D5827" t="s">
        <v>261</v>
      </c>
      <c r="E5827" t="s">
        <v>106</v>
      </c>
      <c r="F5827">
        <v>30</v>
      </c>
      <c r="G5827" t="str">
        <f t="array" ref="G5827">INDEX(BillToName,MATCH(A5827,'Bill to Data'!$A$2:$A$3040,0))</f>
        <v>TONY OLDHAM</v>
      </c>
      <c r="H5827" t="str">
        <f t="shared" si="91"/>
        <v>AIC11003-VS</v>
      </c>
    </row>
    <row r="5828" spans="1:8" x14ac:dyDescent="0.55000000000000004">
      <c r="A5828" t="s">
        <v>5066</v>
      </c>
      <c r="B5828" s="1">
        <v>40975</v>
      </c>
      <c r="C5828" t="s">
        <v>1</v>
      </c>
      <c r="D5828" t="s">
        <v>970</v>
      </c>
      <c r="E5828" t="s">
        <v>971</v>
      </c>
      <c r="F5828">
        <v>70</v>
      </c>
      <c r="G5828" t="str">
        <f t="array" ref="G5828">INDEX(BillToName,MATCH(A5828,'Bill to Data'!$A$2:$A$3040,0))</f>
        <v>TONY OLDHAM</v>
      </c>
      <c r="H5828" t="str">
        <f t="shared" si="91"/>
        <v>AIC11004-VS</v>
      </c>
    </row>
    <row r="5829" spans="1:8" x14ac:dyDescent="0.55000000000000004">
      <c r="A5829" t="s">
        <v>5067</v>
      </c>
      <c r="B5829" s="1">
        <v>40975</v>
      </c>
      <c r="C5829" t="s">
        <v>1</v>
      </c>
      <c r="D5829" t="s">
        <v>5068</v>
      </c>
      <c r="E5829" t="s">
        <v>90</v>
      </c>
      <c r="F5829">
        <v>60</v>
      </c>
      <c r="G5829" t="str">
        <f t="array" ref="G5829">INDEX(BillToName,MATCH(A5829,'Bill to Data'!$A$2:$A$3040,0))</f>
        <v>Michael Ethridge</v>
      </c>
      <c r="H5829" t="str">
        <f t="shared" si="91"/>
        <v>XRC11008-VK</v>
      </c>
    </row>
    <row r="5830" spans="1:8" x14ac:dyDescent="0.55000000000000004">
      <c r="A5830" t="s">
        <v>5069</v>
      </c>
      <c r="B5830" s="1">
        <v>40975</v>
      </c>
      <c r="C5830" t="s">
        <v>1</v>
      </c>
      <c r="D5830" t="s">
        <v>254</v>
      </c>
      <c r="E5830" t="s">
        <v>255</v>
      </c>
      <c r="F5830">
        <v>50</v>
      </c>
      <c r="G5830" t="str">
        <f t="array" ref="G5830">INDEX(BillToName,MATCH(A5830,'Bill to Data'!$A$2:$A$3040,0))</f>
        <v>Robert Kreiser</v>
      </c>
      <c r="H5830" t="str">
        <f t="shared" si="91"/>
        <v>CP21953-EPR</v>
      </c>
    </row>
    <row r="5831" spans="1:8" x14ac:dyDescent="0.55000000000000004">
      <c r="A5831" t="s">
        <v>5069</v>
      </c>
      <c r="B5831" s="1">
        <v>40975</v>
      </c>
      <c r="C5831" t="s">
        <v>1</v>
      </c>
      <c r="D5831" t="s">
        <v>242</v>
      </c>
      <c r="E5831" t="s">
        <v>243</v>
      </c>
      <c r="F5831">
        <v>50</v>
      </c>
      <c r="G5831" t="str">
        <f t="array" ref="G5831">INDEX(BillToName,MATCH(A5831,'Bill to Data'!$A$2:$A$3040,0))</f>
        <v>Robert Kreiser</v>
      </c>
      <c r="H5831" t="str">
        <f t="shared" si="91"/>
        <v>CP19438-EPR</v>
      </c>
    </row>
    <row r="5832" spans="1:8" x14ac:dyDescent="0.55000000000000004">
      <c r="A5832" t="s">
        <v>5069</v>
      </c>
      <c r="B5832" s="1">
        <v>40975</v>
      </c>
      <c r="C5832" t="s">
        <v>1</v>
      </c>
      <c r="D5832" t="s">
        <v>2026</v>
      </c>
      <c r="E5832" t="s">
        <v>293</v>
      </c>
      <c r="F5832">
        <v>50</v>
      </c>
      <c r="G5832" t="str">
        <f t="array" ref="G5832">INDEX(BillToName,MATCH(A5832,'Bill to Data'!$A$2:$A$3040,0))</f>
        <v>Robert Kreiser</v>
      </c>
      <c r="H5832" t="str">
        <f t="shared" si="91"/>
        <v>AIXR11004VP</v>
      </c>
    </row>
    <row r="5833" spans="1:8" x14ac:dyDescent="0.55000000000000004">
      <c r="A5833" t="s">
        <v>5070</v>
      </c>
      <c r="B5833" s="1">
        <v>40975</v>
      </c>
      <c r="C5833" t="s">
        <v>138</v>
      </c>
      <c r="D5833" t="s">
        <v>1639</v>
      </c>
      <c r="E5833" t="s">
        <v>1640</v>
      </c>
      <c r="F5833">
        <v>1</v>
      </c>
      <c r="G5833" t="str">
        <f t="array" ref="G5833">INDEX(BillToName,MATCH(A5833,'Bill to Data'!$A$2:$A$3040,0))</f>
        <v>JIM CARTER</v>
      </c>
      <c r="H5833" t="str">
        <f t="shared" si="91"/>
        <v>1533C-13ESP</v>
      </c>
    </row>
    <row r="5834" spans="1:8" x14ac:dyDescent="0.55000000000000004">
      <c r="A5834" t="s">
        <v>5070</v>
      </c>
      <c r="B5834" s="1">
        <v>40975</v>
      </c>
      <c r="C5834" t="s">
        <v>138</v>
      </c>
      <c r="D5834" t="s">
        <v>4763</v>
      </c>
      <c r="E5834" t="s">
        <v>4453</v>
      </c>
      <c r="F5834">
        <v>80</v>
      </c>
      <c r="G5834" t="str">
        <f t="array" ref="G5834">INDEX(BillToName,MATCH(A5834,'Bill to Data'!$A$2:$A$3040,0))</f>
        <v>JIM CARTER</v>
      </c>
      <c r="H5834" t="str">
        <f t="shared" si="91"/>
        <v>AI3070-04VP</v>
      </c>
    </row>
    <row r="5835" spans="1:8" x14ac:dyDescent="0.55000000000000004">
      <c r="A5835" t="s">
        <v>5070</v>
      </c>
      <c r="B5835" s="1">
        <v>40975</v>
      </c>
      <c r="C5835" t="s">
        <v>138</v>
      </c>
      <c r="D5835" t="s">
        <v>4454</v>
      </c>
      <c r="E5835" t="s">
        <v>4455</v>
      </c>
      <c r="F5835">
        <v>85</v>
      </c>
      <c r="G5835" t="str">
        <f t="array" ref="G5835">INDEX(BillToName,MATCH(A5835,'Bill to Data'!$A$2:$A$3040,0))</f>
        <v>JIM CARTER</v>
      </c>
      <c r="H5835" t="str">
        <f t="shared" si="91"/>
        <v>98579-1-NYR</v>
      </c>
    </row>
    <row r="5836" spans="1:8" x14ac:dyDescent="0.55000000000000004">
      <c r="A5836" t="s">
        <v>5070</v>
      </c>
      <c r="B5836" s="1">
        <v>40975</v>
      </c>
      <c r="C5836" t="s">
        <v>138</v>
      </c>
      <c r="D5836" t="s">
        <v>399</v>
      </c>
      <c r="E5836" t="s">
        <v>23</v>
      </c>
      <c r="F5836">
        <v>80</v>
      </c>
      <c r="G5836" t="str">
        <f t="array" ref="G5836">INDEX(BillToName,MATCH(A5836,'Bill to Data'!$A$2:$A$3040,0))</f>
        <v>JIM CARTER</v>
      </c>
      <c r="H5836" t="str">
        <f t="shared" si="91"/>
        <v>TT11005-VP</v>
      </c>
    </row>
    <row r="5837" spans="1:8" x14ac:dyDescent="0.55000000000000004">
      <c r="A5837" t="s">
        <v>5070</v>
      </c>
      <c r="B5837" s="1">
        <v>40975</v>
      </c>
      <c r="C5837" t="s">
        <v>138</v>
      </c>
      <c r="D5837" t="s">
        <v>1178</v>
      </c>
      <c r="E5837" t="s">
        <v>30</v>
      </c>
      <c r="F5837">
        <v>80</v>
      </c>
      <c r="G5837" t="str">
        <f t="array" ref="G5837">INDEX(BillToName,MATCH(A5837,'Bill to Data'!$A$2:$A$3040,0))</f>
        <v>JIM CARTER</v>
      </c>
      <c r="H5837" t="str">
        <f t="shared" si="91"/>
        <v>25612-7-NYR</v>
      </c>
    </row>
    <row r="5838" spans="1:8" x14ac:dyDescent="0.55000000000000004">
      <c r="A5838" t="s">
        <v>5070</v>
      </c>
      <c r="B5838" s="1">
        <v>40975</v>
      </c>
      <c r="C5838" t="s">
        <v>138</v>
      </c>
      <c r="D5838" t="s">
        <v>73</v>
      </c>
      <c r="E5838" t="s">
        <v>74</v>
      </c>
      <c r="F5838">
        <v>73</v>
      </c>
      <c r="G5838" t="str">
        <f t="array" ref="G5838">INDEX(BillToName,MATCH(A5838,'Bill to Data'!$A$2:$A$3040,0))</f>
        <v>JIM CARTER</v>
      </c>
      <c r="H5838" t="str">
        <f t="shared" si="91"/>
        <v>19843-NYR</v>
      </c>
    </row>
    <row r="5839" spans="1:8" x14ac:dyDescent="0.55000000000000004">
      <c r="A5839" t="s">
        <v>5070</v>
      </c>
      <c r="B5839" s="1">
        <v>40975</v>
      </c>
      <c r="C5839" t="s">
        <v>138</v>
      </c>
      <c r="D5839" t="s">
        <v>1570</v>
      </c>
      <c r="E5839" t="s">
        <v>4834</v>
      </c>
      <c r="F5839">
        <v>10</v>
      </c>
      <c r="G5839" t="str">
        <f t="array" ref="G5839">INDEX(BillToName,MATCH(A5839,'Bill to Data'!$A$2:$A$3040,0))</f>
        <v>JIM CARTER</v>
      </c>
      <c r="H5839" t="str">
        <f t="shared" si="91"/>
        <v>QJ364C-1-NYB</v>
      </c>
    </row>
    <row r="5840" spans="1:8" x14ac:dyDescent="0.55000000000000004">
      <c r="A5840" t="s">
        <v>5070</v>
      </c>
      <c r="B5840" s="1">
        <v>40975</v>
      </c>
      <c r="C5840" t="s">
        <v>138</v>
      </c>
      <c r="D5840" t="s">
        <v>2758</v>
      </c>
      <c r="E5840" t="s">
        <v>5071</v>
      </c>
      <c r="F5840">
        <v>24</v>
      </c>
      <c r="G5840" t="str">
        <f t="array" ref="G5840">INDEX(BillToName,MATCH(A5840,'Bill to Data'!$A$2:$A$3040,0))</f>
        <v>JIM CARTER</v>
      </c>
      <c r="H5840" t="str">
        <f t="shared" si="91"/>
        <v>TC287</v>
      </c>
    </row>
    <row r="5841" spans="1:8" x14ac:dyDescent="0.55000000000000004">
      <c r="A5841" t="s">
        <v>5070</v>
      </c>
      <c r="B5841" s="1">
        <v>40975</v>
      </c>
      <c r="C5841" t="s">
        <v>138</v>
      </c>
      <c r="D5841" t="s">
        <v>2490</v>
      </c>
      <c r="E5841" t="s">
        <v>4574</v>
      </c>
      <c r="F5841">
        <v>100</v>
      </c>
      <c r="G5841" t="str">
        <f t="array" ref="G5841">INDEX(BillToName,MATCH(A5841,'Bill to Data'!$A$2:$A$3040,0))</f>
        <v>JIM CARTER</v>
      </c>
      <c r="H5841" t="str">
        <f t="shared" si="91"/>
        <v>300EPDM-200</v>
      </c>
    </row>
    <row r="5842" spans="1:8" x14ac:dyDescent="0.55000000000000004">
      <c r="A5842" t="s">
        <v>5072</v>
      </c>
      <c r="B5842" s="1">
        <v>40975</v>
      </c>
      <c r="C5842" t="s">
        <v>138</v>
      </c>
      <c r="D5842" t="s">
        <v>4969</v>
      </c>
      <c r="E5842" t="s">
        <v>134</v>
      </c>
      <c r="F5842">
        <v>1</v>
      </c>
      <c r="G5842" t="str">
        <f t="array" ref="G5842">INDEX(BillToName,MATCH(A5842,'Bill to Data'!$A$2:$A$3040,0))</f>
        <v>Kieth Peterson</v>
      </c>
      <c r="H5842" t="str">
        <f t="shared" si="91"/>
        <v>9303C-HM2C</v>
      </c>
    </row>
    <row r="5843" spans="1:8" x14ac:dyDescent="0.55000000000000004">
      <c r="A5843" t="s">
        <v>5073</v>
      </c>
      <c r="B5843" s="1">
        <v>40975</v>
      </c>
      <c r="C5843" t="s">
        <v>1</v>
      </c>
      <c r="D5843" t="s">
        <v>1002</v>
      </c>
      <c r="E5843" t="s">
        <v>3717</v>
      </c>
      <c r="F5843">
        <v>16</v>
      </c>
      <c r="G5843" t="str">
        <f t="array" ref="G5843">INDEX(BillToName,MATCH(A5843,'Bill to Data'!$A$2:$A$3040,0))</f>
        <v>KENT MCGUIRE</v>
      </c>
      <c r="H5843" t="str">
        <f t="shared" si="91"/>
        <v>22650-PP-1/4</v>
      </c>
    </row>
    <row r="5844" spans="1:8" x14ac:dyDescent="0.55000000000000004">
      <c r="A5844" t="s">
        <v>5074</v>
      </c>
      <c r="B5844" s="1">
        <v>40976</v>
      </c>
      <c r="C5844" t="s">
        <v>1</v>
      </c>
      <c r="D5844" t="s">
        <v>3994</v>
      </c>
      <c r="E5844" t="s">
        <v>3995</v>
      </c>
      <c r="F5844">
        <v>12</v>
      </c>
      <c r="G5844" t="str">
        <f t="array" ref="G5844">INDEX(BillToName,MATCH(A5844,'Bill to Data'!$A$2:$A$3040,0))</f>
        <v>Alex Hanchera</v>
      </c>
      <c r="H5844" t="str">
        <f t="shared" si="91"/>
        <v>FC-ULD120-03</v>
      </c>
    </row>
    <row r="5845" spans="1:8" x14ac:dyDescent="0.55000000000000004">
      <c r="A5845" t="s">
        <v>5075</v>
      </c>
      <c r="B5845" s="1">
        <v>40976</v>
      </c>
      <c r="C5845" t="s">
        <v>138</v>
      </c>
      <c r="D5845" t="s">
        <v>5076</v>
      </c>
      <c r="E5845" t="s">
        <v>5077</v>
      </c>
      <c r="F5845">
        <v>1</v>
      </c>
      <c r="G5845" t="str">
        <f t="array" ref="G5845">INDEX(BillToName,MATCH(A5845,'Bill to Data'!$A$2:$A$3040,0))</f>
        <v>FLINT HILL</v>
      </c>
      <c r="H5845" t="str">
        <f t="shared" si="91"/>
        <v>117-0159-822</v>
      </c>
    </row>
    <row r="5846" spans="1:8" x14ac:dyDescent="0.55000000000000004">
      <c r="A5846" t="s">
        <v>5078</v>
      </c>
      <c r="B5846" s="1">
        <v>40976</v>
      </c>
      <c r="C5846" t="s">
        <v>138</v>
      </c>
      <c r="D5846" t="s">
        <v>1138</v>
      </c>
      <c r="E5846" t="s">
        <v>1139</v>
      </c>
      <c r="F5846">
        <v>1</v>
      </c>
      <c r="G5846" t="str">
        <f t="array" ref="G5846">INDEX(BillToName,MATCH(A5846,'Bill to Data'!$A$2:$A$3040,0))</f>
        <v>Todd Rendleman</v>
      </c>
      <c r="H5846" t="str">
        <f t="shared" si="91"/>
        <v>IBFD35-SET</v>
      </c>
    </row>
    <row r="5847" spans="1:8" x14ac:dyDescent="0.55000000000000004">
      <c r="A5847" t="s">
        <v>5079</v>
      </c>
      <c r="B5847" s="1">
        <v>40976</v>
      </c>
      <c r="C5847" t="s">
        <v>138</v>
      </c>
      <c r="D5847" t="s">
        <v>254</v>
      </c>
      <c r="E5847" t="s">
        <v>255</v>
      </c>
      <c r="F5847">
        <v>30</v>
      </c>
      <c r="G5847" t="str">
        <f t="array" ref="G5847">INDEX(BillToName,MATCH(A5847,'Bill to Data'!$A$2:$A$3040,0))</f>
        <v>FLINT HILL</v>
      </c>
      <c r="H5847" t="str">
        <f t="shared" si="91"/>
        <v>CP21953-EPR</v>
      </c>
    </row>
    <row r="5848" spans="1:8" x14ac:dyDescent="0.55000000000000004">
      <c r="A5848" t="s">
        <v>5080</v>
      </c>
      <c r="B5848" s="1">
        <v>40976</v>
      </c>
      <c r="C5848" t="s">
        <v>1</v>
      </c>
      <c r="D5848" t="s">
        <v>1097</v>
      </c>
      <c r="E5848" t="s">
        <v>1098</v>
      </c>
      <c r="F5848">
        <v>1</v>
      </c>
      <c r="G5848" t="str">
        <f t="array" ref="G5848">INDEX(BillToName,MATCH(A5848,'Bill to Data'!$A$2:$A$3040,0))</f>
        <v>Jennifer Briere</v>
      </c>
      <c r="H5848" t="str">
        <f t="shared" si="91"/>
        <v>IN15-ST</v>
      </c>
    </row>
    <row r="5849" spans="1:8" x14ac:dyDescent="0.55000000000000004">
      <c r="A5849" t="s">
        <v>5080</v>
      </c>
      <c r="B5849" s="1">
        <v>40976</v>
      </c>
      <c r="C5849" t="s">
        <v>1</v>
      </c>
      <c r="D5849" t="s">
        <v>1298</v>
      </c>
      <c r="E5849" t="s">
        <v>1299</v>
      </c>
      <c r="F5849">
        <v>1</v>
      </c>
      <c r="G5849" t="str">
        <f t="array" ref="G5849">INDEX(BillToName,MATCH(A5849,'Bill to Data'!$A$2:$A$3040,0))</f>
        <v>Jennifer Briere</v>
      </c>
      <c r="H5849" t="str">
        <f t="shared" si="91"/>
        <v>INFD0015-19</v>
      </c>
    </row>
    <row r="5850" spans="1:8" x14ac:dyDescent="0.55000000000000004">
      <c r="A5850" t="s">
        <v>5081</v>
      </c>
      <c r="B5850" s="1">
        <v>40976</v>
      </c>
      <c r="C5850" t="s">
        <v>1</v>
      </c>
      <c r="D5850" t="s">
        <v>5082</v>
      </c>
      <c r="E5850" t="s">
        <v>5083</v>
      </c>
      <c r="F5850">
        <v>1</v>
      </c>
      <c r="G5850" t="str">
        <f t="array" ref="G5850">INDEX(BillToName,MATCH(A5850,'Bill to Data'!$A$2:$A$3040,0))</f>
        <v>Scott A. Brown</v>
      </c>
      <c r="H5850" t="str">
        <f t="shared" si="91"/>
        <v>LM1400</v>
      </c>
    </row>
    <row r="5851" spans="1:8" x14ac:dyDescent="0.55000000000000004">
      <c r="A5851" t="s">
        <v>5084</v>
      </c>
      <c r="B5851" s="1">
        <v>40976</v>
      </c>
      <c r="C5851" t="s">
        <v>1</v>
      </c>
      <c r="D5851" t="s">
        <v>533</v>
      </c>
      <c r="E5851" t="s">
        <v>534</v>
      </c>
      <c r="F5851">
        <v>1</v>
      </c>
      <c r="G5851" t="str">
        <f t="array" ref="G5851">INDEX(BillToName,MATCH(A5851,'Bill to Data'!$A$2:$A$3040,0))</f>
        <v>David Hines</v>
      </c>
      <c r="H5851" t="str">
        <f t="shared" si="91"/>
        <v>23890</v>
      </c>
    </row>
    <row r="5852" spans="1:8" x14ac:dyDescent="0.55000000000000004">
      <c r="A5852" t="s">
        <v>5085</v>
      </c>
      <c r="B5852" s="1">
        <v>40976</v>
      </c>
      <c r="C5852" t="s">
        <v>1</v>
      </c>
      <c r="D5852" t="s">
        <v>73</v>
      </c>
      <c r="E5852" t="s">
        <v>74</v>
      </c>
      <c r="F5852">
        <v>6</v>
      </c>
      <c r="G5852" t="str">
        <f t="array" ref="G5852">INDEX(BillToName,MATCH(A5852,'Bill to Data'!$A$2:$A$3040,0))</f>
        <v>kevin harrell</v>
      </c>
      <c r="H5852" t="str">
        <f t="shared" si="91"/>
        <v>19843-NYR</v>
      </c>
    </row>
    <row r="5853" spans="1:8" x14ac:dyDescent="0.55000000000000004">
      <c r="A5853" t="s">
        <v>5085</v>
      </c>
      <c r="B5853" s="1">
        <v>40976</v>
      </c>
      <c r="C5853" t="s">
        <v>1</v>
      </c>
      <c r="D5853" t="s">
        <v>2156</v>
      </c>
      <c r="E5853" t="s">
        <v>106</v>
      </c>
      <c r="F5853">
        <v>25</v>
      </c>
      <c r="G5853" t="str">
        <f t="array" ref="G5853">INDEX(BillToName,MATCH(A5853,'Bill to Data'!$A$2:$A$3040,0))</f>
        <v>kevin harrell</v>
      </c>
      <c r="H5853" t="str">
        <f t="shared" si="91"/>
        <v>AIC11006-VS</v>
      </c>
    </row>
    <row r="5854" spans="1:8" x14ac:dyDescent="0.55000000000000004">
      <c r="A5854" t="s">
        <v>5086</v>
      </c>
      <c r="B5854" s="1">
        <v>40976</v>
      </c>
      <c r="C5854" t="s">
        <v>1</v>
      </c>
      <c r="D5854" t="s">
        <v>533</v>
      </c>
      <c r="E5854" t="s">
        <v>534</v>
      </c>
      <c r="F5854">
        <v>1</v>
      </c>
      <c r="G5854" t="str">
        <f t="array" ref="G5854">INDEX(BillToName,MATCH(A5854,'Bill to Data'!$A$2:$A$3040,0))</f>
        <v>Dan Lee</v>
      </c>
      <c r="H5854" t="str">
        <f t="shared" si="91"/>
        <v>23890</v>
      </c>
    </row>
    <row r="5855" spans="1:8" x14ac:dyDescent="0.55000000000000004">
      <c r="A5855" t="s">
        <v>5087</v>
      </c>
      <c r="B5855" s="1">
        <v>40976</v>
      </c>
      <c r="C5855" t="s">
        <v>1</v>
      </c>
      <c r="D5855" t="s">
        <v>533</v>
      </c>
      <c r="E5855" t="s">
        <v>534</v>
      </c>
      <c r="F5855">
        <v>1</v>
      </c>
      <c r="G5855" t="str">
        <f t="array" ref="G5855">INDEX(BillToName,MATCH(A5855,'Bill to Data'!$A$2:$A$3040,0))</f>
        <v>Arlyn Van Maanen</v>
      </c>
      <c r="H5855" t="str">
        <f t="shared" si="91"/>
        <v>23890</v>
      </c>
    </row>
    <row r="5856" spans="1:8" x14ac:dyDescent="0.55000000000000004">
      <c r="A5856" t="s">
        <v>5088</v>
      </c>
      <c r="B5856" s="1">
        <v>40976</v>
      </c>
      <c r="C5856" t="s">
        <v>138</v>
      </c>
      <c r="D5856" t="s">
        <v>1172</v>
      </c>
      <c r="E5856" t="s">
        <v>1173</v>
      </c>
      <c r="F5856">
        <v>80</v>
      </c>
      <c r="G5856" t="str">
        <f t="array" ref="G5856">INDEX(BillToName,MATCH(A5856,'Bill to Data'!$A$2:$A$3040,0))</f>
        <v>John Simpson</v>
      </c>
      <c r="H5856" t="str">
        <f t="shared" si="91"/>
        <v>SJ3-05-VP</v>
      </c>
    </row>
    <row r="5857" spans="1:8" x14ac:dyDescent="0.55000000000000004">
      <c r="A5857" t="s">
        <v>5088</v>
      </c>
      <c r="B5857" s="1">
        <v>40976</v>
      </c>
      <c r="C5857" t="s">
        <v>138</v>
      </c>
      <c r="D5857" t="s">
        <v>1801</v>
      </c>
      <c r="E5857" t="s">
        <v>30</v>
      </c>
      <c r="F5857">
        <v>80</v>
      </c>
      <c r="G5857" t="str">
        <f t="array" ref="G5857">INDEX(BillToName,MATCH(A5857,'Bill to Data'!$A$2:$A$3040,0))</f>
        <v>John Simpson</v>
      </c>
      <c r="H5857" t="str">
        <f t="shared" si="91"/>
        <v>25598-7-NYR</v>
      </c>
    </row>
    <row r="5858" spans="1:8" x14ac:dyDescent="0.55000000000000004">
      <c r="A5858" t="s">
        <v>5088</v>
      </c>
      <c r="B5858" s="1">
        <v>40976</v>
      </c>
      <c r="C5858" t="s">
        <v>138</v>
      </c>
      <c r="D5858" t="s">
        <v>1751</v>
      </c>
      <c r="E5858" t="s">
        <v>5002</v>
      </c>
      <c r="F5858">
        <v>5</v>
      </c>
      <c r="G5858" t="str">
        <f t="array" ref="G5858">INDEX(BillToName,MATCH(A5858,'Bill to Data'!$A$2:$A$3040,0))</f>
        <v>John Simpson</v>
      </c>
      <c r="H5858" t="str">
        <f t="shared" si="91"/>
        <v>QJ363C-1-NYB</v>
      </c>
    </row>
    <row r="5859" spans="1:8" x14ac:dyDescent="0.55000000000000004">
      <c r="A5859" t="s">
        <v>5089</v>
      </c>
      <c r="B5859" s="1">
        <v>40976</v>
      </c>
      <c r="C5859" t="s">
        <v>1</v>
      </c>
      <c r="D5859" t="s">
        <v>1154</v>
      </c>
      <c r="E5859" t="s">
        <v>1155</v>
      </c>
      <c r="F5859">
        <v>1</v>
      </c>
      <c r="G5859" t="str">
        <f t="array" ref="G5859">INDEX(BillToName,MATCH(A5859,'Bill to Data'!$A$2:$A$3040,0))</f>
        <v>Brian Fetterolf</v>
      </c>
      <c r="H5859" t="str">
        <f t="shared" si="91"/>
        <v>IN30/60-ST</v>
      </c>
    </row>
    <row r="5860" spans="1:8" x14ac:dyDescent="0.55000000000000004">
      <c r="A5860" t="s">
        <v>5089</v>
      </c>
      <c r="B5860" s="1">
        <v>40976</v>
      </c>
      <c r="C5860" t="s">
        <v>1</v>
      </c>
      <c r="D5860" t="s">
        <v>1152</v>
      </c>
      <c r="E5860" t="s">
        <v>1153</v>
      </c>
      <c r="F5860">
        <v>1</v>
      </c>
      <c r="G5860" t="str">
        <f t="array" ref="G5860">INDEX(BillToName,MATCH(A5860,'Bill to Data'!$A$2:$A$3040,0))</f>
        <v>Brian Fetterolf</v>
      </c>
      <c r="H5860" t="str">
        <f t="shared" si="91"/>
        <v>IN0030-24</v>
      </c>
    </row>
    <row r="5861" spans="1:8" x14ac:dyDescent="0.55000000000000004">
      <c r="A5861" t="s">
        <v>5090</v>
      </c>
      <c r="B5861" s="1">
        <v>40976</v>
      </c>
      <c r="C5861" t="s">
        <v>1</v>
      </c>
      <c r="D5861" t="s">
        <v>5091</v>
      </c>
      <c r="E5861" t="s">
        <v>5092</v>
      </c>
      <c r="F5861">
        <v>1</v>
      </c>
      <c r="G5861" t="str">
        <f t="array" ref="G5861">INDEX(BillToName,MATCH(A5861,'Bill to Data'!$A$2:$A$3040,0))</f>
        <v>Dana Hancock</v>
      </c>
      <c r="H5861" t="str">
        <f t="shared" si="91"/>
        <v>115-0159-856</v>
      </c>
    </row>
    <row r="5862" spans="1:8" x14ac:dyDescent="0.55000000000000004">
      <c r="A5862" t="s">
        <v>5090</v>
      </c>
      <c r="B5862" s="1">
        <v>40976</v>
      </c>
      <c r="C5862" t="s">
        <v>1</v>
      </c>
      <c r="D5862" t="s">
        <v>5093</v>
      </c>
      <c r="E5862" t="s">
        <v>5094</v>
      </c>
      <c r="F5862">
        <v>1</v>
      </c>
      <c r="G5862" t="str">
        <f t="array" ref="G5862">INDEX(BillToName,MATCH(A5862,'Bill to Data'!$A$2:$A$3040,0))</f>
        <v>Dana Hancock</v>
      </c>
      <c r="H5862" t="str">
        <f t="shared" si="91"/>
        <v>115-0159-858</v>
      </c>
    </row>
    <row r="5863" spans="1:8" x14ac:dyDescent="0.55000000000000004">
      <c r="A5863" t="s">
        <v>5095</v>
      </c>
      <c r="B5863" s="1">
        <v>40976</v>
      </c>
      <c r="C5863" t="s">
        <v>138</v>
      </c>
      <c r="D5863" t="s">
        <v>1354</v>
      </c>
      <c r="E5863" t="s">
        <v>134</v>
      </c>
      <c r="F5863">
        <v>1</v>
      </c>
      <c r="G5863" t="str">
        <f t="array" ref="G5863">INDEX(BillToName,MATCH(A5863,'Bill to Data'!$A$2:$A$3040,0))</f>
        <v>MAPLE ROW DAIRY</v>
      </c>
      <c r="H5863" t="str">
        <f t="shared" si="91"/>
        <v>9700S</v>
      </c>
    </row>
    <row r="5864" spans="1:8" x14ac:dyDescent="0.55000000000000004">
      <c r="A5864" t="s">
        <v>5096</v>
      </c>
      <c r="B5864" s="1">
        <v>40977</v>
      </c>
      <c r="C5864" t="s">
        <v>1</v>
      </c>
      <c r="D5864" t="s">
        <v>970</v>
      </c>
      <c r="E5864" t="s">
        <v>971</v>
      </c>
      <c r="F5864">
        <v>28</v>
      </c>
      <c r="G5864" t="str">
        <f t="array" ref="G5864">INDEX(BillToName,MATCH(A5864,'Bill to Data'!$A$2:$A$3040,0))</f>
        <v>Kerry Berger</v>
      </c>
      <c r="H5864" t="str">
        <f t="shared" si="91"/>
        <v>AIC11004-VS</v>
      </c>
    </row>
    <row r="5865" spans="1:8" x14ac:dyDescent="0.55000000000000004">
      <c r="A5865" t="s">
        <v>5097</v>
      </c>
      <c r="B5865" s="1">
        <v>40977</v>
      </c>
      <c r="C5865" t="s">
        <v>1</v>
      </c>
      <c r="D5865" t="s">
        <v>5098</v>
      </c>
      <c r="E5865" t="s">
        <v>5099</v>
      </c>
      <c r="F5865">
        <v>1</v>
      </c>
      <c r="G5865" t="str">
        <f t="array" ref="G5865">INDEX(BillToName,MATCH(A5865,'Bill to Data'!$A$2:$A$3040,0))</f>
        <v>Lewis Senter</v>
      </c>
      <c r="H5865" t="str">
        <f t="shared" si="91"/>
        <v>WM200</v>
      </c>
    </row>
    <row r="5866" spans="1:8" x14ac:dyDescent="0.55000000000000004">
      <c r="A5866" t="s">
        <v>5100</v>
      </c>
      <c r="B5866" s="1">
        <v>40977</v>
      </c>
      <c r="C5866" t="s">
        <v>1</v>
      </c>
      <c r="D5866" t="s">
        <v>44</v>
      </c>
      <c r="E5866" t="s">
        <v>45</v>
      </c>
      <c r="F5866">
        <v>60</v>
      </c>
      <c r="G5866" t="str">
        <f t="array" ref="G5866">INDEX(BillToName,MATCH(A5866,'Bill to Data'!$A$2:$A$3040,0))</f>
        <v>JORGE BALLESTEROS</v>
      </c>
      <c r="H5866" t="str">
        <f t="shared" si="91"/>
        <v>19845-25-PP</v>
      </c>
    </row>
    <row r="5867" spans="1:8" x14ac:dyDescent="0.55000000000000004">
      <c r="A5867" t="s">
        <v>5100</v>
      </c>
      <c r="B5867" s="1">
        <v>40977</v>
      </c>
      <c r="C5867" t="s">
        <v>1</v>
      </c>
      <c r="D5867" t="s">
        <v>1324</v>
      </c>
      <c r="E5867" t="s">
        <v>1325</v>
      </c>
      <c r="F5867">
        <v>60</v>
      </c>
      <c r="G5867" t="str">
        <f t="array" ref="G5867">INDEX(BillToName,MATCH(A5867,'Bill to Data'!$A$2:$A$3040,0))</f>
        <v>JORGE BALLESTEROS</v>
      </c>
      <c r="H5867" t="str">
        <f t="shared" si="91"/>
        <v>CP25597-2-NY</v>
      </c>
    </row>
    <row r="5868" spans="1:8" x14ac:dyDescent="0.55000000000000004">
      <c r="A5868" t="s">
        <v>5100</v>
      </c>
      <c r="B5868" s="1">
        <v>40977</v>
      </c>
      <c r="C5868" t="s">
        <v>1</v>
      </c>
      <c r="D5868" t="s">
        <v>147</v>
      </c>
      <c r="E5868" t="s">
        <v>148</v>
      </c>
      <c r="F5868">
        <v>40</v>
      </c>
      <c r="G5868" t="str">
        <f t="array" ref="G5868">INDEX(BillToName,MATCH(A5868,'Bill to Data'!$A$2:$A$3040,0))</f>
        <v>JORGE BALLESTEROS</v>
      </c>
      <c r="H5868" t="str">
        <f t="shared" si="91"/>
        <v>QJ7421-1/2-NYB</v>
      </c>
    </row>
    <row r="5869" spans="1:8" x14ac:dyDescent="0.55000000000000004">
      <c r="A5869" t="s">
        <v>5100</v>
      </c>
      <c r="B5869" s="1">
        <v>40977</v>
      </c>
      <c r="C5869" t="s">
        <v>1</v>
      </c>
      <c r="D5869" t="s">
        <v>792</v>
      </c>
      <c r="E5869" t="s">
        <v>743</v>
      </c>
      <c r="F5869">
        <v>8</v>
      </c>
      <c r="G5869" t="str">
        <f t="array" ref="G5869">INDEX(BillToName,MATCH(A5869,'Bill to Data'!$A$2:$A$3040,0))</f>
        <v>JORGE BALLESTEROS</v>
      </c>
      <c r="H5869" t="str">
        <f t="shared" si="91"/>
        <v>QJP19011-NYB</v>
      </c>
    </row>
    <row r="5870" spans="1:8" x14ac:dyDescent="0.55000000000000004">
      <c r="A5870" t="s">
        <v>5100</v>
      </c>
      <c r="B5870" s="1">
        <v>40977</v>
      </c>
      <c r="C5870" t="s">
        <v>1</v>
      </c>
      <c r="D5870" t="s">
        <v>121</v>
      </c>
      <c r="E5870" t="s">
        <v>30</v>
      </c>
      <c r="F5870">
        <v>60</v>
      </c>
      <c r="G5870" t="str">
        <f t="array" ref="G5870">INDEX(BillToName,MATCH(A5870,'Bill to Data'!$A$2:$A$3040,0))</f>
        <v>JORGE BALLESTEROS</v>
      </c>
      <c r="H5870" t="str">
        <f t="shared" si="91"/>
        <v>25612-3-NYR</v>
      </c>
    </row>
    <row r="5871" spans="1:8" x14ac:dyDescent="0.55000000000000004">
      <c r="A5871" t="s">
        <v>5101</v>
      </c>
      <c r="B5871" s="1">
        <v>40977</v>
      </c>
      <c r="C5871" t="s">
        <v>1</v>
      </c>
      <c r="D5871" t="s">
        <v>1144</v>
      </c>
      <c r="E5871" t="s">
        <v>5102</v>
      </c>
      <c r="F5871">
        <v>2</v>
      </c>
      <c r="G5871" t="str">
        <f t="array" ref="G5871">INDEX(BillToName,MATCH(A5871,'Bill to Data'!$A$2:$A$3040,0))</f>
        <v>Lance Sullivan</v>
      </c>
      <c r="H5871" t="str">
        <f t="shared" si="91"/>
        <v>V200</v>
      </c>
    </row>
    <row r="5872" spans="1:8" x14ac:dyDescent="0.55000000000000004">
      <c r="A5872" t="s">
        <v>5101</v>
      </c>
      <c r="B5872" s="1">
        <v>40977</v>
      </c>
      <c r="C5872" t="s">
        <v>1</v>
      </c>
      <c r="D5872" t="s">
        <v>5103</v>
      </c>
      <c r="E5872" t="s">
        <v>1327</v>
      </c>
      <c r="F5872">
        <v>80</v>
      </c>
      <c r="G5872" t="str">
        <f t="array" ref="G5872">INDEX(BillToName,MATCH(A5872,'Bill to Data'!$A$2:$A$3040,0))</f>
        <v>Lance Sullivan</v>
      </c>
      <c r="H5872" t="str">
        <f t="shared" si="91"/>
        <v>N645-200</v>
      </c>
    </row>
    <row r="5873" spans="1:8" x14ac:dyDescent="0.55000000000000004">
      <c r="A5873" t="s">
        <v>5104</v>
      </c>
      <c r="B5873" s="1">
        <v>40977</v>
      </c>
      <c r="C5873" t="s">
        <v>138</v>
      </c>
      <c r="D5873" t="s">
        <v>1937</v>
      </c>
      <c r="E5873" t="s">
        <v>76</v>
      </c>
      <c r="F5873">
        <v>110</v>
      </c>
      <c r="G5873" t="str">
        <f t="array" ref="G5873">INDEX(BillToName,MATCH(A5873,'Bill to Data'!$A$2:$A$3040,0))</f>
        <v>BRAD LUCAS</v>
      </c>
      <c r="H5873" t="str">
        <f t="shared" si="91"/>
        <v>QJ111SQ-1-1/2</v>
      </c>
    </row>
    <row r="5874" spans="1:8" x14ac:dyDescent="0.55000000000000004">
      <c r="A5874" t="s">
        <v>5104</v>
      </c>
      <c r="B5874" s="1">
        <v>40977</v>
      </c>
      <c r="C5874" t="s">
        <v>138</v>
      </c>
      <c r="D5874" t="s">
        <v>233</v>
      </c>
      <c r="E5874" t="s">
        <v>120</v>
      </c>
      <c r="F5874">
        <v>40</v>
      </c>
      <c r="G5874" t="str">
        <f t="array" ref="G5874">INDEX(BillToName,MATCH(A5874,'Bill to Data'!$A$2:$A$3040,0))</f>
        <v>BRAD LUCAS</v>
      </c>
      <c r="H5874" t="str">
        <f t="shared" si="91"/>
        <v>XR11003-VS</v>
      </c>
    </row>
    <row r="5875" spans="1:8" x14ac:dyDescent="0.55000000000000004">
      <c r="A5875" t="s">
        <v>5105</v>
      </c>
      <c r="B5875" s="1">
        <v>40977</v>
      </c>
      <c r="C5875" t="s">
        <v>138</v>
      </c>
      <c r="D5875" t="s">
        <v>5106</v>
      </c>
      <c r="E5875" t="s">
        <v>90</v>
      </c>
      <c r="F5875">
        <v>70</v>
      </c>
      <c r="G5875" t="str">
        <f t="array" ref="G5875">INDEX(BillToName,MATCH(A5875,'Bill to Data'!$A$2:$A$3040,0))</f>
        <v>Steve Wilmore</v>
      </c>
      <c r="H5875" t="str">
        <f t="shared" si="91"/>
        <v>XRC110025-VK</v>
      </c>
    </row>
    <row r="5876" spans="1:8" x14ac:dyDescent="0.55000000000000004">
      <c r="A5876" t="s">
        <v>5105</v>
      </c>
      <c r="B5876" s="1">
        <v>40977</v>
      </c>
      <c r="C5876" t="s">
        <v>138</v>
      </c>
      <c r="D5876" t="s">
        <v>576</v>
      </c>
      <c r="E5876" t="s">
        <v>90</v>
      </c>
      <c r="F5876">
        <v>70</v>
      </c>
      <c r="G5876" t="str">
        <f t="array" ref="G5876">INDEX(BillToName,MATCH(A5876,'Bill to Data'!$A$2:$A$3040,0))</f>
        <v>Steve Wilmore</v>
      </c>
      <c r="H5876" t="str">
        <f t="shared" si="91"/>
        <v>XRC8003-VK</v>
      </c>
    </row>
    <row r="5877" spans="1:8" x14ac:dyDescent="0.55000000000000004">
      <c r="A5877" t="s">
        <v>5107</v>
      </c>
      <c r="B5877" s="1">
        <v>40977</v>
      </c>
      <c r="C5877" t="s">
        <v>1</v>
      </c>
      <c r="D5877" t="s">
        <v>5093</v>
      </c>
      <c r="E5877" t="s">
        <v>5094</v>
      </c>
      <c r="F5877">
        <v>-1</v>
      </c>
      <c r="G5877" t="str">
        <f t="array" ref="G5877">INDEX(BillToName,MATCH(A5877,'Bill to Data'!$A$2:$A$3040,0))</f>
        <v>Dana Hancock</v>
      </c>
      <c r="H5877" t="str">
        <f t="shared" si="91"/>
        <v>115-0159-858</v>
      </c>
    </row>
    <row r="5878" spans="1:8" x14ac:dyDescent="0.55000000000000004">
      <c r="A5878" t="s">
        <v>5108</v>
      </c>
      <c r="B5878" s="1">
        <v>40977</v>
      </c>
      <c r="C5878" t="s">
        <v>138</v>
      </c>
      <c r="D5878" t="s">
        <v>5109</v>
      </c>
      <c r="E5878" t="s">
        <v>5110</v>
      </c>
      <c r="F5878">
        <v>1</v>
      </c>
      <c r="G5878" t="str">
        <f t="array" ref="G5878">INDEX(BillToName,MATCH(A5878,'Bill to Data'!$A$2:$A$3040,0))</f>
        <v>SAM GILLIAN</v>
      </c>
      <c r="H5878" t="str">
        <f t="shared" si="91"/>
        <v>879-0104</v>
      </c>
    </row>
    <row r="5879" spans="1:8" x14ac:dyDescent="0.55000000000000004">
      <c r="A5879" t="s">
        <v>5111</v>
      </c>
      <c r="B5879" s="1">
        <v>40977</v>
      </c>
      <c r="C5879" t="s">
        <v>138</v>
      </c>
      <c r="D5879" t="s">
        <v>805</v>
      </c>
      <c r="E5879" t="s">
        <v>806</v>
      </c>
      <c r="F5879">
        <v>1</v>
      </c>
      <c r="G5879" t="str">
        <f t="array" ref="G5879">INDEX(BillToName,MATCH(A5879,'Bill to Data'!$A$2:$A$3040,0))</f>
        <v>Rockview Farms LLC</v>
      </c>
      <c r="H5879" t="str">
        <f t="shared" si="91"/>
        <v>117-0171-249</v>
      </c>
    </row>
    <row r="5880" spans="1:8" x14ac:dyDescent="0.55000000000000004">
      <c r="A5880" t="s">
        <v>5112</v>
      </c>
      <c r="B5880" s="1">
        <v>40977</v>
      </c>
      <c r="C5880" t="s">
        <v>138</v>
      </c>
      <c r="D5880" t="s">
        <v>2133</v>
      </c>
      <c r="E5880" t="s">
        <v>2134</v>
      </c>
      <c r="F5880">
        <v>1</v>
      </c>
      <c r="G5880" t="str">
        <f t="array" ref="G5880">INDEX(BillToName,MATCH(A5880,'Bill to Data'!$A$2:$A$3040,0))</f>
        <v>JAMES MASON</v>
      </c>
      <c r="H5880" t="str">
        <f t="shared" si="91"/>
        <v>117-0171-245</v>
      </c>
    </row>
    <row r="5881" spans="1:8" x14ac:dyDescent="0.55000000000000004">
      <c r="A5881" t="s">
        <v>5113</v>
      </c>
      <c r="B5881" s="1">
        <v>40977</v>
      </c>
      <c r="C5881" t="s">
        <v>138</v>
      </c>
      <c r="D5881" t="s">
        <v>251</v>
      </c>
      <c r="E5881" t="s">
        <v>198</v>
      </c>
      <c r="F5881">
        <v>1</v>
      </c>
      <c r="G5881" t="str">
        <f t="array" ref="G5881">INDEX(BillToName,MATCH(A5881,'Bill to Data'!$A$2:$A$3040,0))</f>
        <v>robert d Hall Jr</v>
      </c>
      <c r="H5881" t="str">
        <f t="shared" si="91"/>
        <v>22251-311-500-N</v>
      </c>
    </row>
    <row r="5882" spans="1:8" x14ac:dyDescent="0.55000000000000004">
      <c r="A5882" t="s">
        <v>5113</v>
      </c>
      <c r="B5882" s="1">
        <v>40977</v>
      </c>
      <c r="C5882" t="s">
        <v>138</v>
      </c>
      <c r="D5882" t="s">
        <v>29</v>
      </c>
      <c r="E5882" t="s">
        <v>30</v>
      </c>
      <c r="F5882">
        <v>32</v>
      </c>
      <c r="G5882" t="str">
        <f t="array" ref="G5882">INDEX(BillToName,MATCH(A5882,'Bill to Data'!$A$2:$A$3040,0))</f>
        <v>robert d Hall Jr</v>
      </c>
      <c r="H5882" t="str">
        <f t="shared" si="91"/>
        <v>25612-4-NYR</v>
      </c>
    </row>
    <row r="5883" spans="1:8" x14ac:dyDescent="0.55000000000000004">
      <c r="A5883" t="s">
        <v>5114</v>
      </c>
      <c r="B5883" s="1">
        <v>40977</v>
      </c>
      <c r="C5883" t="s">
        <v>1</v>
      </c>
      <c r="D5883" t="s">
        <v>24</v>
      </c>
      <c r="E5883" t="s">
        <v>23</v>
      </c>
      <c r="F5883">
        <v>75</v>
      </c>
      <c r="G5883" t="str">
        <f t="array" ref="G5883">INDEX(BillToName,MATCH(A5883,'Bill to Data'!$A$2:$A$3040,0))</f>
        <v>christopher wyatt</v>
      </c>
      <c r="H5883" t="str">
        <f t="shared" si="91"/>
        <v>TT11008-VP</v>
      </c>
    </row>
    <row r="5884" spans="1:8" x14ac:dyDescent="0.55000000000000004">
      <c r="A5884" t="s">
        <v>5115</v>
      </c>
      <c r="B5884" s="1">
        <v>40977</v>
      </c>
      <c r="C5884" t="s">
        <v>1</v>
      </c>
      <c r="D5884" t="s">
        <v>157</v>
      </c>
      <c r="E5884" t="s">
        <v>158</v>
      </c>
      <c r="F5884">
        <v>10</v>
      </c>
      <c r="G5884" t="str">
        <f t="array" ref="G5884">INDEX(BillToName,MATCH(A5884,'Bill to Data'!$A$2:$A$3040,0))</f>
        <v>Dennis Johnson</v>
      </c>
      <c r="H5884" t="str">
        <f t="shared" si="91"/>
        <v>QJ1/4TT-NYB</v>
      </c>
    </row>
    <row r="5885" spans="1:8" x14ac:dyDescent="0.55000000000000004">
      <c r="A5885" t="s">
        <v>5115</v>
      </c>
      <c r="B5885" s="1">
        <v>40977</v>
      </c>
      <c r="C5885" t="s">
        <v>1</v>
      </c>
      <c r="D5885" t="s">
        <v>5116</v>
      </c>
      <c r="E5885" t="s">
        <v>5117</v>
      </c>
      <c r="F5885">
        <v>30</v>
      </c>
      <c r="G5885" t="str">
        <f t="array" ref="G5885">INDEX(BillToName,MATCH(A5885,'Bill to Data'!$A$2:$A$3040,0))</f>
        <v>Dennis Johnson</v>
      </c>
      <c r="H5885" t="str">
        <f t="shared" si="91"/>
        <v>CP25597-10-NY</v>
      </c>
    </row>
    <row r="5886" spans="1:8" x14ac:dyDescent="0.55000000000000004">
      <c r="A5886" t="s">
        <v>5118</v>
      </c>
      <c r="B5886" s="1">
        <v>40977</v>
      </c>
      <c r="C5886" t="s">
        <v>1</v>
      </c>
      <c r="D5886" t="s">
        <v>2544</v>
      </c>
      <c r="E5886" t="s">
        <v>1292</v>
      </c>
      <c r="F5886">
        <v>17</v>
      </c>
      <c r="G5886" t="str">
        <f t="array" ref="G5886">INDEX(BillToName,MATCH(A5886,'Bill to Data'!$A$2:$A$3040,0))</f>
        <v>Luke Mahnken</v>
      </c>
      <c r="H5886" t="str">
        <f t="shared" si="91"/>
        <v>AM11002</v>
      </c>
    </row>
    <row r="5887" spans="1:8" x14ac:dyDescent="0.55000000000000004">
      <c r="A5887" t="s">
        <v>5119</v>
      </c>
      <c r="B5887" s="1">
        <v>40977</v>
      </c>
      <c r="C5887" t="s">
        <v>1</v>
      </c>
      <c r="D5887" t="s">
        <v>878</v>
      </c>
      <c r="E5887" t="s">
        <v>879</v>
      </c>
      <c r="F5887">
        <v>70</v>
      </c>
      <c r="G5887" t="str">
        <f t="array" ref="G5887">INDEX(BillToName,MATCH(A5887,'Bill to Data'!$A$2:$A$3040,0))</f>
        <v>Shelby Frey</v>
      </c>
      <c r="H5887" t="str">
        <f t="shared" si="91"/>
        <v>CP25597-3-NY</v>
      </c>
    </row>
    <row r="5888" spans="1:8" x14ac:dyDescent="0.55000000000000004">
      <c r="A5888" t="s">
        <v>5119</v>
      </c>
      <c r="B5888" s="1">
        <v>40977</v>
      </c>
      <c r="C5888" t="s">
        <v>1</v>
      </c>
      <c r="D5888" t="s">
        <v>738</v>
      </c>
      <c r="E5888" t="s">
        <v>307</v>
      </c>
      <c r="F5888">
        <v>70</v>
      </c>
      <c r="G5888" t="str">
        <f t="array" ref="G5888">INDEX(BillToName,MATCH(A5888,'Bill to Data'!$A$2:$A$3040,0))</f>
        <v>Shelby Frey</v>
      </c>
      <c r="H5888" t="str">
        <f t="shared" si="91"/>
        <v>AI11003-VS</v>
      </c>
    </row>
    <row r="5889" spans="1:8" x14ac:dyDescent="0.55000000000000004">
      <c r="A5889" t="s">
        <v>5119</v>
      </c>
      <c r="B5889" s="1">
        <v>40977</v>
      </c>
      <c r="C5889" t="s">
        <v>1</v>
      </c>
      <c r="D5889" t="s">
        <v>805</v>
      </c>
      <c r="E5889" t="s">
        <v>806</v>
      </c>
      <c r="F5889">
        <v>1</v>
      </c>
      <c r="G5889" t="str">
        <f t="array" ref="G5889">INDEX(BillToName,MATCH(A5889,'Bill to Data'!$A$2:$A$3040,0))</f>
        <v>Shelby Frey</v>
      </c>
      <c r="H5889" t="str">
        <f t="shared" si="91"/>
        <v>117-0171-249</v>
      </c>
    </row>
    <row r="5890" spans="1:8" x14ac:dyDescent="0.55000000000000004">
      <c r="A5890" t="s">
        <v>5120</v>
      </c>
      <c r="B5890" s="1">
        <v>40980</v>
      </c>
      <c r="C5890" t="s">
        <v>1</v>
      </c>
      <c r="D5890" t="s">
        <v>748</v>
      </c>
      <c r="E5890" t="s">
        <v>293</v>
      </c>
      <c r="F5890">
        <v>25</v>
      </c>
      <c r="G5890" t="str">
        <f t="array" ref="G5890">INDEX(BillToName,MATCH(A5890,'Bill to Data'!$A$2:$A$3040,0))</f>
        <v>David Winkler</v>
      </c>
      <c r="H5890" t="str">
        <f t="shared" ref="H5890:H5953" si="92">LEFT(D5890,LEN(D5890))</f>
        <v>AIXR110025VP</v>
      </c>
    </row>
    <row r="5891" spans="1:8" x14ac:dyDescent="0.55000000000000004">
      <c r="A5891" t="s">
        <v>5121</v>
      </c>
      <c r="B5891" s="1">
        <v>40980</v>
      </c>
      <c r="C5891" t="s">
        <v>1</v>
      </c>
      <c r="D5891" t="s">
        <v>44</v>
      </c>
      <c r="E5891" t="s">
        <v>45</v>
      </c>
      <c r="F5891">
        <v>5</v>
      </c>
      <c r="G5891" t="str">
        <f t="array" ref="G5891">INDEX(BillToName,MATCH(A5891,'Bill to Data'!$A$2:$A$3040,0))</f>
        <v>robert hall jr</v>
      </c>
      <c r="H5891" t="str">
        <f t="shared" si="92"/>
        <v>19845-25-PP</v>
      </c>
    </row>
    <row r="5892" spans="1:8" x14ac:dyDescent="0.55000000000000004">
      <c r="A5892" t="s">
        <v>5121</v>
      </c>
      <c r="B5892" s="1">
        <v>40980</v>
      </c>
      <c r="C5892" t="s">
        <v>1</v>
      </c>
      <c r="D5892" t="s">
        <v>29</v>
      </c>
      <c r="E5892" t="s">
        <v>30</v>
      </c>
      <c r="F5892">
        <v>5</v>
      </c>
      <c r="G5892" t="str">
        <f t="array" ref="G5892">INDEX(BillToName,MATCH(A5892,'Bill to Data'!$A$2:$A$3040,0))</f>
        <v>robert hall jr</v>
      </c>
      <c r="H5892" t="str">
        <f t="shared" si="92"/>
        <v>25612-4-NYR</v>
      </c>
    </row>
    <row r="5893" spans="1:8" x14ac:dyDescent="0.55000000000000004">
      <c r="A5893" t="s">
        <v>5121</v>
      </c>
      <c r="B5893" s="1">
        <v>40980</v>
      </c>
      <c r="C5893" t="s">
        <v>1</v>
      </c>
      <c r="D5893" t="s">
        <v>522</v>
      </c>
      <c r="E5893" t="s">
        <v>63</v>
      </c>
      <c r="F5893">
        <v>5</v>
      </c>
      <c r="G5893" t="str">
        <f t="array" ref="G5893">INDEX(BillToName,MATCH(A5893,'Bill to Data'!$A$2:$A$3040,0))</f>
        <v>robert hall jr</v>
      </c>
      <c r="H5893" t="str">
        <f t="shared" si="92"/>
        <v>TP8003VS</v>
      </c>
    </row>
    <row r="5894" spans="1:8" x14ac:dyDescent="0.55000000000000004">
      <c r="A5894" t="s">
        <v>5122</v>
      </c>
      <c r="B5894" s="1">
        <v>40980</v>
      </c>
      <c r="C5894" t="s">
        <v>1</v>
      </c>
      <c r="D5894" t="s">
        <v>1751</v>
      </c>
      <c r="E5894" t="s">
        <v>5002</v>
      </c>
      <c r="F5894">
        <v>12</v>
      </c>
      <c r="G5894" t="str">
        <f t="array" ref="G5894">INDEX(BillToName,MATCH(A5894,'Bill to Data'!$A$2:$A$3040,0))</f>
        <v>CONNOR POWELL</v>
      </c>
      <c r="H5894" t="str">
        <f t="shared" si="92"/>
        <v>QJ363C-1-NYB</v>
      </c>
    </row>
    <row r="5895" spans="1:8" x14ac:dyDescent="0.55000000000000004">
      <c r="A5895" t="s">
        <v>5123</v>
      </c>
      <c r="B5895" s="1">
        <v>40980</v>
      </c>
      <c r="C5895" t="s">
        <v>1</v>
      </c>
      <c r="D5895" t="s">
        <v>1194</v>
      </c>
      <c r="E5895" t="s">
        <v>1195</v>
      </c>
      <c r="F5895">
        <v>56</v>
      </c>
      <c r="G5895" t="str">
        <f t="array" ref="G5895">INDEX(BillToName,MATCH(A5895,'Bill to Data'!$A$2:$A$3040,0))</f>
        <v>marlin hruby</v>
      </c>
      <c r="H5895" t="str">
        <f t="shared" si="92"/>
        <v>SJ3-10-VP</v>
      </c>
    </row>
    <row r="5896" spans="1:8" x14ac:dyDescent="0.55000000000000004">
      <c r="A5896" t="s">
        <v>5123</v>
      </c>
      <c r="B5896" s="1">
        <v>40980</v>
      </c>
      <c r="C5896" t="s">
        <v>1</v>
      </c>
      <c r="D5896" t="s">
        <v>1172</v>
      </c>
      <c r="E5896" t="s">
        <v>1173</v>
      </c>
      <c r="F5896">
        <v>56</v>
      </c>
      <c r="G5896" t="str">
        <f t="array" ref="G5896">INDEX(BillToName,MATCH(A5896,'Bill to Data'!$A$2:$A$3040,0))</f>
        <v>marlin hruby</v>
      </c>
      <c r="H5896" t="str">
        <f t="shared" si="92"/>
        <v>SJ3-05-VP</v>
      </c>
    </row>
    <row r="5897" spans="1:8" x14ac:dyDescent="0.55000000000000004">
      <c r="A5897" t="s">
        <v>5124</v>
      </c>
      <c r="B5897" s="1">
        <v>40980</v>
      </c>
      <c r="C5897" t="s">
        <v>138</v>
      </c>
      <c r="D5897" t="s">
        <v>533</v>
      </c>
      <c r="E5897" t="s">
        <v>534</v>
      </c>
      <c r="F5897">
        <v>1</v>
      </c>
      <c r="G5897" t="str">
        <f t="array" ref="G5897">INDEX(BillToName,MATCH(A5897,'Bill to Data'!$A$2:$A$3040,0))</f>
        <v>STEVE KING</v>
      </c>
      <c r="H5897" t="str">
        <f t="shared" si="92"/>
        <v>23890</v>
      </c>
    </row>
    <row r="5898" spans="1:8" x14ac:dyDescent="0.55000000000000004">
      <c r="A5898" t="s">
        <v>5124</v>
      </c>
      <c r="B5898" s="1">
        <v>40980</v>
      </c>
      <c r="C5898" t="s">
        <v>138</v>
      </c>
      <c r="D5898" t="s">
        <v>1803</v>
      </c>
      <c r="E5898" t="s">
        <v>120</v>
      </c>
      <c r="F5898">
        <v>14</v>
      </c>
      <c r="G5898" t="str">
        <f t="array" ref="G5898">INDEX(BillToName,MATCH(A5898,'Bill to Data'!$A$2:$A$3040,0))</f>
        <v>STEVE KING</v>
      </c>
      <c r="H5898" t="str">
        <f t="shared" si="92"/>
        <v>XR11005-VS</v>
      </c>
    </row>
    <row r="5899" spans="1:8" x14ac:dyDescent="0.55000000000000004">
      <c r="A5899" t="s">
        <v>5125</v>
      </c>
      <c r="B5899" s="1">
        <v>40980</v>
      </c>
      <c r="C5899" t="s">
        <v>1</v>
      </c>
      <c r="D5899" t="s">
        <v>52</v>
      </c>
      <c r="E5899" t="s">
        <v>12</v>
      </c>
      <c r="F5899">
        <v>2</v>
      </c>
      <c r="G5899" t="str">
        <f t="array" ref="G5899">INDEX(BillToName,MATCH(A5899,'Bill to Data'!$A$2:$A$3040,0))</f>
        <v>PATRICIA TOMLINSON</v>
      </c>
      <c r="H5899" t="str">
        <f t="shared" si="92"/>
        <v>50800-21-AL-300</v>
      </c>
    </row>
    <row r="5900" spans="1:8" x14ac:dyDescent="0.55000000000000004">
      <c r="A5900" t="s">
        <v>5125</v>
      </c>
      <c r="B5900" s="1">
        <v>40980</v>
      </c>
      <c r="C5900" t="s">
        <v>1</v>
      </c>
      <c r="D5900" t="s">
        <v>330</v>
      </c>
      <c r="E5900" t="s">
        <v>12</v>
      </c>
      <c r="F5900">
        <v>2</v>
      </c>
      <c r="G5900" t="str">
        <f t="array" ref="G5900">INDEX(BillToName,MATCH(A5900,'Bill to Data'!$A$2:$A$3040,0))</f>
        <v>PATRICIA TOMLINSON</v>
      </c>
      <c r="H5900" t="str">
        <f t="shared" si="92"/>
        <v>50800-15-PP-406</v>
      </c>
    </row>
    <row r="5901" spans="1:8" x14ac:dyDescent="0.55000000000000004">
      <c r="A5901" t="s">
        <v>5126</v>
      </c>
      <c r="B5901" s="1">
        <v>40980</v>
      </c>
      <c r="C5901" t="s">
        <v>1</v>
      </c>
      <c r="D5901" t="s">
        <v>533</v>
      </c>
      <c r="E5901" t="s">
        <v>534</v>
      </c>
      <c r="F5901">
        <v>1</v>
      </c>
      <c r="G5901" t="str">
        <f t="array" ref="G5901">INDEX(BillToName,MATCH(A5901,'Bill to Data'!$A$2:$A$3040,0))</f>
        <v>Adam Ebensberger</v>
      </c>
      <c r="H5901" t="str">
        <f t="shared" si="92"/>
        <v>23890</v>
      </c>
    </row>
    <row r="5902" spans="1:8" x14ac:dyDescent="0.55000000000000004">
      <c r="A5902" t="s">
        <v>5127</v>
      </c>
      <c r="B5902" s="1">
        <v>40980</v>
      </c>
      <c r="C5902" t="s">
        <v>138</v>
      </c>
      <c r="D5902" t="s">
        <v>852</v>
      </c>
      <c r="E5902" t="s">
        <v>4734</v>
      </c>
      <c r="F5902">
        <v>1</v>
      </c>
      <c r="G5902" t="str">
        <f t="array" ref="G5902">INDEX(BillToName,MATCH(A5902,'Bill to Data'!$A$2:$A$3040,0))</f>
        <v>Jerry Yancy</v>
      </c>
      <c r="H5902" t="str">
        <f t="shared" si="92"/>
        <v>HB200</v>
      </c>
    </row>
    <row r="5903" spans="1:8" x14ac:dyDescent="0.55000000000000004">
      <c r="A5903" t="s">
        <v>5128</v>
      </c>
      <c r="B5903" s="1">
        <v>40980</v>
      </c>
      <c r="C5903" t="s">
        <v>138</v>
      </c>
      <c r="D5903" t="s">
        <v>350</v>
      </c>
      <c r="E5903" t="s">
        <v>351</v>
      </c>
      <c r="F5903">
        <v>2</v>
      </c>
      <c r="G5903" t="str">
        <f t="array" ref="G5903">INDEX(BillToName,MATCH(A5903,'Bill to Data'!$A$2:$A$3040,0))</f>
        <v>Adrian Orchards</v>
      </c>
      <c r="H5903" t="str">
        <f t="shared" si="92"/>
        <v>AA144A-1</v>
      </c>
    </row>
    <row r="5904" spans="1:8" x14ac:dyDescent="0.55000000000000004">
      <c r="A5904" t="s">
        <v>5129</v>
      </c>
      <c r="B5904" s="1">
        <v>40980</v>
      </c>
      <c r="C5904" t="s">
        <v>1</v>
      </c>
      <c r="D5904" t="s">
        <v>1573</v>
      </c>
      <c r="E5904" t="s">
        <v>1574</v>
      </c>
      <c r="F5904">
        <v>36</v>
      </c>
      <c r="G5904" t="str">
        <f t="array" ref="G5904">INDEX(BillToName,MATCH(A5904,'Bill to Data'!$A$2:$A$3040,0))</f>
        <v>Guy Vallett</v>
      </c>
      <c r="H5904" t="str">
        <f t="shared" si="92"/>
        <v>50854-NYB</v>
      </c>
    </row>
    <row r="5905" spans="1:8" x14ac:dyDescent="0.55000000000000004">
      <c r="A5905" t="s">
        <v>5129</v>
      </c>
      <c r="B5905" s="1">
        <v>40980</v>
      </c>
      <c r="C5905" t="s">
        <v>1</v>
      </c>
      <c r="D5905" t="s">
        <v>998</v>
      </c>
      <c r="E5905" t="s">
        <v>72</v>
      </c>
      <c r="F5905">
        <v>36</v>
      </c>
      <c r="G5905" t="str">
        <f t="array" ref="G5905">INDEX(BillToName,MATCH(A5905,'Bill to Data'!$A$2:$A$3040,0))</f>
        <v>Guy Vallett</v>
      </c>
      <c r="H5905" t="str">
        <f t="shared" si="92"/>
        <v>55215-50-VI</v>
      </c>
    </row>
    <row r="5906" spans="1:8" x14ac:dyDescent="0.55000000000000004">
      <c r="A5906" t="s">
        <v>5129</v>
      </c>
      <c r="B5906" s="1">
        <v>40980</v>
      </c>
      <c r="C5906" t="s">
        <v>1</v>
      </c>
      <c r="D5906" t="s">
        <v>1274</v>
      </c>
      <c r="E5906" t="s">
        <v>1275</v>
      </c>
      <c r="F5906">
        <v>36</v>
      </c>
      <c r="G5906" t="str">
        <f t="array" ref="G5906">INDEX(BillToName,MATCH(A5906,'Bill to Data'!$A$2:$A$3040,0))</f>
        <v>Guy Vallett</v>
      </c>
      <c r="H5906" t="str">
        <f t="shared" si="92"/>
        <v>SJ7-06-VP</v>
      </c>
    </row>
    <row r="5907" spans="1:8" x14ac:dyDescent="0.55000000000000004">
      <c r="A5907" t="s">
        <v>5130</v>
      </c>
      <c r="B5907" s="1">
        <v>40980</v>
      </c>
      <c r="C5907" t="s">
        <v>138</v>
      </c>
      <c r="D5907" t="s">
        <v>269</v>
      </c>
      <c r="E5907" t="s">
        <v>4731</v>
      </c>
      <c r="F5907">
        <v>1</v>
      </c>
      <c r="G5907" t="str">
        <f t="array" ref="G5907">INDEX(BillToName,MATCH(A5907,'Bill to Data'!$A$2:$A$3040,0))</f>
        <v>PORT FARMS</v>
      </c>
      <c r="H5907" t="str">
        <f t="shared" si="92"/>
        <v>TEE075</v>
      </c>
    </row>
    <row r="5908" spans="1:8" x14ac:dyDescent="0.55000000000000004">
      <c r="A5908" t="s">
        <v>5130</v>
      </c>
      <c r="B5908" s="1">
        <v>40980</v>
      </c>
      <c r="C5908" t="s">
        <v>138</v>
      </c>
      <c r="D5908" t="s">
        <v>3339</v>
      </c>
      <c r="E5908" t="s">
        <v>3340</v>
      </c>
      <c r="F5908">
        <v>1</v>
      </c>
      <c r="G5908" t="str">
        <f t="array" ref="G5908">INDEX(BillToName,MATCH(A5908,'Bill to Data'!$A$2:$A$3040,0))</f>
        <v>PORT FARMS</v>
      </c>
      <c r="H5908" t="str">
        <f t="shared" si="92"/>
        <v>90-02628</v>
      </c>
    </row>
    <row r="5909" spans="1:8" x14ac:dyDescent="0.55000000000000004">
      <c r="A5909" t="s">
        <v>5130</v>
      </c>
      <c r="B5909" s="1">
        <v>40980</v>
      </c>
      <c r="C5909" t="s">
        <v>138</v>
      </c>
      <c r="D5909" t="s">
        <v>5131</v>
      </c>
      <c r="E5909" t="s">
        <v>4909</v>
      </c>
      <c r="F5909">
        <v>0</v>
      </c>
      <c r="G5909" t="str">
        <f t="array" ref="G5909">INDEX(BillToName,MATCH(A5909,'Bill to Data'!$A$2:$A$3040,0))</f>
        <v>PORT FARMS</v>
      </c>
      <c r="H5909" t="str">
        <f t="shared" si="92"/>
        <v>V130-125</v>
      </c>
    </row>
    <row r="5910" spans="1:8" x14ac:dyDescent="0.55000000000000004">
      <c r="A5910" t="s">
        <v>5130</v>
      </c>
      <c r="B5910" s="1">
        <v>40980</v>
      </c>
      <c r="C5910" t="s">
        <v>138</v>
      </c>
      <c r="D5910" t="s">
        <v>46</v>
      </c>
      <c r="E5910" t="s">
        <v>47</v>
      </c>
      <c r="F5910">
        <v>4</v>
      </c>
      <c r="G5910" t="str">
        <f t="array" ref="G5910">INDEX(BillToName,MATCH(A5910,'Bill to Data'!$A$2:$A$3040,0))</f>
        <v>PORT FARMS</v>
      </c>
      <c r="H5910" t="str">
        <f t="shared" si="92"/>
        <v>TTJ60-11003VP</v>
      </c>
    </row>
    <row r="5911" spans="1:8" x14ac:dyDescent="0.55000000000000004">
      <c r="A5911" t="s">
        <v>5130</v>
      </c>
      <c r="B5911" s="1">
        <v>40980</v>
      </c>
      <c r="C5911" t="s">
        <v>138</v>
      </c>
      <c r="D5911" t="s">
        <v>522</v>
      </c>
      <c r="E5911" t="s">
        <v>63</v>
      </c>
      <c r="F5911">
        <v>4</v>
      </c>
      <c r="G5911" t="str">
        <f t="array" ref="G5911">INDEX(BillToName,MATCH(A5911,'Bill to Data'!$A$2:$A$3040,0))</f>
        <v>PORT FARMS</v>
      </c>
      <c r="H5911" t="str">
        <f t="shared" si="92"/>
        <v>TP8003VS</v>
      </c>
    </row>
    <row r="5912" spans="1:8" x14ac:dyDescent="0.55000000000000004">
      <c r="A5912" t="s">
        <v>5130</v>
      </c>
      <c r="B5912" s="1">
        <v>40980</v>
      </c>
      <c r="C5912" t="s">
        <v>138</v>
      </c>
      <c r="D5912" t="s">
        <v>535</v>
      </c>
      <c r="E5912" t="s">
        <v>257</v>
      </c>
      <c r="F5912">
        <v>20</v>
      </c>
      <c r="G5912" t="str">
        <f t="array" ref="G5912">INDEX(BillToName,MATCH(A5912,'Bill to Data'!$A$2:$A$3040,0))</f>
        <v>PORT FARMS</v>
      </c>
      <c r="H5912" t="str">
        <f t="shared" si="92"/>
        <v>L85-075</v>
      </c>
    </row>
    <row r="5913" spans="1:8" x14ac:dyDescent="0.55000000000000004">
      <c r="A5913" t="s">
        <v>5130</v>
      </c>
      <c r="B5913" s="1">
        <v>40980</v>
      </c>
      <c r="C5913" t="s">
        <v>138</v>
      </c>
      <c r="D5913" t="s">
        <v>350</v>
      </c>
      <c r="E5913" t="s">
        <v>351</v>
      </c>
      <c r="F5913">
        <v>1</v>
      </c>
      <c r="G5913" t="str">
        <f t="array" ref="G5913">INDEX(BillToName,MATCH(A5913,'Bill to Data'!$A$2:$A$3040,0))</f>
        <v>PORT FARMS</v>
      </c>
      <c r="H5913" t="str">
        <f t="shared" si="92"/>
        <v>AA144A-1</v>
      </c>
    </row>
    <row r="5914" spans="1:8" x14ac:dyDescent="0.55000000000000004">
      <c r="A5914" t="s">
        <v>5132</v>
      </c>
      <c r="B5914" s="1">
        <v>40980</v>
      </c>
      <c r="C5914" t="s">
        <v>138</v>
      </c>
      <c r="D5914" t="s">
        <v>2726</v>
      </c>
      <c r="E5914" t="s">
        <v>134</v>
      </c>
      <c r="F5914">
        <v>1</v>
      </c>
      <c r="G5914" t="str">
        <f t="array" ref="G5914">INDEX(BillToName,MATCH(A5914,'Bill to Data'!$A$2:$A$3040,0))</f>
        <v>RONNIE BERNON</v>
      </c>
      <c r="H5914" t="str">
        <f t="shared" si="92"/>
        <v>9008C-O</v>
      </c>
    </row>
    <row r="5915" spans="1:8" x14ac:dyDescent="0.55000000000000004">
      <c r="A5915" t="s">
        <v>5133</v>
      </c>
      <c r="B5915" s="1">
        <v>40980</v>
      </c>
      <c r="C5915" t="s">
        <v>1</v>
      </c>
      <c r="D5915" t="s">
        <v>71</v>
      </c>
      <c r="E5915" t="s">
        <v>72</v>
      </c>
      <c r="F5915">
        <v>100</v>
      </c>
      <c r="G5915" t="str">
        <f t="array" ref="G5915">INDEX(BillToName,MATCH(A5915,'Bill to Data'!$A$2:$A$3040,0))</f>
        <v>Steven Leonard</v>
      </c>
      <c r="H5915" t="str">
        <f t="shared" si="92"/>
        <v>55215-50-EPR</v>
      </c>
    </row>
    <row r="5916" spans="1:8" x14ac:dyDescent="0.55000000000000004">
      <c r="A5916" t="s">
        <v>5133</v>
      </c>
      <c r="B5916" s="1">
        <v>40980</v>
      </c>
      <c r="C5916" t="s">
        <v>1</v>
      </c>
      <c r="D5916" t="s">
        <v>44</v>
      </c>
      <c r="E5916" t="s">
        <v>45</v>
      </c>
      <c r="F5916">
        <v>100</v>
      </c>
      <c r="G5916" t="str">
        <f t="array" ref="G5916">INDEX(BillToName,MATCH(A5916,'Bill to Data'!$A$2:$A$3040,0))</f>
        <v>Steven Leonard</v>
      </c>
      <c r="H5916" t="str">
        <f t="shared" si="92"/>
        <v>19845-25-PP</v>
      </c>
    </row>
    <row r="5917" spans="1:8" x14ac:dyDescent="0.55000000000000004">
      <c r="A5917" t="s">
        <v>5133</v>
      </c>
      <c r="B5917" s="1">
        <v>40980</v>
      </c>
      <c r="C5917" t="s">
        <v>1</v>
      </c>
      <c r="D5917" t="s">
        <v>318</v>
      </c>
      <c r="E5917" t="s">
        <v>319</v>
      </c>
      <c r="F5917">
        <v>10</v>
      </c>
      <c r="G5917" t="str">
        <f t="array" ref="G5917">INDEX(BillToName,MATCH(A5917,'Bill to Data'!$A$2:$A$3040,0))</f>
        <v>Steven Leonard</v>
      </c>
      <c r="H5917" t="str">
        <f t="shared" si="92"/>
        <v>AA111SQ-1-1/2</v>
      </c>
    </row>
    <row r="5918" spans="1:8" x14ac:dyDescent="0.55000000000000004">
      <c r="A5918" t="s">
        <v>5133</v>
      </c>
      <c r="B5918" s="1">
        <v>40980</v>
      </c>
      <c r="C5918" t="s">
        <v>1</v>
      </c>
      <c r="D5918" t="s">
        <v>308</v>
      </c>
      <c r="E5918" t="s">
        <v>293</v>
      </c>
      <c r="F5918">
        <v>25</v>
      </c>
      <c r="G5918" t="str">
        <f t="array" ref="G5918">INDEX(BillToName,MATCH(A5918,'Bill to Data'!$A$2:$A$3040,0))</f>
        <v>Steven Leonard</v>
      </c>
      <c r="H5918" t="str">
        <f t="shared" si="92"/>
        <v>AIXR11003VP</v>
      </c>
    </row>
    <row r="5919" spans="1:8" x14ac:dyDescent="0.55000000000000004">
      <c r="A5919" t="s">
        <v>5133</v>
      </c>
      <c r="B5919" s="1">
        <v>40980</v>
      </c>
      <c r="C5919" t="s">
        <v>1</v>
      </c>
      <c r="D5919" t="s">
        <v>312</v>
      </c>
      <c r="E5919" t="s">
        <v>198</v>
      </c>
      <c r="F5919">
        <v>4</v>
      </c>
      <c r="G5919" t="str">
        <f t="array" ref="G5919">INDEX(BillToName,MATCH(A5919,'Bill to Data'!$A$2:$A$3040,0))</f>
        <v>Steven Leonard</v>
      </c>
      <c r="H5919" t="str">
        <f t="shared" si="92"/>
        <v>22251-311-750-N</v>
      </c>
    </row>
    <row r="5920" spans="1:8" x14ac:dyDescent="0.55000000000000004">
      <c r="A5920" t="s">
        <v>5133</v>
      </c>
      <c r="B5920" s="1">
        <v>40980</v>
      </c>
      <c r="C5920" t="s">
        <v>1</v>
      </c>
      <c r="D5920" t="s">
        <v>197</v>
      </c>
      <c r="E5920" t="s">
        <v>198</v>
      </c>
      <c r="F5920">
        <v>10</v>
      </c>
      <c r="G5920" t="str">
        <f t="array" ref="G5920">INDEX(BillToName,MATCH(A5920,'Bill to Data'!$A$2:$A$3040,0))</f>
        <v>Steven Leonard</v>
      </c>
      <c r="H5920" t="str">
        <f t="shared" si="92"/>
        <v>22252-312-750-N</v>
      </c>
    </row>
    <row r="5921" spans="1:8" x14ac:dyDescent="0.55000000000000004">
      <c r="A5921" t="s">
        <v>5134</v>
      </c>
      <c r="B5921" s="1">
        <v>40980</v>
      </c>
      <c r="C5921" t="s">
        <v>1</v>
      </c>
      <c r="D5921" t="s">
        <v>1544</v>
      </c>
      <c r="E5921" t="s">
        <v>1545</v>
      </c>
      <c r="F5921">
        <v>30</v>
      </c>
      <c r="G5921" t="str">
        <f t="array" ref="G5921">INDEX(BillToName,MATCH(A5921,'Bill to Data'!$A$2:$A$3040,0))</f>
        <v>Edward Bowmar</v>
      </c>
      <c r="H5921" t="str">
        <f t="shared" si="92"/>
        <v>SJ7-05-VP</v>
      </c>
    </row>
    <row r="5922" spans="1:8" x14ac:dyDescent="0.55000000000000004">
      <c r="A5922" t="s">
        <v>5135</v>
      </c>
      <c r="B5922" s="1">
        <v>40980</v>
      </c>
      <c r="C5922" t="s">
        <v>1</v>
      </c>
      <c r="D5922" t="s">
        <v>3785</v>
      </c>
      <c r="E5922" t="s">
        <v>435</v>
      </c>
      <c r="F5922">
        <v>6</v>
      </c>
      <c r="G5922" t="str">
        <f t="array" ref="G5922">INDEX(BillToName,MATCH(A5922,'Bill to Data'!$A$2:$A$3040,0))</f>
        <v>Jonathan Siebert</v>
      </c>
      <c r="H5922" t="str">
        <f t="shared" si="92"/>
        <v>TX-VS1</v>
      </c>
    </row>
    <row r="5923" spans="1:8" x14ac:dyDescent="0.55000000000000004">
      <c r="A5923" t="s">
        <v>5136</v>
      </c>
      <c r="B5923" s="1">
        <v>40980</v>
      </c>
      <c r="C5923" t="s">
        <v>138</v>
      </c>
      <c r="D5923" t="s">
        <v>970</v>
      </c>
      <c r="E5923" t="s">
        <v>971</v>
      </c>
      <c r="F5923">
        <v>25</v>
      </c>
      <c r="G5923" t="str">
        <f t="array" ref="G5923">INDEX(BillToName,MATCH(A5923,'Bill to Data'!$A$2:$A$3040,0))</f>
        <v>FLINT HILL</v>
      </c>
      <c r="H5923" t="str">
        <f t="shared" si="92"/>
        <v>AIC11004-VS</v>
      </c>
    </row>
    <row r="5924" spans="1:8" x14ac:dyDescent="0.55000000000000004">
      <c r="A5924" t="s">
        <v>5136</v>
      </c>
      <c r="B5924" s="1">
        <v>40980</v>
      </c>
      <c r="C5924" t="s">
        <v>138</v>
      </c>
      <c r="D5924" t="s">
        <v>1801</v>
      </c>
      <c r="E5924" t="s">
        <v>30</v>
      </c>
      <c r="F5924">
        <v>40</v>
      </c>
      <c r="G5924" t="str">
        <f t="array" ref="G5924">INDEX(BillToName,MATCH(A5924,'Bill to Data'!$A$2:$A$3040,0))</f>
        <v>FLINT HILL</v>
      </c>
      <c r="H5924" t="str">
        <f t="shared" si="92"/>
        <v>25598-7-NYR</v>
      </c>
    </row>
    <row r="5925" spans="1:8" x14ac:dyDescent="0.55000000000000004">
      <c r="A5925" t="s">
        <v>5136</v>
      </c>
      <c r="B5925" s="1">
        <v>40980</v>
      </c>
      <c r="C5925" t="s">
        <v>138</v>
      </c>
      <c r="D5925" t="s">
        <v>5137</v>
      </c>
      <c r="E5925" t="s">
        <v>154</v>
      </c>
      <c r="F5925">
        <v>3</v>
      </c>
      <c r="G5925" t="str">
        <f t="array" ref="G5925">INDEX(BillToName,MATCH(A5925,'Bill to Data'!$A$2:$A$3040,0))</f>
        <v>FLINT HILL</v>
      </c>
      <c r="H5925" t="str">
        <f t="shared" si="92"/>
        <v>13434-406-NYB</v>
      </c>
    </row>
    <row r="5926" spans="1:8" x14ac:dyDescent="0.55000000000000004">
      <c r="A5926" t="s">
        <v>5136</v>
      </c>
      <c r="B5926" s="1">
        <v>40980</v>
      </c>
      <c r="C5926" t="s">
        <v>138</v>
      </c>
      <c r="D5926" t="s">
        <v>1857</v>
      </c>
      <c r="E5926" t="s">
        <v>106</v>
      </c>
      <c r="F5926">
        <v>40</v>
      </c>
      <c r="G5926" t="str">
        <f t="array" ref="G5926">INDEX(BillToName,MATCH(A5926,'Bill to Data'!$A$2:$A$3040,0))</f>
        <v>FLINT HILL</v>
      </c>
      <c r="H5926" t="str">
        <f t="shared" si="92"/>
        <v>AIC11008-VS</v>
      </c>
    </row>
    <row r="5927" spans="1:8" x14ac:dyDescent="0.55000000000000004">
      <c r="A5927" t="s">
        <v>5138</v>
      </c>
      <c r="B5927" s="1">
        <v>40980</v>
      </c>
      <c r="C5927" t="s">
        <v>1</v>
      </c>
      <c r="D5927" t="s">
        <v>2449</v>
      </c>
      <c r="E5927" t="s">
        <v>2450</v>
      </c>
      <c r="F5927">
        <v>2</v>
      </c>
      <c r="G5927" t="str">
        <f t="array" ref="G5927">INDEX(BillToName,MATCH(A5927,'Bill to Data'!$A$2:$A$3040,0))</f>
        <v>Thomas Refuse Service Inc</v>
      </c>
      <c r="H5927" t="str">
        <f t="shared" si="92"/>
        <v>4111-035</v>
      </c>
    </row>
    <row r="5928" spans="1:8" x14ac:dyDescent="0.55000000000000004">
      <c r="A5928" t="s">
        <v>5139</v>
      </c>
      <c r="B5928" s="1">
        <v>40981</v>
      </c>
      <c r="C5928" t="s">
        <v>1</v>
      </c>
      <c r="D5928" t="s">
        <v>1002</v>
      </c>
      <c r="E5928" t="s">
        <v>3717</v>
      </c>
      <c r="F5928">
        <v>2</v>
      </c>
      <c r="G5928" t="str">
        <f t="array" ref="G5928">INDEX(BillToName,MATCH(A5928,'Bill to Data'!$A$2:$A$3040,0))</f>
        <v>KENT MCGUIRE</v>
      </c>
      <c r="H5928" t="str">
        <f t="shared" si="92"/>
        <v>22650-PP-1/4</v>
      </c>
    </row>
    <row r="5929" spans="1:8" x14ac:dyDescent="0.55000000000000004">
      <c r="A5929" t="s">
        <v>5140</v>
      </c>
      <c r="B5929" s="1">
        <v>40981</v>
      </c>
      <c r="C5929" t="s">
        <v>1</v>
      </c>
      <c r="D5929" t="s">
        <v>1968</v>
      </c>
      <c r="E5929" t="s">
        <v>120</v>
      </c>
      <c r="F5929">
        <v>8</v>
      </c>
      <c r="G5929" t="str">
        <f t="array" ref="G5929">INDEX(BillToName,MATCH(A5929,'Bill to Data'!$A$2:$A$3040,0))</f>
        <v>jason buehring</v>
      </c>
      <c r="H5929" t="str">
        <f t="shared" si="92"/>
        <v>XR8005VS</v>
      </c>
    </row>
    <row r="5930" spans="1:8" x14ac:dyDescent="0.55000000000000004">
      <c r="A5930" t="s">
        <v>5141</v>
      </c>
      <c r="B5930" s="1">
        <v>40981</v>
      </c>
      <c r="C5930" t="s">
        <v>138</v>
      </c>
      <c r="D5930" t="s">
        <v>1260</v>
      </c>
      <c r="E5930" t="s">
        <v>5142</v>
      </c>
      <c r="F5930">
        <v>2</v>
      </c>
      <c r="G5930" t="str">
        <f t="array" ref="G5930">INDEX(BillToName,MATCH(A5930,'Bill to Data'!$A$2:$A$3040,0))</f>
        <v>Andrew Chomas</v>
      </c>
      <c r="H5930" t="str">
        <f t="shared" si="92"/>
        <v>R0420426</v>
      </c>
    </row>
    <row r="5931" spans="1:8" x14ac:dyDescent="0.55000000000000004">
      <c r="A5931" t="s">
        <v>5141</v>
      </c>
      <c r="B5931" s="1">
        <v>40981</v>
      </c>
      <c r="C5931" t="s">
        <v>138</v>
      </c>
      <c r="D5931" t="s">
        <v>384</v>
      </c>
      <c r="E5931" t="s">
        <v>385</v>
      </c>
      <c r="F5931">
        <v>8</v>
      </c>
      <c r="G5931" t="str">
        <f t="array" ref="G5931">INDEX(BillToName,MATCH(A5931,'Bill to Data'!$A$2:$A$3040,0))</f>
        <v>Andrew Chomas</v>
      </c>
      <c r="H5931" t="str">
        <f t="shared" si="92"/>
        <v>QJ4676-1/4-NYR</v>
      </c>
    </row>
    <row r="5932" spans="1:8" x14ac:dyDescent="0.55000000000000004">
      <c r="A5932" t="s">
        <v>5141</v>
      </c>
      <c r="B5932" s="1">
        <v>40981</v>
      </c>
      <c r="C5932" t="s">
        <v>138</v>
      </c>
      <c r="D5932" t="s">
        <v>155</v>
      </c>
      <c r="E5932" t="s">
        <v>156</v>
      </c>
      <c r="F5932">
        <v>18</v>
      </c>
      <c r="G5932" t="str">
        <f t="array" ref="G5932">INDEX(BillToName,MATCH(A5932,'Bill to Data'!$A$2:$A$3040,0))</f>
        <v>Andrew Chomas</v>
      </c>
      <c r="H5932" t="str">
        <f t="shared" si="92"/>
        <v>QJ1/4T-NYB</v>
      </c>
    </row>
    <row r="5933" spans="1:8" x14ac:dyDescent="0.55000000000000004">
      <c r="A5933" t="s">
        <v>5141</v>
      </c>
      <c r="B5933" s="1">
        <v>40981</v>
      </c>
      <c r="C5933" t="s">
        <v>138</v>
      </c>
      <c r="D5933" t="s">
        <v>724</v>
      </c>
      <c r="E5933" t="s">
        <v>5143</v>
      </c>
      <c r="F5933">
        <v>15</v>
      </c>
      <c r="G5933" t="str">
        <f t="array" ref="G5933">INDEX(BillToName,MATCH(A5933,'Bill to Data'!$A$2:$A$3040,0))</f>
        <v>Andrew Chomas</v>
      </c>
      <c r="H5933" t="str">
        <f t="shared" si="92"/>
        <v>P0420416</v>
      </c>
    </row>
    <row r="5934" spans="1:8" x14ac:dyDescent="0.55000000000000004">
      <c r="A5934" t="s">
        <v>5144</v>
      </c>
      <c r="B5934" s="1">
        <v>40981</v>
      </c>
      <c r="C5934" t="s">
        <v>138</v>
      </c>
      <c r="D5934" t="s">
        <v>5145</v>
      </c>
      <c r="E5934" t="s">
        <v>307</v>
      </c>
      <c r="F5934">
        <v>40</v>
      </c>
      <c r="G5934" t="str">
        <f t="array" ref="G5934">INDEX(BillToName,MATCH(A5934,'Bill to Data'!$A$2:$A$3040,0))</f>
        <v>FLINT HILL</v>
      </c>
      <c r="H5934" t="str">
        <f t="shared" si="92"/>
        <v>AI8005VS</v>
      </c>
    </row>
    <row r="5935" spans="1:8" x14ac:dyDescent="0.55000000000000004">
      <c r="A5935" t="s">
        <v>5146</v>
      </c>
      <c r="B5935" s="1">
        <v>40981</v>
      </c>
      <c r="C5935" t="s">
        <v>138</v>
      </c>
      <c r="D5935" t="s">
        <v>5147</v>
      </c>
      <c r="E5935" t="s">
        <v>5148</v>
      </c>
      <c r="F5935">
        <v>1</v>
      </c>
      <c r="G5935" t="str">
        <f t="array" ref="G5935">INDEX(BillToName,MATCH(A5935,'Bill to Data'!$A$2:$A$3040,0))</f>
        <v>Boyd Ryan</v>
      </c>
      <c r="H5935" t="str">
        <f t="shared" si="92"/>
        <v>IN0085-30</v>
      </c>
    </row>
    <row r="5936" spans="1:8" x14ac:dyDescent="0.55000000000000004">
      <c r="A5936" t="s">
        <v>5146</v>
      </c>
      <c r="B5936" s="1">
        <v>40981</v>
      </c>
      <c r="C5936" t="s">
        <v>138</v>
      </c>
      <c r="D5936" t="s">
        <v>1093</v>
      </c>
      <c r="E5936" t="s">
        <v>1094</v>
      </c>
      <c r="F5936">
        <v>1</v>
      </c>
      <c r="G5936" t="str">
        <f t="array" ref="G5936">INDEX(BillToName,MATCH(A5936,'Bill to Data'!$A$2:$A$3040,0))</f>
        <v>Boyd Ryan</v>
      </c>
      <c r="H5936" t="str">
        <f t="shared" si="92"/>
        <v>IN40/85-ST</v>
      </c>
    </row>
    <row r="5937" spans="1:8" x14ac:dyDescent="0.55000000000000004">
      <c r="A5937" t="s">
        <v>5149</v>
      </c>
      <c r="B5937" s="1">
        <v>40981</v>
      </c>
      <c r="C5937" t="s">
        <v>1</v>
      </c>
      <c r="D5937" t="s">
        <v>3288</v>
      </c>
      <c r="E5937" t="s">
        <v>4283</v>
      </c>
      <c r="F5937">
        <v>10</v>
      </c>
      <c r="G5937" t="str">
        <f t="array" ref="G5937">INDEX(BillToName,MATCH(A5937,'Bill to Data'!$A$2:$A$3040,0))</f>
        <v>Shaun Houim</v>
      </c>
      <c r="H5937" t="str">
        <f t="shared" si="92"/>
        <v>LSM300-50</v>
      </c>
    </row>
    <row r="5938" spans="1:8" x14ac:dyDescent="0.55000000000000004">
      <c r="A5938" t="s">
        <v>5150</v>
      </c>
      <c r="B5938" s="1">
        <v>40981</v>
      </c>
      <c r="C5938" t="s">
        <v>138</v>
      </c>
      <c r="D5938" t="s">
        <v>2823</v>
      </c>
      <c r="E5938" t="s">
        <v>5151</v>
      </c>
      <c r="F5938">
        <v>1</v>
      </c>
      <c r="G5938" t="str">
        <f t="array" ref="G5938">INDEX(BillToName,MATCH(A5938,'Bill to Data'!$A$2:$A$3040,0))</f>
        <v>LORAN ALBUS</v>
      </c>
      <c r="H5938" t="str">
        <f t="shared" si="92"/>
        <v>SF2IN</v>
      </c>
    </row>
    <row r="5939" spans="1:8" x14ac:dyDescent="0.55000000000000004">
      <c r="A5939" t="s">
        <v>5150</v>
      </c>
      <c r="B5939" s="1">
        <v>40981</v>
      </c>
      <c r="C5939" t="s">
        <v>138</v>
      </c>
      <c r="D5939" t="s">
        <v>2816</v>
      </c>
      <c r="E5939" t="s">
        <v>2817</v>
      </c>
      <c r="F5939">
        <v>1</v>
      </c>
      <c r="G5939" t="str">
        <f t="array" ref="G5939">INDEX(BillToName,MATCH(A5939,'Bill to Data'!$A$2:$A$3040,0))</f>
        <v>LORAN ALBUS</v>
      </c>
      <c r="H5939" t="str">
        <f t="shared" si="92"/>
        <v>RF002</v>
      </c>
    </row>
    <row r="5940" spans="1:8" x14ac:dyDescent="0.55000000000000004">
      <c r="A5940" t="s">
        <v>5152</v>
      </c>
      <c r="B5940" s="1">
        <v>40981</v>
      </c>
      <c r="C5940" t="s">
        <v>1</v>
      </c>
      <c r="D5940" t="s">
        <v>111</v>
      </c>
      <c r="E5940" t="s">
        <v>76</v>
      </c>
      <c r="F5940">
        <v>4</v>
      </c>
      <c r="G5940" t="str">
        <f t="array" ref="G5940">INDEX(BillToName,MATCH(A5940,'Bill to Data'!$A$2:$A$3040,0))</f>
        <v>Scott Harris</v>
      </c>
      <c r="H5940" t="str">
        <f t="shared" si="92"/>
        <v>QJ111SQ-1</v>
      </c>
    </row>
    <row r="5941" spans="1:8" x14ac:dyDescent="0.55000000000000004">
      <c r="A5941" t="s">
        <v>5152</v>
      </c>
      <c r="B5941" s="1">
        <v>40981</v>
      </c>
      <c r="C5941" t="s">
        <v>1</v>
      </c>
      <c r="D5941" t="s">
        <v>164</v>
      </c>
      <c r="E5941" t="s">
        <v>81</v>
      </c>
      <c r="F5941">
        <v>4</v>
      </c>
      <c r="G5941" t="str">
        <f t="array" ref="G5941">INDEX(BillToName,MATCH(A5941,'Bill to Data'!$A$2:$A$3040,0))</f>
        <v>Scott Harris</v>
      </c>
      <c r="H5941" t="str">
        <f t="shared" si="92"/>
        <v>18636-112-406-N</v>
      </c>
    </row>
    <row r="5942" spans="1:8" x14ac:dyDescent="0.55000000000000004">
      <c r="A5942" t="s">
        <v>5152</v>
      </c>
      <c r="B5942" s="1">
        <v>40981</v>
      </c>
      <c r="C5942" t="s">
        <v>1</v>
      </c>
      <c r="D5942" t="s">
        <v>906</v>
      </c>
      <c r="E5942" t="s">
        <v>907</v>
      </c>
      <c r="F5942">
        <v>6</v>
      </c>
      <c r="G5942" t="str">
        <f t="array" ref="G5942">INDEX(BillToName,MATCH(A5942,'Bill to Data'!$A$2:$A$3040,0))</f>
        <v>Scott Harris</v>
      </c>
      <c r="H5942" t="str">
        <f t="shared" si="92"/>
        <v>CP25597-6-NY</v>
      </c>
    </row>
    <row r="5943" spans="1:8" x14ac:dyDescent="0.55000000000000004">
      <c r="A5943" t="s">
        <v>5152</v>
      </c>
      <c r="B5943" s="1">
        <v>40981</v>
      </c>
      <c r="C5943" t="s">
        <v>1</v>
      </c>
      <c r="D5943" t="s">
        <v>306</v>
      </c>
      <c r="E5943" t="s">
        <v>307</v>
      </c>
      <c r="F5943">
        <v>4</v>
      </c>
      <c r="G5943" t="str">
        <f t="array" ref="G5943">INDEX(BillToName,MATCH(A5943,'Bill to Data'!$A$2:$A$3040,0))</f>
        <v>Scott Harris</v>
      </c>
      <c r="H5943" t="str">
        <f t="shared" si="92"/>
        <v>AI11002-VS</v>
      </c>
    </row>
    <row r="5944" spans="1:8" x14ac:dyDescent="0.55000000000000004">
      <c r="A5944" t="s">
        <v>5153</v>
      </c>
      <c r="B5944" s="1">
        <v>40981</v>
      </c>
      <c r="C5944" t="s">
        <v>1</v>
      </c>
      <c r="D5944" t="s">
        <v>1298</v>
      </c>
      <c r="E5944" t="s">
        <v>1299</v>
      </c>
      <c r="F5944">
        <v>1</v>
      </c>
      <c r="G5944" t="str">
        <f t="array" ref="G5944">INDEX(BillToName,MATCH(A5944,'Bill to Data'!$A$2:$A$3040,0))</f>
        <v>Christopher Johnson</v>
      </c>
      <c r="H5944" t="str">
        <f t="shared" si="92"/>
        <v>INFD0015-19</v>
      </c>
    </row>
    <row r="5945" spans="1:8" x14ac:dyDescent="0.55000000000000004">
      <c r="A5945" t="s">
        <v>5154</v>
      </c>
      <c r="B5945" s="1">
        <v>40981</v>
      </c>
      <c r="C5945" t="s">
        <v>138</v>
      </c>
      <c r="D5945" t="s">
        <v>805</v>
      </c>
      <c r="E5945" t="s">
        <v>806</v>
      </c>
      <c r="F5945">
        <v>1</v>
      </c>
      <c r="G5945" t="str">
        <f t="array" ref="G5945">INDEX(BillToName,MATCH(A5945,'Bill to Data'!$A$2:$A$3040,0))</f>
        <v>ELAM TRUCKING</v>
      </c>
      <c r="H5945" t="str">
        <f t="shared" si="92"/>
        <v>117-0171-249</v>
      </c>
    </row>
    <row r="5946" spans="1:8" x14ac:dyDescent="0.55000000000000004">
      <c r="A5946" t="s">
        <v>5155</v>
      </c>
      <c r="B5946" s="1">
        <v>40981</v>
      </c>
      <c r="C5946" t="s">
        <v>138</v>
      </c>
      <c r="D5946" t="s">
        <v>5156</v>
      </c>
      <c r="E5946" t="s">
        <v>5157</v>
      </c>
      <c r="F5946">
        <v>1</v>
      </c>
      <c r="G5946" t="str">
        <f t="array" ref="G5946">INDEX(BillToName,MATCH(A5946,'Bill to Data'!$A$2:$A$3040,0))</f>
        <v>CALIFORNIA AG TRANSPORT</v>
      </c>
      <c r="H5946" t="str">
        <f t="shared" si="92"/>
        <v>49840</v>
      </c>
    </row>
    <row r="5947" spans="1:8" x14ac:dyDescent="0.55000000000000004">
      <c r="A5947" t="s">
        <v>5155</v>
      </c>
      <c r="B5947" s="1">
        <v>40981</v>
      </c>
      <c r="C5947" t="s">
        <v>138</v>
      </c>
      <c r="D5947" t="s">
        <v>3102</v>
      </c>
      <c r="E5947" t="s">
        <v>134</v>
      </c>
      <c r="F5947">
        <v>1</v>
      </c>
      <c r="G5947" t="str">
        <f t="array" ref="G5947">INDEX(BillToName,MATCH(A5947,'Bill to Data'!$A$2:$A$3040,0))</f>
        <v>CALIFORNIA AG TRANSPORT</v>
      </c>
      <c r="H5947" t="str">
        <f t="shared" si="92"/>
        <v>9006C-O</v>
      </c>
    </row>
    <row r="5948" spans="1:8" x14ac:dyDescent="0.55000000000000004">
      <c r="A5948" t="s">
        <v>5155</v>
      </c>
      <c r="B5948" s="1">
        <v>40981</v>
      </c>
      <c r="C5948" t="s">
        <v>138</v>
      </c>
      <c r="D5948" t="s">
        <v>1106</v>
      </c>
      <c r="E5948" t="s">
        <v>4172</v>
      </c>
      <c r="F5948">
        <v>2</v>
      </c>
      <c r="G5948" t="str">
        <f t="array" ref="G5948">INDEX(BillToName,MATCH(A5948,'Bill to Data'!$A$2:$A$3040,0))</f>
        <v>CALIFORNIA AG TRANSPORT</v>
      </c>
      <c r="H5948" t="str">
        <f t="shared" si="92"/>
        <v>V200FP</v>
      </c>
    </row>
    <row r="5949" spans="1:8" x14ac:dyDescent="0.55000000000000004">
      <c r="A5949" t="s">
        <v>5155</v>
      </c>
      <c r="B5949" s="1">
        <v>40981</v>
      </c>
      <c r="C5949" t="s">
        <v>138</v>
      </c>
      <c r="D5949" t="s">
        <v>4395</v>
      </c>
      <c r="E5949" t="s">
        <v>4396</v>
      </c>
      <c r="F5949">
        <v>2</v>
      </c>
      <c r="G5949" t="str">
        <f t="array" ref="G5949">INDEX(BillToName,MATCH(A5949,'Bill to Data'!$A$2:$A$3040,0))</f>
        <v>CALIFORNIA AG TRANSPORT</v>
      </c>
      <c r="H5949" t="str">
        <f t="shared" si="92"/>
        <v>WGGSS60</v>
      </c>
    </row>
    <row r="5950" spans="1:8" x14ac:dyDescent="0.55000000000000004">
      <c r="A5950" t="s">
        <v>5155</v>
      </c>
      <c r="B5950" s="1">
        <v>40981</v>
      </c>
      <c r="C5950" t="s">
        <v>138</v>
      </c>
      <c r="D5950" t="s">
        <v>244</v>
      </c>
      <c r="E5950" t="s">
        <v>23</v>
      </c>
      <c r="F5950">
        <v>68</v>
      </c>
      <c r="G5950" t="str">
        <f t="array" ref="G5950">INDEX(BillToName,MATCH(A5950,'Bill to Data'!$A$2:$A$3040,0))</f>
        <v>CALIFORNIA AG TRANSPORT</v>
      </c>
      <c r="H5950" t="str">
        <f t="shared" si="92"/>
        <v>TT11002-VP</v>
      </c>
    </row>
    <row r="5951" spans="1:8" x14ac:dyDescent="0.55000000000000004">
      <c r="A5951" t="s">
        <v>5155</v>
      </c>
      <c r="B5951" s="1">
        <v>40981</v>
      </c>
      <c r="C5951" t="s">
        <v>138</v>
      </c>
      <c r="D5951" t="s">
        <v>22</v>
      </c>
      <c r="E5951" t="s">
        <v>23</v>
      </c>
      <c r="F5951">
        <v>60</v>
      </c>
      <c r="G5951" t="str">
        <f t="array" ref="G5951">INDEX(BillToName,MATCH(A5951,'Bill to Data'!$A$2:$A$3040,0))</f>
        <v>CALIFORNIA AG TRANSPORT</v>
      </c>
      <c r="H5951" t="str">
        <f t="shared" si="92"/>
        <v>TT11003-VP</v>
      </c>
    </row>
    <row r="5952" spans="1:8" x14ac:dyDescent="0.55000000000000004">
      <c r="A5952" t="s">
        <v>5155</v>
      </c>
      <c r="B5952" s="1">
        <v>40981</v>
      </c>
      <c r="C5952" t="s">
        <v>138</v>
      </c>
      <c r="D5952" t="s">
        <v>735</v>
      </c>
      <c r="E5952" t="s">
        <v>23</v>
      </c>
      <c r="F5952">
        <v>60</v>
      </c>
      <c r="G5952" t="str">
        <f t="array" ref="G5952">INDEX(BillToName,MATCH(A5952,'Bill to Data'!$A$2:$A$3040,0))</f>
        <v>CALIFORNIA AG TRANSPORT</v>
      </c>
      <c r="H5952" t="str">
        <f t="shared" si="92"/>
        <v>TT11004-VP</v>
      </c>
    </row>
    <row r="5953" spans="1:8" x14ac:dyDescent="0.55000000000000004">
      <c r="A5953" t="s">
        <v>5155</v>
      </c>
      <c r="B5953" s="1">
        <v>40981</v>
      </c>
      <c r="C5953" t="s">
        <v>138</v>
      </c>
      <c r="D5953" t="s">
        <v>4454</v>
      </c>
      <c r="E5953" t="s">
        <v>4455</v>
      </c>
      <c r="F5953">
        <v>28</v>
      </c>
      <c r="G5953" t="str">
        <f t="array" ref="G5953">INDEX(BillToName,MATCH(A5953,'Bill to Data'!$A$2:$A$3040,0))</f>
        <v>CALIFORNIA AG TRANSPORT</v>
      </c>
      <c r="H5953" t="str">
        <f t="shared" si="92"/>
        <v>98579-1-NYR</v>
      </c>
    </row>
    <row r="5954" spans="1:8" x14ac:dyDescent="0.55000000000000004">
      <c r="A5954" t="s">
        <v>5155</v>
      </c>
      <c r="B5954" s="1">
        <v>40981</v>
      </c>
      <c r="C5954" t="s">
        <v>138</v>
      </c>
      <c r="D5954" t="s">
        <v>242</v>
      </c>
      <c r="E5954" t="s">
        <v>243</v>
      </c>
      <c r="F5954">
        <v>75</v>
      </c>
      <c r="G5954" t="str">
        <f t="array" ref="G5954">INDEX(BillToName,MATCH(A5954,'Bill to Data'!$A$2:$A$3040,0))</f>
        <v>CALIFORNIA AG TRANSPORT</v>
      </c>
      <c r="H5954" t="str">
        <f t="shared" ref="H5954:H6017" si="93">LEFT(D5954,LEN(D5954))</f>
        <v>CP19438-EPR</v>
      </c>
    </row>
    <row r="5955" spans="1:8" x14ac:dyDescent="0.55000000000000004">
      <c r="A5955" t="s">
        <v>5155</v>
      </c>
      <c r="B5955" s="1">
        <v>40981</v>
      </c>
      <c r="C5955" t="s">
        <v>138</v>
      </c>
      <c r="D5955" t="s">
        <v>111</v>
      </c>
      <c r="E5955" t="s">
        <v>76</v>
      </c>
      <c r="F5955">
        <v>12</v>
      </c>
      <c r="G5955" t="str">
        <f t="array" ref="G5955">INDEX(BillToName,MATCH(A5955,'Bill to Data'!$A$2:$A$3040,0))</f>
        <v>CALIFORNIA AG TRANSPORT</v>
      </c>
      <c r="H5955" t="str">
        <f t="shared" si="93"/>
        <v>QJ111SQ-1</v>
      </c>
    </row>
    <row r="5956" spans="1:8" x14ac:dyDescent="0.55000000000000004">
      <c r="A5956" t="s">
        <v>5155</v>
      </c>
      <c r="B5956" s="1">
        <v>40981</v>
      </c>
      <c r="C5956" t="s">
        <v>138</v>
      </c>
      <c r="D5956" t="s">
        <v>3255</v>
      </c>
      <c r="E5956" t="s">
        <v>76</v>
      </c>
      <c r="F5956">
        <v>6</v>
      </c>
      <c r="G5956" t="str">
        <f t="array" ref="G5956">INDEX(BillToName,MATCH(A5956,'Bill to Data'!$A$2:$A$3040,0))</f>
        <v>CALIFORNIA AG TRANSPORT</v>
      </c>
      <c r="H5956" t="str">
        <f t="shared" si="93"/>
        <v>QJ111SQ-3/4</v>
      </c>
    </row>
    <row r="5957" spans="1:8" x14ac:dyDescent="0.55000000000000004">
      <c r="A5957" t="s">
        <v>5155</v>
      </c>
      <c r="B5957" s="1">
        <v>40981</v>
      </c>
      <c r="C5957" t="s">
        <v>138</v>
      </c>
      <c r="D5957" t="s">
        <v>2178</v>
      </c>
      <c r="E5957" t="s">
        <v>86</v>
      </c>
      <c r="F5957">
        <v>20</v>
      </c>
      <c r="G5957" t="str">
        <f t="array" ref="G5957">INDEX(BillToName,MATCH(A5957,'Bill to Data'!$A$2:$A$3040,0))</f>
        <v>CALIFORNIA AG TRANSPORT</v>
      </c>
      <c r="H5957" t="str">
        <f t="shared" si="93"/>
        <v>8079-PP-50</v>
      </c>
    </row>
    <row r="5958" spans="1:8" x14ac:dyDescent="0.55000000000000004">
      <c r="A5958" t="s">
        <v>5155</v>
      </c>
      <c r="B5958" s="1">
        <v>40981</v>
      </c>
      <c r="C5958" t="s">
        <v>138</v>
      </c>
      <c r="D5958" t="s">
        <v>238</v>
      </c>
      <c r="E5958" t="s">
        <v>86</v>
      </c>
      <c r="F5958">
        <v>20</v>
      </c>
      <c r="G5958" t="str">
        <f t="array" ref="G5958">INDEX(BillToName,MATCH(A5958,'Bill to Data'!$A$2:$A$3040,0))</f>
        <v>CALIFORNIA AG TRANSPORT</v>
      </c>
      <c r="H5958" t="str">
        <f t="shared" si="93"/>
        <v>8079-PP-100</v>
      </c>
    </row>
    <row r="5959" spans="1:8" x14ac:dyDescent="0.55000000000000004">
      <c r="A5959" t="s">
        <v>5155</v>
      </c>
      <c r="B5959" s="1">
        <v>40981</v>
      </c>
      <c r="C5959" t="s">
        <v>138</v>
      </c>
      <c r="D5959" t="s">
        <v>164</v>
      </c>
      <c r="E5959" t="s">
        <v>81</v>
      </c>
      <c r="F5959">
        <v>10</v>
      </c>
      <c r="G5959" t="str">
        <f t="array" ref="G5959">INDEX(BillToName,MATCH(A5959,'Bill to Data'!$A$2:$A$3040,0))</f>
        <v>CALIFORNIA AG TRANSPORT</v>
      </c>
      <c r="H5959" t="str">
        <f t="shared" si="93"/>
        <v>18636-112-406-N</v>
      </c>
    </row>
    <row r="5960" spans="1:8" x14ac:dyDescent="0.55000000000000004">
      <c r="A5960" t="s">
        <v>5155</v>
      </c>
      <c r="B5960" s="1">
        <v>40981</v>
      </c>
      <c r="C5960" t="s">
        <v>138</v>
      </c>
      <c r="D5960" t="s">
        <v>163</v>
      </c>
      <c r="E5960" t="s">
        <v>83</v>
      </c>
      <c r="F5960">
        <v>2</v>
      </c>
      <c r="G5960" t="str">
        <f t="array" ref="G5960">INDEX(BillToName,MATCH(A5960,'Bill to Data'!$A$2:$A$3040,0))</f>
        <v>CALIFORNIA AG TRANSPORT</v>
      </c>
      <c r="H5960" t="str">
        <f t="shared" si="93"/>
        <v>18635-111-406-N</v>
      </c>
    </row>
    <row r="5961" spans="1:8" x14ac:dyDescent="0.55000000000000004">
      <c r="A5961" t="s">
        <v>5155</v>
      </c>
      <c r="B5961" s="1">
        <v>40981</v>
      </c>
      <c r="C5961" t="s">
        <v>138</v>
      </c>
      <c r="D5961" t="s">
        <v>80</v>
      </c>
      <c r="E5961" t="s">
        <v>81</v>
      </c>
      <c r="F5961">
        <v>10</v>
      </c>
      <c r="G5961" t="str">
        <f t="array" ref="G5961">INDEX(BillToName,MATCH(A5961,'Bill to Data'!$A$2:$A$3040,0))</f>
        <v>CALIFORNIA AG TRANSPORT</v>
      </c>
      <c r="H5961" t="str">
        <f t="shared" si="93"/>
        <v>18639-112-540-N</v>
      </c>
    </row>
    <row r="5962" spans="1:8" x14ac:dyDescent="0.55000000000000004">
      <c r="A5962" t="s">
        <v>5155</v>
      </c>
      <c r="B5962" s="1">
        <v>40981</v>
      </c>
      <c r="C5962" t="s">
        <v>138</v>
      </c>
      <c r="D5962" t="s">
        <v>82</v>
      </c>
      <c r="E5962" t="s">
        <v>83</v>
      </c>
      <c r="F5962">
        <v>2</v>
      </c>
      <c r="G5962" t="str">
        <f t="array" ref="G5962">INDEX(BillToName,MATCH(A5962,'Bill to Data'!$A$2:$A$3040,0))</f>
        <v>CALIFORNIA AG TRANSPORT</v>
      </c>
      <c r="H5962" t="str">
        <f t="shared" si="93"/>
        <v>18638-111-540-N</v>
      </c>
    </row>
    <row r="5963" spans="1:8" x14ac:dyDescent="0.55000000000000004">
      <c r="A5963" t="s">
        <v>5155</v>
      </c>
      <c r="B5963" s="1">
        <v>40981</v>
      </c>
      <c r="C5963" t="s">
        <v>138</v>
      </c>
      <c r="D5963" t="s">
        <v>1929</v>
      </c>
      <c r="E5963" t="s">
        <v>476</v>
      </c>
      <c r="F5963">
        <v>5</v>
      </c>
      <c r="G5963" t="str">
        <f t="array" ref="G5963">INDEX(BillToName,MATCH(A5963,'Bill to Data'!$A$2:$A$3040,0))</f>
        <v>CALIFORNIA AG TRANSPORT</v>
      </c>
      <c r="H5963" t="str">
        <f t="shared" si="93"/>
        <v>19350-212-785-N</v>
      </c>
    </row>
    <row r="5964" spans="1:8" x14ac:dyDescent="0.55000000000000004">
      <c r="A5964" t="s">
        <v>5155</v>
      </c>
      <c r="B5964" s="1">
        <v>40981</v>
      </c>
      <c r="C5964" t="s">
        <v>138</v>
      </c>
      <c r="D5964" t="s">
        <v>1064</v>
      </c>
      <c r="E5964" t="s">
        <v>474</v>
      </c>
      <c r="F5964">
        <v>1</v>
      </c>
      <c r="G5964" t="str">
        <f t="array" ref="G5964">INDEX(BillToName,MATCH(A5964,'Bill to Data'!$A$2:$A$3040,0))</f>
        <v>CALIFORNIA AG TRANSPORT</v>
      </c>
      <c r="H5964" t="str">
        <f t="shared" si="93"/>
        <v>19349-211-785-N</v>
      </c>
    </row>
    <row r="5965" spans="1:8" x14ac:dyDescent="0.55000000000000004">
      <c r="A5965" t="s">
        <v>5155</v>
      </c>
      <c r="B5965" s="1">
        <v>40981</v>
      </c>
      <c r="C5965" t="s">
        <v>138</v>
      </c>
      <c r="D5965" t="s">
        <v>588</v>
      </c>
      <c r="E5965" t="s">
        <v>5158</v>
      </c>
      <c r="F5965">
        <v>2</v>
      </c>
      <c r="G5965" t="str">
        <f t="array" ref="G5965">INDEX(BillToName,MATCH(A5965,'Bill to Data'!$A$2:$A$3040,0))</f>
        <v>CALIFORNIA AG TRANSPORT</v>
      </c>
      <c r="H5965" t="str">
        <f t="shared" si="93"/>
        <v>HB038</v>
      </c>
    </row>
    <row r="5966" spans="1:8" x14ac:dyDescent="0.55000000000000004">
      <c r="A5966" t="s">
        <v>5155</v>
      </c>
      <c r="B5966" s="1">
        <v>40981</v>
      </c>
      <c r="C5966" t="s">
        <v>138</v>
      </c>
      <c r="D5966" t="s">
        <v>41</v>
      </c>
      <c r="E5966" t="s">
        <v>5159</v>
      </c>
      <c r="F5966">
        <v>2</v>
      </c>
      <c r="G5966" t="str">
        <f t="array" ref="G5966">INDEX(BillToName,MATCH(A5966,'Bill to Data'!$A$2:$A$3040,0))</f>
        <v>CALIFORNIA AG TRANSPORT</v>
      </c>
      <c r="H5966" t="str">
        <f t="shared" si="93"/>
        <v>HB050</v>
      </c>
    </row>
    <row r="5967" spans="1:8" x14ac:dyDescent="0.55000000000000004">
      <c r="A5967" t="s">
        <v>5160</v>
      </c>
      <c r="B5967" s="1">
        <v>40981</v>
      </c>
      <c r="C5967" t="s">
        <v>138</v>
      </c>
      <c r="D5967" t="s">
        <v>1955</v>
      </c>
      <c r="E5967" t="s">
        <v>5143</v>
      </c>
      <c r="F5967">
        <v>15</v>
      </c>
      <c r="G5967" t="str">
        <f t="array" ref="G5967">INDEX(BillToName,MATCH(A5967,'Bill to Data'!$A$2:$A$3040,0))</f>
        <v>Andrew Chomas</v>
      </c>
      <c r="H5967" t="str">
        <f t="shared" si="93"/>
        <v>O0420416</v>
      </c>
    </row>
    <row r="5968" spans="1:8" x14ac:dyDescent="0.55000000000000004">
      <c r="A5968" t="s">
        <v>5161</v>
      </c>
      <c r="B5968" s="1">
        <v>40981</v>
      </c>
      <c r="C5968" t="s">
        <v>1</v>
      </c>
      <c r="D5968" t="s">
        <v>1857</v>
      </c>
      <c r="E5968" t="s">
        <v>106</v>
      </c>
      <c r="F5968">
        <v>50</v>
      </c>
      <c r="G5968" t="str">
        <f t="array" ref="G5968">INDEX(BillToName,MATCH(A5968,'Bill to Data'!$A$2:$A$3040,0))</f>
        <v>Ryan Dunbar</v>
      </c>
      <c r="H5968" t="str">
        <f t="shared" si="93"/>
        <v>AIC11008-VS</v>
      </c>
    </row>
    <row r="5969" spans="1:8" x14ac:dyDescent="0.55000000000000004">
      <c r="A5969" t="s">
        <v>5162</v>
      </c>
      <c r="B5969" s="1">
        <v>40981</v>
      </c>
      <c r="C5969" t="s">
        <v>138</v>
      </c>
      <c r="D5969" t="s">
        <v>1616</v>
      </c>
      <c r="E5969" t="s">
        <v>377</v>
      </c>
      <c r="F5969">
        <v>75</v>
      </c>
      <c r="G5969" t="str">
        <f t="array" ref="G5969">INDEX(BillToName,MATCH(A5969,'Bill to Data'!$A$2:$A$3040,0))</f>
        <v>ALAN MISSNER</v>
      </c>
      <c r="H5969" t="str">
        <f t="shared" si="93"/>
        <v>TJ60-8005VS</v>
      </c>
    </row>
    <row r="5970" spans="1:8" x14ac:dyDescent="0.55000000000000004">
      <c r="A5970" t="s">
        <v>5162</v>
      </c>
      <c r="B5970" s="1">
        <v>40981</v>
      </c>
      <c r="C5970" t="s">
        <v>138</v>
      </c>
      <c r="D5970" t="s">
        <v>1801</v>
      </c>
      <c r="E5970" t="s">
        <v>30</v>
      </c>
      <c r="F5970">
        <v>75</v>
      </c>
      <c r="G5970" t="str">
        <f t="array" ref="G5970">INDEX(BillToName,MATCH(A5970,'Bill to Data'!$A$2:$A$3040,0))</f>
        <v>ALAN MISSNER</v>
      </c>
      <c r="H5970" t="str">
        <f t="shared" si="93"/>
        <v>25598-7-NYR</v>
      </c>
    </row>
    <row r="5971" spans="1:8" x14ac:dyDescent="0.55000000000000004">
      <c r="A5971" t="s">
        <v>5163</v>
      </c>
      <c r="B5971" s="1">
        <v>40981</v>
      </c>
      <c r="C5971" t="s">
        <v>138</v>
      </c>
      <c r="D5971" t="s">
        <v>959</v>
      </c>
      <c r="E5971" t="s">
        <v>307</v>
      </c>
      <c r="F5971">
        <v>60</v>
      </c>
      <c r="G5971" t="str">
        <f t="array" ref="G5971">INDEX(BillToName,MATCH(A5971,'Bill to Data'!$A$2:$A$3040,0))</f>
        <v>Russell Frederking</v>
      </c>
      <c r="H5971" t="str">
        <f t="shared" si="93"/>
        <v>AI11006-VS</v>
      </c>
    </row>
    <row r="5972" spans="1:8" x14ac:dyDescent="0.55000000000000004">
      <c r="A5972" t="s">
        <v>5163</v>
      </c>
      <c r="B5972" s="1">
        <v>40981</v>
      </c>
      <c r="C5972" t="s">
        <v>138</v>
      </c>
      <c r="D5972" t="s">
        <v>374</v>
      </c>
      <c r="E5972" t="s">
        <v>307</v>
      </c>
      <c r="F5972">
        <v>60</v>
      </c>
      <c r="G5972" t="str">
        <f t="array" ref="G5972">INDEX(BillToName,MATCH(A5972,'Bill to Data'!$A$2:$A$3040,0))</f>
        <v>Russell Frederking</v>
      </c>
      <c r="H5972" t="str">
        <f t="shared" si="93"/>
        <v>AI110025-VS</v>
      </c>
    </row>
    <row r="5973" spans="1:8" x14ac:dyDescent="0.55000000000000004">
      <c r="A5973" t="s">
        <v>5163</v>
      </c>
      <c r="B5973" s="1">
        <v>40981</v>
      </c>
      <c r="C5973" t="s">
        <v>138</v>
      </c>
      <c r="D5973" t="s">
        <v>3270</v>
      </c>
      <c r="E5973" t="s">
        <v>3271</v>
      </c>
      <c r="F5973">
        <v>60</v>
      </c>
      <c r="G5973" t="str">
        <f t="array" ref="G5973">INDEX(BillToName,MATCH(A5973,'Bill to Data'!$A$2:$A$3040,0))</f>
        <v>Russell Frederking</v>
      </c>
      <c r="H5973" t="str">
        <f t="shared" si="93"/>
        <v>25598-10-NYR</v>
      </c>
    </row>
    <row r="5974" spans="1:8" x14ac:dyDescent="0.55000000000000004">
      <c r="A5974" t="s">
        <v>5163</v>
      </c>
      <c r="B5974" s="1">
        <v>40981</v>
      </c>
      <c r="C5974" t="s">
        <v>138</v>
      </c>
      <c r="D5974" t="s">
        <v>2178</v>
      </c>
      <c r="E5974" t="s">
        <v>86</v>
      </c>
      <c r="F5974">
        <v>120</v>
      </c>
      <c r="G5974" t="str">
        <f t="array" ref="G5974">INDEX(BillToName,MATCH(A5974,'Bill to Data'!$A$2:$A$3040,0))</f>
        <v>Russell Frederking</v>
      </c>
      <c r="H5974" t="str">
        <f t="shared" si="93"/>
        <v>8079-PP-50</v>
      </c>
    </row>
    <row r="5975" spans="1:8" x14ac:dyDescent="0.55000000000000004">
      <c r="A5975" t="s">
        <v>5163</v>
      </c>
      <c r="B5975" s="1">
        <v>40981</v>
      </c>
      <c r="C5975" t="s">
        <v>138</v>
      </c>
      <c r="D5975" t="s">
        <v>73</v>
      </c>
      <c r="E5975" t="s">
        <v>74</v>
      </c>
      <c r="F5975">
        <v>60</v>
      </c>
      <c r="G5975" t="str">
        <f t="array" ref="G5975">INDEX(BillToName,MATCH(A5975,'Bill to Data'!$A$2:$A$3040,0))</f>
        <v>Russell Frederking</v>
      </c>
      <c r="H5975" t="str">
        <f t="shared" si="93"/>
        <v>19843-NYR</v>
      </c>
    </row>
    <row r="5976" spans="1:8" x14ac:dyDescent="0.55000000000000004">
      <c r="A5976" t="s">
        <v>5163</v>
      </c>
      <c r="B5976" s="1">
        <v>40981</v>
      </c>
      <c r="C5976" t="s">
        <v>138</v>
      </c>
      <c r="D5976" t="s">
        <v>3286</v>
      </c>
      <c r="E5976" t="s">
        <v>5164</v>
      </c>
      <c r="F5976">
        <v>2</v>
      </c>
      <c r="G5976" t="str">
        <f t="array" ref="G5976">INDEX(BillToName,MATCH(A5976,'Bill to Data'!$A$2:$A$3040,0))</f>
        <v>Russell Frederking</v>
      </c>
      <c r="H5976" t="str">
        <f t="shared" si="93"/>
        <v>LS350</v>
      </c>
    </row>
    <row r="5977" spans="1:8" x14ac:dyDescent="0.55000000000000004">
      <c r="A5977" t="s">
        <v>5163</v>
      </c>
      <c r="B5977" s="1">
        <v>40981</v>
      </c>
      <c r="C5977" t="s">
        <v>138</v>
      </c>
      <c r="D5977" t="s">
        <v>2470</v>
      </c>
      <c r="E5977" t="s">
        <v>30</v>
      </c>
      <c r="F5977">
        <v>60</v>
      </c>
      <c r="G5977" t="str">
        <f t="array" ref="G5977">INDEX(BillToName,MATCH(A5977,'Bill to Data'!$A$2:$A$3040,0))</f>
        <v>Russell Frederking</v>
      </c>
      <c r="H5977" t="str">
        <f t="shared" si="93"/>
        <v>25598-1-NYR</v>
      </c>
    </row>
    <row r="5978" spans="1:8" x14ac:dyDescent="0.55000000000000004">
      <c r="A5978" t="s">
        <v>5165</v>
      </c>
      <c r="B5978" s="1">
        <v>40981</v>
      </c>
      <c r="C5978" t="s">
        <v>138</v>
      </c>
      <c r="D5978" t="s">
        <v>458</v>
      </c>
      <c r="E5978" t="s">
        <v>459</v>
      </c>
      <c r="F5978">
        <v>1</v>
      </c>
      <c r="G5978" t="str">
        <f t="array" ref="G5978">INDEX(BillToName,MATCH(A5978,'Bill to Data'!$A$2:$A$3040,0))</f>
        <v>Dana Hancock</v>
      </c>
      <c r="H5978" t="str">
        <f t="shared" si="93"/>
        <v>115-0159-707</v>
      </c>
    </row>
    <row r="5979" spans="1:8" x14ac:dyDescent="0.55000000000000004">
      <c r="A5979" t="s">
        <v>5166</v>
      </c>
      <c r="B5979" s="1">
        <v>40981</v>
      </c>
      <c r="C5979" t="s">
        <v>1</v>
      </c>
      <c r="D5979" t="s">
        <v>1857</v>
      </c>
      <c r="E5979" t="s">
        <v>106</v>
      </c>
      <c r="F5979">
        <v>11</v>
      </c>
      <c r="G5979" t="str">
        <f t="array" ref="G5979">INDEX(BillToName,MATCH(A5979,'Bill to Data'!$A$2:$A$3040,0))</f>
        <v>Stephen Carlson</v>
      </c>
      <c r="H5979" t="str">
        <f t="shared" si="93"/>
        <v>AIC11008-VS</v>
      </c>
    </row>
    <row r="5980" spans="1:8" x14ac:dyDescent="0.55000000000000004">
      <c r="A5980" t="s">
        <v>5167</v>
      </c>
      <c r="B5980" s="1">
        <v>40981</v>
      </c>
      <c r="C5980" t="s">
        <v>138</v>
      </c>
      <c r="D5980" t="s">
        <v>5131</v>
      </c>
      <c r="E5980" t="s">
        <v>4909</v>
      </c>
      <c r="F5980">
        <v>15</v>
      </c>
      <c r="G5980" t="str">
        <f t="array" ref="G5980">INDEX(BillToName,MATCH(A5980,'Bill to Data'!$A$2:$A$3040,0))</f>
        <v>PORT FARMS</v>
      </c>
      <c r="H5980" t="str">
        <f t="shared" si="93"/>
        <v>V130-125</v>
      </c>
    </row>
    <row r="5981" spans="1:8" x14ac:dyDescent="0.55000000000000004">
      <c r="A5981" t="s">
        <v>5168</v>
      </c>
      <c r="B5981" s="1">
        <v>40981</v>
      </c>
      <c r="C5981" t="s">
        <v>138</v>
      </c>
      <c r="D5981" t="s">
        <v>22</v>
      </c>
      <c r="E5981" t="s">
        <v>23</v>
      </c>
      <c r="F5981">
        <v>40</v>
      </c>
      <c r="G5981" t="str">
        <f t="array" ref="G5981">INDEX(BillToName,MATCH(A5981,'Bill to Data'!$A$2:$A$3040,0))</f>
        <v>LARRY KUS</v>
      </c>
      <c r="H5981" t="str">
        <f t="shared" si="93"/>
        <v>TT11003-VP</v>
      </c>
    </row>
    <row r="5982" spans="1:8" x14ac:dyDescent="0.55000000000000004">
      <c r="A5982" t="s">
        <v>5169</v>
      </c>
      <c r="B5982" s="1">
        <v>40981</v>
      </c>
      <c r="C5982" t="s">
        <v>138</v>
      </c>
      <c r="D5982" t="s">
        <v>149</v>
      </c>
      <c r="E5982" t="s">
        <v>150</v>
      </c>
      <c r="F5982">
        <v>40</v>
      </c>
      <c r="G5982" t="str">
        <f t="array" ref="G5982">INDEX(BillToName,MATCH(A5982,'Bill to Data'!$A$2:$A$3040,0))</f>
        <v>Robert Cobill</v>
      </c>
      <c r="H5982" t="str">
        <f t="shared" si="93"/>
        <v>CP3942</v>
      </c>
    </row>
    <row r="5983" spans="1:8" x14ac:dyDescent="0.55000000000000004">
      <c r="A5983" t="s">
        <v>5169</v>
      </c>
      <c r="B5983" s="1">
        <v>40981</v>
      </c>
      <c r="C5983" t="s">
        <v>138</v>
      </c>
      <c r="D5983" t="s">
        <v>2722</v>
      </c>
      <c r="E5983" t="s">
        <v>145</v>
      </c>
      <c r="F5983">
        <v>6</v>
      </c>
      <c r="G5983" t="str">
        <f t="array" ref="G5983">INDEX(BillToName,MATCH(A5983,'Bill to Data'!$A$2:$A$3040,0))</f>
        <v>Robert Cobill</v>
      </c>
      <c r="H5983" t="str">
        <f t="shared" si="93"/>
        <v>QJ363C-500-1-NY</v>
      </c>
    </row>
    <row r="5984" spans="1:8" x14ac:dyDescent="0.55000000000000004">
      <c r="A5984" t="s">
        <v>5169</v>
      </c>
      <c r="B5984" s="1">
        <v>40981</v>
      </c>
      <c r="C5984" t="s">
        <v>138</v>
      </c>
      <c r="D5984" t="s">
        <v>144</v>
      </c>
      <c r="E5984" t="s">
        <v>145</v>
      </c>
      <c r="F5984">
        <v>18</v>
      </c>
      <c r="G5984" t="str">
        <f t="array" ref="G5984">INDEX(BillToName,MATCH(A5984,'Bill to Data'!$A$2:$A$3040,0))</f>
        <v>Robert Cobill</v>
      </c>
      <c r="H5984" t="str">
        <f t="shared" si="93"/>
        <v>QJ363C-500-2-NY</v>
      </c>
    </row>
    <row r="5985" spans="1:8" x14ac:dyDescent="0.55000000000000004">
      <c r="A5985" t="s">
        <v>5170</v>
      </c>
      <c r="B5985" s="1">
        <v>40981</v>
      </c>
      <c r="C5985" t="s">
        <v>1</v>
      </c>
      <c r="D5985" t="s">
        <v>44</v>
      </c>
      <c r="E5985" t="s">
        <v>45</v>
      </c>
      <c r="F5985">
        <v>30</v>
      </c>
      <c r="G5985" t="str">
        <f t="array" ref="G5985">INDEX(BillToName,MATCH(A5985,'Bill to Data'!$A$2:$A$3040,0))</f>
        <v>Mark Bade</v>
      </c>
      <c r="H5985" t="str">
        <f t="shared" si="93"/>
        <v>19845-25-PP</v>
      </c>
    </row>
    <row r="5986" spans="1:8" x14ac:dyDescent="0.55000000000000004">
      <c r="A5986" t="s">
        <v>5170</v>
      </c>
      <c r="B5986" s="1">
        <v>40981</v>
      </c>
      <c r="C5986" t="s">
        <v>1</v>
      </c>
      <c r="D5986" t="s">
        <v>22</v>
      </c>
      <c r="E5986" t="s">
        <v>23</v>
      </c>
      <c r="F5986">
        <v>30</v>
      </c>
      <c r="G5986" t="str">
        <f t="array" ref="G5986">INDEX(BillToName,MATCH(A5986,'Bill to Data'!$A$2:$A$3040,0))</f>
        <v>Mark Bade</v>
      </c>
      <c r="H5986" t="str">
        <f t="shared" si="93"/>
        <v>TT11003-VP</v>
      </c>
    </row>
    <row r="5987" spans="1:8" x14ac:dyDescent="0.55000000000000004">
      <c r="A5987" t="s">
        <v>5171</v>
      </c>
      <c r="B5987" s="1">
        <v>40981</v>
      </c>
      <c r="C5987" t="s">
        <v>138</v>
      </c>
      <c r="D5987" t="s">
        <v>2202</v>
      </c>
      <c r="E5987" t="s">
        <v>893</v>
      </c>
      <c r="F5987">
        <v>28</v>
      </c>
      <c r="G5987" t="str">
        <f t="array" ref="G5987">INDEX(BillToName,MATCH(A5987,'Bill to Data'!$A$2:$A$3040,0))</f>
        <v>BRAD FOX</v>
      </c>
      <c r="H5987" t="str">
        <f t="shared" si="93"/>
        <v>TDXL11008</v>
      </c>
    </row>
    <row r="5988" spans="1:8" x14ac:dyDescent="0.55000000000000004">
      <c r="A5988" t="s">
        <v>5172</v>
      </c>
      <c r="B5988" s="1">
        <v>40981</v>
      </c>
      <c r="C5988" t="s">
        <v>138</v>
      </c>
      <c r="D5988" t="s">
        <v>1616</v>
      </c>
      <c r="E5988" t="s">
        <v>377</v>
      </c>
      <c r="F5988">
        <v>65</v>
      </c>
      <c r="G5988" t="str">
        <f t="array" ref="G5988">INDEX(BillToName,MATCH(A5988,'Bill to Data'!$A$2:$A$3040,0))</f>
        <v>Aaron Mantinka</v>
      </c>
      <c r="H5988" t="str">
        <f t="shared" si="93"/>
        <v>TJ60-8005VS</v>
      </c>
    </row>
    <row r="5989" spans="1:8" x14ac:dyDescent="0.55000000000000004">
      <c r="A5989" t="s">
        <v>5172</v>
      </c>
      <c r="B5989" s="1">
        <v>40981</v>
      </c>
      <c r="C5989" t="s">
        <v>138</v>
      </c>
      <c r="D5989" t="s">
        <v>1801</v>
      </c>
      <c r="E5989" t="s">
        <v>30</v>
      </c>
      <c r="F5989">
        <v>65</v>
      </c>
      <c r="G5989" t="str">
        <f t="array" ref="G5989">INDEX(BillToName,MATCH(A5989,'Bill to Data'!$A$2:$A$3040,0))</f>
        <v>Aaron Mantinka</v>
      </c>
      <c r="H5989" t="str">
        <f t="shared" si="93"/>
        <v>25598-7-NYR</v>
      </c>
    </row>
    <row r="5990" spans="1:8" x14ac:dyDescent="0.55000000000000004">
      <c r="A5990" t="s">
        <v>5173</v>
      </c>
      <c r="B5990" s="1">
        <v>40981</v>
      </c>
      <c r="C5990" t="s">
        <v>138</v>
      </c>
      <c r="D5990" t="s">
        <v>480</v>
      </c>
      <c r="E5990" t="s">
        <v>481</v>
      </c>
      <c r="F5990">
        <v>1</v>
      </c>
      <c r="G5990" t="str">
        <f t="array" ref="G5990">INDEX(BillToName,MATCH(A5990,'Bill to Data'!$A$2:$A$3040,0))</f>
        <v>Greg Scholl</v>
      </c>
      <c r="H5990" t="str">
        <f t="shared" si="93"/>
        <v>CP6492-AL</v>
      </c>
    </row>
    <row r="5991" spans="1:8" x14ac:dyDescent="0.55000000000000004">
      <c r="A5991" t="s">
        <v>5173</v>
      </c>
      <c r="B5991" s="1">
        <v>40981</v>
      </c>
      <c r="C5991" t="s">
        <v>138</v>
      </c>
      <c r="D5991" t="s">
        <v>3390</v>
      </c>
      <c r="E5991" t="s">
        <v>3264</v>
      </c>
      <c r="F5991">
        <v>2</v>
      </c>
      <c r="G5991" t="str">
        <f t="array" ref="G5991">INDEX(BillToName,MATCH(A5991,'Bill to Data'!$A$2:$A$3040,0))</f>
        <v>Greg Scholl</v>
      </c>
      <c r="H5991" t="str">
        <f t="shared" si="93"/>
        <v>CP45196-NYB</v>
      </c>
    </row>
    <row r="5992" spans="1:8" x14ac:dyDescent="0.55000000000000004">
      <c r="A5992" t="s">
        <v>5174</v>
      </c>
      <c r="B5992" s="1">
        <v>40982</v>
      </c>
      <c r="C5992" t="s">
        <v>1</v>
      </c>
      <c r="D5992" t="s">
        <v>2286</v>
      </c>
      <c r="E5992" t="s">
        <v>2287</v>
      </c>
      <c r="F5992">
        <v>2</v>
      </c>
      <c r="G5992" t="str">
        <f t="array" ref="G5992">INDEX(BillToName,MATCH(A5992,'Bill to Data'!$A$2:$A$3040,0))</f>
        <v>Clint Webb</v>
      </c>
      <c r="H5992" t="str">
        <f t="shared" si="93"/>
        <v>V10153A</v>
      </c>
    </row>
    <row r="5993" spans="1:8" x14ac:dyDescent="0.55000000000000004">
      <c r="A5993" t="s">
        <v>5175</v>
      </c>
      <c r="B5993" s="1">
        <v>40982</v>
      </c>
      <c r="C5993" t="s">
        <v>138</v>
      </c>
      <c r="D5993" t="s">
        <v>5176</v>
      </c>
      <c r="E5993" t="s">
        <v>5177</v>
      </c>
      <c r="F5993">
        <v>75</v>
      </c>
      <c r="G5993" t="str">
        <f t="array" ref="G5993">INDEX(BillToName,MATCH(A5993,'Bill to Data'!$A$2:$A$3040,0))</f>
        <v>Robert Santtini</v>
      </c>
      <c r="H5993" t="str">
        <f t="shared" si="93"/>
        <v>XRC11015-VS</v>
      </c>
    </row>
    <row r="5994" spans="1:8" x14ac:dyDescent="0.55000000000000004">
      <c r="A5994" t="s">
        <v>5175</v>
      </c>
      <c r="B5994" s="1">
        <v>40982</v>
      </c>
      <c r="C5994" t="s">
        <v>138</v>
      </c>
      <c r="D5994" t="s">
        <v>4584</v>
      </c>
      <c r="E5994" t="s">
        <v>4585</v>
      </c>
      <c r="F5994">
        <v>3</v>
      </c>
      <c r="G5994" t="str">
        <f t="array" ref="G5994">INDEX(BillToName,MATCH(A5994,'Bill to Data'!$A$2:$A$3040,0))</f>
        <v>Robert Santtini</v>
      </c>
      <c r="H5994" t="str">
        <f t="shared" si="93"/>
        <v>QJ90-1-NYR</v>
      </c>
    </row>
    <row r="5995" spans="1:8" x14ac:dyDescent="0.55000000000000004">
      <c r="A5995" t="s">
        <v>5178</v>
      </c>
      <c r="B5995" s="1">
        <v>40982</v>
      </c>
      <c r="C5995" t="s">
        <v>1</v>
      </c>
      <c r="D5995" t="s">
        <v>1551</v>
      </c>
      <c r="E5995" t="s">
        <v>1280</v>
      </c>
      <c r="F5995">
        <v>2</v>
      </c>
      <c r="G5995" t="str">
        <f t="array" ref="G5995">INDEX(BillToName,MATCH(A5995,'Bill to Data'!$A$2:$A$3040,0))</f>
        <v>JOSEPH LAWRENCE</v>
      </c>
      <c r="H5995" t="str">
        <f t="shared" si="93"/>
        <v>TTI110025-VP</v>
      </c>
    </row>
    <row r="5996" spans="1:8" x14ac:dyDescent="0.55000000000000004">
      <c r="A5996" t="s">
        <v>5178</v>
      </c>
      <c r="B5996" s="1">
        <v>40982</v>
      </c>
      <c r="C5996" t="s">
        <v>1</v>
      </c>
      <c r="D5996" t="s">
        <v>1757</v>
      </c>
      <c r="E5996" t="s">
        <v>1280</v>
      </c>
      <c r="F5996">
        <v>2</v>
      </c>
      <c r="G5996" t="str">
        <f t="array" ref="G5996">INDEX(BillToName,MATCH(A5996,'Bill to Data'!$A$2:$A$3040,0))</f>
        <v>JOSEPH LAWRENCE</v>
      </c>
      <c r="H5996" t="str">
        <f t="shared" si="93"/>
        <v>TTI11005-VP</v>
      </c>
    </row>
    <row r="5997" spans="1:8" x14ac:dyDescent="0.55000000000000004">
      <c r="A5997" t="s">
        <v>5178</v>
      </c>
      <c r="B5997" s="1">
        <v>40982</v>
      </c>
      <c r="C5997" t="s">
        <v>1</v>
      </c>
      <c r="D5997" t="s">
        <v>1328</v>
      </c>
      <c r="E5997" t="s">
        <v>1280</v>
      </c>
      <c r="F5997">
        <v>2</v>
      </c>
      <c r="G5997" t="str">
        <f t="array" ref="G5997">INDEX(BillToName,MATCH(A5997,'Bill to Data'!$A$2:$A$3040,0))</f>
        <v>JOSEPH LAWRENCE</v>
      </c>
      <c r="H5997" t="str">
        <f t="shared" si="93"/>
        <v>TTI11002-VP</v>
      </c>
    </row>
    <row r="5998" spans="1:8" x14ac:dyDescent="0.55000000000000004">
      <c r="A5998" t="s">
        <v>5178</v>
      </c>
      <c r="B5998" s="1">
        <v>40982</v>
      </c>
      <c r="C5998" t="s">
        <v>1</v>
      </c>
      <c r="D5998" t="s">
        <v>1279</v>
      </c>
      <c r="E5998" t="s">
        <v>1280</v>
      </c>
      <c r="F5998">
        <v>2</v>
      </c>
      <c r="G5998" t="str">
        <f t="array" ref="G5998">INDEX(BillToName,MATCH(A5998,'Bill to Data'!$A$2:$A$3040,0))</f>
        <v>JOSEPH LAWRENCE</v>
      </c>
      <c r="H5998" t="str">
        <f t="shared" si="93"/>
        <v>TTI11004-VP</v>
      </c>
    </row>
    <row r="5999" spans="1:8" x14ac:dyDescent="0.55000000000000004">
      <c r="A5999" t="s">
        <v>5179</v>
      </c>
      <c r="B5999" s="1">
        <v>40982</v>
      </c>
      <c r="C5999" t="s">
        <v>1</v>
      </c>
      <c r="D5999" t="s">
        <v>308</v>
      </c>
      <c r="E5999" t="s">
        <v>293</v>
      </c>
      <c r="F5999">
        <v>30</v>
      </c>
      <c r="G5999" t="str">
        <f t="array" ref="G5999">INDEX(BillToName,MATCH(A5999,'Bill to Data'!$A$2:$A$3040,0))</f>
        <v>Mircea Ion</v>
      </c>
      <c r="H5999" t="str">
        <f t="shared" si="93"/>
        <v>AIXR11003VP</v>
      </c>
    </row>
    <row r="6000" spans="1:8" x14ac:dyDescent="0.55000000000000004">
      <c r="A6000" t="s">
        <v>5180</v>
      </c>
      <c r="B6000" s="1">
        <v>40982</v>
      </c>
      <c r="C6000" t="s">
        <v>1</v>
      </c>
      <c r="D6000" t="s">
        <v>5091</v>
      </c>
      <c r="E6000" t="s">
        <v>5092</v>
      </c>
      <c r="F6000">
        <v>1</v>
      </c>
      <c r="G6000" t="str">
        <f t="array" ref="G6000">INDEX(BillToName,MATCH(A6000,'Bill to Data'!$A$2:$A$3040,0))</f>
        <v>Dana Hancock</v>
      </c>
      <c r="H6000" t="str">
        <f t="shared" si="93"/>
        <v>115-0159-856</v>
      </c>
    </row>
    <row r="6001" spans="1:8" x14ac:dyDescent="0.55000000000000004">
      <c r="A6001" t="s">
        <v>5181</v>
      </c>
      <c r="B6001" s="1">
        <v>40982</v>
      </c>
      <c r="C6001" t="s">
        <v>138</v>
      </c>
      <c r="D6001" t="s">
        <v>572</v>
      </c>
      <c r="E6001" t="s">
        <v>573</v>
      </c>
      <c r="F6001">
        <v>1</v>
      </c>
      <c r="G6001" t="str">
        <f t="array" ref="G6001">INDEX(BillToName,MATCH(A6001,'Bill to Data'!$A$2:$A$3040,0))</f>
        <v>Dana Hancock</v>
      </c>
      <c r="H6001" t="str">
        <f t="shared" si="93"/>
        <v>115-0171-085</v>
      </c>
    </row>
    <row r="6002" spans="1:8" x14ac:dyDescent="0.55000000000000004">
      <c r="A6002" t="s">
        <v>5182</v>
      </c>
      <c r="B6002" s="1">
        <v>40982</v>
      </c>
      <c r="C6002" t="s">
        <v>138</v>
      </c>
      <c r="D6002" t="s">
        <v>4454</v>
      </c>
      <c r="E6002" t="s">
        <v>4455</v>
      </c>
      <c r="F6002">
        <v>65</v>
      </c>
      <c r="G6002" t="str">
        <f t="array" ref="G6002">INDEX(BillToName,MATCH(A6002,'Bill to Data'!$A$2:$A$3040,0))</f>
        <v>Ken Atkin</v>
      </c>
      <c r="H6002" t="str">
        <f t="shared" si="93"/>
        <v>98579-1-NYR</v>
      </c>
    </row>
    <row r="6003" spans="1:8" x14ac:dyDescent="0.55000000000000004">
      <c r="A6003" t="s">
        <v>5183</v>
      </c>
      <c r="B6003" s="1">
        <v>40982</v>
      </c>
      <c r="C6003" t="s">
        <v>1</v>
      </c>
      <c r="D6003" t="s">
        <v>248</v>
      </c>
      <c r="E6003" t="s">
        <v>249</v>
      </c>
      <c r="F6003">
        <v>3</v>
      </c>
      <c r="G6003" t="str">
        <f t="array" ref="G6003">INDEX(BillToName,MATCH(A6003,'Bill to Data'!$A$2:$A$3040,0))</f>
        <v>robert burger</v>
      </c>
      <c r="H6003" t="str">
        <f t="shared" si="93"/>
        <v>SG100</v>
      </c>
    </row>
    <row r="6004" spans="1:8" x14ac:dyDescent="0.55000000000000004">
      <c r="A6004" t="s">
        <v>5184</v>
      </c>
      <c r="B6004" s="1">
        <v>40983</v>
      </c>
      <c r="C6004" t="s">
        <v>1</v>
      </c>
      <c r="D6004" t="s">
        <v>970</v>
      </c>
      <c r="E6004" t="s">
        <v>971</v>
      </c>
      <c r="F6004">
        <v>16</v>
      </c>
      <c r="G6004" t="str">
        <f t="array" ref="G6004">INDEX(BillToName,MATCH(A6004,'Bill to Data'!$A$2:$A$3040,0))</f>
        <v>Scott Wheeler</v>
      </c>
      <c r="H6004" t="str">
        <f t="shared" si="93"/>
        <v>AIC11004-VS</v>
      </c>
    </row>
    <row r="6005" spans="1:8" x14ac:dyDescent="0.55000000000000004">
      <c r="A6005" t="s">
        <v>5184</v>
      </c>
      <c r="B6005" s="1">
        <v>40983</v>
      </c>
      <c r="C6005" t="s">
        <v>1</v>
      </c>
      <c r="D6005" t="s">
        <v>1857</v>
      </c>
      <c r="E6005" t="s">
        <v>106</v>
      </c>
      <c r="F6005">
        <v>30</v>
      </c>
      <c r="G6005" t="str">
        <f t="array" ref="G6005">INDEX(BillToName,MATCH(A6005,'Bill to Data'!$A$2:$A$3040,0))</f>
        <v>Scott Wheeler</v>
      </c>
      <c r="H6005" t="str">
        <f t="shared" si="93"/>
        <v>AIC11008-VS</v>
      </c>
    </row>
    <row r="6006" spans="1:8" x14ac:dyDescent="0.55000000000000004">
      <c r="A6006" t="s">
        <v>5185</v>
      </c>
      <c r="B6006" s="1">
        <v>40983</v>
      </c>
      <c r="C6006" t="s">
        <v>1</v>
      </c>
      <c r="D6006" t="s">
        <v>1784</v>
      </c>
      <c r="E6006" t="s">
        <v>4644</v>
      </c>
      <c r="F6006">
        <v>1</v>
      </c>
      <c r="G6006" t="str">
        <f t="array" ref="G6006">INDEX(BillToName,MATCH(A6006,'Bill to Data'!$A$2:$A$3040,0))</f>
        <v>TONY BONDS</v>
      </c>
      <c r="H6006" t="str">
        <f t="shared" si="93"/>
        <v>LM16VL-SF</v>
      </c>
    </row>
    <row r="6007" spans="1:8" x14ac:dyDescent="0.55000000000000004">
      <c r="A6007" t="s">
        <v>5186</v>
      </c>
      <c r="B6007" s="1">
        <v>40983</v>
      </c>
      <c r="C6007" t="s">
        <v>1</v>
      </c>
      <c r="D6007" t="s">
        <v>330</v>
      </c>
      <c r="E6007" t="s">
        <v>12</v>
      </c>
      <c r="F6007">
        <v>8</v>
      </c>
      <c r="G6007" t="str">
        <f t="array" ref="G6007">INDEX(BillToName,MATCH(A6007,'Bill to Data'!$A$2:$A$3040,0))</f>
        <v>Paul Edwards</v>
      </c>
      <c r="H6007" t="str">
        <f t="shared" si="93"/>
        <v>50800-15-PP-406</v>
      </c>
    </row>
    <row r="6008" spans="1:8" x14ac:dyDescent="0.55000000000000004">
      <c r="A6008" t="s">
        <v>5187</v>
      </c>
      <c r="B6008" s="1">
        <v>40983</v>
      </c>
      <c r="C6008" t="s">
        <v>1</v>
      </c>
      <c r="D6008" t="s">
        <v>1298</v>
      </c>
      <c r="E6008" t="s">
        <v>1299</v>
      </c>
      <c r="F6008">
        <v>1</v>
      </c>
      <c r="G6008" t="str">
        <f t="array" ref="G6008">INDEX(BillToName,MATCH(A6008,'Bill to Data'!$A$2:$A$3040,0))</f>
        <v>Gregory Gieser</v>
      </c>
      <c r="H6008" t="str">
        <f t="shared" si="93"/>
        <v>INFD0015-19</v>
      </c>
    </row>
    <row r="6009" spans="1:8" x14ac:dyDescent="0.55000000000000004">
      <c r="A6009" t="s">
        <v>5188</v>
      </c>
      <c r="B6009" s="1">
        <v>40983</v>
      </c>
      <c r="C6009" t="s">
        <v>1</v>
      </c>
      <c r="D6009" t="s">
        <v>61</v>
      </c>
      <c r="E6009" t="s">
        <v>60</v>
      </c>
      <c r="F6009">
        <v>3</v>
      </c>
      <c r="G6009" t="str">
        <f t="array" ref="G6009">INDEX(BillToName,MATCH(A6009,'Bill to Data'!$A$2:$A$3040,0))</f>
        <v>David Perrin</v>
      </c>
      <c r="H6009" t="str">
        <f t="shared" si="93"/>
        <v>DG11004-VP</v>
      </c>
    </row>
    <row r="6010" spans="1:8" x14ac:dyDescent="0.55000000000000004">
      <c r="A6010" t="s">
        <v>5189</v>
      </c>
      <c r="B6010" s="1">
        <v>40983</v>
      </c>
      <c r="C6010" t="s">
        <v>1</v>
      </c>
      <c r="D6010" t="s">
        <v>147</v>
      </c>
      <c r="E6010" t="s">
        <v>148</v>
      </c>
      <c r="F6010">
        <v>20</v>
      </c>
      <c r="G6010" t="str">
        <f t="array" ref="G6010">INDEX(BillToName,MATCH(A6010,'Bill to Data'!$A$2:$A$3040,0))</f>
        <v>JORGE BALLESTEROS</v>
      </c>
      <c r="H6010" t="str">
        <f t="shared" si="93"/>
        <v>QJ7421-1/2-NYB</v>
      </c>
    </row>
    <row r="6011" spans="1:8" x14ac:dyDescent="0.55000000000000004">
      <c r="A6011" t="s">
        <v>5190</v>
      </c>
      <c r="B6011" s="1">
        <v>40983</v>
      </c>
      <c r="C6011" t="s">
        <v>1</v>
      </c>
      <c r="D6011" t="s">
        <v>2479</v>
      </c>
      <c r="E6011" t="s">
        <v>2480</v>
      </c>
      <c r="F6011">
        <v>1</v>
      </c>
      <c r="G6011" t="str">
        <f t="array" ref="G6011">INDEX(BillToName,MATCH(A6011,'Bill to Data'!$A$2:$A$3040,0))</f>
        <v>Travis Olsen</v>
      </c>
      <c r="H6011" t="str">
        <f t="shared" si="93"/>
        <v>WM20</v>
      </c>
    </row>
    <row r="6012" spans="1:8" x14ac:dyDescent="0.55000000000000004">
      <c r="A6012" t="s">
        <v>5190</v>
      </c>
      <c r="B6012" s="1">
        <v>40983</v>
      </c>
      <c r="C6012" t="s">
        <v>1</v>
      </c>
      <c r="D6012" t="s">
        <v>1937</v>
      </c>
      <c r="E6012" t="s">
        <v>76</v>
      </c>
      <c r="F6012">
        <v>17</v>
      </c>
      <c r="G6012" t="str">
        <f t="array" ref="G6012">INDEX(BillToName,MATCH(A6012,'Bill to Data'!$A$2:$A$3040,0))</f>
        <v>Travis Olsen</v>
      </c>
      <c r="H6012" t="str">
        <f t="shared" si="93"/>
        <v>QJ111SQ-1-1/2</v>
      </c>
    </row>
    <row r="6013" spans="1:8" x14ac:dyDescent="0.55000000000000004">
      <c r="A6013" t="s">
        <v>5190</v>
      </c>
      <c r="B6013" s="1">
        <v>40983</v>
      </c>
      <c r="C6013" t="s">
        <v>1</v>
      </c>
      <c r="D6013" t="s">
        <v>878</v>
      </c>
      <c r="E6013" t="s">
        <v>879</v>
      </c>
      <c r="F6013">
        <v>35</v>
      </c>
      <c r="G6013" t="str">
        <f t="array" ref="G6013">INDEX(BillToName,MATCH(A6013,'Bill to Data'!$A$2:$A$3040,0))</f>
        <v>Travis Olsen</v>
      </c>
      <c r="H6013" t="str">
        <f t="shared" si="93"/>
        <v>CP25597-3-NY</v>
      </c>
    </row>
    <row r="6014" spans="1:8" x14ac:dyDescent="0.55000000000000004">
      <c r="A6014" t="s">
        <v>5190</v>
      </c>
      <c r="B6014" s="1">
        <v>40983</v>
      </c>
      <c r="C6014" t="s">
        <v>1</v>
      </c>
      <c r="D6014" t="s">
        <v>665</v>
      </c>
      <c r="E6014" t="s">
        <v>666</v>
      </c>
      <c r="F6014">
        <v>35</v>
      </c>
      <c r="G6014" t="str">
        <f t="array" ref="G6014">INDEX(BillToName,MATCH(A6014,'Bill to Data'!$A$2:$A$3040,0))</f>
        <v>Travis Olsen</v>
      </c>
      <c r="H6014" t="str">
        <f t="shared" si="93"/>
        <v>AI11004-VS</v>
      </c>
    </row>
    <row r="6015" spans="1:8" x14ac:dyDescent="0.55000000000000004">
      <c r="A6015" t="s">
        <v>5190</v>
      </c>
      <c r="B6015" s="1">
        <v>40983</v>
      </c>
      <c r="C6015" t="s">
        <v>1</v>
      </c>
      <c r="D6015" t="s">
        <v>252</v>
      </c>
      <c r="E6015" t="s">
        <v>198</v>
      </c>
      <c r="F6015">
        <v>26</v>
      </c>
      <c r="G6015" t="str">
        <f t="array" ref="G6015">INDEX(BillToName,MATCH(A6015,'Bill to Data'!$A$2:$A$3040,0))</f>
        <v>Travis Olsen</v>
      </c>
      <c r="H6015" t="str">
        <f t="shared" si="93"/>
        <v>22252-312-500-N</v>
      </c>
    </row>
    <row r="6016" spans="1:8" x14ac:dyDescent="0.55000000000000004">
      <c r="A6016" t="s">
        <v>5190</v>
      </c>
      <c r="B6016" s="1">
        <v>40983</v>
      </c>
      <c r="C6016" t="s">
        <v>1</v>
      </c>
      <c r="D6016" t="s">
        <v>251</v>
      </c>
      <c r="E6016" t="s">
        <v>198</v>
      </c>
      <c r="F6016">
        <v>2</v>
      </c>
      <c r="G6016" t="str">
        <f t="array" ref="G6016">INDEX(BillToName,MATCH(A6016,'Bill to Data'!$A$2:$A$3040,0))</f>
        <v>Travis Olsen</v>
      </c>
      <c r="H6016" t="str">
        <f t="shared" si="93"/>
        <v>22251-311-500-N</v>
      </c>
    </row>
    <row r="6017" spans="1:8" x14ac:dyDescent="0.55000000000000004">
      <c r="A6017" t="s">
        <v>5191</v>
      </c>
      <c r="B6017" s="1">
        <v>40983</v>
      </c>
      <c r="C6017" t="s">
        <v>138</v>
      </c>
      <c r="D6017" t="s">
        <v>380</v>
      </c>
      <c r="E6017" t="s">
        <v>381</v>
      </c>
      <c r="F6017">
        <v>1</v>
      </c>
      <c r="G6017" t="str">
        <f t="array" ref="G6017">INDEX(BillToName,MATCH(A6017,'Bill to Data'!$A$2:$A$3040,0))</f>
        <v>GARY MCGEE</v>
      </c>
      <c r="H6017" t="str">
        <f t="shared" si="93"/>
        <v>1/4XP10L-VP</v>
      </c>
    </row>
    <row r="6018" spans="1:8" x14ac:dyDescent="0.55000000000000004">
      <c r="A6018" t="s">
        <v>5191</v>
      </c>
      <c r="B6018" s="1">
        <v>40983</v>
      </c>
      <c r="C6018" t="s">
        <v>138</v>
      </c>
      <c r="D6018" t="s">
        <v>382</v>
      </c>
      <c r="E6018" t="s">
        <v>381</v>
      </c>
      <c r="F6018">
        <v>1</v>
      </c>
      <c r="G6018" t="str">
        <f t="array" ref="G6018">INDEX(BillToName,MATCH(A6018,'Bill to Data'!$A$2:$A$3040,0))</f>
        <v>GARY MCGEE</v>
      </c>
      <c r="H6018" t="str">
        <f t="shared" ref="H6018:H6081" si="94">LEFT(D6018,LEN(D6018))</f>
        <v>1/4XP10R-VP</v>
      </c>
    </row>
    <row r="6019" spans="1:8" x14ac:dyDescent="0.55000000000000004">
      <c r="A6019" t="s">
        <v>5191</v>
      </c>
      <c r="B6019" s="1">
        <v>40983</v>
      </c>
      <c r="C6019" t="s">
        <v>138</v>
      </c>
      <c r="D6019" t="s">
        <v>2524</v>
      </c>
      <c r="E6019" t="s">
        <v>2525</v>
      </c>
      <c r="F6019">
        <v>1</v>
      </c>
      <c r="G6019" t="str">
        <f t="array" ref="G6019">INDEX(BillToName,MATCH(A6019,'Bill to Data'!$A$2:$A$3040,0))</f>
        <v>GARY MCGEE</v>
      </c>
      <c r="H6019" t="str">
        <f t="shared" si="94"/>
        <v>FC-XT020</v>
      </c>
    </row>
    <row r="6020" spans="1:8" x14ac:dyDescent="0.55000000000000004">
      <c r="A6020" t="s">
        <v>5192</v>
      </c>
      <c r="B6020" s="1">
        <v>40983</v>
      </c>
      <c r="C6020" t="s">
        <v>138</v>
      </c>
      <c r="D6020" t="s">
        <v>1668</v>
      </c>
      <c r="E6020" t="s">
        <v>1669</v>
      </c>
      <c r="F6020">
        <v>1</v>
      </c>
      <c r="G6020" t="str">
        <f t="array" ref="G6020">INDEX(BillToName,MATCH(A6020,'Bill to Data'!$A$2:$A$3040,0))</f>
        <v>TONY BONDS</v>
      </c>
      <c r="H6020" t="str">
        <f t="shared" si="94"/>
        <v>063-0171-793</v>
      </c>
    </row>
    <row r="6021" spans="1:8" x14ac:dyDescent="0.55000000000000004">
      <c r="A6021" t="s">
        <v>5193</v>
      </c>
      <c r="B6021" s="1">
        <v>40984</v>
      </c>
      <c r="C6021" t="s">
        <v>1</v>
      </c>
      <c r="D6021" t="s">
        <v>1298</v>
      </c>
      <c r="E6021" t="s">
        <v>1299</v>
      </c>
      <c r="F6021">
        <v>1</v>
      </c>
      <c r="G6021" t="str">
        <f t="array" ref="G6021">INDEX(BillToName,MATCH(A6021,'Bill to Data'!$A$2:$A$3040,0))</f>
        <v>Daniel Perez</v>
      </c>
      <c r="H6021" t="str">
        <f t="shared" si="94"/>
        <v>INFD0015-19</v>
      </c>
    </row>
    <row r="6022" spans="1:8" x14ac:dyDescent="0.55000000000000004">
      <c r="A6022" t="s">
        <v>5194</v>
      </c>
      <c r="B6022" s="1">
        <v>40984</v>
      </c>
      <c r="C6022" t="s">
        <v>138</v>
      </c>
      <c r="D6022" t="s">
        <v>73</v>
      </c>
      <c r="E6022" t="s">
        <v>74</v>
      </c>
      <c r="F6022">
        <v>72</v>
      </c>
      <c r="G6022" t="str">
        <f t="array" ref="G6022">INDEX(BillToName,MATCH(A6022,'Bill to Data'!$A$2:$A$3040,0))</f>
        <v>Phone Orders</v>
      </c>
      <c r="H6022" t="str">
        <f t="shared" si="94"/>
        <v>19843-NYR</v>
      </c>
    </row>
    <row r="6023" spans="1:8" x14ac:dyDescent="0.55000000000000004">
      <c r="A6023" t="s">
        <v>5195</v>
      </c>
      <c r="B6023" s="1">
        <v>40984</v>
      </c>
      <c r="C6023" t="s">
        <v>1</v>
      </c>
      <c r="D6023" t="s">
        <v>533</v>
      </c>
      <c r="E6023" t="s">
        <v>534</v>
      </c>
      <c r="F6023">
        <v>1</v>
      </c>
      <c r="G6023" t="str">
        <f t="array" ref="G6023">INDEX(BillToName,MATCH(A6023,'Bill to Data'!$A$2:$A$3040,0))</f>
        <v>john warffeli</v>
      </c>
      <c r="H6023" t="str">
        <f t="shared" si="94"/>
        <v>23890</v>
      </c>
    </row>
    <row r="6024" spans="1:8" x14ac:dyDescent="0.55000000000000004">
      <c r="A6024" t="s">
        <v>5196</v>
      </c>
      <c r="B6024" s="1">
        <v>40984</v>
      </c>
      <c r="C6024" t="s">
        <v>138</v>
      </c>
      <c r="D6024" t="s">
        <v>1088</v>
      </c>
      <c r="E6024" t="s">
        <v>1089</v>
      </c>
      <c r="F6024">
        <v>1</v>
      </c>
      <c r="G6024" t="str">
        <f t="array" ref="G6024">INDEX(BillToName,MATCH(A6024,'Bill to Data'!$A$2:$A$3040,0))</f>
        <v>Niagara Frontier Equip Sale In</v>
      </c>
      <c r="H6024" t="str">
        <f t="shared" si="94"/>
        <v>90-02399</v>
      </c>
    </row>
    <row r="6025" spans="1:8" x14ac:dyDescent="0.55000000000000004">
      <c r="A6025" t="s">
        <v>5197</v>
      </c>
      <c r="B6025" s="1">
        <v>40984</v>
      </c>
      <c r="C6025" t="s">
        <v>138</v>
      </c>
      <c r="D6025" t="s">
        <v>5198</v>
      </c>
      <c r="E6025" t="s">
        <v>5199</v>
      </c>
      <c r="F6025">
        <v>1</v>
      </c>
      <c r="G6025" t="str">
        <f t="array" ref="G6025">INDEX(BillToName,MATCH(A6025,'Bill to Data'!$A$2:$A$3040,0))</f>
        <v>ALAN RAU</v>
      </c>
      <c r="H6025" t="str">
        <f t="shared" si="94"/>
        <v>115-0171-235</v>
      </c>
    </row>
    <row r="6026" spans="1:8" x14ac:dyDescent="0.55000000000000004">
      <c r="A6026" t="s">
        <v>5200</v>
      </c>
      <c r="B6026" s="1">
        <v>40984</v>
      </c>
      <c r="C6026" t="s">
        <v>138</v>
      </c>
      <c r="D6026" t="s">
        <v>735</v>
      </c>
      <c r="E6026" t="s">
        <v>23</v>
      </c>
      <c r="F6026">
        <v>36</v>
      </c>
      <c r="G6026" t="str">
        <f t="array" ref="G6026">INDEX(BillToName,MATCH(A6026,'Bill to Data'!$A$2:$A$3040,0))</f>
        <v>Donald Bauman</v>
      </c>
      <c r="H6026" t="str">
        <f t="shared" si="94"/>
        <v>TT11004-VP</v>
      </c>
    </row>
    <row r="6027" spans="1:8" x14ac:dyDescent="0.55000000000000004">
      <c r="A6027" t="s">
        <v>5200</v>
      </c>
      <c r="B6027" s="1">
        <v>40984</v>
      </c>
      <c r="C6027" t="s">
        <v>138</v>
      </c>
      <c r="D6027" t="s">
        <v>29</v>
      </c>
      <c r="E6027" t="s">
        <v>30</v>
      </c>
      <c r="F6027">
        <v>36</v>
      </c>
      <c r="G6027" t="str">
        <f t="array" ref="G6027">INDEX(BillToName,MATCH(A6027,'Bill to Data'!$A$2:$A$3040,0))</f>
        <v>Donald Bauman</v>
      </c>
      <c r="H6027" t="str">
        <f t="shared" si="94"/>
        <v>25612-4-NYR</v>
      </c>
    </row>
    <row r="6028" spans="1:8" x14ac:dyDescent="0.55000000000000004">
      <c r="A6028" t="s">
        <v>5201</v>
      </c>
      <c r="B6028" s="1">
        <v>40984</v>
      </c>
      <c r="C6028" t="s">
        <v>138</v>
      </c>
      <c r="D6028" t="s">
        <v>774</v>
      </c>
      <c r="E6028" t="s">
        <v>775</v>
      </c>
      <c r="F6028">
        <v>1</v>
      </c>
      <c r="G6028" t="str">
        <f t="array" ref="G6028">INDEX(BillToName,MATCH(A6028,'Bill to Data'!$A$2:$A$3040,0))</f>
        <v>Andrew Chomas</v>
      </c>
      <c r="H6028" t="str">
        <f t="shared" si="94"/>
        <v>2088-313-145</v>
      </c>
    </row>
    <row r="6029" spans="1:8" x14ac:dyDescent="0.55000000000000004">
      <c r="A6029" t="s">
        <v>5202</v>
      </c>
      <c r="B6029" s="1">
        <v>40984</v>
      </c>
      <c r="C6029" t="s">
        <v>138</v>
      </c>
      <c r="D6029" t="s">
        <v>395</v>
      </c>
      <c r="E6029" t="s">
        <v>178</v>
      </c>
      <c r="F6029">
        <v>1</v>
      </c>
      <c r="G6029" t="str">
        <f t="array" ref="G6029">INDEX(BillToName,MATCH(A6029,'Bill to Data'!$A$2:$A$3040,0))</f>
        <v>George Bevan</v>
      </c>
      <c r="H6029" t="str">
        <f t="shared" si="94"/>
        <v>AA17Y</v>
      </c>
    </row>
    <row r="6030" spans="1:8" x14ac:dyDescent="0.55000000000000004">
      <c r="A6030" t="s">
        <v>5202</v>
      </c>
      <c r="B6030" s="1">
        <v>40984</v>
      </c>
      <c r="C6030" t="s">
        <v>138</v>
      </c>
      <c r="D6030" t="s">
        <v>5203</v>
      </c>
      <c r="E6030" t="s">
        <v>5204</v>
      </c>
      <c r="F6030">
        <v>2</v>
      </c>
      <c r="G6030" t="str">
        <f t="array" ref="G6030">INDEX(BillToName,MATCH(A6030,'Bill to Data'!$A$2:$A$3040,0))</f>
        <v>George Bevan</v>
      </c>
      <c r="H6030" t="str">
        <f t="shared" si="94"/>
        <v>HB038-025</v>
      </c>
    </row>
    <row r="6031" spans="1:8" x14ac:dyDescent="0.55000000000000004">
      <c r="A6031" t="s">
        <v>5205</v>
      </c>
      <c r="B6031" s="1">
        <v>40984</v>
      </c>
      <c r="C6031" t="s">
        <v>138</v>
      </c>
      <c r="D6031" t="s">
        <v>2028</v>
      </c>
      <c r="E6031" t="s">
        <v>893</v>
      </c>
      <c r="F6031">
        <v>41</v>
      </c>
      <c r="G6031" t="str">
        <f t="array" ref="G6031">INDEX(BillToName,MATCH(A6031,'Bill to Data'!$A$2:$A$3040,0))</f>
        <v>JEFS LIONBERGER</v>
      </c>
      <c r="H6031" t="str">
        <f t="shared" si="94"/>
        <v>TDXL110025</v>
      </c>
    </row>
    <row r="6032" spans="1:8" x14ac:dyDescent="0.55000000000000004">
      <c r="A6032" t="s">
        <v>5205</v>
      </c>
      <c r="B6032" s="1">
        <v>40984</v>
      </c>
      <c r="C6032" t="s">
        <v>138</v>
      </c>
      <c r="D6032" t="s">
        <v>1929</v>
      </c>
      <c r="E6032" t="s">
        <v>476</v>
      </c>
      <c r="F6032">
        <v>15</v>
      </c>
      <c r="G6032" t="str">
        <f t="array" ref="G6032">INDEX(BillToName,MATCH(A6032,'Bill to Data'!$A$2:$A$3040,0))</f>
        <v>JEFS LIONBERGER</v>
      </c>
      <c r="H6032" t="str">
        <f t="shared" si="94"/>
        <v>19350-212-785-N</v>
      </c>
    </row>
    <row r="6033" spans="1:8" x14ac:dyDescent="0.55000000000000004">
      <c r="A6033" t="s">
        <v>5205</v>
      </c>
      <c r="B6033" s="1">
        <v>40984</v>
      </c>
      <c r="C6033" t="s">
        <v>138</v>
      </c>
      <c r="D6033" t="s">
        <v>1471</v>
      </c>
      <c r="E6033" t="s">
        <v>478</v>
      </c>
      <c r="F6033">
        <v>3</v>
      </c>
      <c r="G6033" t="str">
        <f t="array" ref="G6033">INDEX(BillToName,MATCH(A6033,'Bill to Data'!$A$2:$A$3040,0))</f>
        <v>JEFS LIONBERGER</v>
      </c>
      <c r="H6033" t="str">
        <f t="shared" si="94"/>
        <v>19351-213-785-N</v>
      </c>
    </row>
    <row r="6034" spans="1:8" x14ac:dyDescent="0.55000000000000004">
      <c r="A6034" t="s">
        <v>5205</v>
      </c>
      <c r="B6034" s="1">
        <v>40984</v>
      </c>
      <c r="C6034" t="s">
        <v>138</v>
      </c>
      <c r="D6034" t="s">
        <v>1064</v>
      </c>
      <c r="E6034" t="s">
        <v>474</v>
      </c>
      <c r="F6034">
        <v>6</v>
      </c>
      <c r="G6034" t="str">
        <f t="array" ref="G6034">INDEX(BillToName,MATCH(A6034,'Bill to Data'!$A$2:$A$3040,0))</f>
        <v>JEFS LIONBERGER</v>
      </c>
      <c r="H6034" t="str">
        <f t="shared" si="94"/>
        <v>19349-211-785-N</v>
      </c>
    </row>
    <row r="6035" spans="1:8" x14ac:dyDescent="0.55000000000000004">
      <c r="A6035" t="s">
        <v>5205</v>
      </c>
      <c r="B6035" s="1">
        <v>40984</v>
      </c>
      <c r="C6035" t="s">
        <v>138</v>
      </c>
      <c r="D6035" t="s">
        <v>122</v>
      </c>
      <c r="E6035" t="s">
        <v>76</v>
      </c>
      <c r="F6035">
        <v>17</v>
      </c>
      <c r="G6035" t="str">
        <f t="array" ref="G6035">INDEX(BillToName,MATCH(A6035,'Bill to Data'!$A$2:$A$3040,0))</f>
        <v>JEFS LIONBERGER</v>
      </c>
      <c r="H6035" t="str">
        <f t="shared" si="94"/>
        <v>QJ111SQ-1-1/4</v>
      </c>
    </row>
    <row r="6036" spans="1:8" x14ac:dyDescent="0.55000000000000004">
      <c r="A6036" t="s">
        <v>5205</v>
      </c>
      <c r="B6036" s="1">
        <v>40984</v>
      </c>
      <c r="C6036" t="s">
        <v>138</v>
      </c>
      <c r="D6036" t="s">
        <v>535</v>
      </c>
      <c r="E6036" t="s">
        <v>257</v>
      </c>
      <c r="F6036">
        <v>100</v>
      </c>
      <c r="G6036" t="str">
        <f t="array" ref="G6036">INDEX(BillToName,MATCH(A6036,'Bill to Data'!$A$2:$A$3040,0))</f>
        <v>JEFS LIONBERGER</v>
      </c>
      <c r="H6036" t="str">
        <f t="shared" si="94"/>
        <v>L85-075</v>
      </c>
    </row>
    <row r="6037" spans="1:8" x14ac:dyDescent="0.55000000000000004">
      <c r="A6037" t="s">
        <v>5206</v>
      </c>
      <c r="B6037" s="1">
        <v>40984</v>
      </c>
      <c r="C6037" t="s">
        <v>138</v>
      </c>
      <c r="D6037" t="s">
        <v>456</v>
      </c>
      <c r="E6037" t="s">
        <v>457</v>
      </c>
      <c r="F6037">
        <v>1</v>
      </c>
      <c r="G6037" t="str">
        <f t="array" ref="G6037">INDEX(BillToName,MATCH(A6037,'Bill to Data'!$A$2:$A$3040,0))</f>
        <v>Joey Olivier</v>
      </c>
      <c r="H6037" t="str">
        <f t="shared" si="94"/>
        <v>063-0171-220</v>
      </c>
    </row>
    <row r="6038" spans="1:8" x14ac:dyDescent="0.55000000000000004">
      <c r="A6038" t="s">
        <v>5207</v>
      </c>
      <c r="B6038" s="1">
        <v>40984</v>
      </c>
      <c r="C6038" t="s">
        <v>138</v>
      </c>
      <c r="D6038" t="s">
        <v>4204</v>
      </c>
      <c r="E6038" t="s">
        <v>4205</v>
      </c>
      <c r="F6038">
        <v>1</v>
      </c>
      <c r="G6038" t="str">
        <f t="array" ref="G6038">INDEX(BillToName,MATCH(A6038,'Bill to Data'!$A$2:$A$3040,0))</f>
        <v>Daniel Dunn</v>
      </c>
      <c r="H6038" t="str">
        <f t="shared" si="94"/>
        <v>TF-VP3</v>
      </c>
    </row>
    <row r="6039" spans="1:8" x14ac:dyDescent="0.55000000000000004">
      <c r="A6039" t="s">
        <v>5207</v>
      </c>
      <c r="B6039" s="1">
        <v>40984</v>
      </c>
      <c r="C6039" t="s">
        <v>138</v>
      </c>
      <c r="D6039" t="s">
        <v>1789</v>
      </c>
      <c r="E6039" t="s">
        <v>30</v>
      </c>
      <c r="F6039">
        <v>2</v>
      </c>
      <c r="G6039" t="str">
        <f t="array" ref="G6039">INDEX(BillToName,MATCH(A6039,'Bill to Data'!$A$2:$A$3040,0))</f>
        <v>Daniel Dunn</v>
      </c>
      <c r="H6039" t="str">
        <f t="shared" si="94"/>
        <v>25600-1-NYR</v>
      </c>
    </row>
    <row r="6040" spans="1:8" x14ac:dyDescent="0.55000000000000004">
      <c r="A6040" t="s">
        <v>5207</v>
      </c>
      <c r="B6040" s="1">
        <v>40984</v>
      </c>
      <c r="C6040" t="s">
        <v>138</v>
      </c>
      <c r="D6040" t="s">
        <v>157</v>
      </c>
      <c r="E6040" t="s">
        <v>158</v>
      </c>
      <c r="F6040">
        <v>2</v>
      </c>
      <c r="G6040" t="str">
        <f t="array" ref="G6040">INDEX(BillToName,MATCH(A6040,'Bill to Data'!$A$2:$A$3040,0))</f>
        <v>Daniel Dunn</v>
      </c>
      <c r="H6040" t="str">
        <f t="shared" si="94"/>
        <v>QJ1/4TT-NYB</v>
      </c>
    </row>
    <row r="6041" spans="1:8" x14ac:dyDescent="0.55000000000000004">
      <c r="A6041" t="s">
        <v>5208</v>
      </c>
      <c r="B6041" s="1">
        <v>40984</v>
      </c>
      <c r="C6041" t="s">
        <v>1</v>
      </c>
      <c r="D6041" t="s">
        <v>1751</v>
      </c>
      <c r="E6041" t="s">
        <v>5002</v>
      </c>
      <c r="F6041">
        <v>4</v>
      </c>
      <c r="G6041" t="str">
        <f t="array" ref="G6041">INDEX(BillToName,MATCH(A6041,'Bill to Data'!$A$2:$A$3040,0))</f>
        <v>Kenneth Robinson</v>
      </c>
      <c r="H6041" t="str">
        <f t="shared" si="94"/>
        <v>QJ363C-1-NYB</v>
      </c>
    </row>
    <row r="6042" spans="1:8" x14ac:dyDescent="0.55000000000000004">
      <c r="A6042" t="s">
        <v>5208</v>
      </c>
      <c r="B6042" s="1">
        <v>40984</v>
      </c>
      <c r="C6042" t="s">
        <v>1</v>
      </c>
      <c r="D6042" t="s">
        <v>259</v>
      </c>
      <c r="E6042" t="s">
        <v>63</v>
      </c>
      <c r="F6042">
        <v>114</v>
      </c>
      <c r="G6042" t="str">
        <f t="array" ref="G6042">INDEX(BillToName,MATCH(A6042,'Bill to Data'!$A$2:$A$3040,0))</f>
        <v>Kenneth Robinson</v>
      </c>
      <c r="H6042" t="str">
        <f t="shared" si="94"/>
        <v>TP8008VS</v>
      </c>
    </row>
    <row r="6043" spans="1:8" x14ac:dyDescent="0.55000000000000004">
      <c r="A6043" t="s">
        <v>5208</v>
      </c>
      <c r="B6043" s="1">
        <v>40984</v>
      </c>
      <c r="C6043" t="s">
        <v>1</v>
      </c>
      <c r="D6043" t="s">
        <v>1812</v>
      </c>
      <c r="E6043" t="s">
        <v>63</v>
      </c>
      <c r="F6043">
        <v>114</v>
      </c>
      <c r="G6043" t="str">
        <f t="array" ref="G6043">INDEX(BillToName,MATCH(A6043,'Bill to Data'!$A$2:$A$3040,0))</f>
        <v>Kenneth Robinson</v>
      </c>
      <c r="H6043" t="str">
        <f t="shared" si="94"/>
        <v>DG8005VS</v>
      </c>
    </row>
    <row r="6044" spans="1:8" x14ac:dyDescent="0.55000000000000004">
      <c r="A6044" t="s">
        <v>5209</v>
      </c>
      <c r="B6044" s="1">
        <v>40984</v>
      </c>
      <c r="C6044" t="s">
        <v>138</v>
      </c>
      <c r="D6044" t="s">
        <v>182</v>
      </c>
      <c r="E6044" t="s">
        <v>183</v>
      </c>
      <c r="F6044">
        <v>1</v>
      </c>
      <c r="G6044" t="str">
        <f t="array" ref="G6044">INDEX(BillToName,MATCH(A6044,'Bill to Data'!$A$2:$A$3040,0))</f>
        <v>PREVENTIVE PEST CONTROL</v>
      </c>
      <c r="H6044" t="str">
        <f t="shared" si="94"/>
        <v>3522221</v>
      </c>
    </row>
    <row r="6045" spans="1:8" x14ac:dyDescent="0.55000000000000004">
      <c r="A6045" t="s">
        <v>5209</v>
      </c>
      <c r="B6045" s="1">
        <v>40984</v>
      </c>
      <c r="C6045" t="s">
        <v>138</v>
      </c>
      <c r="D6045" t="s">
        <v>2</v>
      </c>
      <c r="E6045" t="s">
        <v>3</v>
      </c>
      <c r="F6045">
        <v>6</v>
      </c>
      <c r="G6045" t="str">
        <f t="array" ref="G6045">INDEX(BillToName,MATCH(A6045,'Bill to Data'!$A$2:$A$3040,0))</f>
        <v>PREVENTIVE PEST CONTROL</v>
      </c>
      <c r="H6045" t="str">
        <f t="shared" si="94"/>
        <v>8000-543-236</v>
      </c>
    </row>
    <row r="6046" spans="1:8" x14ac:dyDescent="0.55000000000000004">
      <c r="A6046" t="s">
        <v>5209</v>
      </c>
      <c r="B6046" s="1">
        <v>40984</v>
      </c>
      <c r="C6046" t="s">
        <v>138</v>
      </c>
      <c r="D6046" t="s">
        <v>2599</v>
      </c>
      <c r="E6046" t="s">
        <v>2600</v>
      </c>
      <c r="F6046">
        <v>3</v>
      </c>
      <c r="G6046" t="str">
        <f t="array" ref="G6046">INDEX(BillToName,MATCH(A6046,'Bill to Data'!$A$2:$A$3040,0))</f>
        <v>PREVENTIVE PEST CONTROL</v>
      </c>
      <c r="H6046" t="str">
        <f t="shared" si="94"/>
        <v>94-375-05</v>
      </c>
    </row>
    <row r="6047" spans="1:8" x14ac:dyDescent="0.55000000000000004">
      <c r="A6047" t="s">
        <v>5210</v>
      </c>
      <c r="B6047" s="1">
        <v>40984</v>
      </c>
      <c r="C6047" t="s">
        <v>1</v>
      </c>
      <c r="D6047" t="s">
        <v>2715</v>
      </c>
      <c r="E6047" t="s">
        <v>3851</v>
      </c>
      <c r="F6047">
        <v>0</v>
      </c>
      <c r="G6047" t="str">
        <f t="array" ref="G6047">INDEX(BillToName,MATCH(A6047,'Bill to Data'!$A$2:$A$3040,0))</f>
        <v>Matt Pitsenbarger</v>
      </c>
      <c r="H6047" t="str">
        <f t="shared" si="94"/>
        <v>5319</v>
      </c>
    </row>
    <row r="6048" spans="1:8" x14ac:dyDescent="0.55000000000000004">
      <c r="A6048" t="s">
        <v>5210</v>
      </c>
      <c r="B6048" s="1">
        <v>40984</v>
      </c>
      <c r="C6048" t="s">
        <v>1</v>
      </c>
      <c r="D6048" t="s">
        <v>254</v>
      </c>
      <c r="E6048" t="s">
        <v>255</v>
      </c>
      <c r="F6048">
        <v>120</v>
      </c>
      <c r="G6048" t="str">
        <f t="array" ref="G6048">INDEX(BillToName,MATCH(A6048,'Bill to Data'!$A$2:$A$3040,0))</f>
        <v>Matt Pitsenbarger</v>
      </c>
      <c r="H6048" t="str">
        <f t="shared" si="94"/>
        <v>CP21953-EPR</v>
      </c>
    </row>
    <row r="6049" spans="1:8" x14ac:dyDescent="0.55000000000000004">
      <c r="A6049" t="s">
        <v>5210</v>
      </c>
      <c r="B6049" s="1">
        <v>40984</v>
      </c>
      <c r="C6049" t="s">
        <v>1</v>
      </c>
      <c r="D6049" t="s">
        <v>242</v>
      </c>
      <c r="E6049" t="s">
        <v>243</v>
      </c>
      <c r="F6049">
        <v>120</v>
      </c>
      <c r="G6049" t="str">
        <f t="array" ref="G6049">INDEX(BillToName,MATCH(A6049,'Bill to Data'!$A$2:$A$3040,0))</f>
        <v>Matt Pitsenbarger</v>
      </c>
      <c r="H6049" t="str">
        <f t="shared" si="94"/>
        <v>CP19438-EPR</v>
      </c>
    </row>
    <row r="6050" spans="1:8" x14ac:dyDescent="0.55000000000000004">
      <c r="A6050" t="s">
        <v>5210</v>
      </c>
      <c r="B6050" s="1">
        <v>40984</v>
      </c>
      <c r="C6050" t="s">
        <v>1</v>
      </c>
      <c r="D6050" t="s">
        <v>121</v>
      </c>
      <c r="E6050" t="s">
        <v>30</v>
      </c>
      <c r="F6050">
        <v>100</v>
      </c>
      <c r="G6050" t="str">
        <f t="array" ref="G6050">INDEX(BillToName,MATCH(A6050,'Bill to Data'!$A$2:$A$3040,0))</f>
        <v>Matt Pitsenbarger</v>
      </c>
      <c r="H6050" t="str">
        <f t="shared" si="94"/>
        <v>25612-3-NYR</v>
      </c>
    </row>
    <row r="6051" spans="1:8" x14ac:dyDescent="0.55000000000000004">
      <c r="A6051" t="s">
        <v>5210</v>
      </c>
      <c r="B6051" s="1">
        <v>40984</v>
      </c>
      <c r="C6051" t="s">
        <v>1</v>
      </c>
      <c r="D6051" t="s">
        <v>970</v>
      </c>
      <c r="E6051" t="s">
        <v>971</v>
      </c>
      <c r="F6051">
        <v>0</v>
      </c>
      <c r="G6051" t="str">
        <f t="array" ref="G6051">INDEX(BillToName,MATCH(A6051,'Bill to Data'!$A$2:$A$3040,0))</f>
        <v>Matt Pitsenbarger</v>
      </c>
      <c r="H6051" t="str">
        <f t="shared" si="94"/>
        <v>AIC11004-VS</v>
      </c>
    </row>
    <row r="6052" spans="1:8" x14ac:dyDescent="0.55000000000000004">
      <c r="A6052" t="s">
        <v>5210</v>
      </c>
      <c r="B6052" s="1">
        <v>40984</v>
      </c>
      <c r="C6052" t="s">
        <v>1</v>
      </c>
      <c r="D6052" t="s">
        <v>48</v>
      </c>
      <c r="E6052" t="s">
        <v>47</v>
      </c>
      <c r="F6052">
        <v>100</v>
      </c>
      <c r="G6052" t="str">
        <f t="array" ref="G6052">INDEX(BillToName,MATCH(A6052,'Bill to Data'!$A$2:$A$3040,0))</f>
        <v>Matt Pitsenbarger</v>
      </c>
      <c r="H6052" t="str">
        <f t="shared" si="94"/>
        <v>TTJ60-11004VP</v>
      </c>
    </row>
    <row r="6053" spans="1:8" x14ac:dyDescent="0.55000000000000004">
      <c r="A6053" t="s">
        <v>5211</v>
      </c>
      <c r="B6053" s="1">
        <v>40984</v>
      </c>
      <c r="C6053" t="s">
        <v>1</v>
      </c>
      <c r="D6053" t="s">
        <v>93</v>
      </c>
      <c r="E6053" t="s">
        <v>3771</v>
      </c>
      <c r="F6053">
        <v>1</v>
      </c>
      <c r="G6053" t="str">
        <f t="array" ref="G6053">INDEX(BillToName,MATCH(A6053,'Bill to Data'!$A$2:$A$3040,0))</f>
        <v>Nathan Whitney</v>
      </c>
      <c r="H6053" t="str">
        <f t="shared" si="94"/>
        <v>MFM220</v>
      </c>
    </row>
    <row r="6054" spans="1:8" x14ac:dyDescent="0.55000000000000004">
      <c r="A6054" t="s">
        <v>5212</v>
      </c>
      <c r="B6054" s="1">
        <v>40984</v>
      </c>
      <c r="C6054" t="s">
        <v>1</v>
      </c>
      <c r="D6054" t="s">
        <v>77</v>
      </c>
      <c r="E6054" t="s">
        <v>30</v>
      </c>
      <c r="F6054">
        <v>10</v>
      </c>
      <c r="G6054" t="str">
        <f t="array" ref="G6054">INDEX(BillToName,MATCH(A6054,'Bill to Data'!$A$2:$A$3040,0))</f>
        <v>Robert Foster</v>
      </c>
      <c r="H6054" t="str">
        <f t="shared" si="94"/>
        <v>25612-6-NYR</v>
      </c>
    </row>
    <row r="6055" spans="1:8" x14ac:dyDescent="0.55000000000000004">
      <c r="A6055" t="s">
        <v>5212</v>
      </c>
      <c r="B6055" s="1">
        <v>40984</v>
      </c>
      <c r="C6055" t="s">
        <v>1</v>
      </c>
      <c r="D6055" t="s">
        <v>436</v>
      </c>
      <c r="E6055" t="s">
        <v>47</v>
      </c>
      <c r="F6055">
        <v>10</v>
      </c>
      <c r="G6055" t="str">
        <f t="array" ref="G6055">INDEX(BillToName,MATCH(A6055,'Bill to Data'!$A$2:$A$3040,0))</f>
        <v>Robert Foster</v>
      </c>
      <c r="H6055" t="str">
        <f t="shared" si="94"/>
        <v>TTJ60-11002VP</v>
      </c>
    </row>
    <row r="6056" spans="1:8" x14ac:dyDescent="0.55000000000000004">
      <c r="A6056" t="s">
        <v>5213</v>
      </c>
      <c r="B6056" s="1">
        <v>40984</v>
      </c>
      <c r="C6056" t="s">
        <v>138</v>
      </c>
      <c r="D6056" t="s">
        <v>48</v>
      </c>
      <c r="E6056" t="s">
        <v>47</v>
      </c>
      <c r="F6056">
        <v>60</v>
      </c>
      <c r="G6056" t="str">
        <f t="array" ref="G6056">INDEX(BillToName,MATCH(A6056,'Bill to Data'!$A$2:$A$3040,0))</f>
        <v>DENNIS HAYS</v>
      </c>
      <c r="H6056" t="str">
        <f t="shared" si="94"/>
        <v>TTJ60-11004VP</v>
      </c>
    </row>
    <row r="6057" spans="1:8" x14ac:dyDescent="0.55000000000000004">
      <c r="A6057" t="s">
        <v>5213</v>
      </c>
      <c r="B6057" s="1">
        <v>40984</v>
      </c>
      <c r="C6057" t="s">
        <v>138</v>
      </c>
      <c r="D6057" t="s">
        <v>121</v>
      </c>
      <c r="E6057" t="s">
        <v>30</v>
      </c>
      <c r="F6057">
        <v>120</v>
      </c>
      <c r="G6057" t="str">
        <f t="array" ref="G6057">INDEX(BillToName,MATCH(A6057,'Bill to Data'!$A$2:$A$3040,0))</f>
        <v>DENNIS HAYS</v>
      </c>
      <c r="H6057" t="str">
        <f t="shared" si="94"/>
        <v>25612-3-NYR</v>
      </c>
    </row>
    <row r="6058" spans="1:8" x14ac:dyDescent="0.55000000000000004">
      <c r="A6058" t="s">
        <v>5213</v>
      </c>
      <c r="B6058" s="1">
        <v>40984</v>
      </c>
      <c r="C6058" t="s">
        <v>138</v>
      </c>
      <c r="D6058" t="s">
        <v>530</v>
      </c>
      <c r="E6058" t="s">
        <v>120</v>
      </c>
      <c r="F6058">
        <v>60</v>
      </c>
      <c r="G6058" t="str">
        <f t="array" ref="G6058">INDEX(BillToName,MATCH(A6058,'Bill to Data'!$A$2:$A$3040,0))</f>
        <v>DENNIS HAYS</v>
      </c>
      <c r="H6058" t="str">
        <f t="shared" si="94"/>
        <v>XR11004-VS</v>
      </c>
    </row>
    <row r="6059" spans="1:8" x14ac:dyDescent="0.55000000000000004">
      <c r="A6059" t="s">
        <v>5213</v>
      </c>
      <c r="B6059" s="1">
        <v>40984</v>
      </c>
      <c r="C6059" t="s">
        <v>138</v>
      </c>
      <c r="D6059" t="s">
        <v>5214</v>
      </c>
      <c r="E6059" t="s">
        <v>5215</v>
      </c>
      <c r="F6059">
        <v>1</v>
      </c>
      <c r="G6059" t="str">
        <f t="array" ref="G6059">INDEX(BillToName,MATCH(A6059,'Bill to Data'!$A$2:$A$3040,0))</f>
        <v>DENNIS HAYS</v>
      </c>
      <c r="H6059" t="str">
        <f t="shared" si="94"/>
        <v>10015</v>
      </c>
    </row>
    <row r="6060" spans="1:8" x14ac:dyDescent="0.55000000000000004">
      <c r="A6060" t="s">
        <v>5216</v>
      </c>
      <c r="B6060" s="1">
        <v>40984</v>
      </c>
      <c r="C6060" t="s">
        <v>1</v>
      </c>
      <c r="D6060" t="s">
        <v>1644</v>
      </c>
      <c r="E6060" t="s">
        <v>1645</v>
      </c>
      <c r="F6060">
        <v>1</v>
      </c>
      <c r="G6060" t="str">
        <f t="array" ref="G6060">INDEX(BillToName,MATCH(A6060,'Bill to Data'!$A$2:$A$3040,0))</f>
        <v>john butler</v>
      </c>
      <c r="H6060" t="str">
        <f t="shared" si="94"/>
        <v>LM2500</v>
      </c>
    </row>
    <row r="6061" spans="1:8" x14ac:dyDescent="0.55000000000000004">
      <c r="A6061" t="s">
        <v>5217</v>
      </c>
      <c r="B6061" s="1">
        <v>40984</v>
      </c>
      <c r="C6061" t="s">
        <v>1</v>
      </c>
      <c r="D6061" t="s">
        <v>4468</v>
      </c>
      <c r="E6061" t="s">
        <v>4093</v>
      </c>
      <c r="F6061">
        <v>12</v>
      </c>
      <c r="G6061" t="str">
        <f t="array" ref="G6061">INDEX(BillToName,MATCH(A6061,'Bill to Data'!$A$2:$A$3040,0))</f>
        <v>Kurt Knox</v>
      </c>
      <c r="H6061" t="str">
        <f t="shared" si="94"/>
        <v>TADF08</v>
      </c>
    </row>
    <row r="6062" spans="1:8" x14ac:dyDescent="0.55000000000000004">
      <c r="A6062" t="s">
        <v>5218</v>
      </c>
      <c r="B6062" s="1">
        <v>40984</v>
      </c>
      <c r="C6062" t="s">
        <v>1</v>
      </c>
      <c r="D6062" t="s">
        <v>5219</v>
      </c>
      <c r="E6062" t="s">
        <v>4093</v>
      </c>
      <c r="F6062">
        <v>200</v>
      </c>
      <c r="G6062" t="str">
        <f t="array" ref="G6062">INDEX(BillToName,MATCH(A6062,'Bill to Data'!$A$2:$A$3040,0))</f>
        <v>LEN NALL</v>
      </c>
      <c r="H6062" t="str">
        <f t="shared" si="94"/>
        <v>TADF05</v>
      </c>
    </row>
    <row r="6063" spans="1:8" x14ac:dyDescent="0.55000000000000004">
      <c r="A6063" t="s">
        <v>5220</v>
      </c>
      <c r="B6063" s="1">
        <v>40984</v>
      </c>
      <c r="C6063" t="s">
        <v>138</v>
      </c>
      <c r="D6063" t="s">
        <v>1573</v>
      </c>
      <c r="E6063" t="s">
        <v>1574</v>
      </c>
      <c r="F6063">
        <v>32</v>
      </c>
      <c r="G6063" t="str">
        <f t="array" ref="G6063">INDEX(BillToName,MATCH(A6063,'Bill to Data'!$A$2:$A$3040,0))</f>
        <v>James River Equipment</v>
      </c>
      <c r="H6063" t="str">
        <f t="shared" si="94"/>
        <v>50854-NYB</v>
      </c>
    </row>
    <row r="6064" spans="1:8" x14ac:dyDescent="0.55000000000000004">
      <c r="A6064" t="s">
        <v>5221</v>
      </c>
      <c r="B6064" s="1">
        <v>40984</v>
      </c>
      <c r="C6064" t="s">
        <v>138</v>
      </c>
      <c r="D6064" t="s">
        <v>5222</v>
      </c>
      <c r="E6064" t="s">
        <v>5223</v>
      </c>
      <c r="F6064">
        <v>1</v>
      </c>
      <c r="G6064" t="str">
        <f t="array" ref="G6064">INDEX(BillToName,MATCH(A6064,'Bill to Data'!$A$2:$A$3040,0))</f>
        <v>ANTHONY PICOU</v>
      </c>
      <c r="H6064" t="str">
        <f t="shared" si="94"/>
        <v>3430-0390</v>
      </c>
    </row>
    <row r="6065" spans="1:8" x14ac:dyDescent="0.55000000000000004">
      <c r="A6065" t="s">
        <v>5224</v>
      </c>
      <c r="B6065" s="1">
        <v>40984</v>
      </c>
      <c r="C6065" t="s">
        <v>138</v>
      </c>
      <c r="D6065" t="s">
        <v>5225</v>
      </c>
      <c r="E6065" t="s">
        <v>5226</v>
      </c>
      <c r="F6065">
        <v>2</v>
      </c>
      <c r="G6065" t="str">
        <f t="array" ref="G6065">INDEX(BillToName,MATCH(A6065,'Bill to Data'!$A$2:$A$3040,0))</f>
        <v>TROY</v>
      </c>
      <c r="H6065" t="str">
        <f t="shared" si="94"/>
        <v>HBT100-100</v>
      </c>
    </row>
    <row r="6066" spans="1:8" x14ac:dyDescent="0.55000000000000004">
      <c r="A6066" t="s">
        <v>5224</v>
      </c>
      <c r="B6066" s="1">
        <v>40984</v>
      </c>
      <c r="C6066" t="s">
        <v>138</v>
      </c>
      <c r="D6066" t="s">
        <v>332</v>
      </c>
      <c r="E6066" t="s">
        <v>4736</v>
      </c>
      <c r="F6066">
        <v>2</v>
      </c>
      <c r="G6066" t="str">
        <f t="array" ref="G6066">INDEX(BillToName,MATCH(A6066,'Bill to Data'!$A$2:$A$3040,0))</f>
        <v>TROY</v>
      </c>
      <c r="H6066" t="str">
        <f t="shared" si="94"/>
        <v>HB100-90</v>
      </c>
    </row>
    <row r="6067" spans="1:8" x14ac:dyDescent="0.55000000000000004">
      <c r="A6067" t="s">
        <v>5227</v>
      </c>
      <c r="B6067" s="1">
        <v>40984</v>
      </c>
      <c r="C6067" t="s">
        <v>138</v>
      </c>
      <c r="D6067" t="s">
        <v>5228</v>
      </c>
      <c r="E6067" t="s">
        <v>5229</v>
      </c>
      <c r="F6067">
        <v>1</v>
      </c>
      <c r="G6067" t="str">
        <f t="array" ref="G6067">INDEX(BillToName,MATCH(A6067,'Bill to Data'!$A$2:$A$3040,0))</f>
        <v>H20 4 YOU</v>
      </c>
      <c r="H6067" t="str">
        <f t="shared" si="94"/>
        <v>VN100</v>
      </c>
    </row>
    <row r="6068" spans="1:8" x14ac:dyDescent="0.55000000000000004">
      <c r="A6068" t="s">
        <v>5230</v>
      </c>
      <c r="B6068" s="1">
        <v>40984</v>
      </c>
      <c r="C6068" t="s">
        <v>1</v>
      </c>
      <c r="D6068" t="s">
        <v>4454</v>
      </c>
      <c r="E6068" t="s">
        <v>4455</v>
      </c>
      <c r="F6068">
        <v>15</v>
      </c>
      <c r="G6068" t="str">
        <f t="array" ref="G6068">INDEX(BillToName,MATCH(A6068,'Bill to Data'!$A$2:$A$3040,0))</f>
        <v>Landon Spillmann</v>
      </c>
      <c r="H6068" t="str">
        <f t="shared" si="94"/>
        <v>98579-1-NYR</v>
      </c>
    </row>
    <row r="6069" spans="1:8" x14ac:dyDescent="0.55000000000000004">
      <c r="A6069" t="s">
        <v>5230</v>
      </c>
      <c r="B6069" s="1">
        <v>40984</v>
      </c>
      <c r="C6069" t="s">
        <v>1</v>
      </c>
      <c r="D6069" t="s">
        <v>4753</v>
      </c>
      <c r="E6069" t="s">
        <v>4453</v>
      </c>
      <c r="F6069">
        <v>5</v>
      </c>
      <c r="G6069" t="str">
        <f t="array" ref="G6069">INDEX(BillToName,MATCH(A6069,'Bill to Data'!$A$2:$A$3040,0))</f>
        <v>Landon Spillmann</v>
      </c>
      <c r="H6069" t="str">
        <f t="shared" si="94"/>
        <v>AI3070-03VP</v>
      </c>
    </row>
    <row r="6070" spans="1:8" x14ac:dyDescent="0.55000000000000004">
      <c r="A6070" t="s">
        <v>5231</v>
      </c>
      <c r="B6070" s="1">
        <v>40984</v>
      </c>
      <c r="C6070" t="s">
        <v>1</v>
      </c>
      <c r="D6070" t="s">
        <v>1177</v>
      </c>
      <c r="E6070" t="s">
        <v>47</v>
      </c>
      <c r="F6070">
        <v>60</v>
      </c>
      <c r="G6070" t="str">
        <f t="array" ref="G6070">INDEX(BillToName,MATCH(A6070,'Bill to Data'!$A$2:$A$3040,0))</f>
        <v>Dale Little</v>
      </c>
      <c r="H6070" t="str">
        <f t="shared" si="94"/>
        <v>TTJ60-11005VP</v>
      </c>
    </row>
    <row r="6071" spans="1:8" x14ac:dyDescent="0.55000000000000004">
      <c r="A6071" t="s">
        <v>5231</v>
      </c>
      <c r="B6071" s="1">
        <v>40984</v>
      </c>
      <c r="C6071" t="s">
        <v>1</v>
      </c>
      <c r="D6071" t="s">
        <v>453</v>
      </c>
      <c r="E6071" t="s">
        <v>30</v>
      </c>
      <c r="F6071">
        <v>60</v>
      </c>
      <c r="G6071" t="str">
        <f t="array" ref="G6071">INDEX(BillToName,MATCH(A6071,'Bill to Data'!$A$2:$A$3040,0))</f>
        <v>Dale Little</v>
      </c>
      <c r="H6071" t="str">
        <f t="shared" si="94"/>
        <v>25612-2-NYR</v>
      </c>
    </row>
    <row r="6072" spans="1:8" x14ac:dyDescent="0.55000000000000004">
      <c r="A6072" t="s">
        <v>5231</v>
      </c>
      <c r="B6072" s="1">
        <v>40984</v>
      </c>
      <c r="C6072" t="s">
        <v>1</v>
      </c>
      <c r="D6072" t="s">
        <v>1178</v>
      </c>
      <c r="E6072" t="s">
        <v>30</v>
      </c>
      <c r="F6072">
        <v>120</v>
      </c>
      <c r="G6072" t="str">
        <f t="array" ref="G6072">INDEX(BillToName,MATCH(A6072,'Bill to Data'!$A$2:$A$3040,0))</f>
        <v>Dale Little</v>
      </c>
      <c r="H6072" t="str">
        <f t="shared" si="94"/>
        <v>25612-7-NYR</v>
      </c>
    </row>
    <row r="6073" spans="1:8" x14ac:dyDescent="0.55000000000000004">
      <c r="A6073" t="s">
        <v>5231</v>
      </c>
      <c r="B6073" s="1">
        <v>40984</v>
      </c>
      <c r="C6073" t="s">
        <v>1</v>
      </c>
      <c r="D6073" t="s">
        <v>121</v>
      </c>
      <c r="E6073" t="s">
        <v>30</v>
      </c>
      <c r="F6073">
        <v>60</v>
      </c>
      <c r="G6073" t="str">
        <f t="array" ref="G6073">INDEX(BillToName,MATCH(A6073,'Bill to Data'!$A$2:$A$3040,0))</f>
        <v>Dale Little</v>
      </c>
      <c r="H6073" t="str">
        <f t="shared" si="94"/>
        <v>25612-3-NYR</v>
      </c>
    </row>
    <row r="6074" spans="1:8" x14ac:dyDescent="0.55000000000000004">
      <c r="A6074" t="s">
        <v>5231</v>
      </c>
      <c r="B6074" s="1">
        <v>40984</v>
      </c>
      <c r="C6074" t="s">
        <v>1</v>
      </c>
      <c r="D6074" t="s">
        <v>399</v>
      </c>
      <c r="E6074" t="s">
        <v>23</v>
      </c>
      <c r="F6074">
        <v>60</v>
      </c>
      <c r="G6074" t="str">
        <f t="array" ref="G6074">INDEX(BillToName,MATCH(A6074,'Bill to Data'!$A$2:$A$3040,0))</f>
        <v>Dale Little</v>
      </c>
      <c r="H6074" t="str">
        <f t="shared" si="94"/>
        <v>TT11005-VP</v>
      </c>
    </row>
    <row r="6075" spans="1:8" x14ac:dyDescent="0.55000000000000004">
      <c r="A6075" t="s">
        <v>5231</v>
      </c>
      <c r="B6075" s="1">
        <v>40984</v>
      </c>
      <c r="C6075" t="s">
        <v>1</v>
      </c>
      <c r="D6075" t="s">
        <v>735</v>
      </c>
      <c r="E6075" t="s">
        <v>23</v>
      </c>
      <c r="F6075">
        <v>60</v>
      </c>
      <c r="G6075" t="str">
        <f t="array" ref="G6075">INDEX(BillToName,MATCH(A6075,'Bill to Data'!$A$2:$A$3040,0))</f>
        <v>Dale Little</v>
      </c>
      <c r="H6075" t="str">
        <f t="shared" si="94"/>
        <v>TT11004-VP</v>
      </c>
    </row>
    <row r="6076" spans="1:8" x14ac:dyDescent="0.55000000000000004">
      <c r="A6076" t="s">
        <v>5232</v>
      </c>
      <c r="B6076" s="1">
        <v>40984</v>
      </c>
      <c r="C6076" t="s">
        <v>1</v>
      </c>
      <c r="D6076" t="s">
        <v>44</v>
      </c>
      <c r="E6076" t="s">
        <v>45</v>
      </c>
      <c r="F6076">
        <v>10</v>
      </c>
      <c r="G6076" t="str">
        <f t="array" ref="G6076">INDEX(BillToName,MATCH(A6076,'Bill to Data'!$A$2:$A$3040,0))</f>
        <v>Lance Griff</v>
      </c>
      <c r="H6076" t="str">
        <f t="shared" si="94"/>
        <v>19845-25-PP</v>
      </c>
    </row>
    <row r="6077" spans="1:8" x14ac:dyDescent="0.55000000000000004">
      <c r="A6077" t="s">
        <v>5232</v>
      </c>
      <c r="B6077" s="1">
        <v>40984</v>
      </c>
      <c r="C6077" t="s">
        <v>1</v>
      </c>
      <c r="D6077" t="s">
        <v>242</v>
      </c>
      <c r="E6077" t="s">
        <v>243</v>
      </c>
      <c r="F6077">
        <v>20</v>
      </c>
      <c r="G6077" t="str">
        <f t="array" ref="G6077">INDEX(BillToName,MATCH(A6077,'Bill to Data'!$A$2:$A$3040,0))</f>
        <v>Lance Griff</v>
      </c>
      <c r="H6077" t="str">
        <f t="shared" si="94"/>
        <v>CP19438-EPR</v>
      </c>
    </row>
    <row r="6078" spans="1:8" x14ac:dyDescent="0.55000000000000004">
      <c r="A6078" t="s">
        <v>5232</v>
      </c>
      <c r="B6078" s="1">
        <v>40984</v>
      </c>
      <c r="C6078" t="s">
        <v>1</v>
      </c>
      <c r="D6078" t="s">
        <v>77</v>
      </c>
      <c r="E6078" t="s">
        <v>30</v>
      </c>
      <c r="F6078">
        <v>90</v>
      </c>
      <c r="G6078" t="str">
        <f t="array" ref="G6078">INDEX(BillToName,MATCH(A6078,'Bill to Data'!$A$2:$A$3040,0))</f>
        <v>Lance Griff</v>
      </c>
      <c r="H6078" t="str">
        <f t="shared" si="94"/>
        <v>25612-6-NYR</v>
      </c>
    </row>
    <row r="6079" spans="1:8" x14ac:dyDescent="0.55000000000000004">
      <c r="A6079" t="s">
        <v>5232</v>
      </c>
      <c r="B6079" s="1">
        <v>40984</v>
      </c>
      <c r="C6079" t="s">
        <v>1</v>
      </c>
      <c r="D6079" t="s">
        <v>292</v>
      </c>
      <c r="E6079" t="s">
        <v>293</v>
      </c>
      <c r="F6079">
        <v>90</v>
      </c>
      <c r="G6079" t="str">
        <f t="array" ref="G6079">INDEX(BillToName,MATCH(A6079,'Bill to Data'!$A$2:$A$3040,0))</f>
        <v>Lance Griff</v>
      </c>
      <c r="H6079" t="str">
        <f t="shared" si="94"/>
        <v>AIXR11002VP</v>
      </c>
    </row>
    <row r="6080" spans="1:8" x14ac:dyDescent="0.55000000000000004">
      <c r="A6080" t="s">
        <v>5233</v>
      </c>
      <c r="B6080" s="1">
        <v>40984</v>
      </c>
      <c r="C6080" t="s">
        <v>1</v>
      </c>
      <c r="D6080" t="s">
        <v>22</v>
      </c>
      <c r="E6080" t="s">
        <v>23</v>
      </c>
      <c r="F6080">
        <v>35</v>
      </c>
      <c r="G6080" t="str">
        <f t="array" ref="G6080">INDEX(BillToName,MATCH(A6080,'Bill to Data'!$A$2:$A$3040,0))</f>
        <v>Jared McLaughlin</v>
      </c>
      <c r="H6080" t="str">
        <f t="shared" si="94"/>
        <v>TT11003-VP</v>
      </c>
    </row>
    <row r="6081" spans="1:8" x14ac:dyDescent="0.55000000000000004">
      <c r="A6081" t="s">
        <v>5233</v>
      </c>
      <c r="B6081" s="1">
        <v>40984</v>
      </c>
      <c r="C6081" t="s">
        <v>1</v>
      </c>
      <c r="D6081" t="s">
        <v>735</v>
      </c>
      <c r="E6081" t="s">
        <v>23</v>
      </c>
      <c r="F6081">
        <v>35</v>
      </c>
      <c r="G6081" t="str">
        <f t="array" ref="G6081">INDEX(BillToName,MATCH(A6081,'Bill to Data'!$A$2:$A$3040,0))</f>
        <v>Jared McLaughlin</v>
      </c>
      <c r="H6081" t="str">
        <f t="shared" si="94"/>
        <v>TT11004-VP</v>
      </c>
    </row>
    <row r="6082" spans="1:8" x14ac:dyDescent="0.55000000000000004">
      <c r="A6082" t="s">
        <v>5233</v>
      </c>
      <c r="B6082" s="1">
        <v>40984</v>
      </c>
      <c r="C6082" t="s">
        <v>1</v>
      </c>
      <c r="D6082" t="s">
        <v>244</v>
      </c>
      <c r="E6082" t="s">
        <v>23</v>
      </c>
      <c r="F6082">
        <v>35</v>
      </c>
      <c r="G6082" t="str">
        <f t="array" ref="G6082">INDEX(BillToName,MATCH(A6082,'Bill to Data'!$A$2:$A$3040,0))</f>
        <v>Jared McLaughlin</v>
      </c>
      <c r="H6082" t="str">
        <f t="shared" ref="H6082:H6145" si="95">LEFT(D6082,LEN(D6082))</f>
        <v>TT11002-VP</v>
      </c>
    </row>
    <row r="6083" spans="1:8" x14ac:dyDescent="0.55000000000000004">
      <c r="A6083" t="s">
        <v>5234</v>
      </c>
      <c r="B6083" s="1">
        <v>40984</v>
      </c>
      <c r="C6083" t="s">
        <v>1</v>
      </c>
      <c r="D6083" t="s">
        <v>2108</v>
      </c>
      <c r="E6083" t="s">
        <v>893</v>
      </c>
      <c r="F6083">
        <v>1</v>
      </c>
      <c r="G6083" t="str">
        <f t="array" ref="G6083">INDEX(BillToName,MATCH(A6083,'Bill to Data'!$A$2:$A$3040,0))</f>
        <v>Joshua Friesen</v>
      </c>
      <c r="H6083" t="str">
        <f t="shared" si="95"/>
        <v>TDXL11005</v>
      </c>
    </row>
    <row r="6084" spans="1:8" x14ac:dyDescent="0.55000000000000004">
      <c r="A6084" t="s">
        <v>5234</v>
      </c>
      <c r="B6084" s="1">
        <v>40984</v>
      </c>
      <c r="C6084" t="s">
        <v>1</v>
      </c>
      <c r="D6084" t="s">
        <v>2028</v>
      </c>
      <c r="E6084" t="s">
        <v>893</v>
      </c>
      <c r="F6084">
        <v>2</v>
      </c>
      <c r="G6084" t="str">
        <f t="array" ref="G6084">INDEX(BillToName,MATCH(A6084,'Bill to Data'!$A$2:$A$3040,0))</f>
        <v>Joshua Friesen</v>
      </c>
      <c r="H6084" t="str">
        <f t="shared" si="95"/>
        <v>TDXL110025</v>
      </c>
    </row>
    <row r="6085" spans="1:8" x14ac:dyDescent="0.55000000000000004">
      <c r="A6085" t="s">
        <v>5235</v>
      </c>
      <c r="B6085" s="1">
        <v>40984</v>
      </c>
      <c r="C6085" t="s">
        <v>138</v>
      </c>
      <c r="D6085" t="s">
        <v>399</v>
      </c>
      <c r="E6085" t="s">
        <v>23</v>
      </c>
      <c r="F6085">
        <v>28</v>
      </c>
      <c r="G6085" t="str">
        <f t="array" ref="G6085">INDEX(BillToName,MATCH(A6085,'Bill to Data'!$A$2:$A$3040,0))</f>
        <v>BRAD FOX</v>
      </c>
      <c r="H6085" t="str">
        <f t="shared" si="95"/>
        <v>TT11005-VP</v>
      </c>
    </row>
    <row r="6086" spans="1:8" x14ac:dyDescent="0.55000000000000004">
      <c r="A6086" t="s">
        <v>5236</v>
      </c>
      <c r="B6086" s="1">
        <v>40984</v>
      </c>
      <c r="C6086" t="s">
        <v>138</v>
      </c>
      <c r="D6086" t="s">
        <v>27</v>
      </c>
      <c r="E6086" t="s">
        <v>5237</v>
      </c>
      <c r="F6086">
        <v>15</v>
      </c>
      <c r="G6086" t="str">
        <f t="array" ref="G6086">INDEX(BillToName,MATCH(A6086,'Bill to Data'!$A$2:$A$3040,0))</f>
        <v>ANDREW CHOMAS</v>
      </c>
      <c r="H6086" t="str">
        <f t="shared" si="95"/>
        <v>U0420406</v>
      </c>
    </row>
    <row r="6087" spans="1:8" x14ac:dyDescent="0.55000000000000004">
      <c r="A6087" t="s">
        <v>5238</v>
      </c>
      <c r="B6087" s="1">
        <v>40984</v>
      </c>
      <c r="C6087" t="s">
        <v>1</v>
      </c>
      <c r="D6087" t="s">
        <v>434</v>
      </c>
      <c r="E6087" t="s">
        <v>435</v>
      </c>
      <c r="F6087">
        <v>4</v>
      </c>
      <c r="G6087" t="str">
        <f t="array" ref="G6087">INDEX(BillToName,MATCH(A6087,'Bill to Data'!$A$2:$A$3040,0))</f>
        <v>JAMES TROMBINO</v>
      </c>
      <c r="H6087" t="str">
        <f t="shared" si="95"/>
        <v>TX-VS3</v>
      </c>
    </row>
    <row r="6088" spans="1:8" x14ac:dyDescent="0.55000000000000004">
      <c r="A6088" t="s">
        <v>5239</v>
      </c>
      <c r="B6088" s="1">
        <v>40984</v>
      </c>
      <c r="C6088" t="s">
        <v>1</v>
      </c>
      <c r="D6088" t="s">
        <v>371</v>
      </c>
      <c r="E6088" t="s">
        <v>20</v>
      </c>
      <c r="F6088">
        <v>1</v>
      </c>
      <c r="G6088" t="str">
        <f t="array" ref="G6088">INDEX(BillToName,MATCH(A6088,'Bill to Data'!$A$2:$A$3040,0))</f>
        <v>WILLIAM RAY</v>
      </c>
      <c r="H6088" t="str">
        <f t="shared" si="95"/>
        <v>AA43L-AL6</v>
      </c>
    </row>
    <row r="6089" spans="1:8" x14ac:dyDescent="0.55000000000000004">
      <c r="A6089" t="s">
        <v>5240</v>
      </c>
      <c r="B6089" s="1">
        <v>40984</v>
      </c>
      <c r="C6089" t="s">
        <v>1</v>
      </c>
      <c r="D6089" t="s">
        <v>2715</v>
      </c>
      <c r="E6089" t="s">
        <v>3851</v>
      </c>
      <c r="F6089">
        <v>0</v>
      </c>
      <c r="G6089" t="str">
        <f t="array" ref="G6089">INDEX(BillToName,MATCH(A6089,'Bill to Data'!$A$2:$A$3040,0))</f>
        <v>Matt Pitsenbarger</v>
      </c>
      <c r="H6089" t="str">
        <f t="shared" si="95"/>
        <v>5319</v>
      </c>
    </row>
    <row r="6090" spans="1:8" x14ac:dyDescent="0.55000000000000004">
      <c r="A6090" t="s">
        <v>5240</v>
      </c>
      <c r="B6090" s="1">
        <v>40984</v>
      </c>
      <c r="C6090" t="s">
        <v>1</v>
      </c>
      <c r="D6090" t="s">
        <v>970</v>
      </c>
      <c r="E6090" t="s">
        <v>971</v>
      </c>
      <c r="F6090">
        <v>65</v>
      </c>
      <c r="G6090" t="str">
        <f t="array" ref="G6090">INDEX(BillToName,MATCH(A6090,'Bill to Data'!$A$2:$A$3040,0))</f>
        <v>Matt Pitsenbarger</v>
      </c>
      <c r="H6090" t="str">
        <f t="shared" si="95"/>
        <v>AIC11004-VS</v>
      </c>
    </row>
    <row r="6091" spans="1:8" x14ac:dyDescent="0.55000000000000004">
      <c r="A6091" t="s">
        <v>5241</v>
      </c>
      <c r="B6091" s="1">
        <v>40984</v>
      </c>
      <c r="C6091" t="s">
        <v>138</v>
      </c>
      <c r="D6091" t="s">
        <v>5242</v>
      </c>
      <c r="E6091" t="s">
        <v>1083</v>
      </c>
      <c r="F6091">
        <v>18</v>
      </c>
      <c r="G6091" t="str">
        <f t="array" ref="G6091">INDEX(BillToName,MATCH(A6091,'Bill to Data'!$A$2:$A$3040,0))</f>
        <v>Robert Santini</v>
      </c>
      <c r="H6091" t="str">
        <f t="shared" si="95"/>
        <v>H1/4U-SS0004</v>
      </c>
    </row>
    <row r="6092" spans="1:8" x14ac:dyDescent="0.55000000000000004">
      <c r="A6092" t="s">
        <v>5241</v>
      </c>
      <c r="B6092" s="1">
        <v>40984</v>
      </c>
      <c r="C6092" t="s">
        <v>138</v>
      </c>
      <c r="D6092" t="s">
        <v>5243</v>
      </c>
      <c r="E6092" t="s">
        <v>5244</v>
      </c>
      <c r="F6092">
        <v>20</v>
      </c>
      <c r="G6092" t="str">
        <f t="array" ref="G6092">INDEX(BillToName,MATCH(A6092,'Bill to Data'!$A$2:$A$3040,0))</f>
        <v>Robert Santini</v>
      </c>
      <c r="H6092" t="str">
        <f t="shared" si="95"/>
        <v>HB025SS</v>
      </c>
    </row>
    <row r="6093" spans="1:8" x14ac:dyDescent="0.55000000000000004">
      <c r="A6093" t="s">
        <v>5245</v>
      </c>
      <c r="B6093" s="1">
        <v>40984</v>
      </c>
      <c r="C6093" t="s">
        <v>138</v>
      </c>
      <c r="D6093" t="s">
        <v>4469</v>
      </c>
      <c r="E6093" t="s">
        <v>3636</v>
      </c>
      <c r="F6093">
        <v>3</v>
      </c>
      <c r="G6093" t="str">
        <f t="array" ref="G6093">INDEX(BillToName,MATCH(A6093,'Bill to Data'!$A$2:$A$3040,0))</f>
        <v>Ray McCormick</v>
      </c>
      <c r="H6093" t="str">
        <f t="shared" si="95"/>
        <v>TADF03</v>
      </c>
    </row>
    <row r="6094" spans="1:8" x14ac:dyDescent="0.55000000000000004">
      <c r="A6094" t="s">
        <v>5246</v>
      </c>
      <c r="B6094" s="1">
        <v>40984</v>
      </c>
      <c r="C6094" t="s">
        <v>138</v>
      </c>
      <c r="D6094" t="s">
        <v>1607</v>
      </c>
      <c r="E6094" t="s">
        <v>1608</v>
      </c>
      <c r="F6094">
        <v>1</v>
      </c>
      <c r="G6094" t="str">
        <f t="array" ref="G6094">INDEX(BillToName,MATCH(A6094,'Bill to Data'!$A$2:$A$3040,0))</f>
        <v>Jared McLaughlin</v>
      </c>
      <c r="H6094" t="str">
        <f t="shared" si="95"/>
        <v>9950-0022</v>
      </c>
    </row>
    <row r="6095" spans="1:8" x14ac:dyDescent="0.55000000000000004">
      <c r="A6095" t="s">
        <v>5247</v>
      </c>
      <c r="B6095" s="1">
        <v>40987</v>
      </c>
      <c r="C6095" t="s">
        <v>138</v>
      </c>
      <c r="D6095" t="s">
        <v>1002</v>
      </c>
      <c r="E6095" t="s">
        <v>3717</v>
      </c>
      <c r="F6095">
        <v>6</v>
      </c>
      <c r="G6095" t="str">
        <f t="array" ref="G6095">INDEX(BillToName,MATCH(A6095,'Bill to Data'!$A$2:$A$3040,0))</f>
        <v>KENT MCQUIRE</v>
      </c>
      <c r="H6095" t="str">
        <f t="shared" si="95"/>
        <v>22650-PP-1/4</v>
      </c>
    </row>
    <row r="6096" spans="1:8" x14ac:dyDescent="0.55000000000000004">
      <c r="A6096" t="s">
        <v>5247</v>
      </c>
      <c r="B6096" s="1">
        <v>40987</v>
      </c>
      <c r="C6096" t="s">
        <v>138</v>
      </c>
      <c r="D6096" t="s">
        <v>2424</v>
      </c>
      <c r="E6096" t="s">
        <v>2425</v>
      </c>
      <c r="F6096">
        <v>6</v>
      </c>
      <c r="G6096" t="str">
        <f t="array" ref="G6096">INDEX(BillToName,MATCH(A6096,'Bill to Data'!$A$2:$A$3040,0))</f>
        <v>KENT MCQUIRE</v>
      </c>
      <c r="H6096" t="str">
        <f t="shared" si="95"/>
        <v>TY-1</v>
      </c>
    </row>
    <row r="6097" spans="1:8" x14ac:dyDescent="0.55000000000000004">
      <c r="A6097" t="s">
        <v>5248</v>
      </c>
      <c r="B6097" s="1">
        <v>40987</v>
      </c>
      <c r="C6097" t="s">
        <v>1</v>
      </c>
      <c r="D6097" t="s">
        <v>2867</v>
      </c>
      <c r="E6097" t="s">
        <v>2868</v>
      </c>
      <c r="F6097">
        <v>1</v>
      </c>
      <c r="G6097" t="str">
        <f t="array" ref="G6097">INDEX(BillToName,MATCH(A6097,'Bill to Data'!$A$2:$A$3040,0))</f>
        <v>Curtis Taber</v>
      </c>
      <c r="H6097" t="str">
        <f t="shared" si="95"/>
        <v>AM11001</v>
      </c>
    </row>
    <row r="6098" spans="1:8" x14ac:dyDescent="0.55000000000000004">
      <c r="A6098" t="s">
        <v>5249</v>
      </c>
      <c r="B6098" s="1">
        <v>40987</v>
      </c>
      <c r="C6098" t="s">
        <v>1</v>
      </c>
      <c r="D6098" t="s">
        <v>1298</v>
      </c>
      <c r="E6098" t="s">
        <v>1299</v>
      </c>
      <c r="F6098">
        <v>1</v>
      </c>
      <c r="G6098" t="str">
        <f t="array" ref="G6098">INDEX(BillToName,MATCH(A6098,'Bill to Data'!$A$2:$A$3040,0))</f>
        <v>Christopher Johnson</v>
      </c>
      <c r="H6098" t="str">
        <f t="shared" si="95"/>
        <v>INFD0015-19</v>
      </c>
    </row>
    <row r="6099" spans="1:8" x14ac:dyDescent="0.55000000000000004">
      <c r="A6099" t="s">
        <v>5250</v>
      </c>
      <c r="B6099" s="1">
        <v>40987</v>
      </c>
      <c r="C6099" t="s">
        <v>1</v>
      </c>
      <c r="D6099" t="s">
        <v>577</v>
      </c>
      <c r="E6099" t="s">
        <v>578</v>
      </c>
      <c r="F6099">
        <v>1</v>
      </c>
      <c r="G6099" t="str">
        <f t="array" ref="G6099">INDEX(BillToName,MATCH(A6099,'Bill to Data'!$A$2:$A$3040,0))</f>
        <v>Peter Myers</v>
      </c>
      <c r="H6099" t="str">
        <f t="shared" si="95"/>
        <v>AA122-1/2-PP-50</v>
      </c>
    </row>
    <row r="6100" spans="1:8" x14ac:dyDescent="0.55000000000000004">
      <c r="A6100" t="s">
        <v>5250</v>
      </c>
      <c r="B6100" s="1">
        <v>40987</v>
      </c>
      <c r="C6100" t="s">
        <v>1</v>
      </c>
      <c r="D6100" t="s">
        <v>199</v>
      </c>
      <c r="E6100" t="s">
        <v>200</v>
      </c>
      <c r="F6100">
        <v>6</v>
      </c>
      <c r="G6100" t="str">
        <f t="array" ref="G6100">INDEX(BillToName,MATCH(A6100,'Bill to Data'!$A$2:$A$3040,0))</f>
        <v>Peter Myers</v>
      </c>
      <c r="H6100" t="str">
        <f t="shared" si="95"/>
        <v>QJ111SQ-1-1/4-3</v>
      </c>
    </row>
    <row r="6101" spans="1:8" x14ac:dyDescent="0.55000000000000004">
      <c r="A6101" t="s">
        <v>5250</v>
      </c>
      <c r="B6101" s="1">
        <v>40987</v>
      </c>
      <c r="C6101" t="s">
        <v>1</v>
      </c>
      <c r="D6101" t="s">
        <v>5251</v>
      </c>
      <c r="E6101" t="s">
        <v>5252</v>
      </c>
      <c r="F6101">
        <v>8</v>
      </c>
      <c r="G6101" t="str">
        <f t="array" ref="G6101">INDEX(BillToName,MATCH(A6101,'Bill to Data'!$A$2:$A$3040,0))</f>
        <v>Peter Myers</v>
      </c>
      <c r="H6101" t="str">
        <f t="shared" si="95"/>
        <v>HM038</v>
      </c>
    </row>
    <row r="6102" spans="1:8" x14ac:dyDescent="0.55000000000000004">
      <c r="A6102" t="s">
        <v>5250</v>
      </c>
      <c r="B6102" s="1">
        <v>40987</v>
      </c>
      <c r="C6102" t="s">
        <v>1</v>
      </c>
      <c r="D6102" t="s">
        <v>5253</v>
      </c>
      <c r="E6102" t="s">
        <v>5254</v>
      </c>
      <c r="F6102">
        <v>4</v>
      </c>
      <c r="G6102" t="str">
        <f t="array" ref="G6102">INDEX(BillToName,MATCH(A6102,'Bill to Data'!$A$2:$A$3040,0))</f>
        <v>Peter Myers</v>
      </c>
      <c r="H6102" t="str">
        <f t="shared" si="95"/>
        <v>HBT038</v>
      </c>
    </row>
    <row r="6103" spans="1:8" x14ac:dyDescent="0.55000000000000004">
      <c r="A6103" t="s">
        <v>5250</v>
      </c>
      <c r="B6103" s="1">
        <v>40987</v>
      </c>
      <c r="C6103" t="s">
        <v>1</v>
      </c>
      <c r="D6103" t="s">
        <v>71</v>
      </c>
      <c r="E6103" t="s">
        <v>72</v>
      </c>
      <c r="F6103">
        <v>12</v>
      </c>
      <c r="G6103" t="str">
        <f t="array" ref="G6103">INDEX(BillToName,MATCH(A6103,'Bill to Data'!$A$2:$A$3040,0))</f>
        <v>Peter Myers</v>
      </c>
      <c r="H6103" t="str">
        <f t="shared" si="95"/>
        <v>55215-50-EPR</v>
      </c>
    </row>
    <row r="6104" spans="1:8" x14ac:dyDescent="0.55000000000000004">
      <c r="A6104" t="s">
        <v>5250</v>
      </c>
      <c r="B6104" s="1">
        <v>40987</v>
      </c>
      <c r="C6104" t="s">
        <v>1</v>
      </c>
      <c r="D6104" t="s">
        <v>453</v>
      </c>
      <c r="E6104" t="s">
        <v>30</v>
      </c>
      <c r="F6104">
        <v>7</v>
      </c>
      <c r="G6104" t="str">
        <f t="array" ref="G6104">INDEX(BillToName,MATCH(A6104,'Bill to Data'!$A$2:$A$3040,0))</f>
        <v>Peter Myers</v>
      </c>
      <c r="H6104" t="str">
        <f t="shared" si="95"/>
        <v>25612-2-NYR</v>
      </c>
    </row>
    <row r="6105" spans="1:8" x14ac:dyDescent="0.55000000000000004">
      <c r="A6105" t="s">
        <v>5250</v>
      </c>
      <c r="B6105" s="1">
        <v>40987</v>
      </c>
      <c r="C6105" t="s">
        <v>1</v>
      </c>
      <c r="D6105" t="s">
        <v>393</v>
      </c>
      <c r="E6105" t="s">
        <v>257</v>
      </c>
      <c r="F6105">
        <v>20</v>
      </c>
      <c r="G6105" t="str">
        <f t="array" ref="G6105">INDEX(BillToName,MATCH(A6105,'Bill to Data'!$A$2:$A$3040,0))</f>
        <v>Peter Myers</v>
      </c>
      <c r="H6105" t="str">
        <f t="shared" si="95"/>
        <v>L85-038</v>
      </c>
    </row>
    <row r="6106" spans="1:8" x14ac:dyDescent="0.55000000000000004">
      <c r="A6106" t="s">
        <v>5250</v>
      </c>
      <c r="B6106" s="1">
        <v>40987</v>
      </c>
      <c r="C6106" t="s">
        <v>1</v>
      </c>
      <c r="D6106" t="s">
        <v>163</v>
      </c>
      <c r="E6106" t="s">
        <v>83</v>
      </c>
      <c r="F6106">
        <v>2</v>
      </c>
      <c r="G6106" t="str">
        <f t="array" ref="G6106">INDEX(BillToName,MATCH(A6106,'Bill to Data'!$A$2:$A$3040,0))</f>
        <v>Peter Myers</v>
      </c>
      <c r="H6106" t="str">
        <f t="shared" si="95"/>
        <v>18635-111-406-N</v>
      </c>
    </row>
    <row r="6107" spans="1:8" x14ac:dyDescent="0.55000000000000004">
      <c r="A6107" t="s">
        <v>5250</v>
      </c>
      <c r="B6107" s="1">
        <v>40987</v>
      </c>
      <c r="C6107" t="s">
        <v>1</v>
      </c>
      <c r="D6107" t="s">
        <v>532</v>
      </c>
      <c r="E6107" t="s">
        <v>79</v>
      </c>
      <c r="F6107">
        <v>2</v>
      </c>
      <c r="G6107" t="str">
        <f t="array" ref="G6107">INDEX(BillToName,MATCH(A6107,'Bill to Data'!$A$2:$A$3040,0))</f>
        <v>Peter Myers</v>
      </c>
      <c r="H6107" t="str">
        <f t="shared" si="95"/>
        <v>18637-113-406-N</v>
      </c>
    </row>
    <row r="6108" spans="1:8" x14ac:dyDescent="0.55000000000000004">
      <c r="A6108" t="s">
        <v>5250</v>
      </c>
      <c r="B6108" s="1">
        <v>40987</v>
      </c>
      <c r="C6108" t="s">
        <v>1</v>
      </c>
      <c r="D6108" t="s">
        <v>164</v>
      </c>
      <c r="E6108" t="s">
        <v>81</v>
      </c>
      <c r="F6108">
        <v>6</v>
      </c>
      <c r="G6108" t="str">
        <f t="array" ref="G6108">INDEX(BillToName,MATCH(A6108,'Bill to Data'!$A$2:$A$3040,0))</f>
        <v>Peter Myers</v>
      </c>
      <c r="H6108" t="str">
        <f t="shared" si="95"/>
        <v>18636-112-406-N</v>
      </c>
    </row>
    <row r="6109" spans="1:8" x14ac:dyDescent="0.55000000000000004">
      <c r="A6109" t="s">
        <v>5250</v>
      </c>
      <c r="B6109" s="1">
        <v>40987</v>
      </c>
      <c r="C6109" t="s">
        <v>1</v>
      </c>
      <c r="D6109" t="s">
        <v>1728</v>
      </c>
      <c r="E6109" t="s">
        <v>63</v>
      </c>
      <c r="F6109">
        <v>4</v>
      </c>
      <c r="G6109" t="str">
        <f t="array" ref="G6109">INDEX(BillToName,MATCH(A6109,'Bill to Data'!$A$2:$A$3040,0))</f>
        <v>Peter Myers</v>
      </c>
      <c r="H6109" t="str">
        <f t="shared" si="95"/>
        <v>TP8006VS</v>
      </c>
    </row>
    <row r="6110" spans="1:8" x14ac:dyDescent="0.55000000000000004">
      <c r="A6110" t="s">
        <v>5250</v>
      </c>
      <c r="B6110" s="1">
        <v>40987</v>
      </c>
      <c r="C6110" t="s">
        <v>1</v>
      </c>
      <c r="D6110" t="s">
        <v>399</v>
      </c>
      <c r="E6110" t="s">
        <v>23</v>
      </c>
      <c r="F6110">
        <v>7</v>
      </c>
      <c r="G6110" t="str">
        <f t="array" ref="G6110">INDEX(BillToName,MATCH(A6110,'Bill to Data'!$A$2:$A$3040,0))</f>
        <v>Peter Myers</v>
      </c>
      <c r="H6110" t="str">
        <f t="shared" si="95"/>
        <v>TT11005-VP</v>
      </c>
    </row>
    <row r="6111" spans="1:8" x14ac:dyDescent="0.55000000000000004">
      <c r="A6111" t="s">
        <v>5255</v>
      </c>
      <c r="B6111" s="1">
        <v>40987</v>
      </c>
      <c r="C6111" t="s">
        <v>1</v>
      </c>
      <c r="D6111" t="s">
        <v>108</v>
      </c>
      <c r="E6111" t="s">
        <v>109</v>
      </c>
      <c r="F6111">
        <v>1</v>
      </c>
      <c r="G6111" t="str">
        <f t="array" ref="G6111">INDEX(BillToName,MATCH(A6111,'Bill to Data'!$A$2:$A$3040,0))</f>
        <v>Mike Linsley</v>
      </c>
      <c r="H6111" t="str">
        <f t="shared" si="95"/>
        <v>IBFD60-SET</v>
      </c>
    </row>
    <row r="6112" spans="1:8" x14ac:dyDescent="0.55000000000000004">
      <c r="A6112" t="s">
        <v>5256</v>
      </c>
      <c r="B6112" s="1">
        <v>40987</v>
      </c>
      <c r="C6112" t="s">
        <v>138</v>
      </c>
      <c r="D6112" t="s">
        <v>93</v>
      </c>
      <c r="E6112" t="s">
        <v>3771</v>
      </c>
      <c r="F6112">
        <v>1</v>
      </c>
      <c r="G6112" t="str">
        <f t="array" ref="G6112">INDEX(BillToName,MATCH(A6112,'Bill to Data'!$A$2:$A$3040,0))</f>
        <v>Natan Whitney</v>
      </c>
      <c r="H6112" t="str">
        <f t="shared" si="95"/>
        <v>MFM220</v>
      </c>
    </row>
    <row r="6113" spans="1:8" x14ac:dyDescent="0.55000000000000004">
      <c r="A6113" t="s">
        <v>5257</v>
      </c>
      <c r="B6113" s="1">
        <v>40987</v>
      </c>
      <c r="C6113" t="s">
        <v>1</v>
      </c>
      <c r="D6113" t="s">
        <v>576</v>
      </c>
      <c r="E6113" t="s">
        <v>90</v>
      </c>
      <c r="F6113">
        <v>55</v>
      </c>
      <c r="G6113" t="str">
        <f t="array" ref="G6113">INDEX(BillToName,MATCH(A6113,'Bill to Data'!$A$2:$A$3040,0))</f>
        <v>James Davis</v>
      </c>
      <c r="H6113" t="str">
        <f t="shared" si="95"/>
        <v>XRC8003-VK</v>
      </c>
    </row>
    <row r="6114" spans="1:8" x14ac:dyDescent="0.55000000000000004">
      <c r="A6114" t="s">
        <v>5257</v>
      </c>
      <c r="B6114" s="1">
        <v>40987</v>
      </c>
      <c r="C6114" t="s">
        <v>1</v>
      </c>
      <c r="D6114" t="s">
        <v>2471</v>
      </c>
      <c r="E6114" t="s">
        <v>3953</v>
      </c>
      <c r="F6114">
        <v>6</v>
      </c>
      <c r="G6114" t="str">
        <f t="array" ref="G6114">INDEX(BillToName,MATCH(A6114,'Bill to Data'!$A$2:$A$3040,0))</f>
        <v>James Davis</v>
      </c>
      <c r="H6114" t="str">
        <f t="shared" si="95"/>
        <v>QJ363C-3/4-NYB</v>
      </c>
    </row>
    <row r="6115" spans="1:8" x14ac:dyDescent="0.55000000000000004">
      <c r="A6115" t="s">
        <v>5258</v>
      </c>
      <c r="B6115" s="1">
        <v>40987</v>
      </c>
      <c r="C6115" t="s">
        <v>138</v>
      </c>
      <c r="D6115" t="s">
        <v>967</v>
      </c>
      <c r="E6115" t="s">
        <v>968</v>
      </c>
      <c r="F6115">
        <v>2</v>
      </c>
      <c r="G6115" t="str">
        <f t="array" ref="G6115">INDEX(BillToName,MATCH(A6115,'Bill to Data'!$A$2:$A$3040,0))</f>
        <v>Ponds RX</v>
      </c>
      <c r="H6115" t="str">
        <f t="shared" si="95"/>
        <v>SRS-600</v>
      </c>
    </row>
    <row r="6116" spans="1:8" x14ac:dyDescent="0.55000000000000004">
      <c r="A6116" t="s">
        <v>5259</v>
      </c>
      <c r="B6116" s="1">
        <v>40987</v>
      </c>
      <c r="C6116" t="s">
        <v>1</v>
      </c>
      <c r="D6116" t="s">
        <v>312</v>
      </c>
      <c r="E6116" t="s">
        <v>198</v>
      </c>
      <c r="F6116">
        <v>4</v>
      </c>
      <c r="G6116" t="str">
        <f t="array" ref="G6116">INDEX(BillToName,MATCH(A6116,'Bill to Data'!$A$2:$A$3040,0))</f>
        <v>Brian Joos</v>
      </c>
      <c r="H6116" t="str">
        <f t="shared" si="95"/>
        <v>22251-311-750-N</v>
      </c>
    </row>
    <row r="6117" spans="1:8" x14ac:dyDescent="0.55000000000000004">
      <c r="A6117" t="s">
        <v>5259</v>
      </c>
      <c r="B6117" s="1">
        <v>40987</v>
      </c>
      <c r="C6117" t="s">
        <v>1</v>
      </c>
      <c r="D6117" t="s">
        <v>714</v>
      </c>
      <c r="E6117" t="s">
        <v>76</v>
      </c>
      <c r="F6117">
        <v>6</v>
      </c>
      <c r="G6117" t="str">
        <f t="array" ref="G6117">INDEX(BillToName,MATCH(A6117,'Bill to Data'!$A$2:$A$3040,0))</f>
        <v>Brian Joos</v>
      </c>
      <c r="H6117" t="str">
        <f t="shared" si="95"/>
        <v>QJ111-1/2</v>
      </c>
    </row>
    <row r="6118" spans="1:8" x14ac:dyDescent="0.55000000000000004">
      <c r="A6118" t="s">
        <v>5259</v>
      </c>
      <c r="B6118" s="1">
        <v>40987</v>
      </c>
      <c r="C6118" t="s">
        <v>1</v>
      </c>
      <c r="D6118" t="s">
        <v>111</v>
      </c>
      <c r="E6118" t="s">
        <v>76</v>
      </c>
      <c r="F6118">
        <v>3</v>
      </c>
      <c r="G6118" t="str">
        <f t="array" ref="G6118">INDEX(BillToName,MATCH(A6118,'Bill to Data'!$A$2:$A$3040,0))</f>
        <v>Brian Joos</v>
      </c>
      <c r="H6118" t="str">
        <f t="shared" si="95"/>
        <v>QJ111SQ-1</v>
      </c>
    </row>
    <row r="6119" spans="1:8" x14ac:dyDescent="0.55000000000000004">
      <c r="A6119" t="s">
        <v>5259</v>
      </c>
      <c r="B6119" s="1">
        <v>40987</v>
      </c>
      <c r="C6119" t="s">
        <v>1</v>
      </c>
      <c r="D6119" t="s">
        <v>71</v>
      </c>
      <c r="E6119" t="s">
        <v>72</v>
      </c>
      <c r="F6119">
        <v>30</v>
      </c>
      <c r="G6119" t="str">
        <f t="array" ref="G6119">INDEX(BillToName,MATCH(A6119,'Bill to Data'!$A$2:$A$3040,0))</f>
        <v>Brian Joos</v>
      </c>
      <c r="H6119" t="str">
        <f t="shared" si="95"/>
        <v>55215-50-EPR</v>
      </c>
    </row>
    <row r="6120" spans="1:8" x14ac:dyDescent="0.55000000000000004">
      <c r="A6120" t="s">
        <v>5259</v>
      </c>
      <c r="B6120" s="1">
        <v>40987</v>
      </c>
      <c r="C6120" t="s">
        <v>1</v>
      </c>
      <c r="D6120" t="s">
        <v>1544</v>
      </c>
      <c r="E6120" t="s">
        <v>1545</v>
      </c>
      <c r="F6120">
        <v>30</v>
      </c>
      <c r="G6120" t="str">
        <f t="array" ref="G6120">INDEX(BillToName,MATCH(A6120,'Bill to Data'!$A$2:$A$3040,0))</f>
        <v>Brian Joos</v>
      </c>
      <c r="H6120" t="str">
        <f t="shared" si="95"/>
        <v>SJ7-05-VP</v>
      </c>
    </row>
    <row r="6121" spans="1:8" x14ac:dyDescent="0.55000000000000004">
      <c r="A6121" t="s">
        <v>5260</v>
      </c>
      <c r="B6121" s="1">
        <v>40987</v>
      </c>
      <c r="C6121" t="s">
        <v>1</v>
      </c>
      <c r="D6121" t="s">
        <v>4454</v>
      </c>
      <c r="E6121" t="s">
        <v>4455</v>
      </c>
      <c r="F6121">
        <v>25</v>
      </c>
      <c r="G6121" t="str">
        <f t="array" ref="G6121">INDEX(BillToName,MATCH(A6121,'Bill to Data'!$A$2:$A$3040,0))</f>
        <v>Jim Raines</v>
      </c>
      <c r="H6121" t="str">
        <f t="shared" si="95"/>
        <v>98579-1-NYR</v>
      </c>
    </row>
    <row r="6122" spans="1:8" x14ac:dyDescent="0.55000000000000004">
      <c r="A6122" t="s">
        <v>5260</v>
      </c>
      <c r="B6122" s="1">
        <v>40987</v>
      </c>
      <c r="C6122" t="s">
        <v>1</v>
      </c>
      <c r="D6122" t="s">
        <v>3174</v>
      </c>
      <c r="E6122" t="s">
        <v>20</v>
      </c>
      <c r="F6122">
        <v>1</v>
      </c>
      <c r="G6122" t="str">
        <f t="array" ref="G6122">INDEX(BillToName,MATCH(A6122,'Bill to Data'!$A$2:$A$3040,0))</f>
        <v>Jim Raines</v>
      </c>
      <c r="H6122" t="str">
        <f t="shared" si="95"/>
        <v>AA18-AL2</v>
      </c>
    </row>
    <row r="6123" spans="1:8" x14ac:dyDescent="0.55000000000000004">
      <c r="A6123" t="s">
        <v>5260</v>
      </c>
      <c r="B6123" s="1">
        <v>40987</v>
      </c>
      <c r="C6123" t="s">
        <v>1</v>
      </c>
      <c r="D6123" t="s">
        <v>688</v>
      </c>
      <c r="E6123" t="s">
        <v>689</v>
      </c>
      <c r="F6123">
        <v>30</v>
      </c>
      <c r="G6123" t="str">
        <f t="array" ref="G6123">INDEX(BillToName,MATCH(A6123,'Bill to Data'!$A$2:$A$3040,0))</f>
        <v>Jim Raines</v>
      </c>
      <c r="H6123" t="str">
        <f t="shared" si="95"/>
        <v>CP18999-EPR</v>
      </c>
    </row>
    <row r="6124" spans="1:8" x14ac:dyDescent="0.55000000000000004">
      <c r="A6124" t="s">
        <v>5260</v>
      </c>
      <c r="B6124" s="1">
        <v>40987</v>
      </c>
      <c r="C6124" t="s">
        <v>1</v>
      </c>
      <c r="D6124" t="s">
        <v>692</v>
      </c>
      <c r="E6124" t="s">
        <v>198</v>
      </c>
      <c r="F6124">
        <v>8</v>
      </c>
      <c r="G6124" t="str">
        <f t="array" ref="G6124">INDEX(BillToName,MATCH(A6124,'Bill to Data'!$A$2:$A$3040,0))</f>
        <v>Jim Raines</v>
      </c>
      <c r="H6124" t="str">
        <f t="shared" si="95"/>
        <v>22251-311-375-N</v>
      </c>
    </row>
    <row r="6125" spans="1:8" x14ac:dyDescent="0.55000000000000004">
      <c r="A6125" t="s">
        <v>5260</v>
      </c>
      <c r="B6125" s="1">
        <v>40987</v>
      </c>
      <c r="C6125" t="s">
        <v>1</v>
      </c>
      <c r="D6125" t="s">
        <v>4452</v>
      </c>
      <c r="E6125" t="s">
        <v>4453</v>
      </c>
      <c r="F6125">
        <v>25</v>
      </c>
      <c r="G6125" t="str">
        <f t="array" ref="G6125">INDEX(BillToName,MATCH(A6125,'Bill to Data'!$A$2:$A$3040,0))</f>
        <v>Jim Raines</v>
      </c>
      <c r="H6125" t="str">
        <f t="shared" si="95"/>
        <v>AI3070-02VP</v>
      </c>
    </row>
    <row r="6126" spans="1:8" x14ac:dyDescent="0.55000000000000004">
      <c r="A6126" t="s">
        <v>5260</v>
      </c>
      <c r="B6126" s="1">
        <v>40987</v>
      </c>
      <c r="C6126" t="s">
        <v>1</v>
      </c>
      <c r="D6126" t="s">
        <v>164</v>
      </c>
      <c r="E6126" t="s">
        <v>81</v>
      </c>
      <c r="F6126">
        <v>16</v>
      </c>
      <c r="G6126" t="str">
        <f t="array" ref="G6126">INDEX(BillToName,MATCH(A6126,'Bill to Data'!$A$2:$A$3040,0))</f>
        <v>Jim Raines</v>
      </c>
      <c r="H6126" t="str">
        <f t="shared" si="95"/>
        <v>18636-112-406-N</v>
      </c>
    </row>
    <row r="6127" spans="1:8" x14ac:dyDescent="0.55000000000000004">
      <c r="A6127" t="s">
        <v>5261</v>
      </c>
      <c r="B6127" s="1">
        <v>40987</v>
      </c>
      <c r="C6127" t="s">
        <v>138</v>
      </c>
      <c r="D6127" t="s">
        <v>863</v>
      </c>
      <c r="E6127" t="s">
        <v>638</v>
      </c>
      <c r="F6127">
        <v>1</v>
      </c>
      <c r="G6127" t="str">
        <f t="array" ref="G6127">INDEX(BillToName,MATCH(A6127,'Bill to Data'!$A$2:$A$3040,0))</f>
        <v>Dennis Puckett</v>
      </c>
      <c r="H6127" t="str">
        <f t="shared" si="95"/>
        <v>5500-PPB-X8</v>
      </c>
    </row>
    <row r="6128" spans="1:8" x14ac:dyDescent="0.55000000000000004">
      <c r="A6128" t="s">
        <v>5261</v>
      </c>
      <c r="B6128" s="1">
        <v>40987</v>
      </c>
      <c r="C6128" t="s">
        <v>138</v>
      </c>
      <c r="D6128" t="s">
        <v>1205</v>
      </c>
      <c r="E6128" t="s">
        <v>1206</v>
      </c>
      <c r="F6128">
        <v>1</v>
      </c>
      <c r="G6128" t="str">
        <f t="array" ref="G6128">INDEX(BillToName,MATCH(A6128,'Bill to Data'!$A$2:$A$3040,0))</f>
        <v>Dennis Puckett</v>
      </c>
      <c r="H6128" t="str">
        <f t="shared" si="95"/>
        <v>21950-30-NYB</v>
      </c>
    </row>
    <row r="6129" spans="1:8" x14ac:dyDescent="0.55000000000000004">
      <c r="A6129" t="s">
        <v>5261</v>
      </c>
      <c r="B6129" s="1">
        <v>40987</v>
      </c>
      <c r="C6129" t="s">
        <v>138</v>
      </c>
      <c r="D6129" t="s">
        <v>4490</v>
      </c>
      <c r="E6129" t="s">
        <v>4491</v>
      </c>
      <c r="F6129">
        <v>1</v>
      </c>
      <c r="G6129" t="str">
        <f t="array" ref="G6129">INDEX(BillToName,MATCH(A6129,'Bill to Data'!$A$2:$A$3040,0))</f>
        <v>Dennis Puckett</v>
      </c>
      <c r="H6129" t="str">
        <f t="shared" si="95"/>
        <v>3542110</v>
      </c>
    </row>
    <row r="6130" spans="1:8" x14ac:dyDescent="0.55000000000000004">
      <c r="A6130" t="s">
        <v>5262</v>
      </c>
      <c r="B6130" s="1">
        <v>40987</v>
      </c>
      <c r="C6130" t="s">
        <v>1</v>
      </c>
      <c r="D6130" t="s">
        <v>2185</v>
      </c>
      <c r="E6130" t="s">
        <v>293</v>
      </c>
      <c r="F6130">
        <v>8</v>
      </c>
      <c r="G6130" t="str">
        <f t="array" ref="G6130">INDEX(BillToName,MATCH(A6130,'Bill to Data'!$A$2:$A$3040,0))</f>
        <v>Joshua Boulanger</v>
      </c>
      <c r="H6130" t="str">
        <f t="shared" si="95"/>
        <v>AIXR11005VP</v>
      </c>
    </row>
    <row r="6131" spans="1:8" x14ac:dyDescent="0.55000000000000004">
      <c r="A6131" t="s">
        <v>5263</v>
      </c>
      <c r="B6131" s="1">
        <v>40987</v>
      </c>
      <c r="C6131" t="s">
        <v>1</v>
      </c>
      <c r="D6131" t="s">
        <v>22</v>
      </c>
      <c r="E6131" t="s">
        <v>23</v>
      </c>
      <c r="F6131">
        <v>45</v>
      </c>
      <c r="G6131" t="str">
        <f t="array" ref="G6131">INDEX(BillToName,MATCH(A6131,'Bill to Data'!$A$2:$A$3040,0))</f>
        <v>Kevin Brooks</v>
      </c>
      <c r="H6131" t="str">
        <f t="shared" si="95"/>
        <v>TT11003-VP</v>
      </c>
    </row>
    <row r="6132" spans="1:8" x14ac:dyDescent="0.55000000000000004">
      <c r="A6132" t="s">
        <v>5263</v>
      </c>
      <c r="B6132" s="1">
        <v>40987</v>
      </c>
      <c r="C6132" t="s">
        <v>1</v>
      </c>
      <c r="D6132" t="s">
        <v>48</v>
      </c>
      <c r="E6132" t="s">
        <v>47</v>
      </c>
      <c r="F6132">
        <v>20</v>
      </c>
      <c r="G6132" t="str">
        <f t="array" ref="G6132">INDEX(BillToName,MATCH(A6132,'Bill to Data'!$A$2:$A$3040,0))</f>
        <v>Kevin Brooks</v>
      </c>
      <c r="H6132" t="str">
        <f t="shared" si="95"/>
        <v>TTJ60-11004VP</v>
      </c>
    </row>
    <row r="6133" spans="1:8" x14ac:dyDescent="0.55000000000000004">
      <c r="A6133" t="s">
        <v>5264</v>
      </c>
      <c r="B6133" s="1">
        <v>40987</v>
      </c>
      <c r="C6133" t="s">
        <v>138</v>
      </c>
      <c r="D6133" t="s">
        <v>5265</v>
      </c>
      <c r="E6133" t="s">
        <v>5266</v>
      </c>
      <c r="F6133">
        <v>1</v>
      </c>
      <c r="G6133" t="str">
        <f t="array" ref="G6133">INDEX(BillToName,MATCH(A6133,'Bill to Data'!$A$2:$A$3040,0))</f>
        <v>TODD SAUER</v>
      </c>
      <c r="H6133" t="str">
        <f t="shared" si="95"/>
        <v>47200</v>
      </c>
    </row>
    <row r="6134" spans="1:8" x14ac:dyDescent="0.55000000000000004">
      <c r="A6134" t="s">
        <v>5264</v>
      </c>
      <c r="B6134" s="1">
        <v>40987</v>
      </c>
      <c r="C6134" t="s">
        <v>138</v>
      </c>
      <c r="D6134" t="s">
        <v>1942</v>
      </c>
      <c r="E6134" t="s">
        <v>1943</v>
      </c>
      <c r="F6134">
        <v>12</v>
      </c>
      <c r="G6134" t="str">
        <f t="array" ref="G6134">INDEX(BillToName,MATCH(A6134,'Bill to Data'!$A$2:$A$3040,0))</f>
        <v>TODD SAUER</v>
      </c>
      <c r="H6134" t="str">
        <f t="shared" si="95"/>
        <v>HF140-15</v>
      </c>
    </row>
    <row r="6135" spans="1:8" x14ac:dyDescent="0.55000000000000004">
      <c r="A6135" t="s">
        <v>5264</v>
      </c>
      <c r="B6135" s="1">
        <v>40987</v>
      </c>
      <c r="C6135" t="s">
        <v>138</v>
      </c>
      <c r="D6135" t="s">
        <v>1944</v>
      </c>
      <c r="E6135" t="s">
        <v>1945</v>
      </c>
      <c r="F6135">
        <v>18</v>
      </c>
      <c r="G6135" t="str">
        <f t="array" ref="G6135">INDEX(BillToName,MATCH(A6135,'Bill to Data'!$A$2:$A$3040,0))</f>
        <v>TODD SAUER</v>
      </c>
      <c r="H6135" t="str">
        <f t="shared" si="95"/>
        <v>HF140-08</v>
      </c>
    </row>
    <row r="6136" spans="1:8" x14ac:dyDescent="0.55000000000000004">
      <c r="A6136" t="s">
        <v>5267</v>
      </c>
      <c r="B6136" s="1">
        <v>40987</v>
      </c>
      <c r="C6136" t="s">
        <v>138</v>
      </c>
      <c r="D6136" t="s">
        <v>93</v>
      </c>
      <c r="E6136" t="s">
        <v>3771</v>
      </c>
      <c r="F6136">
        <v>1</v>
      </c>
      <c r="G6136" t="str">
        <f t="array" ref="G6136">INDEX(BillToName,MATCH(A6136,'Bill to Data'!$A$2:$A$3040,0))</f>
        <v>MARK SHAW</v>
      </c>
      <c r="H6136" t="str">
        <f t="shared" si="95"/>
        <v>MFM220</v>
      </c>
    </row>
    <row r="6137" spans="1:8" x14ac:dyDescent="0.55000000000000004">
      <c r="A6137" t="s">
        <v>5268</v>
      </c>
      <c r="B6137" s="1">
        <v>40988</v>
      </c>
      <c r="C6137" t="s">
        <v>138</v>
      </c>
      <c r="D6137" t="s">
        <v>5176</v>
      </c>
      <c r="E6137" t="s">
        <v>5177</v>
      </c>
      <c r="F6137">
        <v>-75</v>
      </c>
      <c r="G6137" t="str">
        <f t="array" ref="G6137">INDEX(BillToName,MATCH(A6137,'Bill to Data'!$A$2:$A$3040,0))</f>
        <v>Robert Santtini</v>
      </c>
      <c r="H6137" t="str">
        <f t="shared" si="95"/>
        <v>XRC11015-VS</v>
      </c>
    </row>
    <row r="6138" spans="1:8" x14ac:dyDescent="0.55000000000000004">
      <c r="A6138" t="s">
        <v>5268</v>
      </c>
      <c r="B6138" s="1">
        <v>40988</v>
      </c>
      <c r="C6138" t="s">
        <v>138</v>
      </c>
      <c r="D6138" t="s">
        <v>4584</v>
      </c>
      <c r="E6138" t="s">
        <v>4585</v>
      </c>
      <c r="F6138">
        <v>-3</v>
      </c>
      <c r="G6138" t="str">
        <f t="array" ref="G6138">INDEX(BillToName,MATCH(A6138,'Bill to Data'!$A$2:$A$3040,0))</f>
        <v>Robert Santtini</v>
      </c>
      <c r="H6138" t="str">
        <f t="shared" si="95"/>
        <v>QJ90-1-NYR</v>
      </c>
    </row>
    <row r="6139" spans="1:8" x14ac:dyDescent="0.55000000000000004">
      <c r="A6139" t="s">
        <v>5269</v>
      </c>
      <c r="B6139" s="1">
        <v>40989</v>
      </c>
      <c r="C6139" t="s">
        <v>138</v>
      </c>
      <c r="D6139" t="s">
        <v>22</v>
      </c>
      <c r="E6139" t="s">
        <v>23</v>
      </c>
      <c r="F6139">
        <v>36</v>
      </c>
      <c r="G6139" t="str">
        <f t="array" ref="G6139">INDEX(BillToName,MATCH(A6139,'Bill to Data'!$A$2:$A$3040,0))</f>
        <v>Donald Bauman</v>
      </c>
      <c r="H6139" t="str">
        <f t="shared" si="95"/>
        <v>TT11003-VP</v>
      </c>
    </row>
    <row r="6140" spans="1:8" x14ac:dyDescent="0.55000000000000004">
      <c r="A6140" t="s">
        <v>5270</v>
      </c>
      <c r="B6140" s="1">
        <v>40989</v>
      </c>
      <c r="C6140" t="s">
        <v>138</v>
      </c>
      <c r="D6140" t="s">
        <v>5271</v>
      </c>
      <c r="E6140" t="s">
        <v>5272</v>
      </c>
      <c r="F6140">
        <v>1</v>
      </c>
      <c r="G6140" t="str">
        <f t="array" ref="G6140">INDEX(BillToName,MATCH(A6140,'Bill to Data'!$A$2:$A$3040,0))</f>
        <v>Doug Lemmerbrock</v>
      </c>
      <c r="H6140" t="str">
        <f t="shared" si="95"/>
        <v>8460-3/4-50</v>
      </c>
    </row>
    <row r="6141" spans="1:8" x14ac:dyDescent="0.55000000000000004">
      <c r="A6141" t="s">
        <v>5270</v>
      </c>
      <c r="B6141" s="1">
        <v>40989</v>
      </c>
      <c r="C6141" t="s">
        <v>138</v>
      </c>
      <c r="D6141" t="s">
        <v>395</v>
      </c>
      <c r="E6141" t="s">
        <v>178</v>
      </c>
      <c r="F6141">
        <v>1</v>
      </c>
      <c r="G6141" t="str">
        <f t="array" ref="G6141">INDEX(BillToName,MATCH(A6141,'Bill to Data'!$A$2:$A$3040,0))</f>
        <v>Doug Lemmerbrock</v>
      </c>
      <c r="H6141" t="str">
        <f t="shared" si="95"/>
        <v>AA17Y</v>
      </c>
    </row>
    <row r="6142" spans="1:8" x14ac:dyDescent="0.55000000000000004">
      <c r="A6142" t="s">
        <v>5270</v>
      </c>
      <c r="B6142" s="1">
        <v>40989</v>
      </c>
      <c r="C6142" t="s">
        <v>138</v>
      </c>
      <c r="D6142" t="s">
        <v>131</v>
      </c>
      <c r="E6142" t="s">
        <v>132</v>
      </c>
      <c r="F6142">
        <v>1</v>
      </c>
      <c r="G6142" t="str">
        <f t="array" ref="G6142">INDEX(BillToName,MATCH(A6142,'Bill to Data'!$A$2:$A$3040,0))</f>
        <v>Doug Lemmerbrock</v>
      </c>
      <c r="H6142" t="str">
        <f t="shared" si="95"/>
        <v>GG60</v>
      </c>
    </row>
    <row r="6143" spans="1:8" x14ac:dyDescent="0.55000000000000004">
      <c r="A6143" t="s">
        <v>5270</v>
      </c>
      <c r="B6143" s="1">
        <v>40989</v>
      </c>
      <c r="C6143" t="s">
        <v>138</v>
      </c>
      <c r="D6143" t="s">
        <v>645</v>
      </c>
      <c r="E6143" t="s">
        <v>120</v>
      </c>
      <c r="F6143">
        <v>25</v>
      </c>
      <c r="G6143" t="str">
        <f t="array" ref="G6143">INDEX(BillToName,MATCH(A6143,'Bill to Data'!$A$2:$A$3040,0))</f>
        <v>Doug Lemmerbrock</v>
      </c>
      <c r="H6143" t="str">
        <f t="shared" si="95"/>
        <v>XR11002-VS</v>
      </c>
    </row>
    <row r="6144" spans="1:8" x14ac:dyDescent="0.55000000000000004">
      <c r="A6144" t="s">
        <v>5273</v>
      </c>
      <c r="B6144" s="1">
        <v>40989</v>
      </c>
      <c r="C6144" t="s">
        <v>138</v>
      </c>
      <c r="D6144" t="s">
        <v>5137</v>
      </c>
      <c r="E6144" t="s">
        <v>154</v>
      </c>
      <c r="F6144">
        <v>1</v>
      </c>
      <c r="G6144" t="str">
        <f t="array" ref="G6144">INDEX(BillToName,MATCH(A6144,'Bill to Data'!$A$2:$A$3040,0))</f>
        <v>FLINT HILL</v>
      </c>
      <c r="H6144" t="str">
        <f t="shared" si="95"/>
        <v>13434-406-NYB</v>
      </c>
    </row>
    <row r="6145" spans="1:8" x14ac:dyDescent="0.55000000000000004">
      <c r="A6145" t="s">
        <v>5274</v>
      </c>
      <c r="B6145" s="1">
        <v>40989</v>
      </c>
      <c r="C6145" t="s">
        <v>138</v>
      </c>
      <c r="D6145" t="s">
        <v>1929</v>
      </c>
      <c r="E6145" t="s">
        <v>476</v>
      </c>
      <c r="F6145">
        <v>17</v>
      </c>
      <c r="G6145" t="str">
        <f t="array" ref="G6145">INDEX(BillToName,MATCH(A6145,'Bill to Data'!$A$2:$A$3040,0))</f>
        <v>JEFS LIONBERGER</v>
      </c>
      <c r="H6145" t="str">
        <f t="shared" si="95"/>
        <v>19350-212-785-N</v>
      </c>
    </row>
    <row r="6146" spans="1:8" x14ac:dyDescent="0.55000000000000004">
      <c r="A6146" t="s">
        <v>5274</v>
      </c>
      <c r="B6146" s="1">
        <v>40989</v>
      </c>
      <c r="C6146" t="s">
        <v>138</v>
      </c>
      <c r="D6146" t="s">
        <v>122</v>
      </c>
      <c r="E6146" t="s">
        <v>76</v>
      </c>
      <c r="F6146">
        <v>24</v>
      </c>
      <c r="G6146" t="str">
        <f t="array" ref="G6146">INDEX(BillToName,MATCH(A6146,'Bill to Data'!$A$2:$A$3040,0))</f>
        <v>JEFS LIONBERGER</v>
      </c>
      <c r="H6146" t="str">
        <f t="shared" ref="H6146:H6209" si="96">LEFT(D6146,LEN(D6146))</f>
        <v>QJ111SQ-1-1/4</v>
      </c>
    </row>
    <row r="6147" spans="1:8" x14ac:dyDescent="0.55000000000000004">
      <c r="A6147" t="s">
        <v>5275</v>
      </c>
      <c r="B6147" s="1">
        <v>40989</v>
      </c>
      <c r="C6147" t="s">
        <v>1</v>
      </c>
      <c r="D6147" t="s">
        <v>777</v>
      </c>
      <c r="E6147" t="s">
        <v>778</v>
      </c>
      <c r="F6147">
        <v>0</v>
      </c>
      <c r="G6147" t="str">
        <f t="array" ref="G6147">INDEX(BillToName,MATCH(A6147,'Bill to Data'!$A$2:$A$3040,0))</f>
        <v>Jeremy Sanders</v>
      </c>
      <c r="H6147" t="str">
        <f t="shared" si="96"/>
        <v>V3020-038</v>
      </c>
    </row>
    <row r="6148" spans="1:8" x14ac:dyDescent="0.55000000000000004">
      <c r="A6148" t="s">
        <v>5275</v>
      </c>
      <c r="B6148" s="1">
        <v>40989</v>
      </c>
      <c r="C6148" t="s">
        <v>1</v>
      </c>
      <c r="D6148" t="s">
        <v>5276</v>
      </c>
      <c r="E6148" t="s">
        <v>5277</v>
      </c>
      <c r="F6148">
        <v>0</v>
      </c>
      <c r="G6148" t="str">
        <f t="array" ref="G6148">INDEX(BillToName,MATCH(A6148,'Bill to Data'!$A$2:$A$3040,0))</f>
        <v>Jeremy Sanders</v>
      </c>
      <c r="H6148" t="str">
        <f t="shared" si="96"/>
        <v>LVHB038V</v>
      </c>
    </row>
    <row r="6149" spans="1:8" x14ac:dyDescent="0.55000000000000004">
      <c r="A6149" t="s">
        <v>5275</v>
      </c>
      <c r="B6149" s="1">
        <v>40989</v>
      </c>
      <c r="C6149" t="s">
        <v>1</v>
      </c>
      <c r="D6149" t="s">
        <v>1290</v>
      </c>
      <c r="E6149" t="s">
        <v>200</v>
      </c>
      <c r="F6149">
        <v>5</v>
      </c>
      <c r="G6149" t="str">
        <f t="array" ref="G6149">INDEX(BillToName,MATCH(A6149,'Bill to Data'!$A$2:$A$3040,0))</f>
        <v>Jeremy Sanders</v>
      </c>
      <c r="H6149" t="str">
        <f t="shared" si="96"/>
        <v>QJ111SQ-1-304SS</v>
      </c>
    </row>
    <row r="6150" spans="1:8" x14ac:dyDescent="0.55000000000000004">
      <c r="A6150" t="s">
        <v>5275</v>
      </c>
      <c r="B6150" s="1">
        <v>40989</v>
      </c>
      <c r="C6150" t="s">
        <v>1</v>
      </c>
      <c r="D6150" t="s">
        <v>473</v>
      </c>
      <c r="E6150" t="s">
        <v>474</v>
      </c>
      <c r="F6150">
        <v>2</v>
      </c>
      <c r="G6150" t="str">
        <f t="array" ref="G6150">INDEX(BillToName,MATCH(A6150,'Bill to Data'!$A$2:$A$3040,0))</f>
        <v>Jeremy Sanders</v>
      </c>
      <c r="H6150" t="str">
        <f t="shared" si="96"/>
        <v>19349-211-406-N</v>
      </c>
    </row>
    <row r="6151" spans="1:8" x14ac:dyDescent="0.55000000000000004">
      <c r="A6151" t="s">
        <v>5275</v>
      </c>
      <c r="B6151" s="1">
        <v>40989</v>
      </c>
      <c r="C6151" t="s">
        <v>1</v>
      </c>
      <c r="D6151" t="s">
        <v>475</v>
      </c>
      <c r="E6151" t="s">
        <v>476</v>
      </c>
      <c r="F6151">
        <v>2</v>
      </c>
      <c r="G6151" t="str">
        <f t="array" ref="G6151">INDEX(BillToName,MATCH(A6151,'Bill to Data'!$A$2:$A$3040,0))</f>
        <v>Jeremy Sanders</v>
      </c>
      <c r="H6151" t="str">
        <f t="shared" si="96"/>
        <v>19350-212-406-N</v>
      </c>
    </row>
    <row r="6152" spans="1:8" x14ac:dyDescent="0.55000000000000004">
      <c r="A6152" t="s">
        <v>5275</v>
      </c>
      <c r="B6152" s="1">
        <v>40989</v>
      </c>
      <c r="C6152" t="s">
        <v>1</v>
      </c>
      <c r="D6152" t="s">
        <v>477</v>
      </c>
      <c r="E6152" t="s">
        <v>478</v>
      </c>
      <c r="F6152">
        <v>1</v>
      </c>
      <c r="G6152" t="str">
        <f t="array" ref="G6152">INDEX(BillToName,MATCH(A6152,'Bill to Data'!$A$2:$A$3040,0))</f>
        <v>Jeremy Sanders</v>
      </c>
      <c r="H6152" t="str">
        <f t="shared" si="96"/>
        <v>19351-213-406-N</v>
      </c>
    </row>
    <row r="6153" spans="1:8" x14ac:dyDescent="0.55000000000000004">
      <c r="A6153" t="s">
        <v>5275</v>
      </c>
      <c r="B6153" s="1">
        <v>40989</v>
      </c>
      <c r="C6153" t="s">
        <v>1</v>
      </c>
      <c r="D6153" t="s">
        <v>5278</v>
      </c>
      <c r="E6153" t="s">
        <v>5279</v>
      </c>
      <c r="F6153">
        <v>0</v>
      </c>
      <c r="G6153" t="str">
        <f t="array" ref="G6153">INDEX(BillToName,MATCH(A6153,'Bill to Data'!$A$2:$A$3040,0))</f>
        <v>Jeremy Sanders</v>
      </c>
      <c r="H6153" t="str">
        <f t="shared" si="96"/>
        <v>FC-ULD120-025</v>
      </c>
    </row>
    <row r="6154" spans="1:8" x14ac:dyDescent="0.55000000000000004">
      <c r="A6154" t="s">
        <v>5280</v>
      </c>
      <c r="B6154" s="1">
        <v>40989</v>
      </c>
      <c r="C6154" t="s">
        <v>1</v>
      </c>
      <c r="D6154" t="s">
        <v>5281</v>
      </c>
      <c r="E6154" t="s">
        <v>5282</v>
      </c>
      <c r="F6154">
        <v>1</v>
      </c>
      <c r="G6154" t="str">
        <f t="array" ref="G6154">INDEX(BillToName,MATCH(A6154,'Bill to Data'!$A$2:$A$3040,0))</f>
        <v>edward banner</v>
      </c>
      <c r="H6154" t="str">
        <f t="shared" si="96"/>
        <v>3522261-1</v>
      </c>
    </row>
    <row r="6155" spans="1:8" x14ac:dyDescent="0.55000000000000004">
      <c r="A6155" t="s">
        <v>5283</v>
      </c>
      <c r="B6155" s="1">
        <v>40989</v>
      </c>
      <c r="C6155" t="s">
        <v>138</v>
      </c>
      <c r="D6155" t="s">
        <v>126</v>
      </c>
      <c r="E6155" t="s">
        <v>30</v>
      </c>
      <c r="F6155">
        <v>2</v>
      </c>
      <c r="G6155" t="str">
        <f t="array" ref="G6155">INDEX(BillToName,MATCH(A6155,'Bill to Data'!$A$2:$A$3040,0))</f>
        <v>Jim Trombino</v>
      </c>
      <c r="H6155" t="str">
        <f t="shared" si="96"/>
        <v>25608-1-NYR</v>
      </c>
    </row>
    <row r="6156" spans="1:8" x14ac:dyDescent="0.55000000000000004">
      <c r="A6156" t="s">
        <v>5283</v>
      </c>
      <c r="B6156" s="1">
        <v>40989</v>
      </c>
      <c r="C6156" t="s">
        <v>138</v>
      </c>
      <c r="D6156" t="s">
        <v>157</v>
      </c>
      <c r="E6156" t="s">
        <v>158</v>
      </c>
      <c r="F6156">
        <v>2</v>
      </c>
      <c r="G6156" t="str">
        <f t="array" ref="G6156">INDEX(BillToName,MATCH(A6156,'Bill to Data'!$A$2:$A$3040,0))</f>
        <v>Jim Trombino</v>
      </c>
      <c r="H6156" t="str">
        <f t="shared" si="96"/>
        <v>QJ1/4TT-NYB</v>
      </c>
    </row>
    <row r="6157" spans="1:8" x14ac:dyDescent="0.55000000000000004">
      <c r="A6157" t="s">
        <v>5283</v>
      </c>
      <c r="B6157" s="1">
        <v>40989</v>
      </c>
      <c r="C6157" t="s">
        <v>138</v>
      </c>
      <c r="D6157" t="s">
        <v>155</v>
      </c>
      <c r="E6157" t="s">
        <v>156</v>
      </c>
      <c r="F6157">
        <v>2</v>
      </c>
      <c r="G6157" t="str">
        <f t="array" ref="G6157">INDEX(BillToName,MATCH(A6157,'Bill to Data'!$A$2:$A$3040,0))</f>
        <v>Jim Trombino</v>
      </c>
      <c r="H6157" t="str">
        <f t="shared" si="96"/>
        <v>QJ1/4T-NYB</v>
      </c>
    </row>
    <row r="6158" spans="1:8" x14ac:dyDescent="0.55000000000000004">
      <c r="A6158" t="s">
        <v>5284</v>
      </c>
      <c r="B6158" s="1">
        <v>40989</v>
      </c>
      <c r="C6158" t="s">
        <v>1</v>
      </c>
      <c r="D6158" t="s">
        <v>73</v>
      </c>
      <c r="E6158" t="s">
        <v>74</v>
      </c>
      <c r="F6158">
        <v>17</v>
      </c>
      <c r="G6158" t="str">
        <f t="array" ref="G6158">INDEX(BillToName,MATCH(A6158,'Bill to Data'!$A$2:$A$3040,0))</f>
        <v>Michael Peterson</v>
      </c>
      <c r="H6158" t="str">
        <f t="shared" si="96"/>
        <v>19843-NYR</v>
      </c>
    </row>
    <row r="6159" spans="1:8" x14ac:dyDescent="0.55000000000000004">
      <c r="A6159" t="s">
        <v>5284</v>
      </c>
      <c r="B6159" s="1">
        <v>40989</v>
      </c>
      <c r="C6159" t="s">
        <v>1</v>
      </c>
      <c r="D6159" t="s">
        <v>1178</v>
      </c>
      <c r="E6159" t="s">
        <v>30</v>
      </c>
      <c r="F6159">
        <v>17</v>
      </c>
      <c r="G6159" t="str">
        <f t="array" ref="G6159">INDEX(BillToName,MATCH(A6159,'Bill to Data'!$A$2:$A$3040,0))</f>
        <v>Michael Peterson</v>
      </c>
      <c r="H6159" t="str">
        <f t="shared" si="96"/>
        <v>25612-7-NYR</v>
      </c>
    </row>
    <row r="6160" spans="1:8" x14ac:dyDescent="0.55000000000000004">
      <c r="A6160" t="s">
        <v>5284</v>
      </c>
      <c r="B6160" s="1">
        <v>40989</v>
      </c>
      <c r="C6160" t="s">
        <v>1</v>
      </c>
      <c r="D6160" t="s">
        <v>29</v>
      </c>
      <c r="E6160" t="s">
        <v>30</v>
      </c>
      <c r="F6160">
        <v>17</v>
      </c>
      <c r="G6160" t="str">
        <f t="array" ref="G6160">INDEX(BillToName,MATCH(A6160,'Bill to Data'!$A$2:$A$3040,0))</f>
        <v>Michael Peterson</v>
      </c>
      <c r="H6160" t="str">
        <f t="shared" si="96"/>
        <v>25612-4-NYR</v>
      </c>
    </row>
    <row r="6161" spans="1:8" x14ac:dyDescent="0.55000000000000004">
      <c r="A6161" t="s">
        <v>5284</v>
      </c>
      <c r="B6161" s="1">
        <v>40989</v>
      </c>
      <c r="C6161" t="s">
        <v>1</v>
      </c>
      <c r="D6161" t="s">
        <v>453</v>
      </c>
      <c r="E6161" t="s">
        <v>30</v>
      </c>
      <c r="F6161">
        <v>17</v>
      </c>
      <c r="G6161" t="str">
        <f t="array" ref="G6161">INDEX(BillToName,MATCH(A6161,'Bill to Data'!$A$2:$A$3040,0))</f>
        <v>Michael Peterson</v>
      </c>
      <c r="H6161" t="str">
        <f t="shared" si="96"/>
        <v>25612-2-NYR</v>
      </c>
    </row>
    <row r="6162" spans="1:8" x14ac:dyDescent="0.55000000000000004">
      <c r="A6162" t="s">
        <v>5284</v>
      </c>
      <c r="B6162" s="1">
        <v>40989</v>
      </c>
      <c r="C6162" t="s">
        <v>1</v>
      </c>
      <c r="D6162" t="s">
        <v>121</v>
      </c>
      <c r="E6162" t="s">
        <v>30</v>
      </c>
      <c r="F6162">
        <v>17</v>
      </c>
      <c r="G6162" t="str">
        <f t="array" ref="G6162">INDEX(BillToName,MATCH(A6162,'Bill to Data'!$A$2:$A$3040,0))</f>
        <v>Michael Peterson</v>
      </c>
      <c r="H6162" t="str">
        <f t="shared" si="96"/>
        <v>25612-3-NYR</v>
      </c>
    </row>
    <row r="6163" spans="1:8" x14ac:dyDescent="0.55000000000000004">
      <c r="A6163" t="s">
        <v>5284</v>
      </c>
      <c r="B6163" s="1">
        <v>40989</v>
      </c>
      <c r="C6163" t="s">
        <v>1</v>
      </c>
      <c r="D6163" t="s">
        <v>1633</v>
      </c>
      <c r="E6163" t="s">
        <v>120</v>
      </c>
      <c r="F6163">
        <v>17</v>
      </c>
      <c r="G6163" t="str">
        <f t="array" ref="G6163">INDEX(BillToName,MATCH(A6163,'Bill to Data'!$A$2:$A$3040,0))</f>
        <v>Michael Peterson</v>
      </c>
      <c r="H6163" t="str">
        <f t="shared" si="96"/>
        <v>XR8006VS</v>
      </c>
    </row>
    <row r="6164" spans="1:8" x14ac:dyDescent="0.55000000000000004">
      <c r="A6164" t="s">
        <v>5284</v>
      </c>
      <c r="B6164" s="1">
        <v>40989</v>
      </c>
      <c r="C6164" t="s">
        <v>1</v>
      </c>
      <c r="D6164" t="s">
        <v>136</v>
      </c>
      <c r="E6164" t="s">
        <v>120</v>
      </c>
      <c r="F6164">
        <v>17</v>
      </c>
      <c r="G6164" t="str">
        <f t="array" ref="G6164">INDEX(BillToName,MATCH(A6164,'Bill to Data'!$A$2:$A$3040,0))</f>
        <v>Michael Peterson</v>
      </c>
      <c r="H6164" t="str">
        <f t="shared" si="96"/>
        <v>XR8008VS</v>
      </c>
    </row>
    <row r="6165" spans="1:8" x14ac:dyDescent="0.55000000000000004">
      <c r="A6165" t="s">
        <v>5284</v>
      </c>
      <c r="B6165" s="1">
        <v>40989</v>
      </c>
      <c r="C6165" t="s">
        <v>1</v>
      </c>
      <c r="D6165" t="s">
        <v>130</v>
      </c>
      <c r="E6165" t="s">
        <v>120</v>
      </c>
      <c r="F6165">
        <v>17</v>
      </c>
      <c r="G6165" t="str">
        <f t="array" ref="G6165">INDEX(BillToName,MATCH(A6165,'Bill to Data'!$A$2:$A$3040,0))</f>
        <v>Michael Peterson</v>
      </c>
      <c r="H6165" t="str">
        <f t="shared" si="96"/>
        <v>XR8004VS</v>
      </c>
    </row>
    <row r="6166" spans="1:8" x14ac:dyDescent="0.55000000000000004">
      <c r="A6166" t="s">
        <v>5285</v>
      </c>
      <c r="B6166" s="1">
        <v>40989</v>
      </c>
      <c r="C6166" t="s">
        <v>1</v>
      </c>
      <c r="D6166" t="s">
        <v>1937</v>
      </c>
      <c r="E6166" t="s">
        <v>76</v>
      </c>
      <c r="F6166">
        <v>6</v>
      </c>
      <c r="G6166" t="str">
        <f t="array" ref="G6166">INDEX(BillToName,MATCH(A6166,'Bill to Data'!$A$2:$A$3040,0))</f>
        <v>Alan Rau</v>
      </c>
      <c r="H6166" t="str">
        <f t="shared" si="96"/>
        <v>QJ111SQ-1-1/2</v>
      </c>
    </row>
    <row r="6167" spans="1:8" x14ac:dyDescent="0.55000000000000004">
      <c r="A6167" t="s">
        <v>5285</v>
      </c>
      <c r="B6167" s="1">
        <v>40989</v>
      </c>
      <c r="C6167" t="s">
        <v>1</v>
      </c>
      <c r="D6167" t="s">
        <v>256</v>
      </c>
      <c r="E6167" t="s">
        <v>257</v>
      </c>
      <c r="F6167">
        <v>100</v>
      </c>
      <c r="G6167" t="str">
        <f t="array" ref="G6167">INDEX(BillToName,MATCH(A6167,'Bill to Data'!$A$2:$A$3040,0))</f>
        <v>Alan Rau</v>
      </c>
      <c r="H6167" t="str">
        <f t="shared" si="96"/>
        <v>L85-050</v>
      </c>
    </row>
    <row r="6168" spans="1:8" x14ac:dyDescent="0.55000000000000004">
      <c r="A6168" t="s">
        <v>5285</v>
      </c>
      <c r="B6168" s="1">
        <v>40989</v>
      </c>
      <c r="C6168" t="s">
        <v>1</v>
      </c>
      <c r="D6168" t="s">
        <v>5286</v>
      </c>
      <c r="E6168" t="s">
        <v>5287</v>
      </c>
      <c r="F6168">
        <v>10</v>
      </c>
      <c r="G6168" t="str">
        <f t="array" ref="G6168">INDEX(BillToName,MATCH(A6168,'Bill to Data'!$A$2:$A$3040,0))</f>
        <v>Alan Rau</v>
      </c>
      <c r="H6168" t="str">
        <f t="shared" si="96"/>
        <v>CAP00-03</v>
      </c>
    </row>
    <row r="6169" spans="1:8" x14ac:dyDescent="0.55000000000000004">
      <c r="A6169" t="s">
        <v>5285</v>
      </c>
      <c r="B6169" s="1">
        <v>40989</v>
      </c>
      <c r="C6169" t="s">
        <v>1</v>
      </c>
      <c r="D6169" t="s">
        <v>5288</v>
      </c>
      <c r="E6169" t="s">
        <v>5289</v>
      </c>
      <c r="F6169">
        <v>45</v>
      </c>
      <c r="G6169" t="str">
        <f t="array" ref="G6169">INDEX(BillToName,MATCH(A6169,'Bill to Data'!$A$2:$A$3040,0))</f>
        <v>Alan Rau</v>
      </c>
      <c r="H6169" t="str">
        <f t="shared" si="96"/>
        <v>CAP00-015</v>
      </c>
    </row>
    <row r="6170" spans="1:8" x14ac:dyDescent="0.55000000000000004">
      <c r="A6170" t="s">
        <v>5285</v>
      </c>
      <c r="B6170" s="1">
        <v>40989</v>
      </c>
      <c r="C6170" t="s">
        <v>1</v>
      </c>
      <c r="D6170" t="s">
        <v>5290</v>
      </c>
      <c r="E6170" t="s">
        <v>5291</v>
      </c>
      <c r="F6170">
        <v>10</v>
      </c>
      <c r="G6170" t="str">
        <f t="array" ref="G6170">INDEX(BillToName,MATCH(A6170,'Bill to Data'!$A$2:$A$3040,0))</f>
        <v>Alan Rau</v>
      </c>
      <c r="H6170" t="str">
        <f t="shared" si="96"/>
        <v>CAP00-02</v>
      </c>
    </row>
    <row r="6171" spans="1:8" x14ac:dyDescent="0.55000000000000004">
      <c r="A6171" t="s">
        <v>5285</v>
      </c>
      <c r="B6171" s="1">
        <v>40989</v>
      </c>
      <c r="C6171" t="s">
        <v>1</v>
      </c>
      <c r="D6171" t="s">
        <v>73</v>
      </c>
      <c r="E6171" t="s">
        <v>74</v>
      </c>
      <c r="F6171">
        <v>4</v>
      </c>
      <c r="G6171" t="str">
        <f t="array" ref="G6171">INDEX(BillToName,MATCH(A6171,'Bill to Data'!$A$2:$A$3040,0))</f>
        <v>Alan Rau</v>
      </c>
      <c r="H6171" t="str">
        <f t="shared" si="96"/>
        <v>19843-NYR</v>
      </c>
    </row>
    <row r="6172" spans="1:8" x14ac:dyDescent="0.55000000000000004">
      <c r="A6172" t="s">
        <v>5285</v>
      </c>
      <c r="B6172" s="1">
        <v>40989</v>
      </c>
      <c r="C6172" t="s">
        <v>1</v>
      </c>
      <c r="D6172" t="s">
        <v>1385</v>
      </c>
      <c r="E6172" t="s">
        <v>1386</v>
      </c>
      <c r="F6172">
        <v>10</v>
      </c>
      <c r="G6172" t="str">
        <f t="array" ref="G6172">INDEX(BillToName,MATCH(A6172,'Bill to Data'!$A$2:$A$3040,0))</f>
        <v>Alan Rau</v>
      </c>
      <c r="H6172" t="str">
        <f t="shared" si="96"/>
        <v>ULD120-03</v>
      </c>
    </row>
    <row r="6173" spans="1:8" x14ac:dyDescent="0.55000000000000004">
      <c r="A6173" t="s">
        <v>5285</v>
      </c>
      <c r="B6173" s="1">
        <v>40989</v>
      </c>
      <c r="C6173" t="s">
        <v>1</v>
      </c>
      <c r="D6173" t="s">
        <v>5292</v>
      </c>
      <c r="E6173" t="s">
        <v>5293</v>
      </c>
      <c r="F6173">
        <v>10</v>
      </c>
      <c r="G6173" t="str">
        <f t="array" ref="G6173">INDEX(BillToName,MATCH(A6173,'Bill to Data'!$A$2:$A$3040,0))</f>
        <v>Alan Rau</v>
      </c>
      <c r="H6173" t="str">
        <f t="shared" si="96"/>
        <v>ULD120-02</v>
      </c>
    </row>
    <row r="6174" spans="1:8" x14ac:dyDescent="0.55000000000000004">
      <c r="A6174" t="s">
        <v>5285</v>
      </c>
      <c r="B6174" s="1">
        <v>40989</v>
      </c>
      <c r="C6174" t="s">
        <v>1</v>
      </c>
      <c r="D6174" t="s">
        <v>4658</v>
      </c>
      <c r="E6174" t="s">
        <v>4659</v>
      </c>
      <c r="F6174">
        <v>5</v>
      </c>
      <c r="G6174" t="str">
        <f t="array" ref="G6174">INDEX(BillToName,MATCH(A6174,'Bill to Data'!$A$2:$A$3040,0))</f>
        <v>Alan Rau</v>
      </c>
      <c r="H6174" t="str">
        <f t="shared" si="96"/>
        <v>ULD120-015</v>
      </c>
    </row>
    <row r="6175" spans="1:8" x14ac:dyDescent="0.55000000000000004">
      <c r="A6175" t="s">
        <v>5285</v>
      </c>
      <c r="B6175" s="1">
        <v>40989</v>
      </c>
      <c r="C6175" t="s">
        <v>1</v>
      </c>
      <c r="D6175" t="s">
        <v>122</v>
      </c>
      <c r="E6175" t="s">
        <v>76</v>
      </c>
      <c r="F6175">
        <v>6</v>
      </c>
      <c r="G6175" t="str">
        <f t="array" ref="G6175">INDEX(BillToName,MATCH(A6175,'Bill to Data'!$A$2:$A$3040,0))</f>
        <v>Alan Rau</v>
      </c>
      <c r="H6175" t="str">
        <f t="shared" si="96"/>
        <v>QJ111SQ-1-1/4</v>
      </c>
    </row>
    <row r="6176" spans="1:8" x14ac:dyDescent="0.55000000000000004">
      <c r="A6176" t="s">
        <v>5285</v>
      </c>
      <c r="B6176" s="1">
        <v>40989</v>
      </c>
      <c r="C6176" t="s">
        <v>1</v>
      </c>
      <c r="D6176" t="s">
        <v>535</v>
      </c>
      <c r="E6176" t="s">
        <v>257</v>
      </c>
      <c r="F6176">
        <v>75</v>
      </c>
      <c r="G6176" t="str">
        <f t="array" ref="G6176">INDEX(BillToName,MATCH(A6176,'Bill to Data'!$A$2:$A$3040,0))</f>
        <v>Alan Rau</v>
      </c>
      <c r="H6176" t="str">
        <f t="shared" si="96"/>
        <v>L85-075</v>
      </c>
    </row>
    <row r="6177" spans="1:8" x14ac:dyDescent="0.55000000000000004">
      <c r="A6177" t="s">
        <v>5294</v>
      </c>
      <c r="B6177" s="1">
        <v>40989</v>
      </c>
      <c r="C6177" t="s">
        <v>138</v>
      </c>
      <c r="D6177" t="s">
        <v>1112</v>
      </c>
      <c r="E6177" t="s">
        <v>1113</v>
      </c>
      <c r="F6177">
        <v>1</v>
      </c>
      <c r="G6177" t="str">
        <f t="array" ref="G6177">INDEX(BillToName,MATCH(A6177,'Bill to Data'!$A$2:$A$3040,0))</f>
        <v>Alan Rau</v>
      </c>
      <c r="H6177" t="str">
        <f t="shared" si="96"/>
        <v>115-0171-792</v>
      </c>
    </row>
    <row r="6178" spans="1:8" x14ac:dyDescent="0.55000000000000004">
      <c r="A6178" t="s">
        <v>5295</v>
      </c>
      <c r="B6178" s="1">
        <v>40989</v>
      </c>
      <c r="C6178" t="s">
        <v>138</v>
      </c>
      <c r="D6178" t="s">
        <v>242</v>
      </c>
      <c r="E6178" t="s">
        <v>243</v>
      </c>
      <c r="F6178">
        <v>25</v>
      </c>
      <c r="G6178" t="str">
        <f t="array" ref="G6178">INDEX(BillToName,MATCH(A6178,'Bill to Data'!$A$2:$A$3040,0))</f>
        <v>Dana Meitzel</v>
      </c>
      <c r="H6178" t="str">
        <f t="shared" si="96"/>
        <v>CP19438-EPR</v>
      </c>
    </row>
    <row r="6179" spans="1:8" x14ac:dyDescent="0.55000000000000004">
      <c r="A6179" t="s">
        <v>5295</v>
      </c>
      <c r="B6179" s="1">
        <v>40989</v>
      </c>
      <c r="C6179" t="s">
        <v>138</v>
      </c>
      <c r="D6179" t="s">
        <v>878</v>
      </c>
      <c r="E6179" t="s">
        <v>879</v>
      </c>
      <c r="F6179">
        <v>25</v>
      </c>
      <c r="G6179" t="str">
        <f t="array" ref="G6179">INDEX(BillToName,MATCH(A6179,'Bill to Data'!$A$2:$A$3040,0))</f>
        <v>Dana Meitzel</v>
      </c>
      <c r="H6179" t="str">
        <f t="shared" si="96"/>
        <v>CP25597-3-NY</v>
      </c>
    </row>
    <row r="6180" spans="1:8" x14ac:dyDescent="0.55000000000000004">
      <c r="A6180" t="s">
        <v>5295</v>
      </c>
      <c r="B6180" s="1">
        <v>40989</v>
      </c>
      <c r="C6180" t="s">
        <v>138</v>
      </c>
      <c r="D6180" t="s">
        <v>2026</v>
      </c>
      <c r="E6180" t="s">
        <v>293</v>
      </c>
      <c r="F6180">
        <v>25</v>
      </c>
      <c r="G6180" t="str">
        <f t="array" ref="G6180">INDEX(BillToName,MATCH(A6180,'Bill to Data'!$A$2:$A$3040,0))</f>
        <v>Dana Meitzel</v>
      </c>
      <c r="H6180" t="str">
        <f t="shared" si="96"/>
        <v>AIXR11004VP</v>
      </c>
    </row>
    <row r="6181" spans="1:8" x14ac:dyDescent="0.55000000000000004">
      <c r="A6181" t="s">
        <v>5296</v>
      </c>
      <c r="B6181" s="1">
        <v>40989</v>
      </c>
      <c r="C6181" t="s">
        <v>138</v>
      </c>
      <c r="D6181" t="s">
        <v>1288</v>
      </c>
      <c r="E6181" t="s">
        <v>1289</v>
      </c>
      <c r="F6181">
        <v>1</v>
      </c>
      <c r="G6181" t="str">
        <f t="array" ref="G6181">INDEX(BillToName,MATCH(A6181,'Bill to Data'!$A$2:$A$3040,0))</f>
        <v>FLINT HILL</v>
      </c>
      <c r="H6181" t="str">
        <f t="shared" si="96"/>
        <v>21773-244C-3/4</v>
      </c>
    </row>
    <row r="6182" spans="1:8" x14ac:dyDescent="0.55000000000000004">
      <c r="A6182" t="s">
        <v>5297</v>
      </c>
      <c r="B6182" s="1">
        <v>40989</v>
      </c>
      <c r="C6182" t="s">
        <v>138</v>
      </c>
      <c r="D6182" t="s">
        <v>5298</v>
      </c>
      <c r="E6182" t="s">
        <v>5299</v>
      </c>
      <c r="F6182">
        <v>1</v>
      </c>
      <c r="G6182" t="str">
        <f t="array" ref="G6182">INDEX(BillToName,MATCH(A6182,'Bill to Data'!$A$2:$A$3040,0))</f>
        <v>ANDERSON FARMS</v>
      </c>
      <c r="H6182" t="str">
        <f t="shared" si="96"/>
        <v>890150000</v>
      </c>
    </row>
    <row r="6183" spans="1:8" x14ac:dyDescent="0.55000000000000004">
      <c r="A6183" t="s">
        <v>5297</v>
      </c>
      <c r="B6183" s="1">
        <v>40989</v>
      </c>
      <c r="C6183" t="s">
        <v>138</v>
      </c>
      <c r="D6183" t="s">
        <v>5300</v>
      </c>
      <c r="E6183" t="s">
        <v>5301</v>
      </c>
      <c r="F6183">
        <v>1</v>
      </c>
      <c r="G6183" t="str">
        <f t="array" ref="G6183">INDEX(BillToName,MATCH(A6183,'Bill to Data'!$A$2:$A$3040,0))</f>
        <v>ANDERSON FARMS</v>
      </c>
      <c r="H6183" t="str">
        <f t="shared" si="96"/>
        <v>490003600</v>
      </c>
    </row>
    <row r="6184" spans="1:8" x14ac:dyDescent="0.55000000000000004">
      <c r="A6184" t="s">
        <v>5297</v>
      </c>
      <c r="B6184" s="1">
        <v>40989</v>
      </c>
      <c r="C6184" t="s">
        <v>138</v>
      </c>
      <c r="D6184" t="s">
        <v>5302</v>
      </c>
      <c r="E6184" t="s">
        <v>5303</v>
      </c>
      <c r="F6184">
        <v>1</v>
      </c>
      <c r="G6184" t="str">
        <f t="array" ref="G6184">INDEX(BillToName,MATCH(A6184,'Bill to Data'!$A$2:$A$3040,0))</f>
        <v>ANDERSON FARMS</v>
      </c>
      <c r="H6184" t="str">
        <f t="shared" si="96"/>
        <v>560708090</v>
      </c>
    </row>
    <row r="6185" spans="1:8" x14ac:dyDescent="0.55000000000000004">
      <c r="A6185" t="s">
        <v>5304</v>
      </c>
      <c r="B6185" s="1">
        <v>40989</v>
      </c>
      <c r="C6185" t="s">
        <v>138</v>
      </c>
      <c r="D6185" t="s">
        <v>136</v>
      </c>
      <c r="E6185" t="s">
        <v>120</v>
      </c>
      <c r="F6185">
        <v>10</v>
      </c>
      <c r="G6185" t="str">
        <f t="array" ref="G6185">INDEX(BillToName,MATCH(A6185,'Bill to Data'!$A$2:$A$3040,0))</f>
        <v>VALERIE</v>
      </c>
      <c r="H6185" t="str">
        <f t="shared" si="96"/>
        <v>XR8008VS</v>
      </c>
    </row>
    <row r="6186" spans="1:8" x14ac:dyDescent="0.55000000000000004">
      <c r="A6186" t="s">
        <v>5305</v>
      </c>
      <c r="B6186" s="1">
        <v>40989</v>
      </c>
      <c r="C6186" t="s">
        <v>138</v>
      </c>
      <c r="D6186" t="s">
        <v>233</v>
      </c>
      <c r="E6186" t="s">
        <v>120</v>
      </c>
      <c r="F6186">
        <v>40</v>
      </c>
      <c r="G6186" t="str">
        <f t="array" ref="G6186">INDEX(BillToName,MATCH(A6186,'Bill to Data'!$A$2:$A$3040,0))</f>
        <v>Joe Harmon</v>
      </c>
      <c r="H6186" t="str">
        <f t="shared" si="96"/>
        <v>XR11003-VS</v>
      </c>
    </row>
    <row r="6187" spans="1:8" x14ac:dyDescent="0.55000000000000004">
      <c r="A6187" t="s">
        <v>5305</v>
      </c>
      <c r="B6187" s="1">
        <v>40989</v>
      </c>
      <c r="C6187" t="s">
        <v>138</v>
      </c>
      <c r="D6187" t="s">
        <v>29</v>
      </c>
      <c r="E6187" t="s">
        <v>30</v>
      </c>
      <c r="F6187">
        <v>40</v>
      </c>
      <c r="G6187" t="str">
        <f t="array" ref="G6187">INDEX(BillToName,MATCH(A6187,'Bill to Data'!$A$2:$A$3040,0))</f>
        <v>Joe Harmon</v>
      </c>
      <c r="H6187" t="str">
        <f t="shared" si="96"/>
        <v>25612-4-NYR</v>
      </c>
    </row>
    <row r="6188" spans="1:8" x14ac:dyDescent="0.55000000000000004">
      <c r="A6188" t="s">
        <v>5305</v>
      </c>
      <c r="B6188" s="1">
        <v>40989</v>
      </c>
      <c r="C6188" t="s">
        <v>138</v>
      </c>
      <c r="D6188" t="s">
        <v>1937</v>
      </c>
      <c r="E6188" t="s">
        <v>76</v>
      </c>
      <c r="F6188">
        <v>6</v>
      </c>
      <c r="G6188" t="str">
        <f t="array" ref="G6188">INDEX(BillToName,MATCH(A6188,'Bill to Data'!$A$2:$A$3040,0))</f>
        <v>Joe Harmon</v>
      </c>
      <c r="H6188" t="str">
        <f t="shared" si="96"/>
        <v>QJ111SQ-1-1/2</v>
      </c>
    </row>
    <row r="6189" spans="1:8" x14ac:dyDescent="0.55000000000000004">
      <c r="A6189" t="s">
        <v>5305</v>
      </c>
      <c r="B6189" s="1">
        <v>40989</v>
      </c>
      <c r="C6189" t="s">
        <v>138</v>
      </c>
      <c r="D6189" t="s">
        <v>197</v>
      </c>
      <c r="E6189" t="s">
        <v>198</v>
      </c>
      <c r="F6189">
        <v>6</v>
      </c>
      <c r="G6189" t="str">
        <f t="array" ref="G6189">INDEX(BillToName,MATCH(A6189,'Bill to Data'!$A$2:$A$3040,0))</f>
        <v>Joe Harmon</v>
      </c>
      <c r="H6189" t="str">
        <f t="shared" si="96"/>
        <v>22252-312-750-N</v>
      </c>
    </row>
    <row r="6190" spans="1:8" x14ac:dyDescent="0.55000000000000004">
      <c r="A6190" t="s">
        <v>5305</v>
      </c>
      <c r="B6190" s="1">
        <v>40989</v>
      </c>
      <c r="C6190" t="s">
        <v>138</v>
      </c>
      <c r="D6190" t="s">
        <v>312</v>
      </c>
      <c r="E6190" t="s">
        <v>198</v>
      </c>
      <c r="F6190">
        <v>6</v>
      </c>
      <c r="G6190" t="str">
        <f t="array" ref="G6190">INDEX(BillToName,MATCH(A6190,'Bill to Data'!$A$2:$A$3040,0))</f>
        <v>Joe Harmon</v>
      </c>
      <c r="H6190" t="str">
        <f t="shared" si="96"/>
        <v>22251-311-750-N</v>
      </c>
    </row>
    <row r="6191" spans="1:8" x14ac:dyDescent="0.55000000000000004">
      <c r="A6191" t="s">
        <v>5306</v>
      </c>
      <c r="B6191" s="1">
        <v>40989</v>
      </c>
      <c r="C6191" t="s">
        <v>138</v>
      </c>
      <c r="D6191" t="s">
        <v>1551</v>
      </c>
      <c r="E6191" t="s">
        <v>1280</v>
      </c>
      <c r="F6191">
        <v>56</v>
      </c>
      <c r="G6191" t="str">
        <f t="array" ref="G6191">INDEX(BillToName,MATCH(A6191,'Bill to Data'!$A$2:$A$3040,0))</f>
        <v>JEREMY CRONK</v>
      </c>
      <c r="H6191" t="str">
        <f t="shared" si="96"/>
        <v>TTI110025-VP</v>
      </c>
    </row>
    <row r="6192" spans="1:8" x14ac:dyDescent="0.55000000000000004">
      <c r="A6192" t="s">
        <v>5306</v>
      </c>
      <c r="B6192" s="1">
        <v>40989</v>
      </c>
      <c r="C6192" t="s">
        <v>138</v>
      </c>
      <c r="D6192" t="s">
        <v>3270</v>
      </c>
      <c r="E6192" t="s">
        <v>3271</v>
      </c>
      <c r="F6192">
        <v>56</v>
      </c>
      <c r="G6192" t="str">
        <f t="array" ref="G6192">INDEX(BillToName,MATCH(A6192,'Bill to Data'!$A$2:$A$3040,0))</f>
        <v>JEREMY CRONK</v>
      </c>
      <c r="H6192" t="str">
        <f t="shared" si="96"/>
        <v>25598-10-NYR</v>
      </c>
    </row>
    <row r="6193" spans="1:8" x14ac:dyDescent="0.55000000000000004">
      <c r="A6193" t="s">
        <v>5306</v>
      </c>
      <c r="B6193" s="1">
        <v>40989</v>
      </c>
      <c r="C6193" t="s">
        <v>138</v>
      </c>
      <c r="D6193" t="s">
        <v>2178</v>
      </c>
      <c r="E6193" t="s">
        <v>86</v>
      </c>
      <c r="F6193">
        <v>56</v>
      </c>
      <c r="G6193" t="str">
        <f t="array" ref="G6193">INDEX(BillToName,MATCH(A6193,'Bill to Data'!$A$2:$A$3040,0))</f>
        <v>JEREMY CRONK</v>
      </c>
      <c r="H6193" t="str">
        <f t="shared" si="96"/>
        <v>8079-PP-50</v>
      </c>
    </row>
    <row r="6194" spans="1:8" x14ac:dyDescent="0.55000000000000004">
      <c r="A6194" t="s">
        <v>5307</v>
      </c>
      <c r="B6194" s="1">
        <v>40990</v>
      </c>
      <c r="C6194" t="s">
        <v>138</v>
      </c>
      <c r="D6194" t="s">
        <v>5308</v>
      </c>
      <c r="E6194" t="s">
        <v>5309</v>
      </c>
      <c r="F6194">
        <v>1</v>
      </c>
      <c r="G6194" t="str">
        <f t="array" ref="G6194">INDEX(BillToName,MATCH(A6194,'Bill to Data'!$A$2:$A$3040,0))</f>
        <v>CEDAR GROVE FARM LLC</v>
      </c>
      <c r="H6194" t="str">
        <f t="shared" si="96"/>
        <v>MV220BL</v>
      </c>
    </row>
    <row r="6195" spans="1:8" x14ac:dyDescent="0.55000000000000004">
      <c r="A6195" t="s">
        <v>5310</v>
      </c>
      <c r="B6195" s="1">
        <v>40990</v>
      </c>
      <c r="C6195" t="s">
        <v>138</v>
      </c>
      <c r="D6195" t="s">
        <v>1803</v>
      </c>
      <c r="E6195" t="s">
        <v>120</v>
      </c>
      <c r="F6195">
        <v>56</v>
      </c>
      <c r="G6195" t="str">
        <f t="array" ref="G6195">INDEX(BillToName,MATCH(A6195,'Bill to Data'!$A$2:$A$3040,0))</f>
        <v>SAM GILLAM</v>
      </c>
      <c r="H6195" t="str">
        <f t="shared" si="96"/>
        <v>XR11005-VS</v>
      </c>
    </row>
    <row r="6196" spans="1:8" x14ac:dyDescent="0.55000000000000004">
      <c r="A6196" t="s">
        <v>5310</v>
      </c>
      <c r="B6196" s="1">
        <v>40990</v>
      </c>
      <c r="C6196" t="s">
        <v>138</v>
      </c>
      <c r="D6196" t="s">
        <v>1178</v>
      </c>
      <c r="E6196" t="s">
        <v>30</v>
      </c>
      <c r="F6196">
        <v>56</v>
      </c>
      <c r="G6196" t="str">
        <f t="array" ref="G6196">INDEX(BillToName,MATCH(A6196,'Bill to Data'!$A$2:$A$3040,0))</f>
        <v>SAM GILLAM</v>
      </c>
      <c r="H6196" t="str">
        <f t="shared" si="96"/>
        <v>25612-7-NYR</v>
      </c>
    </row>
    <row r="6197" spans="1:8" x14ac:dyDescent="0.55000000000000004">
      <c r="A6197" t="s">
        <v>5311</v>
      </c>
      <c r="B6197" s="1">
        <v>40990</v>
      </c>
      <c r="C6197" t="s">
        <v>1</v>
      </c>
      <c r="D6197" t="s">
        <v>4872</v>
      </c>
      <c r="E6197" t="s">
        <v>4873</v>
      </c>
      <c r="F6197">
        <v>2</v>
      </c>
      <c r="G6197" t="str">
        <f t="array" ref="G6197">INDEX(BillToName,MATCH(A6197,'Bill to Data'!$A$2:$A$3040,0))</f>
        <v>scott jackson</v>
      </c>
      <c r="H6197" t="str">
        <f t="shared" si="96"/>
        <v>FM1007</v>
      </c>
    </row>
    <row r="6198" spans="1:8" x14ac:dyDescent="0.55000000000000004">
      <c r="A6198" t="s">
        <v>5311</v>
      </c>
      <c r="B6198" s="1">
        <v>40990</v>
      </c>
      <c r="C6198" t="s">
        <v>1</v>
      </c>
      <c r="D6198" t="s">
        <v>3473</v>
      </c>
      <c r="E6198" t="s">
        <v>3474</v>
      </c>
      <c r="F6198">
        <v>2</v>
      </c>
      <c r="G6198" t="str">
        <f t="array" ref="G6198">INDEX(BillToName,MATCH(A6198,'Bill to Data'!$A$2:$A$3040,0))</f>
        <v>scott jackson</v>
      </c>
      <c r="H6198" t="str">
        <f t="shared" si="96"/>
        <v>FM100B-99</v>
      </c>
    </row>
    <row r="6199" spans="1:8" x14ac:dyDescent="0.55000000000000004">
      <c r="A6199" t="s">
        <v>5312</v>
      </c>
      <c r="B6199" s="1">
        <v>40990</v>
      </c>
      <c r="C6199" t="s">
        <v>1</v>
      </c>
      <c r="D6199" t="s">
        <v>1575</v>
      </c>
      <c r="E6199" t="s">
        <v>1576</v>
      </c>
      <c r="F6199">
        <v>50</v>
      </c>
      <c r="G6199" t="str">
        <f t="array" ref="G6199">INDEX(BillToName,MATCH(A6199,'Bill to Data'!$A$2:$A$3040,0))</f>
        <v>Jeffery Krohn</v>
      </c>
      <c r="H6199" t="str">
        <f t="shared" si="96"/>
        <v>SJ7-03-VP</v>
      </c>
    </row>
    <row r="6200" spans="1:8" x14ac:dyDescent="0.55000000000000004">
      <c r="A6200" t="s">
        <v>5312</v>
      </c>
      <c r="B6200" s="1">
        <v>40990</v>
      </c>
      <c r="C6200" t="s">
        <v>1</v>
      </c>
      <c r="D6200" t="s">
        <v>1234</v>
      </c>
      <c r="E6200" t="s">
        <v>72</v>
      </c>
      <c r="F6200">
        <v>50</v>
      </c>
      <c r="G6200" t="str">
        <f t="array" ref="G6200">INDEX(BillToName,MATCH(A6200,'Bill to Data'!$A$2:$A$3040,0))</f>
        <v>Jeffery Krohn</v>
      </c>
      <c r="H6200" t="str">
        <f t="shared" si="96"/>
        <v>55215-100-VI</v>
      </c>
    </row>
    <row r="6201" spans="1:8" x14ac:dyDescent="0.55000000000000004">
      <c r="A6201" t="s">
        <v>5312</v>
      </c>
      <c r="B6201" s="1">
        <v>40990</v>
      </c>
      <c r="C6201" t="s">
        <v>1</v>
      </c>
      <c r="D6201" t="s">
        <v>46</v>
      </c>
      <c r="E6201" t="s">
        <v>47</v>
      </c>
      <c r="F6201">
        <v>50</v>
      </c>
      <c r="G6201" t="str">
        <f t="array" ref="G6201">INDEX(BillToName,MATCH(A6201,'Bill to Data'!$A$2:$A$3040,0))</f>
        <v>Jeffery Krohn</v>
      </c>
      <c r="H6201" t="str">
        <f t="shared" si="96"/>
        <v>TTJ60-11003VP</v>
      </c>
    </row>
    <row r="6202" spans="1:8" x14ac:dyDescent="0.55000000000000004">
      <c r="A6202" t="s">
        <v>5312</v>
      </c>
      <c r="B6202" s="1">
        <v>40990</v>
      </c>
      <c r="C6202" t="s">
        <v>1</v>
      </c>
      <c r="D6202" t="s">
        <v>73</v>
      </c>
      <c r="E6202" t="s">
        <v>74</v>
      </c>
      <c r="F6202">
        <v>50</v>
      </c>
      <c r="G6202" t="str">
        <f t="array" ref="G6202">INDEX(BillToName,MATCH(A6202,'Bill to Data'!$A$2:$A$3040,0))</f>
        <v>Jeffery Krohn</v>
      </c>
      <c r="H6202" t="str">
        <f t="shared" si="96"/>
        <v>19843-NYR</v>
      </c>
    </row>
    <row r="6203" spans="1:8" x14ac:dyDescent="0.55000000000000004">
      <c r="A6203" t="s">
        <v>5312</v>
      </c>
      <c r="B6203" s="1">
        <v>40990</v>
      </c>
      <c r="C6203" t="s">
        <v>1</v>
      </c>
      <c r="D6203" t="s">
        <v>29</v>
      </c>
      <c r="E6203" t="s">
        <v>30</v>
      </c>
      <c r="F6203">
        <v>50</v>
      </c>
      <c r="G6203" t="str">
        <f t="array" ref="G6203">INDEX(BillToName,MATCH(A6203,'Bill to Data'!$A$2:$A$3040,0))</f>
        <v>Jeffery Krohn</v>
      </c>
      <c r="H6203" t="str">
        <f t="shared" si="96"/>
        <v>25612-4-NYR</v>
      </c>
    </row>
    <row r="6204" spans="1:8" x14ac:dyDescent="0.55000000000000004">
      <c r="A6204" t="s">
        <v>5313</v>
      </c>
      <c r="B6204" s="1">
        <v>40990</v>
      </c>
      <c r="C6204" t="s">
        <v>1</v>
      </c>
      <c r="D6204" t="s">
        <v>253</v>
      </c>
      <c r="E6204" t="s">
        <v>200</v>
      </c>
      <c r="F6204">
        <v>10</v>
      </c>
      <c r="G6204" t="str">
        <f t="array" ref="G6204">INDEX(BillToName,MATCH(A6204,'Bill to Data'!$A$2:$A$3040,0))</f>
        <v>Peter Myers</v>
      </c>
      <c r="H6204" t="str">
        <f t="shared" si="96"/>
        <v>QJ111SQ-1-1/2-3</v>
      </c>
    </row>
    <row r="6205" spans="1:8" x14ac:dyDescent="0.55000000000000004">
      <c r="A6205" t="s">
        <v>5314</v>
      </c>
      <c r="B6205" s="1">
        <v>40990</v>
      </c>
      <c r="C6205" t="s">
        <v>1</v>
      </c>
      <c r="D6205" t="s">
        <v>254</v>
      </c>
      <c r="E6205" t="s">
        <v>255</v>
      </c>
      <c r="F6205">
        <v>40</v>
      </c>
      <c r="G6205" t="str">
        <f t="array" ref="G6205">INDEX(BillToName,MATCH(A6205,'Bill to Data'!$A$2:$A$3040,0))</f>
        <v>Mark Semm</v>
      </c>
      <c r="H6205" t="str">
        <f t="shared" si="96"/>
        <v>CP21953-EPR</v>
      </c>
    </row>
    <row r="6206" spans="1:8" x14ac:dyDescent="0.55000000000000004">
      <c r="A6206" t="s">
        <v>5314</v>
      </c>
      <c r="B6206" s="1">
        <v>40990</v>
      </c>
      <c r="C6206" t="s">
        <v>1</v>
      </c>
      <c r="D6206" t="s">
        <v>5315</v>
      </c>
      <c r="E6206" t="s">
        <v>5316</v>
      </c>
      <c r="F6206">
        <v>40</v>
      </c>
      <c r="G6206" t="str">
        <f t="array" ref="G6206">INDEX(BillToName,MATCH(A6206,'Bill to Data'!$A$2:$A$3040,0))</f>
        <v>Mark Semm</v>
      </c>
      <c r="H6206" t="str">
        <f t="shared" si="96"/>
        <v>21950-15-NY</v>
      </c>
    </row>
    <row r="6207" spans="1:8" x14ac:dyDescent="0.55000000000000004">
      <c r="A6207" t="s">
        <v>5314</v>
      </c>
      <c r="B6207" s="1">
        <v>40990</v>
      </c>
      <c r="C6207" t="s">
        <v>1</v>
      </c>
      <c r="D6207" t="s">
        <v>453</v>
      </c>
      <c r="E6207" t="s">
        <v>30</v>
      </c>
      <c r="F6207">
        <v>40</v>
      </c>
      <c r="G6207" t="str">
        <f t="array" ref="G6207">INDEX(BillToName,MATCH(A6207,'Bill to Data'!$A$2:$A$3040,0))</f>
        <v>Mark Semm</v>
      </c>
      <c r="H6207" t="str">
        <f t="shared" si="96"/>
        <v>25612-2-NYR</v>
      </c>
    </row>
    <row r="6208" spans="1:8" x14ac:dyDescent="0.55000000000000004">
      <c r="A6208" t="s">
        <v>5314</v>
      </c>
      <c r="B6208" s="1">
        <v>40990</v>
      </c>
      <c r="C6208" t="s">
        <v>1</v>
      </c>
      <c r="D6208" t="s">
        <v>1178</v>
      </c>
      <c r="E6208" t="s">
        <v>30</v>
      </c>
      <c r="F6208">
        <v>20</v>
      </c>
      <c r="G6208" t="str">
        <f t="array" ref="G6208">INDEX(BillToName,MATCH(A6208,'Bill to Data'!$A$2:$A$3040,0))</f>
        <v>Mark Semm</v>
      </c>
      <c r="H6208" t="str">
        <f t="shared" si="96"/>
        <v>25612-7-NYR</v>
      </c>
    </row>
    <row r="6209" spans="1:8" x14ac:dyDescent="0.55000000000000004">
      <c r="A6209" t="s">
        <v>5314</v>
      </c>
      <c r="B6209" s="1">
        <v>40990</v>
      </c>
      <c r="C6209" t="s">
        <v>1</v>
      </c>
      <c r="D6209" t="s">
        <v>121</v>
      </c>
      <c r="E6209" t="s">
        <v>30</v>
      </c>
      <c r="F6209">
        <v>20</v>
      </c>
      <c r="G6209" t="str">
        <f t="array" ref="G6209">INDEX(BillToName,MATCH(A6209,'Bill to Data'!$A$2:$A$3040,0))</f>
        <v>Mark Semm</v>
      </c>
      <c r="H6209" t="str">
        <f t="shared" si="96"/>
        <v>25612-3-NYR</v>
      </c>
    </row>
    <row r="6210" spans="1:8" x14ac:dyDescent="0.55000000000000004">
      <c r="A6210" t="s">
        <v>5314</v>
      </c>
      <c r="B6210" s="1">
        <v>40990</v>
      </c>
      <c r="C6210" t="s">
        <v>1</v>
      </c>
      <c r="D6210" t="s">
        <v>24</v>
      </c>
      <c r="E6210" t="s">
        <v>23</v>
      </c>
      <c r="F6210">
        <v>40</v>
      </c>
      <c r="G6210" t="str">
        <f t="array" ref="G6210">INDEX(BillToName,MATCH(A6210,'Bill to Data'!$A$2:$A$3040,0))</f>
        <v>Mark Semm</v>
      </c>
      <c r="H6210" t="str">
        <f t="shared" ref="H6210:H6273" si="97">LEFT(D6210,LEN(D6210))</f>
        <v>TT11008-VP</v>
      </c>
    </row>
    <row r="6211" spans="1:8" x14ac:dyDescent="0.55000000000000004">
      <c r="A6211" t="s">
        <v>5314</v>
      </c>
      <c r="B6211" s="1">
        <v>40990</v>
      </c>
      <c r="C6211" t="s">
        <v>1</v>
      </c>
      <c r="D6211" t="s">
        <v>399</v>
      </c>
      <c r="E6211" t="s">
        <v>23</v>
      </c>
      <c r="F6211">
        <v>20</v>
      </c>
      <c r="G6211" t="str">
        <f t="array" ref="G6211">INDEX(BillToName,MATCH(A6211,'Bill to Data'!$A$2:$A$3040,0))</f>
        <v>Mark Semm</v>
      </c>
      <c r="H6211" t="str">
        <f t="shared" si="97"/>
        <v>TT11005-VP</v>
      </c>
    </row>
    <row r="6212" spans="1:8" x14ac:dyDescent="0.55000000000000004">
      <c r="A6212" t="s">
        <v>5314</v>
      </c>
      <c r="B6212" s="1">
        <v>40990</v>
      </c>
      <c r="C6212" t="s">
        <v>1</v>
      </c>
      <c r="D6212" t="s">
        <v>735</v>
      </c>
      <c r="E6212" t="s">
        <v>23</v>
      </c>
      <c r="F6212">
        <v>20</v>
      </c>
      <c r="G6212" t="str">
        <f t="array" ref="G6212">INDEX(BillToName,MATCH(A6212,'Bill to Data'!$A$2:$A$3040,0))</f>
        <v>Mark Semm</v>
      </c>
      <c r="H6212" t="str">
        <f t="shared" si="97"/>
        <v>TT11004-VP</v>
      </c>
    </row>
    <row r="6213" spans="1:8" x14ac:dyDescent="0.55000000000000004">
      <c r="A6213" t="s">
        <v>5317</v>
      </c>
      <c r="B6213" s="1">
        <v>40990</v>
      </c>
      <c r="C6213" t="s">
        <v>1</v>
      </c>
      <c r="D6213" t="s">
        <v>242</v>
      </c>
      <c r="E6213" t="s">
        <v>243</v>
      </c>
      <c r="F6213">
        <v>10</v>
      </c>
      <c r="G6213" t="str">
        <f t="array" ref="G6213">INDEX(BillToName,MATCH(A6213,'Bill to Data'!$A$2:$A$3040,0))</f>
        <v>Shelby Frey</v>
      </c>
      <c r="H6213" t="str">
        <f t="shared" si="97"/>
        <v>CP19438-EPR</v>
      </c>
    </row>
    <row r="6214" spans="1:8" x14ac:dyDescent="0.55000000000000004">
      <c r="A6214" t="s">
        <v>5317</v>
      </c>
      <c r="B6214" s="1">
        <v>40990</v>
      </c>
      <c r="C6214" t="s">
        <v>1</v>
      </c>
      <c r="D6214" t="s">
        <v>878</v>
      </c>
      <c r="E6214" t="s">
        <v>879</v>
      </c>
      <c r="F6214">
        <v>5</v>
      </c>
      <c r="G6214" t="str">
        <f t="array" ref="G6214">INDEX(BillToName,MATCH(A6214,'Bill to Data'!$A$2:$A$3040,0))</f>
        <v>Shelby Frey</v>
      </c>
      <c r="H6214" t="str">
        <f t="shared" si="97"/>
        <v>CP25597-3-NY</v>
      </c>
    </row>
    <row r="6215" spans="1:8" x14ac:dyDescent="0.55000000000000004">
      <c r="A6215" t="s">
        <v>5317</v>
      </c>
      <c r="B6215" s="1">
        <v>40990</v>
      </c>
      <c r="C6215" t="s">
        <v>1</v>
      </c>
      <c r="D6215" t="s">
        <v>738</v>
      </c>
      <c r="E6215" t="s">
        <v>307</v>
      </c>
      <c r="F6215">
        <v>5</v>
      </c>
      <c r="G6215" t="str">
        <f t="array" ref="G6215">INDEX(BillToName,MATCH(A6215,'Bill to Data'!$A$2:$A$3040,0))</f>
        <v>Shelby Frey</v>
      </c>
      <c r="H6215" t="str">
        <f t="shared" si="97"/>
        <v>AI11003-VS</v>
      </c>
    </row>
    <row r="6216" spans="1:8" x14ac:dyDescent="0.55000000000000004">
      <c r="A6216" t="s">
        <v>5317</v>
      </c>
      <c r="B6216" s="1">
        <v>40990</v>
      </c>
      <c r="C6216" t="s">
        <v>1</v>
      </c>
      <c r="D6216" t="s">
        <v>1751</v>
      </c>
      <c r="E6216" t="s">
        <v>5002</v>
      </c>
      <c r="F6216">
        <v>2</v>
      </c>
      <c r="G6216" t="str">
        <f t="array" ref="G6216">INDEX(BillToName,MATCH(A6216,'Bill to Data'!$A$2:$A$3040,0))</f>
        <v>Shelby Frey</v>
      </c>
      <c r="H6216" t="str">
        <f t="shared" si="97"/>
        <v>QJ363C-1-NYB</v>
      </c>
    </row>
    <row r="6217" spans="1:8" x14ac:dyDescent="0.55000000000000004">
      <c r="A6217" t="s">
        <v>5318</v>
      </c>
      <c r="B6217" s="1">
        <v>40990</v>
      </c>
      <c r="C6217" t="s">
        <v>138</v>
      </c>
      <c r="D6217" t="s">
        <v>1735</v>
      </c>
      <c r="E6217" t="s">
        <v>1267</v>
      </c>
      <c r="F6217">
        <v>8</v>
      </c>
      <c r="G6217" t="str">
        <f t="array" ref="G6217">INDEX(BillToName,MATCH(A6217,'Bill to Data'!$A$2:$A$3040,0))</f>
        <v>Joey Sanders</v>
      </c>
      <c r="H6217" t="str">
        <f t="shared" si="97"/>
        <v>CP4916-34</v>
      </c>
    </row>
    <row r="6218" spans="1:8" x14ac:dyDescent="0.55000000000000004">
      <c r="A6218" t="s">
        <v>5318</v>
      </c>
      <c r="B6218" s="1">
        <v>40990</v>
      </c>
      <c r="C6218" t="s">
        <v>138</v>
      </c>
      <c r="D6218" t="s">
        <v>5319</v>
      </c>
      <c r="E6218" t="s">
        <v>1267</v>
      </c>
      <c r="F6218">
        <v>8</v>
      </c>
      <c r="G6218" t="str">
        <f t="array" ref="G6218">INDEX(BillToName,MATCH(A6218,'Bill to Data'!$A$2:$A$3040,0))</f>
        <v>Joey Sanders</v>
      </c>
      <c r="H6218" t="str">
        <f t="shared" si="97"/>
        <v>CP4916-37</v>
      </c>
    </row>
    <row r="6219" spans="1:8" x14ac:dyDescent="0.55000000000000004">
      <c r="A6219" t="s">
        <v>5320</v>
      </c>
      <c r="B6219" s="1">
        <v>40990</v>
      </c>
      <c r="C6219" t="s">
        <v>138</v>
      </c>
      <c r="D6219" t="s">
        <v>1410</v>
      </c>
      <c r="E6219" t="s">
        <v>1411</v>
      </c>
      <c r="F6219">
        <v>-50</v>
      </c>
      <c r="G6219" t="str">
        <f t="array" ref="G6219">INDEX(BillToName,MATCH(A6219,'Bill to Data'!$A$2:$A$3040,0))</f>
        <v>Flint Hill</v>
      </c>
      <c r="H6219" t="str">
        <f t="shared" si="97"/>
        <v>21950-10-NYB</v>
      </c>
    </row>
    <row r="6220" spans="1:8" x14ac:dyDescent="0.55000000000000004">
      <c r="A6220" t="s">
        <v>5321</v>
      </c>
      <c r="B6220" s="1">
        <v>40991</v>
      </c>
      <c r="C6220" t="s">
        <v>138</v>
      </c>
      <c r="D6220" t="s">
        <v>204</v>
      </c>
      <c r="E6220" t="s">
        <v>5322</v>
      </c>
      <c r="F6220">
        <v>3</v>
      </c>
      <c r="G6220" t="str">
        <f t="array" ref="G6220">INDEX(BillToName,MATCH(A6220,'Bill to Data'!$A$2:$A$3040,0))</f>
        <v>BEN STIDD</v>
      </c>
      <c r="H6220" t="str">
        <f t="shared" si="97"/>
        <v>HB075</v>
      </c>
    </row>
    <row r="6221" spans="1:8" x14ac:dyDescent="0.55000000000000004">
      <c r="A6221" t="s">
        <v>5323</v>
      </c>
      <c r="B6221" s="1">
        <v>40991</v>
      </c>
      <c r="C6221" t="s">
        <v>138</v>
      </c>
      <c r="D6221" t="s">
        <v>71</v>
      </c>
      <c r="E6221" t="s">
        <v>72</v>
      </c>
      <c r="F6221">
        <v>48</v>
      </c>
      <c r="G6221" t="str">
        <f t="array" ref="G6221">INDEX(BillToName,MATCH(A6221,'Bill to Data'!$A$2:$A$3040,0))</f>
        <v>Justin Besco</v>
      </c>
      <c r="H6221" t="str">
        <f t="shared" si="97"/>
        <v>55215-50-EPR</v>
      </c>
    </row>
    <row r="6222" spans="1:8" x14ac:dyDescent="0.55000000000000004">
      <c r="A6222" t="s">
        <v>5323</v>
      </c>
      <c r="B6222" s="1">
        <v>40991</v>
      </c>
      <c r="C6222" t="s">
        <v>138</v>
      </c>
      <c r="D6222" t="s">
        <v>5324</v>
      </c>
      <c r="E6222" t="s">
        <v>4093</v>
      </c>
      <c r="F6222">
        <v>48</v>
      </c>
      <c r="G6222" t="str">
        <f t="array" ref="G6222">INDEX(BillToName,MATCH(A6222,'Bill to Data'!$A$2:$A$3040,0))</f>
        <v>Justin Besco</v>
      </c>
      <c r="H6222" t="str">
        <f t="shared" si="97"/>
        <v>TADF015</v>
      </c>
    </row>
    <row r="6223" spans="1:8" x14ac:dyDescent="0.55000000000000004">
      <c r="A6223" t="s">
        <v>5325</v>
      </c>
      <c r="B6223" s="1">
        <v>40991</v>
      </c>
      <c r="C6223" t="s">
        <v>138</v>
      </c>
      <c r="D6223" t="s">
        <v>306</v>
      </c>
      <c r="E6223" t="s">
        <v>307</v>
      </c>
      <c r="F6223">
        <v>70</v>
      </c>
      <c r="G6223" t="str">
        <f t="array" ref="G6223">INDEX(BillToName,MATCH(A6223,'Bill to Data'!$A$2:$A$3040,0))</f>
        <v>JUSTIN JENNER</v>
      </c>
      <c r="H6223" t="str">
        <f t="shared" si="97"/>
        <v>AI11002-VS</v>
      </c>
    </row>
    <row r="6224" spans="1:8" x14ac:dyDescent="0.55000000000000004">
      <c r="A6224" t="s">
        <v>5325</v>
      </c>
      <c r="B6224" s="1">
        <v>40991</v>
      </c>
      <c r="C6224" t="s">
        <v>138</v>
      </c>
      <c r="D6224" t="s">
        <v>665</v>
      </c>
      <c r="E6224" t="s">
        <v>666</v>
      </c>
      <c r="F6224">
        <v>70</v>
      </c>
      <c r="G6224" t="str">
        <f t="array" ref="G6224">INDEX(BillToName,MATCH(A6224,'Bill to Data'!$A$2:$A$3040,0))</f>
        <v>JUSTIN JENNER</v>
      </c>
      <c r="H6224" t="str">
        <f t="shared" si="97"/>
        <v>AI11004-VS</v>
      </c>
    </row>
    <row r="6225" spans="1:8" x14ac:dyDescent="0.55000000000000004">
      <c r="A6225" t="s">
        <v>5325</v>
      </c>
      <c r="B6225" s="1">
        <v>40991</v>
      </c>
      <c r="C6225" t="s">
        <v>138</v>
      </c>
      <c r="D6225" t="s">
        <v>667</v>
      </c>
      <c r="E6225" t="s">
        <v>30</v>
      </c>
      <c r="F6225">
        <v>70</v>
      </c>
      <c r="G6225" t="str">
        <f t="array" ref="G6225">INDEX(BillToName,MATCH(A6225,'Bill to Data'!$A$2:$A$3040,0))</f>
        <v>JUSTIN JENNER</v>
      </c>
      <c r="H6225" t="str">
        <f t="shared" si="97"/>
        <v>25598-3-NYR</v>
      </c>
    </row>
    <row r="6226" spans="1:8" x14ac:dyDescent="0.55000000000000004">
      <c r="A6226" t="s">
        <v>5325</v>
      </c>
      <c r="B6226" s="1">
        <v>40991</v>
      </c>
      <c r="C6226" t="s">
        <v>138</v>
      </c>
      <c r="D6226" t="s">
        <v>1047</v>
      </c>
      <c r="E6226" t="s">
        <v>30</v>
      </c>
      <c r="F6226">
        <v>70</v>
      </c>
      <c r="G6226" t="str">
        <f t="array" ref="G6226">INDEX(BillToName,MATCH(A6226,'Bill to Data'!$A$2:$A$3040,0))</f>
        <v>JUSTIN JENNER</v>
      </c>
      <c r="H6226" t="str">
        <f t="shared" si="97"/>
        <v>25598-6-NYR</v>
      </c>
    </row>
    <row r="6227" spans="1:8" x14ac:dyDescent="0.55000000000000004">
      <c r="A6227" t="s">
        <v>5325</v>
      </c>
      <c r="B6227" s="1">
        <v>40991</v>
      </c>
      <c r="C6227" t="s">
        <v>138</v>
      </c>
      <c r="D6227" t="s">
        <v>238</v>
      </c>
      <c r="E6227" t="s">
        <v>86</v>
      </c>
      <c r="F6227">
        <v>140</v>
      </c>
      <c r="G6227" t="str">
        <f t="array" ref="G6227">INDEX(BillToName,MATCH(A6227,'Bill to Data'!$A$2:$A$3040,0))</f>
        <v>JUSTIN JENNER</v>
      </c>
      <c r="H6227" t="str">
        <f t="shared" si="97"/>
        <v>8079-PP-100</v>
      </c>
    </row>
    <row r="6228" spans="1:8" x14ac:dyDescent="0.55000000000000004">
      <c r="A6228" t="s">
        <v>5326</v>
      </c>
      <c r="B6228" s="1">
        <v>40991</v>
      </c>
      <c r="C6228" t="s">
        <v>138</v>
      </c>
      <c r="D6228" t="s">
        <v>5327</v>
      </c>
      <c r="E6228" t="s">
        <v>90</v>
      </c>
      <c r="F6228">
        <v>58</v>
      </c>
      <c r="G6228" t="str">
        <f t="array" ref="G6228">INDEX(BillToName,MATCH(A6228,'Bill to Data'!$A$2:$A$3040,0))</f>
        <v>TURKIN</v>
      </c>
      <c r="H6228" t="str">
        <f t="shared" si="97"/>
        <v>XRC8003-VS</v>
      </c>
    </row>
    <row r="6229" spans="1:8" x14ac:dyDescent="0.55000000000000004">
      <c r="A6229" t="s">
        <v>5326</v>
      </c>
      <c r="B6229" s="1">
        <v>40991</v>
      </c>
      <c r="C6229" t="s">
        <v>138</v>
      </c>
      <c r="D6229" t="s">
        <v>4786</v>
      </c>
      <c r="E6229" t="s">
        <v>90</v>
      </c>
      <c r="F6229">
        <v>25</v>
      </c>
      <c r="G6229" t="str">
        <f t="array" ref="G6229">INDEX(BillToName,MATCH(A6229,'Bill to Data'!$A$2:$A$3040,0))</f>
        <v>TURKIN</v>
      </c>
      <c r="H6229" t="str">
        <f t="shared" si="97"/>
        <v>XRC8004-VS</v>
      </c>
    </row>
    <row r="6230" spans="1:8" x14ac:dyDescent="0.55000000000000004">
      <c r="A6230" t="s">
        <v>5326</v>
      </c>
      <c r="B6230" s="1">
        <v>40991</v>
      </c>
      <c r="C6230" t="s">
        <v>138</v>
      </c>
      <c r="D6230" t="s">
        <v>254</v>
      </c>
      <c r="E6230" t="s">
        <v>255</v>
      </c>
      <c r="F6230">
        <v>65</v>
      </c>
      <c r="G6230" t="str">
        <f t="array" ref="G6230">INDEX(BillToName,MATCH(A6230,'Bill to Data'!$A$2:$A$3040,0))</f>
        <v>TURKIN</v>
      </c>
      <c r="H6230" t="str">
        <f t="shared" si="97"/>
        <v>CP21953-EPR</v>
      </c>
    </row>
    <row r="6231" spans="1:8" x14ac:dyDescent="0.55000000000000004">
      <c r="A6231" t="s">
        <v>5328</v>
      </c>
      <c r="B6231" s="1">
        <v>40991</v>
      </c>
      <c r="C6231" t="s">
        <v>138</v>
      </c>
      <c r="D6231" t="s">
        <v>774</v>
      </c>
      <c r="E6231" t="s">
        <v>775</v>
      </c>
      <c r="F6231">
        <v>1</v>
      </c>
      <c r="G6231" t="str">
        <f t="array" ref="G6231">INDEX(BillToName,MATCH(A6231,'Bill to Data'!$A$2:$A$3040,0))</f>
        <v>AUBREY MCDANIEL</v>
      </c>
      <c r="H6231" t="str">
        <f t="shared" si="97"/>
        <v>2088-313-145</v>
      </c>
    </row>
    <row r="6232" spans="1:8" x14ac:dyDescent="0.55000000000000004">
      <c r="A6232" t="s">
        <v>5329</v>
      </c>
      <c r="B6232" s="1">
        <v>40991</v>
      </c>
      <c r="C6232" t="s">
        <v>138</v>
      </c>
      <c r="D6232" t="s">
        <v>1801</v>
      </c>
      <c r="E6232" t="s">
        <v>30</v>
      </c>
      <c r="F6232">
        <v>63</v>
      </c>
      <c r="G6232" t="str">
        <f t="array" ref="G6232">INDEX(BillToName,MATCH(A6232,'Bill to Data'!$A$2:$A$3040,0))</f>
        <v>GS Stang Farms</v>
      </c>
      <c r="H6232" t="str">
        <f t="shared" si="97"/>
        <v>25598-7-NYR</v>
      </c>
    </row>
    <row r="6233" spans="1:8" x14ac:dyDescent="0.55000000000000004">
      <c r="A6233" t="s">
        <v>5329</v>
      </c>
      <c r="B6233" s="1">
        <v>40991</v>
      </c>
      <c r="C6233" t="s">
        <v>138</v>
      </c>
      <c r="D6233" t="s">
        <v>2470</v>
      </c>
      <c r="E6233" t="s">
        <v>30</v>
      </c>
      <c r="F6233">
        <v>63</v>
      </c>
      <c r="G6233" t="str">
        <f t="array" ref="G6233">INDEX(BillToName,MATCH(A6233,'Bill to Data'!$A$2:$A$3040,0))</f>
        <v>GS Stang Farms</v>
      </c>
      <c r="H6233" t="str">
        <f t="shared" si="97"/>
        <v>25598-1-NYR</v>
      </c>
    </row>
    <row r="6234" spans="1:8" x14ac:dyDescent="0.55000000000000004">
      <c r="A6234" t="s">
        <v>5329</v>
      </c>
      <c r="B6234" s="1">
        <v>40991</v>
      </c>
      <c r="C6234" t="s">
        <v>138</v>
      </c>
      <c r="D6234" t="s">
        <v>5330</v>
      </c>
      <c r="E6234" t="s">
        <v>5331</v>
      </c>
      <c r="F6234">
        <v>63</v>
      </c>
      <c r="G6234" t="str">
        <f t="array" ref="G6234">INDEX(BillToName,MATCH(A6234,'Bill to Data'!$A$2:$A$3040,0))</f>
        <v>GS Stang Farms</v>
      </c>
      <c r="H6234" t="str">
        <f t="shared" si="97"/>
        <v>25612-9-NYR</v>
      </c>
    </row>
    <row r="6235" spans="1:8" x14ac:dyDescent="0.55000000000000004">
      <c r="A6235" t="s">
        <v>5329</v>
      </c>
      <c r="B6235" s="1">
        <v>40991</v>
      </c>
      <c r="C6235" t="s">
        <v>138</v>
      </c>
      <c r="D6235" t="s">
        <v>1757</v>
      </c>
      <c r="E6235" t="s">
        <v>1280</v>
      </c>
      <c r="F6235">
        <v>63</v>
      </c>
      <c r="G6235" t="str">
        <f t="array" ref="G6235">INDEX(BillToName,MATCH(A6235,'Bill to Data'!$A$2:$A$3040,0))</f>
        <v>GS Stang Farms</v>
      </c>
      <c r="H6235" t="str">
        <f t="shared" si="97"/>
        <v>TTI11005-VP</v>
      </c>
    </row>
    <row r="6236" spans="1:8" x14ac:dyDescent="0.55000000000000004">
      <c r="A6236" t="s">
        <v>5329</v>
      </c>
      <c r="B6236" s="1">
        <v>40991</v>
      </c>
      <c r="C6236" t="s">
        <v>138</v>
      </c>
      <c r="D6236" t="s">
        <v>1168</v>
      </c>
      <c r="E6236" t="s">
        <v>1169</v>
      </c>
      <c r="F6236">
        <v>63</v>
      </c>
      <c r="G6236" t="str">
        <f t="array" ref="G6236">INDEX(BillToName,MATCH(A6236,'Bill to Data'!$A$2:$A$3040,0))</f>
        <v>GS Stang Farms</v>
      </c>
      <c r="H6236" t="str">
        <f t="shared" si="97"/>
        <v>SJ3-06-VP</v>
      </c>
    </row>
    <row r="6237" spans="1:8" x14ac:dyDescent="0.55000000000000004">
      <c r="A6237" t="s">
        <v>5329</v>
      </c>
      <c r="B6237" s="1">
        <v>40991</v>
      </c>
      <c r="C6237" t="s">
        <v>138</v>
      </c>
      <c r="D6237" t="s">
        <v>2839</v>
      </c>
      <c r="E6237" t="s">
        <v>2840</v>
      </c>
      <c r="F6237">
        <v>63</v>
      </c>
      <c r="G6237" t="str">
        <f t="array" ref="G6237">INDEX(BillToName,MATCH(A6237,'Bill to Data'!$A$2:$A$3040,0))</f>
        <v>GS Stang Farms</v>
      </c>
      <c r="H6237" t="str">
        <f t="shared" si="97"/>
        <v>TTJ60-11006VP</v>
      </c>
    </row>
    <row r="6238" spans="1:8" x14ac:dyDescent="0.55000000000000004">
      <c r="A6238" t="s">
        <v>5329</v>
      </c>
      <c r="B6238" s="1">
        <v>40991</v>
      </c>
      <c r="C6238" t="s">
        <v>138</v>
      </c>
      <c r="D6238" t="s">
        <v>5332</v>
      </c>
      <c r="E6238" t="s">
        <v>5333</v>
      </c>
      <c r="F6238">
        <v>1</v>
      </c>
      <c r="G6238" t="str">
        <f t="array" ref="G6238">INDEX(BillToName,MATCH(A6238,'Bill to Data'!$A$2:$A$3040,0))</f>
        <v>GS Stang Farms</v>
      </c>
      <c r="H6238" t="str">
        <f t="shared" si="97"/>
        <v>MV300</v>
      </c>
    </row>
    <row r="6239" spans="1:8" x14ac:dyDescent="0.55000000000000004">
      <c r="A6239" t="s">
        <v>5329</v>
      </c>
      <c r="B6239" s="1">
        <v>40991</v>
      </c>
      <c r="C6239" t="s">
        <v>138</v>
      </c>
      <c r="D6239" t="s">
        <v>5334</v>
      </c>
      <c r="E6239" t="s">
        <v>5335</v>
      </c>
      <c r="F6239">
        <v>2</v>
      </c>
      <c r="G6239" t="str">
        <f t="array" ref="G6239">INDEX(BillToName,MATCH(A6239,'Bill to Data'!$A$2:$A$3040,0))</f>
        <v>GS Stang Farms</v>
      </c>
      <c r="H6239" t="str">
        <f t="shared" si="97"/>
        <v>M300BRB</v>
      </c>
    </row>
    <row r="6240" spans="1:8" x14ac:dyDescent="0.55000000000000004">
      <c r="A6240" t="s">
        <v>5336</v>
      </c>
      <c r="B6240" s="1">
        <v>40991</v>
      </c>
      <c r="C6240" t="s">
        <v>138</v>
      </c>
      <c r="D6240" t="s">
        <v>3811</v>
      </c>
      <c r="E6240" t="s">
        <v>3812</v>
      </c>
      <c r="F6240">
        <v>2</v>
      </c>
      <c r="G6240" t="str">
        <f t="array" ref="G6240">INDEX(BillToName,MATCH(A6240,'Bill to Data'!$A$2:$A$3040,0))</f>
        <v>SAMPLE FARMS</v>
      </c>
      <c r="H6240" t="str">
        <f t="shared" si="97"/>
        <v>LS2100</v>
      </c>
    </row>
    <row r="6241" spans="1:8" x14ac:dyDescent="0.55000000000000004">
      <c r="A6241" t="s">
        <v>5336</v>
      </c>
      <c r="B6241" s="1">
        <v>40991</v>
      </c>
      <c r="C6241" t="s">
        <v>138</v>
      </c>
      <c r="D6241" t="s">
        <v>5337</v>
      </c>
      <c r="E6241" t="s">
        <v>5338</v>
      </c>
      <c r="F6241">
        <v>1</v>
      </c>
      <c r="G6241" t="str">
        <f t="array" ref="G6241">INDEX(BillToName,MATCH(A6241,'Bill to Data'!$A$2:$A$3040,0))</f>
        <v>SAMPLE FARMS</v>
      </c>
      <c r="H6241" t="str">
        <f t="shared" si="97"/>
        <v>680000026</v>
      </c>
    </row>
    <row r="6242" spans="1:8" x14ac:dyDescent="0.55000000000000004">
      <c r="A6242" t="s">
        <v>5336</v>
      </c>
      <c r="B6242" s="1">
        <v>40991</v>
      </c>
      <c r="C6242" t="s">
        <v>138</v>
      </c>
      <c r="D6242" t="s">
        <v>2754</v>
      </c>
      <c r="E6242" t="s">
        <v>4032</v>
      </c>
      <c r="F6242">
        <v>1</v>
      </c>
      <c r="G6242" t="str">
        <f t="array" ref="G6242">INDEX(BillToName,MATCH(A6242,'Bill to Data'!$A$2:$A$3040,0))</f>
        <v>SAMPLE FARMS</v>
      </c>
      <c r="H6242" t="str">
        <f t="shared" si="97"/>
        <v>LS200-50</v>
      </c>
    </row>
    <row r="6243" spans="1:8" x14ac:dyDescent="0.55000000000000004">
      <c r="A6243" t="s">
        <v>5336</v>
      </c>
      <c r="B6243" s="1">
        <v>40991</v>
      </c>
      <c r="C6243" t="s">
        <v>138</v>
      </c>
      <c r="D6243" t="s">
        <v>25</v>
      </c>
      <c r="E6243" t="s">
        <v>26</v>
      </c>
      <c r="F6243">
        <v>6</v>
      </c>
      <c r="G6243" t="str">
        <f t="array" ref="G6243">INDEX(BillToName,MATCH(A6243,'Bill to Data'!$A$2:$A$3040,0))</f>
        <v>SAMPLE FARMS</v>
      </c>
      <c r="H6243" t="str">
        <f t="shared" si="97"/>
        <v>24216A-1-NYB</v>
      </c>
    </row>
    <row r="6244" spans="1:8" x14ac:dyDescent="0.55000000000000004">
      <c r="A6244" t="s">
        <v>5336</v>
      </c>
      <c r="B6244" s="1">
        <v>40991</v>
      </c>
      <c r="C6244" t="s">
        <v>138</v>
      </c>
      <c r="D6244" t="s">
        <v>690</v>
      </c>
      <c r="E6244" t="s">
        <v>120</v>
      </c>
      <c r="F6244">
        <v>54</v>
      </c>
      <c r="G6244" t="str">
        <f t="array" ref="G6244">INDEX(BillToName,MATCH(A6244,'Bill to Data'!$A$2:$A$3040,0))</f>
        <v>SAMPLE FARMS</v>
      </c>
      <c r="H6244" t="str">
        <f t="shared" si="97"/>
        <v>XR8003VS</v>
      </c>
    </row>
    <row r="6245" spans="1:8" x14ac:dyDescent="0.55000000000000004">
      <c r="A6245" t="s">
        <v>5336</v>
      </c>
      <c r="B6245" s="1">
        <v>40991</v>
      </c>
      <c r="C6245" t="s">
        <v>138</v>
      </c>
      <c r="D6245" t="s">
        <v>130</v>
      </c>
      <c r="E6245" t="s">
        <v>120</v>
      </c>
      <c r="F6245">
        <v>54</v>
      </c>
      <c r="G6245" t="str">
        <f t="array" ref="G6245">INDEX(BillToName,MATCH(A6245,'Bill to Data'!$A$2:$A$3040,0))</f>
        <v>SAMPLE FARMS</v>
      </c>
      <c r="H6245" t="str">
        <f t="shared" si="97"/>
        <v>XR8004VS</v>
      </c>
    </row>
    <row r="6246" spans="1:8" x14ac:dyDescent="0.55000000000000004">
      <c r="A6246" t="s">
        <v>5336</v>
      </c>
      <c r="B6246" s="1">
        <v>40991</v>
      </c>
      <c r="C6246" t="s">
        <v>138</v>
      </c>
      <c r="D6246" t="s">
        <v>29</v>
      </c>
      <c r="E6246" t="s">
        <v>30</v>
      </c>
      <c r="F6246">
        <v>54</v>
      </c>
      <c r="G6246" t="str">
        <f t="array" ref="G6246">INDEX(BillToName,MATCH(A6246,'Bill to Data'!$A$2:$A$3040,0))</f>
        <v>SAMPLE FARMS</v>
      </c>
      <c r="H6246" t="str">
        <f t="shared" si="97"/>
        <v>25612-4-NYR</v>
      </c>
    </row>
    <row r="6247" spans="1:8" x14ac:dyDescent="0.55000000000000004">
      <c r="A6247" t="s">
        <v>5336</v>
      </c>
      <c r="B6247" s="1">
        <v>40991</v>
      </c>
      <c r="C6247" t="s">
        <v>138</v>
      </c>
      <c r="D6247" t="s">
        <v>121</v>
      </c>
      <c r="E6247" t="s">
        <v>30</v>
      </c>
      <c r="F6247">
        <v>54</v>
      </c>
      <c r="G6247" t="str">
        <f t="array" ref="G6247">INDEX(BillToName,MATCH(A6247,'Bill to Data'!$A$2:$A$3040,0))</f>
        <v>SAMPLE FARMS</v>
      </c>
      <c r="H6247" t="str">
        <f t="shared" si="97"/>
        <v>25612-3-NYR</v>
      </c>
    </row>
    <row r="6248" spans="1:8" x14ac:dyDescent="0.55000000000000004">
      <c r="A6248" t="s">
        <v>5336</v>
      </c>
      <c r="B6248" s="1">
        <v>40991</v>
      </c>
      <c r="C6248" t="s">
        <v>138</v>
      </c>
      <c r="D6248" t="s">
        <v>2689</v>
      </c>
      <c r="E6248" t="s">
        <v>2690</v>
      </c>
      <c r="F6248">
        <v>20</v>
      </c>
      <c r="G6248" t="str">
        <f t="array" ref="G6248">INDEX(BillToName,MATCH(A6248,'Bill to Data'!$A$2:$A$3040,0))</f>
        <v>SAMPLE FARMS</v>
      </c>
      <c r="H6248" t="str">
        <f t="shared" si="97"/>
        <v>RM800150</v>
      </c>
    </row>
    <row r="6249" spans="1:8" x14ac:dyDescent="0.55000000000000004">
      <c r="A6249" t="s">
        <v>5339</v>
      </c>
      <c r="B6249" s="1">
        <v>40991</v>
      </c>
      <c r="C6249" t="s">
        <v>138</v>
      </c>
      <c r="D6249" t="s">
        <v>665</v>
      </c>
      <c r="E6249" t="s">
        <v>666</v>
      </c>
      <c r="F6249">
        <v>76</v>
      </c>
      <c r="G6249" t="str">
        <f t="array" ref="G6249">INDEX(BillToName,MATCH(A6249,'Bill to Data'!$A$2:$A$3040,0))</f>
        <v>STUTZMAN FARMS</v>
      </c>
      <c r="H6249" t="str">
        <f t="shared" si="97"/>
        <v>AI11004-VS</v>
      </c>
    </row>
    <row r="6250" spans="1:8" x14ac:dyDescent="0.55000000000000004">
      <c r="A6250" t="s">
        <v>5339</v>
      </c>
      <c r="B6250" s="1">
        <v>40991</v>
      </c>
      <c r="C6250" t="s">
        <v>138</v>
      </c>
      <c r="D6250" t="s">
        <v>959</v>
      </c>
      <c r="E6250" t="s">
        <v>307</v>
      </c>
      <c r="F6250">
        <v>76</v>
      </c>
      <c r="G6250" t="str">
        <f t="array" ref="G6250">INDEX(BillToName,MATCH(A6250,'Bill to Data'!$A$2:$A$3040,0))</f>
        <v>STUTZMAN FARMS</v>
      </c>
      <c r="H6250" t="str">
        <f t="shared" si="97"/>
        <v>AI11006-VS</v>
      </c>
    </row>
    <row r="6251" spans="1:8" x14ac:dyDescent="0.55000000000000004">
      <c r="A6251" t="s">
        <v>5339</v>
      </c>
      <c r="B6251" s="1">
        <v>40991</v>
      </c>
      <c r="C6251" t="s">
        <v>138</v>
      </c>
      <c r="D6251" t="s">
        <v>667</v>
      </c>
      <c r="E6251" t="s">
        <v>30</v>
      </c>
      <c r="F6251">
        <v>76</v>
      </c>
      <c r="G6251" t="str">
        <f t="array" ref="G6251">INDEX(BillToName,MATCH(A6251,'Bill to Data'!$A$2:$A$3040,0))</f>
        <v>STUTZMAN FARMS</v>
      </c>
      <c r="H6251" t="str">
        <f t="shared" si="97"/>
        <v>25598-3-NYR</v>
      </c>
    </row>
    <row r="6252" spans="1:8" x14ac:dyDescent="0.55000000000000004">
      <c r="A6252" t="s">
        <v>5339</v>
      </c>
      <c r="B6252" s="1">
        <v>40991</v>
      </c>
      <c r="C6252" t="s">
        <v>138</v>
      </c>
      <c r="D6252" t="s">
        <v>2470</v>
      </c>
      <c r="E6252" t="s">
        <v>30</v>
      </c>
      <c r="F6252">
        <v>76</v>
      </c>
      <c r="G6252" t="str">
        <f t="array" ref="G6252">INDEX(BillToName,MATCH(A6252,'Bill to Data'!$A$2:$A$3040,0))</f>
        <v>STUTZMAN FARMS</v>
      </c>
      <c r="H6252" t="str">
        <f t="shared" si="97"/>
        <v>25598-1-NYR</v>
      </c>
    </row>
    <row r="6253" spans="1:8" x14ac:dyDescent="0.55000000000000004">
      <c r="A6253" t="s">
        <v>5339</v>
      </c>
      <c r="B6253" s="1">
        <v>40991</v>
      </c>
      <c r="C6253" t="s">
        <v>138</v>
      </c>
      <c r="D6253" t="s">
        <v>306</v>
      </c>
      <c r="E6253" t="s">
        <v>307</v>
      </c>
      <c r="F6253">
        <v>3</v>
      </c>
      <c r="G6253" t="str">
        <f t="array" ref="G6253">INDEX(BillToName,MATCH(A6253,'Bill to Data'!$A$2:$A$3040,0))</f>
        <v>STUTZMAN FARMS</v>
      </c>
      <c r="H6253" t="str">
        <f t="shared" si="97"/>
        <v>AI11002-VS</v>
      </c>
    </row>
    <row r="6254" spans="1:8" x14ac:dyDescent="0.55000000000000004">
      <c r="A6254" t="s">
        <v>5339</v>
      </c>
      <c r="B6254" s="1">
        <v>40991</v>
      </c>
      <c r="C6254" t="s">
        <v>138</v>
      </c>
      <c r="D6254" t="s">
        <v>1047</v>
      </c>
      <c r="E6254" t="s">
        <v>30</v>
      </c>
      <c r="F6254">
        <v>3</v>
      </c>
      <c r="G6254" t="str">
        <f t="array" ref="G6254">INDEX(BillToName,MATCH(A6254,'Bill to Data'!$A$2:$A$3040,0))</f>
        <v>STUTZMAN FARMS</v>
      </c>
      <c r="H6254" t="str">
        <f t="shared" si="97"/>
        <v>25598-6-NYR</v>
      </c>
    </row>
    <row r="6255" spans="1:8" x14ac:dyDescent="0.55000000000000004">
      <c r="A6255" t="s">
        <v>5339</v>
      </c>
      <c r="B6255" s="1">
        <v>40991</v>
      </c>
      <c r="C6255" t="s">
        <v>138</v>
      </c>
      <c r="D6255" t="s">
        <v>738</v>
      </c>
      <c r="E6255" t="s">
        <v>307</v>
      </c>
      <c r="F6255">
        <v>3</v>
      </c>
      <c r="G6255" t="str">
        <f t="array" ref="G6255">INDEX(BillToName,MATCH(A6255,'Bill to Data'!$A$2:$A$3040,0))</f>
        <v>STUTZMAN FARMS</v>
      </c>
      <c r="H6255" t="str">
        <f t="shared" si="97"/>
        <v>AI11003-VS</v>
      </c>
    </row>
    <row r="6256" spans="1:8" x14ac:dyDescent="0.55000000000000004">
      <c r="A6256" t="s">
        <v>5339</v>
      </c>
      <c r="B6256" s="1">
        <v>40991</v>
      </c>
      <c r="C6256" t="s">
        <v>138</v>
      </c>
      <c r="D6256" t="s">
        <v>561</v>
      </c>
      <c r="E6256" t="s">
        <v>30</v>
      </c>
      <c r="F6256">
        <v>3</v>
      </c>
      <c r="G6256" t="str">
        <f t="array" ref="G6256">INDEX(BillToName,MATCH(A6256,'Bill to Data'!$A$2:$A$3040,0))</f>
        <v>STUTZMAN FARMS</v>
      </c>
      <c r="H6256" t="str">
        <f t="shared" si="97"/>
        <v>25598-4-NYR</v>
      </c>
    </row>
    <row r="6257" spans="1:8" x14ac:dyDescent="0.55000000000000004">
      <c r="A6257" t="s">
        <v>5339</v>
      </c>
      <c r="B6257" s="1">
        <v>40991</v>
      </c>
      <c r="C6257" t="s">
        <v>138</v>
      </c>
      <c r="D6257" t="s">
        <v>1198</v>
      </c>
      <c r="E6257" t="s">
        <v>1199</v>
      </c>
      <c r="F6257">
        <v>76</v>
      </c>
      <c r="G6257" t="str">
        <f t="array" ref="G6257">INDEX(BillToName,MATCH(A6257,'Bill to Data'!$A$2:$A$3040,0))</f>
        <v>STUTZMAN FARMS</v>
      </c>
      <c r="H6257" t="str">
        <f t="shared" si="97"/>
        <v>SJ3-15-VP</v>
      </c>
    </row>
    <row r="6258" spans="1:8" x14ac:dyDescent="0.55000000000000004">
      <c r="A6258" t="s">
        <v>5339</v>
      </c>
      <c r="B6258" s="1">
        <v>40991</v>
      </c>
      <c r="C6258" t="s">
        <v>138</v>
      </c>
      <c r="D6258" t="s">
        <v>2885</v>
      </c>
      <c r="E6258" t="s">
        <v>30</v>
      </c>
      <c r="F6258">
        <v>76</v>
      </c>
      <c r="G6258" t="str">
        <f t="array" ref="G6258">INDEX(BillToName,MATCH(A6258,'Bill to Data'!$A$2:$A$3040,0))</f>
        <v>STUTZMAN FARMS</v>
      </c>
      <c r="H6258" t="str">
        <f t="shared" si="97"/>
        <v>25598-5-NYR</v>
      </c>
    </row>
    <row r="6259" spans="1:8" x14ac:dyDescent="0.55000000000000004">
      <c r="A6259" t="s">
        <v>5339</v>
      </c>
      <c r="B6259" s="1">
        <v>40991</v>
      </c>
      <c r="C6259" t="s">
        <v>138</v>
      </c>
      <c r="D6259" t="s">
        <v>3629</v>
      </c>
      <c r="E6259" t="s">
        <v>3630</v>
      </c>
      <c r="F6259">
        <v>3</v>
      </c>
      <c r="G6259" t="str">
        <f t="array" ref="G6259">INDEX(BillToName,MATCH(A6259,'Bill to Data'!$A$2:$A$3040,0))</f>
        <v>STUTZMAN FARMS</v>
      </c>
      <c r="H6259" t="str">
        <f t="shared" si="97"/>
        <v>SJ3-08-VP</v>
      </c>
    </row>
    <row r="6260" spans="1:8" x14ac:dyDescent="0.55000000000000004">
      <c r="A6260" t="s">
        <v>5339</v>
      </c>
      <c r="B6260" s="1">
        <v>40991</v>
      </c>
      <c r="C6260" t="s">
        <v>138</v>
      </c>
      <c r="D6260" t="s">
        <v>3804</v>
      </c>
      <c r="E6260" t="s">
        <v>30</v>
      </c>
      <c r="F6260">
        <v>3</v>
      </c>
      <c r="G6260" t="str">
        <f t="array" ref="G6260">INDEX(BillToName,MATCH(A6260,'Bill to Data'!$A$2:$A$3040,0))</f>
        <v>STUTZMAN FARMS</v>
      </c>
      <c r="H6260" t="str">
        <f t="shared" si="97"/>
        <v>25598-2-NYR</v>
      </c>
    </row>
    <row r="6261" spans="1:8" x14ac:dyDescent="0.55000000000000004">
      <c r="A6261" t="s">
        <v>5339</v>
      </c>
      <c r="B6261" s="1">
        <v>40991</v>
      </c>
      <c r="C6261" t="s">
        <v>138</v>
      </c>
      <c r="D6261" t="s">
        <v>2839</v>
      </c>
      <c r="E6261" t="s">
        <v>2840</v>
      </c>
      <c r="F6261">
        <v>23</v>
      </c>
      <c r="G6261" t="str">
        <f t="array" ref="G6261">INDEX(BillToName,MATCH(A6261,'Bill to Data'!$A$2:$A$3040,0))</f>
        <v>STUTZMAN FARMS</v>
      </c>
      <c r="H6261" t="str">
        <f t="shared" si="97"/>
        <v>TTJ60-11006VP</v>
      </c>
    </row>
    <row r="6262" spans="1:8" x14ac:dyDescent="0.55000000000000004">
      <c r="A6262" t="s">
        <v>5339</v>
      </c>
      <c r="B6262" s="1">
        <v>40991</v>
      </c>
      <c r="C6262" t="s">
        <v>138</v>
      </c>
      <c r="D6262" t="s">
        <v>1440</v>
      </c>
      <c r="E6262" t="s">
        <v>947</v>
      </c>
      <c r="F6262">
        <v>76</v>
      </c>
      <c r="G6262" t="str">
        <f t="array" ref="G6262">INDEX(BillToName,MATCH(A6262,'Bill to Data'!$A$2:$A$3040,0))</f>
        <v>STUTZMAN FARMS</v>
      </c>
      <c r="H6262" t="str">
        <f t="shared" si="97"/>
        <v>CP25611-1-NY</v>
      </c>
    </row>
    <row r="6263" spans="1:8" x14ac:dyDescent="0.55000000000000004">
      <c r="A6263" t="s">
        <v>5339</v>
      </c>
      <c r="B6263" s="1">
        <v>40991</v>
      </c>
      <c r="C6263" t="s">
        <v>138</v>
      </c>
      <c r="D6263" t="s">
        <v>73</v>
      </c>
      <c r="E6263" t="s">
        <v>74</v>
      </c>
      <c r="F6263">
        <v>79</v>
      </c>
      <c r="G6263" t="str">
        <f t="array" ref="G6263">INDEX(BillToName,MATCH(A6263,'Bill to Data'!$A$2:$A$3040,0))</f>
        <v>STUTZMAN FARMS</v>
      </c>
      <c r="H6263" t="str">
        <f t="shared" si="97"/>
        <v>19843-NYR</v>
      </c>
    </row>
    <row r="6264" spans="1:8" x14ac:dyDescent="0.55000000000000004">
      <c r="A6264" t="s">
        <v>5339</v>
      </c>
      <c r="B6264" s="1">
        <v>40991</v>
      </c>
      <c r="C6264" t="s">
        <v>138</v>
      </c>
      <c r="D6264" t="s">
        <v>71</v>
      </c>
      <c r="E6264" t="s">
        <v>72</v>
      </c>
      <c r="F6264">
        <v>170</v>
      </c>
      <c r="G6264" t="str">
        <f t="array" ref="G6264">INDEX(BillToName,MATCH(A6264,'Bill to Data'!$A$2:$A$3040,0))</f>
        <v>STUTZMAN FARMS</v>
      </c>
      <c r="H6264" t="str">
        <f t="shared" si="97"/>
        <v>55215-50-EPR</v>
      </c>
    </row>
    <row r="6265" spans="1:8" x14ac:dyDescent="0.55000000000000004">
      <c r="A6265" t="s">
        <v>5340</v>
      </c>
      <c r="B6265" s="1">
        <v>40991</v>
      </c>
      <c r="C6265" t="s">
        <v>138</v>
      </c>
      <c r="D6265" t="s">
        <v>5341</v>
      </c>
      <c r="E6265" t="s">
        <v>5342</v>
      </c>
      <c r="F6265">
        <v>2</v>
      </c>
      <c r="G6265" t="str">
        <f t="array" ref="G6265">INDEX(BillToName,MATCH(A6265,'Bill to Data'!$A$2:$A$3040,0))</f>
        <v>BAYFIELD FARMS</v>
      </c>
      <c r="H6265" t="str">
        <f t="shared" si="97"/>
        <v>LSM300-04</v>
      </c>
    </row>
    <row r="6266" spans="1:8" x14ac:dyDescent="0.55000000000000004">
      <c r="A6266" t="s">
        <v>5343</v>
      </c>
      <c r="B6266" s="1">
        <v>40991</v>
      </c>
      <c r="C6266" t="s">
        <v>138</v>
      </c>
      <c r="D6266" t="s">
        <v>2734</v>
      </c>
      <c r="E6266" t="s">
        <v>2735</v>
      </c>
      <c r="F6266">
        <v>1</v>
      </c>
      <c r="G6266" t="str">
        <f t="array" ref="G6266">INDEX(BillToName,MATCH(A6266,'Bill to Data'!$A$2:$A$3040,0))</f>
        <v>Jess Burrier</v>
      </c>
      <c r="H6266" t="str">
        <f t="shared" si="97"/>
        <v>063-0171-114</v>
      </c>
    </row>
    <row r="6267" spans="1:8" x14ac:dyDescent="0.55000000000000004">
      <c r="A6267" t="s">
        <v>5343</v>
      </c>
      <c r="B6267" s="1">
        <v>40991</v>
      </c>
      <c r="C6267" t="s">
        <v>138</v>
      </c>
      <c r="D6267" t="s">
        <v>5344</v>
      </c>
      <c r="E6267" t="s">
        <v>5345</v>
      </c>
      <c r="F6267">
        <v>0</v>
      </c>
      <c r="G6267" t="str">
        <f t="array" ref="G6267">INDEX(BillToName,MATCH(A6267,'Bill to Data'!$A$2:$A$3040,0))</f>
        <v>Jess Burrier</v>
      </c>
      <c r="H6267" t="str">
        <f t="shared" si="97"/>
        <v>063-0172-194</v>
      </c>
    </row>
    <row r="6268" spans="1:8" x14ac:dyDescent="0.55000000000000004">
      <c r="A6268" t="s">
        <v>5346</v>
      </c>
      <c r="B6268" s="1">
        <v>40991</v>
      </c>
      <c r="C6268" t="s">
        <v>138</v>
      </c>
      <c r="D6268" t="s">
        <v>93</v>
      </c>
      <c r="E6268" t="s">
        <v>3771</v>
      </c>
      <c r="F6268">
        <v>1</v>
      </c>
      <c r="G6268" t="str">
        <f t="array" ref="G6268">INDEX(BillToName,MATCH(A6268,'Bill to Data'!$A$2:$A$3040,0))</f>
        <v>ROMBERGER FARM SUPPLY</v>
      </c>
      <c r="H6268" t="str">
        <f t="shared" si="97"/>
        <v>MFM220</v>
      </c>
    </row>
    <row r="6269" spans="1:8" x14ac:dyDescent="0.55000000000000004">
      <c r="A6269" t="s">
        <v>5346</v>
      </c>
      <c r="B6269" s="1">
        <v>40991</v>
      </c>
      <c r="C6269" t="s">
        <v>138</v>
      </c>
      <c r="D6269" t="s">
        <v>3819</v>
      </c>
      <c r="E6269" t="s">
        <v>3820</v>
      </c>
      <c r="F6269">
        <v>2</v>
      </c>
      <c r="G6269" t="str">
        <f t="array" ref="G6269">INDEX(BillToName,MATCH(A6269,'Bill to Data'!$A$2:$A$3040,0))</f>
        <v>ROMBERGER FARM SUPPLY</v>
      </c>
      <c r="H6269" t="str">
        <f t="shared" si="97"/>
        <v>M220FPT</v>
      </c>
    </row>
    <row r="6270" spans="1:8" x14ac:dyDescent="0.55000000000000004">
      <c r="A6270" t="s">
        <v>5346</v>
      </c>
      <c r="B6270" s="1">
        <v>40991</v>
      </c>
      <c r="C6270" t="s">
        <v>138</v>
      </c>
      <c r="D6270" t="s">
        <v>97</v>
      </c>
      <c r="E6270" t="s">
        <v>5347</v>
      </c>
      <c r="F6270">
        <v>2</v>
      </c>
      <c r="G6270" t="str">
        <f t="array" ref="G6270">INDEX(BillToName,MATCH(A6270,'Bill to Data'!$A$2:$A$3040,0))</f>
        <v>ROMBERGER FARM SUPPLY</v>
      </c>
      <c r="H6270" t="str">
        <f t="shared" si="97"/>
        <v>200G</v>
      </c>
    </row>
    <row r="6271" spans="1:8" x14ac:dyDescent="0.55000000000000004">
      <c r="A6271" t="s">
        <v>5346</v>
      </c>
      <c r="B6271" s="1">
        <v>40991</v>
      </c>
      <c r="C6271" t="s">
        <v>138</v>
      </c>
      <c r="D6271" t="s">
        <v>95</v>
      </c>
      <c r="E6271" t="s">
        <v>3821</v>
      </c>
      <c r="F6271">
        <v>2</v>
      </c>
      <c r="G6271" t="str">
        <f t="array" ref="G6271">INDEX(BillToName,MATCH(A6271,'Bill to Data'!$A$2:$A$3040,0))</f>
        <v>ROMBERGER FARM SUPPLY</v>
      </c>
      <c r="H6271" t="str">
        <f t="shared" si="97"/>
        <v>FC220</v>
      </c>
    </row>
    <row r="6272" spans="1:8" x14ac:dyDescent="0.55000000000000004">
      <c r="A6272" t="s">
        <v>5348</v>
      </c>
      <c r="B6272" s="1">
        <v>40991</v>
      </c>
      <c r="C6272" t="s">
        <v>138</v>
      </c>
      <c r="D6272" t="s">
        <v>213</v>
      </c>
      <c r="E6272" t="s">
        <v>214</v>
      </c>
      <c r="F6272">
        <v>2</v>
      </c>
      <c r="G6272" t="str">
        <f t="array" ref="G6272">INDEX(BillToName,MATCH(A6272,'Bill to Data'!$A$2:$A$3040,0))</f>
        <v>GARY MCGEE</v>
      </c>
      <c r="H6272" t="str">
        <f t="shared" si="97"/>
        <v>FC-XT024</v>
      </c>
    </row>
    <row r="6273" spans="1:8" x14ac:dyDescent="0.55000000000000004">
      <c r="A6273" t="s">
        <v>5349</v>
      </c>
      <c r="B6273" s="1">
        <v>40991</v>
      </c>
      <c r="C6273" t="s">
        <v>1</v>
      </c>
      <c r="D6273" t="s">
        <v>5350</v>
      </c>
      <c r="E6273" t="s">
        <v>5351</v>
      </c>
      <c r="F6273">
        <v>1</v>
      </c>
      <c r="G6273" t="str">
        <f t="array" ref="G6273">INDEX(BillToName,MATCH(A6273,'Bill to Data'!$A$2:$A$3040,0))</f>
        <v>Steve King</v>
      </c>
      <c r="H6273" t="str">
        <f t="shared" si="97"/>
        <v>WM10</v>
      </c>
    </row>
    <row r="6274" spans="1:8" x14ac:dyDescent="0.55000000000000004">
      <c r="A6274" t="s">
        <v>5349</v>
      </c>
      <c r="B6274" s="1">
        <v>40991</v>
      </c>
      <c r="C6274" t="s">
        <v>1</v>
      </c>
      <c r="D6274" t="s">
        <v>2390</v>
      </c>
      <c r="E6274" t="s">
        <v>4058</v>
      </c>
      <c r="F6274">
        <v>5</v>
      </c>
      <c r="G6274" t="str">
        <f t="array" ref="G6274">INDEX(BillToName,MATCH(A6274,'Bill to Data'!$A$2:$A$3040,0))</f>
        <v>Steve King</v>
      </c>
      <c r="H6274" t="str">
        <f t="shared" ref="H6274:H6285" si="98">LEFT(D6274,LEN(D6274))</f>
        <v>QJ365C-1-NYB</v>
      </c>
    </row>
    <row r="6275" spans="1:8" x14ac:dyDescent="0.55000000000000004">
      <c r="A6275" t="s">
        <v>5352</v>
      </c>
      <c r="B6275" s="1">
        <v>40991</v>
      </c>
      <c r="C6275" t="s">
        <v>1</v>
      </c>
      <c r="D6275" t="s">
        <v>805</v>
      </c>
      <c r="E6275" t="s">
        <v>806</v>
      </c>
      <c r="F6275">
        <v>1</v>
      </c>
      <c r="G6275" t="str">
        <f t="array" ref="G6275">INDEX(BillToName,MATCH(A6275,'Bill to Data'!$A$2:$A$3040,0))</f>
        <v>Robert Sachtjen</v>
      </c>
      <c r="H6275" t="str">
        <f t="shared" si="98"/>
        <v>117-0171-249</v>
      </c>
    </row>
    <row r="6276" spans="1:8" x14ac:dyDescent="0.55000000000000004">
      <c r="A6276" t="s">
        <v>5352</v>
      </c>
      <c r="B6276" s="1">
        <v>40991</v>
      </c>
      <c r="C6276" t="s">
        <v>1</v>
      </c>
      <c r="D6276" t="s">
        <v>449</v>
      </c>
      <c r="E6276" t="s">
        <v>450</v>
      </c>
      <c r="F6276">
        <v>1</v>
      </c>
      <c r="G6276" t="str">
        <f t="array" ref="G6276">INDEX(BillToName,MATCH(A6276,'Bill to Data'!$A$2:$A$3040,0))</f>
        <v>Robert Sachtjen</v>
      </c>
      <c r="H6276" t="str">
        <f t="shared" si="98"/>
        <v>420-1011-008</v>
      </c>
    </row>
    <row r="6277" spans="1:8" x14ac:dyDescent="0.55000000000000004">
      <c r="A6277" t="s">
        <v>5353</v>
      </c>
      <c r="B6277" s="1">
        <v>40991</v>
      </c>
      <c r="C6277" t="s">
        <v>1</v>
      </c>
      <c r="D6277" t="s">
        <v>2634</v>
      </c>
      <c r="E6277" t="s">
        <v>2635</v>
      </c>
      <c r="F6277">
        <v>1</v>
      </c>
      <c r="G6277" t="str">
        <f t="array" ref="G6277">INDEX(BillToName,MATCH(A6277,'Bill to Data'!$A$2:$A$3040,0))</f>
        <v>Paul Schaller</v>
      </c>
      <c r="H6277" t="str">
        <f t="shared" si="98"/>
        <v>063-0159-001</v>
      </c>
    </row>
    <row r="6278" spans="1:8" x14ac:dyDescent="0.55000000000000004">
      <c r="A6278" t="s">
        <v>5354</v>
      </c>
      <c r="B6278" s="1">
        <v>40991</v>
      </c>
      <c r="C6278" t="s">
        <v>1</v>
      </c>
      <c r="D6278" t="s">
        <v>1298</v>
      </c>
      <c r="E6278" t="s">
        <v>1299</v>
      </c>
      <c r="F6278">
        <v>1</v>
      </c>
      <c r="G6278" t="str">
        <f t="array" ref="G6278">INDEX(BillToName,MATCH(A6278,'Bill to Data'!$A$2:$A$3040,0))</f>
        <v>shannon mason</v>
      </c>
      <c r="H6278" t="str">
        <f t="shared" si="98"/>
        <v>INFD0015-19</v>
      </c>
    </row>
    <row r="6279" spans="1:8" x14ac:dyDescent="0.55000000000000004">
      <c r="A6279" t="s">
        <v>5355</v>
      </c>
      <c r="B6279" s="1">
        <v>40991</v>
      </c>
      <c r="C6279" t="s">
        <v>1</v>
      </c>
      <c r="D6279" t="s">
        <v>1383</v>
      </c>
      <c r="E6279" t="s">
        <v>438</v>
      </c>
      <c r="F6279">
        <v>10</v>
      </c>
      <c r="G6279" t="str">
        <f t="array" ref="G6279">INDEX(BillToName,MATCH(A6279,'Bill to Data'!$A$2:$A$3040,0))</f>
        <v>Andrew Nesbitt</v>
      </c>
      <c r="H6279" t="str">
        <f t="shared" si="98"/>
        <v>TX-VK10</v>
      </c>
    </row>
    <row r="6280" spans="1:8" x14ac:dyDescent="0.55000000000000004">
      <c r="A6280" t="s">
        <v>5355</v>
      </c>
      <c r="B6280" s="1">
        <v>40991</v>
      </c>
      <c r="C6280" t="s">
        <v>1</v>
      </c>
      <c r="D6280" t="s">
        <v>439</v>
      </c>
      <c r="E6280" t="s">
        <v>438</v>
      </c>
      <c r="F6280">
        <v>6</v>
      </c>
      <c r="G6280" t="str">
        <f t="array" ref="G6280">INDEX(BillToName,MATCH(A6280,'Bill to Data'!$A$2:$A$3040,0))</f>
        <v>Andrew Nesbitt</v>
      </c>
      <c r="H6280" t="str">
        <f t="shared" si="98"/>
        <v>TX-VK12</v>
      </c>
    </row>
    <row r="6281" spans="1:8" x14ac:dyDescent="0.55000000000000004">
      <c r="A6281" t="s">
        <v>5355</v>
      </c>
      <c r="B6281" s="1">
        <v>40991</v>
      </c>
      <c r="C6281" t="s">
        <v>1</v>
      </c>
      <c r="D6281" t="s">
        <v>440</v>
      </c>
      <c r="E6281" t="s">
        <v>438</v>
      </c>
      <c r="F6281">
        <v>10</v>
      </c>
      <c r="G6281" t="str">
        <f t="array" ref="G6281">INDEX(BillToName,MATCH(A6281,'Bill to Data'!$A$2:$A$3040,0))</f>
        <v>Andrew Nesbitt</v>
      </c>
      <c r="H6281" t="str">
        <f t="shared" si="98"/>
        <v>TX-VK18</v>
      </c>
    </row>
    <row r="6282" spans="1:8" x14ac:dyDescent="0.55000000000000004">
      <c r="A6282" t="s">
        <v>5356</v>
      </c>
      <c r="B6282" s="1">
        <v>40991</v>
      </c>
      <c r="C6282" t="s">
        <v>1</v>
      </c>
      <c r="D6282" t="s">
        <v>1298</v>
      </c>
      <c r="E6282" t="s">
        <v>1299</v>
      </c>
      <c r="F6282">
        <v>1</v>
      </c>
      <c r="G6282" t="str">
        <f t="array" ref="G6282">INDEX(BillToName,MATCH(A6282,'Bill to Data'!$A$2:$A$3040,0))</f>
        <v>robert lake</v>
      </c>
      <c r="H6282" t="str">
        <f t="shared" si="98"/>
        <v>INFD0015-19</v>
      </c>
    </row>
    <row r="6283" spans="1:8" x14ac:dyDescent="0.55000000000000004">
      <c r="A6283" t="s">
        <v>5357</v>
      </c>
      <c r="B6283" s="1">
        <v>40991</v>
      </c>
      <c r="C6283" t="s">
        <v>1</v>
      </c>
      <c r="D6283" t="s">
        <v>62</v>
      </c>
      <c r="E6283" t="s">
        <v>63</v>
      </c>
      <c r="F6283">
        <v>7</v>
      </c>
      <c r="G6283" t="str">
        <f t="array" ref="G6283">INDEX(BillToName,MATCH(A6283,'Bill to Data'!$A$2:$A$3040,0))</f>
        <v>Todd Howard</v>
      </c>
      <c r="H6283" t="str">
        <f t="shared" si="98"/>
        <v>DG8004VS</v>
      </c>
    </row>
    <row r="6284" spans="1:8" x14ac:dyDescent="0.55000000000000004">
      <c r="A6284" t="s">
        <v>5358</v>
      </c>
      <c r="B6284" s="1">
        <v>40991</v>
      </c>
      <c r="C6284" t="s">
        <v>1</v>
      </c>
      <c r="D6284" t="s">
        <v>308</v>
      </c>
      <c r="E6284" t="s">
        <v>293</v>
      </c>
      <c r="F6284">
        <v>65</v>
      </c>
      <c r="G6284" t="str">
        <f t="array" ref="G6284">INDEX(BillToName,MATCH(A6284,'Bill to Data'!$A$2:$A$3040,0))</f>
        <v>MIKE NIEBOER</v>
      </c>
      <c r="H6284" t="str">
        <f t="shared" si="98"/>
        <v>AIXR11003VP</v>
      </c>
    </row>
    <row r="6285" spans="1:8" x14ac:dyDescent="0.55000000000000004">
      <c r="A6285" t="s">
        <v>5359</v>
      </c>
      <c r="B6285" s="1">
        <v>40991</v>
      </c>
      <c r="C6285" t="s">
        <v>1</v>
      </c>
      <c r="D6285" t="s">
        <v>362</v>
      </c>
      <c r="E6285" t="s">
        <v>361</v>
      </c>
      <c r="F6285">
        <v>2</v>
      </c>
      <c r="G6285" t="str">
        <f t="array" ref="G6285">INDEX(BillToName,MATCH(A6285,'Bill to Data'!$A$2:$A$3040,0))</f>
        <v>robert karnisky</v>
      </c>
      <c r="H6285" t="str">
        <f t="shared" si="98"/>
        <v>38720-PPB-X18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40"/>
  <sheetViews>
    <sheetView workbookViewId="0">
      <selection activeCell="C3024" sqref="C3024"/>
    </sheetView>
  </sheetViews>
  <sheetFormatPr defaultRowHeight="14.4" x14ac:dyDescent="0.55000000000000004"/>
  <cols>
    <col min="1" max="1" width="12.26171875" bestFit="1" customWidth="1"/>
    <col min="2" max="2" width="13.83984375" bestFit="1" customWidth="1"/>
    <col min="3" max="3" width="14.41796875" bestFit="1" customWidth="1"/>
    <col min="4" max="4" width="33.41796875" bestFit="1" customWidth="1"/>
  </cols>
  <sheetData>
    <row r="1" spans="1:4" x14ac:dyDescent="0.55000000000000004">
      <c r="A1" t="s">
        <v>5360</v>
      </c>
      <c r="B1" t="s">
        <v>5361</v>
      </c>
      <c r="C1" t="s">
        <v>5362</v>
      </c>
      <c r="D1" t="s">
        <v>5366</v>
      </c>
    </row>
    <row r="2" spans="1:4" x14ac:dyDescent="0.55000000000000004">
      <c r="A2" t="s">
        <v>5367</v>
      </c>
      <c r="B2" s="1">
        <v>40379</v>
      </c>
      <c r="C2" t="s">
        <v>138</v>
      </c>
      <c r="D2" t="s">
        <v>5368</v>
      </c>
    </row>
    <row r="3" spans="1:4" x14ac:dyDescent="0.55000000000000004">
      <c r="A3" t="s">
        <v>5369</v>
      </c>
      <c r="B3" s="1">
        <v>40437</v>
      </c>
      <c r="C3" t="s">
        <v>138</v>
      </c>
      <c r="D3" t="s">
        <v>5368</v>
      </c>
    </row>
    <row r="4" spans="1:4" x14ac:dyDescent="0.55000000000000004">
      <c r="A4" t="s">
        <v>0</v>
      </c>
      <c r="B4" s="1">
        <v>40294</v>
      </c>
      <c r="C4" t="s">
        <v>1</v>
      </c>
      <c r="D4" t="s">
        <v>5370</v>
      </c>
    </row>
    <row r="5" spans="1:4" x14ac:dyDescent="0.55000000000000004">
      <c r="A5" t="s">
        <v>4</v>
      </c>
      <c r="B5" s="1">
        <v>40294</v>
      </c>
      <c r="C5" t="s">
        <v>1</v>
      </c>
      <c r="D5" t="s">
        <v>5371</v>
      </c>
    </row>
    <row r="6" spans="1:4" x14ac:dyDescent="0.55000000000000004">
      <c r="A6" t="s">
        <v>7</v>
      </c>
      <c r="B6" s="1">
        <v>40294</v>
      </c>
      <c r="C6" t="s">
        <v>1</v>
      </c>
      <c r="D6" t="s">
        <v>5372</v>
      </c>
    </row>
    <row r="7" spans="1:4" x14ac:dyDescent="0.55000000000000004">
      <c r="A7" t="s">
        <v>10</v>
      </c>
      <c r="B7" s="1">
        <v>40294</v>
      </c>
      <c r="C7" t="s">
        <v>1</v>
      </c>
      <c r="D7" t="s">
        <v>5373</v>
      </c>
    </row>
    <row r="8" spans="1:4" x14ac:dyDescent="0.55000000000000004">
      <c r="A8" t="s">
        <v>13</v>
      </c>
      <c r="B8" s="1">
        <v>40294</v>
      </c>
      <c r="C8" t="s">
        <v>1</v>
      </c>
      <c r="D8" t="s">
        <v>5374</v>
      </c>
    </row>
    <row r="9" spans="1:4" x14ac:dyDescent="0.55000000000000004">
      <c r="A9" t="s">
        <v>14</v>
      </c>
      <c r="B9" s="1">
        <v>40295</v>
      </c>
      <c r="C9" t="s">
        <v>1</v>
      </c>
      <c r="D9" t="s">
        <v>5375</v>
      </c>
    </row>
    <row r="10" spans="1:4" x14ac:dyDescent="0.55000000000000004">
      <c r="A10" t="s">
        <v>15</v>
      </c>
      <c r="B10" s="1">
        <v>40295</v>
      </c>
      <c r="C10" t="s">
        <v>1</v>
      </c>
      <c r="D10" t="s">
        <v>5376</v>
      </c>
    </row>
    <row r="11" spans="1:4" x14ac:dyDescent="0.55000000000000004">
      <c r="A11" t="s">
        <v>18</v>
      </c>
      <c r="B11" s="1">
        <v>40297</v>
      </c>
      <c r="C11" t="s">
        <v>1</v>
      </c>
      <c r="D11" t="s">
        <v>5377</v>
      </c>
    </row>
    <row r="12" spans="1:4" x14ac:dyDescent="0.55000000000000004">
      <c r="A12" t="s">
        <v>21</v>
      </c>
      <c r="B12" s="1">
        <v>40298</v>
      </c>
      <c r="C12" t="s">
        <v>1</v>
      </c>
      <c r="D12" t="s">
        <v>5378</v>
      </c>
    </row>
    <row r="13" spans="1:4" x14ac:dyDescent="0.55000000000000004">
      <c r="A13" t="s">
        <v>32</v>
      </c>
      <c r="B13" s="1">
        <v>40298</v>
      </c>
      <c r="C13" t="s">
        <v>1</v>
      </c>
      <c r="D13" t="s">
        <v>5379</v>
      </c>
    </row>
    <row r="14" spans="1:4" x14ac:dyDescent="0.55000000000000004">
      <c r="A14" t="s">
        <v>5380</v>
      </c>
      <c r="B14" s="1">
        <v>40298</v>
      </c>
      <c r="C14" t="s">
        <v>1</v>
      </c>
      <c r="D14" t="s">
        <v>5381</v>
      </c>
    </row>
    <row r="15" spans="1:4" x14ac:dyDescent="0.55000000000000004">
      <c r="A15" t="s">
        <v>43</v>
      </c>
      <c r="B15" s="1">
        <v>40298</v>
      </c>
      <c r="C15" t="s">
        <v>1</v>
      </c>
      <c r="D15" t="s">
        <v>5382</v>
      </c>
    </row>
    <row r="16" spans="1:4" x14ac:dyDescent="0.55000000000000004">
      <c r="A16" t="s">
        <v>51</v>
      </c>
      <c r="B16" s="1">
        <v>40302</v>
      </c>
      <c r="C16" t="s">
        <v>1</v>
      </c>
      <c r="D16" t="s">
        <v>5373</v>
      </c>
    </row>
    <row r="17" spans="1:4" x14ac:dyDescent="0.55000000000000004">
      <c r="A17" t="s">
        <v>53</v>
      </c>
      <c r="B17" s="1">
        <v>40302</v>
      </c>
      <c r="C17" t="s">
        <v>1</v>
      </c>
      <c r="D17" t="s">
        <v>5383</v>
      </c>
    </row>
    <row r="18" spans="1:4" x14ac:dyDescent="0.55000000000000004">
      <c r="A18" t="s">
        <v>56</v>
      </c>
      <c r="B18" s="1">
        <v>40302</v>
      </c>
      <c r="C18" t="s">
        <v>1</v>
      </c>
      <c r="D18" t="s">
        <v>5384</v>
      </c>
    </row>
    <row r="19" spans="1:4" x14ac:dyDescent="0.55000000000000004">
      <c r="A19" t="s">
        <v>64</v>
      </c>
      <c r="B19" s="1">
        <v>40302</v>
      </c>
      <c r="C19" t="s">
        <v>1</v>
      </c>
      <c r="D19" t="s">
        <v>5385</v>
      </c>
    </row>
    <row r="20" spans="1:4" x14ac:dyDescent="0.55000000000000004">
      <c r="A20" t="s">
        <v>67</v>
      </c>
      <c r="B20" s="1">
        <v>40302</v>
      </c>
      <c r="C20" t="s">
        <v>1</v>
      </c>
      <c r="D20" t="s">
        <v>5386</v>
      </c>
    </row>
    <row r="21" spans="1:4" x14ac:dyDescent="0.55000000000000004">
      <c r="A21" t="s">
        <v>70</v>
      </c>
      <c r="B21" s="1">
        <v>40302</v>
      </c>
      <c r="C21" t="s">
        <v>1</v>
      </c>
      <c r="D21" t="s">
        <v>5387</v>
      </c>
    </row>
    <row r="22" spans="1:4" x14ac:dyDescent="0.55000000000000004">
      <c r="A22" t="s">
        <v>84</v>
      </c>
      <c r="B22" s="1">
        <v>40302</v>
      </c>
      <c r="C22" t="s">
        <v>1</v>
      </c>
      <c r="D22" t="s">
        <v>5388</v>
      </c>
    </row>
    <row r="23" spans="1:4" x14ac:dyDescent="0.55000000000000004">
      <c r="A23" t="s">
        <v>87</v>
      </c>
      <c r="B23" s="1">
        <v>40302</v>
      </c>
      <c r="C23" t="s">
        <v>1</v>
      </c>
      <c r="D23" t="s">
        <v>5389</v>
      </c>
    </row>
    <row r="24" spans="1:4" x14ac:dyDescent="0.55000000000000004">
      <c r="A24" t="s">
        <v>88</v>
      </c>
      <c r="B24" s="1">
        <v>40302</v>
      </c>
      <c r="C24" t="s">
        <v>1</v>
      </c>
      <c r="D24" t="s">
        <v>5390</v>
      </c>
    </row>
    <row r="25" spans="1:4" x14ac:dyDescent="0.55000000000000004">
      <c r="A25" t="s">
        <v>92</v>
      </c>
      <c r="B25" s="1">
        <v>40303</v>
      </c>
      <c r="C25" t="s">
        <v>1</v>
      </c>
      <c r="D25" t="s">
        <v>5391</v>
      </c>
    </row>
    <row r="26" spans="1:4" x14ac:dyDescent="0.55000000000000004">
      <c r="A26" t="s">
        <v>101</v>
      </c>
      <c r="B26" s="1">
        <v>40308</v>
      </c>
      <c r="C26" t="s">
        <v>1</v>
      </c>
      <c r="D26" t="s">
        <v>5392</v>
      </c>
    </row>
    <row r="27" spans="1:4" x14ac:dyDescent="0.55000000000000004">
      <c r="A27" t="s">
        <v>104</v>
      </c>
      <c r="B27" s="1">
        <v>40309</v>
      </c>
      <c r="C27" t="s">
        <v>1</v>
      </c>
      <c r="D27" t="s">
        <v>5393</v>
      </c>
    </row>
    <row r="28" spans="1:4" x14ac:dyDescent="0.55000000000000004">
      <c r="A28" t="s">
        <v>107</v>
      </c>
      <c r="B28" s="1">
        <v>40309</v>
      </c>
      <c r="C28" t="s">
        <v>1</v>
      </c>
      <c r="D28" t="s">
        <v>5394</v>
      </c>
    </row>
    <row r="29" spans="1:4" x14ac:dyDescent="0.55000000000000004">
      <c r="A29" t="s">
        <v>110</v>
      </c>
      <c r="B29" s="1">
        <v>40309</v>
      </c>
      <c r="C29" t="s">
        <v>1</v>
      </c>
      <c r="D29" t="s">
        <v>5395</v>
      </c>
    </row>
    <row r="30" spans="1:4" x14ac:dyDescent="0.55000000000000004">
      <c r="A30" t="s">
        <v>112</v>
      </c>
      <c r="B30" s="1">
        <v>40309</v>
      </c>
      <c r="C30" t="s">
        <v>1</v>
      </c>
      <c r="D30" t="s">
        <v>5396</v>
      </c>
    </row>
    <row r="31" spans="1:4" x14ac:dyDescent="0.55000000000000004">
      <c r="A31" t="s">
        <v>113</v>
      </c>
      <c r="B31" s="1">
        <v>40309</v>
      </c>
      <c r="C31" t="s">
        <v>1</v>
      </c>
      <c r="D31" t="s">
        <v>5397</v>
      </c>
    </row>
    <row r="32" spans="1:4" x14ac:dyDescent="0.55000000000000004">
      <c r="A32" t="s">
        <v>116</v>
      </c>
      <c r="B32" s="1">
        <v>40309</v>
      </c>
      <c r="C32" t="s">
        <v>1</v>
      </c>
      <c r="D32" t="s">
        <v>5398</v>
      </c>
    </row>
    <row r="33" spans="1:4" x14ac:dyDescent="0.55000000000000004">
      <c r="A33" t="s">
        <v>118</v>
      </c>
      <c r="B33" s="1">
        <v>40309</v>
      </c>
      <c r="C33" t="s">
        <v>1</v>
      </c>
      <c r="D33" t="s">
        <v>5399</v>
      </c>
    </row>
    <row r="34" spans="1:4" x14ac:dyDescent="0.55000000000000004">
      <c r="A34" t="s">
        <v>123</v>
      </c>
      <c r="B34" s="1">
        <v>40310</v>
      </c>
      <c r="C34" t="s">
        <v>1</v>
      </c>
      <c r="D34" t="s">
        <v>5400</v>
      </c>
    </row>
    <row r="35" spans="1:4" x14ac:dyDescent="0.55000000000000004">
      <c r="A35" t="s">
        <v>124</v>
      </c>
      <c r="B35" s="1">
        <v>40311</v>
      </c>
      <c r="C35" t="s">
        <v>1</v>
      </c>
      <c r="D35" t="s">
        <v>5399</v>
      </c>
    </row>
    <row r="36" spans="1:4" x14ac:dyDescent="0.55000000000000004">
      <c r="A36" t="s">
        <v>125</v>
      </c>
      <c r="B36" s="1">
        <v>40311</v>
      </c>
      <c r="C36" t="s">
        <v>1</v>
      </c>
      <c r="D36" t="s">
        <v>5401</v>
      </c>
    </row>
    <row r="37" spans="1:4" x14ac:dyDescent="0.55000000000000004">
      <c r="A37" t="s">
        <v>135</v>
      </c>
      <c r="B37" s="1">
        <v>40312</v>
      </c>
      <c r="C37" t="s">
        <v>1</v>
      </c>
      <c r="D37" t="s">
        <v>5402</v>
      </c>
    </row>
    <row r="38" spans="1:4" x14ac:dyDescent="0.55000000000000004">
      <c r="A38" t="s">
        <v>137</v>
      </c>
      <c r="B38" s="1">
        <v>40312</v>
      </c>
      <c r="C38" t="s">
        <v>138</v>
      </c>
      <c r="D38" t="s">
        <v>5403</v>
      </c>
    </row>
    <row r="39" spans="1:4" x14ac:dyDescent="0.55000000000000004">
      <c r="A39" t="s">
        <v>142</v>
      </c>
      <c r="B39" s="1">
        <v>40315</v>
      </c>
      <c r="C39" t="s">
        <v>1</v>
      </c>
      <c r="D39" t="s">
        <v>5404</v>
      </c>
    </row>
    <row r="40" spans="1:4" x14ac:dyDescent="0.55000000000000004">
      <c r="A40" t="s">
        <v>143</v>
      </c>
      <c r="B40" s="1">
        <v>40315</v>
      </c>
      <c r="C40" t="s">
        <v>138</v>
      </c>
      <c r="D40" t="s">
        <v>5405</v>
      </c>
    </row>
    <row r="41" spans="1:4" x14ac:dyDescent="0.55000000000000004">
      <c r="A41" t="s">
        <v>146</v>
      </c>
      <c r="B41" s="1">
        <v>40315</v>
      </c>
      <c r="C41" t="s">
        <v>1</v>
      </c>
      <c r="D41" t="s">
        <v>5406</v>
      </c>
    </row>
    <row r="42" spans="1:4" x14ac:dyDescent="0.55000000000000004">
      <c r="A42" t="s">
        <v>162</v>
      </c>
      <c r="B42" s="1">
        <v>40315</v>
      </c>
      <c r="C42" t="s">
        <v>1</v>
      </c>
      <c r="D42" t="s">
        <v>5395</v>
      </c>
    </row>
    <row r="43" spans="1:4" x14ac:dyDescent="0.55000000000000004">
      <c r="A43" t="s">
        <v>167</v>
      </c>
      <c r="B43" s="1">
        <v>40317</v>
      </c>
      <c r="C43" t="s">
        <v>1</v>
      </c>
      <c r="D43" t="s">
        <v>5406</v>
      </c>
    </row>
    <row r="44" spans="1:4" x14ac:dyDescent="0.55000000000000004">
      <c r="A44" t="s">
        <v>168</v>
      </c>
      <c r="B44" s="1">
        <v>40317</v>
      </c>
      <c r="C44" t="s">
        <v>138</v>
      </c>
      <c r="D44" t="s">
        <v>5407</v>
      </c>
    </row>
    <row r="45" spans="1:4" x14ac:dyDescent="0.55000000000000004">
      <c r="A45" t="s">
        <v>171</v>
      </c>
      <c r="B45" s="1">
        <v>40317</v>
      </c>
      <c r="C45" t="s">
        <v>138</v>
      </c>
      <c r="D45" t="s">
        <v>5408</v>
      </c>
    </row>
    <row r="46" spans="1:4" x14ac:dyDescent="0.55000000000000004">
      <c r="A46" t="s">
        <v>174</v>
      </c>
      <c r="B46" s="1">
        <v>40317</v>
      </c>
      <c r="C46" t="s">
        <v>1</v>
      </c>
      <c r="D46" t="s">
        <v>5409</v>
      </c>
    </row>
    <row r="47" spans="1:4" x14ac:dyDescent="0.55000000000000004">
      <c r="A47" t="s">
        <v>176</v>
      </c>
      <c r="B47" s="1">
        <v>40317</v>
      </c>
      <c r="C47" t="s">
        <v>1</v>
      </c>
      <c r="D47" t="s">
        <v>5410</v>
      </c>
    </row>
    <row r="48" spans="1:4" x14ac:dyDescent="0.55000000000000004">
      <c r="A48" t="s">
        <v>179</v>
      </c>
      <c r="B48" s="1">
        <v>40317</v>
      </c>
      <c r="C48" t="s">
        <v>1</v>
      </c>
      <c r="D48" t="s">
        <v>5411</v>
      </c>
    </row>
    <row r="49" spans="1:4" x14ac:dyDescent="0.55000000000000004">
      <c r="A49" t="s">
        <v>184</v>
      </c>
      <c r="B49" s="1">
        <v>40318</v>
      </c>
      <c r="C49" t="s">
        <v>1</v>
      </c>
      <c r="D49" t="s">
        <v>5412</v>
      </c>
    </row>
    <row r="50" spans="1:4" x14ac:dyDescent="0.55000000000000004">
      <c r="A50" t="s">
        <v>187</v>
      </c>
      <c r="B50" s="1">
        <v>40319</v>
      </c>
      <c r="C50" t="s">
        <v>138</v>
      </c>
      <c r="D50" t="s">
        <v>5413</v>
      </c>
    </row>
    <row r="51" spans="1:4" x14ac:dyDescent="0.55000000000000004">
      <c r="A51" t="s">
        <v>190</v>
      </c>
      <c r="B51" s="1">
        <v>40322</v>
      </c>
      <c r="C51" t="s">
        <v>138</v>
      </c>
      <c r="D51" t="s">
        <v>5414</v>
      </c>
    </row>
    <row r="52" spans="1:4" x14ac:dyDescent="0.55000000000000004">
      <c r="A52" t="s">
        <v>192</v>
      </c>
      <c r="B52" s="1">
        <v>40324</v>
      </c>
      <c r="C52" t="s">
        <v>138</v>
      </c>
      <c r="D52" t="s">
        <v>5415</v>
      </c>
    </row>
    <row r="53" spans="1:4" x14ac:dyDescent="0.55000000000000004">
      <c r="A53" t="s">
        <v>193</v>
      </c>
      <c r="B53" s="1">
        <v>40324</v>
      </c>
      <c r="C53" t="s">
        <v>1</v>
      </c>
      <c r="D53" t="s">
        <v>5416</v>
      </c>
    </row>
    <row r="54" spans="1:4" x14ac:dyDescent="0.55000000000000004">
      <c r="A54" t="s">
        <v>195</v>
      </c>
      <c r="B54" s="1">
        <v>40324</v>
      </c>
      <c r="C54" t="s">
        <v>1</v>
      </c>
      <c r="D54" t="s">
        <v>5417</v>
      </c>
    </row>
    <row r="55" spans="1:4" x14ac:dyDescent="0.55000000000000004">
      <c r="A55" t="s">
        <v>201</v>
      </c>
      <c r="B55" s="1">
        <v>40325</v>
      </c>
      <c r="C55" t="s">
        <v>138</v>
      </c>
      <c r="D55" t="s">
        <v>5418</v>
      </c>
    </row>
    <row r="56" spans="1:4" x14ac:dyDescent="0.55000000000000004">
      <c r="A56" t="s">
        <v>5419</v>
      </c>
      <c r="B56" s="1">
        <v>40325</v>
      </c>
      <c r="C56" t="s">
        <v>138</v>
      </c>
      <c r="D56" t="s">
        <v>5420</v>
      </c>
    </row>
    <row r="57" spans="1:4" x14ac:dyDescent="0.55000000000000004">
      <c r="A57" t="s">
        <v>206</v>
      </c>
      <c r="B57" s="1">
        <v>40325</v>
      </c>
      <c r="C57" t="s">
        <v>1</v>
      </c>
      <c r="D57" t="s">
        <v>5421</v>
      </c>
    </row>
    <row r="58" spans="1:4" x14ac:dyDescent="0.55000000000000004">
      <c r="A58" t="s">
        <v>209</v>
      </c>
      <c r="B58" s="1">
        <v>40325</v>
      </c>
      <c r="C58" t="s">
        <v>1</v>
      </c>
      <c r="D58" t="s">
        <v>5422</v>
      </c>
    </row>
    <row r="59" spans="1:4" x14ac:dyDescent="0.55000000000000004">
      <c r="A59" t="s">
        <v>212</v>
      </c>
      <c r="B59" s="1">
        <v>40326</v>
      </c>
      <c r="C59" t="s">
        <v>1</v>
      </c>
      <c r="D59" t="s">
        <v>5423</v>
      </c>
    </row>
    <row r="60" spans="1:4" x14ac:dyDescent="0.55000000000000004">
      <c r="A60" t="s">
        <v>215</v>
      </c>
      <c r="B60" s="1">
        <v>40326</v>
      </c>
      <c r="C60" t="s">
        <v>1</v>
      </c>
      <c r="D60" t="s">
        <v>5424</v>
      </c>
    </row>
    <row r="61" spans="1:4" x14ac:dyDescent="0.55000000000000004">
      <c r="A61" t="s">
        <v>217</v>
      </c>
      <c r="B61" s="1">
        <v>40326</v>
      </c>
      <c r="C61" t="s">
        <v>1</v>
      </c>
      <c r="D61" t="s">
        <v>5425</v>
      </c>
    </row>
    <row r="62" spans="1:4" x14ac:dyDescent="0.55000000000000004">
      <c r="A62" t="s">
        <v>220</v>
      </c>
      <c r="B62" s="1">
        <v>40326</v>
      </c>
      <c r="C62" t="s">
        <v>138</v>
      </c>
      <c r="D62" t="s">
        <v>5426</v>
      </c>
    </row>
    <row r="63" spans="1:4" x14ac:dyDescent="0.55000000000000004">
      <c r="A63" t="s">
        <v>227</v>
      </c>
      <c r="B63" s="1">
        <v>40326</v>
      </c>
      <c r="C63" t="s">
        <v>1</v>
      </c>
      <c r="D63" t="s">
        <v>5402</v>
      </c>
    </row>
    <row r="64" spans="1:4" x14ac:dyDescent="0.55000000000000004">
      <c r="A64" t="s">
        <v>228</v>
      </c>
      <c r="B64" s="1">
        <v>40330</v>
      </c>
      <c r="C64" t="s">
        <v>1</v>
      </c>
      <c r="D64" t="s">
        <v>5427</v>
      </c>
    </row>
    <row r="65" spans="1:4" x14ac:dyDescent="0.55000000000000004">
      <c r="A65" t="s">
        <v>229</v>
      </c>
      <c r="B65" s="1">
        <v>40330</v>
      </c>
      <c r="C65" t="s">
        <v>1</v>
      </c>
      <c r="D65" t="s">
        <v>5428</v>
      </c>
    </row>
    <row r="66" spans="1:4" x14ac:dyDescent="0.55000000000000004">
      <c r="A66" t="s">
        <v>232</v>
      </c>
      <c r="B66" s="1">
        <v>40330</v>
      </c>
      <c r="C66" t="s">
        <v>1</v>
      </c>
      <c r="D66" t="s">
        <v>5429</v>
      </c>
    </row>
    <row r="67" spans="1:4" x14ac:dyDescent="0.55000000000000004">
      <c r="A67" t="s">
        <v>234</v>
      </c>
      <c r="B67" s="1">
        <v>40330</v>
      </c>
      <c r="C67" t="s">
        <v>138</v>
      </c>
      <c r="D67" t="s">
        <v>5430</v>
      </c>
    </row>
    <row r="68" spans="1:4" x14ac:dyDescent="0.55000000000000004">
      <c r="A68" t="s">
        <v>235</v>
      </c>
      <c r="B68" s="1">
        <v>40331</v>
      </c>
      <c r="C68" t="s">
        <v>1</v>
      </c>
      <c r="D68" t="s">
        <v>5431</v>
      </c>
    </row>
    <row r="69" spans="1:4" x14ac:dyDescent="0.55000000000000004">
      <c r="A69" t="s">
        <v>241</v>
      </c>
      <c r="B69" s="1">
        <v>40331</v>
      </c>
      <c r="C69" t="s">
        <v>1</v>
      </c>
      <c r="D69" t="s">
        <v>5432</v>
      </c>
    </row>
    <row r="70" spans="1:4" x14ac:dyDescent="0.55000000000000004">
      <c r="A70" t="s">
        <v>245</v>
      </c>
      <c r="B70" s="1">
        <v>40331</v>
      </c>
      <c r="C70" t="s">
        <v>1</v>
      </c>
      <c r="D70" t="s">
        <v>5433</v>
      </c>
    </row>
    <row r="71" spans="1:4" x14ac:dyDescent="0.55000000000000004">
      <c r="A71" t="s">
        <v>250</v>
      </c>
      <c r="B71" s="1">
        <v>40331</v>
      </c>
      <c r="C71" t="s">
        <v>1</v>
      </c>
      <c r="D71" t="s">
        <v>5434</v>
      </c>
    </row>
    <row r="72" spans="1:4" x14ac:dyDescent="0.55000000000000004">
      <c r="A72" t="s">
        <v>258</v>
      </c>
      <c r="B72" s="1">
        <v>40332</v>
      </c>
      <c r="C72" t="s">
        <v>1</v>
      </c>
      <c r="D72" t="s">
        <v>5435</v>
      </c>
    </row>
    <row r="73" spans="1:4" x14ac:dyDescent="0.55000000000000004">
      <c r="A73" t="s">
        <v>260</v>
      </c>
      <c r="B73" s="1">
        <v>40332</v>
      </c>
      <c r="C73" t="s">
        <v>1</v>
      </c>
      <c r="D73" t="s">
        <v>5436</v>
      </c>
    </row>
    <row r="74" spans="1:4" x14ac:dyDescent="0.55000000000000004">
      <c r="A74" t="s">
        <v>262</v>
      </c>
      <c r="B74" s="1">
        <v>40332</v>
      </c>
      <c r="C74" t="s">
        <v>1</v>
      </c>
      <c r="D74" t="s">
        <v>5409</v>
      </c>
    </row>
    <row r="75" spans="1:4" x14ac:dyDescent="0.55000000000000004">
      <c r="A75" t="s">
        <v>265</v>
      </c>
      <c r="B75" s="1">
        <v>40332</v>
      </c>
      <c r="C75" t="s">
        <v>1</v>
      </c>
      <c r="D75" t="s">
        <v>5437</v>
      </c>
    </row>
    <row r="76" spans="1:4" x14ac:dyDescent="0.55000000000000004">
      <c r="A76" t="s">
        <v>5438</v>
      </c>
      <c r="B76" s="1">
        <v>40332</v>
      </c>
      <c r="C76" t="s">
        <v>1</v>
      </c>
      <c r="D76" t="s">
        <v>5434</v>
      </c>
    </row>
    <row r="77" spans="1:4" x14ac:dyDescent="0.55000000000000004">
      <c r="A77" t="s">
        <v>268</v>
      </c>
      <c r="B77" s="1">
        <v>40333</v>
      </c>
      <c r="C77" t="s">
        <v>1</v>
      </c>
      <c r="D77" t="s">
        <v>5439</v>
      </c>
    </row>
    <row r="78" spans="1:4" x14ac:dyDescent="0.55000000000000004">
      <c r="A78" t="s">
        <v>273</v>
      </c>
      <c r="B78" s="1">
        <v>40333</v>
      </c>
      <c r="C78" t="s">
        <v>138</v>
      </c>
      <c r="D78" t="s">
        <v>5440</v>
      </c>
    </row>
    <row r="79" spans="1:4" x14ac:dyDescent="0.55000000000000004">
      <c r="A79" t="s">
        <v>276</v>
      </c>
      <c r="B79" s="1">
        <v>40336</v>
      </c>
      <c r="C79" t="s">
        <v>1</v>
      </c>
      <c r="D79" t="s">
        <v>5441</v>
      </c>
    </row>
    <row r="80" spans="1:4" x14ac:dyDescent="0.55000000000000004">
      <c r="A80" t="s">
        <v>277</v>
      </c>
      <c r="B80" s="1">
        <v>40336</v>
      </c>
      <c r="C80" t="s">
        <v>1</v>
      </c>
      <c r="D80" t="s">
        <v>5442</v>
      </c>
    </row>
    <row r="81" spans="1:4" x14ac:dyDescent="0.55000000000000004">
      <c r="A81" t="s">
        <v>278</v>
      </c>
      <c r="B81" s="1">
        <v>40336</v>
      </c>
      <c r="C81" t="s">
        <v>1</v>
      </c>
      <c r="D81" t="s">
        <v>5443</v>
      </c>
    </row>
    <row r="82" spans="1:4" x14ac:dyDescent="0.55000000000000004">
      <c r="A82" t="s">
        <v>279</v>
      </c>
      <c r="B82" s="1">
        <v>40336</v>
      </c>
      <c r="C82" t="s">
        <v>138</v>
      </c>
      <c r="D82" t="s">
        <v>5444</v>
      </c>
    </row>
    <row r="83" spans="1:4" x14ac:dyDescent="0.55000000000000004">
      <c r="A83" t="s">
        <v>280</v>
      </c>
      <c r="B83" s="1">
        <v>40336</v>
      </c>
      <c r="C83" t="s">
        <v>138</v>
      </c>
      <c r="D83" t="s">
        <v>5444</v>
      </c>
    </row>
    <row r="84" spans="1:4" x14ac:dyDescent="0.55000000000000004">
      <c r="A84" t="s">
        <v>281</v>
      </c>
      <c r="B84" s="1">
        <v>40337</v>
      </c>
      <c r="C84" t="s">
        <v>1</v>
      </c>
      <c r="D84" t="s">
        <v>5425</v>
      </c>
    </row>
    <row r="85" spans="1:4" x14ac:dyDescent="0.55000000000000004">
      <c r="A85" t="s">
        <v>282</v>
      </c>
      <c r="B85" s="1">
        <v>40337</v>
      </c>
      <c r="C85" t="s">
        <v>138</v>
      </c>
      <c r="D85" t="s">
        <v>5445</v>
      </c>
    </row>
    <row r="86" spans="1:4" x14ac:dyDescent="0.55000000000000004">
      <c r="A86" t="s">
        <v>288</v>
      </c>
      <c r="B86" s="1">
        <v>40339</v>
      </c>
      <c r="C86" t="s">
        <v>138</v>
      </c>
      <c r="D86" t="s">
        <v>5446</v>
      </c>
    </row>
    <row r="87" spans="1:4" x14ac:dyDescent="0.55000000000000004">
      <c r="A87" t="s">
        <v>291</v>
      </c>
      <c r="B87" s="1">
        <v>40340</v>
      </c>
      <c r="C87" t="s">
        <v>1</v>
      </c>
      <c r="D87" t="s">
        <v>5447</v>
      </c>
    </row>
    <row r="88" spans="1:4" x14ac:dyDescent="0.55000000000000004">
      <c r="A88" t="s">
        <v>296</v>
      </c>
      <c r="B88" s="1">
        <v>40340</v>
      </c>
      <c r="C88" t="s">
        <v>1</v>
      </c>
      <c r="D88" t="s">
        <v>5448</v>
      </c>
    </row>
    <row r="89" spans="1:4" x14ac:dyDescent="0.55000000000000004">
      <c r="A89" t="s">
        <v>297</v>
      </c>
      <c r="B89" s="1">
        <v>40340</v>
      </c>
      <c r="C89" t="s">
        <v>1</v>
      </c>
      <c r="D89" t="s">
        <v>5449</v>
      </c>
    </row>
    <row r="90" spans="1:4" x14ac:dyDescent="0.55000000000000004">
      <c r="A90" t="s">
        <v>298</v>
      </c>
      <c r="B90" s="1">
        <v>40340</v>
      </c>
      <c r="C90" t="s">
        <v>1</v>
      </c>
      <c r="D90" t="s">
        <v>5450</v>
      </c>
    </row>
    <row r="91" spans="1:4" x14ac:dyDescent="0.55000000000000004">
      <c r="A91" t="s">
        <v>299</v>
      </c>
      <c r="B91" s="1">
        <v>40340</v>
      </c>
      <c r="C91" t="s">
        <v>138</v>
      </c>
      <c r="D91" t="s">
        <v>5451</v>
      </c>
    </row>
    <row r="92" spans="1:4" x14ac:dyDescent="0.55000000000000004">
      <c r="A92" t="s">
        <v>302</v>
      </c>
      <c r="B92" s="1">
        <v>40340</v>
      </c>
      <c r="C92" t="s">
        <v>138</v>
      </c>
      <c r="D92" t="s">
        <v>5452</v>
      </c>
    </row>
    <row r="93" spans="1:4" x14ac:dyDescent="0.55000000000000004">
      <c r="A93" t="s">
        <v>305</v>
      </c>
      <c r="B93" s="1">
        <v>40343</v>
      </c>
      <c r="C93" t="s">
        <v>1</v>
      </c>
      <c r="D93" t="s">
        <v>5453</v>
      </c>
    </row>
    <row r="94" spans="1:4" x14ac:dyDescent="0.55000000000000004">
      <c r="A94" t="s">
        <v>309</v>
      </c>
      <c r="B94" s="1">
        <v>40343</v>
      </c>
      <c r="C94" t="s">
        <v>1</v>
      </c>
      <c r="D94" t="s">
        <v>5454</v>
      </c>
    </row>
    <row r="95" spans="1:4" x14ac:dyDescent="0.55000000000000004">
      <c r="A95" t="s">
        <v>314</v>
      </c>
      <c r="B95" s="1">
        <v>40345</v>
      </c>
      <c r="C95" t="s">
        <v>138</v>
      </c>
      <c r="D95" t="s">
        <v>5390</v>
      </c>
    </row>
    <row r="96" spans="1:4" x14ac:dyDescent="0.55000000000000004">
      <c r="A96" t="s">
        <v>315</v>
      </c>
      <c r="B96" s="1">
        <v>40345</v>
      </c>
      <c r="C96" t="s">
        <v>1</v>
      </c>
      <c r="D96" t="s">
        <v>5455</v>
      </c>
    </row>
    <row r="97" spans="1:4" x14ac:dyDescent="0.55000000000000004">
      <c r="A97" t="s">
        <v>316</v>
      </c>
      <c r="B97" s="1">
        <v>40345</v>
      </c>
      <c r="C97" t="s">
        <v>1</v>
      </c>
      <c r="D97" t="s">
        <v>5456</v>
      </c>
    </row>
    <row r="98" spans="1:4" x14ac:dyDescent="0.55000000000000004">
      <c r="A98" t="s">
        <v>317</v>
      </c>
      <c r="B98" s="1">
        <v>40346</v>
      </c>
      <c r="C98" t="s">
        <v>1</v>
      </c>
      <c r="D98" t="s">
        <v>5454</v>
      </c>
    </row>
    <row r="99" spans="1:4" x14ac:dyDescent="0.55000000000000004">
      <c r="A99" t="s">
        <v>320</v>
      </c>
      <c r="B99" s="1">
        <v>40346</v>
      </c>
      <c r="C99" t="s">
        <v>1</v>
      </c>
      <c r="D99" t="s">
        <v>5432</v>
      </c>
    </row>
    <row r="100" spans="1:4" x14ac:dyDescent="0.55000000000000004">
      <c r="A100" t="s">
        <v>321</v>
      </c>
      <c r="B100" s="1">
        <v>40346</v>
      </c>
      <c r="C100" t="s">
        <v>138</v>
      </c>
      <c r="D100" t="s">
        <v>5457</v>
      </c>
    </row>
    <row r="101" spans="1:4" x14ac:dyDescent="0.55000000000000004">
      <c r="A101" t="s">
        <v>324</v>
      </c>
      <c r="B101" s="1">
        <v>40346</v>
      </c>
      <c r="C101" t="s">
        <v>1</v>
      </c>
      <c r="D101" t="s">
        <v>5458</v>
      </c>
    </row>
    <row r="102" spans="1:4" x14ac:dyDescent="0.55000000000000004">
      <c r="A102" t="s">
        <v>5459</v>
      </c>
      <c r="B102" s="1">
        <v>40347</v>
      </c>
      <c r="C102" t="s">
        <v>138</v>
      </c>
      <c r="D102" t="s">
        <v>5368</v>
      </c>
    </row>
    <row r="103" spans="1:4" x14ac:dyDescent="0.55000000000000004">
      <c r="A103" t="s">
        <v>325</v>
      </c>
      <c r="B103" s="1">
        <v>40347</v>
      </c>
      <c r="C103" t="s">
        <v>1</v>
      </c>
      <c r="D103" t="s">
        <v>5460</v>
      </c>
    </row>
    <row r="104" spans="1:4" x14ac:dyDescent="0.55000000000000004">
      <c r="A104" t="s">
        <v>328</v>
      </c>
      <c r="B104" s="1">
        <v>40347</v>
      </c>
      <c r="C104" t="s">
        <v>1</v>
      </c>
      <c r="D104" t="s">
        <v>5461</v>
      </c>
    </row>
    <row r="105" spans="1:4" x14ac:dyDescent="0.55000000000000004">
      <c r="A105" t="s">
        <v>329</v>
      </c>
      <c r="B105" s="1">
        <v>40347</v>
      </c>
      <c r="C105" t="s">
        <v>1</v>
      </c>
      <c r="D105" t="s">
        <v>5462</v>
      </c>
    </row>
    <row r="106" spans="1:4" x14ac:dyDescent="0.55000000000000004">
      <c r="A106" t="s">
        <v>331</v>
      </c>
      <c r="B106" s="1">
        <v>40347</v>
      </c>
      <c r="C106" t="s">
        <v>138</v>
      </c>
      <c r="D106" t="s">
        <v>5418</v>
      </c>
    </row>
    <row r="107" spans="1:4" x14ac:dyDescent="0.55000000000000004">
      <c r="A107" t="s">
        <v>342</v>
      </c>
      <c r="B107" s="1">
        <v>40350</v>
      </c>
      <c r="C107" t="s">
        <v>1</v>
      </c>
      <c r="D107" t="s">
        <v>5463</v>
      </c>
    </row>
    <row r="108" spans="1:4" x14ac:dyDescent="0.55000000000000004">
      <c r="A108" t="s">
        <v>345</v>
      </c>
      <c r="B108" s="1">
        <v>40350</v>
      </c>
      <c r="C108" t="s">
        <v>1</v>
      </c>
      <c r="D108" t="s">
        <v>5460</v>
      </c>
    </row>
    <row r="109" spans="1:4" x14ac:dyDescent="0.55000000000000004">
      <c r="A109" t="s">
        <v>346</v>
      </c>
      <c r="B109" s="1">
        <v>40350</v>
      </c>
      <c r="C109" t="s">
        <v>1</v>
      </c>
      <c r="D109" t="s">
        <v>5464</v>
      </c>
    </row>
    <row r="110" spans="1:4" x14ac:dyDescent="0.55000000000000004">
      <c r="A110" t="s">
        <v>347</v>
      </c>
      <c r="B110" s="1">
        <v>40350</v>
      </c>
      <c r="C110" t="s">
        <v>1</v>
      </c>
      <c r="D110" t="s">
        <v>5465</v>
      </c>
    </row>
    <row r="111" spans="1:4" x14ac:dyDescent="0.55000000000000004">
      <c r="A111" t="s">
        <v>5466</v>
      </c>
      <c r="B111" s="1">
        <v>40350</v>
      </c>
      <c r="C111" t="s">
        <v>1</v>
      </c>
      <c r="D111" t="s">
        <v>5460</v>
      </c>
    </row>
    <row r="112" spans="1:4" x14ac:dyDescent="0.55000000000000004">
      <c r="A112" t="s">
        <v>348</v>
      </c>
      <c r="B112" s="1">
        <v>40350</v>
      </c>
      <c r="C112" t="s">
        <v>1</v>
      </c>
      <c r="D112" t="s">
        <v>5467</v>
      </c>
    </row>
    <row r="113" spans="1:4" x14ac:dyDescent="0.55000000000000004">
      <c r="A113" t="s">
        <v>349</v>
      </c>
      <c r="B113" s="1">
        <v>40350</v>
      </c>
      <c r="C113" t="s">
        <v>1</v>
      </c>
      <c r="D113" t="s">
        <v>5468</v>
      </c>
    </row>
    <row r="114" spans="1:4" x14ac:dyDescent="0.55000000000000004">
      <c r="A114" t="s">
        <v>352</v>
      </c>
      <c r="B114" s="1">
        <v>40350</v>
      </c>
      <c r="C114" t="s">
        <v>1</v>
      </c>
      <c r="D114" t="s">
        <v>5469</v>
      </c>
    </row>
    <row r="115" spans="1:4" x14ac:dyDescent="0.55000000000000004">
      <c r="A115" t="s">
        <v>353</v>
      </c>
      <c r="B115" s="1">
        <v>40350</v>
      </c>
      <c r="C115" t="s">
        <v>1</v>
      </c>
      <c r="D115" t="s">
        <v>5470</v>
      </c>
    </row>
    <row r="116" spans="1:4" x14ac:dyDescent="0.55000000000000004">
      <c r="A116" t="s">
        <v>354</v>
      </c>
      <c r="B116" s="1">
        <v>40351</v>
      </c>
      <c r="C116" t="s">
        <v>1</v>
      </c>
      <c r="D116" t="s">
        <v>5471</v>
      </c>
    </row>
    <row r="117" spans="1:4" x14ac:dyDescent="0.55000000000000004">
      <c r="A117" t="s">
        <v>355</v>
      </c>
      <c r="B117" s="1">
        <v>40351</v>
      </c>
      <c r="C117" t="s">
        <v>1</v>
      </c>
      <c r="D117" t="s">
        <v>5472</v>
      </c>
    </row>
    <row r="118" spans="1:4" x14ac:dyDescent="0.55000000000000004">
      <c r="A118" t="s">
        <v>356</v>
      </c>
      <c r="B118" s="1">
        <v>40353</v>
      </c>
      <c r="C118" t="s">
        <v>138</v>
      </c>
      <c r="D118" t="s">
        <v>5473</v>
      </c>
    </row>
    <row r="119" spans="1:4" x14ac:dyDescent="0.55000000000000004">
      <c r="A119" t="s">
        <v>5474</v>
      </c>
      <c r="B119" s="1">
        <v>40353</v>
      </c>
      <c r="C119" t="s">
        <v>1</v>
      </c>
      <c r="D119" t="s">
        <v>5439</v>
      </c>
    </row>
    <row r="120" spans="1:4" x14ac:dyDescent="0.55000000000000004">
      <c r="A120" t="s">
        <v>5475</v>
      </c>
      <c r="B120" s="1">
        <v>40353</v>
      </c>
      <c r="C120" t="s">
        <v>1</v>
      </c>
      <c r="D120" t="s">
        <v>5439</v>
      </c>
    </row>
    <row r="121" spans="1:4" x14ac:dyDescent="0.55000000000000004">
      <c r="A121" t="s">
        <v>359</v>
      </c>
      <c r="B121" s="1">
        <v>40353</v>
      </c>
      <c r="C121" t="s">
        <v>1</v>
      </c>
      <c r="D121" t="s">
        <v>5476</v>
      </c>
    </row>
    <row r="122" spans="1:4" x14ac:dyDescent="0.55000000000000004">
      <c r="A122" t="s">
        <v>364</v>
      </c>
      <c r="B122" s="1">
        <v>40354</v>
      </c>
      <c r="C122" t="s">
        <v>1</v>
      </c>
      <c r="D122" t="s">
        <v>5477</v>
      </c>
    </row>
    <row r="123" spans="1:4" x14ac:dyDescent="0.55000000000000004">
      <c r="A123" t="s">
        <v>365</v>
      </c>
      <c r="B123" s="1">
        <v>40354</v>
      </c>
      <c r="C123" t="s">
        <v>1</v>
      </c>
      <c r="D123" t="s">
        <v>5478</v>
      </c>
    </row>
    <row r="124" spans="1:4" x14ac:dyDescent="0.55000000000000004">
      <c r="A124" t="s">
        <v>366</v>
      </c>
      <c r="B124" s="1">
        <v>40354</v>
      </c>
      <c r="C124" t="s">
        <v>1</v>
      </c>
      <c r="D124" t="s">
        <v>5479</v>
      </c>
    </row>
    <row r="125" spans="1:4" x14ac:dyDescent="0.55000000000000004">
      <c r="A125" t="s">
        <v>369</v>
      </c>
      <c r="B125" s="1">
        <v>40357</v>
      </c>
      <c r="C125" t="s">
        <v>138</v>
      </c>
      <c r="D125" t="s">
        <v>5480</v>
      </c>
    </row>
    <row r="126" spans="1:4" x14ac:dyDescent="0.55000000000000004">
      <c r="A126" t="s">
        <v>370</v>
      </c>
      <c r="B126" s="1">
        <v>40357</v>
      </c>
      <c r="C126" t="s">
        <v>1</v>
      </c>
      <c r="D126" t="s">
        <v>5481</v>
      </c>
    </row>
    <row r="127" spans="1:4" x14ac:dyDescent="0.55000000000000004">
      <c r="A127" t="s">
        <v>372</v>
      </c>
      <c r="B127" s="1">
        <v>40357</v>
      </c>
      <c r="C127" t="s">
        <v>1</v>
      </c>
      <c r="D127" t="s">
        <v>5482</v>
      </c>
    </row>
    <row r="128" spans="1:4" x14ac:dyDescent="0.55000000000000004">
      <c r="A128" t="s">
        <v>373</v>
      </c>
      <c r="B128" s="1">
        <v>40360</v>
      </c>
      <c r="C128" t="s">
        <v>1</v>
      </c>
      <c r="D128" t="s">
        <v>5483</v>
      </c>
    </row>
    <row r="129" spans="1:4" x14ac:dyDescent="0.55000000000000004">
      <c r="A129" t="s">
        <v>375</v>
      </c>
      <c r="B129" s="1">
        <v>40360</v>
      </c>
      <c r="C129" t="s">
        <v>1</v>
      </c>
      <c r="D129" t="s">
        <v>5484</v>
      </c>
    </row>
    <row r="130" spans="1:4" x14ac:dyDescent="0.55000000000000004">
      <c r="A130" t="s">
        <v>378</v>
      </c>
      <c r="B130" s="1">
        <v>40360</v>
      </c>
      <c r="C130" t="s">
        <v>1</v>
      </c>
      <c r="D130" t="s">
        <v>5485</v>
      </c>
    </row>
    <row r="131" spans="1:4" x14ac:dyDescent="0.55000000000000004">
      <c r="A131" t="s">
        <v>379</v>
      </c>
      <c r="B131" s="1">
        <v>40360</v>
      </c>
      <c r="C131" t="s">
        <v>1</v>
      </c>
      <c r="D131" t="s">
        <v>5486</v>
      </c>
    </row>
    <row r="132" spans="1:4" x14ac:dyDescent="0.55000000000000004">
      <c r="A132" t="s">
        <v>383</v>
      </c>
      <c r="B132" s="1">
        <v>40360</v>
      </c>
      <c r="C132" t="s">
        <v>1</v>
      </c>
      <c r="D132" t="s">
        <v>5487</v>
      </c>
    </row>
    <row r="133" spans="1:4" x14ac:dyDescent="0.55000000000000004">
      <c r="A133" t="s">
        <v>388</v>
      </c>
      <c r="B133" s="1">
        <v>40360</v>
      </c>
      <c r="C133" t="s">
        <v>1</v>
      </c>
      <c r="D133" t="s">
        <v>5488</v>
      </c>
    </row>
    <row r="134" spans="1:4" x14ac:dyDescent="0.55000000000000004">
      <c r="A134" t="s">
        <v>391</v>
      </c>
      <c r="B134" s="1">
        <v>40360</v>
      </c>
      <c r="C134" t="s">
        <v>1</v>
      </c>
      <c r="D134" t="s">
        <v>5489</v>
      </c>
    </row>
    <row r="135" spans="1:4" x14ac:dyDescent="0.55000000000000004">
      <c r="A135" t="s">
        <v>392</v>
      </c>
      <c r="B135" s="1">
        <v>40360</v>
      </c>
      <c r="C135" t="s">
        <v>1</v>
      </c>
      <c r="D135" t="s">
        <v>5490</v>
      </c>
    </row>
    <row r="136" spans="1:4" x14ac:dyDescent="0.55000000000000004">
      <c r="A136" t="s">
        <v>394</v>
      </c>
      <c r="B136" s="1">
        <v>40360</v>
      </c>
      <c r="C136" t="s">
        <v>138</v>
      </c>
      <c r="D136" t="s">
        <v>5491</v>
      </c>
    </row>
    <row r="137" spans="1:4" x14ac:dyDescent="0.55000000000000004">
      <c r="A137" t="s">
        <v>5492</v>
      </c>
      <c r="B137" s="1">
        <v>40361</v>
      </c>
      <c r="C137" t="s">
        <v>138</v>
      </c>
      <c r="D137" t="s">
        <v>5493</v>
      </c>
    </row>
    <row r="138" spans="1:4" x14ac:dyDescent="0.55000000000000004">
      <c r="A138" t="s">
        <v>396</v>
      </c>
      <c r="B138" s="1">
        <v>40361</v>
      </c>
      <c r="C138" t="s">
        <v>1</v>
      </c>
      <c r="D138" t="s">
        <v>5494</v>
      </c>
    </row>
    <row r="139" spans="1:4" x14ac:dyDescent="0.55000000000000004">
      <c r="A139" t="s">
        <v>397</v>
      </c>
      <c r="B139" s="1">
        <v>40361</v>
      </c>
      <c r="C139" t="s">
        <v>1</v>
      </c>
      <c r="D139" t="s">
        <v>5495</v>
      </c>
    </row>
    <row r="140" spans="1:4" x14ac:dyDescent="0.55000000000000004">
      <c r="A140" t="s">
        <v>398</v>
      </c>
      <c r="B140" s="1">
        <v>40361</v>
      </c>
      <c r="C140" t="s">
        <v>1</v>
      </c>
      <c r="D140" t="s">
        <v>5496</v>
      </c>
    </row>
    <row r="141" spans="1:4" x14ac:dyDescent="0.55000000000000004">
      <c r="A141" t="s">
        <v>400</v>
      </c>
      <c r="B141" s="1">
        <v>40365</v>
      </c>
      <c r="C141" t="s">
        <v>1</v>
      </c>
      <c r="D141" t="s">
        <v>5483</v>
      </c>
    </row>
    <row r="142" spans="1:4" x14ac:dyDescent="0.55000000000000004">
      <c r="A142" t="s">
        <v>401</v>
      </c>
      <c r="B142" s="1">
        <v>40366</v>
      </c>
      <c r="C142" t="s">
        <v>1</v>
      </c>
      <c r="D142" t="s">
        <v>5497</v>
      </c>
    </row>
    <row r="143" spans="1:4" x14ac:dyDescent="0.55000000000000004">
      <c r="A143" t="s">
        <v>404</v>
      </c>
      <c r="B143" s="1">
        <v>40366</v>
      </c>
      <c r="C143" t="s">
        <v>1</v>
      </c>
      <c r="D143" t="s">
        <v>5498</v>
      </c>
    </row>
    <row r="144" spans="1:4" x14ac:dyDescent="0.55000000000000004">
      <c r="A144" t="s">
        <v>405</v>
      </c>
      <c r="B144" s="1">
        <v>40366</v>
      </c>
      <c r="C144" t="s">
        <v>1</v>
      </c>
      <c r="D144" t="s">
        <v>5499</v>
      </c>
    </row>
    <row r="145" spans="1:4" x14ac:dyDescent="0.55000000000000004">
      <c r="A145" t="s">
        <v>406</v>
      </c>
      <c r="B145" s="1">
        <v>40366</v>
      </c>
      <c r="C145" t="s">
        <v>1</v>
      </c>
      <c r="D145" t="s">
        <v>5500</v>
      </c>
    </row>
    <row r="146" spans="1:4" x14ac:dyDescent="0.55000000000000004">
      <c r="A146" t="s">
        <v>408</v>
      </c>
      <c r="B146" s="1">
        <v>40366</v>
      </c>
      <c r="C146" t="s">
        <v>1</v>
      </c>
      <c r="D146" t="s">
        <v>5501</v>
      </c>
    </row>
    <row r="147" spans="1:4" x14ac:dyDescent="0.55000000000000004">
      <c r="A147" t="s">
        <v>411</v>
      </c>
      <c r="B147" s="1">
        <v>40367</v>
      </c>
      <c r="C147" t="s">
        <v>1</v>
      </c>
      <c r="D147" t="s">
        <v>5502</v>
      </c>
    </row>
    <row r="148" spans="1:4" x14ac:dyDescent="0.55000000000000004">
      <c r="A148" t="s">
        <v>412</v>
      </c>
      <c r="B148" s="1">
        <v>40367</v>
      </c>
      <c r="C148" t="s">
        <v>1</v>
      </c>
      <c r="D148" t="s">
        <v>5503</v>
      </c>
    </row>
    <row r="149" spans="1:4" x14ac:dyDescent="0.55000000000000004">
      <c r="A149" t="s">
        <v>415</v>
      </c>
      <c r="B149" s="1">
        <v>40367</v>
      </c>
      <c r="C149" t="s">
        <v>1</v>
      </c>
      <c r="D149" t="s">
        <v>5504</v>
      </c>
    </row>
    <row r="150" spans="1:4" x14ac:dyDescent="0.55000000000000004">
      <c r="A150" t="s">
        <v>418</v>
      </c>
      <c r="B150" s="1">
        <v>40371</v>
      </c>
      <c r="C150" t="s">
        <v>1</v>
      </c>
      <c r="D150" t="s">
        <v>5505</v>
      </c>
    </row>
    <row r="151" spans="1:4" x14ac:dyDescent="0.55000000000000004">
      <c r="A151" t="s">
        <v>419</v>
      </c>
      <c r="B151" s="1">
        <v>40371</v>
      </c>
      <c r="C151" t="s">
        <v>1</v>
      </c>
      <c r="D151" t="s">
        <v>5506</v>
      </c>
    </row>
    <row r="152" spans="1:4" x14ac:dyDescent="0.55000000000000004">
      <c r="A152" t="s">
        <v>422</v>
      </c>
      <c r="B152" s="1">
        <v>40371</v>
      </c>
      <c r="C152" t="s">
        <v>1</v>
      </c>
      <c r="D152" t="s">
        <v>5507</v>
      </c>
    </row>
    <row r="153" spans="1:4" x14ac:dyDescent="0.55000000000000004">
      <c r="A153" t="s">
        <v>425</v>
      </c>
      <c r="B153" s="1">
        <v>40371</v>
      </c>
      <c r="C153" t="s">
        <v>1</v>
      </c>
      <c r="D153" t="s">
        <v>5508</v>
      </c>
    </row>
    <row r="154" spans="1:4" x14ac:dyDescent="0.55000000000000004">
      <c r="A154" t="s">
        <v>428</v>
      </c>
      <c r="B154" s="1">
        <v>40371</v>
      </c>
      <c r="C154" t="s">
        <v>1</v>
      </c>
      <c r="D154" t="s">
        <v>5509</v>
      </c>
    </row>
    <row r="155" spans="1:4" x14ac:dyDescent="0.55000000000000004">
      <c r="A155" t="s">
        <v>431</v>
      </c>
      <c r="B155" s="1">
        <v>40371</v>
      </c>
      <c r="C155" t="s">
        <v>1</v>
      </c>
      <c r="D155" t="s">
        <v>5510</v>
      </c>
    </row>
    <row r="156" spans="1:4" x14ac:dyDescent="0.55000000000000004">
      <c r="A156" t="s">
        <v>441</v>
      </c>
      <c r="B156" s="1">
        <v>40371</v>
      </c>
      <c r="C156" t="s">
        <v>1</v>
      </c>
      <c r="D156" t="s">
        <v>5511</v>
      </c>
    </row>
    <row r="157" spans="1:4" x14ac:dyDescent="0.55000000000000004">
      <c r="A157" t="s">
        <v>442</v>
      </c>
      <c r="B157" s="1">
        <v>40371</v>
      </c>
      <c r="C157" t="s">
        <v>1</v>
      </c>
      <c r="D157" t="s">
        <v>5488</v>
      </c>
    </row>
    <row r="158" spans="1:4" x14ac:dyDescent="0.55000000000000004">
      <c r="A158" t="s">
        <v>443</v>
      </c>
      <c r="B158" s="1">
        <v>40371</v>
      </c>
      <c r="C158" t="s">
        <v>138</v>
      </c>
      <c r="D158" t="s">
        <v>5512</v>
      </c>
    </row>
    <row r="159" spans="1:4" x14ac:dyDescent="0.55000000000000004">
      <c r="A159" t="s">
        <v>444</v>
      </c>
      <c r="B159" s="1">
        <v>40371</v>
      </c>
      <c r="C159" t="s">
        <v>138</v>
      </c>
      <c r="D159" t="s">
        <v>5513</v>
      </c>
    </row>
    <row r="160" spans="1:4" x14ac:dyDescent="0.55000000000000004">
      <c r="A160" t="s">
        <v>451</v>
      </c>
      <c r="B160" s="1">
        <v>40371</v>
      </c>
      <c r="C160" t="s">
        <v>1</v>
      </c>
      <c r="D160" t="s">
        <v>5482</v>
      </c>
    </row>
    <row r="161" spans="1:4" x14ac:dyDescent="0.55000000000000004">
      <c r="A161" t="s">
        <v>452</v>
      </c>
      <c r="B161" s="1">
        <v>40371</v>
      </c>
      <c r="C161" t="s">
        <v>1</v>
      </c>
      <c r="D161" t="s">
        <v>5496</v>
      </c>
    </row>
    <row r="162" spans="1:4" x14ac:dyDescent="0.55000000000000004">
      <c r="A162" t="s">
        <v>5514</v>
      </c>
      <c r="B162" s="1">
        <v>40371</v>
      </c>
      <c r="C162" t="s">
        <v>1</v>
      </c>
      <c r="D162" t="s">
        <v>5483</v>
      </c>
    </row>
    <row r="163" spans="1:4" x14ac:dyDescent="0.55000000000000004">
      <c r="A163" t="s">
        <v>454</v>
      </c>
      <c r="B163" s="1">
        <v>40372</v>
      </c>
      <c r="C163" t="s">
        <v>1</v>
      </c>
      <c r="D163" t="s">
        <v>5515</v>
      </c>
    </row>
    <row r="164" spans="1:4" x14ac:dyDescent="0.55000000000000004">
      <c r="A164" t="s">
        <v>455</v>
      </c>
      <c r="B164" s="1">
        <v>40372</v>
      </c>
      <c r="C164" t="s">
        <v>138</v>
      </c>
      <c r="D164" t="s">
        <v>5516</v>
      </c>
    </row>
    <row r="165" spans="1:4" x14ac:dyDescent="0.55000000000000004">
      <c r="A165" t="s">
        <v>460</v>
      </c>
      <c r="B165" s="1">
        <v>40372</v>
      </c>
      <c r="C165" t="s">
        <v>138</v>
      </c>
      <c r="D165" t="s">
        <v>5517</v>
      </c>
    </row>
    <row r="166" spans="1:4" x14ac:dyDescent="0.55000000000000004">
      <c r="A166" t="s">
        <v>461</v>
      </c>
      <c r="B166" s="1">
        <v>40373</v>
      </c>
      <c r="C166" t="s">
        <v>138</v>
      </c>
      <c r="D166" t="s">
        <v>5491</v>
      </c>
    </row>
    <row r="167" spans="1:4" x14ac:dyDescent="0.55000000000000004">
      <c r="A167" t="s">
        <v>464</v>
      </c>
      <c r="B167" s="1">
        <v>40373</v>
      </c>
      <c r="C167" t="s">
        <v>1</v>
      </c>
      <c r="D167" t="s">
        <v>5510</v>
      </c>
    </row>
    <row r="168" spans="1:4" x14ac:dyDescent="0.55000000000000004">
      <c r="A168" t="s">
        <v>465</v>
      </c>
      <c r="B168" s="1">
        <v>40373</v>
      </c>
      <c r="C168" t="s">
        <v>1</v>
      </c>
      <c r="D168" t="s">
        <v>5518</v>
      </c>
    </row>
    <row r="169" spans="1:4" x14ac:dyDescent="0.55000000000000004">
      <c r="A169" t="s">
        <v>468</v>
      </c>
      <c r="B169" s="1">
        <v>40373</v>
      </c>
      <c r="C169" t="s">
        <v>1</v>
      </c>
      <c r="D169" t="s">
        <v>5519</v>
      </c>
    </row>
    <row r="170" spans="1:4" x14ac:dyDescent="0.55000000000000004">
      <c r="A170" t="s">
        <v>470</v>
      </c>
      <c r="B170" s="1">
        <v>40373</v>
      </c>
      <c r="C170" t="s">
        <v>1</v>
      </c>
      <c r="D170" t="s">
        <v>5520</v>
      </c>
    </row>
    <row r="171" spans="1:4" x14ac:dyDescent="0.55000000000000004">
      <c r="A171" t="s">
        <v>472</v>
      </c>
      <c r="B171" s="1">
        <v>40373</v>
      </c>
      <c r="C171" t="s">
        <v>1</v>
      </c>
      <c r="D171" t="s">
        <v>5521</v>
      </c>
    </row>
    <row r="172" spans="1:4" x14ac:dyDescent="0.55000000000000004">
      <c r="A172" t="s">
        <v>479</v>
      </c>
      <c r="B172" s="1">
        <v>40374</v>
      </c>
      <c r="C172" t="s">
        <v>138</v>
      </c>
      <c r="D172" t="s">
        <v>5522</v>
      </c>
    </row>
    <row r="173" spans="1:4" x14ac:dyDescent="0.55000000000000004">
      <c r="A173" t="s">
        <v>482</v>
      </c>
      <c r="B173" s="1">
        <v>40374</v>
      </c>
      <c r="C173" t="s">
        <v>138</v>
      </c>
      <c r="D173" t="s">
        <v>5523</v>
      </c>
    </row>
    <row r="174" spans="1:4" x14ac:dyDescent="0.55000000000000004">
      <c r="A174" t="s">
        <v>484</v>
      </c>
      <c r="B174" s="1">
        <v>40374</v>
      </c>
      <c r="C174" t="s">
        <v>1</v>
      </c>
      <c r="D174" t="s">
        <v>5524</v>
      </c>
    </row>
    <row r="175" spans="1:4" x14ac:dyDescent="0.55000000000000004">
      <c r="A175" t="s">
        <v>487</v>
      </c>
      <c r="B175" s="1">
        <v>40375</v>
      </c>
      <c r="C175" t="s">
        <v>1</v>
      </c>
      <c r="D175" t="s">
        <v>5525</v>
      </c>
    </row>
    <row r="176" spans="1:4" x14ac:dyDescent="0.55000000000000004">
      <c r="A176" t="s">
        <v>488</v>
      </c>
      <c r="B176" s="1">
        <v>40375</v>
      </c>
      <c r="C176" t="s">
        <v>1</v>
      </c>
      <c r="D176" t="s">
        <v>5526</v>
      </c>
    </row>
    <row r="177" spans="1:4" x14ac:dyDescent="0.55000000000000004">
      <c r="A177" t="s">
        <v>489</v>
      </c>
      <c r="B177" s="1">
        <v>40375</v>
      </c>
      <c r="C177" t="s">
        <v>1</v>
      </c>
      <c r="D177" t="s">
        <v>5527</v>
      </c>
    </row>
    <row r="178" spans="1:4" x14ac:dyDescent="0.55000000000000004">
      <c r="A178" t="s">
        <v>496</v>
      </c>
      <c r="B178" s="1">
        <v>40375</v>
      </c>
      <c r="C178" t="s">
        <v>1</v>
      </c>
      <c r="D178" t="s">
        <v>5520</v>
      </c>
    </row>
    <row r="179" spans="1:4" x14ac:dyDescent="0.55000000000000004">
      <c r="A179" t="s">
        <v>497</v>
      </c>
      <c r="B179" s="1">
        <v>40375</v>
      </c>
      <c r="C179" t="s">
        <v>1</v>
      </c>
      <c r="D179" t="s">
        <v>5528</v>
      </c>
    </row>
    <row r="180" spans="1:4" x14ac:dyDescent="0.55000000000000004">
      <c r="A180" t="s">
        <v>505</v>
      </c>
      <c r="B180" s="1">
        <v>40379</v>
      </c>
      <c r="C180" t="s">
        <v>138</v>
      </c>
      <c r="D180" t="s">
        <v>5529</v>
      </c>
    </row>
    <row r="181" spans="1:4" x14ac:dyDescent="0.55000000000000004">
      <c r="A181" t="s">
        <v>506</v>
      </c>
      <c r="B181" s="1">
        <v>40380</v>
      </c>
      <c r="C181" t="s">
        <v>138</v>
      </c>
      <c r="D181" t="s">
        <v>5452</v>
      </c>
    </row>
    <row r="182" spans="1:4" x14ac:dyDescent="0.55000000000000004">
      <c r="A182" t="s">
        <v>507</v>
      </c>
      <c r="B182" s="1">
        <v>40380</v>
      </c>
      <c r="C182" t="s">
        <v>138</v>
      </c>
      <c r="D182" t="s">
        <v>5452</v>
      </c>
    </row>
    <row r="183" spans="1:4" x14ac:dyDescent="0.55000000000000004">
      <c r="A183" t="s">
        <v>508</v>
      </c>
      <c r="B183" s="1">
        <v>40389</v>
      </c>
      <c r="C183" t="s">
        <v>1</v>
      </c>
      <c r="D183" t="s">
        <v>5530</v>
      </c>
    </row>
    <row r="184" spans="1:4" x14ac:dyDescent="0.55000000000000004">
      <c r="A184" t="s">
        <v>509</v>
      </c>
      <c r="B184" s="1">
        <v>40389</v>
      </c>
      <c r="C184" t="s">
        <v>1</v>
      </c>
      <c r="D184" t="s">
        <v>5531</v>
      </c>
    </row>
    <row r="185" spans="1:4" x14ac:dyDescent="0.55000000000000004">
      <c r="A185" t="s">
        <v>510</v>
      </c>
      <c r="B185" s="1">
        <v>40389</v>
      </c>
      <c r="C185" t="s">
        <v>138</v>
      </c>
      <c r="D185" t="s">
        <v>5491</v>
      </c>
    </row>
    <row r="186" spans="1:4" x14ac:dyDescent="0.55000000000000004">
      <c r="A186" t="s">
        <v>512</v>
      </c>
      <c r="B186" s="1">
        <v>40389</v>
      </c>
      <c r="C186" t="s">
        <v>1</v>
      </c>
      <c r="D186" t="s">
        <v>5532</v>
      </c>
    </row>
    <row r="187" spans="1:4" x14ac:dyDescent="0.55000000000000004">
      <c r="A187" t="s">
        <v>513</v>
      </c>
      <c r="B187" s="1">
        <v>40389</v>
      </c>
      <c r="C187" t="s">
        <v>1</v>
      </c>
      <c r="D187" t="s">
        <v>5533</v>
      </c>
    </row>
    <row r="188" spans="1:4" x14ac:dyDescent="0.55000000000000004">
      <c r="A188" t="s">
        <v>514</v>
      </c>
      <c r="B188" s="1">
        <v>40389</v>
      </c>
      <c r="C188" t="s">
        <v>138</v>
      </c>
      <c r="D188" t="s">
        <v>5534</v>
      </c>
    </row>
    <row r="189" spans="1:4" x14ac:dyDescent="0.55000000000000004">
      <c r="A189" t="s">
        <v>5535</v>
      </c>
      <c r="B189" s="1">
        <v>40389</v>
      </c>
      <c r="C189" t="s">
        <v>1</v>
      </c>
      <c r="D189" t="s">
        <v>5536</v>
      </c>
    </row>
    <row r="190" spans="1:4" x14ac:dyDescent="0.55000000000000004">
      <c r="A190" t="s">
        <v>515</v>
      </c>
      <c r="B190" s="1">
        <v>40389</v>
      </c>
      <c r="C190" t="s">
        <v>1</v>
      </c>
      <c r="D190" t="s">
        <v>5533</v>
      </c>
    </row>
    <row r="191" spans="1:4" x14ac:dyDescent="0.55000000000000004">
      <c r="A191" t="s">
        <v>516</v>
      </c>
      <c r="B191" s="1">
        <v>40389</v>
      </c>
      <c r="C191" t="s">
        <v>1</v>
      </c>
      <c r="D191" t="s">
        <v>5537</v>
      </c>
    </row>
    <row r="192" spans="1:4" x14ac:dyDescent="0.55000000000000004">
      <c r="A192" t="s">
        <v>517</v>
      </c>
      <c r="B192" s="1">
        <v>40389</v>
      </c>
      <c r="C192" t="s">
        <v>1</v>
      </c>
      <c r="D192" t="s">
        <v>5538</v>
      </c>
    </row>
    <row r="193" spans="1:4" x14ac:dyDescent="0.55000000000000004">
      <c r="A193" t="s">
        <v>518</v>
      </c>
      <c r="B193" s="1">
        <v>40389</v>
      </c>
      <c r="C193" t="s">
        <v>1</v>
      </c>
      <c r="D193" t="s">
        <v>5499</v>
      </c>
    </row>
    <row r="194" spans="1:4" x14ac:dyDescent="0.55000000000000004">
      <c r="A194" t="s">
        <v>519</v>
      </c>
      <c r="B194" s="1">
        <v>40389</v>
      </c>
      <c r="C194" t="s">
        <v>1</v>
      </c>
      <c r="D194" t="s">
        <v>5539</v>
      </c>
    </row>
    <row r="195" spans="1:4" x14ac:dyDescent="0.55000000000000004">
      <c r="A195" t="s">
        <v>520</v>
      </c>
      <c r="B195" s="1">
        <v>40389</v>
      </c>
      <c r="C195" t="s">
        <v>1</v>
      </c>
      <c r="D195" t="s">
        <v>5540</v>
      </c>
    </row>
    <row r="196" spans="1:4" x14ac:dyDescent="0.55000000000000004">
      <c r="A196" t="s">
        <v>521</v>
      </c>
      <c r="B196" s="1">
        <v>40389</v>
      </c>
      <c r="C196" t="s">
        <v>1</v>
      </c>
      <c r="D196" t="s">
        <v>5541</v>
      </c>
    </row>
    <row r="197" spans="1:4" x14ac:dyDescent="0.55000000000000004">
      <c r="A197" t="s">
        <v>526</v>
      </c>
      <c r="B197" s="1">
        <v>40389</v>
      </c>
      <c r="C197" t="s">
        <v>1</v>
      </c>
      <c r="D197" t="s">
        <v>5542</v>
      </c>
    </row>
    <row r="198" spans="1:4" x14ac:dyDescent="0.55000000000000004">
      <c r="A198" t="s">
        <v>527</v>
      </c>
      <c r="B198" s="1">
        <v>40389</v>
      </c>
      <c r="C198" t="s">
        <v>1</v>
      </c>
      <c r="D198" t="s">
        <v>5543</v>
      </c>
    </row>
    <row r="199" spans="1:4" x14ac:dyDescent="0.55000000000000004">
      <c r="A199" t="s">
        <v>537</v>
      </c>
      <c r="B199" s="1">
        <v>40389</v>
      </c>
      <c r="C199" t="s">
        <v>1</v>
      </c>
      <c r="D199" t="s">
        <v>5544</v>
      </c>
    </row>
    <row r="200" spans="1:4" x14ac:dyDescent="0.55000000000000004">
      <c r="A200" t="s">
        <v>538</v>
      </c>
      <c r="B200" s="1">
        <v>40389</v>
      </c>
      <c r="C200" t="s">
        <v>1</v>
      </c>
      <c r="D200" t="s">
        <v>5545</v>
      </c>
    </row>
    <row r="201" spans="1:4" x14ac:dyDescent="0.55000000000000004">
      <c r="A201" t="s">
        <v>539</v>
      </c>
      <c r="B201" s="1">
        <v>40389</v>
      </c>
      <c r="C201" t="s">
        <v>1</v>
      </c>
      <c r="D201" t="s">
        <v>5546</v>
      </c>
    </row>
    <row r="202" spans="1:4" x14ac:dyDescent="0.55000000000000004">
      <c r="A202" t="s">
        <v>540</v>
      </c>
      <c r="B202" s="1">
        <v>40389</v>
      </c>
      <c r="C202" t="s">
        <v>1</v>
      </c>
      <c r="D202" t="s">
        <v>5547</v>
      </c>
    </row>
    <row r="203" spans="1:4" x14ac:dyDescent="0.55000000000000004">
      <c r="A203" t="s">
        <v>541</v>
      </c>
      <c r="B203" s="1">
        <v>40389</v>
      </c>
      <c r="C203" t="s">
        <v>1</v>
      </c>
      <c r="D203" t="s">
        <v>5521</v>
      </c>
    </row>
    <row r="204" spans="1:4" x14ac:dyDescent="0.55000000000000004">
      <c r="A204" t="s">
        <v>542</v>
      </c>
      <c r="B204" s="1">
        <v>40389</v>
      </c>
      <c r="C204" t="s">
        <v>1</v>
      </c>
      <c r="D204" t="s">
        <v>5548</v>
      </c>
    </row>
    <row r="205" spans="1:4" x14ac:dyDescent="0.55000000000000004">
      <c r="A205" t="s">
        <v>543</v>
      </c>
      <c r="B205" s="1">
        <v>40389</v>
      </c>
      <c r="C205" t="s">
        <v>1</v>
      </c>
      <c r="D205" t="s">
        <v>5549</v>
      </c>
    </row>
    <row r="206" spans="1:4" x14ac:dyDescent="0.55000000000000004">
      <c r="A206" t="s">
        <v>546</v>
      </c>
      <c r="B206" s="1">
        <v>40389</v>
      </c>
      <c r="C206" t="s">
        <v>1</v>
      </c>
      <c r="D206" t="s">
        <v>5550</v>
      </c>
    </row>
    <row r="207" spans="1:4" x14ac:dyDescent="0.55000000000000004">
      <c r="A207" t="s">
        <v>549</v>
      </c>
      <c r="B207" s="1">
        <v>40389</v>
      </c>
      <c r="C207" t="s">
        <v>1</v>
      </c>
      <c r="D207" t="s">
        <v>5551</v>
      </c>
    </row>
    <row r="208" spans="1:4" x14ac:dyDescent="0.55000000000000004">
      <c r="A208" t="s">
        <v>551</v>
      </c>
      <c r="B208" s="1">
        <v>40389</v>
      </c>
      <c r="C208" t="s">
        <v>1</v>
      </c>
      <c r="D208" t="s">
        <v>5552</v>
      </c>
    </row>
    <row r="209" spans="1:4" x14ac:dyDescent="0.55000000000000004">
      <c r="A209" t="s">
        <v>553</v>
      </c>
      <c r="B209" s="1">
        <v>40389</v>
      </c>
      <c r="C209" t="s">
        <v>1</v>
      </c>
      <c r="D209" t="s">
        <v>5499</v>
      </c>
    </row>
    <row r="210" spans="1:4" x14ac:dyDescent="0.55000000000000004">
      <c r="A210" t="s">
        <v>556</v>
      </c>
      <c r="B210" s="1">
        <v>40389</v>
      </c>
      <c r="C210" t="s">
        <v>138</v>
      </c>
      <c r="D210" t="s">
        <v>5553</v>
      </c>
    </row>
    <row r="211" spans="1:4" x14ac:dyDescent="0.55000000000000004">
      <c r="A211" t="s">
        <v>559</v>
      </c>
      <c r="B211" s="1">
        <v>40389</v>
      </c>
      <c r="C211" t="s">
        <v>1</v>
      </c>
      <c r="D211" t="s">
        <v>5554</v>
      </c>
    </row>
    <row r="212" spans="1:4" x14ac:dyDescent="0.55000000000000004">
      <c r="A212" t="s">
        <v>560</v>
      </c>
      <c r="B212" s="1">
        <v>40389</v>
      </c>
      <c r="C212" t="s">
        <v>138</v>
      </c>
      <c r="D212" t="s">
        <v>5483</v>
      </c>
    </row>
    <row r="213" spans="1:4" x14ac:dyDescent="0.55000000000000004">
      <c r="A213" t="s">
        <v>562</v>
      </c>
      <c r="B213" s="1">
        <v>40389</v>
      </c>
      <c r="C213" t="s">
        <v>1</v>
      </c>
      <c r="D213" t="s">
        <v>5528</v>
      </c>
    </row>
    <row r="214" spans="1:4" x14ac:dyDescent="0.55000000000000004">
      <c r="A214" t="s">
        <v>563</v>
      </c>
      <c r="B214" s="1">
        <v>40389</v>
      </c>
      <c r="C214" t="s">
        <v>138</v>
      </c>
      <c r="D214" t="s">
        <v>5368</v>
      </c>
    </row>
    <row r="215" spans="1:4" x14ac:dyDescent="0.55000000000000004">
      <c r="A215" t="s">
        <v>564</v>
      </c>
      <c r="B215" s="1">
        <v>40389</v>
      </c>
      <c r="C215" t="s">
        <v>138</v>
      </c>
      <c r="D215" t="s">
        <v>5368</v>
      </c>
    </row>
    <row r="216" spans="1:4" x14ac:dyDescent="0.55000000000000004">
      <c r="A216" t="s">
        <v>565</v>
      </c>
      <c r="B216" s="1">
        <v>40389</v>
      </c>
      <c r="C216" t="s">
        <v>138</v>
      </c>
      <c r="D216" t="s">
        <v>5444</v>
      </c>
    </row>
    <row r="217" spans="1:4" x14ac:dyDescent="0.55000000000000004">
      <c r="A217" t="s">
        <v>5555</v>
      </c>
      <c r="B217" s="1">
        <v>40389</v>
      </c>
      <c r="C217" t="s">
        <v>1</v>
      </c>
      <c r="D217" t="s">
        <v>5556</v>
      </c>
    </row>
    <row r="218" spans="1:4" x14ac:dyDescent="0.55000000000000004">
      <c r="A218" t="s">
        <v>566</v>
      </c>
      <c r="B218" s="1">
        <v>40389</v>
      </c>
      <c r="C218" t="s">
        <v>1</v>
      </c>
      <c r="D218" t="s">
        <v>5557</v>
      </c>
    </row>
    <row r="219" spans="1:4" x14ac:dyDescent="0.55000000000000004">
      <c r="A219" t="s">
        <v>567</v>
      </c>
      <c r="B219" s="1">
        <v>40389</v>
      </c>
      <c r="C219" t="s">
        <v>138</v>
      </c>
      <c r="D219" t="s">
        <v>5491</v>
      </c>
    </row>
    <row r="220" spans="1:4" x14ac:dyDescent="0.55000000000000004">
      <c r="A220" t="s">
        <v>568</v>
      </c>
      <c r="B220" s="1">
        <v>40392</v>
      </c>
      <c r="C220" t="s">
        <v>1</v>
      </c>
      <c r="D220" t="s">
        <v>5558</v>
      </c>
    </row>
    <row r="221" spans="1:4" x14ac:dyDescent="0.55000000000000004">
      <c r="A221" t="s">
        <v>569</v>
      </c>
      <c r="B221" s="1">
        <v>40392</v>
      </c>
      <c r="C221" t="s">
        <v>1</v>
      </c>
      <c r="D221" t="s">
        <v>5521</v>
      </c>
    </row>
    <row r="222" spans="1:4" x14ac:dyDescent="0.55000000000000004">
      <c r="A222" t="s">
        <v>570</v>
      </c>
      <c r="B222" s="1">
        <v>40392</v>
      </c>
      <c r="C222" t="s">
        <v>1</v>
      </c>
      <c r="D222" t="s">
        <v>5559</v>
      </c>
    </row>
    <row r="223" spans="1:4" x14ac:dyDescent="0.55000000000000004">
      <c r="A223" t="s">
        <v>571</v>
      </c>
      <c r="B223" s="1">
        <v>40392</v>
      </c>
      <c r="C223" t="s">
        <v>138</v>
      </c>
      <c r="D223" t="s">
        <v>5516</v>
      </c>
    </row>
    <row r="224" spans="1:4" x14ac:dyDescent="0.55000000000000004">
      <c r="A224" t="s">
        <v>574</v>
      </c>
      <c r="B224" s="1">
        <v>40393</v>
      </c>
      <c r="C224" t="s">
        <v>1</v>
      </c>
      <c r="D224" t="s">
        <v>5560</v>
      </c>
    </row>
    <row r="225" spans="1:4" x14ac:dyDescent="0.55000000000000004">
      <c r="A225" t="s">
        <v>575</v>
      </c>
      <c r="B225" s="1">
        <v>40393</v>
      </c>
      <c r="C225" t="s">
        <v>1</v>
      </c>
      <c r="D225" t="s">
        <v>5561</v>
      </c>
    </row>
    <row r="226" spans="1:4" x14ac:dyDescent="0.55000000000000004">
      <c r="A226" t="s">
        <v>581</v>
      </c>
      <c r="B226" s="1">
        <v>40393</v>
      </c>
      <c r="C226" t="s">
        <v>1</v>
      </c>
      <c r="D226" t="s">
        <v>5556</v>
      </c>
    </row>
    <row r="227" spans="1:4" x14ac:dyDescent="0.55000000000000004">
      <c r="A227" t="s">
        <v>583</v>
      </c>
      <c r="B227" s="1">
        <v>40393</v>
      </c>
      <c r="C227" t="s">
        <v>1</v>
      </c>
      <c r="D227" t="s">
        <v>5562</v>
      </c>
    </row>
    <row r="228" spans="1:4" x14ac:dyDescent="0.55000000000000004">
      <c r="A228" t="s">
        <v>584</v>
      </c>
      <c r="B228" s="1">
        <v>40393</v>
      </c>
      <c r="C228" t="s">
        <v>1</v>
      </c>
      <c r="D228" t="s">
        <v>5563</v>
      </c>
    </row>
    <row r="229" spans="1:4" x14ac:dyDescent="0.55000000000000004">
      <c r="A229" t="s">
        <v>585</v>
      </c>
      <c r="B229" s="1">
        <v>40393</v>
      </c>
      <c r="C229" t="s">
        <v>1</v>
      </c>
      <c r="D229" t="s">
        <v>5564</v>
      </c>
    </row>
    <row r="230" spans="1:4" x14ac:dyDescent="0.55000000000000004">
      <c r="A230" t="s">
        <v>592</v>
      </c>
      <c r="B230" s="1">
        <v>40393</v>
      </c>
      <c r="C230" t="s">
        <v>1</v>
      </c>
      <c r="D230" t="s">
        <v>5565</v>
      </c>
    </row>
    <row r="231" spans="1:4" x14ac:dyDescent="0.55000000000000004">
      <c r="A231" t="s">
        <v>593</v>
      </c>
      <c r="B231" s="1">
        <v>40394</v>
      </c>
      <c r="C231" t="s">
        <v>138</v>
      </c>
      <c r="D231" t="s">
        <v>5566</v>
      </c>
    </row>
    <row r="232" spans="1:4" x14ac:dyDescent="0.55000000000000004">
      <c r="A232" t="s">
        <v>596</v>
      </c>
      <c r="B232" s="1">
        <v>40394</v>
      </c>
      <c r="C232" t="s">
        <v>1</v>
      </c>
      <c r="D232" t="s">
        <v>5567</v>
      </c>
    </row>
    <row r="233" spans="1:4" x14ac:dyDescent="0.55000000000000004">
      <c r="A233" t="s">
        <v>598</v>
      </c>
      <c r="B233" s="1">
        <v>40394</v>
      </c>
      <c r="C233" t="s">
        <v>1</v>
      </c>
      <c r="D233" t="s">
        <v>5568</v>
      </c>
    </row>
    <row r="234" spans="1:4" x14ac:dyDescent="0.55000000000000004">
      <c r="A234" t="s">
        <v>601</v>
      </c>
      <c r="B234" s="1">
        <v>40394</v>
      </c>
      <c r="C234" t="s">
        <v>138</v>
      </c>
      <c r="D234" t="s">
        <v>5569</v>
      </c>
    </row>
    <row r="235" spans="1:4" x14ac:dyDescent="0.55000000000000004">
      <c r="A235" t="s">
        <v>602</v>
      </c>
      <c r="B235" s="1">
        <v>40394</v>
      </c>
      <c r="C235" t="s">
        <v>138</v>
      </c>
      <c r="D235" t="s">
        <v>5570</v>
      </c>
    </row>
    <row r="236" spans="1:4" x14ac:dyDescent="0.55000000000000004">
      <c r="A236" t="s">
        <v>603</v>
      </c>
      <c r="B236" s="1">
        <v>40394</v>
      </c>
      <c r="C236" t="s">
        <v>1</v>
      </c>
      <c r="D236" t="s">
        <v>5571</v>
      </c>
    </row>
    <row r="237" spans="1:4" x14ac:dyDescent="0.55000000000000004">
      <c r="A237" t="s">
        <v>606</v>
      </c>
      <c r="B237" s="1">
        <v>40394</v>
      </c>
      <c r="C237" t="s">
        <v>138</v>
      </c>
      <c r="D237" t="s">
        <v>5559</v>
      </c>
    </row>
    <row r="238" spans="1:4" x14ac:dyDescent="0.55000000000000004">
      <c r="A238" t="s">
        <v>607</v>
      </c>
      <c r="B238" s="1">
        <v>40394</v>
      </c>
      <c r="C238" t="s">
        <v>138</v>
      </c>
      <c r="D238" t="s">
        <v>5572</v>
      </c>
    </row>
    <row r="239" spans="1:4" x14ac:dyDescent="0.55000000000000004">
      <c r="A239" t="s">
        <v>5573</v>
      </c>
      <c r="B239" s="1">
        <v>40395</v>
      </c>
      <c r="C239" t="s">
        <v>138</v>
      </c>
      <c r="D239" t="s">
        <v>5574</v>
      </c>
    </row>
    <row r="240" spans="1:4" x14ac:dyDescent="0.55000000000000004">
      <c r="A240" t="s">
        <v>608</v>
      </c>
      <c r="B240" s="1">
        <v>40395</v>
      </c>
      <c r="C240" t="s">
        <v>138</v>
      </c>
      <c r="D240" t="s">
        <v>5574</v>
      </c>
    </row>
    <row r="241" spans="1:4" x14ac:dyDescent="0.55000000000000004">
      <c r="A241" t="s">
        <v>609</v>
      </c>
      <c r="B241" s="1">
        <v>40395</v>
      </c>
      <c r="C241" t="s">
        <v>1</v>
      </c>
      <c r="D241" t="s">
        <v>5575</v>
      </c>
    </row>
    <row r="242" spans="1:4" x14ac:dyDescent="0.55000000000000004">
      <c r="A242" t="s">
        <v>611</v>
      </c>
      <c r="B242" s="1">
        <v>40396</v>
      </c>
      <c r="C242" t="s">
        <v>138</v>
      </c>
      <c r="D242" t="s">
        <v>5576</v>
      </c>
    </row>
    <row r="243" spans="1:4" x14ac:dyDescent="0.55000000000000004">
      <c r="A243" t="s">
        <v>612</v>
      </c>
      <c r="B243" s="1">
        <v>40396</v>
      </c>
      <c r="C243" t="s">
        <v>1</v>
      </c>
      <c r="D243" t="s">
        <v>5499</v>
      </c>
    </row>
    <row r="244" spans="1:4" x14ac:dyDescent="0.55000000000000004">
      <c r="A244" t="s">
        <v>613</v>
      </c>
      <c r="B244" s="1">
        <v>40396</v>
      </c>
      <c r="C244" t="s">
        <v>1</v>
      </c>
      <c r="D244" t="s">
        <v>5577</v>
      </c>
    </row>
    <row r="245" spans="1:4" x14ac:dyDescent="0.55000000000000004">
      <c r="A245" t="s">
        <v>614</v>
      </c>
      <c r="B245" s="1">
        <v>40396</v>
      </c>
      <c r="C245" t="s">
        <v>1</v>
      </c>
      <c r="D245" t="s">
        <v>5578</v>
      </c>
    </row>
    <row r="246" spans="1:4" x14ac:dyDescent="0.55000000000000004">
      <c r="A246" t="s">
        <v>615</v>
      </c>
      <c r="B246" s="1">
        <v>40396</v>
      </c>
      <c r="C246" t="s">
        <v>1</v>
      </c>
      <c r="D246" t="s">
        <v>5579</v>
      </c>
    </row>
    <row r="247" spans="1:4" x14ac:dyDescent="0.55000000000000004">
      <c r="A247" t="s">
        <v>618</v>
      </c>
      <c r="B247" s="1">
        <v>40396</v>
      </c>
      <c r="C247" t="s">
        <v>1</v>
      </c>
      <c r="D247" t="s">
        <v>5567</v>
      </c>
    </row>
    <row r="248" spans="1:4" x14ac:dyDescent="0.55000000000000004">
      <c r="A248" t="s">
        <v>5580</v>
      </c>
      <c r="B248" s="1">
        <v>40396</v>
      </c>
      <c r="C248" t="s">
        <v>138</v>
      </c>
      <c r="D248" t="s">
        <v>5516</v>
      </c>
    </row>
    <row r="249" spans="1:4" x14ac:dyDescent="0.55000000000000004">
      <c r="A249" t="s">
        <v>5581</v>
      </c>
      <c r="B249" s="1">
        <v>40396</v>
      </c>
      <c r="C249" t="s">
        <v>138</v>
      </c>
      <c r="D249" t="s">
        <v>5516</v>
      </c>
    </row>
    <row r="250" spans="1:4" x14ac:dyDescent="0.55000000000000004">
      <c r="A250" t="s">
        <v>619</v>
      </c>
      <c r="B250" s="1">
        <v>40396</v>
      </c>
      <c r="C250" t="s">
        <v>138</v>
      </c>
      <c r="D250" t="s">
        <v>5368</v>
      </c>
    </row>
    <row r="251" spans="1:4" x14ac:dyDescent="0.55000000000000004">
      <c r="A251" t="s">
        <v>622</v>
      </c>
      <c r="B251" s="1">
        <v>40400</v>
      </c>
      <c r="C251" t="s">
        <v>1</v>
      </c>
      <c r="D251" t="s">
        <v>5582</v>
      </c>
    </row>
    <row r="252" spans="1:4" x14ac:dyDescent="0.55000000000000004">
      <c r="A252" t="s">
        <v>623</v>
      </c>
      <c r="B252" s="1">
        <v>40400</v>
      </c>
      <c r="C252" t="s">
        <v>1</v>
      </c>
      <c r="D252" t="s">
        <v>5427</v>
      </c>
    </row>
    <row r="253" spans="1:4" x14ac:dyDescent="0.55000000000000004">
      <c r="A253" t="s">
        <v>624</v>
      </c>
      <c r="B253" s="1">
        <v>40400</v>
      </c>
      <c r="C253" t="s">
        <v>1</v>
      </c>
      <c r="D253" t="s">
        <v>5582</v>
      </c>
    </row>
    <row r="254" spans="1:4" x14ac:dyDescent="0.55000000000000004">
      <c r="A254" t="s">
        <v>625</v>
      </c>
      <c r="B254" s="1">
        <v>40400</v>
      </c>
      <c r="C254" t="s">
        <v>1</v>
      </c>
      <c r="D254" t="s">
        <v>5583</v>
      </c>
    </row>
    <row r="255" spans="1:4" x14ac:dyDescent="0.55000000000000004">
      <c r="A255" t="s">
        <v>626</v>
      </c>
      <c r="B255" s="1">
        <v>40400</v>
      </c>
      <c r="C255" t="s">
        <v>1</v>
      </c>
      <c r="D255" t="s">
        <v>5584</v>
      </c>
    </row>
    <row r="256" spans="1:4" x14ac:dyDescent="0.55000000000000004">
      <c r="A256" t="s">
        <v>627</v>
      </c>
      <c r="B256" s="1">
        <v>40400</v>
      </c>
      <c r="C256" t="s">
        <v>1</v>
      </c>
      <c r="D256" t="s">
        <v>5585</v>
      </c>
    </row>
    <row r="257" spans="1:4" x14ac:dyDescent="0.55000000000000004">
      <c r="A257" t="s">
        <v>629</v>
      </c>
      <c r="B257" s="1">
        <v>40400</v>
      </c>
      <c r="C257" t="s">
        <v>1</v>
      </c>
      <c r="D257" t="s">
        <v>5586</v>
      </c>
    </row>
    <row r="258" spans="1:4" x14ac:dyDescent="0.55000000000000004">
      <c r="A258" t="s">
        <v>632</v>
      </c>
      <c r="B258" s="1">
        <v>40403</v>
      </c>
      <c r="C258" t="s">
        <v>1</v>
      </c>
      <c r="D258" t="s">
        <v>5587</v>
      </c>
    </row>
    <row r="259" spans="1:4" x14ac:dyDescent="0.55000000000000004">
      <c r="A259" t="s">
        <v>633</v>
      </c>
      <c r="B259" s="1">
        <v>40403</v>
      </c>
      <c r="C259" t="s">
        <v>1</v>
      </c>
      <c r="D259" t="s">
        <v>5588</v>
      </c>
    </row>
    <row r="260" spans="1:4" x14ac:dyDescent="0.55000000000000004">
      <c r="A260" t="s">
        <v>636</v>
      </c>
      <c r="B260" s="1">
        <v>40403</v>
      </c>
      <c r="C260" t="s">
        <v>1</v>
      </c>
      <c r="D260" t="s">
        <v>5589</v>
      </c>
    </row>
    <row r="261" spans="1:4" x14ac:dyDescent="0.55000000000000004">
      <c r="A261" t="s">
        <v>639</v>
      </c>
      <c r="B261" s="1">
        <v>40406</v>
      </c>
      <c r="C261" t="s">
        <v>1</v>
      </c>
      <c r="D261" t="s">
        <v>5486</v>
      </c>
    </row>
    <row r="262" spans="1:4" x14ac:dyDescent="0.55000000000000004">
      <c r="A262" t="s">
        <v>644</v>
      </c>
      <c r="B262" s="1">
        <v>40406</v>
      </c>
      <c r="C262" t="s">
        <v>1</v>
      </c>
      <c r="D262" t="s">
        <v>5590</v>
      </c>
    </row>
    <row r="263" spans="1:4" x14ac:dyDescent="0.55000000000000004">
      <c r="A263" t="s">
        <v>646</v>
      </c>
      <c r="B263" s="1">
        <v>40406</v>
      </c>
      <c r="C263" t="s">
        <v>1</v>
      </c>
      <c r="D263" t="s">
        <v>5591</v>
      </c>
    </row>
    <row r="264" spans="1:4" x14ac:dyDescent="0.55000000000000004">
      <c r="A264" t="s">
        <v>647</v>
      </c>
      <c r="B264" s="1">
        <v>40406</v>
      </c>
      <c r="C264" t="s">
        <v>1</v>
      </c>
      <c r="D264" t="s">
        <v>5592</v>
      </c>
    </row>
    <row r="265" spans="1:4" x14ac:dyDescent="0.55000000000000004">
      <c r="A265" t="s">
        <v>648</v>
      </c>
      <c r="B265" s="1">
        <v>40406</v>
      </c>
      <c r="C265" t="s">
        <v>1</v>
      </c>
      <c r="D265" t="s">
        <v>5593</v>
      </c>
    </row>
    <row r="266" spans="1:4" x14ac:dyDescent="0.55000000000000004">
      <c r="A266" t="s">
        <v>649</v>
      </c>
      <c r="B266" s="1">
        <v>40406</v>
      </c>
      <c r="C266" t="s">
        <v>1</v>
      </c>
      <c r="D266" t="s">
        <v>5594</v>
      </c>
    </row>
    <row r="267" spans="1:4" x14ac:dyDescent="0.55000000000000004">
      <c r="A267" t="s">
        <v>650</v>
      </c>
      <c r="B267" s="1">
        <v>40406</v>
      </c>
      <c r="C267" t="s">
        <v>1</v>
      </c>
      <c r="D267" t="s">
        <v>5595</v>
      </c>
    </row>
    <row r="268" spans="1:4" x14ac:dyDescent="0.55000000000000004">
      <c r="A268" t="s">
        <v>5596</v>
      </c>
      <c r="B268" s="1">
        <v>40406</v>
      </c>
      <c r="C268" t="s">
        <v>1</v>
      </c>
      <c r="D268" t="s">
        <v>5486</v>
      </c>
    </row>
    <row r="269" spans="1:4" x14ac:dyDescent="0.55000000000000004">
      <c r="A269" t="s">
        <v>651</v>
      </c>
      <c r="B269" s="1">
        <v>40406</v>
      </c>
      <c r="C269" t="s">
        <v>1</v>
      </c>
      <c r="D269" t="s">
        <v>5597</v>
      </c>
    </row>
    <row r="270" spans="1:4" x14ac:dyDescent="0.55000000000000004">
      <c r="A270" t="s">
        <v>654</v>
      </c>
      <c r="B270" s="1">
        <v>40406</v>
      </c>
      <c r="C270" t="s">
        <v>1</v>
      </c>
      <c r="D270" t="s">
        <v>5598</v>
      </c>
    </row>
    <row r="271" spans="1:4" x14ac:dyDescent="0.55000000000000004">
      <c r="A271" t="s">
        <v>657</v>
      </c>
      <c r="B271" s="1">
        <v>40406</v>
      </c>
      <c r="C271" t="s">
        <v>138</v>
      </c>
      <c r="D271" t="s">
        <v>5599</v>
      </c>
    </row>
    <row r="272" spans="1:4" x14ac:dyDescent="0.55000000000000004">
      <c r="A272" t="s">
        <v>659</v>
      </c>
      <c r="B272" s="1">
        <v>40406</v>
      </c>
      <c r="C272" t="s">
        <v>1</v>
      </c>
      <c r="D272" t="s">
        <v>5600</v>
      </c>
    </row>
    <row r="273" spans="1:4" x14ac:dyDescent="0.55000000000000004">
      <c r="A273" t="s">
        <v>661</v>
      </c>
      <c r="B273" s="1">
        <v>40407</v>
      </c>
      <c r="C273" t="s">
        <v>1</v>
      </c>
      <c r="D273" t="s">
        <v>5586</v>
      </c>
    </row>
    <row r="274" spans="1:4" x14ac:dyDescent="0.55000000000000004">
      <c r="A274" t="s">
        <v>664</v>
      </c>
      <c r="B274" s="1">
        <v>40407</v>
      </c>
      <c r="C274" t="s">
        <v>138</v>
      </c>
      <c r="D274" t="s">
        <v>5601</v>
      </c>
    </row>
    <row r="275" spans="1:4" x14ac:dyDescent="0.55000000000000004">
      <c r="A275" t="s">
        <v>670</v>
      </c>
      <c r="B275" s="1">
        <v>40409</v>
      </c>
      <c r="C275" t="s">
        <v>1</v>
      </c>
      <c r="D275" t="s">
        <v>5590</v>
      </c>
    </row>
    <row r="276" spans="1:4" x14ac:dyDescent="0.55000000000000004">
      <c r="A276" t="s">
        <v>671</v>
      </c>
      <c r="B276" s="1">
        <v>40409</v>
      </c>
      <c r="C276" t="s">
        <v>1</v>
      </c>
      <c r="D276" t="s">
        <v>5602</v>
      </c>
    </row>
    <row r="277" spans="1:4" x14ac:dyDescent="0.55000000000000004">
      <c r="A277" t="s">
        <v>672</v>
      </c>
      <c r="B277" s="1">
        <v>40409</v>
      </c>
      <c r="C277" t="s">
        <v>1</v>
      </c>
      <c r="D277" t="s">
        <v>5603</v>
      </c>
    </row>
    <row r="278" spans="1:4" x14ac:dyDescent="0.55000000000000004">
      <c r="A278" t="s">
        <v>673</v>
      </c>
      <c r="B278" s="1">
        <v>40409</v>
      </c>
      <c r="C278" t="s">
        <v>138</v>
      </c>
      <c r="D278" t="s">
        <v>5604</v>
      </c>
    </row>
    <row r="279" spans="1:4" x14ac:dyDescent="0.55000000000000004">
      <c r="A279" t="s">
        <v>678</v>
      </c>
      <c r="B279" s="1">
        <v>40409</v>
      </c>
      <c r="C279" t="s">
        <v>138</v>
      </c>
      <c r="D279" t="s">
        <v>5605</v>
      </c>
    </row>
    <row r="280" spans="1:4" x14ac:dyDescent="0.55000000000000004">
      <c r="A280" t="s">
        <v>681</v>
      </c>
      <c r="B280" s="1">
        <v>40409</v>
      </c>
      <c r="C280" t="s">
        <v>1</v>
      </c>
      <c r="D280" t="s">
        <v>5396</v>
      </c>
    </row>
    <row r="281" spans="1:4" x14ac:dyDescent="0.55000000000000004">
      <c r="A281" t="s">
        <v>682</v>
      </c>
      <c r="B281" s="1">
        <v>40410</v>
      </c>
      <c r="C281" t="s">
        <v>1</v>
      </c>
      <c r="D281" t="s">
        <v>5606</v>
      </c>
    </row>
    <row r="282" spans="1:4" x14ac:dyDescent="0.55000000000000004">
      <c r="A282" t="s">
        <v>684</v>
      </c>
      <c r="B282" s="1">
        <v>40410</v>
      </c>
      <c r="C282" t="s">
        <v>1</v>
      </c>
      <c r="D282" t="s">
        <v>5607</v>
      </c>
    </row>
    <row r="283" spans="1:4" x14ac:dyDescent="0.55000000000000004">
      <c r="A283" t="s">
        <v>685</v>
      </c>
      <c r="B283" s="1">
        <v>40410</v>
      </c>
      <c r="C283" t="s">
        <v>1</v>
      </c>
      <c r="D283" t="s">
        <v>5608</v>
      </c>
    </row>
    <row r="284" spans="1:4" x14ac:dyDescent="0.55000000000000004">
      <c r="A284" t="s">
        <v>693</v>
      </c>
      <c r="B284" s="1">
        <v>40410</v>
      </c>
      <c r="C284" t="s">
        <v>1</v>
      </c>
      <c r="D284" t="s">
        <v>5609</v>
      </c>
    </row>
    <row r="285" spans="1:4" x14ac:dyDescent="0.55000000000000004">
      <c r="A285" t="s">
        <v>694</v>
      </c>
      <c r="B285" s="1">
        <v>40413</v>
      </c>
      <c r="C285" t="s">
        <v>1</v>
      </c>
      <c r="D285" t="s">
        <v>5610</v>
      </c>
    </row>
    <row r="286" spans="1:4" x14ac:dyDescent="0.55000000000000004">
      <c r="A286" t="s">
        <v>695</v>
      </c>
      <c r="B286" s="1">
        <v>40413</v>
      </c>
      <c r="C286" t="s">
        <v>1</v>
      </c>
      <c r="D286" t="s">
        <v>5611</v>
      </c>
    </row>
    <row r="287" spans="1:4" x14ac:dyDescent="0.55000000000000004">
      <c r="A287" t="s">
        <v>696</v>
      </c>
      <c r="B287" s="1">
        <v>40413</v>
      </c>
      <c r="C287" t="s">
        <v>1</v>
      </c>
      <c r="D287" t="s">
        <v>5612</v>
      </c>
    </row>
    <row r="288" spans="1:4" x14ac:dyDescent="0.55000000000000004">
      <c r="A288" t="s">
        <v>697</v>
      </c>
      <c r="B288" s="1">
        <v>40413</v>
      </c>
      <c r="C288" t="s">
        <v>138</v>
      </c>
      <c r="D288" t="s">
        <v>5613</v>
      </c>
    </row>
    <row r="289" spans="1:4" x14ac:dyDescent="0.55000000000000004">
      <c r="A289" t="s">
        <v>698</v>
      </c>
      <c r="B289" s="1">
        <v>40415</v>
      </c>
      <c r="C289" t="s">
        <v>1</v>
      </c>
      <c r="D289" t="s">
        <v>5614</v>
      </c>
    </row>
    <row r="290" spans="1:4" x14ac:dyDescent="0.55000000000000004">
      <c r="A290" t="s">
        <v>699</v>
      </c>
      <c r="B290" s="1">
        <v>40415</v>
      </c>
      <c r="C290" t="s">
        <v>1</v>
      </c>
      <c r="D290" t="s">
        <v>5615</v>
      </c>
    </row>
    <row r="291" spans="1:4" x14ac:dyDescent="0.55000000000000004">
      <c r="A291" t="s">
        <v>700</v>
      </c>
      <c r="B291" s="1">
        <v>40415</v>
      </c>
      <c r="C291" t="s">
        <v>1</v>
      </c>
      <c r="D291" t="s">
        <v>5616</v>
      </c>
    </row>
    <row r="292" spans="1:4" x14ac:dyDescent="0.55000000000000004">
      <c r="A292" t="s">
        <v>701</v>
      </c>
      <c r="B292" s="1">
        <v>40417</v>
      </c>
      <c r="C292" t="s">
        <v>138</v>
      </c>
      <c r="D292" t="s">
        <v>5617</v>
      </c>
    </row>
    <row r="293" spans="1:4" x14ac:dyDescent="0.55000000000000004">
      <c r="A293" t="s">
        <v>704</v>
      </c>
      <c r="B293" s="1">
        <v>40417</v>
      </c>
      <c r="C293" t="s">
        <v>138</v>
      </c>
      <c r="D293" t="s">
        <v>5618</v>
      </c>
    </row>
    <row r="294" spans="1:4" x14ac:dyDescent="0.55000000000000004">
      <c r="A294" t="s">
        <v>705</v>
      </c>
      <c r="B294" s="1">
        <v>40428</v>
      </c>
      <c r="C294" t="s">
        <v>1</v>
      </c>
      <c r="D294" t="s">
        <v>5619</v>
      </c>
    </row>
    <row r="295" spans="1:4" x14ac:dyDescent="0.55000000000000004">
      <c r="A295" t="s">
        <v>706</v>
      </c>
      <c r="B295" s="1">
        <v>40428</v>
      </c>
      <c r="C295" t="s">
        <v>1</v>
      </c>
      <c r="D295" t="s">
        <v>5521</v>
      </c>
    </row>
    <row r="296" spans="1:4" x14ac:dyDescent="0.55000000000000004">
      <c r="A296" t="s">
        <v>707</v>
      </c>
      <c r="B296" s="1">
        <v>40428</v>
      </c>
      <c r="C296" t="s">
        <v>138</v>
      </c>
      <c r="D296" t="s">
        <v>5620</v>
      </c>
    </row>
    <row r="297" spans="1:4" x14ac:dyDescent="0.55000000000000004">
      <c r="A297" t="s">
        <v>708</v>
      </c>
      <c r="B297" s="1">
        <v>40428</v>
      </c>
      <c r="C297" t="s">
        <v>138</v>
      </c>
      <c r="D297" t="s">
        <v>5621</v>
      </c>
    </row>
    <row r="298" spans="1:4" x14ac:dyDescent="0.55000000000000004">
      <c r="A298" t="s">
        <v>709</v>
      </c>
      <c r="B298" s="1">
        <v>40428</v>
      </c>
      <c r="C298" t="s">
        <v>138</v>
      </c>
      <c r="D298" t="s">
        <v>5622</v>
      </c>
    </row>
    <row r="299" spans="1:4" x14ac:dyDescent="0.55000000000000004">
      <c r="A299" t="s">
        <v>710</v>
      </c>
      <c r="B299" s="1">
        <v>40428</v>
      </c>
      <c r="C299" t="s">
        <v>1</v>
      </c>
      <c r="D299" t="s">
        <v>5623</v>
      </c>
    </row>
    <row r="300" spans="1:4" x14ac:dyDescent="0.55000000000000004">
      <c r="A300" t="s">
        <v>715</v>
      </c>
      <c r="B300" s="1">
        <v>40428</v>
      </c>
      <c r="C300" t="s">
        <v>138</v>
      </c>
      <c r="D300" t="s">
        <v>5624</v>
      </c>
    </row>
    <row r="301" spans="1:4" x14ac:dyDescent="0.55000000000000004">
      <c r="A301" t="s">
        <v>716</v>
      </c>
      <c r="B301" s="1">
        <v>40428</v>
      </c>
      <c r="C301" t="s">
        <v>138</v>
      </c>
      <c r="D301" t="s">
        <v>5625</v>
      </c>
    </row>
    <row r="302" spans="1:4" x14ac:dyDescent="0.55000000000000004">
      <c r="A302" t="s">
        <v>717</v>
      </c>
      <c r="B302" s="1">
        <v>40428</v>
      </c>
      <c r="C302" t="s">
        <v>1</v>
      </c>
      <c r="D302" t="s">
        <v>5626</v>
      </c>
    </row>
    <row r="303" spans="1:4" x14ac:dyDescent="0.55000000000000004">
      <c r="A303" t="s">
        <v>718</v>
      </c>
      <c r="B303" s="1">
        <v>40428</v>
      </c>
      <c r="C303" t="s">
        <v>1</v>
      </c>
      <c r="D303" t="s">
        <v>5627</v>
      </c>
    </row>
    <row r="304" spans="1:4" x14ac:dyDescent="0.55000000000000004">
      <c r="A304" t="s">
        <v>719</v>
      </c>
      <c r="B304" s="1">
        <v>40428</v>
      </c>
      <c r="C304" t="s">
        <v>138</v>
      </c>
      <c r="D304" t="s">
        <v>5628</v>
      </c>
    </row>
    <row r="305" spans="1:4" x14ac:dyDescent="0.55000000000000004">
      <c r="A305" t="s">
        <v>720</v>
      </c>
      <c r="B305" s="1">
        <v>40430</v>
      </c>
      <c r="C305" t="s">
        <v>1</v>
      </c>
      <c r="D305" t="s">
        <v>5629</v>
      </c>
    </row>
    <row r="306" spans="1:4" x14ac:dyDescent="0.55000000000000004">
      <c r="A306" t="s">
        <v>722</v>
      </c>
      <c r="B306" s="1">
        <v>40430</v>
      </c>
      <c r="C306" t="s">
        <v>1</v>
      </c>
      <c r="D306" t="s">
        <v>5630</v>
      </c>
    </row>
    <row r="307" spans="1:4" x14ac:dyDescent="0.55000000000000004">
      <c r="A307" t="s">
        <v>723</v>
      </c>
      <c r="B307" s="1">
        <v>40430</v>
      </c>
      <c r="C307" t="s">
        <v>1</v>
      </c>
      <c r="D307" t="s">
        <v>5631</v>
      </c>
    </row>
    <row r="308" spans="1:4" x14ac:dyDescent="0.55000000000000004">
      <c r="A308" t="s">
        <v>728</v>
      </c>
      <c r="B308" s="1">
        <v>40430</v>
      </c>
      <c r="C308" t="s">
        <v>1</v>
      </c>
      <c r="D308" t="s">
        <v>5439</v>
      </c>
    </row>
    <row r="309" spans="1:4" x14ac:dyDescent="0.55000000000000004">
      <c r="A309" t="s">
        <v>729</v>
      </c>
      <c r="B309" s="1">
        <v>40430</v>
      </c>
      <c r="C309" t="s">
        <v>1</v>
      </c>
      <c r="D309" t="s">
        <v>5632</v>
      </c>
    </row>
    <row r="310" spans="1:4" x14ac:dyDescent="0.55000000000000004">
      <c r="A310" t="s">
        <v>730</v>
      </c>
      <c r="B310" s="1">
        <v>40430</v>
      </c>
      <c r="C310" t="s">
        <v>1</v>
      </c>
      <c r="D310" t="s">
        <v>5633</v>
      </c>
    </row>
    <row r="311" spans="1:4" x14ac:dyDescent="0.55000000000000004">
      <c r="A311" t="s">
        <v>5634</v>
      </c>
      <c r="B311" s="1">
        <v>40430</v>
      </c>
      <c r="C311" t="s">
        <v>1</v>
      </c>
      <c r="D311" t="s">
        <v>5439</v>
      </c>
    </row>
    <row r="312" spans="1:4" x14ac:dyDescent="0.55000000000000004">
      <c r="A312" t="s">
        <v>731</v>
      </c>
      <c r="B312" s="1">
        <v>40430</v>
      </c>
      <c r="C312" t="s">
        <v>1</v>
      </c>
      <c r="D312" t="s">
        <v>5635</v>
      </c>
    </row>
    <row r="313" spans="1:4" x14ac:dyDescent="0.55000000000000004">
      <c r="A313" t="s">
        <v>732</v>
      </c>
      <c r="B313" s="1">
        <v>40430</v>
      </c>
      <c r="C313" t="s">
        <v>1</v>
      </c>
      <c r="D313" t="s">
        <v>5636</v>
      </c>
    </row>
    <row r="314" spans="1:4" x14ac:dyDescent="0.55000000000000004">
      <c r="A314" t="s">
        <v>736</v>
      </c>
      <c r="B314" s="1">
        <v>40430</v>
      </c>
      <c r="C314" t="s">
        <v>138</v>
      </c>
      <c r="D314" t="s">
        <v>5637</v>
      </c>
    </row>
    <row r="315" spans="1:4" x14ac:dyDescent="0.55000000000000004">
      <c r="A315" t="s">
        <v>737</v>
      </c>
      <c r="B315" s="1">
        <v>40430</v>
      </c>
      <c r="C315" t="s">
        <v>138</v>
      </c>
      <c r="D315" t="s">
        <v>5638</v>
      </c>
    </row>
    <row r="316" spans="1:4" x14ac:dyDescent="0.55000000000000004">
      <c r="A316" t="s">
        <v>739</v>
      </c>
      <c r="B316" s="1">
        <v>40430</v>
      </c>
      <c r="C316" t="s">
        <v>138</v>
      </c>
      <c r="D316" t="s">
        <v>5639</v>
      </c>
    </row>
    <row r="317" spans="1:4" x14ac:dyDescent="0.55000000000000004">
      <c r="A317" t="s">
        <v>741</v>
      </c>
      <c r="B317" s="1">
        <v>40430</v>
      </c>
      <c r="C317" t="s">
        <v>1</v>
      </c>
      <c r="D317" t="s">
        <v>5640</v>
      </c>
    </row>
    <row r="318" spans="1:4" x14ac:dyDescent="0.55000000000000004">
      <c r="A318" t="s">
        <v>744</v>
      </c>
      <c r="B318" s="1">
        <v>40430</v>
      </c>
      <c r="C318" t="s">
        <v>1</v>
      </c>
      <c r="D318" t="s">
        <v>5641</v>
      </c>
    </row>
    <row r="319" spans="1:4" x14ac:dyDescent="0.55000000000000004">
      <c r="A319" t="s">
        <v>747</v>
      </c>
      <c r="B319" s="1">
        <v>40430</v>
      </c>
      <c r="C319" t="s">
        <v>138</v>
      </c>
      <c r="D319" t="s">
        <v>5642</v>
      </c>
    </row>
    <row r="320" spans="1:4" x14ac:dyDescent="0.55000000000000004">
      <c r="A320" t="s">
        <v>749</v>
      </c>
      <c r="B320" s="1">
        <v>40430</v>
      </c>
      <c r="C320" t="s">
        <v>1</v>
      </c>
      <c r="D320" t="s">
        <v>5439</v>
      </c>
    </row>
    <row r="321" spans="1:4" x14ac:dyDescent="0.55000000000000004">
      <c r="A321" t="s">
        <v>750</v>
      </c>
      <c r="B321" s="1">
        <v>40430</v>
      </c>
      <c r="C321" t="s">
        <v>138</v>
      </c>
      <c r="D321" t="s">
        <v>5396</v>
      </c>
    </row>
    <row r="322" spans="1:4" x14ac:dyDescent="0.55000000000000004">
      <c r="A322" t="s">
        <v>751</v>
      </c>
      <c r="B322" s="1">
        <v>40431</v>
      </c>
      <c r="C322" t="s">
        <v>138</v>
      </c>
      <c r="D322" t="s">
        <v>5643</v>
      </c>
    </row>
    <row r="323" spans="1:4" x14ac:dyDescent="0.55000000000000004">
      <c r="A323" t="s">
        <v>752</v>
      </c>
      <c r="B323" s="1">
        <v>40431</v>
      </c>
      <c r="C323" t="s">
        <v>138</v>
      </c>
      <c r="D323" t="s">
        <v>5368</v>
      </c>
    </row>
    <row r="324" spans="1:4" x14ac:dyDescent="0.55000000000000004">
      <c r="A324" t="s">
        <v>753</v>
      </c>
      <c r="B324" s="1">
        <v>40431</v>
      </c>
      <c r="C324" t="s">
        <v>138</v>
      </c>
      <c r="D324" t="s">
        <v>5644</v>
      </c>
    </row>
    <row r="325" spans="1:4" x14ac:dyDescent="0.55000000000000004">
      <c r="A325" t="s">
        <v>754</v>
      </c>
      <c r="B325" s="1">
        <v>40431</v>
      </c>
      <c r="C325" t="s">
        <v>138</v>
      </c>
      <c r="D325" t="s">
        <v>5645</v>
      </c>
    </row>
    <row r="326" spans="1:4" x14ac:dyDescent="0.55000000000000004">
      <c r="A326" t="s">
        <v>756</v>
      </c>
      <c r="B326" s="1">
        <v>40434</v>
      </c>
      <c r="C326" t="s">
        <v>1</v>
      </c>
      <c r="D326" t="s">
        <v>5646</v>
      </c>
    </row>
    <row r="327" spans="1:4" x14ac:dyDescent="0.55000000000000004">
      <c r="A327" t="s">
        <v>759</v>
      </c>
      <c r="B327" s="1">
        <v>40434</v>
      </c>
      <c r="C327" t="s">
        <v>1</v>
      </c>
      <c r="D327" t="s">
        <v>5647</v>
      </c>
    </row>
    <row r="328" spans="1:4" x14ac:dyDescent="0.55000000000000004">
      <c r="A328" t="s">
        <v>760</v>
      </c>
      <c r="B328" s="1">
        <v>40434</v>
      </c>
      <c r="C328" t="s">
        <v>138</v>
      </c>
      <c r="D328" t="s">
        <v>5648</v>
      </c>
    </row>
    <row r="329" spans="1:4" x14ac:dyDescent="0.55000000000000004">
      <c r="A329" t="s">
        <v>761</v>
      </c>
      <c r="B329" s="1">
        <v>40434</v>
      </c>
      <c r="C329" t="s">
        <v>1</v>
      </c>
      <c r="D329" t="s">
        <v>5649</v>
      </c>
    </row>
    <row r="330" spans="1:4" x14ac:dyDescent="0.55000000000000004">
      <c r="A330" t="s">
        <v>762</v>
      </c>
      <c r="B330" s="1">
        <v>40434</v>
      </c>
      <c r="C330" t="s">
        <v>1</v>
      </c>
      <c r="D330" t="s">
        <v>5650</v>
      </c>
    </row>
    <row r="331" spans="1:4" x14ac:dyDescent="0.55000000000000004">
      <c r="A331" t="s">
        <v>763</v>
      </c>
      <c r="B331" s="1">
        <v>40434</v>
      </c>
      <c r="C331" t="s">
        <v>1</v>
      </c>
      <c r="D331" t="s">
        <v>5651</v>
      </c>
    </row>
    <row r="332" spans="1:4" x14ac:dyDescent="0.55000000000000004">
      <c r="A332" t="s">
        <v>5652</v>
      </c>
      <c r="B332" s="1">
        <v>40434</v>
      </c>
      <c r="C332" t="s">
        <v>138</v>
      </c>
      <c r="D332" t="s">
        <v>5368</v>
      </c>
    </row>
    <row r="333" spans="1:4" x14ac:dyDescent="0.55000000000000004">
      <c r="A333" t="s">
        <v>5653</v>
      </c>
      <c r="B333" s="1">
        <v>40434</v>
      </c>
      <c r="C333" t="s">
        <v>138</v>
      </c>
      <c r="D333" t="s">
        <v>5572</v>
      </c>
    </row>
    <row r="334" spans="1:4" x14ac:dyDescent="0.55000000000000004">
      <c r="A334" t="s">
        <v>765</v>
      </c>
      <c r="B334" s="1">
        <v>40434</v>
      </c>
      <c r="C334" t="s">
        <v>138</v>
      </c>
      <c r="D334" t="s">
        <v>5516</v>
      </c>
    </row>
    <row r="335" spans="1:4" x14ac:dyDescent="0.55000000000000004">
      <c r="A335" t="s">
        <v>5654</v>
      </c>
      <c r="B335" s="1">
        <v>40434</v>
      </c>
      <c r="C335" t="s">
        <v>138</v>
      </c>
      <c r="D335" t="s">
        <v>5368</v>
      </c>
    </row>
    <row r="336" spans="1:4" x14ac:dyDescent="0.55000000000000004">
      <c r="A336" t="s">
        <v>766</v>
      </c>
      <c r="B336" s="1">
        <v>40434</v>
      </c>
      <c r="C336" t="s">
        <v>1</v>
      </c>
      <c r="D336" t="s">
        <v>5485</v>
      </c>
    </row>
    <row r="337" spans="1:4" x14ac:dyDescent="0.55000000000000004">
      <c r="A337" t="s">
        <v>5655</v>
      </c>
      <c r="B337" s="1">
        <v>40434</v>
      </c>
      <c r="C337" t="s">
        <v>1</v>
      </c>
      <c r="D337" t="s">
        <v>5590</v>
      </c>
    </row>
    <row r="338" spans="1:4" x14ac:dyDescent="0.55000000000000004">
      <c r="A338" t="s">
        <v>767</v>
      </c>
      <c r="B338" s="1">
        <v>40434</v>
      </c>
      <c r="C338" t="s">
        <v>1</v>
      </c>
      <c r="D338" t="s">
        <v>5656</v>
      </c>
    </row>
    <row r="339" spans="1:4" x14ac:dyDescent="0.55000000000000004">
      <c r="A339" t="s">
        <v>768</v>
      </c>
      <c r="B339" s="1">
        <v>40436</v>
      </c>
      <c r="C339" t="s">
        <v>1</v>
      </c>
      <c r="D339" t="s">
        <v>5657</v>
      </c>
    </row>
    <row r="340" spans="1:4" x14ac:dyDescent="0.55000000000000004">
      <c r="A340" t="s">
        <v>771</v>
      </c>
      <c r="B340" s="1">
        <v>40436</v>
      </c>
      <c r="C340" t="s">
        <v>1</v>
      </c>
      <c r="D340" t="s">
        <v>5606</v>
      </c>
    </row>
    <row r="341" spans="1:4" x14ac:dyDescent="0.55000000000000004">
      <c r="A341" t="s">
        <v>773</v>
      </c>
      <c r="B341" s="1">
        <v>40437</v>
      </c>
      <c r="C341" t="s">
        <v>1</v>
      </c>
      <c r="D341" t="s">
        <v>5658</v>
      </c>
    </row>
    <row r="342" spans="1:4" x14ac:dyDescent="0.55000000000000004">
      <c r="A342" t="s">
        <v>776</v>
      </c>
      <c r="B342" s="1">
        <v>40437</v>
      </c>
      <c r="C342" t="s">
        <v>1</v>
      </c>
      <c r="D342" t="s">
        <v>5659</v>
      </c>
    </row>
    <row r="343" spans="1:4" x14ac:dyDescent="0.55000000000000004">
      <c r="A343" t="s">
        <v>780</v>
      </c>
      <c r="B343" s="1">
        <v>40437</v>
      </c>
      <c r="C343" t="s">
        <v>1</v>
      </c>
      <c r="D343" t="s">
        <v>5660</v>
      </c>
    </row>
    <row r="344" spans="1:4" x14ac:dyDescent="0.55000000000000004">
      <c r="A344" t="s">
        <v>781</v>
      </c>
      <c r="B344" s="1">
        <v>40437</v>
      </c>
      <c r="C344" t="s">
        <v>1</v>
      </c>
      <c r="D344" t="s">
        <v>5661</v>
      </c>
    </row>
    <row r="345" spans="1:4" x14ac:dyDescent="0.55000000000000004">
      <c r="A345" t="s">
        <v>782</v>
      </c>
      <c r="B345" s="1">
        <v>40437</v>
      </c>
      <c r="C345" t="s">
        <v>1</v>
      </c>
      <c r="D345" t="s">
        <v>5662</v>
      </c>
    </row>
    <row r="346" spans="1:4" x14ac:dyDescent="0.55000000000000004">
      <c r="A346" t="s">
        <v>783</v>
      </c>
      <c r="B346" s="1">
        <v>40437</v>
      </c>
      <c r="C346" t="s">
        <v>1</v>
      </c>
      <c r="D346" t="s">
        <v>5663</v>
      </c>
    </row>
    <row r="347" spans="1:4" x14ac:dyDescent="0.55000000000000004">
      <c r="A347" t="s">
        <v>784</v>
      </c>
      <c r="B347" s="1">
        <v>40437</v>
      </c>
      <c r="C347" t="s">
        <v>138</v>
      </c>
      <c r="D347" t="s">
        <v>5664</v>
      </c>
    </row>
    <row r="348" spans="1:4" x14ac:dyDescent="0.55000000000000004">
      <c r="A348" t="s">
        <v>787</v>
      </c>
      <c r="B348" s="1">
        <v>40437</v>
      </c>
      <c r="C348" t="s">
        <v>138</v>
      </c>
      <c r="D348" t="s">
        <v>5368</v>
      </c>
    </row>
    <row r="349" spans="1:4" x14ac:dyDescent="0.55000000000000004">
      <c r="A349" t="s">
        <v>788</v>
      </c>
      <c r="B349" s="1">
        <v>40437</v>
      </c>
      <c r="C349" t="s">
        <v>138</v>
      </c>
      <c r="D349" t="s">
        <v>5664</v>
      </c>
    </row>
    <row r="350" spans="1:4" x14ac:dyDescent="0.55000000000000004">
      <c r="A350" t="s">
        <v>789</v>
      </c>
      <c r="B350" s="1">
        <v>40441</v>
      </c>
      <c r="C350" t="s">
        <v>1</v>
      </c>
      <c r="D350" t="s">
        <v>5665</v>
      </c>
    </row>
    <row r="351" spans="1:4" x14ac:dyDescent="0.55000000000000004">
      <c r="A351" t="s">
        <v>790</v>
      </c>
      <c r="B351" s="1">
        <v>40441</v>
      </c>
      <c r="C351" t="s">
        <v>1</v>
      </c>
      <c r="D351" t="s">
        <v>5666</v>
      </c>
    </row>
    <row r="352" spans="1:4" x14ac:dyDescent="0.55000000000000004">
      <c r="A352" t="s">
        <v>791</v>
      </c>
      <c r="B352" s="1">
        <v>40441</v>
      </c>
      <c r="C352" t="s">
        <v>1</v>
      </c>
      <c r="D352" t="s">
        <v>5667</v>
      </c>
    </row>
    <row r="353" spans="1:4" x14ac:dyDescent="0.55000000000000004">
      <c r="A353" t="s">
        <v>793</v>
      </c>
      <c r="B353" s="1">
        <v>40441</v>
      </c>
      <c r="C353" t="s">
        <v>1</v>
      </c>
      <c r="D353" t="s">
        <v>5668</v>
      </c>
    </row>
    <row r="354" spans="1:4" x14ac:dyDescent="0.55000000000000004">
      <c r="A354" t="s">
        <v>5669</v>
      </c>
      <c r="B354" s="1">
        <v>40442</v>
      </c>
      <c r="C354" t="s">
        <v>1</v>
      </c>
      <c r="D354" t="s">
        <v>5439</v>
      </c>
    </row>
    <row r="355" spans="1:4" x14ac:dyDescent="0.55000000000000004">
      <c r="A355" t="s">
        <v>5670</v>
      </c>
      <c r="B355" s="1">
        <v>40442</v>
      </c>
      <c r="C355" t="s">
        <v>1</v>
      </c>
      <c r="D355" t="s">
        <v>5439</v>
      </c>
    </row>
    <row r="356" spans="1:4" x14ac:dyDescent="0.55000000000000004">
      <c r="A356" t="s">
        <v>5671</v>
      </c>
      <c r="B356" s="1">
        <v>40442</v>
      </c>
      <c r="C356" t="s">
        <v>138</v>
      </c>
      <c r="D356" t="s">
        <v>5368</v>
      </c>
    </row>
    <row r="357" spans="1:4" x14ac:dyDescent="0.55000000000000004">
      <c r="A357" t="s">
        <v>794</v>
      </c>
      <c r="B357" s="1">
        <v>40442</v>
      </c>
      <c r="C357" t="s">
        <v>1</v>
      </c>
      <c r="D357" t="s">
        <v>5672</v>
      </c>
    </row>
    <row r="358" spans="1:4" x14ac:dyDescent="0.55000000000000004">
      <c r="A358" t="s">
        <v>797</v>
      </c>
      <c r="B358" s="1">
        <v>40442</v>
      </c>
      <c r="C358" t="s">
        <v>1</v>
      </c>
      <c r="D358" t="s">
        <v>5673</v>
      </c>
    </row>
    <row r="359" spans="1:4" x14ac:dyDescent="0.55000000000000004">
      <c r="A359" t="s">
        <v>798</v>
      </c>
      <c r="B359" s="1">
        <v>40443</v>
      </c>
      <c r="C359" t="s">
        <v>1</v>
      </c>
      <c r="D359" t="s">
        <v>5674</v>
      </c>
    </row>
    <row r="360" spans="1:4" x14ac:dyDescent="0.55000000000000004">
      <c r="A360" t="s">
        <v>799</v>
      </c>
      <c r="B360" s="1">
        <v>40443</v>
      </c>
      <c r="C360" t="s">
        <v>1</v>
      </c>
      <c r="D360" t="s">
        <v>5675</v>
      </c>
    </row>
    <row r="361" spans="1:4" x14ac:dyDescent="0.55000000000000004">
      <c r="A361" t="s">
        <v>801</v>
      </c>
      <c r="B361" s="1">
        <v>40443</v>
      </c>
      <c r="C361" t="s">
        <v>1</v>
      </c>
      <c r="D361" t="s">
        <v>5676</v>
      </c>
    </row>
    <row r="362" spans="1:4" x14ac:dyDescent="0.55000000000000004">
      <c r="A362" t="s">
        <v>802</v>
      </c>
      <c r="B362" s="1">
        <v>40445</v>
      </c>
      <c r="C362" t="s">
        <v>1</v>
      </c>
      <c r="D362" t="s">
        <v>5677</v>
      </c>
    </row>
    <row r="363" spans="1:4" x14ac:dyDescent="0.55000000000000004">
      <c r="A363" t="s">
        <v>803</v>
      </c>
      <c r="B363" s="1">
        <v>40445</v>
      </c>
      <c r="C363" t="s">
        <v>1</v>
      </c>
      <c r="D363" t="s">
        <v>5439</v>
      </c>
    </row>
    <row r="364" spans="1:4" x14ac:dyDescent="0.55000000000000004">
      <c r="A364" t="s">
        <v>804</v>
      </c>
      <c r="B364" s="1">
        <v>40445</v>
      </c>
      <c r="C364" t="s">
        <v>138</v>
      </c>
      <c r="D364" t="s">
        <v>5678</v>
      </c>
    </row>
    <row r="365" spans="1:4" x14ac:dyDescent="0.55000000000000004">
      <c r="A365" t="s">
        <v>807</v>
      </c>
      <c r="B365" s="1">
        <v>40445</v>
      </c>
      <c r="C365" t="s">
        <v>1</v>
      </c>
      <c r="D365" t="s">
        <v>5679</v>
      </c>
    </row>
    <row r="366" spans="1:4" x14ac:dyDescent="0.55000000000000004">
      <c r="A366" t="s">
        <v>811</v>
      </c>
      <c r="B366" s="1">
        <v>40448</v>
      </c>
      <c r="C366" t="s">
        <v>1</v>
      </c>
      <c r="D366" t="s">
        <v>5680</v>
      </c>
    </row>
    <row r="367" spans="1:4" x14ac:dyDescent="0.55000000000000004">
      <c r="A367" t="s">
        <v>812</v>
      </c>
      <c r="B367" s="1">
        <v>40448</v>
      </c>
      <c r="C367" t="s">
        <v>1</v>
      </c>
      <c r="D367" t="s">
        <v>5681</v>
      </c>
    </row>
    <row r="368" spans="1:4" x14ac:dyDescent="0.55000000000000004">
      <c r="A368" t="s">
        <v>813</v>
      </c>
      <c r="B368" s="1">
        <v>40448</v>
      </c>
      <c r="C368" t="s">
        <v>1</v>
      </c>
      <c r="D368" t="s">
        <v>5682</v>
      </c>
    </row>
    <row r="369" spans="1:4" x14ac:dyDescent="0.55000000000000004">
      <c r="A369" t="s">
        <v>816</v>
      </c>
      <c r="B369" s="1">
        <v>40448</v>
      </c>
      <c r="C369" t="s">
        <v>1</v>
      </c>
      <c r="D369" t="s">
        <v>5683</v>
      </c>
    </row>
    <row r="370" spans="1:4" x14ac:dyDescent="0.55000000000000004">
      <c r="A370" t="s">
        <v>817</v>
      </c>
      <c r="B370" s="1">
        <v>40448</v>
      </c>
      <c r="C370" t="s">
        <v>1</v>
      </c>
      <c r="D370" t="s">
        <v>5684</v>
      </c>
    </row>
    <row r="371" spans="1:4" x14ac:dyDescent="0.55000000000000004">
      <c r="A371" t="s">
        <v>818</v>
      </c>
      <c r="B371" s="1">
        <v>40448</v>
      </c>
      <c r="C371" t="s">
        <v>1</v>
      </c>
      <c r="D371" t="s">
        <v>5685</v>
      </c>
    </row>
    <row r="372" spans="1:4" x14ac:dyDescent="0.55000000000000004">
      <c r="A372" t="s">
        <v>819</v>
      </c>
      <c r="B372" s="1">
        <v>40451</v>
      </c>
      <c r="C372" t="s">
        <v>138</v>
      </c>
      <c r="D372" t="s">
        <v>5686</v>
      </c>
    </row>
    <row r="373" spans="1:4" x14ac:dyDescent="0.55000000000000004">
      <c r="A373" t="s">
        <v>820</v>
      </c>
      <c r="B373" s="1">
        <v>40451</v>
      </c>
      <c r="C373" t="s">
        <v>1</v>
      </c>
      <c r="D373" t="s">
        <v>5687</v>
      </c>
    </row>
    <row r="374" spans="1:4" x14ac:dyDescent="0.55000000000000004">
      <c r="A374" t="s">
        <v>822</v>
      </c>
      <c r="B374" s="1">
        <v>40452</v>
      </c>
      <c r="C374" t="s">
        <v>1</v>
      </c>
      <c r="D374" t="s">
        <v>5688</v>
      </c>
    </row>
    <row r="375" spans="1:4" x14ac:dyDescent="0.55000000000000004">
      <c r="A375" t="s">
        <v>825</v>
      </c>
      <c r="B375" s="1">
        <v>40452</v>
      </c>
      <c r="C375" t="s">
        <v>1</v>
      </c>
      <c r="D375" t="s">
        <v>5689</v>
      </c>
    </row>
    <row r="376" spans="1:4" x14ac:dyDescent="0.55000000000000004">
      <c r="A376" t="s">
        <v>826</v>
      </c>
      <c r="B376" s="1">
        <v>40452</v>
      </c>
      <c r="C376" t="s">
        <v>1</v>
      </c>
      <c r="D376" t="s">
        <v>5690</v>
      </c>
    </row>
    <row r="377" spans="1:4" x14ac:dyDescent="0.55000000000000004">
      <c r="A377" t="s">
        <v>829</v>
      </c>
      <c r="B377" s="1">
        <v>40452</v>
      </c>
      <c r="C377" t="s">
        <v>1</v>
      </c>
      <c r="D377" t="s">
        <v>5691</v>
      </c>
    </row>
    <row r="378" spans="1:4" x14ac:dyDescent="0.55000000000000004">
      <c r="A378" t="s">
        <v>830</v>
      </c>
      <c r="B378" s="1">
        <v>40452</v>
      </c>
      <c r="C378" t="s">
        <v>138</v>
      </c>
      <c r="D378" t="s">
        <v>5692</v>
      </c>
    </row>
    <row r="379" spans="1:4" x14ac:dyDescent="0.55000000000000004">
      <c r="A379" t="s">
        <v>833</v>
      </c>
      <c r="B379" s="1">
        <v>40452</v>
      </c>
      <c r="C379" t="s">
        <v>138</v>
      </c>
      <c r="D379" t="s">
        <v>5693</v>
      </c>
    </row>
    <row r="380" spans="1:4" x14ac:dyDescent="0.55000000000000004">
      <c r="A380" t="s">
        <v>858</v>
      </c>
      <c r="B380" s="1">
        <v>40455</v>
      </c>
      <c r="C380" t="s">
        <v>138</v>
      </c>
      <c r="D380" t="s">
        <v>5694</v>
      </c>
    </row>
    <row r="381" spans="1:4" x14ac:dyDescent="0.55000000000000004">
      <c r="A381" t="s">
        <v>859</v>
      </c>
      <c r="B381" s="1">
        <v>40455</v>
      </c>
      <c r="C381" t="s">
        <v>1</v>
      </c>
      <c r="D381" t="s">
        <v>5695</v>
      </c>
    </row>
    <row r="382" spans="1:4" x14ac:dyDescent="0.55000000000000004">
      <c r="A382" t="s">
        <v>861</v>
      </c>
      <c r="B382" s="1">
        <v>40455</v>
      </c>
      <c r="C382" t="s">
        <v>1</v>
      </c>
      <c r="D382" t="s">
        <v>5696</v>
      </c>
    </row>
    <row r="383" spans="1:4" x14ac:dyDescent="0.55000000000000004">
      <c r="A383" t="s">
        <v>862</v>
      </c>
      <c r="B383" s="1">
        <v>40455</v>
      </c>
      <c r="C383" t="s">
        <v>1</v>
      </c>
      <c r="D383" t="s">
        <v>5697</v>
      </c>
    </row>
    <row r="384" spans="1:4" x14ac:dyDescent="0.55000000000000004">
      <c r="A384" t="s">
        <v>864</v>
      </c>
      <c r="B384" s="1">
        <v>40455</v>
      </c>
      <c r="C384" t="s">
        <v>1</v>
      </c>
      <c r="D384" t="s">
        <v>5698</v>
      </c>
    </row>
    <row r="385" spans="1:4" x14ac:dyDescent="0.55000000000000004">
      <c r="A385" t="s">
        <v>865</v>
      </c>
      <c r="B385" s="1">
        <v>40455</v>
      </c>
      <c r="C385" t="s">
        <v>138</v>
      </c>
      <c r="D385" t="s">
        <v>5693</v>
      </c>
    </row>
    <row r="386" spans="1:4" x14ac:dyDescent="0.55000000000000004">
      <c r="A386" t="s">
        <v>869</v>
      </c>
      <c r="B386" s="1">
        <v>40456</v>
      </c>
      <c r="C386" t="s">
        <v>138</v>
      </c>
      <c r="D386" t="s">
        <v>5699</v>
      </c>
    </row>
    <row r="387" spans="1:4" x14ac:dyDescent="0.55000000000000004">
      <c r="A387" t="s">
        <v>5700</v>
      </c>
      <c r="B387" s="1">
        <v>40457</v>
      </c>
      <c r="C387" t="s">
        <v>1</v>
      </c>
      <c r="D387" t="s">
        <v>5439</v>
      </c>
    </row>
    <row r="388" spans="1:4" x14ac:dyDescent="0.55000000000000004">
      <c r="A388" t="s">
        <v>877</v>
      </c>
      <c r="B388" s="1">
        <v>40457</v>
      </c>
      <c r="C388" t="s">
        <v>138</v>
      </c>
      <c r="D388" t="s">
        <v>5701</v>
      </c>
    </row>
    <row r="389" spans="1:4" x14ac:dyDescent="0.55000000000000004">
      <c r="A389" t="s">
        <v>880</v>
      </c>
      <c r="B389" s="1">
        <v>40457</v>
      </c>
      <c r="C389" t="s">
        <v>1</v>
      </c>
      <c r="D389" t="s">
        <v>5702</v>
      </c>
    </row>
    <row r="390" spans="1:4" x14ac:dyDescent="0.55000000000000004">
      <c r="A390" t="s">
        <v>881</v>
      </c>
      <c r="B390" s="1">
        <v>40458</v>
      </c>
      <c r="C390" t="s">
        <v>1</v>
      </c>
      <c r="D390" t="s">
        <v>5697</v>
      </c>
    </row>
    <row r="391" spans="1:4" x14ac:dyDescent="0.55000000000000004">
      <c r="A391" t="s">
        <v>882</v>
      </c>
      <c r="B391" s="1">
        <v>40458</v>
      </c>
      <c r="C391" t="s">
        <v>1</v>
      </c>
      <c r="D391" t="s">
        <v>5703</v>
      </c>
    </row>
    <row r="392" spans="1:4" x14ac:dyDescent="0.55000000000000004">
      <c r="A392" t="s">
        <v>883</v>
      </c>
      <c r="B392" s="1">
        <v>40458</v>
      </c>
      <c r="C392" t="s">
        <v>138</v>
      </c>
      <c r="D392" t="s">
        <v>5704</v>
      </c>
    </row>
    <row r="393" spans="1:4" x14ac:dyDescent="0.55000000000000004">
      <c r="A393" t="s">
        <v>5705</v>
      </c>
      <c r="B393" s="1">
        <v>40458</v>
      </c>
      <c r="C393" t="s">
        <v>1</v>
      </c>
      <c r="D393" t="s">
        <v>5439</v>
      </c>
    </row>
    <row r="394" spans="1:4" x14ac:dyDescent="0.55000000000000004">
      <c r="A394" t="s">
        <v>884</v>
      </c>
      <c r="B394" s="1">
        <v>40459</v>
      </c>
      <c r="C394" t="s">
        <v>1</v>
      </c>
      <c r="D394" t="s">
        <v>5706</v>
      </c>
    </row>
    <row r="395" spans="1:4" x14ac:dyDescent="0.55000000000000004">
      <c r="A395" t="s">
        <v>885</v>
      </c>
      <c r="B395" s="1">
        <v>40459</v>
      </c>
      <c r="C395" t="s">
        <v>1</v>
      </c>
      <c r="D395" t="s">
        <v>5510</v>
      </c>
    </row>
    <row r="396" spans="1:4" x14ac:dyDescent="0.55000000000000004">
      <c r="A396" t="s">
        <v>888</v>
      </c>
      <c r="B396" s="1">
        <v>40459</v>
      </c>
      <c r="C396" t="s">
        <v>1</v>
      </c>
      <c r="D396" t="s">
        <v>5376</v>
      </c>
    </row>
    <row r="397" spans="1:4" x14ac:dyDescent="0.55000000000000004">
      <c r="A397" t="s">
        <v>889</v>
      </c>
      <c r="B397" s="1">
        <v>40459</v>
      </c>
      <c r="C397" t="s">
        <v>1</v>
      </c>
      <c r="D397" t="s">
        <v>5707</v>
      </c>
    </row>
    <row r="398" spans="1:4" x14ac:dyDescent="0.55000000000000004">
      <c r="A398" t="s">
        <v>890</v>
      </c>
      <c r="B398" s="1">
        <v>40462</v>
      </c>
      <c r="C398" t="s">
        <v>1</v>
      </c>
      <c r="D398" t="s">
        <v>5708</v>
      </c>
    </row>
    <row r="399" spans="1:4" x14ac:dyDescent="0.55000000000000004">
      <c r="A399" t="s">
        <v>891</v>
      </c>
      <c r="B399" s="1">
        <v>40462</v>
      </c>
      <c r="C399" t="s">
        <v>1</v>
      </c>
      <c r="D399" t="s">
        <v>5709</v>
      </c>
    </row>
    <row r="400" spans="1:4" x14ac:dyDescent="0.55000000000000004">
      <c r="A400" t="s">
        <v>894</v>
      </c>
      <c r="B400" s="1">
        <v>40462</v>
      </c>
      <c r="C400" t="s">
        <v>1</v>
      </c>
      <c r="D400" t="s">
        <v>5710</v>
      </c>
    </row>
    <row r="401" spans="1:4" x14ac:dyDescent="0.55000000000000004">
      <c r="A401" t="s">
        <v>895</v>
      </c>
      <c r="B401" s="1">
        <v>40462</v>
      </c>
      <c r="C401" t="s">
        <v>138</v>
      </c>
      <c r="D401" t="s">
        <v>5493</v>
      </c>
    </row>
    <row r="402" spans="1:4" x14ac:dyDescent="0.55000000000000004">
      <c r="A402" t="s">
        <v>5711</v>
      </c>
      <c r="B402" s="1">
        <v>40462</v>
      </c>
      <c r="C402" t="s">
        <v>1</v>
      </c>
      <c r="D402" t="s">
        <v>5521</v>
      </c>
    </row>
    <row r="403" spans="1:4" x14ac:dyDescent="0.55000000000000004">
      <c r="A403" t="s">
        <v>5712</v>
      </c>
      <c r="B403" s="1">
        <v>40462</v>
      </c>
      <c r="C403" t="s">
        <v>1</v>
      </c>
      <c r="D403" t="s">
        <v>5521</v>
      </c>
    </row>
    <row r="404" spans="1:4" x14ac:dyDescent="0.55000000000000004">
      <c r="A404" t="s">
        <v>898</v>
      </c>
      <c r="B404" s="1">
        <v>40462</v>
      </c>
      <c r="C404" t="s">
        <v>138</v>
      </c>
      <c r="D404" t="s">
        <v>5368</v>
      </c>
    </row>
    <row r="405" spans="1:4" x14ac:dyDescent="0.55000000000000004">
      <c r="A405" t="s">
        <v>5713</v>
      </c>
      <c r="B405" s="1">
        <v>40463</v>
      </c>
      <c r="C405" t="s">
        <v>1</v>
      </c>
      <c r="D405" t="s">
        <v>5521</v>
      </c>
    </row>
    <row r="406" spans="1:4" x14ac:dyDescent="0.55000000000000004">
      <c r="A406" t="s">
        <v>899</v>
      </c>
      <c r="B406" s="1">
        <v>40463</v>
      </c>
      <c r="C406" t="s">
        <v>1</v>
      </c>
      <c r="D406" t="s">
        <v>5521</v>
      </c>
    </row>
    <row r="407" spans="1:4" x14ac:dyDescent="0.55000000000000004">
      <c r="A407" t="s">
        <v>900</v>
      </c>
      <c r="B407" s="1">
        <v>40463</v>
      </c>
      <c r="C407" t="s">
        <v>138</v>
      </c>
      <c r="D407" t="s">
        <v>5714</v>
      </c>
    </row>
    <row r="408" spans="1:4" x14ac:dyDescent="0.55000000000000004">
      <c r="A408" t="s">
        <v>901</v>
      </c>
      <c r="B408" s="1">
        <v>40465</v>
      </c>
      <c r="C408" t="s">
        <v>1</v>
      </c>
      <c r="D408" t="s">
        <v>5715</v>
      </c>
    </row>
    <row r="409" spans="1:4" x14ac:dyDescent="0.55000000000000004">
      <c r="A409" t="s">
        <v>902</v>
      </c>
      <c r="B409" s="1">
        <v>40465</v>
      </c>
      <c r="C409" t="s">
        <v>138</v>
      </c>
      <c r="D409" t="s">
        <v>5716</v>
      </c>
    </row>
    <row r="410" spans="1:4" x14ac:dyDescent="0.55000000000000004">
      <c r="A410" t="s">
        <v>903</v>
      </c>
      <c r="B410" s="1">
        <v>40465</v>
      </c>
      <c r="C410" t="s">
        <v>138</v>
      </c>
      <c r="D410" t="s">
        <v>5717</v>
      </c>
    </row>
    <row r="411" spans="1:4" x14ac:dyDescent="0.55000000000000004">
      <c r="A411" t="s">
        <v>904</v>
      </c>
      <c r="B411" s="1">
        <v>40465</v>
      </c>
      <c r="C411" t="s">
        <v>1</v>
      </c>
      <c r="D411" t="s">
        <v>5510</v>
      </c>
    </row>
    <row r="412" spans="1:4" x14ac:dyDescent="0.55000000000000004">
      <c r="A412" t="s">
        <v>905</v>
      </c>
      <c r="B412" s="1">
        <v>40465</v>
      </c>
      <c r="C412" t="s">
        <v>1</v>
      </c>
      <c r="D412" t="s">
        <v>5718</v>
      </c>
    </row>
    <row r="413" spans="1:4" x14ac:dyDescent="0.55000000000000004">
      <c r="A413" t="s">
        <v>908</v>
      </c>
      <c r="B413" s="1">
        <v>40466</v>
      </c>
      <c r="C413" t="s">
        <v>138</v>
      </c>
      <c r="D413" t="s">
        <v>5708</v>
      </c>
    </row>
    <row r="414" spans="1:4" x14ac:dyDescent="0.55000000000000004">
      <c r="A414" t="s">
        <v>909</v>
      </c>
      <c r="B414" s="1">
        <v>40466</v>
      </c>
      <c r="C414" t="s">
        <v>1</v>
      </c>
      <c r="D414" t="s">
        <v>5719</v>
      </c>
    </row>
    <row r="415" spans="1:4" x14ac:dyDescent="0.55000000000000004">
      <c r="A415" t="s">
        <v>910</v>
      </c>
      <c r="B415" s="1">
        <v>40469</v>
      </c>
      <c r="C415" t="s">
        <v>1</v>
      </c>
      <c r="D415" t="s">
        <v>5720</v>
      </c>
    </row>
    <row r="416" spans="1:4" x14ac:dyDescent="0.55000000000000004">
      <c r="A416" t="s">
        <v>911</v>
      </c>
      <c r="B416" s="1">
        <v>40469</v>
      </c>
      <c r="C416" t="s">
        <v>1</v>
      </c>
      <c r="D416" t="s">
        <v>5721</v>
      </c>
    </row>
    <row r="417" spans="1:4" x14ac:dyDescent="0.55000000000000004">
      <c r="A417" t="s">
        <v>914</v>
      </c>
      <c r="B417" s="1">
        <v>40469</v>
      </c>
      <c r="C417" t="s">
        <v>1</v>
      </c>
      <c r="D417" t="s">
        <v>5722</v>
      </c>
    </row>
    <row r="418" spans="1:4" x14ac:dyDescent="0.55000000000000004">
      <c r="A418" t="s">
        <v>915</v>
      </c>
      <c r="B418" s="1">
        <v>40470</v>
      </c>
      <c r="C418" t="s">
        <v>138</v>
      </c>
      <c r="D418" t="s">
        <v>5723</v>
      </c>
    </row>
    <row r="419" spans="1:4" x14ac:dyDescent="0.55000000000000004">
      <c r="A419" t="s">
        <v>918</v>
      </c>
      <c r="B419" s="1">
        <v>40470</v>
      </c>
      <c r="C419" t="s">
        <v>1</v>
      </c>
      <c r="D419" t="s">
        <v>5724</v>
      </c>
    </row>
    <row r="420" spans="1:4" x14ac:dyDescent="0.55000000000000004">
      <c r="A420" t="s">
        <v>921</v>
      </c>
      <c r="B420" s="1">
        <v>40470</v>
      </c>
      <c r="C420" t="s">
        <v>1</v>
      </c>
      <c r="D420" t="s">
        <v>5725</v>
      </c>
    </row>
    <row r="421" spans="1:4" x14ac:dyDescent="0.55000000000000004">
      <c r="A421" t="s">
        <v>924</v>
      </c>
      <c r="B421" s="1">
        <v>40471</v>
      </c>
      <c r="C421" t="s">
        <v>138</v>
      </c>
      <c r="D421" t="s">
        <v>5693</v>
      </c>
    </row>
    <row r="422" spans="1:4" x14ac:dyDescent="0.55000000000000004">
      <c r="A422" t="s">
        <v>931</v>
      </c>
      <c r="B422" s="1">
        <v>40471</v>
      </c>
      <c r="C422" t="s">
        <v>138</v>
      </c>
      <c r="D422" t="s">
        <v>5726</v>
      </c>
    </row>
    <row r="423" spans="1:4" x14ac:dyDescent="0.55000000000000004">
      <c r="A423" t="s">
        <v>933</v>
      </c>
      <c r="B423" s="1">
        <v>40473</v>
      </c>
      <c r="C423" t="s">
        <v>1</v>
      </c>
      <c r="D423" t="s">
        <v>5727</v>
      </c>
    </row>
    <row r="424" spans="1:4" x14ac:dyDescent="0.55000000000000004">
      <c r="A424" t="s">
        <v>934</v>
      </c>
      <c r="B424" s="1">
        <v>40473</v>
      </c>
      <c r="C424" t="s">
        <v>1</v>
      </c>
      <c r="D424" t="s">
        <v>5728</v>
      </c>
    </row>
    <row r="425" spans="1:4" x14ac:dyDescent="0.55000000000000004">
      <c r="A425" t="s">
        <v>937</v>
      </c>
      <c r="B425" s="1">
        <v>40473</v>
      </c>
      <c r="C425" t="s">
        <v>1</v>
      </c>
      <c r="D425" t="s">
        <v>5729</v>
      </c>
    </row>
    <row r="426" spans="1:4" x14ac:dyDescent="0.55000000000000004">
      <c r="A426" t="s">
        <v>941</v>
      </c>
      <c r="B426" s="1">
        <v>40473</v>
      </c>
      <c r="C426" t="s">
        <v>1</v>
      </c>
      <c r="D426" t="s">
        <v>5730</v>
      </c>
    </row>
    <row r="427" spans="1:4" x14ac:dyDescent="0.55000000000000004">
      <c r="A427" t="s">
        <v>943</v>
      </c>
      <c r="B427" s="1">
        <v>40476</v>
      </c>
      <c r="C427" t="s">
        <v>138</v>
      </c>
      <c r="D427" t="s">
        <v>5731</v>
      </c>
    </row>
    <row r="428" spans="1:4" x14ac:dyDescent="0.55000000000000004">
      <c r="A428" t="s">
        <v>948</v>
      </c>
      <c r="B428" s="1">
        <v>40477</v>
      </c>
      <c r="C428" t="s">
        <v>1</v>
      </c>
      <c r="D428" t="s">
        <v>5719</v>
      </c>
    </row>
    <row r="429" spans="1:4" x14ac:dyDescent="0.55000000000000004">
      <c r="A429" t="s">
        <v>949</v>
      </c>
      <c r="B429" s="1">
        <v>40477</v>
      </c>
      <c r="C429" t="s">
        <v>138</v>
      </c>
      <c r="D429" t="s">
        <v>5732</v>
      </c>
    </row>
    <row r="430" spans="1:4" x14ac:dyDescent="0.55000000000000004">
      <c r="A430" t="s">
        <v>954</v>
      </c>
      <c r="B430" s="1">
        <v>40477</v>
      </c>
      <c r="C430" t="s">
        <v>1</v>
      </c>
      <c r="D430" t="s">
        <v>5733</v>
      </c>
    </row>
    <row r="431" spans="1:4" x14ac:dyDescent="0.55000000000000004">
      <c r="A431" t="s">
        <v>957</v>
      </c>
      <c r="B431" s="1">
        <v>40477</v>
      </c>
      <c r="C431" t="s">
        <v>1</v>
      </c>
      <c r="D431" t="s">
        <v>5734</v>
      </c>
    </row>
    <row r="432" spans="1:4" x14ac:dyDescent="0.55000000000000004">
      <c r="A432" t="s">
        <v>963</v>
      </c>
      <c r="B432" s="1">
        <v>40478</v>
      </c>
      <c r="C432" t="s">
        <v>1</v>
      </c>
      <c r="D432" t="s">
        <v>5735</v>
      </c>
    </row>
    <row r="433" spans="1:4" x14ac:dyDescent="0.55000000000000004">
      <c r="A433" t="s">
        <v>5736</v>
      </c>
      <c r="B433" s="1">
        <v>40478</v>
      </c>
      <c r="C433" t="s">
        <v>138</v>
      </c>
      <c r="D433" t="s">
        <v>5737</v>
      </c>
    </row>
    <row r="434" spans="1:4" x14ac:dyDescent="0.55000000000000004">
      <c r="A434" t="s">
        <v>965</v>
      </c>
      <c r="B434" s="1">
        <v>40479</v>
      </c>
      <c r="C434" t="s">
        <v>138</v>
      </c>
      <c r="D434" t="s">
        <v>5738</v>
      </c>
    </row>
    <row r="435" spans="1:4" x14ac:dyDescent="0.55000000000000004">
      <c r="A435" t="s">
        <v>966</v>
      </c>
      <c r="B435" s="1">
        <v>40480</v>
      </c>
      <c r="C435" t="s">
        <v>1</v>
      </c>
      <c r="D435" t="s">
        <v>5739</v>
      </c>
    </row>
    <row r="436" spans="1:4" x14ac:dyDescent="0.55000000000000004">
      <c r="A436" t="s">
        <v>969</v>
      </c>
      <c r="B436" s="1">
        <v>40483</v>
      </c>
      <c r="C436" t="s">
        <v>1</v>
      </c>
      <c r="D436" t="s">
        <v>5740</v>
      </c>
    </row>
    <row r="437" spans="1:4" x14ac:dyDescent="0.55000000000000004">
      <c r="A437" t="s">
        <v>974</v>
      </c>
      <c r="B437" s="1">
        <v>40483</v>
      </c>
      <c r="C437" t="s">
        <v>1</v>
      </c>
      <c r="D437" t="s">
        <v>5741</v>
      </c>
    </row>
    <row r="438" spans="1:4" x14ac:dyDescent="0.55000000000000004">
      <c r="A438" t="s">
        <v>975</v>
      </c>
      <c r="B438" s="1">
        <v>40483</v>
      </c>
      <c r="C438" t="s">
        <v>138</v>
      </c>
      <c r="D438" t="s">
        <v>5732</v>
      </c>
    </row>
    <row r="439" spans="1:4" x14ac:dyDescent="0.55000000000000004">
      <c r="A439" t="s">
        <v>976</v>
      </c>
      <c r="B439" s="1">
        <v>40483</v>
      </c>
      <c r="C439" t="s">
        <v>138</v>
      </c>
      <c r="D439" t="s">
        <v>5742</v>
      </c>
    </row>
    <row r="440" spans="1:4" x14ac:dyDescent="0.55000000000000004">
      <c r="A440" t="s">
        <v>977</v>
      </c>
      <c r="B440" s="1">
        <v>40485</v>
      </c>
      <c r="C440" t="s">
        <v>1</v>
      </c>
      <c r="D440" t="s">
        <v>5743</v>
      </c>
    </row>
    <row r="441" spans="1:4" x14ac:dyDescent="0.55000000000000004">
      <c r="A441" t="s">
        <v>980</v>
      </c>
      <c r="B441" s="1">
        <v>40485</v>
      </c>
      <c r="C441" t="s">
        <v>1</v>
      </c>
      <c r="D441" t="s">
        <v>5744</v>
      </c>
    </row>
    <row r="442" spans="1:4" x14ac:dyDescent="0.55000000000000004">
      <c r="A442" t="s">
        <v>983</v>
      </c>
      <c r="B442" s="1">
        <v>40486</v>
      </c>
      <c r="C442" t="s">
        <v>1</v>
      </c>
      <c r="D442" t="s">
        <v>5745</v>
      </c>
    </row>
    <row r="443" spans="1:4" x14ac:dyDescent="0.55000000000000004">
      <c r="A443" t="s">
        <v>988</v>
      </c>
      <c r="B443" s="1">
        <v>40486</v>
      </c>
      <c r="C443" t="s">
        <v>1</v>
      </c>
      <c r="D443" t="s">
        <v>5746</v>
      </c>
    </row>
    <row r="444" spans="1:4" x14ac:dyDescent="0.55000000000000004">
      <c r="A444" t="s">
        <v>989</v>
      </c>
      <c r="B444" s="1">
        <v>40486</v>
      </c>
      <c r="C444" t="s">
        <v>1</v>
      </c>
      <c r="D444" t="s">
        <v>5747</v>
      </c>
    </row>
    <row r="445" spans="1:4" x14ac:dyDescent="0.55000000000000004">
      <c r="A445" t="s">
        <v>990</v>
      </c>
      <c r="B445" s="1">
        <v>40486</v>
      </c>
      <c r="C445" t="s">
        <v>1</v>
      </c>
      <c r="D445" t="s">
        <v>5718</v>
      </c>
    </row>
    <row r="446" spans="1:4" x14ac:dyDescent="0.55000000000000004">
      <c r="A446" t="s">
        <v>991</v>
      </c>
      <c r="B446" s="1">
        <v>40486</v>
      </c>
      <c r="C446" t="s">
        <v>138</v>
      </c>
      <c r="D446" t="s">
        <v>5686</v>
      </c>
    </row>
    <row r="447" spans="1:4" x14ac:dyDescent="0.55000000000000004">
      <c r="A447" t="s">
        <v>992</v>
      </c>
      <c r="B447" s="1">
        <v>40486</v>
      </c>
      <c r="C447" t="s">
        <v>1</v>
      </c>
      <c r="D447" t="s">
        <v>5510</v>
      </c>
    </row>
    <row r="448" spans="1:4" x14ac:dyDescent="0.55000000000000004">
      <c r="A448" t="s">
        <v>993</v>
      </c>
      <c r="B448" s="1">
        <v>40486</v>
      </c>
      <c r="C448" t="s">
        <v>1</v>
      </c>
      <c r="D448" t="s">
        <v>5748</v>
      </c>
    </row>
    <row r="449" spans="1:4" x14ac:dyDescent="0.55000000000000004">
      <c r="A449" t="s">
        <v>994</v>
      </c>
      <c r="B449" s="1">
        <v>40486</v>
      </c>
      <c r="C449" t="s">
        <v>1</v>
      </c>
      <c r="D449" t="s">
        <v>5749</v>
      </c>
    </row>
    <row r="450" spans="1:4" x14ac:dyDescent="0.55000000000000004">
      <c r="A450" t="s">
        <v>995</v>
      </c>
      <c r="B450" s="1">
        <v>40487</v>
      </c>
      <c r="C450" t="s">
        <v>1</v>
      </c>
      <c r="D450" t="s">
        <v>5510</v>
      </c>
    </row>
    <row r="451" spans="1:4" x14ac:dyDescent="0.55000000000000004">
      <c r="A451" t="s">
        <v>1001</v>
      </c>
      <c r="B451" s="1">
        <v>40487</v>
      </c>
      <c r="C451" t="s">
        <v>1</v>
      </c>
      <c r="D451" t="s">
        <v>5750</v>
      </c>
    </row>
    <row r="452" spans="1:4" x14ac:dyDescent="0.55000000000000004">
      <c r="A452" t="s">
        <v>5751</v>
      </c>
      <c r="B452" s="1">
        <v>40487</v>
      </c>
      <c r="C452" t="s">
        <v>1</v>
      </c>
      <c r="D452" t="s">
        <v>5510</v>
      </c>
    </row>
    <row r="453" spans="1:4" x14ac:dyDescent="0.55000000000000004">
      <c r="A453" t="s">
        <v>1004</v>
      </c>
      <c r="B453" s="1">
        <v>40490</v>
      </c>
      <c r="C453" t="s">
        <v>1</v>
      </c>
      <c r="D453" t="s">
        <v>5752</v>
      </c>
    </row>
    <row r="454" spans="1:4" x14ac:dyDescent="0.55000000000000004">
      <c r="A454" t="s">
        <v>1005</v>
      </c>
      <c r="B454" s="1">
        <v>40490</v>
      </c>
      <c r="C454" t="s">
        <v>1</v>
      </c>
      <c r="D454" t="s">
        <v>5753</v>
      </c>
    </row>
    <row r="455" spans="1:4" x14ac:dyDescent="0.55000000000000004">
      <c r="A455" t="s">
        <v>5754</v>
      </c>
      <c r="B455" s="1">
        <v>40490</v>
      </c>
      <c r="C455" t="s">
        <v>1</v>
      </c>
      <c r="D455" t="s">
        <v>5755</v>
      </c>
    </row>
    <row r="456" spans="1:4" x14ac:dyDescent="0.55000000000000004">
      <c r="A456" t="s">
        <v>1006</v>
      </c>
      <c r="B456" s="1">
        <v>40490</v>
      </c>
      <c r="C456" t="s">
        <v>138</v>
      </c>
      <c r="D456" t="s">
        <v>5732</v>
      </c>
    </row>
    <row r="457" spans="1:4" x14ac:dyDescent="0.55000000000000004">
      <c r="A457" t="s">
        <v>1007</v>
      </c>
      <c r="B457" s="1">
        <v>40491</v>
      </c>
      <c r="C457" t="s">
        <v>1</v>
      </c>
      <c r="D457" t="s">
        <v>5756</v>
      </c>
    </row>
    <row r="458" spans="1:4" x14ac:dyDescent="0.55000000000000004">
      <c r="A458" t="s">
        <v>1008</v>
      </c>
      <c r="B458" s="1">
        <v>40491</v>
      </c>
      <c r="C458" t="s">
        <v>1</v>
      </c>
      <c r="D458" t="s">
        <v>5757</v>
      </c>
    </row>
    <row r="459" spans="1:4" x14ac:dyDescent="0.55000000000000004">
      <c r="A459" t="s">
        <v>1009</v>
      </c>
      <c r="B459" s="1">
        <v>40491</v>
      </c>
      <c r="C459" t="s">
        <v>1</v>
      </c>
      <c r="D459" t="s">
        <v>5745</v>
      </c>
    </row>
    <row r="460" spans="1:4" x14ac:dyDescent="0.55000000000000004">
      <c r="A460" t="s">
        <v>1010</v>
      </c>
      <c r="B460" s="1">
        <v>40493</v>
      </c>
      <c r="C460" t="s">
        <v>1</v>
      </c>
      <c r="D460" t="s">
        <v>5758</v>
      </c>
    </row>
    <row r="461" spans="1:4" x14ac:dyDescent="0.55000000000000004">
      <c r="A461" t="s">
        <v>1012</v>
      </c>
      <c r="B461" s="1">
        <v>40493</v>
      </c>
      <c r="C461" t="s">
        <v>1</v>
      </c>
      <c r="D461" t="s">
        <v>5759</v>
      </c>
    </row>
    <row r="462" spans="1:4" x14ac:dyDescent="0.55000000000000004">
      <c r="A462" t="s">
        <v>1013</v>
      </c>
      <c r="B462" s="1">
        <v>40493</v>
      </c>
      <c r="C462" t="s">
        <v>1</v>
      </c>
      <c r="D462" t="s">
        <v>5760</v>
      </c>
    </row>
    <row r="463" spans="1:4" x14ac:dyDescent="0.55000000000000004">
      <c r="A463" t="s">
        <v>1016</v>
      </c>
      <c r="B463" s="1">
        <v>40498</v>
      </c>
      <c r="C463" t="s">
        <v>1</v>
      </c>
      <c r="D463" t="s">
        <v>5761</v>
      </c>
    </row>
    <row r="464" spans="1:4" x14ac:dyDescent="0.55000000000000004">
      <c r="A464" t="s">
        <v>1017</v>
      </c>
      <c r="B464" s="1">
        <v>40498</v>
      </c>
      <c r="C464" t="s">
        <v>1</v>
      </c>
      <c r="D464" t="s">
        <v>5762</v>
      </c>
    </row>
    <row r="465" spans="1:4" x14ac:dyDescent="0.55000000000000004">
      <c r="A465" t="s">
        <v>1018</v>
      </c>
      <c r="B465" s="1">
        <v>40498</v>
      </c>
      <c r="C465" t="s">
        <v>1</v>
      </c>
      <c r="D465" t="s">
        <v>5763</v>
      </c>
    </row>
    <row r="466" spans="1:4" x14ac:dyDescent="0.55000000000000004">
      <c r="A466" t="s">
        <v>1019</v>
      </c>
      <c r="B466" s="1">
        <v>40498</v>
      </c>
      <c r="C466" t="s">
        <v>1</v>
      </c>
      <c r="D466" t="s">
        <v>5764</v>
      </c>
    </row>
    <row r="467" spans="1:4" x14ac:dyDescent="0.55000000000000004">
      <c r="A467" t="s">
        <v>1020</v>
      </c>
      <c r="B467" s="1">
        <v>40500</v>
      </c>
      <c r="C467" t="s">
        <v>1</v>
      </c>
      <c r="D467" t="s">
        <v>5765</v>
      </c>
    </row>
    <row r="468" spans="1:4" x14ac:dyDescent="0.55000000000000004">
      <c r="A468" t="s">
        <v>1023</v>
      </c>
      <c r="B468" s="1">
        <v>40500</v>
      </c>
      <c r="C468" t="s">
        <v>1</v>
      </c>
      <c r="D468" t="s">
        <v>5766</v>
      </c>
    </row>
    <row r="469" spans="1:4" x14ac:dyDescent="0.55000000000000004">
      <c r="A469" t="s">
        <v>1024</v>
      </c>
      <c r="B469" s="1">
        <v>40500</v>
      </c>
      <c r="C469" t="s">
        <v>1</v>
      </c>
      <c r="D469" t="s">
        <v>5767</v>
      </c>
    </row>
    <row r="470" spans="1:4" x14ac:dyDescent="0.55000000000000004">
      <c r="A470" t="s">
        <v>1025</v>
      </c>
      <c r="B470" s="1">
        <v>40500</v>
      </c>
      <c r="C470" t="s">
        <v>1</v>
      </c>
      <c r="D470" t="s">
        <v>5768</v>
      </c>
    </row>
    <row r="471" spans="1:4" x14ac:dyDescent="0.55000000000000004">
      <c r="A471" t="s">
        <v>1026</v>
      </c>
      <c r="B471" s="1">
        <v>40500</v>
      </c>
      <c r="C471" t="s">
        <v>1</v>
      </c>
      <c r="D471" t="s">
        <v>5769</v>
      </c>
    </row>
    <row r="472" spans="1:4" x14ac:dyDescent="0.55000000000000004">
      <c r="A472" t="s">
        <v>1037</v>
      </c>
      <c r="B472" s="1">
        <v>40500</v>
      </c>
      <c r="C472" t="s">
        <v>1</v>
      </c>
      <c r="D472" t="s">
        <v>5770</v>
      </c>
    </row>
    <row r="473" spans="1:4" x14ac:dyDescent="0.55000000000000004">
      <c r="A473" t="s">
        <v>1040</v>
      </c>
      <c r="B473" s="1">
        <v>40500</v>
      </c>
      <c r="C473" t="s">
        <v>1</v>
      </c>
      <c r="D473" t="s">
        <v>5771</v>
      </c>
    </row>
    <row r="474" spans="1:4" x14ac:dyDescent="0.55000000000000004">
      <c r="A474" t="s">
        <v>1041</v>
      </c>
      <c r="B474" s="1">
        <v>40500</v>
      </c>
      <c r="C474" t="s">
        <v>1</v>
      </c>
      <c r="D474" t="s">
        <v>5772</v>
      </c>
    </row>
    <row r="475" spans="1:4" x14ac:dyDescent="0.55000000000000004">
      <c r="A475" t="s">
        <v>5773</v>
      </c>
      <c r="B475" s="1">
        <v>40500</v>
      </c>
      <c r="C475" t="s">
        <v>1</v>
      </c>
      <c r="D475" t="s">
        <v>5755</v>
      </c>
    </row>
    <row r="476" spans="1:4" x14ac:dyDescent="0.55000000000000004">
      <c r="A476" t="s">
        <v>1044</v>
      </c>
      <c r="B476" s="1">
        <v>40500</v>
      </c>
      <c r="C476" t="s">
        <v>1</v>
      </c>
      <c r="D476" t="s">
        <v>5774</v>
      </c>
    </row>
    <row r="477" spans="1:4" x14ac:dyDescent="0.55000000000000004">
      <c r="A477" t="s">
        <v>1045</v>
      </c>
      <c r="B477" s="1">
        <v>40501</v>
      </c>
      <c r="C477" t="s">
        <v>1</v>
      </c>
      <c r="D477" t="s">
        <v>5775</v>
      </c>
    </row>
    <row r="478" spans="1:4" x14ac:dyDescent="0.55000000000000004">
      <c r="A478" t="s">
        <v>1046</v>
      </c>
      <c r="B478" s="1">
        <v>40501</v>
      </c>
      <c r="C478" t="s">
        <v>1</v>
      </c>
      <c r="D478" t="s">
        <v>5755</v>
      </c>
    </row>
    <row r="479" spans="1:4" x14ac:dyDescent="0.55000000000000004">
      <c r="A479" t="s">
        <v>1050</v>
      </c>
      <c r="B479" s="1">
        <v>40501</v>
      </c>
      <c r="C479" t="s">
        <v>1</v>
      </c>
      <c r="D479" t="s">
        <v>5510</v>
      </c>
    </row>
    <row r="480" spans="1:4" x14ac:dyDescent="0.55000000000000004">
      <c r="A480" t="s">
        <v>1051</v>
      </c>
      <c r="B480" s="1">
        <v>40501</v>
      </c>
      <c r="C480" t="s">
        <v>1</v>
      </c>
      <c r="D480" t="s">
        <v>5776</v>
      </c>
    </row>
    <row r="481" spans="1:4" x14ac:dyDescent="0.55000000000000004">
      <c r="A481" t="s">
        <v>1053</v>
      </c>
      <c r="B481" s="1">
        <v>40504</v>
      </c>
      <c r="C481" t="s">
        <v>1</v>
      </c>
      <c r="D481" t="s">
        <v>5777</v>
      </c>
    </row>
    <row r="482" spans="1:4" x14ac:dyDescent="0.55000000000000004">
      <c r="A482" t="s">
        <v>1054</v>
      </c>
      <c r="B482" s="1">
        <v>40504</v>
      </c>
      <c r="C482" t="s">
        <v>138</v>
      </c>
      <c r="D482" t="s">
        <v>5778</v>
      </c>
    </row>
    <row r="483" spans="1:4" x14ac:dyDescent="0.55000000000000004">
      <c r="A483" t="s">
        <v>1055</v>
      </c>
      <c r="B483" s="1">
        <v>40505</v>
      </c>
      <c r="C483" t="s">
        <v>138</v>
      </c>
      <c r="D483" t="s">
        <v>5779</v>
      </c>
    </row>
    <row r="484" spans="1:4" x14ac:dyDescent="0.55000000000000004">
      <c r="A484" t="s">
        <v>1058</v>
      </c>
      <c r="B484" s="1">
        <v>40505</v>
      </c>
      <c r="C484" t="s">
        <v>1</v>
      </c>
      <c r="D484" t="s">
        <v>5780</v>
      </c>
    </row>
    <row r="485" spans="1:4" x14ac:dyDescent="0.55000000000000004">
      <c r="A485" t="s">
        <v>1061</v>
      </c>
      <c r="B485" s="1">
        <v>40505</v>
      </c>
      <c r="C485" t="s">
        <v>1</v>
      </c>
      <c r="D485" t="s">
        <v>5781</v>
      </c>
    </row>
    <row r="486" spans="1:4" x14ac:dyDescent="0.55000000000000004">
      <c r="A486" t="s">
        <v>1062</v>
      </c>
      <c r="B486" s="1">
        <v>40505</v>
      </c>
      <c r="C486" t="s">
        <v>1</v>
      </c>
      <c r="D486" t="s">
        <v>5782</v>
      </c>
    </row>
    <row r="487" spans="1:4" x14ac:dyDescent="0.55000000000000004">
      <c r="A487" t="s">
        <v>1063</v>
      </c>
      <c r="B487" s="1">
        <v>40505</v>
      </c>
      <c r="C487" t="s">
        <v>1</v>
      </c>
      <c r="D487" t="s">
        <v>5709</v>
      </c>
    </row>
    <row r="488" spans="1:4" x14ac:dyDescent="0.55000000000000004">
      <c r="A488" t="s">
        <v>1065</v>
      </c>
      <c r="B488" s="1">
        <v>40505</v>
      </c>
      <c r="C488" t="s">
        <v>1</v>
      </c>
      <c r="D488" t="s">
        <v>5783</v>
      </c>
    </row>
    <row r="489" spans="1:4" x14ac:dyDescent="0.55000000000000004">
      <c r="A489" t="s">
        <v>1066</v>
      </c>
      <c r="B489" s="1">
        <v>40506</v>
      </c>
      <c r="C489" t="s">
        <v>1</v>
      </c>
      <c r="D489" t="s">
        <v>5784</v>
      </c>
    </row>
    <row r="490" spans="1:4" x14ac:dyDescent="0.55000000000000004">
      <c r="A490" t="s">
        <v>1069</v>
      </c>
      <c r="B490" s="1">
        <v>40506</v>
      </c>
      <c r="C490" t="s">
        <v>1</v>
      </c>
      <c r="D490" t="s">
        <v>5785</v>
      </c>
    </row>
    <row r="491" spans="1:4" x14ac:dyDescent="0.55000000000000004">
      <c r="A491" t="s">
        <v>1071</v>
      </c>
      <c r="B491" s="1">
        <v>40511</v>
      </c>
      <c r="C491" t="s">
        <v>1</v>
      </c>
      <c r="D491" t="s">
        <v>5786</v>
      </c>
    </row>
    <row r="492" spans="1:4" x14ac:dyDescent="0.55000000000000004">
      <c r="A492" t="s">
        <v>1072</v>
      </c>
      <c r="B492" s="1">
        <v>40511</v>
      </c>
      <c r="C492" t="s">
        <v>1</v>
      </c>
      <c r="D492" t="s">
        <v>5787</v>
      </c>
    </row>
    <row r="493" spans="1:4" x14ac:dyDescent="0.55000000000000004">
      <c r="A493" t="s">
        <v>5788</v>
      </c>
      <c r="B493" s="1">
        <v>40512</v>
      </c>
      <c r="C493" t="s">
        <v>138</v>
      </c>
      <c r="D493" t="s">
        <v>5789</v>
      </c>
    </row>
    <row r="494" spans="1:4" x14ac:dyDescent="0.55000000000000004">
      <c r="A494" t="s">
        <v>1073</v>
      </c>
      <c r="B494" s="1">
        <v>40512</v>
      </c>
      <c r="C494" t="s">
        <v>1</v>
      </c>
      <c r="D494" t="s">
        <v>5790</v>
      </c>
    </row>
    <row r="495" spans="1:4" x14ac:dyDescent="0.55000000000000004">
      <c r="A495" t="s">
        <v>1076</v>
      </c>
      <c r="B495" s="1">
        <v>40512</v>
      </c>
      <c r="C495" t="s">
        <v>1</v>
      </c>
      <c r="D495" t="s">
        <v>5791</v>
      </c>
    </row>
    <row r="496" spans="1:4" x14ac:dyDescent="0.55000000000000004">
      <c r="A496" t="s">
        <v>5792</v>
      </c>
      <c r="B496" s="1">
        <v>40512</v>
      </c>
      <c r="C496" t="s">
        <v>1</v>
      </c>
      <c r="D496" t="s">
        <v>5745</v>
      </c>
    </row>
    <row r="497" spans="1:4" x14ac:dyDescent="0.55000000000000004">
      <c r="A497" t="s">
        <v>5793</v>
      </c>
      <c r="B497" s="1">
        <v>40512</v>
      </c>
      <c r="C497" t="s">
        <v>1</v>
      </c>
      <c r="D497" t="s">
        <v>5776</v>
      </c>
    </row>
    <row r="498" spans="1:4" x14ac:dyDescent="0.55000000000000004">
      <c r="A498" t="s">
        <v>5794</v>
      </c>
      <c r="B498" s="1">
        <v>40512</v>
      </c>
      <c r="C498" t="s">
        <v>138</v>
      </c>
      <c r="D498" t="s">
        <v>5738</v>
      </c>
    </row>
    <row r="499" spans="1:4" x14ac:dyDescent="0.55000000000000004">
      <c r="A499" t="s">
        <v>1077</v>
      </c>
      <c r="B499" s="1">
        <v>40512</v>
      </c>
      <c r="C499" t="s">
        <v>1</v>
      </c>
      <c r="D499" t="s">
        <v>5795</v>
      </c>
    </row>
    <row r="500" spans="1:4" x14ac:dyDescent="0.55000000000000004">
      <c r="A500" t="s">
        <v>1078</v>
      </c>
      <c r="B500" s="1">
        <v>40512</v>
      </c>
      <c r="C500" t="s">
        <v>1</v>
      </c>
      <c r="D500" t="s">
        <v>5796</v>
      </c>
    </row>
    <row r="501" spans="1:4" x14ac:dyDescent="0.55000000000000004">
      <c r="A501" t="s">
        <v>1081</v>
      </c>
      <c r="B501" s="1">
        <v>40512</v>
      </c>
      <c r="C501" t="s">
        <v>1</v>
      </c>
      <c r="D501" t="s">
        <v>5797</v>
      </c>
    </row>
    <row r="502" spans="1:4" x14ac:dyDescent="0.55000000000000004">
      <c r="A502" t="s">
        <v>1084</v>
      </c>
      <c r="B502" s="1">
        <v>40512</v>
      </c>
      <c r="C502" t="s">
        <v>1</v>
      </c>
      <c r="D502" t="s">
        <v>5785</v>
      </c>
    </row>
    <row r="503" spans="1:4" x14ac:dyDescent="0.55000000000000004">
      <c r="A503" t="s">
        <v>1086</v>
      </c>
      <c r="B503" s="1">
        <v>40512</v>
      </c>
      <c r="C503" t="s">
        <v>138</v>
      </c>
      <c r="D503" t="s">
        <v>5798</v>
      </c>
    </row>
    <row r="504" spans="1:4" x14ac:dyDescent="0.55000000000000004">
      <c r="A504" t="s">
        <v>1087</v>
      </c>
      <c r="B504" s="1">
        <v>40513</v>
      </c>
      <c r="C504" t="s">
        <v>1</v>
      </c>
      <c r="D504" t="s">
        <v>5799</v>
      </c>
    </row>
    <row r="505" spans="1:4" x14ac:dyDescent="0.55000000000000004">
      <c r="A505" t="s">
        <v>5800</v>
      </c>
      <c r="B505" s="1">
        <v>40513</v>
      </c>
      <c r="C505" t="s">
        <v>138</v>
      </c>
      <c r="D505" t="s">
        <v>5801</v>
      </c>
    </row>
    <row r="506" spans="1:4" x14ac:dyDescent="0.55000000000000004">
      <c r="A506" t="s">
        <v>1090</v>
      </c>
      <c r="B506" s="1">
        <v>40513</v>
      </c>
      <c r="C506" t="s">
        <v>138</v>
      </c>
      <c r="D506" t="s">
        <v>5801</v>
      </c>
    </row>
    <row r="507" spans="1:4" x14ac:dyDescent="0.55000000000000004">
      <c r="A507" t="s">
        <v>1101</v>
      </c>
      <c r="B507" s="1">
        <v>40519</v>
      </c>
      <c r="C507" t="s">
        <v>1</v>
      </c>
      <c r="D507" t="s">
        <v>5802</v>
      </c>
    </row>
    <row r="508" spans="1:4" x14ac:dyDescent="0.55000000000000004">
      <c r="A508" t="s">
        <v>1102</v>
      </c>
      <c r="B508" s="1">
        <v>40519</v>
      </c>
      <c r="C508" t="s">
        <v>138</v>
      </c>
      <c r="D508" t="s">
        <v>5803</v>
      </c>
    </row>
    <row r="509" spans="1:4" x14ac:dyDescent="0.55000000000000004">
      <c r="A509" t="s">
        <v>1105</v>
      </c>
      <c r="B509" s="1">
        <v>40519</v>
      </c>
      <c r="C509" t="s">
        <v>1</v>
      </c>
      <c r="D509" t="s">
        <v>5804</v>
      </c>
    </row>
    <row r="510" spans="1:4" x14ac:dyDescent="0.55000000000000004">
      <c r="A510" t="s">
        <v>1108</v>
      </c>
      <c r="B510" s="1">
        <v>40519</v>
      </c>
      <c r="C510" t="s">
        <v>1</v>
      </c>
      <c r="D510" t="s">
        <v>5805</v>
      </c>
    </row>
    <row r="511" spans="1:4" x14ac:dyDescent="0.55000000000000004">
      <c r="A511" t="s">
        <v>1111</v>
      </c>
      <c r="B511" s="1">
        <v>40520</v>
      </c>
      <c r="C511" t="s">
        <v>138</v>
      </c>
      <c r="D511" t="s">
        <v>5789</v>
      </c>
    </row>
    <row r="512" spans="1:4" x14ac:dyDescent="0.55000000000000004">
      <c r="A512" t="s">
        <v>1114</v>
      </c>
      <c r="B512" s="1">
        <v>40520</v>
      </c>
      <c r="C512" t="s">
        <v>138</v>
      </c>
      <c r="D512" t="s">
        <v>5806</v>
      </c>
    </row>
    <row r="513" spans="1:4" x14ac:dyDescent="0.55000000000000004">
      <c r="A513" t="s">
        <v>5807</v>
      </c>
      <c r="B513" s="1">
        <v>40525</v>
      </c>
      <c r="C513" t="s">
        <v>138</v>
      </c>
      <c r="D513" t="s">
        <v>5808</v>
      </c>
    </row>
    <row r="514" spans="1:4" x14ac:dyDescent="0.55000000000000004">
      <c r="A514" t="s">
        <v>1117</v>
      </c>
      <c r="B514" s="1">
        <v>40525</v>
      </c>
      <c r="C514" t="s">
        <v>1</v>
      </c>
      <c r="D514" t="s">
        <v>5804</v>
      </c>
    </row>
    <row r="515" spans="1:4" x14ac:dyDescent="0.55000000000000004">
      <c r="A515" t="s">
        <v>5809</v>
      </c>
      <c r="B515" s="1">
        <v>40528</v>
      </c>
      <c r="C515" t="s">
        <v>1</v>
      </c>
      <c r="D515" t="s">
        <v>5810</v>
      </c>
    </row>
    <row r="516" spans="1:4" x14ac:dyDescent="0.55000000000000004">
      <c r="A516" t="s">
        <v>1122</v>
      </c>
      <c r="B516" s="1">
        <v>40529</v>
      </c>
      <c r="C516" t="s">
        <v>138</v>
      </c>
      <c r="D516" t="s">
        <v>5811</v>
      </c>
    </row>
    <row r="517" spans="1:4" x14ac:dyDescent="0.55000000000000004">
      <c r="A517" t="s">
        <v>1128</v>
      </c>
      <c r="B517" s="1">
        <v>40529</v>
      </c>
      <c r="C517" t="s">
        <v>1</v>
      </c>
      <c r="D517" t="s">
        <v>5812</v>
      </c>
    </row>
    <row r="518" spans="1:4" x14ac:dyDescent="0.55000000000000004">
      <c r="A518" t="s">
        <v>1129</v>
      </c>
      <c r="B518" s="1">
        <v>40529</v>
      </c>
      <c r="C518" t="s">
        <v>138</v>
      </c>
      <c r="D518" t="s">
        <v>5813</v>
      </c>
    </row>
    <row r="519" spans="1:4" x14ac:dyDescent="0.55000000000000004">
      <c r="A519" t="s">
        <v>1132</v>
      </c>
      <c r="B519" s="1">
        <v>40529</v>
      </c>
      <c r="C519" t="s">
        <v>138</v>
      </c>
      <c r="D519" t="s">
        <v>5814</v>
      </c>
    </row>
    <row r="520" spans="1:4" x14ac:dyDescent="0.55000000000000004">
      <c r="A520" t="s">
        <v>5815</v>
      </c>
      <c r="B520" s="1">
        <v>40529</v>
      </c>
      <c r="C520" t="s">
        <v>1</v>
      </c>
      <c r="D520" t="s">
        <v>5810</v>
      </c>
    </row>
    <row r="521" spans="1:4" x14ac:dyDescent="0.55000000000000004">
      <c r="A521" t="s">
        <v>1133</v>
      </c>
      <c r="B521" s="1">
        <v>40529</v>
      </c>
      <c r="C521" t="s">
        <v>1</v>
      </c>
      <c r="D521" t="s">
        <v>5816</v>
      </c>
    </row>
    <row r="522" spans="1:4" x14ac:dyDescent="0.55000000000000004">
      <c r="A522" t="s">
        <v>1140</v>
      </c>
      <c r="B522" s="1">
        <v>40529</v>
      </c>
      <c r="C522" t="s">
        <v>138</v>
      </c>
      <c r="D522" t="s">
        <v>5817</v>
      </c>
    </row>
    <row r="523" spans="1:4" x14ac:dyDescent="0.55000000000000004">
      <c r="A523" t="s">
        <v>1141</v>
      </c>
      <c r="B523" s="1">
        <v>40529</v>
      </c>
      <c r="C523" t="s">
        <v>138</v>
      </c>
      <c r="D523" t="s">
        <v>5818</v>
      </c>
    </row>
    <row r="524" spans="1:4" x14ac:dyDescent="0.55000000000000004">
      <c r="A524" t="s">
        <v>1160</v>
      </c>
      <c r="B524" s="1">
        <v>40533</v>
      </c>
      <c r="C524" t="s">
        <v>138</v>
      </c>
      <c r="D524" t="s">
        <v>5819</v>
      </c>
    </row>
    <row r="525" spans="1:4" x14ac:dyDescent="0.55000000000000004">
      <c r="A525" t="s">
        <v>1163</v>
      </c>
      <c r="B525" s="1">
        <v>40533</v>
      </c>
      <c r="C525" t="s">
        <v>1</v>
      </c>
      <c r="D525" t="s">
        <v>5810</v>
      </c>
    </row>
    <row r="526" spans="1:4" x14ac:dyDescent="0.55000000000000004">
      <c r="A526" t="s">
        <v>5820</v>
      </c>
      <c r="B526" s="1">
        <v>40533</v>
      </c>
      <c r="C526" t="s">
        <v>138</v>
      </c>
      <c r="D526" t="s">
        <v>5821</v>
      </c>
    </row>
    <row r="527" spans="1:4" x14ac:dyDescent="0.55000000000000004">
      <c r="A527" t="s">
        <v>1164</v>
      </c>
      <c r="B527" s="1">
        <v>40533</v>
      </c>
      <c r="C527" t="s">
        <v>138</v>
      </c>
      <c r="D527" t="s">
        <v>5821</v>
      </c>
    </row>
    <row r="528" spans="1:4" x14ac:dyDescent="0.55000000000000004">
      <c r="A528" t="s">
        <v>1167</v>
      </c>
      <c r="B528" s="1">
        <v>40534</v>
      </c>
      <c r="C528" t="s">
        <v>138</v>
      </c>
      <c r="D528" t="s">
        <v>5822</v>
      </c>
    </row>
    <row r="529" spans="1:4" x14ac:dyDescent="0.55000000000000004">
      <c r="A529" t="s">
        <v>1174</v>
      </c>
      <c r="B529" s="1">
        <v>40534</v>
      </c>
      <c r="C529" t="s">
        <v>1</v>
      </c>
      <c r="D529" t="s">
        <v>5823</v>
      </c>
    </row>
    <row r="530" spans="1:4" x14ac:dyDescent="0.55000000000000004">
      <c r="A530" t="s">
        <v>1175</v>
      </c>
      <c r="B530" s="1">
        <v>40534</v>
      </c>
      <c r="C530" t="s">
        <v>1</v>
      </c>
      <c r="D530" t="s">
        <v>5824</v>
      </c>
    </row>
    <row r="531" spans="1:4" x14ac:dyDescent="0.55000000000000004">
      <c r="A531" t="s">
        <v>1176</v>
      </c>
      <c r="B531" s="1">
        <v>40539</v>
      </c>
      <c r="C531" t="s">
        <v>138</v>
      </c>
      <c r="D531" t="s">
        <v>5825</v>
      </c>
    </row>
    <row r="532" spans="1:4" x14ac:dyDescent="0.55000000000000004">
      <c r="A532" t="s">
        <v>1183</v>
      </c>
      <c r="B532" s="1">
        <v>40540</v>
      </c>
      <c r="C532" t="s">
        <v>138</v>
      </c>
      <c r="D532" t="s">
        <v>5826</v>
      </c>
    </row>
    <row r="533" spans="1:4" x14ac:dyDescent="0.55000000000000004">
      <c r="A533" t="s">
        <v>1190</v>
      </c>
      <c r="B533" s="1">
        <v>40540</v>
      </c>
      <c r="C533" t="s">
        <v>138</v>
      </c>
      <c r="D533" t="s">
        <v>5827</v>
      </c>
    </row>
    <row r="534" spans="1:4" x14ac:dyDescent="0.55000000000000004">
      <c r="A534" t="s">
        <v>5828</v>
      </c>
      <c r="B534" s="1">
        <v>40540</v>
      </c>
      <c r="C534" t="s">
        <v>138</v>
      </c>
      <c r="D534" t="s">
        <v>5829</v>
      </c>
    </row>
    <row r="535" spans="1:4" x14ac:dyDescent="0.55000000000000004">
      <c r="A535" t="s">
        <v>1207</v>
      </c>
      <c r="B535" s="1">
        <v>40540</v>
      </c>
      <c r="C535" t="s">
        <v>1</v>
      </c>
      <c r="D535" t="s">
        <v>5830</v>
      </c>
    </row>
    <row r="536" spans="1:4" x14ac:dyDescent="0.55000000000000004">
      <c r="A536" t="s">
        <v>1208</v>
      </c>
      <c r="B536" s="1">
        <v>40540</v>
      </c>
      <c r="C536" t="s">
        <v>138</v>
      </c>
      <c r="D536" t="s">
        <v>5831</v>
      </c>
    </row>
    <row r="537" spans="1:4" x14ac:dyDescent="0.55000000000000004">
      <c r="A537" t="s">
        <v>1229</v>
      </c>
      <c r="B537" s="1">
        <v>40540</v>
      </c>
      <c r="C537" t="s">
        <v>138</v>
      </c>
      <c r="D537" t="s">
        <v>5812</v>
      </c>
    </row>
    <row r="538" spans="1:4" x14ac:dyDescent="0.55000000000000004">
      <c r="A538" t="s">
        <v>1230</v>
      </c>
      <c r="B538" s="1">
        <v>40543</v>
      </c>
      <c r="C538" t="s">
        <v>1</v>
      </c>
      <c r="D538" t="s">
        <v>5832</v>
      </c>
    </row>
    <row r="539" spans="1:4" x14ac:dyDescent="0.55000000000000004">
      <c r="A539" t="s">
        <v>1231</v>
      </c>
      <c r="B539" s="1">
        <v>40543</v>
      </c>
      <c r="C539" t="s">
        <v>1</v>
      </c>
      <c r="D539" t="s">
        <v>5745</v>
      </c>
    </row>
    <row r="540" spans="1:4" x14ac:dyDescent="0.55000000000000004">
      <c r="A540" t="s">
        <v>1232</v>
      </c>
      <c r="B540" s="1">
        <v>40547</v>
      </c>
      <c r="C540" t="s">
        <v>1</v>
      </c>
      <c r="D540" t="s">
        <v>5833</v>
      </c>
    </row>
    <row r="541" spans="1:4" x14ac:dyDescent="0.55000000000000004">
      <c r="A541" t="s">
        <v>1233</v>
      </c>
      <c r="B541" s="1">
        <v>40547</v>
      </c>
      <c r="C541" t="s">
        <v>138</v>
      </c>
      <c r="D541" t="s">
        <v>5834</v>
      </c>
    </row>
    <row r="542" spans="1:4" x14ac:dyDescent="0.55000000000000004">
      <c r="A542" t="s">
        <v>1236</v>
      </c>
      <c r="B542" s="1">
        <v>40547</v>
      </c>
      <c r="C542" t="s">
        <v>1</v>
      </c>
      <c r="D542" t="s">
        <v>5835</v>
      </c>
    </row>
    <row r="543" spans="1:4" x14ac:dyDescent="0.55000000000000004">
      <c r="A543" t="s">
        <v>1237</v>
      </c>
      <c r="B543" s="1">
        <v>40547</v>
      </c>
      <c r="C543" t="s">
        <v>1</v>
      </c>
      <c r="D543" t="s">
        <v>5836</v>
      </c>
    </row>
    <row r="544" spans="1:4" x14ac:dyDescent="0.55000000000000004">
      <c r="A544" t="s">
        <v>1238</v>
      </c>
      <c r="B544" s="1">
        <v>40547</v>
      </c>
      <c r="C544" t="s">
        <v>138</v>
      </c>
      <c r="D544" t="s">
        <v>5837</v>
      </c>
    </row>
    <row r="545" spans="1:4" x14ac:dyDescent="0.55000000000000004">
      <c r="A545" t="s">
        <v>1241</v>
      </c>
      <c r="B545" s="1">
        <v>40547</v>
      </c>
      <c r="C545" t="s">
        <v>138</v>
      </c>
      <c r="D545" t="s">
        <v>5827</v>
      </c>
    </row>
    <row r="546" spans="1:4" x14ac:dyDescent="0.55000000000000004">
      <c r="A546" t="s">
        <v>1242</v>
      </c>
      <c r="B546" s="1">
        <v>40547</v>
      </c>
      <c r="C546" t="s">
        <v>138</v>
      </c>
      <c r="D546" t="s">
        <v>5829</v>
      </c>
    </row>
    <row r="547" spans="1:4" x14ac:dyDescent="0.55000000000000004">
      <c r="A547" t="s">
        <v>1245</v>
      </c>
      <c r="B547" s="1">
        <v>40549</v>
      </c>
      <c r="C547" t="s">
        <v>138</v>
      </c>
      <c r="D547" t="s">
        <v>5838</v>
      </c>
    </row>
    <row r="548" spans="1:4" x14ac:dyDescent="0.55000000000000004">
      <c r="A548" t="s">
        <v>1246</v>
      </c>
      <c r="B548" s="1">
        <v>40549</v>
      </c>
      <c r="C548" t="s">
        <v>138</v>
      </c>
      <c r="D548" t="s">
        <v>5839</v>
      </c>
    </row>
    <row r="549" spans="1:4" x14ac:dyDescent="0.55000000000000004">
      <c r="A549" t="s">
        <v>1249</v>
      </c>
      <c r="B549" s="1">
        <v>40549</v>
      </c>
      <c r="C549" t="s">
        <v>138</v>
      </c>
      <c r="D549" t="s">
        <v>5840</v>
      </c>
    </row>
    <row r="550" spans="1:4" x14ac:dyDescent="0.55000000000000004">
      <c r="A550" t="s">
        <v>1250</v>
      </c>
      <c r="B550" s="1">
        <v>40549</v>
      </c>
      <c r="C550" t="s">
        <v>138</v>
      </c>
      <c r="D550" t="s">
        <v>5841</v>
      </c>
    </row>
    <row r="551" spans="1:4" x14ac:dyDescent="0.55000000000000004">
      <c r="A551" t="s">
        <v>1251</v>
      </c>
      <c r="B551" s="1">
        <v>40550</v>
      </c>
      <c r="C551" t="s">
        <v>1</v>
      </c>
      <c r="D551" t="s">
        <v>5842</v>
      </c>
    </row>
    <row r="552" spans="1:4" x14ac:dyDescent="0.55000000000000004">
      <c r="A552" t="s">
        <v>1252</v>
      </c>
      <c r="B552" s="1">
        <v>40550</v>
      </c>
      <c r="C552" t="s">
        <v>1</v>
      </c>
      <c r="D552" t="s">
        <v>5843</v>
      </c>
    </row>
    <row r="553" spans="1:4" x14ac:dyDescent="0.55000000000000004">
      <c r="A553" t="s">
        <v>1257</v>
      </c>
      <c r="B553" s="1">
        <v>40550</v>
      </c>
      <c r="C553" t="s">
        <v>138</v>
      </c>
      <c r="D553" t="s">
        <v>5844</v>
      </c>
    </row>
    <row r="554" spans="1:4" x14ac:dyDescent="0.55000000000000004">
      <c r="A554" t="s">
        <v>1259</v>
      </c>
      <c r="B554" s="1">
        <v>40550</v>
      </c>
      <c r="C554" t="s">
        <v>138</v>
      </c>
      <c r="D554" t="s">
        <v>5845</v>
      </c>
    </row>
    <row r="555" spans="1:4" x14ac:dyDescent="0.55000000000000004">
      <c r="A555" t="s">
        <v>1268</v>
      </c>
      <c r="B555" s="1">
        <v>40550</v>
      </c>
      <c r="C555" t="s">
        <v>138</v>
      </c>
      <c r="D555" t="s">
        <v>5840</v>
      </c>
    </row>
    <row r="556" spans="1:4" x14ac:dyDescent="0.55000000000000004">
      <c r="A556" t="s">
        <v>1269</v>
      </c>
      <c r="B556" s="1">
        <v>40550</v>
      </c>
      <c r="C556" t="s">
        <v>138</v>
      </c>
      <c r="D556" t="s">
        <v>5840</v>
      </c>
    </row>
    <row r="557" spans="1:4" x14ac:dyDescent="0.55000000000000004">
      <c r="A557" t="s">
        <v>1270</v>
      </c>
      <c r="B557" s="1">
        <v>40550</v>
      </c>
      <c r="C557" t="s">
        <v>1</v>
      </c>
      <c r="D557" t="s">
        <v>5846</v>
      </c>
    </row>
    <row r="558" spans="1:4" x14ac:dyDescent="0.55000000000000004">
      <c r="A558" t="s">
        <v>1271</v>
      </c>
      <c r="B558" s="1">
        <v>40550</v>
      </c>
      <c r="C558" t="s">
        <v>1</v>
      </c>
      <c r="D558" t="s">
        <v>5847</v>
      </c>
    </row>
    <row r="559" spans="1:4" x14ac:dyDescent="0.55000000000000004">
      <c r="A559" t="s">
        <v>1272</v>
      </c>
      <c r="B559" s="1">
        <v>40550</v>
      </c>
      <c r="C559" t="s">
        <v>1</v>
      </c>
      <c r="D559" t="s">
        <v>5848</v>
      </c>
    </row>
    <row r="560" spans="1:4" x14ac:dyDescent="0.55000000000000004">
      <c r="A560" t="s">
        <v>1273</v>
      </c>
      <c r="B560" s="1">
        <v>40550</v>
      </c>
      <c r="C560" t="s">
        <v>138</v>
      </c>
      <c r="D560" t="s">
        <v>5849</v>
      </c>
    </row>
    <row r="561" spans="1:4" x14ac:dyDescent="0.55000000000000004">
      <c r="A561" t="s">
        <v>1276</v>
      </c>
      <c r="B561" s="1">
        <v>40554</v>
      </c>
      <c r="C561" t="s">
        <v>138</v>
      </c>
      <c r="D561" t="s">
        <v>5818</v>
      </c>
    </row>
    <row r="562" spans="1:4" x14ac:dyDescent="0.55000000000000004">
      <c r="A562" t="s">
        <v>1277</v>
      </c>
      <c r="B562" s="1">
        <v>40554</v>
      </c>
      <c r="C562" t="s">
        <v>138</v>
      </c>
      <c r="D562" t="s">
        <v>5850</v>
      </c>
    </row>
    <row r="563" spans="1:4" x14ac:dyDescent="0.55000000000000004">
      <c r="A563" t="s">
        <v>1278</v>
      </c>
      <c r="B563" s="1">
        <v>40554</v>
      </c>
      <c r="C563" t="s">
        <v>1</v>
      </c>
      <c r="D563" t="s">
        <v>5851</v>
      </c>
    </row>
    <row r="564" spans="1:4" x14ac:dyDescent="0.55000000000000004">
      <c r="A564" t="s">
        <v>1281</v>
      </c>
      <c r="B564" s="1">
        <v>40554</v>
      </c>
      <c r="C564" t="s">
        <v>138</v>
      </c>
      <c r="D564" t="s">
        <v>5837</v>
      </c>
    </row>
    <row r="565" spans="1:4" x14ac:dyDescent="0.55000000000000004">
      <c r="A565" t="s">
        <v>1284</v>
      </c>
      <c r="B565" s="1">
        <v>40554</v>
      </c>
      <c r="C565" t="s">
        <v>1</v>
      </c>
      <c r="D565" t="s">
        <v>5852</v>
      </c>
    </row>
    <row r="566" spans="1:4" x14ac:dyDescent="0.55000000000000004">
      <c r="A566" t="s">
        <v>1287</v>
      </c>
      <c r="B566" s="1">
        <v>40555</v>
      </c>
      <c r="C566" t="s">
        <v>1</v>
      </c>
      <c r="D566" t="s">
        <v>5853</v>
      </c>
    </row>
    <row r="567" spans="1:4" x14ac:dyDescent="0.55000000000000004">
      <c r="A567" t="s">
        <v>1293</v>
      </c>
      <c r="B567" s="1">
        <v>40555</v>
      </c>
      <c r="C567" t="s">
        <v>1</v>
      </c>
      <c r="D567" t="s">
        <v>5848</v>
      </c>
    </row>
    <row r="568" spans="1:4" x14ac:dyDescent="0.55000000000000004">
      <c r="A568" t="s">
        <v>1294</v>
      </c>
      <c r="B568" s="1">
        <v>40555</v>
      </c>
      <c r="C568" t="s">
        <v>1</v>
      </c>
      <c r="D568" t="s">
        <v>5854</v>
      </c>
    </row>
    <row r="569" spans="1:4" x14ac:dyDescent="0.55000000000000004">
      <c r="A569" t="s">
        <v>1297</v>
      </c>
      <c r="B569" s="1">
        <v>40555</v>
      </c>
      <c r="C569" t="s">
        <v>138</v>
      </c>
      <c r="D569" t="s">
        <v>5855</v>
      </c>
    </row>
    <row r="570" spans="1:4" x14ac:dyDescent="0.55000000000000004">
      <c r="A570" t="s">
        <v>1300</v>
      </c>
      <c r="B570" s="1">
        <v>40555</v>
      </c>
      <c r="C570" t="s">
        <v>1</v>
      </c>
      <c r="D570" t="s">
        <v>5856</v>
      </c>
    </row>
    <row r="571" spans="1:4" x14ac:dyDescent="0.55000000000000004">
      <c r="A571" t="s">
        <v>1303</v>
      </c>
      <c r="B571" s="1">
        <v>40560</v>
      </c>
      <c r="C571" t="s">
        <v>1</v>
      </c>
      <c r="D571" t="s">
        <v>5857</v>
      </c>
    </row>
    <row r="572" spans="1:4" x14ac:dyDescent="0.55000000000000004">
      <c r="A572" t="s">
        <v>1304</v>
      </c>
      <c r="B572" s="1">
        <v>40560</v>
      </c>
      <c r="C572" t="s">
        <v>1</v>
      </c>
      <c r="D572" t="s">
        <v>5858</v>
      </c>
    </row>
    <row r="573" spans="1:4" x14ac:dyDescent="0.55000000000000004">
      <c r="A573" t="s">
        <v>1305</v>
      </c>
      <c r="B573" s="1">
        <v>40560</v>
      </c>
      <c r="C573" t="s">
        <v>1</v>
      </c>
      <c r="D573" t="s">
        <v>5859</v>
      </c>
    </row>
    <row r="574" spans="1:4" x14ac:dyDescent="0.55000000000000004">
      <c r="A574" t="s">
        <v>1306</v>
      </c>
      <c r="B574" s="1">
        <v>40560</v>
      </c>
      <c r="C574" t="s">
        <v>1</v>
      </c>
      <c r="D574" t="s">
        <v>5860</v>
      </c>
    </row>
    <row r="575" spans="1:4" x14ac:dyDescent="0.55000000000000004">
      <c r="A575" t="s">
        <v>1307</v>
      </c>
      <c r="B575" s="1">
        <v>40560</v>
      </c>
      <c r="C575" t="s">
        <v>1</v>
      </c>
      <c r="D575" t="s">
        <v>5861</v>
      </c>
    </row>
    <row r="576" spans="1:4" x14ac:dyDescent="0.55000000000000004">
      <c r="A576" t="s">
        <v>1308</v>
      </c>
      <c r="B576" s="1">
        <v>40560</v>
      </c>
      <c r="C576" t="s">
        <v>1</v>
      </c>
      <c r="D576" t="s">
        <v>5862</v>
      </c>
    </row>
    <row r="577" spans="1:4" x14ac:dyDescent="0.55000000000000004">
      <c r="A577" t="s">
        <v>1311</v>
      </c>
      <c r="B577" s="1">
        <v>40560</v>
      </c>
      <c r="C577" t="s">
        <v>1</v>
      </c>
      <c r="D577" t="s">
        <v>5863</v>
      </c>
    </row>
    <row r="578" spans="1:4" x14ac:dyDescent="0.55000000000000004">
      <c r="A578" t="s">
        <v>1314</v>
      </c>
      <c r="B578" s="1">
        <v>40560</v>
      </c>
      <c r="C578" t="s">
        <v>1</v>
      </c>
      <c r="D578" t="s">
        <v>5864</v>
      </c>
    </row>
    <row r="579" spans="1:4" x14ac:dyDescent="0.55000000000000004">
      <c r="A579" t="s">
        <v>1315</v>
      </c>
      <c r="B579" s="1">
        <v>40560</v>
      </c>
      <c r="C579" t="s">
        <v>1</v>
      </c>
      <c r="D579" t="s">
        <v>5865</v>
      </c>
    </row>
    <row r="580" spans="1:4" x14ac:dyDescent="0.55000000000000004">
      <c r="A580" t="s">
        <v>1316</v>
      </c>
      <c r="B580" s="1">
        <v>40560</v>
      </c>
      <c r="C580" t="s">
        <v>1</v>
      </c>
      <c r="D580" t="s">
        <v>5866</v>
      </c>
    </row>
    <row r="581" spans="1:4" x14ac:dyDescent="0.55000000000000004">
      <c r="A581" t="s">
        <v>1317</v>
      </c>
      <c r="B581" s="1">
        <v>40560</v>
      </c>
      <c r="C581" t="s">
        <v>1</v>
      </c>
      <c r="D581" t="s">
        <v>5867</v>
      </c>
    </row>
    <row r="582" spans="1:4" x14ac:dyDescent="0.55000000000000004">
      <c r="A582" t="s">
        <v>1319</v>
      </c>
      <c r="B582" s="1">
        <v>40561</v>
      </c>
      <c r="C582" t="s">
        <v>1</v>
      </c>
      <c r="D582" t="s">
        <v>5868</v>
      </c>
    </row>
    <row r="583" spans="1:4" x14ac:dyDescent="0.55000000000000004">
      <c r="A583" t="s">
        <v>1320</v>
      </c>
      <c r="B583" s="1">
        <v>40561</v>
      </c>
      <c r="C583" t="s">
        <v>1</v>
      </c>
      <c r="D583" t="s">
        <v>5869</v>
      </c>
    </row>
    <row r="584" spans="1:4" x14ac:dyDescent="0.55000000000000004">
      <c r="A584" t="s">
        <v>1323</v>
      </c>
      <c r="B584" s="1">
        <v>40561</v>
      </c>
      <c r="C584" t="s">
        <v>138</v>
      </c>
      <c r="D584" t="s">
        <v>5870</v>
      </c>
    </row>
    <row r="585" spans="1:4" x14ac:dyDescent="0.55000000000000004">
      <c r="A585" t="s">
        <v>1332</v>
      </c>
      <c r="B585" s="1">
        <v>40561</v>
      </c>
      <c r="C585" t="s">
        <v>1</v>
      </c>
      <c r="D585" t="s">
        <v>5871</v>
      </c>
    </row>
    <row r="586" spans="1:4" x14ac:dyDescent="0.55000000000000004">
      <c r="A586" t="s">
        <v>1337</v>
      </c>
      <c r="B586" s="1">
        <v>40561</v>
      </c>
      <c r="C586" t="s">
        <v>138</v>
      </c>
      <c r="D586" t="s">
        <v>5872</v>
      </c>
    </row>
    <row r="587" spans="1:4" x14ac:dyDescent="0.55000000000000004">
      <c r="A587" t="s">
        <v>1338</v>
      </c>
      <c r="B587" s="1">
        <v>40563</v>
      </c>
      <c r="C587" t="s">
        <v>138</v>
      </c>
      <c r="D587" t="s">
        <v>5873</v>
      </c>
    </row>
    <row r="588" spans="1:4" x14ac:dyDescent="0.55000000000000004">
      <c r="A588" t="s">
        <v>1342</v>
      </c>
      <c r="B588" s="1">
        <v>40563</v>
      </c>
      <c r="C588" t="s">
        <v>1</v>
      </c>
      <c r="D588" t="s">
        <v>5874</v>
      </c>
    </row>
    <row r="589" spans="1:4" x14ac:dyDescent="0.55000000000000004">
      <c r="A589" t="s">
        <v>1343</v>
      </c>
      <c r="B589" s="1">
        <v>40563</v>
      </c>
      <c r="C589" t="s">
        <v>1</v>
      </c>
      <c r="D589" t="s">
        <v>5875</v>
      </c>
    </row>
    <row r="590" spans="1:4" x14ac:dyDescent="0.55000000000000004">
      <c r="A590" t="s">
        <v>1344</v>
      </c>
      <c r="B590" s="1">
        <v>40563</v>
      </c>
      <c r="C590" t="s">
        <v>138</v>
      </c>
      <c r="D590" t="s">
        <v>5876</v>
      </c>
    </row>
    <row r="591" spans="1:4" x14ac:dyDescent="0.55000000000000004">
      <c r="A591" t="s">
        <v>1345</v>
      </c>
      <c r="B591" s="1">
        <v>40563</v>
      </c>
      <c r="C591" t="s">
        <v>1</v>
      </c>
      <c r="D591" t="s">
        <v>5877</v>
      </c>
    </row>
    <row r="592" spans="1:4" x14ac:dyDescent="0.55000000000000004">
      <c r="A592" t="s">
        <v>1346</v>
      </c>
      <c r="B592" s="1">
        <v>40563</v>
      </c>
      <c r="C592" t="s">
        <v>138</v>
      </c>
      <c r="D592" t="s">
        <v>5878</v>
      </c>
    </row>
    <row r="593" spans="1:4" x14ac:dyDescent="0.55000000000000004">
      <c r="A593" t="s">
        <v>1347</v>
      </c>
      <c r="B593" s="1">
        <v>40563</v>
      </c>
      <c r="C593" t="s">
        <v>1</v>
      </c>
      <c r="D593" t="s">
        <v>5879</v>
      </c>
    </row>
    <row r="594" spans="1:4" x14ac:dyDescent="0.55000000000000004">
      <c r="A594" t="s">
        <v>1348</v>
      </c>
      <c r="B594" s="1">
        <v>40563</v>
      </c>
      <c r="C594" t="s">
        <v>138</v>
      </c>
      <c r="D594" t="s">
        <v>5880</v>
      </c>
    </row>
    <row r="595" spans="1:4" x14ac:dyDescent="0.55000000000000004">
      <c r="A595" t="s">
        <v>1349</v>
      </c>
      <c r="B595" s="1">
        <v>40563</v>
      </c>
      <c r="C595" t="s">
        <v>1</v>
      </c>
      <c r="D595" t="s">
        <v>5881</v>
      </c>
    </row>
    <row r="596" spans="1:4" x14ac:dyDescent="0.55000000000000004">
      <c r="A596" t="s">
        <v>1350</v>
      </c>
      <c r="B596" s="1">
        <v>40564</v>
      </c>
      <c r="C596" t="s">
        <v>138</v>
      </c>
      <c r="D596" t="s">
        <v>5873</v>
      </c>
    </row>
    <row r="597" spans="1:4" x14ac:dyDescent="0.55000000000000004">
      <c r="A597" t="s">
        <v>1351</v>
      </c>
      <c r="B597" s="1">
        <v>40564</v>
      </c>
      <c r="C597" t="s">
        <v>138</v>
      </c>
      <c r="D597" t="s">
        <v>5818</v>
      </c>
    </row>
    <row r="598" spans="1:4" x14ac:dyDescent="0.55000000000000004">
      <c r="A598" t="s">
        <v>5882</v>
      </c>
      <c r="B598" s="1">
        <v>40564</v>
      </c>
      <c r="C598" t="s">
        <v>138</v>
      </c>
      <c r="D598" t="s">
        <v>5699</v>
      </c>
    </row>
    <row r="599" spans="1:4" x14ac:dyDescent="0.55000000000000004">
      <c r="A599" t="s">
        <v>1352</v>
      </c>
      <c r="B599" s="1">
        <v>40567</v>
      </c>
      <c r="C599" t="s">
        <v>138</v>
      </c>
      <c r="D599" t="s">
        <v>5717</v>
      </c>
    </row>
    <row r="600" spans="1:4" x14ac:dyDescent="0.55000000000000004">
      <c r="A600" t="s">
        <v>1353</v>
      </c>
      <c r="B600" s="1">
        <v>40568</v>
      </c>
      <c r="C600" t="s">
        <v>138</v>
      </c>
      <c r="D600" t="s">
        <v>5883</v>
      </c>
    </row>
    <row r="601" spans="1:4" x14ac:dyDescent="0.55000000000000004">
      <c r="A601" t="s">
        <v>1355</v>
      </c>
      <c r="B601" s="1">
        <v>40568</v>
      </c>
      <c r="C601" t="s">
        <v>138</v>
      </c>
      <c r="D601" t="s">
        <v>5884</v>
      </c>
    </row>
    <row r="602" spans="1:4" x14ac:dyDescent="0.55000000000000004">
      <c r="A602" t="s">
        <v>1356</v>
      </c>
      <c r="B602" s="1">
        <v>40568</v>
      </c>
      <c r="C602" t="s">
        <v>1</v>
      </c>
      <c r="D602" t="s">
        <v>5848</v>
      </c>
    </row>
    <row r="603" spans="1:4" x14ac:dyDescent="0.55000000000000004">
      <c r="A603" t="s">
        <v>1357</v>
      </c>
      <c r="B603" s="1">
        <v>40568</v>
      </c>
      <c r="C603" t="s">
        <v>1</v>
      </c>
      <c r="D603" t="s">
        <v>5885</v>
      </c>
    </row>
    <row r="604" spans="1:4" x14ac:dyDescent="0.55000000000000004">
      <c r="A604" t="s">
        <v>1358</v>
      </c>
      <c r="B604" s="1">
        <v>40568</v>
      </c>
      <c r="C604" t="s">
        <v>1</v>
      </c>
      <c r="D604" t="s">
        <v>5886</v>
      </c>
    </row>
    <row r="605" spans="1:4" x14ac:dyDescent="0.55000000000000004">
      <c r="A605" t="s">
        <v>1359</v>
      </c>
      <c r="B605" s="1">
        <v>40568</v>
      </c>
      <c r="C605" t="s">
        <v>138</v>
      </c>
      <c r="D605" t="s">
        <v>5845</v>
      </c>
    </row>
    <row r="606" spans="1:4" x14ac:dyDescent="0.55000000000000004">
      <c r="A606" t="s">
        <v>1362</v>
      </c>
      <c r="B606" s="1">
        <v>40568</v>
      </c>
      <c r="C606" t="s">
        <v>1</v>
      </c>
      <c r="D606" t="s">
        <v>5887</v>
      </c>
    </row>
    <row r="607" spans="1:4" x14ac:dyDescent="0.55000000000000004">
      <c r="A607" t="s">
        <v>1363</v>
      </c>
      <c r="B607" s="1">
        <v>40568</v>
      </c>
      <c r="C607" t="s">
        <v>1</v>
      </c>
      <c r="D607" t="s">
        <v>5888</v>
      </c>
    </row>
    <row r="608" spans="1:4" x14ac:dyDescent="0.55000000000000004">
      <c r="A608" t="s">
        <v>1364</v>
      </c>
      <c r="B608" s="1">
        <v>40568</v>
      </c>
      <c r="C608" t="s">
        <v>1</v>
      </c>
      <c r="D608" t="s">
        <v>5889</v>
      </c>
    </row>
    <row r="609" spans="1:4" x14ac:dyDescent="0.55000000000000004">
      <c r="A609" t="s">
        <v>1365</v>
      </c>
      <c r="B609" s="1">
        <v>40568</v>
      </c>
      <c r="C609" t="s">
        <v>138</v>
      </c>
      <c r="D609" t="s">
        <v>5890</v>
      </c>
    </row>
    <row r="610" spans="1:4" x14ac:dyDescent="0.55000000000000004">
      <c r="A610" t="s">
        <v>1376</v>
      </c>
      <c r="B610" s="1">
        <v>40568</v>
      </c>
      <c r="C610" t="s">
        <v>1</v>
      </c>
      <c r="D610" t="s">
        <v>5891</v>
      </c>
    </row>
    <row r="611" spans="1:4" x14ac:dyDescent="0.55000000000000004">
      <c r="A611" t="s">
        <v>5892</v>
      </c>
      <c r="B611" s="1">
        <v>40569</v>
      </c>
      <c r="C611" t="s">
        <v>138</v>
      </c>
      <c r="D611" t="s">
        <v>5893</v>
      </c>
    </row>
    <row r="612" spans="1:4" x14ac:dyDescent="0.55000000000000004">
      <c r="A612" t="s">
        <v>1377</v>
      </c>
      <c r="B612" s="1">
        <v>40571</v>
      </c>
      <c r="C612" t="s">
        <v>138</v>
      </c>
      <c r="D612" t="s">
        <v>5893</v>
      </c>
    </row>
    <row r="613" spans="1:4" x14ac:dyDescent="0.55000000000000004">
      <c r="A613" t="s">
        <v>1378</v>
      </c>
      <c r="B613" s="1">
        <v>40571</v>
      </c>
      <c r="C613" t="s">
        <v>1</v>
      </c>
      <c r="D613" t="s">
        <v>5894</v>
      </c>
    </row>
    <row r="614" spans="1:4" x14ac:dyDescent="0.55000000000000004">
      <c r="A614" t="s">
        <v>1381</v>
      </c>
      <c r="B614" s="1">
        <v>40571</v>
      </c>
      <c r="C614" t="s">
        <v>1</v>
      </c>
      <c r="D614" t="s">
        <v>5895</v>
      </c>
    </row>
    <row r="615" spans="1:4" x14ac:dyDescent="0.55000000000000004">
      <c r="A615" t="s">
        <v>1382</v>
      </c>
      <c r="B615" s="1">
        <v>40571</v>
      </c>
      <c r="C615" t="s">
        <v>1</v>
      </c>
      <c r="D615" t="s">
        <v>5896</v>
      </c>
    </row>
    <row r="616" spans="1:4" x14ac:dyDescent="0.55000000000000004">
      <c r="A616" t="s">
        <v>1384</v>
      </c>
      <c r="B616" s="1">
        <v>40571</v>
      </c>
      <c r="C616" t="s">
        <v>138</v>
      </c>
      <c r="D616" t="s">
        <v>5897</v>
      </c>
    </row>
    <row r="617" spans="1:4" x14ac:dyDescent="0.55000000000000004">
      <c r="A617" t="s">
        <v>1387</v>
      </c>
      <c r="B617" s="1">
        <v>40571</v>
      </c>
      <c r="C617" t="s">
        <v>1</v>
      </c>
      <c r="D617" t="s">
        <v>5755</v>
      </c>
    </row>
    <row r="618" spans="1:4" x14ac:dyDescent="0.55000000000000004">
      <c r="A618" t="s">
        <v>1388</v>
      </c>
      <c r="B618" s="1">
        <v>40571</v>
      </c>
      <c r="C618" t="s">
        <v>138</v>
      </c>
      <c r="D618" t="s">
        <v>5801</v>
      </c>
    </row>
    <row r="619" spans="1:4" x14ac:dyDescent="0.55000000000000004">
      <c r="A619" t="s">
        <v>1389</v>
      </c>
      <c r="B619" s="1">
        <v>40571</v>
      </c>
      <c r="C619" t="s">
        <v>1</v>
      </c>
      <c r="D619" t="s">
        <v>5898</v>
      </c>
    </row>
    <row r="620" spans="1:4" x14ac:dyDescent="0.55000000000000004">
      <c r="A620" t="s">
        <v>1390</v>
      </c>
      <c r="B620" s="1">
        <v>40571</v>
      </c>
      <c r="C620" t="s">
        <v>1</v>
      </c>
      <c r="D620" t="s">
        <v>5899</v>
      </c>
    </row>
    <row r="621" spans="1:4" x14ac:dyDescent="0.55000000000000004">
      <c r="A621" t="s">
        <v>1393</v>
      </c>
      <c r="B621" s="1">
        <v>40571</v>
      </c>
      <c r="C621" t="s">
        <v>1</v>
      </c>
      <c r="D621" t="s">
        <v>5900</v>
      </c>
    </row>
    <row r="622" spans="1:4" x14ac:dyDescent="0.55000000000000004">
      <c r="A622" t="s">
        <v>1396</v>
      </c>
      <c r="B622" s="1">
        <v>40571</v>
      </c>
      <c r="C622" t="s">
        <v>1</v>
      </c>
      <c r="D622" t="s">
        <v>5901</v>
      </c>
    </row>
    <row r="623" spans="1:4" x14ac:dyDescent="0.55000000000000004">
      <c r="A623" t="s">
        <v>1399</v>
      </c>
      <c r="B623" s="1">
        <v>40574</v>
      </c>
      <c r="C623" t="s">
        <v>138</v>
      </c>
      <c r="D623" t="s">
        <v>5902</v>
      </c>
    </row>
    <row r="624" spans="1:4" x14ac:dyDescent="0.55000000000000004">
      <c r="A624" t="s">
        <v>1401</v>
      </c>
      <c r="B624" s="1">
        <v>40574</v>
      </c>
      <c r="C624" t="s">
        <v>1</v>
      </c>
      <c r="D624" t="s">
        <v>5903</v>
      </c>
    </row>
    <row r="625" spans="1:4" x14ac:dyDescent="0.55000000000000004">
      <c r="A625" t="s">
        <v>1404</v>
      </c>
      <c r="B625" s="1">
        <v>40574</v>
      </c>
      <c r="C625" t="s">
        <v>1</v>
      </c>
      <c r="D625" t="s">
        <v>5904</v>
      </c>
    </row>
    <row r="626" spans="1:4" x14ac:dyDescent="0.55000000000000004">
      <c r="A626" t="s">
        <v>1405</v>
      </c>
      <c r="B626" s="1">
        <v>40574</v>
      </c>
      <c r="C626" t="s">
        <v>1</v>
      </c>
      <c r="D626" t="s">
        <v>5905</v>
      </c>
    </row>
    <row r="627" spans="1:4" x14ac:dyDescent="0.55000000000000004">
      <c r="A627" t="s">
        <v>1406</v>
      </c>
      <c r="B627" s="1">
        <v>40574</v>
      </c>
      <c r="C627" t="s">
        <v>1</v>
      </c>
      <c r="D627" t="s">
        <v>5906</v>
      </c>
    </row>
    <row r="628" spans="1:4" x14ac:dyDescent="0.55000000000000004">
      <c r="A628" t="s">
        <v>1407</v>
      </c>
      <c r="B628" s="1">
        <v>40574</v>
      </c>
      <c r="C628" t="s">
        <v>1</v>
      </c>
      <c r="D628" t="s">
        <v>5907</v>
      </c>
    </row>
    <row r="629" spans="1:4" x14ac:dyDescent="0.55000000000000004">
      <c r="A629" t="s">
        <v>1412</v>
      </c>
      <c r="B629" s="1">
        <v>40574</v>
      </c>
      <c r="C629" t="s">
        <v>1</v>
      </c>
      <c r="D629" t="s">
        <v>5908</v>
      </c>
    </row>
    <row r="630" spans="1:4" x14ac:dyDescent="0.55000000000000004">
      <c r="A630" t="s">
        <v>5909</v>
      </c>
      <c r="B630" s="1">
        <v>40576</v>
      </c>
      <c r="C630" t="s">
        <v>138</v>
      </c>
      <c r="D630" t="s">
        <v>5873</v>
      </c>
    </row>
    <row r="631" spans="1:4" x14ac:dyDescent="0.55000000000000004">
      <c r="A631" t="s">
        <v>5910</v>
      </c>
      <c r="B631" s="1">
        <v>40577</v>
      </c>
      <c r="C631" t="s">
        <v>138</v>
      </c>
      <c r="D631" t="s">
        <v>5911</v>
      </c>
    </row>
    <row r="632" spans="1:4" x14ac:dyDescent="0.55000000000000004">
      <c r="A632" t="s">
        <v>1417</v>
      </c>
      <c r="B632" s="1">
        <v>40578</v>
      </c>
      <c r="C632" t="s">
        <v>138</v>
      </c>
      <c r="D632" t="s">
        <v>5845</v>
      </c>
    </row>
    <row r="633" spans="1:4" x14ac:dyDescent="0.55000000000000004">
      <c r="A633" t="s">
        <v>1418</v>
      </c>
      <c r="B633" s="1">
        <v>40578</v>
      </c>
      <c r="C633" t="s">
        <v>138</v>
      </c>
      <c r="D633" t="s">
        <v>5912</v>
      </c>
    </row>
    <row r="634" spans="1:4" x14ac:dyDescent="0.55000000000000004">
      <c r="A634" t="s">
        <v>1421</v>
      </c>
      <c r="B634" s="1">
        <v>40578</v>
      </c>
      <c r="C634" t="s">
        <v>138</v>
      </c>
      <c r="D634" t="s">
        <v>5818</v>
      </c>
    </row>
    <row r="635" spans="1:4" x14ac:dyDescent="0.55000000000000004">
      <c r="A635" t="s">
        <v>1422</v>
      </c>
      <c r="B635" s="1">
        <v>40578</v>
      </c>
      <c r="C635" t="s">
        <v>1</v>
      </c>
      <c r="D635" t="s">
        <v>5913</v>
      </c>
    </row>
    <row r="636" spans="1:4" x14ac:dyDescent="0.55000000000000004">
      <c r="A636" t="s">
        <v>1423</v>
      </c>
      <c r="B636" s="1">
        <v>40578</v>
      </c>
      <c r="C636" t="s">
        <v>1</v>
      </c>
      <c r="D636" t="s">
        <v>5914</v>
      </c>
    </row>
    <row r="637" spans="1:4" x14ac:dyDescent="0.55000000000000004">
      <c r="A637" t="s">
        <v>1424</v>
      </c>
      <c r="B637" s="1">
        <v>40578</v>
      </c>
      <c r="C637" t="s">
        <v>1</v>
      </c>
      <c r="D637" t="s">
        <v>5915</v>
      </c>
    </row>
    <row r="638" spans="1:4" x14ac:dyDescent="0.55000000000000004">
      <c r="A638" t="s">
        <v>1425</v>
      </c>
      <c r="B638" s="1">
        <v>40578</v>
      </c>
      <c r="C638" t="s">
        <v>1</v>
      </c>
      <c r="D638" t="s">
        <v>5916</v>
      </c>
    </row>
    <row r="639" spans="1:4" x14ac:dyDescent="0.55000000000000004">
      <c r="A639" t="s">
        <v>1430</v>
      </c>
      <c r="B639" s="1">
        <v>40578</v>
      </c>
      <c r="C639" t="s">
        <v>1</v>
      </c>
      <c r="D639" t="s">
        <v>5917</v>
      </c>
    </row>
    <row r="640" spans="1:4" x14ac:dyDescent="0.55000000000000004">
      <c r="A640" t="s">
        <v>1433</v>
      </c>
      <c r="B640" s="1">
        <v>40578</v>
      </c>
      <c r="C640" t="s">
        <v>1</v>
      </c>
      <c r="D640" t="s">
        <v>5918</v>
      </c>
    </row>
    <row r="641" spans="1:4" x14ac:dyDescent="0.55000000000000004">
      <c r="A641" t="s">
        <v>1438</v>
      </c>
      <c r="B641" s="1">
        <v>40578</v>
      </c>
      <c r="C641" t="s">
        <v>1</v>
      </c>
      <c r="D641" t="s">
        <v>5919</v>
      </c>
    </row>
    <row r="642" spans="1:4" x14ac:dyDescent="0.55000000000000004">
      <c r="A642" t="s">
        <v>1439</v>
      </c>
      <c r="B642" s="1">
        <v>40578</v>
      </c>
      <c r="C642" t="s">
        <v>138</v>
      </c>
      <c r="D642" t="s">
        <v>5920</v>
      </c>
    </row>
    <row r="643" spans="1:4" x14ac:dyDescent="0.55000000000000004">
      <c r="A643" t="s">
        <v>1441</v>
      </c>
      <c r="B643" s="1">
        <v>40578</v>
      </c>
      <c r="C643" t="s">
        <v>1</v>
      </c>
      <c r="D643" t="s">
        <v>5921</v>
      </c>
    </row>
    <row r="644" spans="1:4" x14ac:dyDescent="0.55000000000000004">
      <c r="A644" t="s">
        <v>1442</v>
      </c>
      <c r="B644" s="1">
        <v>40578</v>
      </c>
      <c r="C644" t="s">
        <v>1</v>
      </c>
      <c r="D644" t="s">
        <v>5922</v>
      </c>
    </row>
    <row r="645" spans="1:4" x14ac:dyDescent="0.55000000000000004">
      <c r="A645" t="s">
        <v>1445</v>
      </c>
      <c r="B645" s="1">
        <v>40578</v>
      </c>
      <c r="C645" t="s">
        <v>1</v>
      </c>
      <c r="D645" t="s">
        <v>5923</v>
      </c>
    </row>
    <row r="646" spans="1:4" x14ac:dyDescent="0.55000000000000004">
      <c r="A646" t="s">
        <v>1446</v>
      </c>
      <c r="B646" s="1">
        <v>40582</v>
      </c>
      <c r="C646" t="s">
        <v>1</v>
      </c>
      <c r="D646" t="s">
        <v>5810</v>
      </c>
    </row>
    <row r="647" spans="1:4" x14ac:dyDescent="0.55000000000000004">
      <c r="A647" t="s">
        <v>1447</v>
      </c>
      <c r="B647" s="1">
        <v>40582</v>
      </c>
      <c r="C647" t="s">
        <v>1</v>
      </c>
      <c r="D647" t="s">
        <v>5868</v>
      </c>
    </row>
    <row r="648" spans="1:4" x14ac:dyDescent="0.55000000000000004">
      <c r="A648" t="s">
        <v>1448</v>
      </c>
      <c r="B648" s="1">
        <v>40582</v>
      </c>
      <c r="C648" t="s">
        <v>138</v>
      </c>
      <c r="D648" t="s">
        <v>5717</v>
      </c>
    </row>
    <row r="649" spans="1:4" x14ac:dyDescent="0.55000000000000004">
      <c r="A649" t="s">
        <v>1449</v>
      </c>
      <c r="B649" s="1">
        <v>40582</v>
      </c>
      <c r="C649" t="s">
        <v>138</v>
      </c>
      <c r="D649" t="s">
        <v>5870</v>
      </c>
    </row>
    <row r="650" spans="1:4" x14ac:dyDescent="0.55000000000000004">
      <c r="A650" t="s">
        <v>1450</v>
      </c>
      <c r="B650" s="1">
        <v>40582</v>
      </c>
      <c r="C650" t="s">
        <v>138</v>
      </c>
      <c r="D650" t="s">
        <v>5717</v>
      </c>
    </row>
    <row r="651" spans="1:4" x14ac:dyDescent="0.55000000000000004">
      <c r="A651" t="s">
        <v>1455</v>
      </c>
      <c r="B651" s="1">
        <v>40582</v>
      </c>
      <c r="C651" t="s">
        <v>1</v>
      </c>
      <c r="D651" t="s">
        <v>5924</v>
      </c>
    </row>
    <row r="652" spans="1:4" x14ac:dyDescent="0.55000000000000004">
      <c r="A652" t="s">
        <v>1464</v>
      </c>
      <c r="B652" s="1">
        <v>40582</v>
      </c>
      <c r="C652" t="s">
        <v>1</v>
      </c>
      <c r="D652" t="s">
        <v>5925</v>
      </c>
    </row>
    <row r="653" spans="1:4" x14ac:dyDescent="0.55000000000000004">
      <c r="A653" t="s">
        <v>1465</v>
      </c>
      <c r="B653" s="1">
        <v>40582</v>
      </c>
      <c r="C653" t="s">
        <v>1</v>
      </c>
      <c r="D653" t="s">
        <v>5926</v>
      </c>
    </row>
    <row r="654" spans="1:4" x14ac:dyDescent="0.55000000000000004">
      <c r="A654" t="s">
        <v>1466</v>
      </c>
      <c r="B654" s="1">
        <v>40582</v>
      </c>
      <c r="C654" t="s">
        <v>138</v>
      </c>
      <c r="D654" t="s">
        <v>5927</v>
      </c>
    </row>
    <row r="655" spans="1:4" x14ac:dyDescent="0.55000000000000004">
      <c r="A655" t="s">
        <v>1467</v>
      </c>
      <c r="B655" s="1">
        <v>40582</v>
      </c>
      <c r="C655" t="s">
        <v>1</v>
      </c>
      <c r="D655" t="s">
        <v>5928</v>
      </c>
    </row>
    <row r="656" spans="1:4" x14ac:dyDescent="0.55000000000000004">
      <c r="A656" t="s">
        <v>1468</v>
      </c>
      <c r="B656" s="1">
        <v>40582</v>
      </c>
      <c r="C656" t="s">
        <v>1</v>
      </c>
      <c r="D656" t="s">
        <v>5929</v>
      </c>
    </row>
    <row r="657" spans="1:4" x14ac:dyDescent="0.55000000000000004">
      <c r="A657" t="s">
        <v>1469</v>
      </c>
      <c r="B657" s="1">
        <v>40582</v>
      </c>
      <c r="C657" t="s">
        <v>1</v>
      </c>
      <c r="D657" t="s">
        <v>5917</v>
      </c>
    </row>
    <row r="658" spans="1:4" x14ac:dyDescent="0.55000000000000004">
      <c r="A658" t="s">
        <v>1470</v>
      </c>
      <c r="B658" s="1">
        <v>40582</v>
      </c>
      <c r="C658" t="s">
        <v>1</v>
      </c>
      <c r="D658" t="s">
        <v>5930</v>
      </c>
    </row>
    <row r="659" spans="1:4" x14ac:dyDescent="0.55000000000000004">
      <c r="A659" t="s">
        <v>1472</v>
      </c>
      <c r="B659" s="1">
        <v>40582</v>
      </c>
      <c r="C659" t="s">
        <v>1</v>
      </c>
      <c r="D659" t="s">
        <v>5931</v>
      </c>
    </row>
    <row r="660" spans="1:4" x14ac:dyDescent="0.55000000000000004">
      <c r="A660" t="s">
        <v>1473</v>
      </c>
      <c r="B660" s="1">
        <v>40582</v>
      </c>
      <c r="C660" t="s">
        <v>138</v>
      </c>
      <c r="D660" t="s">
        <v>5932</v>
      </c>
    </row>
    <row r="661" spans="1:4" x14ac:dyDescent="0.55000000000000004">
      <c r="A661" t="s">
        <v>1479</v>
      </c>
      <c r="B661" s="1">
        <v>40585</v>
      </c>
      <c r="C661" t="s">
        <v>1</v>
      </c>
      <c r="D661" t="s">
        <v>5933</v>
      </c>
    </row>
    <row r="662" spans="1:4" x14ac:dyDescent="0.55000000000000004">
      <c r="A662" t="s">
        <v>1480</v>
      </c>
      <c r="B662" s="1">
        <v>40585</v>
      </c>
      <c r="C662" t="s">
        <v>1</v>
      </c>
      <c r="D662" t="s">
        <v>5929</v>
      </c>
    </row>
    <row r="663" spans="1:4" x14ac:dyDescent="0.55000000000000004">
      <c r="A663" t="s">
        <v>1481</v>
      </c>
      <c r="B663" s="1">
        <v>40585</v>
      </c>
      <c r="C663" t="s">
        <v>1</v>
      </c>
      <c r="D663" t="s">
        <v>5934</v>
      </c>
    </row>
    <row r="664" spans="1:4" x14ac:dyDescent="0.55000000000000004">
      <c r="A664" t="s">
        <v>1484</v>
      </c>
      <c r="B664" s="1">
        <v>40585</v>
      </c>
      <c r="C664" t="s">
        <v>1</v>
      </c>
      <c r="D664" t="s">
        <v>5935</v>
      </c>
    </row>
    <row r="665" spans="1:4" x14ac:dyDescent="0.55000000000000004">
      <c r="A665" t="s">
        <v>1486</v>
      </c>
      <c r="B665" s="1">
        <v>40585</v>
      </c>
      <c r="C665" t="s">
        <v>1</v>
      </c>
      <c r="D665" t="s">
        <v>5936</v>
      </c>
    </row>
    <row r="666" spans="1:4" x14ac:dyDescent="0.55000000000000004">
      <c r="A666" t="s">
        <v>1487</v>
      </c>
      <c r="B666" s="1">
        <v>40585</v>
      </c>
      <c r="C666" t="s">
        <v>1</v>
      </c>
      <c r="D666" t="s">
        <v>5937</v>
      </c>
    </row>
    <row r="667" spans="1:4" x14ac:dyDescent="0.55000000000000004">
      <c r="A667" t="s">
        <v>1490</v>
      </c>
      <c r="B667" s="1">
        <v>40585</v>
      </c>
      <c r="C667" t="s">
        <v>1</v>
      </c>
      <c r="D667" t="s">
        <v>5938</v>
      </c>
    </row>
    <row r="668" spans="1:4" x14ac:dyDescent="0.55000000000000004">
      <c r="A668" t="s">
        <v>1491</v>
      </c>
      <c r="B668" s="1">
        <v>40585</v>
      </c>
      <c r="C668" t="s">
        <v>138</v>
      </c>
      <c r="D668" t="s">
        <v>5801</v>
      </c>
    </row>
    <row r="669" spans="1:4" x14ac:dyDescent="0.55000000000000004">
      <c r="A669" t="s">
        <v>1492</v>
      </c>
      <c r="B669" s="1">
        <v>40585</v>
      </c>
      <c r="C669" t="s">
        <v>138</v>
      </c>
      <c r="D669" t="s">
        <v>5939</v>
      </c>
    </row>
    <row r="670" spans="1:4" x14ac:dyDescent="0.55000000000000004">
      <c r="A670" t="s">
        <v>1503</v>
      </c>
      <c r="B670" s="1">
        <v>40585</v>
      </c>
      <c r="C670" t="s">
        <v>138</v>
      </c>
      <c r="D670" t="s">
        <v>5940</v>
      </c>
    </row>
    <row r="671" spans="1:4" x14ac:dyDescent="0.55000000000000004">
      <c r="A671" t="s">
        <v>1507</v>
      </c>
      <c r="B671" s="1">
        <v>40589</v>
      </c>
      <c r="C671" t="s">
        <v>1</v>
      </c>
      <c r="D671" t="s">
        <v>5810</v>
      </c>
    </row>
    <row r="672" spans="1:4" x14ac:dyDescent="0.55000000000000004">
      <c r="A672" t="s">
        <v>1508</v>
      </c>
      <c r="B672" s="1">
        <v>40589</v>
      </c>
      <c r="C672" t="s">
        <v>1</v>
      </c>
      <c r="D672" t="s">
        <v>5941</v>
      </c>
    </row>
    <row r="673" spans="1:4" x14ac:dyDescent="0.55000000000000004">
      <c r="A673" t="s">
        <v>1511</v>
      </c>
      <c r="B673" s="1">
        <v>40589</v>
      </c>
      <c r="C673" t="s">
        <v>138</v>
      </c>
      <c r="D673" t="s">
        <v>5942</v>
      </c>
    </row>
    <row r="674" spans="1:4" x14ac:dyDescent="0.55000000000000004">
      <c r="A674" t="s">
        <v>1514</v>
      </c>
      <c r="B674" s="1">
        <v>40589</v>
      </c>
      <c r="C674" t="s">
        <v>1</v>
      </c>
      <c r="D674" t="s">
        <v>5943</v>
      </c>
    </row>
    <row r="675" spans="1:4" x14ac:dyDescent="0.55000000000000004">
      <c r="A675" t="s">
        <v>1516</v>
      </c>
      <c r="B675" s="1">
        <v>40589</v>
      </c>
      <c r="C675" t="s">
        <v>1</v>
      </c>
      <c r="D675" t="s">
        <v>5944</v>
      </c>
    </row>
    <row r="676" spans="1:4" x14ac:dyDescent="0.55000000000000004">
      <c r="A676" t="s">
        <v>1519</v>
      </c>
      <c r="B676" s="1">
        <v>40589</v>
      </c>
      <c r="C676" t="s">
        <v>138</v>
      </c>
      <c r="D676" t="s">
        <v>5945</v>
      </c>
    </row>
    <row r="677" spans="1:4" x14ac:dyDescent="0.55000000000000004">
      <c r="A677" t="s">
        <v>1520</v>
      </c>
      <c r="B677" s="1">
        <v>40589</v>
      </c>
      <c r="C677" t="s">
        <v>1</v>
      </c>
      <c r="D677" t="s">
        <v>5946</v>
      </c>
    </row>
    <row r="678" spans="1:4" x14ac:dyDescent="0.55000000000000004">
      <c r="A678" t="s">
        <v>1521</v>
      </c>
      <c r="B678" s="1">
        <v>40589</v>
      </c>
      <c r="C678" t="s">
        <v>1</v>
      </c>
      <c r="D678" t="s">
        <v>5947</v>
      </c>
    </row>
    <row r="679" spans="1:4" x14ac:dyDescent="0.55000000000000004">
      <c r="A679" t="s">
        <v>1522</v>
      </c>
      <c r="B679" s="1">
        <v>40589</v>
      </c>
      <c r="C679" t="s">
        <v>1</v>
      </c>
      <c r="D679" t="s">
        <v>5948</v>
      </c>
    </row>
    <row r="680" spans="1:4" x14ac:dyDescent="0.55000000000000004">
      <c r="A680" t="s">
        <v>1523</v>
      </c>
      <c r="B680" s="1">
        <v>40589</v>
      </c>
      <c r="C680" t="s">
        <v>1</v>
      </c>
      <c r="D680" t="s">
        <v>5949</v>
      </c>
    </row>
    <row r="681" spans="1:4" x14ac:dyDescent="0.55000000000000004">
      <c r="A681" t="s">
        <v>1524</v>
      </c>
      <c r="B681" s="1">
        <v>40589</v>
      </c>
      <c r="C681" t="s">
        <v>1</v>
      </c>
      <c r="D681" t="s">
        <v>5950</v>
      </c>
    </row>
    <row r="682" spans="1:4" x14ac:dyDescent="0.55000000000000004">
      <c r="A682" t="s">
        <v>1525</v>
      </c>
      <c r="B682" s="1">
        <v>40589</v>
      </c>
      <c r="C682" t="s">
        <v>138</v>
      </c>
      <c r="D682" t="s">
        <v>5872</v>
      </c>
    </row>
    <row r="683" spans="1:4" x14ac:dyDescent="0.55000000000000004">
      <c r="A683" t="s">
        <v>1528</v>
      </c>
      <c r="B683" s="1">
        <v>40592</v>
      </c>
      <c r="C683" t="s">
        <v>138</v>
      </c>
      <c r="D683" t="s">
        <v>5951</v>
      </c>
    </row>
    <row r="684" spans="1:4" x14ac:dyDescent="0.55000000000000004">
      <c r="A684" t="s">
        <v>1531</v>
      </c>
      <c r="B684" s="1">
        <v>40592</v>
      </c>
      <c r="C684" t="s">
        <v>138</v>
      </c>
      <c r="D684" t="s">
        <v>5911</v>
      </c>
    </row>
    <row r="685" spans="1:4" x14ac:dyDescent="0.55000000000000004">
      <c r="A685" t="s">
        <v>1532</v>
      </c>
      <c r="B685" s="1">
        <v>40592</v>
      </c>
      <c r="C685" t="s">
        <v>138</v>
      </c>
      <c r="D685" t="s">
        <v>5801</v>
      </c>
    </row>
    <row r="686" spans="1:4" x14ac:dyDescent="0.55000000000000004">
      <c r="A686" t="s">
        <v>1533</v>
      </c>
      <c r="B686" s="1">
        <v>40592</v>
      </c>
      <c r="C686" t="s">
        <v>1</v>
      </c>
      <c r="D686" t="s">
        <v>5952</v>
      </c>
    </row>
    <row r="687" spans="1:4" x14ac:dyDescent="0.55000000000000004">
      <c r="A687" t="s">
        <v>1534</v>
      </c>
      <c r="B687" s="1">
        <v>40592</v>
      </c>
      <c r="C687" t="s">
        <v>1</v>
      </c>
      <c r="D687" t="s">
        <v>5953</v>
      </c>
    </row>
    <row r="688" spans="1:4" x14ac:dyDescent="0.55000000000000004">
      <c r="A688" t="s">
        <v>1535</v>
      </c>
      <c r="B688" s="1">
        <v>40592</v>
      </c>
      <c r="C688" t="s">
        <v>1</v>
      </c>
      <c r="D688" t="s">
        <v>5954</v>
      </c>
    </row>
    <row r="689" spans="1:4" x14ac:dyDescent="0.55000000000000004">
      <c r="A689" t="s">
        <v>1536</v>
      </c>
      <c r="B689" s="1">
        <v>40592</v>
      </c>
      <c r="C689" t="s">
        <v>1</v>
      </c>
      <c r="D689" t="s">
        <v>5955</v>
      </c>
    </row>
    <row r="690" spans="1:4" x14ac:dyDescent="0.55000000000000004">
      <c r="A690" t="s">
        <v>1538</v>
      </c>
      <c r="B690" s="1">
        <v>40592</v>
      </c>
      <c r="C690" t="s">
        <v>138</v>
      </c>
      <c r="D690" t="s">
        <v>5956</v>
      </c>
    </row>
    <row r="691" spans="1:4" x14ac:dyDescent="0.55000000000000004">
      <c r="A691" t="s">
        <v>1540</v>
      </c>
      <c r="B691" s="1">
        <v>40592</v>
      </c>
      <c r="C691" t="s">
        <v>1</v>
      </c>
      <c r="D691" t="s">
        <v>5957</v>
      </c>
    </row>
    <row r="692" spans="1:4" x14ac:dyDescent="0.55000000000000004">
      <c r="A692" t="s">
        <v>1541</v>
      </c>
      <c r="B692" s="1">
        <v>40592</v>
      </c>
      <c r="C692" t="s">
        <v>1</v>
      </c>
      <c r="D692" t="s">
        <v>5958</v>
      </c>
    </row>
    <row r="693" spans="1:4" x14ac:dyDescent="0.55000000000000004">
      <c r="A693" t="s">
        <v>1542</v>
      </c>
      <c r="B693" s="1">
        <v>40595</v>
      </c>
      <c r="C693" t="s">
        <v>1</v>
      </c>
      <c r="D693" t="s">
        <v>5959</v>
      </c>
    </row>
    <row r="694" spans="1:4" x14ac:dyDescent="0.55000000000000004">
      <c r="A694" t="s">
        <v>1543</v>
      </c>
      <c r="B694" s="1">
        <v>40595</v>
      </c>
      <c r="C694" t="s">
        <v>1</v>
      </c>
      <c r="D694" t="s">
        <v>5960</v>
      </c>
    </row>
    <row r="695" spans="1:4" x14ac:dyDescent="0.55000000000000004">
      <c r="A695" t="s">
        <v>1546</v>
      </c>
      <c r="B695" s="1">
        <v>40595</v>
      </c>
      <c r="C695" t="s">
        <v>1</v>
      </c>
      <c r="D695" t="s">
        <v>5961</v>
      </c>
    </row>
    <row r="696" spans="1:4" x14ac:dyDescent="0.55000000000000004">
      <c r="A696" t="s">
        <v>1552</v>
      </c>
      <c r="B696" s="1">
        <v>40595</v>
      </c>
      <c r="C696" t="s">
        <v>138</v>
      </c>
      <c r="D696" t="s">
        <v>5962</v>
      </c>
    </row>
    <row r="697" spans="1:4" x14ac:dyDescent="0.55000000000000004">
      <c r="A697" t="s">
        <v>1553</v>
      </c>
      <c r="B697" s="1">
        <v>40595</v>
      </c>
      <c r="C697" t="s">
        <v>1</v>
      </c>
      <c r="D697" t="s">
        <v>5963</v>
      </c>
    </row>
    <row r="698" spans="1:4" x14ac:dyDescent="0.55000000000000004">
      <c r="A698" t="s">
        <v>1554</v>
      </c>
      <c r="B698" s="1">
        <v>40595</v>
      </c>
      <c r="C698" t="s">
        <v>1</v>
      </c>
      <c r="D698" t="s">
        <v>5964</v>
      </c>
    </row>
    <row r="699" spans="1:4" x14ac:dyDescent="0.55000000000000004">
      <c r="A699" t="s">
        <v>1555</v>
      </c>
      <c r="B699" s="1">
        <v>40595</v>
      </c>
      <c r="C699" t="s">
        <v>138</v>
      </c>
      <c r="D699" t="s">
        <v>5965</v>
      </c>
    </row>
    <row r="700" spans="1:4" x14ac:dyDescent="0.55000000000000004">
      <c r="A700" t="s">
        <v>1556</v>
      </c>
      <c r="B700" s="1">
        <v>40597</v>
      </c>
      <c r="C700" t="s">
        <v>1</v>
      </c>
      <c r="D700" t="s">
        <v>5946</v>
      </c>
    </row>
    <row r="701" spans="1:4" x14ac:dyDescent="0.55000000000000004">
      <c r="A701" t="s">
        <v>1557</v>
      </c>
      <c r="B701" s="1">
        <v>40597</v>
      </c>
      <c r="C701" t="s">
        <v>138</v>
      </c>
      <c r="D701" t="s">
        <v>5966</v>
      </c>
    </row>
    <row r="702" spans="1:4" x14ac:dyDescent="0.55000000000000004">
      <c r="A702" t="s">
        <v>1558</v>
      </c>
      <c r="B702" s="1">
        <v>40597</v>
      </c>
      <c r="C702" t="s">
        <v>138</v>
      </c>
      <c r="D702" t="s">
        <v>5967</v>
      </c>
    </row>
    <row r="703" spans="1:4" x14ac:dyDescent="0.55000000000000004">
      <c r="A703" t="s">
        <v>1561</v>
      </c>
      <c r="B703" s="1">
        <v>40597</v>
      </c>
      <c r="C703" t="s">
        <v>138</v>
      </c>
      <c r="D703" t="s">
        <v>5872</v>
      </c>
    </row>
    <row r="704" spans="1:4" x14ac:dyDescent="0.55000000000000004">
      <c r="A704" t="s">
        <v>1564</v>
      </c>
      <c r="B704" s="1">
        <v>40597</v>
      </c>
      <c r="C704" t="s">
        <v>138</v>
      </c>
      <c r="D704" t="s">
        <v>5968</v>
      </c>
    </row>
    <row r="705" spans="1:4" x14ac:dyDescent="0.55000000000000004">
      <c r="A705" t="s">
        <v>1565</v>
      </c>
      <c r="B705" s="1">
        <v>40597</v>
      </c>
      <c r="C705" t="s">
        <v>138</v>
      </c>
      <c r="D705" t="s">
        <v>5969</v>
      </c>
    </row>
    <row r="706" spans="1:4" x14ac:dyDescent="0.55000000000000004">
      <c r="A706" t="s">
        <v>1568</v>
      </c>
      <c r="B706" s="1">
        <v>40597</v>
      </c>
      <c r="C706" t="s">
        <v>138</v>
      </c>
      <c r="D706" t="s">
        <v>5970</v>
      </c>
    </row>
    <row r="707" spans="1:4" x14ac:dyDescent="0.55000000000000004">
      <c r="A707" t="s">
        <v>1569</v>
      </c>
      <c r="B707" s="1">
        <v>40597</v>
      </c>
      <c r="C707" t="s">
        <v>1</v>
      </c>
      <c r="D707" t="s">
        <v>5971</v>
      </c>
    </row>
    <row r="708" spans="1:4" x14ac:dyDescent="0.55000000000000004">
      <c r="A708" t="s">
        <v>1572</v>
      </c>
      <c r="B708" s="1">
        <v>40597</v>
      </c>
      <c r="C708" t="s">
        <v>1</v>
      </c>
      <c r="D708" t="s">
        <v>5972</v>
      </c>
    </row>
    <row r="709" spans="1:4" x14ac:dyDescent="0.55000000000000004">
      <c r="A709" t="s">
        <v>1579</v>
      </c>
      <c r="B709" s="1">
        <v>40597</v>
      </c>
      <c r="C709" t="s">
        <v>1</v>
      </c>
      <c r="D709" t="s">
        <v>5973</v>
      </c>
    </row>
    <row r="710" spans="1:4" x14ac:dyDescent="0.55000000000000004">
      <c r="A710" t="s">
        <v>1581</v>
      </c>
      <c r="B710" s="1">
        <v>40597</v>
      </c>
      <c r="C710" t="s">
        <v>1</v>
      </c>
      <c r="D710" t="s">
        <v>5974</v>
      </c>
    </row>
    <row r="711" spans="1:4" x14ac:dyDescent="0.55000000000000004">
      <c r="A711" t="s">
        <v>1582</v>
      </c>
      <c r="B711" s="1">
        <v>40598</v>
      </c>
      <c r="C711" t="s">
        <v>1</v>
      </c>
      <c r="D711" t="s">
        <v>5975</v>
      </c>
    </row>
    <row r="712" spans="1:4" x14ac:dyDescent="0.55000000000000004">
      <c r="A712" t="s">
        <v>1583</v>
      </c>
      <c r="B712" s="1">
        <v>40598</v>
      </c>
      <c r="C712" t="s">
        <v>1</v>
      </c>
      <c r="D712" t="s">
        <v>5976</v>
      </c>
    </row>
    <row r="713" spans="1:4" x14ac:dyDescent="0.55000000000000004">
      <c r="A713" t="s">
        <v>1587</v>
      </c>
      <c r="B713" s="1">
        <v>40598</v>
      </c>
      <c r="C713" t="s">
        <v>1</v>
      </c>
      <c r="D713" t="s">
        <v>5977</v>
      </c>
    </row>
    <row r="714" spans="1:4" x14ac:dyDescent="0.55000000000000004">
      <c r="A714" t="s">
        <v>1588</v>
      </c>
      <c r="B714" s="1">
        <v>40598</v>
      </c>
      <c r="C714" t="s">
        <v>1</v>
      </c>
      <c r="D714" t="s">
        <v>5978</v>
      </c>
    </row>
    <row r="715" spans="1:4" x14ac:dyDescent="0.55000000000000004">
      <c r="A715" t="s">
        <v>1589</v>
      </c>
      <c r="B715" s="1">
        <v>40598</v>
      </c>
      <c r="C715" t="s">
        <v>1</v>
      </c>
      <c r="D715" t="s">
        <v>5979</v>
      </c>
    </row>
    <row r="716" spans="1:4" x14ac:dyDescent="0.55000000000000004">
      <c r="A716" t="s">
        <v>1590</v>
      </c>
      <c r="B716" s="1">
        <v>40598</v>
      </c>
      <c r="C716" t="s">
        <v>1</v>
      </c>
      <c r="D716" t="s">
        <v>5980</v>
      </c>
    </row>
    <row r="717" spans="1:4" x14ac:dyDescent="0.55000000000000004">
      <c r="A717" t="s">
        <v>1591</v>
      </c>
      <c r="B717" s="1">
        <v>40602</v>
      </c>
      <c r="C717" t="s">
        <v>138</v>
      </c>
      <c r="D717" t="s">
        <v>5903</v>
      </c>
    </row>
    <row r="718" spans="1:4" x14ac:dyDescent="0.55000000000000004">
      <c r="A718" t="s">
        <v>1594</v>
      </c>
      <c r="B718" s="1">
        <v>40602</v>
      </c>
      <c r="C718" t="s">
        <v>138</v>
      </c>
      <c r="D718" t="s">
        <v>5893</v>
      </c>
    </row>
    <row r="719" spans="1:4" x14ac:dyDescent="0.55000000000000004">
      <c r="A719" t="s">
        <v>1602</v>
      </c>
      <c r="B719" s="1">
        <v>40602</v>
      </c>
      <c r="C719" t="s">
        <v>138</v>
      </c>
      <c r="D719" t="s">
        <v>5981</v>
      </c>
    </row>
    <row r="720" spans="1:4" x14ac:dyDescent="0.55000000000000004">
      <c r="A720" t="s">
        <v>1605</v>
      </c>
      <c r="B720" s="1">
        <v>40602</v>
      </c>
      <c r="C720" t="s">
        <v>1</v>
      </c>
      <c r="D720" t="s">
        <v>5982</v>
      </c>
    </row>
    <row r="721" spans="1:4" x14ac:dyDescent="0.55000000000000004">
      <c r="A721" t="s">
        <v>1606</v>
      </c>
      <c r="B721" s="1">
        <v>40602</v>
      </c>
      <c r="C721" t="s">
        <v>1</v>
      </c>
      <c r="D721" t="s">
        <v>5983</v>
      </c>
    </row>
    <row r="722" spans="1:4" x14ac:dyDescent="0.55000000000000004">
      <c r="A722" t="s">
        <v>1609</v>
      </c>
      <c r="B722" s="1">
        <v>40602</v>
      </c>
      <c r="C722" t="s">
        <v>1</v>
      </c>
      <c r="D722" t="s">
        <v>5984</v>
      </c>
    </row>
    <row r="723" spans="1:4" x14ac:dyDescent="0.55000000000000004">
      <c r="A723" t="s">
        <v>1610</v>
      </c>
      <c r="B723" s="1">
        <v>40602</v>
      </c>
      <c r="C723" t="s">
        <v>1</v>
      </c>
      <c r="D723" t="s">
        <v>5985</v>
      </c>
    </row>
    <row r="724" spans="1:4" x14ac:dyDescent="0.55000000000000004">
      <c r="A724" t="s">
        <v>1611</v>
      </c>
      <c r="B724" s="1">
        <v>40602</v>
      </c>
      <c r="C724" t="s">
        <v>1</v>
      </c>
      <c r="D724" t="s">
        <v>5986</v>
      </c>
    </row>
    <row r="725" spans="1:4" x14ac:dyDescent="0.55000000000000004">
      <c r="A725" t="s">
        <v>1612</v>
      </c>
      <c r="B725" s="1">
        <v>40602</v>
      </c>
      <c r="C725" t="s">
        <v>1</v>
      </c>
      <c r="D725" t="s">
        <v>5987</v>
      </c>
    </row>
    <row r="726" spans="1:4" x14ac:dyDescent="0.55000000000000004">
      <c r="A726" t="s">
        <v>1615</v>
      </c>
      <c r="B726" s="1">
        <v>40602</v>
      </c>
      <c r="C726" t="s">
        <v>1</v>
      </c>
      <c r="D726" t="s">
        <v>5988</v>
      </c>
    </row>
    <row r="727" spans="1:4" x14ac:dyDescent="0.55000000000000004">
      <c r="A727" t="s">
        <v>1618</v>
      </c>
      <c r="B727" s="1">
        <v>40603</v>
      </c>
      <c r="C727" t="s">
        <v>1</v>
      </c>
      <c r="D727" t="s">
        <v>5989</v>
      </c>
    </row>
    <row r="728" spans="1:4" x14ac:dyDescent="0.55000000000000004">
      <c r="A728" t="s">
        <v>1625</v>
      </c>
      <c r="B728" s="1">
        <v>40603</v>
      </c>
      <c r="C728" t="s">
        <v>1</v>
      </c>
      <c r="D728" t="s">
        <v>5990</v>
      </c>
    </row>
    <row r="729" spans="1:4" x14ac:dyDescent="0.55000000000000004">
      <c r="A729" t="s">
        <v>1630</v>
      </c>
      <c r="B729" s="1">
        <v>40603</v>
      </c>
      <c r="C729" t="s">
        <v>1</v>
      </c>
      <c r="D729" t="s">
        <v>5991</v>
      </c>
    </row>
    <row r="730" spans="1:4" x14ac:dyDescent="0.55000000000000004">
      <c r="A730" t="s">
        <v>1631</v>
      </c>
      <c r="B730" s="1">
        <v>40603</v>
      </c>
      <c r="C730" t="s">
        <v>1</v>
      </c>
      <c r="D730" t="s">
        <v>5992</v>
      </c>
    </row>
    <row r="731" spans="1:4" x14ac:dyDescent="0.55000000000000004">
      <c r="A731" t="s">
        <v>1632</v>
      </c>
      <c r="B731" s="1">
        <v>40603</v>
      </c>
      <c r="C731" t="s">
        <v>1</v>
      </c>
      <c r="D731" t="s">
        <v>5993</v>
      </c>
    </row>
    <row r="732" spans="1:4" x14ac:dyDescent="0.55000000000000004">
      <c r="A732" t="s">
        <v>1634</v>
      </c>
      <c r="B732" s="1">
        <v>40603</v>
      </c>
      <c r="C732" t="s">
        <v>1</v>
      </c>
      <c r="D732" t="s">
        <v>5994</v>
      </c>
    </row>
    <row r="733" spans="1:4" x14ac:dyDescent="0.55000000000000004">
      <c r="A733" t="s">
        <v>1635</v>
      </c>
      <c r="B733" s="1">
        <v>40603</v>
      </c>
      <c r="C733" t="s">
        <v>1</v>
      </c>
      <c r="D733" t="s">
        <v>5995</v>
      </c>
    </row>
    <row r="734" spans="1:4" x14ac:dyDescent="0.55000000000000004">
      <c r="A734" t="s">
        <v>1638</v>
      </c>
      <c r="B734" s="1">
        <v>40603</v>
      </c>
      <c r="C734" t="s">
        <v>1</v>
      </c>
      <c r="D734" t="s">
        <v>5996</v>
      </c>
    </row>
    <row r="735" spans="1:4" x14ac:dyDescent="0.55000000000000004">
      <c r="A735" t="s">
        <v>1641</v>
      </c>
      <c r="B735" s="1">
        <v>40603</v>
      </c>
      <c r="C735" t="s">
        <v>1</v>
      </c>
      <c r="D735" t="s">
        <v>5997</v>
      </c>
    </row>
    <row r="736" spans="1:4" x14ac:dyDescent="0.55000000000000004">
      <c r="A736" t="s">
        <v>1642</v>
      </c>
      <c r="B736" s="1">
        <v>40603</v>
      </c>
      <c r="C736" t="s">
        <v>1</v>
      </c>
      <c r="D736" t="s">
        <v>5998</v>
      </c>
    </row>
    <row r="737" spans="1:4" x14ac:dyDescent="0.55000000000000004">
      <c r="A737" t="s">
        <v>1643</v>
      </c>
      <c r="B737" s="1">
        <v>40603</v>
      </c>
      <c r="C737" t="s">
        <v>1</v>
      </c>
      <c r="D737" t="s">
        <v>5999</v>
      </c>
    </row>
    <row r="738" spans="1:4" x14ac:dyDescent="0.55000000000000004">
      <c r="A738" t="s">
        <v>1646</v>
      </c>
      <c r="B738" s="1">
        <v>40603</v>
      </c>
      <c r="C738" t="s">
        <v>138</v>
      </c>
      <c r="D738" t="s">
        <v>5870</v>
      </c>
    </row>
    <row r="739" spans="1:4" x14ac:dyDescent="0.55000000000000004">
      <c r="A739" t="s">
        <v>1651</v>
      </c>
      <c r="B739" s="1">
        <v>40604</v>
      </c>
      <c r="C739" t="s">
        <v>1</v>
      </c>
      <c r="D739" t="s">
        <v>6000</v>
      </c>
    </row>
    <row r="740" spans="1:4" x14ac:dyDescent="0.55000000000000004">
      <c r="A740" t="s">
        <v>1653</v>
      </c>
      <c r="B740" s="1">
        <v>40604</v>
      </c>
      <c r="C740" t="s">
        <v>138</v>
      </c>
      <c r="D740" t="s">
        <v>6001</v>
      </c>
    </row>
    <row r="741" spans="1:4" x14ac:dyDescent="0.55000000000000004">
      <c r="A741" t="s">
        <v>1656</v>
      </c>
      <c r="B741" s="1">
        <v>40604</v>
      </c>
      <c r="C741" t="s">
        <v>1</v>
      </c>
      <c r="D741" t="s">
        <v>6002</v>
      </c>
    </row>
    <row r="742" spans="1:4" x14ac:dyDescent="0.55000000000000004">
      <c r="A742" t="s">
        <v>1657</v>
      </c>
      <c r="B742" s="1">
        <v>40604</v>
      </c>
      <c r="C742" t="s">
        <v>138</v>
      </c>
      <c r="D742" t="s">
        <v>6003</v>
      </c>
    </row>
    <row r="743" spans="1:4" x14ac:dyDescent="0.55000000000000004">
      <c r="A743" t="s">
        <v>1660</v>
      </c>
      <c r="B743" s="1">
        <v>40604</v>
      </c>
      <c r="C743" t="s">
        <v>138</v>
      </c>
      <c r="D743" t="s">
        <v>6004</v>
      </c>
    </row>
    <row r="744" spans="1:4" x14ac:dyDescent="0.55000000000000004">
      <c r="A744" t="s">
        <v>1663</v>
      </c>
      <c r="B744" s="1">
        <v>40604</v>
      </c>
      <c r="C744" t="s">
        <v>138</v>
      </c>
      <c r="D744" t="s">
        <v>6005</v>
      </c>
    </row>
    <row r="745" spans="1:4" x14ac:dyDescent="0.55000000000000004">
      <c r="A745" t="s">
        <v>1664</v>
      </c>
      <c r="B745" s="1">
        <v>40604</v>
      </c>
      <c r="C745" t="s">
        <v>138</v>
      </c>
      <c r="D745" t="s">
        <v>6005</v>
      </c>
    </row>
    <row r="746" spans="1:4" x14ac:dyDescent="0.55000000000000004">
      <c r="A746" t="s">
        <v>1665</v>
      </c>
      <c r="B746" s="1">
        <v>40605</v>
      </c>
      <c r="C746" t="s">
        <v>138</v>
      </c>
      <c r="D746" t="s">
        <v>6006</v>
      </c>
    </row>
    <row r="747" spans="1:4" x14ac:dyDescent="0.55000000000000004">
      <c r="A747" t="s">
        <v>1666</v>
      </c>
      <c r="B747" s="1">
        <v>40605</v>
      </c>
      <c r="C747" t="s">
        <v>1</v>
      </c>
      <c r="D747" t="s">
        <v>6007</v>
      </c>
    </row>
    <row r="748" spans="1:4" x14ac:dyDescent="0.55000000000000004">
      <c r="A748" t="s">
        <v>1667</v>
      </c>
      <c r="B748" s="1">
        <v>40605</v>
      </c>
      <c r="C748" t="s">
        <v>138</v>
      </c>
      <c r="D748" t="s">
        <v>6008</v>
      </c>
    </row>
    <row r="749" spans="1:4" x14ac:dyDescent="0.55000000000000004">
      <c r="A749" t="s">
        <v>1680</v>
      </c>
      <c r="B749" s="1">
        <v>40605</v>
      </c>
      <c r="C749" t="s">
        <v>1</v>
      </c>
      <c r="D749" t="s">
        <v>6009</v>
      </c>
    </row>
    <row r="750" spans="1:4" x14ac:dyDescent="0.55000000000000004">
      <c r="A750" t="s">
        <v>1681</v>
      </c>
      <c r="B750" s="1">
        <v>40606</v>
      </c>
      <c r="C750" t="s">
        <v>138</v>
      </c>
      <c r="D750" t="s">
        <v>6010</v>
      </c>
    </row>
    <row r="751" spans="1:4" x14ac:dyDescent="0.55000000000000004">
      <c r="A751" t="s">
        <v>1686</v>
      </c>
      <c r="B751" s="1">
        <v>40606</v>
      </c>
      <c r="C751" t="s">
        <v>138</v>
      </c>
      <c r="D751" t="s">
        <v>6011</v>
      </c>
    </row>
    <row r="752" spans="1:4" x14ac:dyDescent="0.55000000000000004">
      <c r="A752" t="s">
        <v>1689</v>
      </c>
      <c r="B752" s="1">
        <v>40606</v>
      </c>
      <c r="C752" t="s">
        <v>1</v>
      </c>
      <c r="D752" t="s">
        <v>6012</v>
      </c>
    </row>
    <row r="753" spans="1:4" x14ac:dyDescent="0.55000000000000004">
      <c r="A753" t="s">
        <v>1690</v>
      </c>
      <c r="B753" s="1">
        <v>40606</v>
      </c>
      <c r="C753" t="s">
        <v>1</v>
      </c>
      <c r="D753" t="s">
        <v>6013</v>
      </c>
    </row>
    <row r="754" spans="1:4" x14ac:dyDescent="0.55000000000000004">
      <c r="A754" t="s">
        <v>1695</v>
      </c>
      <c r="B754" s="1">
        <v>40606</v>
      </c>
      <c r="C754" t="s">
        <v>1</v>
      </c>
      <c r="D754" t="s">
        <v>6014</v>
      </c>
    </row>
    <row r="755" spans="1:4" x14ac:dyDescent="0.55000000000000004">
      <c r="A755" t="s">
        <v>1700</v>
      </c>
      <c r="B755" s="1">
        <v>40606</v>
      </c>
      <c r="C755" t="s">
        <v>1</v>
      </c>
      <c r="D755" t="s">
        <v>6015</v>
      </c>
    </row>
    <row r="756" spans="1:4" x14ac:dyDescent="0.55000000000000004">
      <c r="A756" t="s">
        <v>1701</v>
      </c>
      <c r="B756" s="1">
        <v>40606</v>
      </c>
      <c r="C756" t="s">
        <v>1</v>
      </c>
      <c r="D756" t="s">
        <v>6016</v>
      </c>
    </row>
    <row r="757" spans="1:4" x14ac:dyDescent="0.55000000000000004">
      <c r="A757" t="s">
        <v>1702</v>
      </c>
      <c r="B757" s="1">
        <v>40606</v>
      </c>
      <c r="C757" t="s">
        <v>138</v>
      </c>
      <c r="D757" t="s">
        <v>6017</v>
      </c>
    </row>
    <row r="758" spans="1:4" x14ac:dyDescent="0.55000000000000004">
      <c r="A758" t="s">
        <v>1703</v>
      </c>
      <c r="B758" s="1">
        <v>40606</v>
      </c>
      <c r="C758" t="s">
        <v>138</v>
      </c>
      <c r="D758" t="s">
        <v>6018</v>
      </c>
    </row>
    <row r="759" spans="1:4" x14ac:dyDescent="0.55000000000000004">
      <c r="A759" t="s">
        <v>1704</v>
      </c>
      <c r="B759" s="1">
        <v>40606</v>
      </c>
      <c r="C759" t="s">
        <v>138</v>
      </c>
      <c r="D759" t="s">
        <v>6019</v>
      </c>
    </row>
    <row r="760" spans="1:4" x14ac:dyDescent="0.55000000000000004">
      <c r="A760" t="s">
        <v>1713</v>
      </c>
      <c r="B760" s="1">
        <v>40606</v>
      </c>
      <c r="C760" t="s">
        <v>1</v>
      </c>
      <c r="D760" t="s">
        <v>6020</v>
      </c>
    </row>
    <row r="761" spans="1:4" x14ac:dyDescent="0.55000000000000004">
      <c r="A761" t="s">
        <v>1714</v>
      </c>
      <c r="B761" s="1">
        <v>40606</v>
      </c>
      <c r="C761" t="s">
        <v>1</v>
      </c>
      <c r="D761" t="s">
        <v>6021</v>
      </c>
    </row>
    <row r="762" spans="1:4" x14ac:dyDescent="0.55000000000000004">
      <c r="A762" t="s">
        <v>6022</v>
      </c>
      <c r="B762" s="1">
        <v>40606</v>
      </c>
      <c r="C762" t="s">
        <v>138</v>
      </c>
      <c r="D762" t="s">
        <v>6023</v>
      </c>
    </row>
    <row r="763" spans="1:4" x14ac:dyDescent="0.55000000000000004">
      <c r="A763" t="s">
        <v>1717</v>
      </c>
      <c r="B763" s="1">
        <v>40606</v>
      </c>
      <c r="C763" t="s">
        <v>1</v>
      </c>
      <c r="D763" t="s">
        <v>6024</v>
      </c>
    </row>
    <row r="764" spans="1:4" x14ac:dyDescent="0.55000000000000004">
      <c r="A764" t="s">
        <v>1720</v>
      </c>
      <c r="B764" s="1">
        <v>40609</v>
      </c>
      <c r="C764" t="s">
        <v>138</v>
      </c>
      <c r="D764" t="s">
        <v>6025</v>
      </c>
    </row>
    <row r="765" spans="1:4" x14ac:dyDescent="0.55000000000000004">
      <c r="A765" t="s">
        <v>6026</v>
      </c>
      <c r="B765" s="1">
        <v>40609</v>
      </c>
      <c r="C765" t="s">
        <v>1</v>
      </c>
      <c r="D765" t="s">
        <v>6027</v>
      </c>
    </row>
    <row r="766" spans="1:4" x14ac:dyDescent="0.55000000000000004">
      <c r="A766" t="s">
        <v>1723</v>
      </c>
      <c r="B766" s="1">
        <v>40609</v>
      </c>
      <c r="C766" t="s">
        <v>138</v>
      </c>
      <c r="D766" t="s">
        <v>6023</v>
      </c>
    </row>
    <row r="767" spans="1:4" x14ac:dyDescent="0.55000000000000004">
      <c r="A767" t="s">
        <v>1724</v>
      </c>
      <c r="B767" s="1">
        <v>40609</v>
      </c>
      <c r="C767" t="s">
        <v>1</v>
      </c>
      <c r="D767" t="s">
        <v>6028</v>
      </c>
    </row>
    <row r="768" spans="1:4" x14ac:dyDescent="0.55000000000000004">
      <c r="A768" t="s">
        <v>1725</v>
      </c>
      <c r="B768" s="1">
        <v>40609</v>
      </c>
      <c r="C768" t="s">
        <v>1</v>
      </c>
      <c r="D768" t="s">
        <v>6029</v>
      </c>
    </row>
    <row r="769" spans="1:4" x14ac:dyDescent="0.55000000000000004">
      <c r="A769" t="s">
        <v>1726</v>
      </c>
      <c r="B769" s="1">
        <v>40609</v>
      </c>
      <c r="C769" t="s">
        <v>1</v>
      </c>
      <c r="D769" t="s">
        <v>5810</v>
      </c>
    </row>
    <row r="770" spans="1:4" x14ac:dyDescent="0.55000000000000004">
      <c r="A770" t="s">
        <v>1727</v>
      </c>
      <c r="B770" s="1">
        <v>40609</v>
      </c>
      <c r="C770" t="s">
        <v>1</v>
      </c>
      <c r="D770" t="s">
        <v>6030</v>
      </c>
    </row>
    <row r="771" spans="1:4" x14ac:dyDescent="0.55000000000000004">
      <c r="A771" t="s">
        <v>1729</v>
      </c>
      <c r="B771" s="1">
        <v>40609</v>
      </c>
      <c r="C771" t="s">
        <v>1</v>
      </c>
      <c r="D771" t="s">
        <v>6031</v>
      </c>
    </row>
    <row r="772" spans="1:4" x14ac:dyDescent="0.55000000000000004">
      <c r="A772" t="s">
        <v>1730</v>
      </c>
      <c r="B772" s="1">
        <v>40609</v>
      </c>
      <c r="C772" t="s">
        <v>1</v>
      </c>
      <c r="D772" t="s">
        <v>6032</v>
      </c>
    </row>
    <row r="773" spans="1:4" x14ac:dyDescent="0.55000000000000004">
      <c r="A773" t="s">
        <v>1731</v>
      </c>
      <c r="B773" s="1">
        <v>40609</v>
      </c>
      <c r="C773" t="s">
        <v>1</v>
      </c>
      <c r="D773" t="s">
        <v>6033</v>
      </c>
    </row>
    <row r="774" spans="1:4" x14ac:dyDescent="0.55000000000000004">
      <c r="A774" t="s">
        <v>1732</v>
      </c>
      <c r="B774" s="1">
        <v>40609</v>
      </c>
      <c r="C774" t="s">
        <v>1</v>
      </c>
      <c r="D774" t="s">
        <v>6034</v>
      </c>
    </row>
    <row r="775" spans="1:4" x14ac:dyDescent="0.55000000000000004">
      <c r="A775" t="s">
        <v>6035</v>
      </c>
      <c r="B775" s="1">
        <v>40610</v>
      </c>
      <c r="C775" t="s">
        <v>138</v>
      </c>
      <c r="D775" t="s">
        <v>6036</v>
      </c>
    </row>
    <row r="776" spans="1:4" x14ac:dyDescent="0.55000000000000004">
      <c r="A776" t="s">
        <v>1734</v>
      </c>
      <c r="B776" s="1">
        <v>40610</v>
      </c>
      <c r="C776" t="s">
        <v>1</v>
      </c>
      <c r="D776" t="s">
        <v>6037</v>
      </c>
    </row>
    <row r="777" spans="1:4" x14ac:dyDescent="0.55000000000000004">
      <c r="A777" t="s">
        <v>1737</v>
      </c>
      <c r="B777" s="1">
        <v>40610</v>
      </c>
      <c r="C777" t="s">
        <v>1</v>
      </c>
      <c r="D777" t="s">
        <v>6038</v>
      </c>
    </row>
    <row r="778" spans="1:4" x14ac:dyDescent="0.55000000000000004">
      <c r="A778" t="s">
        <v>1742</v>
      </c>
      <c r="B778" s="1">
        <v>40610</v>
      </c>
      <c r="C778" t="s">
        <v>138</v>
      </c>
      <c r="D778" t="s">
        <v>6039</v>
      </c>
    </row>
    <row r="779" spans="1:4" x14ac:dyDescent="0.55000000000000004">
      <c r="A779" t="s">
        <v>1747</v>
      </c>
      <c r="B779" s="1">
        <v>40610</v>
      </c>
      <c r="C779" t="s">
        <v>1</v>
      </c>
      <c r="D779" t="s">
        <v>6040</v>
      </c>
    </row>
    <row r="780" spans="1:4" x14ac:dyDescent="0.55000000000000004">
      <c r="A780" t="s">
        <v>1748</v>
      </c>
      <c r="B780" s="1">
        <v>40610</v>
      </c>
      <c r="C780" t="s">
        <v>138</v>
      </c>
      <c r="D780" t="s">
        <v>6041</v>
      </c>
    </row>
    <row r="781" spans="1:4" x14ac:dyDescent="0.55000000000000004">
      <c r="A781" t="s">
        <v>1749</v>
      </c>
      <c r="B781" s="1">
        <v>40610</v>
      </c>
      <c r="C781" t="s">
        <v>138</v>
      </c>
      <c r="D781" t="s">
        <v>6042</v>
      </c>
    </row>
    <row r="782" spans="1:4" x14ac:dyDescent="0.55000000000000004">
      <c r="A782" t="s">
        <v>1750</v>
      </c>
      <c r="B782" s="1">
        <v>40610</v>
      </c>
      <c r="C782" t="s">
        <v>138</v>
      </c>
      <c r="D782" t="s">
        <v>5873</v>
      </c>
    </row>
    <row r="783" spans="1:4" x14ac:dyDescent="0.55000000000000004">
      <c r="A783" t="s">
        <v>1755</v>
      </c>
      <c r="B783" s="1">
        <v>40610</v>
      </c>
      <c r="C783" t="s">
        <v>1</v>
      </c>
      <c r="D783" t="s">
        <v>6043</v>
      </c>
    </row>
    <row r="784" spans="1:4" x14ac:dyDescent="0.55000000000000004">
      <c r="A784" t="s">
        <v>6044</v>
      </c>
      <c r="B784" s="1">
        <v>40610</v>
      </c>
      <c r="C784" t="s">
        <v>138</v>
      </c>
      <c r="D784" t="s">
        <v>6036</v>
      </c>
    </row>
    <row r="785" spans="1:4" x14ac:dyDescent="0.55000000000000004">
      <c r="A785" t="s">
        <v>1758</v>
      </c>
      <c r="B785" s="1">
        <v>40611</v>
      </c>
      <c r="C785" t="s">
        <v>138</v>
      </c>
      <c r="D785" t="s">
        <v>6045</v>
      </c>
    </row>
    <row r="786" spans="1:4" x14ac:dyDescent="0.55000000000000004">
      <c r="A786" t="s">
        <v>1759</v>
      </c>
      <c r="B786" s="1">
        <v>40611</v>
      </c>
      <c r="C786" t="s">
        <v>1</v>
      </c>
      <c r="D786" t="s">
        <v>6046</v>
      </c>
    </row>
    <row r="787" spans="1:4" x14ac:dyDescent="0.55000000000000004">
      <c r="A787" t="s">
        <v>1762</v>
      </c>
      <c r="B787" s="1">
        <v>40611</v>
      </c>
      <c r="C787" t="s">
        <v>1</v>
      </c>
      <c r="D787" t="s">
        <v>6047</v>
      </c>
    </row>
    <row r="788" spans="1:4" x14ac:dyDescent="0.55000000000000004">
      <c r="A788" t="s">
        <v>1763</v>
      </c>
      <c r="B788" s="1">
        <v>40611</v>
      </c>
      <c r="C788" t="s">
        <v>1</v>
      </c>
      <c r="D788" t="s">
        <v>6048</v>
      </c>
    </row>
    <row r="789" spans="1:4" x14ac:dyDescent="0.55000000000000004">
      <c r="A789" t="s">
        <v>1764</v>
      </c>
      <c r="B789" s="1">
        <v>40611</v>
      </c>
      <c r="C789" t="s">
        <v>138</v>
      </c>
      <c r="D789" t="s">
        <v>5912</v>
      </c>
    </row>
    <row r="790" spans="1:4" x14ac:dyDescent="0.55000000000000004">
      <c r="A790" t="s">
        <v>1765</v>
      </c>
      <c r="B790" s="1">
        <v>40611</v>
      </c>
      <c r="C790" t="s">
        <v>1</v>
      </c>
      <c r="D790" t="s">
        <v>5974</v>
      </c>
    </row>
    <row r="791" spans="1:4" x14ac:dyDescent="0.55000000000000004">
      <c r="A791" t="s">
        <v>1766</v>
      </c>
      <c r="B791" s="1">
        <v>40611</v>
      </c>
      <c r="C791" t="s">
        <v>1</v>
      </c>
      <c r="D791" t="s">
        <v>6049</v>
      </c>
    </row>
    <row r="792" spans="1:4" x14ac:dyDescent="0.55000000000000004">
      <c r="A792" t="s">
        <v>1767</v>
      </c>
      <c r="B792" s="1">
        <v>40611</v>
      </c>
      <c r="C792" t="s">
        <v>1</v>
      </c>
      <c r="D792" t="s">
        <v>6050</v>
      </c>
    </row>
    <row r="793" spans="1:4" x14ac:dyDescent="0.55000000000000004">
      <c r="A793" t="s">
        <v>1768</v>
      </c>
      <c r="B793" s="1">
        <v>40611</v>
      </c>
      <c r="C793" t="s">
        <v>138</v>
      </c>
      <c r="D793" t="s">
        <v>6051</v>
      </c>
    </row>
    <row r="794" spans="1:4" x14ac:dyDescent="0.55000000000000004">
      <c r="A794" t="s">
        <v>1769</v>
      </c>
      <c r="B794" s="1">
        <v>40611</v>
      </c>
      <c r="C794" t="s">
        <v>138</v>
      </c>
      <c r="D794" t="s">
        <v>6052</v>
      </c>
    </row>
    <row r="795" spans="1:4" x14ac:dyDescent="0.55000000000000004">
      <c r="A795" t="s">
        <v>1770</v>
      </c>
      <c r="B795" s="1">
        <v>40611</v>
      </c>
      <c r="C795" t="s">
        <v>1</v>
      </c>
      <c r="D795" t="s">
        <v>6053</v>
      </c>
    </row>
    <row r="796" spans="1:4" x14ac:dyDescent="0.55000000000000004">
      <c r="A796" t="s">
        <v>1773</v>
      </c>
      <c r="B796" s="1">
        <v>40611</v>
      </c>
      <c r="C796" t="s">
        <v>1</v>
      </c>
      <c r="D796" t="s">
        <v>6054</v>
      </c>
    </row>
    <row r="797" spans="1:4" x14ac:dyDescent="0.55000000000000004">
      <c r="A797" t="s">
        <v>1774</v>
      </c>
      <c r="B797" s="1">
        <v>40611</v>
      </c>
      <c r="C797" t="s">
        <v>1</v>
      </c>
      <c r="D797" t="s">
        <v>6055</v>
      </c>
    </row>
    <row r="798" spans="1:4" x14ac:dyDescent="0.55000000000000004">
      <c r="A798" t="s">
        <v>1775</v>
      </c>
      <c r="B798" s="1">
        <v>40611</v>
      </c>
      <c r="C798" t="s">
        <v>138</v>
      </c>
      <c r="D798" t="s">
        <v>6056</v>
      </c>
    </row>
    <row r="799" spans="1:4" x14ac:dyDescent="0.55000000000000004">
      <c r="A799" t="s">
        <v>1780</v>
      </c>
      <c r="B799" s="1">
        <v>40611</v>
      </c>
      <c r="C799" t="s">
        <v>1</v>
      </c>
      <c r="D799" t="s">
        <v>6057</v>
      </c>
    </row>
    <row r="800" spans="1:4" x14ac:dyDescent="0.55000000000000004">
      <c r="A800" t="s">
        <v>1782</v>
      </c>
      <c r="B800" s="1">
        <v>40612</v>
      </c>
      <c r="C800" t="s">
        <v>1</v>
      </c>
      <c r="D800" t="s">
        <v>5810</v>
      </c>
    </row>
    <row r="801" spans="1:4" x14ac:dyDescent="0.55000000000000004">
      <c r="A801" t="s">
        <v>1783</v>
      </c>
      <c r="B801" s="1">
        <v>40612</v>
      </c>
      <c r="C801" t="s">
        <v>1</v>
      </c>
      <c r="D801" t="s">
        <v>6058</v>
      </c>
    </row>
    <row r="802" spans="1:4" x14ac:dyDescent="0.55000000000000004">
      <c r="A802" t="s">
        <v>1786</v>
      </c>
      <c r="B802" s="1">
        <v>40612</v>
      </c>
      <c r="C802" t="s">
        <v>1</v>
      </c>
      <c r="D802" t="s">
        <v>6059</v>
      </c>
    </row>
    <row r="803" spans="1:4" x14ac:dyDescent="0.55000000000000004">
      <c r="A803" t="s">
        <v>1787</v>
      </c>
      <c r="B803" s="1">
        <v>40612</v>
      </c>
      <c r="C803" t="s">
        <v>138</v>
      </c>
      <c r="D803" t="s">
        <v>6060</v>
      </c>
    </row>
    <row r="804" spans="1:4" x14ac:dyDescent="0.55000000000000004">
      <c r="A804" t="s">
        <v>1788</v>
      </c>
      <c r="B804" s="1">
        <v>40612</v>
      </c>
      <c r="C804" t="s">
        <v>138</v>
      </c>
      <c r="D804" t="s">
        <v>6061</v>
      </c>
    </row>
    <row r="805" spans="1:4" x14ac:dyDescent="0.55000000000000004">
      <c r="A805" t="s">
        <v>1790</v>
      </c>
      <c r="B805" s="1">
        <v>40612</v>
      </c>
      <c r="C805" t="s">
        <v>1</v>
      </c>
      <c r="D805" t="s">
        <v>6062</v>
      </c>
    </row>
    <row r="806" spans="1:4" x14ac:dyDescent="0.55000000000000004">
      <c r="A806" t="s">
        <v>1791</v>
      </c>
      <c r="B806" s="1">
        <v>40612</v>
      </c>
      <c r="C806" t="s">
        <v>138</v>
      </c>
      <c r="D806" t="s">
        <v>5876</v>
      </c>
    </row>
    <row r="807" spans="1:4" x14ac:dyDescent="0.55000000000000004">
      <c r="A807" t="s">
        <v>1792</v>
      </c>
      <c r="B807" s="1">
        <v>40612</v>
      </c>
      <c r="C807" t="s">
        <v>138</v>
      </c>
      <c r="D807" t="s">
        <v>6039</v>
      </c>
    </row>
    <row r="808" spans="1:4" x14ac:dyDescent="0.55000000000000004">
      <c r="A808" t="s">
        <v>1793</v>
      </c>
      <c r="B808" s="1">
        <v>40612</v>
      </c>
      <c r="C808" t="s">
        <v>138</v>
      </c>
      <c r="D808" t="s">
        <v>6018</v>
      </c>
    </row>
    <row r="809" spans="1:4" x14ac:dyDescent="0.55000000000000004">
      <c r="A809" t="s">
        <v>6063</v>
      </c>
      <c r="B809" s="1">
        <v>40612</v>
      </c>
      <c r="C809" t="s">
        <v>138</v>
      </c>
      <c r="D809" t="s">
        <v>6064</v>
      </c>
    </row>
    <row r="810" spans="1:4" x14ac:dyDescent="0.55000000000000004">
      <c r="A810" t="s">
        <v>1794</v>
      </c>
      <c r="B810" s="1">
        <v>40612</v>
      </c>
      <c r="C810" t="s">
        <v>138</v>
      </c>
      <c r="D810" t="s">
        <v>6065</v>
      </c>
    </row>
    <row r="811" spans="1:4" x14ac:dyDescent="0.55000000000000004">
      <c r="A811" t="s">
        <v>1795</v>
      </c>
      <c r="B811" s="1">
        <v>40612</v>
      </c>
      <c r="C811" t="s">
        <v>1</v>
      </c>
      <c r="D811" t="s">
        <v>6066</v>
      </c>
    </row>
    <row r="812" spans="1:4" x14ac:dyDescent="0.55000000000000004">
      <c r="A812" t="s">
        <v>1796</v>
      </c>
      <c r="B812" s="1">
        <v>40613</v>
      </c>
      <c r="C812" t="s">
        <v>1</v>
      </c>
      <c r="D812" t="s">
        <v>6067</v>
      </c>
    </row>
    <row r="813" spans="1:4" x14ac:dyDescent="0.55000000000000004">
      <c r="A813" t="s">
        <v>1799</v>
      </c>
      <c r="B813" s="1">
        <v>40613</v>
      </c>
      <c r="C813" t="s">
        <v>138</v>
      </c>
      <c r="D813" t="s">
        <v>6067</v>
      </c>
    </row>
    <row r="814" spans="1:4" x14ac:dyDescent="0.55000000000000004">
      <c r="A814" t="s">
        <v>1800</v>
      </c>
      <c r="B814" s="1">
        <v>40613</v>
      </c>
      <c r="C814" t="s">
        <v>138</v>
      </c>
      <c r="D814" t="s">
        <v>6064</v>
      </c>
    </row>
    <row r="815" spans="1:4" x14ac:dyDescent="0.55000000000000004">
      <c r="A815" t="s">
        <v>1802</v>
      </c>
      <c r="B815" s="1">
        <v>40613</v>
      </c>
      <c r="C815" t="s">
        <v>1</v>
      </c>
      <c r="D815" t="s">
        <v>6068</v>
      </c>
    </row>
    <row r="816" spans="1:4" x14ac:dyDescent="0.55000000000000004">
      <c r="A816" t="s">
        <v>1806</v>
      </c>
      <c r="B816" s="1">
        <v>40613</v>
      </c>
      <c r="C816" t="s">
        <v>1</v>
      </c>
      <c r="D816" t="s">
        <v>6069</v>
      </c>
    </row>
    <row r="817" spans="1:4" x14ac:dyDescent="0.55000000000000004">
      <c r="A817" t="s">
        <v>1807</v>
      </c>
      <c r="B817" s="1">
        <v>40613</v>
      </c>
      <c r="C817" t="s">
        <v>138</v>
      </c>
      <c r="D817" t="s">
        <v>6070</v>
      </c>
    </row>
    <row r="818" spans="1:4" x14ac:dyDescent="0.55000000000000004">
      <c r="A818" t="s">
        <v>1808</v>
      </c>
      <c r="B818" s="1">
        <v>40613</v>
      </c>
      <c r="C818" t="s">
        <v>1</v>
      </c>
      <c r="D818" t="s">
        <v>5746</v>
      </c>
    </row>
    <row r="819" spans="1:4" x14ac:dyDescent="0.55000000000000004">
      <c r="A819" t="s">
        <v>1809</v>
      </c>
      <c r="B819" s="1">
        <v>40613</v>
      </c>
      <c r="C819" t="s">
        <v>1</v>
      </c>
      <c r="D819" t="s">
        <v>6071</v>
      </c>
    </row>
    <row r="820" spans="1:4" x14ac:dyDescent="0.55000000000000004">
      <c r="A820" t="s">
        <v>1811</v>
      </c>
      <c r="B820" s="1">
        <v>40613</v>
      </c>
      <c r="C820" t="s">
        <v>1</v>
      </c>
      <c r="D820" t="s">
        <v>6072</v>
      </c>
    </row>
    <row r="821" spans="1:4" x14ac:dyDescent="0.55000000000000004">
      <c r="A821" t="s">
        <v>1813</v>
      </c>
      <c r="B821" s="1">
        <v>40613</v>
      </c>
      <c r="C821" t="s">
        <v>1</v>
      </c>
      <c r="D821" t="s">
        <v>6073</v>
      </c>
    </row>
    <row r="822" spans="1:4" x14ac:dyDescent="0.55000000000000004">
      <c r="A822" t="s">
        <v>1816</v>
      </c>
      <c r="B822" s="1">
        <v>40613</v>
      </c>
      <c r="C822" t="s">
        <v>138</v>
      </c>
      <c r="D822" t="s">
        <v>6074</v>
      </c>
    </row>
    <row r="823" spans="1:4" x14ac:dyDescent="0.55000000000000004">
      <c r="A823" t="s">
        <v>1817</v>
      </c>
      <c r="B823" s="1">
        <v>40613</v>
      </c>
      <c r="C823" t="s">
        <v>138</v>
      </c>
      <c r="D823" t="s">
        <v>6075</v>
      </c>
    </row>
    <row r="824" spans="1:4" x14ac:dyDescent="0.55000000000000004">
      <c r="A824" t="s">
        <v>1818</v>
      </c>
      <c r="B824" s="1">
        <v>40616</v>
      </c>
      <c r="C824" t="s">
        <v>1</v>
      </c>
      <c r="D824" t="s">
        <v>6076</v>
      </c>
    </row>
    <row r="825" spans="1:4" x14ac:dyDescent="0.55000000000000004">
      <c r="A825" t="s">
        <v>1819</v>
      </c>
      <c r="B825" s="1">
        <v>40616</v>
      </c>
      <c r="C825" t="s">
        <v>138</v>
      </c>
      <c r="D825" t="s">
        <v>6077</v>
      </c>
    </row>
    <row r="826" spans="1:4" x14ac:dyDescent="0.55000000000000004">
      <c r="A826" t="s">
        <v>1824</v>
      </c>
      <c r="B826" s="1">
        <v>40616</v>
      </c>
      <c r="C826" t="s">
        <v>1</v>
      </c>
      <c r="D826" t="s">
        <v>6078</v>
      </c>
    </row>
    <row r="827" spans="1:4" x14ac:dyDescent="0.55000000000000004">
      <c r="A827" t="s">
        <v>1826</v>
      </c>
      <c r="B827" s="1">
        <v>40616</v>
      </c>
      <c r="C827" t="s">
        <v>1</v>
      </c>
      <c r="D827" t="s">
        <v>6079</v>
      </c>
    </row>
    <row r="828" spans="1:4" x14ac:dyDescent="0.55000000000000004">
      <c r="A828" t="s">
        <v>1827</v>
      </c>
      <c r="B828" s="1">
        <v>40616</v>
      </c>
      <c r="C828" t="s">
        <v>138</v>
      </c>
      <c r="D828" t="s">
        <v>6080</v>
      </c>
    </row>
    <row r="829" spans="1:4" x14ac:dyDescent="0.55000000000000004">
      <c r="A829" t="s">
        <v>1830</v>
      </c>
      <c r="B829" s="1">
        <v>40616</v>
      </c>
      <c r="C829" t="s">
        <v>1</v>
      </c>
      <c r="D829" t="s">
        <v>6081</v>
      </c>
    </row>
    <row r="830" spans="1:4" x14ac:dyDescent="0.55000000000000004">
      <c r="A830" t="s">
        <v>1831</v>
      </c>
      <c r="B830" s="1">
        <v>40616</v>
      </c>
      <c r="C830" t="s">
        <v>1</v>
      </c>
      <c r="D830" t="s">
        <v>6082</v>
      </c>
    </row>
    <row r="831" spans="1:4" x14ac:dyDescent="0.55000000000000004">
      <c r="A831" t="s">
        <v>1832</v>
      </c>
      <c r="B831" s="1">
        <v>40616</v>
      </c>
      <c r="C831" t="s">
        <v>1</v>
      </c>
      <c r="D831" t="s">
        <v>6083</v>
      </c>
    </row>
    <row r="832" spans="1:4" x14ac:dyDescent="0.55000000000000004">
      <c r="A832" t="s">
        <v>1833</v>
      </c>
      <c r="B832" s="1">
        <v>40616</v>
      </c>
      <c r="C832" t="s">
        <v>1</v>
      </c>
      <c r="D832" t="s">
        <v>6084</v>
      </c>
    </row>
    <row r="833" spans="1:4" x14ac:dyDescent="0.55000000000000004">
      <c r="A833" t="s">
        <v>1834</v>
      </c>
      <c r="B833" s="1">
        <v>40616</v>
      </c>
      <c r="C833" t="s">
        <v>1</v>
      </c>
      <c r="D833" t="s">
        <v>6085</v>
      </c>
    </row>
    <row r="834" spans="1:4" x14ac:dyDescent="0.55000000000000004">
      <c r="A834" t="s">
        <v>1835</v>
      </c>
      <c r="B834" s="1">
        <v>40616</v>
      </c>
      <c r="C834" t="s">
        <v>138</v>
      </c>
      <c r="D834" t="s">
        <v>6086</v>
      </c>
    </row>
    <row r="835" spans="1:4" x14ac:dyDescent="0.55000000000000004">
      <c r="A835" t="s">
        <v>1841</v>
      </c>
      <c r="B835" s="1">
        <v>40616</v>
      </c>
      <c r="C835" t="s">
        <v>138</v>
      </c>
      <c r="D835" t="s">
        <v>6087</v>
      </c>
    </row>
    <row r="836" spans="1:4" x14ac:dyDescent="0.55000000000000004">
      <c r="A836" t="s">
        <v>1842</v>
      </c>
      <c r="B836" s="1">
        <v>40616</v>
      </c>
      <c r="C836" t="s">
        <v>1</v>
      </c>
      <c r="D836" t="s">
        <v>6088</v>
      </c>
    </row>
    <row r="837" spans="1:4" x14ac:dyDescent="0.55000000000000004">
      <c r="A837" t="s">
        <v>1845</v>
      </c>
      <c r="B837" s="1">
        <v>40616</v>
      </c>
      <c r="C837" t="s">
        <v>138</v>
      </c>
      <c r="D837" t="s">
        <v>6089</v>
      </c>
    </row>
    <row r="838" spans="1:4" x14ac:dyDescent="0.55000000000000004">
      <c r="A838" t="s">
        <v>1846</v>
      </c>
      <c r="B838" s="1">
        <v>40616</v>
      </c>
      <c r="C838" t="s">
        <v>1</v>
      </c>
      <c r="D838" t="s">
        <v>6090</v>
      </c>
    </row>
    <row r="839" spans="1:4" x14ac:dyDescent="0.55000000000000004">
      <c r="A839" t="s">
        <v>6091</v>
      </c>
      <c r="B839" s="1">
        <v>40616</v>
      </c>
      <c r="C839" t="s">
        <v>138</v>
      </c>
      <c r="D839" t="s">
        <v>6092</v>
      </c>
    </row>
    <row r="840" spans="1:4" x14ac:dyDescent="0.55000000000000004">
      <c r="A840" t="s">
        <v>1849</v>
      </c>
      <c r="B840" s="1">
        <v>40617</v>
      </c>
      <c r="C840" t="s">
        <v>1</v>
      </c>
      <c r="D840" t="s">
        <v>6093</v>
      </c>
    </row>
    <row r="841" spans="1:4" x14ac:dyDescent="0.55000000000000004">
      <c r="A841" t="s">
        <v>1850</v>
      </c>
      <c r="B841" s="1">
        <v>40617</v>
      </c>
      <c r="C841" t="s">
        <v>138</v>
      </c>
      <c r="D841" t="s">
        <v>6092</v>
      </c>
    </row>
    <row r="842" spans="1:4" x14ac:dyDescent="0.55000000000000004">
      <c r="A842" t="s">
        <v>1851</v>
      </c>
      <c r="B842" s="1">
        <v>40617</v>
      </c>
      <c r="C842" t="s">
        <v>138</v>
      </c>
      <c r="D842" t="s">
        <v>6064</v>
      </c>
    </row>
    <row r="843" spans="1:4" x14ac:dyDescent="0.55000000000000004">
      <c r="A843" t="s">
        <v>1852</v>
      </c>
      <c r="B843" s="1">
        <v>40617</v>
      </c>
      <c r="C843" t="s">
        <v>138</v>
      </c>
      <c r="D843" t="s">
        <v>5717</v>
      </c>
    </row>
    <row r="844" spans="1:4" x14ac:dyDescent="0.55000000000000004">
      <c r="A844" t="s">
        <v>6094</v>
      </c>
      <c r="B844" s="1">
        <v>40617</v>
      </c>
      <c r="C844" t="s">
        <v>1</v>
      </c>
      <c r="D844" t="s">
        <v>6069</v>
      </c>
    </row>
    <row r="845" spans="1:4" x14ac:dyDescent="0.55000000000000004">
      <c r="A845" t="s">
        <v>1855</v>
      </c>
      <c r="B845" s="1">
        <v>40617</v>
      </c>
      <c r="C845" t="s">
        <v>1</v>
      </c>
      <c r="D845" t="s">
        <v>6095</v>
      </c>
    </row>
    <row r="846" spans="1:4" x14ac:dyDescent="0.55000000000000004">
      <c r="A846" t="s">
        <v>1856</v>
      </c>
      <c r="B846" s="1">
        <v>40617</v>
      </c>
      <c r="C846" t="s">
        <v>1</v>
      </c>
      <c r="D846" t="s">
        <v>6096</v>
      </c>
    </row>
    <row r="847" spans="1:4" x14ac:dyDescent="0.55000000000000004">
      <c r="A847" t="s">
        <v>1858</v>
      </c>
      <c r="B847" s="1">
        <v>40617</v>
      </c>
      <c r="C847" t="s">
        <v>1</v>
      </c>
      <c r="D847" t="s">
        <v>6097</v>
      </c>
    </row>
    <row r="848" spans="1:4" x14ac:dyDescent="0.55000000000000004">
      <c r="A848" t="s">
        <v>1861</v>
      </c>
      <c r="B848" s="1">
        <v>40617</v>
      </c>
      <c r="C848" t="s">
        <v>1</v>
      </c>
      <c r="D848" t="s">
        <v>6098</v>
      </c>
    </row>
    <row r="849" spans="1:4" x14ac:dyDescent="0.55000000000000004">
      <c r="A849" t="s">
        <v>1862</v>
      </c>
      <c r="B849" s="1">
        <v>40617</v>
      </c>
      <c r="C849" t="s">
        <v>1</v>
      </c>
      <c r="D849" t="s">
        <v>6099</v>
      </c>
    </row>
    <row r="850" spans="1:4" x14ac:dyDescent="0.55000000000000004">
      <c r="A850" t="s">
        <v>1863</v>
      </c>
      <c r="B850" s="1">
        <v>40617</v>
      </c>
      <c r="C850" t="s">
        <v>138</v>
      </c>
      <c r="D850" t="s">
        <v>6036</v>
      </c>
    </row>
    <row r="851" spans="1:4" x14ac:dyDescent="0.55000000000000004">
      <c r="A851" t="s">
        <v>1864</v>
      </c>
      <c r="B851" s="1">
        <v>40618</v>
      </c>
      <c r="C851" t="s">
        <v>138</v>
      </c>
      <c r="D851" t="s">
        <v>6100</v>
      </c>
    </row>
    <row r="852" spans="1:4" x14ac:dyDescent="0.55000000000000004">
      <c r="A852" t="s">
        <v>1865</v>
      </c>
      <c r="B852" s="1">
        <v>40618</v>
      </c>
      <c r="C852" t="s">
        <v>138</v>
      </c>
      <c r="D852" t="s">
        <v>6101</v>
      </c>
    </row>
    <row r="853" spans="1:4" x14ac:dyDescent="0.55000000000000004">
      <c r="A853" t="s">
        <v>6102</v>
      </c>
      <c r="B853" s="1">
        <v>40618</v>
      </c>
      <c r="C853" t="s">
        <v>138</v>
      </c>
      <c r="D853" t="s">
        <v>6103</v>
      </c>
    </row>
    <row r="854" spans="1:4" x14ac:dyDescent="0.55000000000000004">
      <c r="A854" t="s">
        <v>1868</v>
      </c>
      <c r="B854" s="1">
        <v>40619</v>
      </c>
      <c r="C854" t="s">
        <v>138</v>
      </c>
      <c r="D854" t="s">
        <v>5970</v>
      </c>
    </row>
    <row r="855" spans="1:4" x14ac:dyDescent="0.55000000000000004">
      <c r="A855" t="s">
        <v>1869</v>
      </c>
      <c r="B855" s="1">
        <v>40619</v>
      </c>
      <c r="C855" t="s">
        <v>1</v>
      </c>
      <c r="D855" t="s">
        <v>6057</v>
      </c>
    </row>
    <row r="856" spans="1:4" x14ac:dyDescent="0.55000000000000004">
      <c r="A856" t="s">
        <v>1871</v>
      </c>
      <c r="B856" s="1">
        <v>40619</v>
      </c>
      <c r="C856" t="s">
        <v>1</v>
      </c>
      <c r="D856" t="s">
        <v>6104</v>
      </c>
    </row>
    <row r="857" spans="1:4" x14ac:dyDescent="0.55000000000000004">
      <c r="A857" t="s">
        <v>1872</v>
      </c>
      <c r="B857" s="1">
        <v>40619</v>
      </c>
      <c r="C857" t="s">
        <v>1</v>
      </c>
      <c r="D857" t="s">
        <v>6105</v>
      </c>
    </row>
    <row r="858" spans="1:4" x14ac:dyDescent="0.55000000000000004">
      <c r="A858" t="s">
        <v>1873</v>
      </c>
      <c r="B858" s="1">
        <v>40619</v>
      </c>
      <c r="C858" t="s">
        <v>138</v>
      </c>
      <c r="D858" t="s">
        <v>5717</v>
      </c>
    </row>
    <row r="859" spans="1:4" x14ac:dyDescent="0.55000000000000004">
      <c r="A859" t="s">
        <v>1875</v>
      </c>
      <c r="B859" s="1">
        <v>40619</v>
      </c>
      <c r="C859" t="s">
        <v>1</v>
      </c>
      <c r="D859" t="s">
        <v>6106</v>
      </c>
    </row>
    <row r="860" spans="1:4" x14ac:dyDescent="0.55000000000000004">
      <c r="A860" t="s">
        <v>1877</v>
      </c>
      <c r="B860" s="1">
        <v>40619</v>
      </c>
      <c r="C860" t="s">
        <v>138</v>
      </c>
      <c r="D860" t="s">
        <v>6075</v>
      </c>
    </row>
    <row r="861" spans="1:4" x14ac:dyDescent="0.55000000000000004">
      <c r="A861" t="s">
        <v>1878</v>
      </c>
      <c r="B861" s="1">
        <v>40619</v>
      </c>
      <c r="C861" t="s">
        <v>138</v>
      </c>
      <c r="D861" t="s">
        <v>6107</v>
      </c>
    </row>
    <row r="862" spans="1:4" x14ac:dyDescent="0.55000000000000004">
      <c r="A862" t="s">
        <v>1880</v>
      </c>
      <c r="B862" s="1">
        <v>40619</v>
      </c>
      <c r="C862" t="s">
        <v>1</v>
      </c>
      <c r="D862" t="s">
        <v>6054</v>
      </c>
    </row>
    <row r="863" spans="1:4" x14ac:dyDescent="0.55000000000000004">
      <c r="A863" t="s">
        <v>1883</v>
      </c>
      <c r="B863" s="1">
        <v>40619</v>
      </c>
      <c r="C863" t="s">
        <v>138</v>
      </c>
      <c r="D863" t="s">
        <v>6108</v>
      </c>
    </row>
    <row r="864" spans="1:4" x14ac:dyDescent="0.55000000000000004">
      <c r="A864" t="s">
        <v>1888</v>
      </c>
      <c r="B864" s="1">
        <v>40619</v>
      </c>
      <c r="C864" t="s">
        <v>138</v>
      </c>
      <c r="D864" t="s">
        <v>6011</v>
      </c>
    </row>
    <row r="865" spans="1:4" x14ac:dyDescent="0.55000000000000004">
      <c r="A865" t="s">
        <v>1891</v>
      </c>
      <c r="B865" s="1">
        <v>40619</v>
      </c>
      <c r="C865" t="s">
        <v>1</v>
      </c>
      <c r="D865" t="s">
        <v>6109</v>
      </c>
    </row>
    <row r="866" spans="1:4" x14ac:dyDescent="0.55000000000000004">
      <c r="A866" t="s">
        <v>1892</v>
      </c>
      <c r="B866" s="1">
        <v>40619</v>
      </c>
      <c r="C866" t="s">
        <v>1</v>
      </c>
      <c r="D866" t="s">
        <v>6110</v>
      </c>
    </row>
    <row r="867" spans="1:4" x14ac:dyDescent="0.55000000000000004">
      <c r="A867" t="s">
        <v>1919</v>
      </c>
      <c r="B867" s="1">
        <v>40620</v>
      </c>
      <c r="C867" t="s">
        <v>1</v>
      </c>
      <c r="D867" t="s">
        <v>6111</v>
      </c>
    </row>
    <row r="868" spans="1:4" x14ac:dyDescent="0.55000000000000004">
      <c r="A868" t="s">
        <v>6112</v>
      </c>
      <c r="B868" s="1">
        <v>40620</v>
      </c>
      <c r="C868" t="s">
        <v>1</v>
      </c>
      <c r="D868" t="s">
        <v>5810</v>
      </c>
    </row>
    <row r="869" spans="1:4" x14ac:dyDescent="0.55000000000000004">
      <c r="A869" t="s">
        <v>1920</v>
      </c>
      <c r="B869" s="1">
        <v>40620</v>
      </c>
      <c r="C869" t="s">
        <v>1</v>
      </c>
      <c r="D869" t="s">
        <v>6113</v>
      </c>
    </row>
    <row r="870" spans="1:4" x14ac:dyDescent="0.55000000000000004">
      <c r="A870" t="s">
        <v>1921</v>
      </c>
      <c r="B870" s="1">
        <v>40620</v>
      </c>
      <c r="C870" t="s">
        <v>138</v>
      </c>
      <c r="D870" t="s">
        <v>6009</v>
      </c>
    </row>
    <row r="871" spans="1:4" x14ac:dyDescent="0.55000000000000004">
      <c r="A871" t="s">
        <v>1922</v>
      </c>
      <c r="B871" s="1">
        <v>40620</v>
      </c>
      <c r="C871" t="s">
        <v>1</v>
      </c>
      <c r="D871" t="s">
        <v>6114</v>
      </c>
    </row>
    <row r="872" spans="1:4" x14ac:dyDescent="0.55000000000000004">
      <c r="A872" t="s">
        <v>1924</v>
      </c>
      <c r="B872" s="1">
        <v>40620</v>
      </c>
      <c r="C872" t="s">
        <v>1</v>
      </c>
      <c r="D872" t="s">
        <v>6115</v>
      </c>
    </row>
    <row r="873" spans="1:4" x14ac:dyDescent="0.55000000000000004">
      <c r="A873" t="s">
        <v>1926</v>
      </c>
      <c r="B873" s="1">
        <v>40623</v>
      </c>
      <c r="C873" t="s">
        <v>138</v>
      </c>
      <c r="D873" t="s">
        <v>6116</v>
      </c>
    </row>
    <row r="874" spans="1:4" x14ac:dyDescent="0.55000000000000004">
      <c r="A874" t="s">
        <v>6117</v>
      </c>
      <c r="B874" s="1">
        <v>40623</v>
      </c>
      <c r="C874" t="s">
        <v>1</v>
      </c>
      <c r="D874" t="s">
        <v>5810</v>
      </c>
    </row>
    <row r="875" spans="1:4" x14ac:dyDescent="0.55000000000000004">
      <c r="A875" t="s">
        <v>6118</v>
      </c>
      <c r="B875" s="1">
        <v>40623</v>
      </c>
      <c r="C875" t="s">
        <v>1</v>
      </c>
      <c r="D875" t="s">
        <v>5810</v>
      </c>
    </row>
    <row r="876" spans="1:4" x14ac:dyDescent="0.55000000000000004">
      <c r="A876" t="s">
        <v>1927</v>
      </c>
      <c r="B876" s="1">
        <v>40623</v>
      </c>
      <c r="C876" t="s">
        <v>1</v>
      </c>
      <c r="D876" t="s">
        <v>6119</v>
      </c>
    </row>
    <row r="877" spans="1:4" x14ac:dyDescent="0.55000000000000004">
      <c r="A877" t="s">
        <v>1928</v>
      </c>
      <c r="B877" s="1">
        <v>40623</v>
      </c>
      <c r="C877" t="s">
        <v>138</v>
      </c>
      <c r="D877" t="s">
        <v>6120</v>
      </c>
    </row>
    <row r="878" spans="1:4" x14ac:dyDescent="0.55000000000000004">
      <c r="A878" t="s">
        <v>1932</v>
      </c>
      <c r="B878" s="1">
        <v>40623</v>
      </c>
      <c r="C878" t="s">
        <v>138</v>
      </c>
      <c r="D878" t="s">
        <v>6067</v>
      </c>
    </row>
    <row r="879" spans="1:4" x14ac:dyDescent="0.55000000000000004">
      <c r="A879" t="s">
        <v>1933</v>
      </c>
      <c r="B879" s="1">
        <v>40623</v>
      </c>
      <c r="C879" t="s">
        <v>1</v>
      </c>
      <c r="D879" t="s">
        <v>6121</v>
      </c>
    </row>
    <row r="880" spans="1:4" x14ac:dyDescent="0.55000000000000004">
      <c r="A880" t="s">
        <v>1934</v>
      </c>
      <c r="B880" s="1">
        <v>40623</v>
      </c>
      <c r="C880" t="s">
        <v>138</v>
      </c>
      <c r="D880" t="s">
        <v>6100</v>
      </c>
    </row>
    <row r="881" spans="1:4" x14ac:dyDescent="0.55000000000000004">
      <c r="A881" t="s">
        <v>1936</v>
      </c>
      <c r="B881" s="1">
        <v>40623</v>
      </c>
      <c r="C881" t="s">
        <v>138</v>
      </c>
      <c r="D881" t="s">
        <v>6025</v>
      </c>
    </row>
    <row r="882" spans="1:4" x14ac:dyDescent="0.55000000000000004">
      <c r="A882" t="s">
        <v>1938</v>
      </c>
      <c r="B882" s="1">
        <v>40623</v>
      </c>
      <c r="C882" t="s">
        <v>1</v>
      </c>
      <c r="D882" t="s">
        <v>5988</v>
      </c>
    </row>
    <row r="883" spans="1:4" x14ac:dyDescent="0.55000000000000004">
      <c r="A883" t="s">
        <v>1939</v>
      </c>
      <c r="B883" s="1">
        <v>40623</v>
      </c>
      <c r="C883" t="s">
        <v>1</v>
      </c>
      <c r="D883" t="s">
        <v>6122</v>
      </c>
    </row>
    <row r="884" spans="1:4" x14ac:dyDescent="0.55000000000000004">
      <c r="A884" t="s">
        <v>1946</v>
      </c>
      <c r="B884" s="1">
        <v>40623</v>
      </c>
      <c r="C884" t="s">
        <v>1</v>
      </c>
      <c r="D884" t="s">
        <v>6123</v>
      </c>
    </row>
    <row r="885" spans="1:4" x14ac:dyDescent="0.55000000000000004">
      <c r="A885" t="s">
        <v>1947</v>
      </c>
      <c r="B885" s="1">
        <v>40623</v>
      </c>
      <c r="C885" t="s">
        <v>1</v>
      </c>
      <c r="D885" t="s">
        <v>6124</v>
      </c>
    </row>
    <row r="886" spans="1:4" x14ac:dyDescent="0.55000000000000004">
      <c r="A886" t="s">
        <v>1948</v>
      </c>
      <c r="B886" s="1">
        <v>40623</v>
      </c>
      <c r="C886" t="s">
        <v>1</v>
      </c>
      <c r="D886" t="s">
        <v>6125</v>
      </c>
    </row>
    <row r="887" spans="1:4" x14ac:dyDescent="0.55000000000000004">
      <c r="A887" t="s">
        <v>1949</v>
      </c>
      <c r="B887" s="1">
        <v>40623</v>
      </c>
      <c r="C887" t="s">
        <v>1</v>
      </c>
      <c r="D887" t="s">
        <v>6126</v>
      </c>
    </row>
    <row r="888" spans="1:4" x14ac:dyDescent="0.55000000000000004">
      <c r="A888" t="s">
        <v>1950</v>
      </c>
      <c r="B888" s="1">
        <v>40623</v>
      </c>
      <c r="C888" t="s">
        <v>138</v>
      </c>
      <c r="D888" t="s">
        <v>6127</v>
      </c>
    </row>
    <row r="889" spans="1:4" x14ac:dyDescent="0.55000000000000004">
      <c r="A889" t="s">
        <v>6128</v>
      </c>
      <c r="B889" s="1">
        <v>40623</v>
      </c>
      <c r="C889" t="s">
        <v>1</v>
      </c>
      <c r="D889" t="s">
        <v>6068</v>
      </c>
    </row>
    <row r="890" spans="1:4" x14ac:dyDescent="0.55000000000000004">
      <c r="A890" t="s">
        <v>6129</v>
      </c>
      <c r="B890" s="1">
        <v>40623</v>
      </c>
      <c r="C890" t="s">
        <v>1</v>
      </c>
      <c r="D890" t="s">
        <v>5810</v>
      </c>
    </row>
    <row r="891" spans="1:4" x14ac:dyDescent="0.55000000000000004">
      <c r="A891" t="s">
        <v>6130</v>
      </c>
      <c r="B891" s="1">
        <v>40623</v>
      </c>
      <c r="C891" t="s">
        <v>1</v>
      </c>
      <c r="D891" t="s">
        <v>5810</v>
      </c>
    </row>
    <row r="892" spans="1:4" x14ac:dyDescent="0.55000000000000004">
      <c r="A892" t="s">
        <v>6131</v>
      </c>
      <c r="B892" s="1">
        <v>40623</v>
      </c>
      <c r="C892" t="s">
        <v>1</v>
      </c>
      <c r="D892" t="s">
        <v>5810</v>
      </c>
    </row>
    <row r="893" spans="1:4" x14ac:dyDescent="0.55000000000000004">
      <c r="A893" t="s">
        <v>6132</v>
      </c>
      <c r="B893" s="1">
        <v>40623</v>
      </c>
      <c r="C893" t="s">
        <v>138</v>
      </c>
      <c r="D893" t="s">
        <v>5717</v>
      </c>
    </row>
    <row r="894" spans="1:4" x14ac:dyDescent="0.55000000000000004">
      <c r="A894" t="s">
        <v>6133</v>
      </c>
      <c r="B894" s="1">
        <v>40623</v>
      </c>
      <c r="C894" t="s">
        <v>138</v>
      </c>
      <c r="D894" t="s">
        <v>5717</v>
      </c>
    </row>
    <row r="895" spans="1:4" x14ac:dyDescent="0.55000000000000004">
      <c r="A895" t="s">
        <v>1951</v>
      </c>
      <c r="B895" s="1">
        <v>40624</v>
      </c>
      <c r="C895" t="s">
        <v>138</v>
      </c>
      <c r="D895" t="s">
        <v>6134</v>
      </c>
    </row>
    <row r="896" spans="1:4" x14ac:dyDescent="0.55000000000000004">
      <c r="A896" t="s">
        <v>1954</v>
      </c>
      <c r="B896" s="1">
        <v>40624</v>
      </c>
      <c r="C896" t="s">
        <v>1</v>
      </c>
      <c r="D896" t="s">
        <v>5990</v>
      </c>
    </row>
    <row r="897" spans="1:4" x14ac:dyDescent="0.55000000000000004">
      <c r="A897" t="s">
        <v>1956</v>
      </c>
      <c r="B897" s="1">
        <v>40624</v>
      </c>
      <c r="C897" t="s">
        <v>1</v>
      </c>
      <c r="D897" t="s">
        <v>5990</v>
      </c>
    </row>
    <row r="898" spans="1:4" x14ac:dyDescent="0.55000000000000004">
      <c r="A898" t="s">
        <v>1959</v>
      </c>
      <c r="B898" s="1">
        <v>40624</v>
      </c>
      <c r="C898" t="s">
        <v>1</v>
      </c>
      <c r="D898" t="s">
        <v>6135</v>
      </c>
    </row>
    <row r="899" spans="1:4" x14ac:dyDescent="0.55000000000000004">
      <c r="A899" t="s">
        <v>1962</v>
      </c>
      <c r="B899" s="1">
        <v>40624</v>
      </c>
      <c r="C899" t="s">
        <v>138</v>
      </c>
      <c r="D899" t="s">
        <v>6136</v>
      </c>
    </row>
    <row r="900" spans="1:4" x14ac:dyDescent="0.55000000000000004">
      <c r="A900" t="s">
        <v>6137</v>
      </c>
      <c r="B900" s="1">
        <v>40624</v>
      </c>
      <c r="C900" t="s">
        <v>1</v>
      </c>
      <c r="D900" t="s">
        <v>6138</v>
      </c>
    </row>
    <row r="901" spans="1:4" x14ac:dyDescent="0.55000000000000004">
      <c r="A901" t="s">
        <v>1963</v>
      </c>
      <c r="B901" s="1">
        <v>40624</v>
      </c>
      <c r="C901" t="s">
        <v>1</v>
      </c>
      <c r="D901" t="s">
        <v>6139</v>
      </c>
    </row>
    <row r="902" spans="1:4" x14ac:dyDescent="0.55000000000000004">
      <c r="A902" t="s">
        <v>1964</v>
      </c>
      <c r="B902" s="1">
        <v>40624</v>
      </c>
      <c r="C902" t="s">
        <v>1</v>
      </c>
      <c r="D902" t="s">
        <v>6140</v>
      </c>
    </row>
    <row r="903" spans="1:4" x14ac:dyDescent="0.55000000000000004">
      <c r="A903" t="s">
        <v>6141</v>
      </c>
      <c r="B903" s="1">
        <v>40625</v>
      </c>
      <c r="C903" t="s">
        <v>138</v>
      </c>
      <c r="D903" t="s">
        <v>5717</v>
      </c>
    </row>
    <row r="904" spans="1:4" x14ac:dyDescent="0.55000000000000004">
      <c r="A904" t="s">
        <v>6142</v>
      </c>
      <c r="B904" s="1">
        <v>40625</v>
      </c>
      <c r="C904" t="s">
        <v>138</v>
      </c>
      <c r="D904" t="s">
        <v>6143</v>
      </c>
    </row>
    <row r="905" spans="1:4" x14ac:dyDescent="0.55000000000000004">
      <c r="A905" t="s">
        <v>1967</v>
      </c>
      <c r="B905" s="1">
        <v>40625</v>
      </c>
      <c r="C905" t="s">
        <v>1</v>
      </c>
      <c r="D905" t="s">
        <v>6144</v>
      </c>
    </row>
    <row r="906" spans="1:4" x14ac:dyDescent="0.55000000000000004">
      <c r="A906" t="s">
        <v>1969</v>
      </c>
      <c r="B906" s="1">
        <v>40625</v>
      </c>
      <c r="C906" t="s">
        <v>1</v>
      </c>
      <c r="D906" t="s">
        <v>6145</v>
      </c>
    </row>
    <row r="907" spans="1:4" x14ac:dyDescent="0.55000000000000004">
      <c r="A907" t="s">
        <v>1971</v>
      </c>
      <c r="B907" s="1">
        <v>40625</v>
      </c>
      <c r="C907" t="s">
        <v>138</v>
      </c>
      <c r="D907" t="s">
        <v>6103</v>
      </c>
    </row>
    <row r="908" spans="1:4" x14ac:dyDescent="0.55000000000000004">
      <c r="A908" t="s">
        <v>1975</v>
      </c>
      <c r="B908" s="1">
        <v>40625</v>
      </c>
      <c r="C908" t="s">
        <v>1</v>
      </c>
      <c r="D908" t="s">
        <v>5922</v>
      </c>
    </row>
    <row r="909" spans="1:4" x14ac:dyDescent="0.55000000000000004">
      <c r="A909" t="s">
        <v>1978</v>
      </c>
      <c r="B909" s="1">
        <v>40625</v>
      </c>
      <c r="C909" t="s">
        <v>1</v>
      </c>
      <c r="D909" t="s">
        <v>6146</v>
      </c>
    </row>
    <row r="910" spans="1:4" x14ac:dyDescent="0.55000000000000004">
      <c r="A910" t="s">
        <v>1979</v>
      </c>
      <c r="B910" s="1">
        <v>40625</v>
      </c>
      <c r="C910" t="s">
        <v>1</v>
      </c>
      <c r="D910" t="s">
        <v>6147</v>
      </c>
    </row>
    <row r="911" spans="1:4" x14ac:dyDescent="0.55000000000000004">
      <c r="A911" t="s">
        <v>1990</v>
      </c>
      <c r="B911" s="1">
        <v>40626</v>
      </c>
      <c r="C911" t="s">
        <v>1</v>
      </c>
      <c r="D911" t="s">
        <v>6148</v>
      </c>
    </row>
    <row r="912" spans="1:4" x14ac:dyDescent="0.55000000000000004">
      <c r="A912" t="s">
        <v>1991</v>
      </c>
      <c r="B912" s="1">
        <v>40626</v>
      </c>
      <c r="C912" t="s">
        <v>1</v>
      </c>
      <c r="D912" t="s">
        <v>6149</v>
      </c>
    </row>
    <row r="913" spans="1:4" x14ac:dyDescent="0.55000000000000004">
      <c r="A913" t="s">
        <v>1992</v>
      </c>
      <c r="B913" s="1">
        <v>40626</v>
      </c>
      <c r="C913" t="s">
        <v>1</v>
      </c>
      <c r="D913" t="s">
        <v>5372</v>
      </c>
    </row>
    <row r="914" spans="1:4" x14ac:dyDescent="0.55000000000000004">
      <c r="A914" t="s">
        <v>1997</v>
      </c>
      <c r="B914" s="1">
        <v>40626</v>
      </c>
      <c r="C914" t="s">
        <v>1</v>
      </c>
      <c r="D914" t="s">
        <v>5988</v>
      </c>
    </row>
    <row r="915" spans="1:4" x14ac:dyDescent="0.55000000000000004">
      <c r="A915" t="s">
        <v>1998</v>
      </c>
      <c r="B915" s="1">
        <v>40626</v>
      </c>
      <c r="C915" t="s">
        <v>1</v>
      </c>
      <c r="D915" t="s">
        <v>6068</v>
      </c>
    </row>
    <row r="916" spans="1:4" x14ac:dyDescent="0.55000000000000004">
      <c r="A916" t="s">
        <v>1999</v>
      </c>
      <c r="B916" s="1">
        <v>40626</v>
      </c>
      <c r="C916" t="s">
        <v>1</v>
      </c>
      <c r="D916" t="s">
        <v>6069</v>
      </c>
    </row>
    <row r="917" spans="1:4" x14ac:dyDescent="0.55000000000000004">
      <c r="A917" t="s">
        <v>2000</v>
      </c>
      <c r="B917" s="1">
        <v>40626</v>
      </c>
      <c r="C917" t="s">
        <v>1</v>
      </c>
      <c r="D917" t="s">
        <v>6098</v>
      </c>
    </row>
    <row r="918" spans="1:4" x14ac:dyDescent="0.55000000000000004">
      <c r="A918" t="s">
        <v>2001</v>
      </c>
      <c r="B918" s="1">
        <v>40626</v>
      </c>
      <c r="C918" t="s">
        <v>138</v>
      </c>
      <c r="D918" t="s">
        <v>6150</v>
      </c>
    </row>
    <row r="919" spans="1:4" x14ac:dyDescent="0.55000000000000004">
      <c r="A919" t="s">
        <v>2002</v>
      </c>
      <c r="B919" s="1">
        <v>40626</v>
      </c>
      <c r="C919" t="s">
        <v>1</v>
      </c>
      <c r="D919" t="s">
        <v>6138</v>
      </c>
    </row>
    <row r="920" spans="1:4" x14ac:dyDescent="0.55000000000000004">
      <c r="A920" t="s">
        <v>2003</v>
      </c>
      <c r="B920" s="1">
        <v>40626</v>
      </c>
      <c r="C920" t="s">
        <v>138</v>
      </c>
      <c r="D920" t="s">
        <v>6151</v>
      </c>
    </row>
    <row r="921" spans="1:4" x14ac:dyDescent="0.55000000000000004">
      <c r="A921" t="s">
        <v>2008</v>
      </c>
      <c r="B921" s="1">
        <v>40626</v>
      </c>
      <c r="C921" t="s">
        <v>1</v>
      </c>
      <c r="D921" t="s">
        <v>6152</v>
      </c>
    </row>
    <row r="922" spans="1:4" x14ac:dyDescent="0.55000000000000004">
      <c r="A922" t="s">
        <v>2009</v>
      </c>
      <c r="B922" s="1">
        <v>40626</v>
      </c>
      <c r="C922" t="s">
        <v>1</v>
      </c>
      <c r="D922" t="s">
        <v>5810</v>
      </c>
    </row>
    <row r="923" spans="1:4" x14ac:dyDescent="0.55000000000000004">
      <c r="A923" t="s">
        <v>6153</v>
      </c>
      <c r="B923" s="1">
        <v>40626</v>
      </c>
      <c r="C923" t="s">
        <v>138</v>
      </c>
      <c r="D923" t="s">
        <v>6154</v>
      </c>
    </row>
    <row r="924" spans="1:4" x14ac:dyDescent="0.55000000000000004">
      <c r="A924" t="s">
        <v>2010</v>
      </c>
      <c r="B924" s="1">
        <v>40626</v>
      </c>
      <c r="C924" t="s">
        <v>1</v>
      </c>
      <c r="D924" t="s">
        <v>6146</v>
      </c>
    </row>
    <row r="925" spans="1:4" x14ac:dyDescent="0.55000000000000004">
      <c r="A925" t="s">
        <v>2011</v>
      </c>
      <c r="B925" s="1">
        <v>40626</v>
      </c>
      <c r="C925" t="s">
        <v>1</v>
      </c>
      <c r="D925" t="s">
        <v>6146</v>
      </c>
    </row>
    <row r="926" spans="1:4" x14ac:dyDescent="0.55000000000000004">
      <c r="A926" t="s">
        <v>2012</v>
      </c>
      <c r="B926" s="1">
        <v>40626</v>
      </c>
      <c r="C926" t="s">
        <v>1</v>
      </c>
      <c r="D926" t="s">
        <v>5922</v>
      </c>
    </row>
    <row r="927" spans="1:4" x14ac:dyDescent="0.55000000000000004">
      <c r="A927" t="s">
        <v>2013</v>
      </c>
      <c r="B927" s="1">
        <v>40626</v>
      </c>
      <c r="C927" t="s">
        <v>1</v>
      </c>
      <c r="D927" t="s">
        <v>5922</v>
      </c>
    </row>
    <row r="928" spans="1:4" x14ac:dyDescent="0.55000000000000004">
      <c r="A928" t="s">
        <v>2014</v>
      </c>
      <c r="B928" s="1">
        <v>40626</v>
      </c>
      <c r="C928" t="s">
        <v>1</v>
      </c>
      <c r="D928" t="s">
        <v>6155</v>
      </c>
    </row>
    <row r="929" spans="1:4" x14ac:dyDescent="0.55000000000000004">
      <c r="A929" t="s">
        <v>2015</v>
      </c>
      <c r="B929" s="1">
        <v>40626</v>
      </c>
      <c r="C929" t="s">
        <v>1</v>
      </c>
      <c r="D929" t="s">
        <v>6156</v>
      </c>
    </row>
    <row r="930" spans="1:4" x14ac:dyDescent="0.55000000000000004">
      <c r="A930" t="s">
        <v>2016</v>
      </c>
      <c r="B930" s="1">
        <v>40626</v>
      </c>
      <c r="C930" t="s">
        <v>1</v>
      </c>
      <c r="D930" t="s">
        <v>6157</v>
      </c>
    </row>
    <row r="931" spans="1:4" x14ac:dyDescent="0.55000000000000004">
      <c r="A931" t="s">
        <v>2017</v>
      </c>
      <c r="B931" s="1">
        <v>40626</v>
      </c>
      <c r="C931" t="s">
        <v>1</v>
      </c>
      <c r="D931" t="s">
        <v>6158</v>
      </c>
    </row>
    <row r="932" spans="1:4" x14ac:dyDescent="0.55000000000000004">
      <c r="A932" t="s">
        <v>2020</v>
      </c>
      <c r="B932" s="1">
        <v>40626</v>
      </c>
      <c r="C932" t="s">
        <v>1</v>
      </c>
      <c r="D932" t="s">
        <v>6159</v>
      </c>
    </row>
    <row r="933" spans="1:4" x14ac:dyDescent="0.55000000000000004">
      <c r="A933" t="s">
        <v>2021</v>
      </c>
      <c r="B933" s="1">
        <v>40626</v>
      </c>
      <c r="C933" t="s">
        <v>1</v>
      </c>
      <c r="D933" t="s">
        <v>6160</v>
      </c>
    </row>
    <row r="934" spans="1:4" x14ac:dyDescent="0.55000000000000004">
      <c r="A934" t="s">
        <v>2024</v>
      </c>
      <c r="B934" s="1">
        <v>40626</v>
      </c>
      <c r="C934" t="s">
        <v>1</v>
      </c>
      <c r="D934" t="s">
        <v>6161</v>
      </c>
    </row>
    <row r="935" spans="1:4" x14ac:dyDescent="0.55000000000000004">
      <c r="A935" t="s">
        <v>2025</v>
      </c>
      <c r="B935" s="1">
        <v>40626</v>
      </c>
      <c r="C935" t="s">
        <v>138</v>
      </c>
      <c r="D935" t="s">
        <v>6162</v>
      </c>
    </row>
    <row r="936" spans="1:4" x14ac:dyDescent="0.55000000000000004">
      <c r="A936" t="s">
        <v>2027</v>
      </c>
      <c r="B936" s="1">
        <v>40626</v>
      </c>
      <c r="C936" t="s">
        <v>1</v>
      </c>
      <c r="D936" t="s">
        <v>6163</v>
      </c>
    </row>
    <row r="937" spans="1:4" x14ac:dyDescent="0.55000000000000004">
      <c r="A937" t="s">
        <v>2029</v>
      </c>
      <c r="B937" s="1">
        <v>40626</v>
      </c>
      <c r="C937" t="s">
        <v>138</v>
      </c>
      <c r="D937" t="s">
        <v>5801</v>
      </c>
    </row>
    <row r="938" spans="1:4" x14ac:dyDescent="0.55000000000000004">
      <c r="A938" t="s">
        <v>2030</v>
      </c>
      <c r="B938" s="1">
        <v>40626</v>
      </c>
      <c r="C938" t="s">
        <v>1</v>
      </c>
      <c r="D938" t="s">
        <v>6164</v>
      </c>
    </row>
    <row r="939" spans="1:4" x14ac:dyDescent="0.55000000000000004">
      <c r="A939" t="s">
        <v>2032</v>
      </c>
      <c r="B939" s="1">
        <v>40626</v>
      </c>
      <c r="C939" t="s">
        <v>1</v>
      </c>
      <c r="D939" t="s">
        <v>6165</v>
      </c>
    </row>
    <row r="940" spans="1:4" x14ac:dyDescent="0.55000000000000004">
      <c r="A940" t="s">
        <v>2033</v>
      </c>
      <c r="B940" s="1">
        <v>40626</v>
      </c>
      <c r="C940" t="s">
        <v>1</v>
      </c>
      <c r="D940" t="s">
        <v>6166</v>
      </c>
    </row>
    <row r="941" spans="1:4" x14ac:dyDescent="0.55000000000000004">
      <c r="A941" t="s">
        <v>2034</v>
      </c>
      <c r="B941" s="1">
        <v>40627</v>
      </c>
      <c r="C941" t="s">
        <v>1</v>
      </c>
      <c r="D941" t="s">
        <v>6167</v>
      </c>
    </row>
    <row r="942" spans="1:4" x14ac:dyDescent="0.55000000000000004">
      <c r="A942" t="s">
        <v>2035</v>
      </c>
      <c r="B942" s="1">
        <v>40627</v>
      </c>
      <c r="C942" t="s">
        <v>138</v>
      </c>
      <c r="D942" t="s">
        <v>6168</v>
      </c>
    </row>
    <row r="943" spans="1:4" x14ac:dyDescent="0.55000000000000004">
      <c r="A943" t="s">
        <v>2036</v>
      </c>
      <c r="B943" s="1">
        <v>40627</v>
      </c>
      <c r="C943" t="s">
        <v>138</v>
      </c>
      <c r="D943" t="s">
        <v>6169</v>
      </c>
    </row>
    <row r="944" spans="1:4" x14ac:dyDescent="0.55000000000000004">
      <c r="A944" t="s">
        <v>2039</v>
      </c>
      <c r="B944" s="1">
        <v>40627</v>
      </c>
      <c r="C944" t="s">
        <v>138</v>
      </c>
      <c r="D944" t="s">
        <v>6170</v>
      </c>
    </row>
    <row r="945" spans="1:4" x14ac:dyDescent="0.55000000000000004">
      <c r="A945" t="s">
        <v>2041</v>
      </c>
      <c r="B945" s="1">
        <v>40627</v>
      </c>
      <c r="C945" t="s">
        <v>1</v>
      </c>
      <c r="D945" t="s">
        <v>6171</v>
      </c>
    </row>
    <row r="946" spans="1:4" x14ac:dyDescent="0.55000000000000004">
      <c r="A946" t="s">
        <v>2044</v>
      </c>
      <c r="B946" s="1">
        <v>40627</v>
      </c>
      <c r="C946" t="s">
        <v>1</v>
      </c>
      <c r="D946" t="s">
        <v>6172</v>
      </c>
    </row>
    <row r="947" spans="1:4" x14ac:dyDescent="0.55000000000000004">
      <c r="A947" t="s">
        <v>6173</v>
      </c>
      <c r="B947" s="1">
        <v>40627</v>
      </c>
      <c r="C947" t="s">
        <v>1</v>
      </c>
      <c r="D947" t="s">
        <v>5810</v>
      </c>
    </row>
    <row r="948" spans="1:4" x14ac:dyDescent="0.55000000000000004">
      <c r="A948" t="s">
        <v>2045</v>
      </c>
      <c r="B948" s="1">
        <v>40630</v>
      </c>
      <c r="C948" t="s">
        <v>1</v>
      </c>
      <c r="D948" t="s">
        <v>5810</v>
      </c>
    </row>
    <row r="949" spans="1:4" x14ac:dyDescent="0.55000000000000004">
      <c r="A949" t="s">
        <v>2046</v>
      </c>
      <c r="B949" s="1">
        <v>40630</v>
      </c>
      <c r="C949" t="s">
        <v>138</v>
      </c>
      <c r="D949" t="s">
        <v>6174</v>
      </c>
    </row>
    <row r="950" spans="1:4" x14ac:dyDescent="0.55000000000000004">
      <c r="A950" t="s">
        <v>2047</v>
      </c>
      <c r="B950" s="1">
        <v>40630</v>
      </c>
      <c r="C950" t="s">
        <v>1</v>
      </c>
      <c r="D950" t="s">
        <v>6175</v>
      </c>
    </row>
    <row r="951" spans="1:4" x14ac:dyDescent="0.55000000000000004">
      <c r="A951" t="s">
        <v>2048</v>
      </c>
      <c r="B951" s="1">
        <v>40630</v>
      </c>
      <c r="C951" t="s">
        <v>138</v>
      </c>
      <c r="D951" t="s">
        <v>6116</v>
      </c>
    </row>
    <row r="952" spans="1:4" x14ac:dyDescent="0.55000000000000004">
      <c r="A952" t="s">
        <v>2049</v>
      </c>
      <c r="B952" s="1">
        <v>40630</v>
      </c>
      <c r="C952" t="s">
        <v>138</v>
      </c>
      <c r="D952" t="s">
        <v>6154</v>
      </c>
    </row>
    <row r="953" spans="1:4" x14ac:dyDescent="0.55000000000000004">
      <c r="A953" t="s">
        <v>2050</v>
      </c>
      <c r="B953" s="1">
        <v>40630</v>
      </c>
      <c r="C953" t="s">
        <v>1</v>
      </c>
      <c r="D953" t="s">
        <v>5961</v>
      </c>
    </row>
    <row r="954" spans="1:4" x14ac:dyDescent="0.55000000000000004">
      <c r="A954" t="s">
        <v>2051</v>
      </c>
      <c r="B954" s="1">
        <v>40630</v>
      </c>
      <c r="C954" t="s">
        <v>1</v>
      </c>
      <c r="D954" t="s">
        <v>6176</v>
      </c>
    </row>
    <row r="955" spans="1:4" x14ac:dyDescent="0.55000000000000004">
      <c r="A955" t="s">
        <v>2052</v>
      </c>
      <c r="B955" s="1">
        <v>40630</v>
      </c>
      <c r="C955" t="s">
        <v>1</v>
      </c>
      <c r="D955" t="s">
        <v>6177</v>
      </c>
    </row>
    <row r="956" spans="1:4" x14ac:dyDescent="0.55000000000000004">
      <c r="A956" t="s">
        <v>2053</v>
      </c>
      <c r="B956" s="1">
        <v>40630</v>
      </c>
      <c r="C956" t="s">
        <v>1</v>
      </c>
      <c r="D956" t="s">
        <v>6178</v>
      </c>
    </row>
    <row r="957" spans="1:4" x14ac:dyDescent="0.55000000000000004">
      <c r="A957" t="s">
        <v>2054</v>
      </c>
      <c r="B957" s="1">
        <v>40630</v>
      </c>
      <c r="C957" t="s">
        <v>1</v>
      </c>
      <c r="D957" t="s">
        <v>6179</v>
      </c>
    </row>
    <row r="958" spans="1:4" x14ac:dyDescent="0.55000000000000004">
      <c r="A958" t="s">
        <v>2055</v>
      </c>
      <c r="B958" s="1">
        <v>40630</v>
      </c>
      <c r="C958" t="s">
        <v>1</v>
      </c>
      <c r="D958" t="s">
        <v>6180</v>
      </c>
    </row>
    <row r="959" spans="1:4" x14ac:dyDescent="0.55000000000000004">
      <c r="A959" t="s">
        <v>2056</v>
      </c>
      <c r="B959" s="1">
        <v>40630</v>
      </c>
      <c r="C959" t="s">
        <v>1</v>
      </c>
      <c r="D959" t="s">
        <v>6181</v>
      </c>
    </row>
    <row r="960" spans="1:4" x14ac:dyDescent="0.55000000000000004">
      <c r="A960" t="s">
        <v>2057</v>
      </c>
      <c r="B960" s="1">
        <v>40630</v>
      </c>
      <c r="C960" t="s">
        <v>1</v>
      </c>
      <c r="D960" t="s">
        <v>6182</v>
      </c>
    </row>
    <row r="961" spans="1:4" x14ac:dyDescent="0.55000000000000004">
      <c r="A961" t="s">
        <v>2058</v>
      </c>
      <c r="B961" s="1">
        <v>40630</v>
      </c>
      <c r="C961" t="s">
        <v>1</v>
      </c>
      <c r="D961" t="s">
        <v>6037</v>
      </c>
    </row>
    <row r="962" spans="1:4" x14ac:dyDescent="0.55000000000000004">
      <c r="A962" t="s">
        <v>2065</v>
      </c>
      <c r="B962" s="1">
        <v>40630</v>
      </c>
      <c r="C962" t="s">
        <v>1</v>
      </c>
      <c r="D962" t="s">
        <v>6183</v>
      </c>
    </row>
    <row r="963" spans="1:4" x14ac:dyDescent="0.55000000000000004">
      <c r="A963" t="s">
        <v>6184</v>
      </c>
      <c r="B963" s="1">
        <v>40630</v>
      </c>
      <c r="C963" t="s">
        <v>138</v>
      </c>
      <c r="D963" t="s">
        <v>6185</v>
      </c>
    </row>
    <row r="964" spans="1:4" x14ac:dyDescent="0.55000000000000004">
      <c r="A964" t="s">
        <v>6186</v>
      </c>
      <c r="B964" s="1">
        <v>40631</v>
      </c>
      <c r="C964" t="s">
        <v>1</v>
      </c>
      <c r="D964" t="s">
        <v>6069</v>
      </c>
    </row>
    <row r="965" spans="1:4" x14ac:dyDescent="0.55000000000000004">
      <c r="A965" t="s">
        <v>6187</v>
      </c>
      <c r="B965" s="1">
        <v>40631</v>
      </c>
      <c r="C965" t="s">
        <v>1</v>
      </c>
      <c r="D965" t="s">
        <v>6069</v>
      </c>
    </row>
    <row r="966" spans="1:4" x14ac:dyDescent="0.55000000000000004">
      <c r="A966" t="s">
        <v>2068</v>
      </c>
      <c r="B966" s="1">
        <v>40631</v>
      </c>
      <c r="C966" t="s">
        <v>138</v>
      </c>
      <c r="D966" t="s">
        <v>6185</v>
      </c>
    </row>
    <row r="967" spans="1:4" x14ac:dyDescent="0.55000000000000004">
      <c r="A967" t="s">
        <v>2077</v>
      </c>
      <c r="B967" s="1">
        <v>40631</v>
      </c>
      <c r="C967" t="s">
        <v>1</v>
      </c>
      <c r="D967" t="s">
        <v>6014</v>
      </c>
    </row>
    <row r="968" spans="1:4" x14ac:dyDescent="0.55000000000000004">
      <c r="A968" t="s">
        <v>2080</v>
      </c>
      <c r="B968" s="1">
        <v>40631</v>
      </c>
      <c r="C968" t="s">
        <v>1</v>
      </c>
      <c r="D968" t="s">
        <v>6013</v>
      </c>
    </row>
    <row r="969" spans="1:4" x14ac:dyDescent="0.55000000000000004">
      <c r="A969" t="s">
        <v>2082</v>
      </c>
      <c r="B969" s="1">
        <v>40631</v>
      </c>
      <c r="C969" t="s">
        <v>138</v>
      </c>
      <c r="D969" t="s">
        <v>6188</v>
      </c>
    </row>
    <row r="970" spans="1:4" x14ac:dyDescent="0.55000000000000004">
      <c r="A970" t="s">
        <v>2084</v>
      </c>
      <c r="B970" s="1">
        <v>40631</v>
      </c>
      <c r="C970" t="s">
        <v>1</v>
      </c>
      <c r="D970" t="s">
        <v>6189</v>
      </c>
    </row>
    <row r="971" spans="1:4" x14ac:dyDescent="0.55000000000000004">
      <c r="A971" t="s">
        <v>2084</v>
      </c>
      <c r="B971" s="1">
        <v>40633</v>
      </c>
      <c r="C971" t="s">
        <v>1</v>
      </c>
      <c r="D971" t="s">
        <v>6189</v>
      </c>
    </row>
    <row r="972" spans="1:4" x14ac:dyDescent="0.55000000000000004">
      <c r="A972" t="s">
        <v>2085</v>
      </c>
      <c r="B972" s="1">
        <v>40631</v>
      </c>
      <c r="C972" t="s">
        <v>1</v>
      </c>
      <c r="D972" t="s">
        <v>6190</v>
      </c>
    </row>
    <row r="973" spans="1:4" x14ac:dyDescent="0.55000000000000004">
      <c r="A973" t="s">
        <v>2086</v>
      </c>
      <c r="B973" s="1">
        <v>40631</v>
      </c>
      <c r="C973" t="s">
        <v>138</v>
      </c>
      <c r="D973" t="s">
        <v>6191</v>
      </c>
    </row>
    <row r="974" spans="1:4" x14ac:dyDescent="0.55000000000000004">
      <c r="A974" t="s">
        <v>2090</v>
      </c>
      <c r="B974" s="1">
        <v>40632</v>
      </c>
      <c r="C974" t="s">
        <v>138</v>
      </c>
      <c r="D974" t="s">
        <v>6192</v>
      </c>
    </row>
    <row r="975" spans="1:4" x14ac:dyDescent="0.55000000000000004">
      <c r="A975" t="s">
        <v>2093</v>
      </c>
      <c r="B975" s="1">
        <v>40632</v>
      </c>
      <c r="C975" t="s">
        <v>138</v>
      </c>
      <c r="D975" t="s">
        <v>6193</v>
      </c>
    </row>
    <row r="976" spans="1:4" x14ac:dyDescent="0.55000000000000004">
      <c r="A976" t="s">
        <v>2097</v>
      </c>
      <c r="B976" s="1">
        <v>40632</v>
      </c>
      <c r="C976" t="s">
        <v>138</v>
      </c>
      <c r="D976" t="s">
        <v>6025</v>
      </c>
    </row>
    <row r="977" spans="1:4" x14ac:dyDescent="0.55000000000000004">
      <c r="A977" t="s">
        <v>2098</v>
      </c>
      <c r="B977" s="1">
        <v>40632</v>
      </c>
      <c r="C977" t="s">
        <v>138</v>
      </c>
      <c r="D977" t="s">
        <v>6194</v>
      </c>
    </row>
    <row r="978" spans="1:4" x14ac:dyDescent="0.55000000000000004">
      <c r="A978" t="s">
        <v>6195</v>
      </c>
      <c r="B978" s="1">
        <v>40632</v>
      </c>
      <c r="C978" t="s">
        <v>138</v>
      </c>
      <c r="D978" t="s">
        <v>6196</v>
      </c>
    </row>
    <row r="979" spans="1:4" x14ac:dyDescent="0.55000000000000004">
      <c r="A979" t="s">
        <v>2099</v>
      </c>
      <c r="B979" s="1">
        <v>40632</v>
      </c>
      <c r="C979" t="s">
        <v>1</v>
      </c>
      <c r="D979" t="s">
        <v>5417</v>
      </c>
    </row>
    <row r="980" spans="1:4" x14ac:dyDescent="0.55000000000000004">
      <c r="A980" t="s">
        <v>2100</v>
      </c>
      <c r="B980" s="1">
        <v>40632</v>
      </c>
      <c r="C980" t="s">
        <v>138</v>
      </c>
      <c r="D980" t="s">
        <v>5372</v>
      </c>
    </row>
    <row r="981" spans="1:4" x14ac:dyDescent="0.55000000000000004">
      <c r="A981" t="s">
        <v>2102</v>
      </c>
      <c r="B981" s="1">
        <v>40632</v>
      </c>
      <c r="C981" t="s">
        <v>1</v>
      </c>
      <c r="D981" t="s">
        <v>6197</v>
      </c>
    </row>
    <row r="982" spans="1:4" x14ac:dyDescent="0.55000000000000004">
      <c r="A982" t="s">
        <v>2103</v>
      </c>
      <c r="B982" s="1">
        <v>40632</v>
      </c>
      <c r="C982" t="s">
        <v>138</v>
      </c>
      <c r="D982" t="s">
        <v>6198</v>
      </c>
    </row>
    <row r="983" spans="1:4" x14ac:dyDescent="0.55000000000000004">
      <c r="A983" t="s">
        <v>2105</v>
      </c>
      <c r="B983" s="1">
        <v>40632</v>
      </c>
      <c r="C983" t="s">
        <v>1</v>
      </c>
      <c r="D983" t="s">
        <v>6199</v>
      </c>
    </row>
    <row r="984" spans="1:4" x14ac:dyDescent="0.55000000000000004">
      <c r="A984" t="s">
        <v>2106</v>
      </c>
      <c r="B984" s="1">
        <v>40632</v>
      </c>
      <c r="C984" t="s">
        <v>1</v>
      </c>
      <c r="D984" t="s">
        <v>6200</v>
      </c>
    </row>
    <row r="985" spans="1:4" x14ac:dyDescent="0.55000000000000004">
      <c r="A985" t="s">
        <v>2107</v>
      </c>
      <c r="B985" s="1">
        <v>40632</v>
      </c>
      <c r="C985" t="s">
        <v>138</v>
      </c>
      <c r="D985" t="s">
        <v>6201</v>
      </c>
    </row>
    <row r="986" spans="1:4" x14ac:dyDescent="0.55000000000000004">
      <c r="A986" t="s">
        <v>2109</v>
      </c>
      <c r="B986" s="1">
        <v>40632</v>
      </c>
      <c r="C986" t="s">
        <v>138</v>
      </c>
      <c r="D986" t="s">
        <v>6202</v>
      </c>
    </row>
    <row r="987" spans="1:4" x14ac:dyDescent="0.55000000000000004">
      <c r="A987" t="s">
        <v>2110</v>
      </c>
      <c r="B987" s="1">
        <v>40632</v>
      </c>
      <c r="C987" t="s">
        <v>1</v>
      </c>
      <c r="D987" t="s">
        <v>6203</v>
      </c>
    </row>
    <row r="988" spans="1:4" x14ac:dyDescent="0.55000000000000004">
      <c r="A988" t="s">
        <v>2111</v>
      </c>
      <c r="B988" s="1">
        <v>40632</v>
      </c>
      <c r="C988" t="s">
        <v>1</v>
      </c>
      <c r="D988" t="s">
        <v>6204</v>
      </c>
    </row>
    <row r="989" spans="1:4" x14ac:dyDescent="0.55000000000000004">
      <c r="A989" t="s">
        <v>2112</v>
      </c>
      <c r="B989" s="1">
        <v>40632</v>
      </c>
      <c r="C989" t="s">
        <v>1</v>
      </c>
      <c r="D989" t="s">
        <v>6205</v>
      </c>
    </row>
    <row r="990" spans="1:4" x14ac:dyDescent="0.55000000000000004">
      <c r="A990" t="s">
        <v>2113</v>
      </c>
      <c r="B990" s="1">
        <v>40633</v>
      </c>
      <c r="C990" t="s">
        <v>138</v>
      </c>
      <c r="D990" t="s">
        <v>6206</v>
      </c>
    </row>
    <row r="991" spans="1:4" x14ac:dyDescent="0.55000000000000004">
      <c r="A991" t="s">
        <v>6207</v>
      </c>
      <c r="B991" s="1">
        <v>40633</v>
      </c>
      <c r="C991" t="s">
        <v>138</v>
      </c>
      <c r="D991" t="s">
        <v>6108</v>
      </c>
    </row>
    <row r="992" spans="1:4" x14ac:dyDescent="0.55000000000000004">
      <c r="A992" t="s">
        <v>6208</v>
      </c>
      <c r="B992" s="1">
        <v>40633</v>
      </c>
      <c r="C992" t="s">
        <v>138</v>
      </c>
      <c r="D992" t="s">
        <v>6108</v>
      </c>
    </row>
    <row r="993" spans="1:4" x14ac:dyDescent="0.55000000000000004">
      <c r="A993" t="s">
        <v>2116</v>
      </c>
      <c r="B993" s="1">
        <v>40633</v>
      </c>
      <c r="C993" t="s">
        <v>138</v>
      </c>
      <c r="D993" t="s">
        <v>6209</v>
      </c>
    </row>
    <row r="994" spans="1:4" x14ac:dyDescent="0.55000000000000004">
      <c r="A994" t="s">
        <v>6210</v>
      </c>
      <c r="B994" s="1">
        <v>40633</v>
      </c>
      <c r="C994" t="s">
        <v>138</v>
      </c>
      <c r="D994" t="s">
        <v>5717</v>
      </c>
    </row>
    <row r="995" spans="1:4" x14ac:dyDescent="0.55000000000000004">
      <c r="A995" t="s">
        <v>2117</v>
      </c>
      <c r="B995" s="1">
        <v>40633</v>
      </c>
      <c r="C995" t="s">
        <v>138</v>
      </c>
      <c r="D995" t="s">
        <v>6211</v>
      </c>
    </row>
    <row r="996" spans="1:4" x14ac:dyDescent="0.55000000000000004">
      <c r="A996" t="s">
        <v>2118</v>
      </c>
      <c r="B996" s="1">
        <v>40633</v>
      </c>
      <c r="C996" t="s">
        <v>138</v>
      </c>
      <c r="D996" t="s">
        <v>6051</v>
      </c>
    </row>
    <row r="997" spans="1:4" x14ac:dyDescent="0.55000000000000004">
      <c r="A997" t="s">
        <v>2119</v>
      </c>
      <c r="B997" s="1">
        <v>40633</v>
      </c>
      <c r="C997" t="s">
        <v>138</v>
      </c>
      <c r="D997" t="s">
        <v>5849</v>
      </c>
    </row>
    <row r="998" spans="1:4" x14ac:dyDescent="0.55000000000000004">
      <c r="A998" t="s">
        <v>2120</v>
      </c>
      <c r="B998" s="1">
        <v>40633</v>
      </c>
      <c r="C998" t="s">
        <v>138</v>
      </c>
      <c r="D998" t="s">
        <v>5717</v>
      </c>
    </row>
    <row r="999" spans="1:4" x14ac:dyDescent="0.55000000000000004">
      <c r="A999" t="s">
        <v>2123</v>
      </c>
      <c r="B999" s="1">
        <v>40633</v>
      </c>
      <c r="C999" t="s">
        <v>1</v>
      </c>
      <c r="D999" t="s">
        <v>6212</v>
      </c>
    </row>
    <row r="1000" spans="1:4" x14ac:dyDescent="0.55000000000000004">
      <c r="A1000" t="s">
        <v>2124</v>
      </c>
      <c r="B1000" s="1">
        <v>40633</v>
      </c>
      <c r="C1000" t="s">
        <v>1</v>
      </c>
      <c r="D1000" t="s">
        <v>6164</v>
      </c>
    </row>
    <row r="1001" spans="1:4" x14ac:dyDescent="0.55000000000000004">
      <c r="A1001" t="s">
        <v>2125</v>
      </c>
      <c r="B1001" s="1">
        <v>40633</v>
      </c>
      <c r="C1001" t="s">
        <v>1</v>
      </c>
      <c r="D1001" t="s">
        <v>6213</v>
      </c>
    </row>
    <row r="1002" spans="1:4" x14ac:dyDescent="0.55000000000000004">
      <c r="A1002" t="s">
        <v>2126</v>
      </c>
      <c r="B1002" s="1">
        <v>40633</v>
      </c>
      <c r="C1002" t="s">
        <v>1</v>
      </c>
      <c r="D1002" t="s">
        <v>6214</v>
      </c>
    </row>
    <row r="1003" spans="1:4" x14ac:dyDescent="0.55000000000000004">
      <c r="A1003" t="s">
        <v>2127</v>
      </c>
      <c r="B1003" s="1">
        <v>40633</v>
      </c>
      <c r="C1003" t="s">
        <v>138</v>
      </c>
      <c r="D1003" t="s">
        <v>6188</v>
      </c>
    </row>
    <row r="1004" spans="1:4" x14ac:dyDescent="0.55000000000000004">
      <c r="A1004" t="s">
        <v>2128</v>
      </c>
      <c r="B1004" s="1">
        <v>40633</v>
      </c>
      <c r="C1004" t="s">
        <v>1</v>
      </c>
      <c r="D1004" t="s">
        <v>6215</v>
      </c>
    </row>
    <row r="1005" spans="1:4" x14ac:dyDescent="0.55000000000000004">
      <c r="A1005" t="s">
        <v>2129</v>
      </c>
      <c r="B1005" s="1">
        <v>40633</v>
      </c>
      <c r="C1005" t="s">
        <v>138</v>
      </c>
      <c r="D1005" t="s">
        <v>6216</v>
      </c>
    </row>
    <row r="1006" spans="1:4" x14ac:dyDescent="0.55000000000000004">
      <c r="A1006" t="s">
        <v>2132</v>
      </c>
      <c r="B1006" s="1">
        <v>40633</v>
      </c>
      <c r="C1006" t="s">
        <v>138</v>
      </c>
      <c r="D1006" t="s">
        <v>6217</v>
      </c>
    </row>
    <row r="1007" spans="1:4" x14ac:dyDescent="0.55000000000000004">
      <c r="A1007" t="s">
        <v>2135</v>
      </c>
      <c r="B1007" s="1">
        <v>40633</v>
      </c>
      <c r="C1007" t="s">
        <v>138</v>
      </c>
      <c r="D1007" t="s">
        <v>6218</v>
      </c>
    </row>
    <row r="1008" spans="1:4" x14ac:dyDescent="0.55000000000000004">
      <c r="A1008" t="s">
        <v>6219</v>
      </c>
      <c r="B1008" s="1">
        <v>40633</v>
      </c>
      <c r="C1008" t="s">
        <v>138</v>
      </c>
      <c r="D1008" t="s">
        <v>6220</v>
      </c>
    </row>
    <row r="1009" spans="1:4" x14ac:dyDescent="0.55000000000000004">
      <c r="A1009" t="s">
        <v>2136</v>
      </c>
      <c r="B1009" s="1">
        <v>40633</v>
      </c>
      <c r="C1009" t="s">
        <v>138</v>
      </c>
      <c r="D1009" t="s">
        <v>6221</v>
      </c>
    </row>
    <row r="1010" spans="1:4" x14ac:dyDescent="0.55000000000000004">
      <c r="A1010" t="s">
        <v>2139</v>
      </c>
      <c r="B1010" s="1">
        <v>40634</v>
      </c>
      <c r="C1010" t="s">
        <v>138</v>
      </c>
      <c r="D1010" t="s">
        <v>6222</v>
      </c>
    </row>
    <row r="1011" spans="1:4" x14ac:dyDescent="0.55000000000000004">
      <c r="A1011" t="s">
        <v>2140</v>
      </c>
      <c r="B1011" s="1">
        <v>40634</v>
      </c>
      <c r="C1011" t="s">
        <v>1</v>
      </c>
      <c r="D1011" t="s">
        <v>6223</v>
      </c>
    </row>
    <row r="1012" spans="1:4" x14ac:dyDescent="0.55000000000000004">
      <c r="A1012" t="s">
        <v>2142</v>
      </c>
      <c r="B1012" s="1">
        <v>40634</v>
      </c>
      <c r="C1012" t="s">
        <v>1</v>
      </c>
      <c r="D1012" t="s">
        <v>6224</v>
      </c>
    </row>
    <row r="1013" spans="1:4" x14ac:dyDescent="0.55000000000000004">
      <c r="A1013" t="s">
        <v>2143</v>
      </c>
      <c r="B1013" s="1">
        <v>40634</v>
      </c>
      <c r="C1013" t="s">
        <v>1</v>
      </c>
      <c r="D1013" t="s">
        <v>6225</v>
      </c>
    </row>
    <row r="1014" spans="1:4" x14ac:dyDescent="0.55000000000000004">
      <c r="A1014" t="s">
        <v>2144</v>
      </c>
      <c r="B1014" s="1">
        <v>40634</v>
      </c>
      <c r="C1014" t="s">
        <v>1</v>
      </c>
      <c r="D1014" t="s">
        <v>6226</v>
      </c>
    </row>
    <row r="1015" spans="1:4" x14ac:dyDescent="0.55000000000000004">
      <c r="A1015" t="s">
        <v>2145</v>
      </c>
      <c r="B1015" s="1">
        <v>40634</v>
      </c>
      <c r="C1015" t="s">
        <v>1</v>
      </c>
      <c r="D1015" t="s">
        <v>6227</v>
      </c>
    </row>
    <row r="1016" spans="1:4" x14ac:dyDescent="0.55000000000000004">
      <c r="A1016" t="s">
        <v>2146</v>
      </c>
      <c r="B1016" s="1">
        <v>40634</v>
      </c>
      <c r="C1016" t="s">
        <v>138</v>
      </c>
      <c r="D1016" t="s">
        <v>6228</v>
      </c>
    </row>
    <row r="1017" spans="1:4" x14ac:dyDescent="0.55000000000000004">
      <c r="A1017" t="s">
        <v>2147</v>
      </c>
      <c r="B1017" s="1">
        <v>40634</v>
      </c>
      <c r="C1017" t="s">
        <v>1</v>
      </c>
      <c r="D1017" t="s">
        <v>6229</v>
      </c>
    </row>
    <row r="1018" spans="1:4" x14ac:dyDescent="0.55000000000000004">
      <c r="A1018" t="s">
        <v>2150</v>
      </c>
      <c r="B1018" s="1">
        <v>40637</v>
      </c>
      <c r="C1018" t="s">
        <v>1</v>
      </c>
      <c r="D1018" t="s">
        <v>6223</v>
      </c>
    </row>
    <row r="1019" spans="1:4" x14ac:dyDescent="0.55000000000000004">
      <c r="A1019" t="s">
        <v>2151</v>
      </c>
      <c r="B1019" s="1">
        <v>40637</v>
      </c>
      <c r="C1019" t="s">
        <v>138</v>
      </c>
      <c r="D1019" t="s">
        <v>6230</v>
      </c>
    </row>
    <row r="1020" spans="1:4" x14ac:dyDescent="0.55000000000000004">
      <c r="A1020" t="s">
        <v>2152</v>
      </c>
      <c r="B1020" s="1">
        <v>40637</v>
      </c>
      <c r="C1020" t="s">
        <v>1</v>
      </c>
      <c r="D1020" t="s">
        <v>6175</v>
      </c>
    </row>
    <row r="1021" spans="1:4" x14ac:dyDescent="0.55000000000000004">
      <c r="A1021" t="s">
        <v>2153</v>
      </c>
      <c r="B1021" s="1">
        <v>40637</v>
      </c>
      <c r="C1021" t="s">
        <v>1</v>
      </c>
      <c r="D1021" t="s">
        <v>6175</v>
      </c>
    </row>
    <row r="1022" spans="1:4" x14ac:dyDescent="0.55000000000000004">
      <c r="A1022" t="s">
        <v>2154</v>
      </c>
      <c r="B1022" s="1">
        <v>40637</v>
      </c>
      <c r="C1022" t="s">
        <v>1</v>
      </c>
      <c r="D1022" t="s">
        <v>6231</v>
      </c>
    </row>
    <row r="1023" spans="1:4" x14ac:dyDescent="0.55000000000000004">
      <c r="A1023" t="s">
        <v>2155</v>
      </c>
      <c r="B1023" s="1">
        <v>40637</v>
      </c>
      <c r="C1023" t="s">
        <v>1</v>
      </c>
      <c r="D1023" t="s">
        <v>6232</v>
      </c>
    </row>
    <row r="1024" spans="1:4" x14ac:dyDescent="0.55000000000000004">
      <c r="A1024" t="s">
        <v>2157</v>
      </c>
      <c r="B1024" s="1">
        <v>40637</v>
      </c>
      <c r="C1024" t="s">
        <v>1</v>
      </c>
      <c r="D1024" t="s">
        <v>6233</v>
      </c>
    </row>
    <row r="1025" spans="1:4" x14ac:dyDescent="0.55000000000000004">
      <c r="A1025" t="s">
        <v>2160</v>
      </c>
      <c r="B1025" s="1">
        <v>40637</v>
      </c>
      <c r="C1025" t="s">
        <v>1</v>
      </c>
      <c r="D1025" t="s">
        <v>6234</v>
      </c>
    </row>
    <row r="1026" spans="1:4" x14ac:dyDescent="0.55000000000000004">
      <c r="A1026" t="s">
        <v>2162</v>
      </c>
      <c r="B1026" s="1">
        <v>40637</v>
      </c>
      <c r="C1026" t="s">
        <v>1</v>
      </c>
      <c r="D1026" t="s">
        <v>6038</v>
      </c>
    </row>
    <row r="1027" spans="1:4" x14ac:dyDescent="0.55000000000000004">
      <c r="A1027" t="s">
        <v>2165</v>
      </c>
      <c r="B1027" s="1">
        <v>40637</v>
      </c>
      <c r="C1027" t="s">
        <v>1</v>
      </c>
      <c r="D1027" t="s">
        <v>6235</v>
      </c>
    </row>
    <row r="1028" spans="1:4" x14ac:dyDescent="0.55000000000000004">
      <c r="A1028" t="s">
        <v>2166</v>
      </c>
      <c r="B1028" s="1">
        <v>40637</v>
      </c>
      <c r="C1028" t="s">
        <v>1</v>
      </c>
      <c r="D1028" t="s">
        <v>5496</v>
      </c>
    </row>
    <row r="1029" spans="1:4" x14ac:dyDescent="0.55000000000000004">
      <c r="A1029" t="s">
        <v>2167</v>
      </c>
      <c r="B1029" s="1">
        <v>40637</v>
      </c>
      <c r="C1029" t="s">
        <v>1</v>
      </c>
      <c r="D1029" t="s">
        <v>6236</v>
      </c>
    </row>
    <row r="1030" spans="1:4" x14ac:dyDescent="0.55000000000000004">
      <c r="A1030" t="s">
        <v>2168</v>
      </c>
      <c r="B1030" s="1">
        <v>40637</v>
      </c>
      <c r="C1030" t="s">
        <v>1</v>
      </c>
      <c r="D1030" t="s">
        <v>6237</v>
      </c>
    </row>
    <row r="1031" spans="1:4" x14ac:dyDescent="0.55000000000000004">
      <c r="A1031" t="s">
        <v>2171</v>
      </c>
      <c r="B1031" s="1">
        <v>40637</v>
      </c>
      <c r="C1031" t="s">
        <v>1</v>
      </c>
      <c r="D1031" t="s">
        <v>6238</v>
      </c>
    </row>
    <row r="1032" spans="1:4" x14ac:dyDescent="0.55000000000000004">
      <c r="A1032" t="s">
        <v>2172</v>
      </c>
      <c r="B1032" s="1">
        <v>40637</v>
      </c>
      <c r="C1032" t="s">
        <v>1</v>
      </c>
      <c r="D1032" t="s">
        <v>6239</v>
      </c>
    </row>
    <row r="1033" spans="1:4" x14ac:dyDescent="0.55000000000000004">
      <c r="A1033" t="s">
        <v>2173</v>
      </c>
      <c r="B1033" s="1">
        <v>40637</v>
      </c>
      <c r="C1033" t="s">
        <v>1</v>
      </c>
      <c r="D1033" t="s">
        <v>6240</v>
      </c>
    </row>
    <row r="1034" spans="1:4" x14ac:dyDescent="0.55000000000000004">
      <c r="A1034" t="s">
        <v>2174</v>
      </c>
      <c r="B1034" s="1">
        <v>40637</v>
      </c>
      <c r="C1034" t="s">
        <v>1</v>
      </c>
      <c r="D1034" t="s">
        <v>6241</v>
      </c>
    </row>
    <row r="1035" spans="1:4" x14ac:dyDescent="0.55000000000000004">
      <c r="A1035" t="s">
        <v>2175</v>
      </c>
      <c r="B1035" s="1">
        <v>40637</v>
      </c>
      <c r="C1035" t="s">
        <v>138</v>
      </c>
      <c r="D1035" t="s">
        <v>6220</v>
      </c>
    </row>
    <row r="1036" spans="1:4" x14ac:dyDescent="0.55000000000000004">
      <c r="A1036" t="s">
        <v>2177</v>
      </c>
      <c r="B1036" s="1">
        <v>40637</v>
      </c>
      <c r="C1036" t="s">
        <v>138</v>
      </c>
      <c r="D1036" t="s">
        <v>6242</v>
      </c>
    </row>
    <row r="1037" spans="1:4" x14ac:dyDescent="0.55000000000000004">
      <c r="A1037" t="s">
        <v>2179</v>
      </c>
      <c r="B1037" s="1">
        <v>40637</v>
      </c>
      <c r="C1037" t="s">
        <v>1</v>
      </c>
      <c r="D1037" t="s">
        <v>6243</v>
      </c>
    </row>
    <row r="1038" spans="1:4" x14ac:dyDescent="0.55000000000000004">
      <c r="A1038" t="s">
        <v>2181</v>
      </c>
      <c r="B1038" s="1">
        <v>40637</v>
      </c>
      <c r="C1038" t="s">
        <v>138</v>
      </c>
      <c r="D1038" t="s">
        <v>6244</v>
      </c>
    </row>
    <row r="1039" spans="1:4" x14ac:dyDescent="0.55000000000000004">
      <c r="A1039" t="s">
        <v>2182</v>
      </c>
      <c r="B1039" s="1">
        <v>40637</v>
      </c>
      <c r="C1039" t="s">
        <v>138</v>
      </c>
      <c r="D1039" t="s">
        <v>6245</v>
      </c>
    </row>
    <row r="1040" spans="1:4" x14ac:dyDescent="0.55000000000000004">
      <c r="A1040" t="s">
        <v>2184</v>
      </c>
      <c r="B1040" s="1">
        <v>40637</v>
      </c>
      <c r="C1040" t="s">
        <v>138</v>
      </c>
      <c r="D1040" t="s">
        <v>6246</v>
      </c>
    </row>
    <row r="1041" spans="1:4" x14ac:dyDescent="0.55000000000000004">
      <c r="A1041" t="s">
        <v>6247</v>
      </c>
      <c r="B1041" s="1">
        <v>40638</v>
      </c>
      <c r="C1041" t="s">
        <v>138</v>
      </c>
      <c r="D1041" t="s">
        <v>6248</v>
      </c>
    </row>
    <row r="1042" spans="1:4" x14ac:dyDescent="0.55000000000000004">
      <c r="A1042" t="s">
        <v>6249</v>
      </c>
      <c r="B1042" s="1">
        <v>40638</v>
      </c>
      <c r="C1042" t="s">
        <v>138</v>
      </c>
      <c r="D1042" t="s">
        <v>6250</v>
      </c>
    </row>
    <row r="1043" spans="1:4" x14ac:dyDescent="0.55000000000000004">
      <c r="A1043" t="s">
        <v>6251</v>
      </c>
      <c r="B1043" s="1">
        <v>40638</v>
      </c>
      <c r="C1043" t="s">
        <v>1</v>
      </c>
      <c r="D1043" t="s">
        <v>6170</v>
      </c>
    </row>
    <row r="1044" spans="1:4" x14ac:dyDescent="0.55000000000000004">
      <c r="A1044" t="s">
        <v>6252</v>
      </c>
      <c r="B1044" s="1">
        <v>40638</v>
      </c>
      <c r="C1044" t="s">
        <v>138</v>
      </c>
      <c r="D1044" t="s">
        <v>6253</v>
      </c>
    </row>
    <row r="1045" spans="1:4" x14ac:dyDescent="0.55000000000000004">
      <c r="A1045" t="s">
        <v>2187</v>
      </c>
      <c r="B1045" s="1">
        <v>40638</v>
      </c>
      <c r="C1045" t="s">
        <v>138</v>
      </c>
      <c r="D1045" t="s">
        <v>6025</v>
      </c>
    </row>
    <row r="1046" spans="1:4" x14ac:dyDescent="0.55000000000000004">
      <c r="A1046" t="s">
        <v>2188</v>
      </c>
      <c r="B1046" s="1">
        <v>40638</v>
      </c>
      <c r="C1046" t="s">
        <v>138</v>
      </c>
      <c r="D1046" t="s">
        <v>6254</v>
      </c>
    </row>
    <row r="1047" spans="1:4" x14ac:dyDescent="0.55000000000000004">
      <c r="A1047" t="s">
        <v>2189</v>
      </c>
      <c r="B1047" s="1">
        <v>40638</v>
      </c>
      <c r="C1047" t="s">
        <v>138</v>
      </c>
      <c r="D1047" t="s">
        <v>6255</v>
      </c>
    </row>
    <row r="1048" spans="1:4" x14ac:dyDescent="0.55000000000000004">
      <c r="A1048" t="s">
        <v>2191</v>
      </c>
      <c r="B1048" s="1">
        <v>40638</v>
      </c>
      <c r="C1048" t="s">
        <v>138</v>
      </c>
      <c r="D1048" t="s">
        <v>6256</v>
      </c>
    </row>
    <row r="1049" spans="1:4" x14ac:dyDescent="0.55000000000000004">
      <c r="A1049" t="s">
        <v>2194</v>
      </c>
      <c r="B1049" s="1">
        <v>40638</v>
      </c>
      <c r="C1049" t="s">
        <v>1</v>
      </c>
      <c r="D1049" t="s">
        <v>6257</v>
      </c>
    </row>
    <row r="1050" spans="1:4" x14ac:dyDescent="0.55000000000000004">
      <c r="A1050" t="s">
        <v>2195</v>
      </c>
      <c r="B1050" s="1">
        <v>40638</v>
      </c>
      <c r="C1050" t="s">
        <v>138</v>
      </c>
      <c r="D1050" t="s">
        <v>6258</v>
      </c>
    </row>
    <row r="1051" spans="1:4" x14ac:dyDescent="0.55000000000000004">
      <c r="A1051" t="s">
        <v>2196</v>
      </c>
      <c r="B1051" s="1">
        <v>40638</v>
      </c>
      <c r="C1051" t="s">
        <v>138</v>
      </c>
      <c r="D1051" t="s">
        <v>6259</v>
      </c>
    </row>
    <row r="1052" spans="1:4" x14ac:dyDescent="0.55000000000000004">
      <c r="A1052" t="s">
        <v>2198</v>
      </c>
      <c r="B1052" s="1">
        <v>40638</v>
      </c>
      <c r="C1052" t="s">
        <v>138</v>
      </c>
      <c r="D1052" t="s">
        <v>6260</v>
      </c>
    </row>
    <row r="1053" spans="1:4" x14ac:dyDescent="0.55000000000000004">
      <c r="A1053" t="s">
        <v>2201</v>
      </c>
      <c r="B1053" s="1">
        <v>40638</v>
      </c>
      <c r="C1053" t="s">
        <v>138</v>
      </c>
      <c r="D1053" t="s">
        <v>6198</v>
      </c>
    </row>
    <row r="1054" spans="1:4" x14ac:dyDescent="0.55000000000000004">
      <c r="A1054" t="s">
        <v>2203</v>
      </c>
      <c r="B1054" s="1">
        <v>40638</v>
      </c>
      <c r="C1054" t="s">
        <v>138</v>
      </c>
      <c r="D1054" t="s">
        <v>6198</v>
      </c>
    </row>
    <row r="1055" spans="1:4" x14ac:dyDescent="0.55000000000000004">
      <c r="A1055" t="s">
        <v>2204</v>
      </c>
      <c r="B1055" s="1">
        <v>40639</v>
      </c>
      <c r="C1055" t="s">
        <v>1</v>
      </c>
      <c r="D1055" t="s">
        <v>6261</v>
      </c>
    </row>
    <row r="1056" spans="1:4" x14ac:dyDescent="0.55000000000000004">
      <c r="A1056" t="s">
        <v>2205</v>
      </c>
      <c r="B1056" s="1">
        <v>40639</v>
      </c>
      <c r="C1056" t="s">
        <v>138</v>
      </c>
      <c r="D1056" t="s">
        <v>6262</v>
      </c>
    </row>
    <row r="1057" spans="1:4" x14ac:dyDescent="0.55000000000000004">
      <c r="A1057" t="s">
        <v>2206</v>
      </c>
      <c r="B1057" s="1">
        <v>40639</v>
      </c>
      <c r="C1057" t="s">
        <v>1</v>
      </c>
      <c r="D1057" t="s">
        <v>6263</v>
      </c>
    </row>
    <row r="1058" spans="1:4" x14ac:dyDescent="0.55000000000000004">
      <c r="A1058" t="s">
        <v>2207</v>
      </c>
      <c r="B1058" s="1">
        <v>40639</v>
      </c>
      <c r="C1058" t="s">
        <v>138</v>
      </c>
      <c r="D1058" t="s">
        <v>6264</v>
      </c>
    </row>
    <row r="1059" spans="1:4" x14ac:dyDescent="0.55000000000000004">
      <c r="A1059" t="s">
        <v>2208</v>
      </c>
      <c r="B1059" s="1">
        <v>40639</v>
      </c>
      <c r="C1059" t="s">
        <v>1</v>
      </c>
      <c r="D1059" t="s">
        <v>6265</v>
      </c>
    </row>
    <row r="1060" spans="1:4" x14ac:dyDescent="0.55000000000000004">
      <c r="A1060" t="s">
        <v>2209</v>
      </c>
      <c r="B1060" s="1">
        <v>40639</v>
      </c>
      <c r="C1060" t="s">
        <v>1</v>
      </c>
      <c r="D1060" t="s">
        <v>6266</v>
      </c>
    </row>
    <row r="1061" spans="1:4" x14ac:dyDescent="0.55000000000000004">
      <c r="A1061" t="s">
        <v>2210</v>
      </c>
      <c r="B1061" s="1">
        <v>40639</v>
      </c>
      <c r="C1061" t="s">
        <v>138</v>
      </c>
      <c r="D1061" t="s">
        <v>6267</v>
      </c>
    </row>
    <row r="1062" spans="1:4" x14ac:dyDescent="0.55000000000000004">
      <c r="A1062" t="s">
        <v>2211</v>
      </c>
      <c r="B1062" s="1">
        <v>40639</v>
      </c>
      <c r="C1062" t="s">
        <v>138</v>
      </c>
      <c r="D1062" t="s">
        <v>6268</v>
      </c>
    </row>
    <row r="1063" spans="1:4" x14ac:dyDescent="0.55000000000000004">
      <c r="A1063" t="s">
        <v>2212</v>
      </c>
      <c r="B1063" s="1">
        <v>40639</v>
      </c>
      <c r="C1063" t="s">
        <v>1</v>
      </c>
      <c r="D1063" t="s">
        <v>6269</v>
      </c>
    </row>
    <row r="1064" spans="1:4" x14ac:dyDescent="0.55000000000000004">
      <c r="A1064" t="s">
        <v>2213</v>
      </c>
      <c r="B1064" s="1">
        <v>40639</v>
      </c>
      <c r="C1064" t="s">
        <v>138</v>
      </c>
      <c r="D1064" t="s">
        <v>6270</v>
      </c>
    </row>
    <row r="1065" spans="1:4" x14ac:dyDescent="0.55000000000000004">
      <c r="A1065" t="s">
        <v>2214</v>
      </c>
      <c r="B1065" s="1">
        <v>40640</v>
      </c>
      <c r="C1065" t="s">
        <v>1</v>
      </c>
      <c r="D1065" t="s">
        <v>6095</v>
      </c>
    </row>
    <row r="1066" spans="1:4" x14ac:dyDescent="0.55000000000000004">
      <c r="A1066" t="s">
        <v>2215</v>
      </c>
      <c r="B1066" s="1">
        <v>40640</v>
      </c>
      <c r="C1066" t="s">
        <v>138</v>
      </c>
      <c r="D1066" t="s">
        <v>6271</v>
      </c>
    </row>
    <row r="1067" spans="1:4" x14ac:dyDescent="0.55000000000000004">
      <c r="A1067" t="s">
        <v>2224</v>
      </c>
      <c r="B1067" s="1">
        <v>40640</v>
      </c>
      <c r="C1067" t="s">
        <v>138</v>
      </c>
      <c r="D1067" t="s">
        <v>6170</v>
      </c>
    </row>
    <row r="1068" spans="1:4" x14ac:dyDescent="0.55000000000000004">
      <c r="A1068" t="s">
        <v>2225</v>
      </c>
      <c r="B1068" s="1">
        <v>40640</v>
      </c>
      <c r="C1068" t="s">
        <v>1</v>
      </c>
      <c r="D1068" t="s">
        <v>6243</v>
      </c>
    </row>
    <row r="1069" spans="1:4" x14ac:dyDescent="0.55000000000000004">
      <c r="A1069" t="s">
        <v>2226</v>
      </c>
      <c r="B1069" s="1">
        <v>40640</v>
      </c>
      <c r="C1069" t="s">
        <v>138</v>
      </c>
      <c r="D1069" t="s">
        <v>6272</v>
      </c>
    </row>
    <row r="1070" spans="1:4" x14ac:dyDescent="0.55000000000000004">
      <c r="A1070" t="s">
        <v>2227</v>
      </c>
      <c r="B1070" s="1">
        <v>40640</v>
      </c>
      <c r="C1070" t="s">
        <v>138</v>
      </c>
      <c r="D1070" t="s">
        <v>6273</v>
      </c>
    </row>
    <row r="1071" spans="1:4" x14ac:dyDescent="0.55000000000000004">
      <c r="A1071" t="s">
        <v>2228</v>
      </c>
      <c r="B1071" s="1">
        <v>40640</v>
      </c>
      <c r="C1071" t="s">
        <v>138</v>
      </c>
      <c r="D1071" t="s">
        <v>6274</v>
      </c>
    </row>
    <row r="1072" spans="1:4" x14ac:dyDescent="0.55000000000000004">
      <c r="A1072" t="s">
        <v>2229</v>
      </c>
      <c r="B1072" s="1">
        <v>40640</v>
      </c>
      <c r="C1072" t="s">
        <v>1</v>
      </c>
      <c r="D1072" t="s">
        <v>6275</v>
      </c>
    </row>
    <row r="1073" spans="1:4" x14ac:dyDescent="0.55000000000000004">
      <c r="A1073" t="s">
        <v>2230</v>
      </c>
      <c r="B1073" s="1">
        <v>40640</v>
      </c>
      <c r="C1073" t="s">
        <v>1</v>
      </c>
      <c r="D1073" t="s">
        <v>6276</v>
      </c>
    </row>
    <row r="1074" spans="1:4" x14ac:dyDescent="0.55000000000000004">
      <c r="A1074" t="s">
        <v>2231</v>
      </c>
      <c r="B1074" s="1">
        <v>40640</v>
      </c>
      <c r="C1074" t="s">
        <v>1</v>
      </c>
      <c r="D1074" t="s">
        <v>6277</v>
      </c>
    </row>
    <row r="1075" spans="1:4" x14ac:dyDescent="0.55000000000000004">
      <c r="A1075" t="s">
        <v>2232</v>
      </c>
      <c r="B1075" s="1">
        <v>40640</v>
      </c>
      <c r="C1075" t="s">
        <v>1</v>
      </c>
      <c r="D1075" t="s">
        <v>6278</v>
      </c>
    </row>
    <row r="1076" spans="1:4" x14ac:dyDescent="0.55000000000000004">
      <c r="A1076" t="s">
        <v>2233</v>
      </c>
      <c r="B1076" s="1">
        <v>40640</v>
      </c>
      <c r="C1076" t="s">
        <v>1</v>
      </c>
      <c r="D1076" t="s">
        <v>6279</v>
      </c>
    </row>
    <row r="1077" spans="1:4" x14ac:dyDescent="0.55000000000000004">
      <c r="A1077" t="s">
        <v>2236</v>
      </c>
      <c r="B1077" s="1">
        <v>40640</v>
      </c>
      <c r="C1077" t="s">
        <v>1</v>
      </c>
      <c r="D1077" t="s">
        <v>6038</v>
      </c>
    </row>
    <row r="1078" spans="1:4" x14ac:dyDescent="0.55000000000000004">
      <c r="A1078" t="s">
        <v>2237</v>
      </c>
      <c r="B1078" s="1">
        <v>40640</v>
      </c>
      <c r="C1078" t="s">
        <v>1</v>
      </c>
      <c r="D1078" t="s">
        <v>6280</v>
      </c>
    </row>
    <row r="1079" spans="1:4" x14ac:dyDescent="0.55000000000000004">
      <c r="A1079" t="s">
        <v>2238</v>
      </c>
      <c r="B1079" s="1">
        <v>40640</v>
      </c>
      <c r="C1079" t="s">
        <v>138</v>
      </c>
      <c r="D1079" t="s">
        <v>6281</v>
      </c>
    </row>
    <row r="1080" spans="1:4" x14ac:dyDescent="0.55000000000000004">
      <c r="A1080" t="s">
        <v>2241</v>
      </c>
      <c r="B1080" s="1">
        <v>40640</v>
      </c>
      <c r="C1080" t="s">
        <v>138</v>
      </c>
      <c r="D1080" t="s">
        <v>6282</v>
      </c>
    </row>
    <row r="1081" spans="1:4" x14ac:dyDescent="0.55000000000000004">
      <c r="A1081" t="s">
        <v>2242</v>
      </c>
      <c r="B1081" s="1">
        <v>40640</v>
      </c>
      <c r="C1081" t="s">
        <v>138</v>
      </c>
      <c r="D1081" t="s">
        <v>6242</v>
      </c>
    </row>
    <row r="1082" spans="1:4" x14ac:dyDescent="0.55000000000000004">
      <c r="A1082" t="s">
        <v>2243</v>
      </c>
      <c r="B1082" s="1">
        <v>40640</v>
      </c>
      <c r="C1082" t="s">
        <v>1</v>
      </c>
      <c r="D1082" t="s">
        <v>6283</v>
      </c>
    </row>
    <row r="1083" spans="1:4" x14ac:dyDescent="0.55000000000000004">
      <c r="A1083" t="s">
        <v>6284</v>
      </c>
      <c r="B1083" s="1">
        <v>40641</v>
      </c>
      <c r="C1083" t="s">
        <v>138</v>
      </c>
      <c r="D1083" t="s">
        <v>6285</v>
      </c>
    </row>
    <row r="1084" spans="1:4" x14ac:dyDescent="0.55000000000000004">
      <c r="A1084" t="s">
        <v>2244</v>
      </c>
      <c r="B1084" s="1">
        <v>40641</v>
      </c>
      <c r="C1084" t="s">
        <v>138</v>
      </c>
      <c r="D1084" t="s">
        <v>6286</v>
      </c>
    </row>
    <row r="1085" spans="1:4" x14ac:dyDescent="0.55000000000000004">
      <c r="A1085" t="s">
        <v>2245</v>
      </c>
      <c r="B1085" s="1">
        <v>40641</v>
      </c>
      <c r="C1085" t="s">
        <v>1</v>
      </c>
      <c r="D1085" t="s">
        <v>6287</v>
      </c>
    </row>
    <row r="1086" spans="1:4" x14ac:dyDescent="0.55000000000000004">
      <c r="A1086" t="s">
        <v>2247</v>
      </c>
      <c r="B1086" s="1">
        <v>40641</v>
      </c>
      <c r="C1086" t="s">
        <v>138</v>
      </c>
      <c r="D1086" t="s">
        <v>6170</v>
      </c>
    </row>
    <row r="1087" spans="1:4" x14ac:dyDescent="0.55000000000000004">
      <c r="A1087" t="s">
        <v>2248</v>
      </c>
      <c r="B1087" s="1">
        <v>40641</v>
      </c>
      <c r="C1087" t="s">
        <v>1</v>
      </c>
      <c r="D1087" t="s">
        <v>6288</v>
      </c>
    </row>
    <row r="1088" spans="1:4" x14ac:dyDescent="0.55000000000000004">
      <c r="A1088" t="s">
        <v>2249</v>
      </c>
      <c r="B1088" s="1">
        <v>40641</v>
      </c>
      <c r="C1088" t="s">
        <v>138</v>
      </c>
      <c r="D1088" t="s">
        <v>6289</v>
      </c>
    </row>
    <row r="1089" spans="1:4" x14ac:dyDescent="0.55000000000000004">
      <c r="A1089" t="s">
        <v>2255</v>
      </c>
      <c r="B1089" s="1">
        <v>40641</v>
      </c>
      <c r="C1089" t="s">
        <v>138</v>
      </c>
      <c r="D1089" t="s">
        <v>6289</v>
      </c>
    </row>
    <row r="1090" spans="1:4" x14ac:dyDescent="0.55000000000000004">
      <c r="A1090" t="s">
        <v>2262</v>
      </c>
      <c r="B1090" s="1">
        <v>40644</v>
      </c>
      <c r="C1090" t="s">
        <v>1</v>
      </c>
      <c r="D1090" t="s">
        <v>6290</v>
      </c>
    </row>
    <row r="1091" spans="1:4" x14ac:dyDescent="0.55000000000000004">
      <c r="A1091" t="s">
        <v>2263</v>
      </c>
      <c r="B1091" s="1">
        <v>40644</v>
      </c>
      <c r="C1091" t="s">
        <v>138</v>
      </c>
      <c r="D1091" t="s">
        <v>6291</v>
      </c>
    </row>
    <row r="1092" spans="1:4" x14ac:dyDescent="0.55000000000000004">
      <c r="A1092" t="s">
        <v>2264</v>
      </c>
      <c r="B1092" s="1">
        <v>40644</v>
      </c>
      <c r="C1092" t="s">
        <v>138</v>
      </c>
      <c r="D1092" t="s">
        <v>6292</v>
      </c>
    </row>
    <row r="1093" spans="1:4" x14ac:dyDescent="0.55000000000000004">
      <c r="A1093" t="s">
        <v>2265</v>
      </c>
      <c r="B1093" s="1">
        <v>40644</v>
      </c>
      <c r="C1093" t="s">
        <v>1</v>
      </c>
      <c r="D1093" t="s">
        <v>6293</v>
      </c>
    </row>
    <row r="1094" spans="1:4" x14ac:dyDescent="0.55000000000000004">
      <c r="A1094" t="s">
        <v>2266</v>
      </c>
      <c r="B1094" s="1">
        <v>40644</v>
      </c>
      <c r="C1094" t="s">
        <v>138</v>
      </c>
      <c r="D1094" t="s">
        <v>5370</v>
      </c>
    </row>
    <row r="1095" spans="1:4" x14ac:dyDescent="0.55000000000000004">
      <c r="A1095" t="s">
        <v>2267</v>
      </c>
      <c r="B1095" s="1">
        <v>40644</v>
      </c>
      <c r="C1095" t="s">
        <v>1</v>
      </c>
      <c r="D1095" t="s">
        <v>6294</v>
      </c>
    </row>
    <row r="1096" spans="1:4" x14ac:dyDescent="0.55000000000000004">
      <c r="A1096" t="s">
        <v>2268</v>
      </c>
      <c r="B1096" s="1">
        <v>40644</v>
      </c>
      <c r="C1096" t="s">
        <v>1</v>
      </c>
      <c r="D1096" t="s">
        <v>6295</v>
      </c>
    </row>
    <row r="1097" spans="1:4" x14ac:dyDescent="0.55000000000000004">
      <c r="A1097" t="s">
        <v>2269</v>
      </c>
      <c r="B1097" s="1">
        <v>40644</v>
      </c>
      <c r="C1097" t="s">
        <v>138</v>
      </c>
      <c r="D1097" t="s">
        <v>6296</v>
      </c>
    </row>
    <row r="1098" spans="1:4" x14ac:dyDescent="0.55000000000000004">
      <c r="A1098" t="s">
        <v>2270</v>
      </c>
      <c r="B1098" s="1">
        <v>40644</v>
      </c>
      <c r="C1098" t="s">
        <v>138</v>
      </c>
      <c r="D1098" t="s">
        <v>6297</v>
      </c>
    </row>
    <row r="1099" spans="1:4" x14ac:dyDescent="0.55000000000000004">
      <c r="A1099" t="s">
        <v>2273</v>
      </c>
      <c r="B1099" s="1">
        <v>40644</v>
      </c>
      <c r="C1099" t="s">
        <v>138</v>
      </c>
      <c r="D1099" t="s">
        <v>6298</v>
      </c>
    </row>
    <row r="1100" spans="1:4" x14ac:dyDescent="0.55000000000000004">
      <c r="A1100" t="s">
        <v>2276</v>
      </c>
      <c r="B1100" s="1">
        <v>40644</v>
      </c>
      <c r="C1100" t="s">
        <v>138</v>
      </c>
      <c r="D1100" t="s">
        <v>6299</v>
      </c>
    </row>
    <row r="1101" spans="1:4" x14ac:dyDescent="0.55000000000000004">
      <c r="A1101" t="s">
        <v>2281</v>
      </c>
      <c r="B1101" s="1">
        <v>40644</v>
      </c>
      <c r="C1101" t="s">
        <v>1</v>
      </c>
      <c r="D1101" t="s">
        <v>6300</v>
      </c>
    </row>
    <row r="1102" spans="1:4" x14ac:dyDescent="0.55000000000000004">
      <c r="A1102" t="s">
        <v>2282</v>
      </c>
      <c r="B1102" s="1">
        <v>40644</v>
      </c>
      <c r="C1102" t="s">
        <v>1</v>
      </c>
      <c r="D1102" t="s">
        <v>6301</v>
      </c>
    </row>
    <row r="1103" spans="1:4" x14ac:dyDescent="0.55000000000000004">
      <c r="A1103" t="s">
        <v>2283</v>
      </c>
      <c r="B1103" s="1">
        <v>40644</v>
      </c>
      <c r="C1103" t="s">
        <v>1</v>
      </c>
      <c r="D1103" t="s">
        <v>6279</v>
      </c>
    </row>
    <row r="1104" spans="1:4" x14ac:dyDescent="0.55000000000000004">
      <c r="A1104" t="s">
        <v>2290</v>
      </c>
      <c r="B1104" s="1">
        <v>40645</v>
      </c>
      <c r="C1104" t="s">
        <v>138</v>
      </c>
      <c r="D1104" t="s">
        <v>6242</v>
      </c>
    </row>
    <row r="1105" spans="1:4" x14ac:dyDescent="0.55000000000000004">
      <c r="A1105" t="s">
        <v>2291</v>
      </c>
      <c r="B1105" s="1">
        <v>40645</v>
      </c>
      <c r="C1105" t="s">
        <v>138</v>
      </c>
      <c r="D1105" t="s">
        <v>6185</v>
      </c>
    </row>
    <row r="1106" spans="1:4" x14ac:dyDescent="0.55000000000000004">
      <c r="A1106" t="s">
        <v>2304</v>
      </c>
      <c r="B1106" s="1">
        <v>40645</v>
      </c>
      <c r="C1106" t="s">
        <v>1</v>
      </c>
      <c r="D1106" t="s">
        <v>6302</v>
      </c>
    </row>
    <row r="1107" spans="1:4" x14ac:dyDescent="0.55000000000000004">
      <c r="A1107" t="s">
        <v>2305</v>
      </c>
      <c r="B1107" s="1">
        <v>40645</v>
      </c>
      <c r="C1107" t="s">
        <v>138</v>
      </c>
      <c r="D1107" t="s">
        <v>6303</v>
      </c>
    </row>
    <row r="1108" spans="1:4" x14ac:dyDescent="0.55000000000000004">
      <c r="A1108" t="s">
        <v>2307</v>
      </c>
      <c r="B1108" s="1">
        <v>40645</v>
      </c>
      <c r="C1108" t="s">
        <v>1</v>
      </c>
      <c r="D1108" t="s">
        <v>6038</v>
      </c>
    </row>
    <row r="1109" spans="1:4" x14ac:dyDescent="0.55000000000000004">
      <c r="A1109" t="s">
        <v>2308</v>
      </c>
      <c r="B1109" s="1">
        <v>40645</v>
      </c>
      <c r="C1109" t="s">
        <v>1</v>
      </c>
      <c r="D1109" t="s">
        <v>6304</v>
      </c>
    </row>
    <row r="1110" spans="1:4" x14ac:dyDescent="0.55000000000000004">
      <c r="A1110" t="s">
        <v>2309</v>
      </c>
      <c r="B1110" s="1">
        <v>40645</v>
      </c>
      <c r="C1110" t="s">
        <v>138</v>
      </c>
      <c r="D1110" t="s">
        <v>6056</v>
      </c>
    </row>
    <row r="1111" spans="1:4" x14ac:dyDescent="0.55000000000000004">
      <c r="A1111" t="s">
        <v>2310</v>
      </c>
      <c r="B1111" s="1">
        <v>40645</v>
      </c>
      <c r="C1111" t="s">
        <v>1</v>
      </c>
      <c r="D1111" t="s">
        <v>6305</v>
      </c>
    </row>
    <row r="1112" spans="1:4" x14ac:dyDescent="0.55000000000000004">
      <c r="A1112" t="s">
        <v>2311</v>
      </c>
      <c r="B1112" s="1">
        <v>40645</v>
      </c>
      <c r="C1112" t="s">
        <v>138</v>
      </c>
      <c r="D1112" t="s">
        <v>6306</v>
      </c>
    </row>
    <row r="1113" spans="1:4" x14ac:dyDescent="0.55000000000000004">
      <c r="A1113" t="s">
        <v>6307</v>
      </c>
      <c r="B1113" s="1">
        <v>40646</v>
      </c>
      <c r="C1113" t="s">
        <v>1</v>
      </c>
      <c r="D1113" t="s">
        <v>6308</v>
      </c>
    </row>
    <row r="1114" spans="1:4" x14ac:dyDescent="0.55000000000000004">
      <c r="A1114" t="s">
        <v>2314</v>
      </c>
      <c r="B1114" s="1">
        <v>40646</v>
      </c>
      <c r="C1114" t="s">
        <v>138</v>
      </c>
      <c r="D1114" t="s">
        <v>6309</v>
      </c>
    </row>
    <row r="1115" spans="1:4" x14ac:dyDescent="0.55000000000000004">
      <c r="A1115" t="s">
        <v>2317</v>
      </c>
      <c r="B1115" s="1">
        <v>40646</v>
      </c>
      <c r="C1115" t="s">
        <v>1</v>
      </c>
      <c r="D1115" t="s">
        <v>6279</v>
      </c>
    </row>
    <row r="1116" spans="1:4" x14ac:dyDescent="0.55000000000000004">
      <c r="A1116" t="s">
        <v>2318</v>
      </c>
      <c r="B1116" s="1">
        <v>40646</v>
      </c>
      <c r="C1116" t="s">
        <v>1</v>
      </c>
      <c r="D1116" t="s">
        <v>5973</v>
      </c>
    </row>
    <row r="1117" spans="1:4" x14ac:dyDescent="0.55000000000000004">
      <c r="A1117" t="s">
        <v>2320</v>
      </c>
      <c r="B1117" s="1">
        <v>40646</v>
      </c>
      <c r="C1117" t="s">
        <v>138</v>
      </c>
      <c r="D1117" t="s">
        <v>6289</v>
      </c>
    </row>
    <row r="1118" spans="1:4" x14ac:dyDescent="0.55000000000000004">
      <c r="A1118" t="s">
        <v>2321</v>
      </c>
      <c r="B1118" s="1">
        <v>40646</v>
      </c>
      <c r="C1118" t="s">
        <v>138</v>
      </c>
      <c r="D1118" t="s">
        <v>6310</v>
      </c>
    </row>
    <row r="1119" spans="1:4" x14ac:dyDescent="0.55000000000000004">
      <c r="A1119" t="s">
        <v>2322</v>
      </c>
      <c r="B1119" s="1">
        <v>40647</v>
      </c>
      <c r="C1119" t="s">
        <v>1</v>
      </c>
      <c r="D1119" t="s">
        <v>6311</v>
      </c>
    </row>
    <row r="1120" spans="1:4" x14ac:dyDescent="0.55000000000000004">
      <c r="A1120" t="s">
        <v>2323</v>
      </c>
      <c r="B1120" s="1">
        <v>40647</v>
      </c>
      <c r="C1120" t="s">
        <v>1</v>
      </c>
      <c r="D1120" t="s">
        <v>6312</v>
      </c>
    </row>
    <row r="1121" spans="1:4" x14ac:dyDescent="0.55000000000000004">
      <c r="A1121" t="s">
        <v>2326</v>
      </c>
      <c r="B1121" s="1">
        <v>40647</v>
      </c>
      <c r="C1121" t="s">
        <v>1</v>
      </c>
      <c r="D1121" t="s">
        <v>6313</v>
      </c>
    </row>
    <row r="1122" spans="1:4" x14ac:dyDescent="0.55000000000000004">
      <c r="A1122" t="s">
        <v>2331</v>
      </c>
      <c r="B1122" s="1">
        <v>40647</v>
      </c>
      <c r="C1122" t="s">
        <v>1</v>
      </c>
      <c r="D1122" t="s">
        <v>6314</v>
      </c>
    </row>
    <row r="1123" spans="1:4" x14ac:dyDescent="0.55000000000000004">
      <c r="A1123" t="s">
        <v>2332</v>
      </c>
      <c r="B1123" s="1">
        <v>40647</v>
      </c>
      <c r="C1123" t="s">
        <v>1</v>
      </c>
      <c r="D1123" t="s">
        <v>6315</v>
      </c>
    </row>
    <row r="1124" spans="1:4" x14ac:dyDescent="0.55000000000000004">
      <c r="A1124" t="s">
        <v>2333</v>
      </c>
      <c r="B1124" s="1">
        <v>40647</v>
      </c>
      <c r="C1124" t="s">
        <v>1</v>
      </c>
      <c r="D1124" t="s">
        <v>6316</v>
      </c>
    </row>
    <row r="1125" spans="1:4" x14ac:dyDescent="0.55000000000000004">
      <c r="A1125" t="s">
        <v>2334</v>
      </c>
      <c r="B1125" s="1">
        <v>40647</v>
      </c>
      <c r="C1125" t="s">
        <v>1</v>
      </c>
      <c r="D1125" t="s">
        <v>6301</v>
      </c>
    </row>
    <row r="1126" spans="1:4" x14ac:dyDescent="0.55000000000000004">
      <c r="A1126" t="s">
        <v>2335</v>
      </c>
      <c r="B1126" s="1">
        <v>40647</v>
      </c>
      <c r="C1126" t="s">
        <v>1</v>
      </c>
      <c r="D1126" t="s">
        <v>6317</v>
      </c>
    </row>
    <row r="1127" spans="1:4" x14ac:dyDescent="0.55000000000000004">
      <c r="A1127" t="s">
        <v>2341</v>
      </c>
      <c r="B1127" s="1">
        <v>40647</v>
      </c>
      <c r="C1127" t="s">
        <v>1</v>
      </c>
      <c r="D1127" t="s">
        <v>6318</v>
      </c>
    </row>
    <row r="1128" spans="1:4" x14ac:dyDescent="0.55000000000000004">
      <c r="A1128" t="s">
        <v>2342</v>
      </c>
      <c r="B1128" s="1">
        <v>40647</v>
      </c>
      <c r="C1128" t="s">
        <v>1</v>
      </c>
      <c r="D1128" t="s">
        <v>6319</v>
      </c>
    </row>
    <row r="1129" spans="1:4" x14ac:dyDescent="0.55000000000000004">
      <c r="A1129" t="s">
        <v>2343</v>
      </c>
      <c r="B1129" s="1">
        <v>40647</v>
      </c>
      <c r="C1129" t="s">
        <v>1</v>
      </c>
      <c r="D1129" t="s">
        <v>6320</v>
      </c>
    </row>
    <row r="1130" spans="1:4" x14ac:dyDescent="0.55000000000000004">
      <c r="A1130" t="s">
        <v>2344</v>
      </c>
      <c r="B1130" s="1">
        <v>40647</v>
      </c>
      <c r="C1130" t="s">
        <v>1</v>
      </c>
      <c r="D1130" t="s">
        <v>6235</v>
      </c>
    </row>
    <row r="1131" spans="1:4" x14ac:dyDescent="0.55000000000000004">
      <c r="A1131" t="s">
        <v>2345</v>
      </c>
      <c r="B1131" s="1">
        <v>40647</v>
      </c>
      <c r="C1131" t="s">
        <v>138</v>
      </c>
      <c r="D1131" t="s">
        <v>6258</v>
      </c>
    </row>
    <row r="1132" spans="1:4" x14ac:dyDescent="0.55000000000000004">
      <c r="A1132" t="s">
        <v>2346</v>
      </c>
      <c r="B1132" s="1">
        <v>40647</v>
      </c>
      <c r="C1132" t="s">
        <v>138</v>
      </c>
      <c r="D1132" t="s">
        <v>6321</v>
      </c>
    </row>
    <row r="1133" spans="1:4" x14ac:dyDescent="0.55000000000000004">
      <c r="A1133" t="s">
        <v>2347</v>
      </c>
      <c r="B1133" s="1">
        <v>40647</v>
      </c>
      <c r="C1133" t="s">
        <v>138</v>
      </c>
      <c r="D1133" t="s">
        <v>6322</v>
      </c>
    </row>
    <row r="1134" spans="1:4" x14ac:dyDescent="0.55000000000000004">
      <c r="A1134" t="s">
        <v>2352</v>
      </c>
      <c r="B1134" s="1">
        <v>40647</v>
      </c>
      <c r="C1134" t="s">
        <v>138</v>
      </c>
      <c r="D1134" t="s">
        <v>6273</v>
      </c>
    </row>
    <row r="1135" spans="1:4" x14ac:dyDescent="0.55000000000000004">
      <c r="A1135" t="s">
        <v>2353</v>
      </c>
      <c r="B1135" s="1">
        <v>40647</v>
      </c>
      <c r="C1135" t="s">
        <v>138</v>
      </c>
      <c r="D1135" t="s">
        <v>6323</v>
      </c>
    </row>
    <row r="1136" spans="1:4" x14ac:dyDescent="0.55000000000000004">
      <c r="A1136" t="s">
        <v>2354</v>
      </c>
      <c r="B1136" s="1">
        <v>40647</v>
      </c>
      <c r="C1136" t="s">
        <v>138</v>
      </c>
      <c r="D1136" t="s">
        <v>6324</v>
      </c>
    </row>
    <row r="1137" spans="1:4" x14ac:dyDescent="0.55000000000000004">
      <c r="A1137" t="s">
        <v>2357</v>
      </c>
      <c r="B1137" s="1">
        <v>40647</v>
      </c>
      <c r="C1137" t="s">
        <v>138</v>
      </c>
      <c r="D1137" t="s">
        <v>5648</v>
      </c>
    </row>
    <row r="1138" spans="1:4" x14ac:dyDescent="0.55000000000000004">
      <c r="A1138" t="s">
        <v>2360</v>
      </c>
      <c r="B1138" s="1">
        <v>40648</v>
      </c>
      <c r="C1138" t="s">
        <v>138</v>
      </c>
      <c r="D1138" t="s">
        <v>6325</v>
      </c>
    </row>
    <row r="1139" spans="1:4" x14ac:dyDescent="0.55000000000000004">
      <c r="A1139" t="s">
        <v>2361</v>
      </c>
      <c r="B1139" s="1">
        <v>40648</v>
      </c>
      <c r="C1139" t="s">
        <v>1</v>
      </c>
      <c r="D1139" t="s">
        <v>6279</v>
      </c>
    </row>
    <row r="1140" spans="1:4" x14ac:dyDescent="0.55000000000000004">
      <c r="A1140" t="s">
        <v>2362</v>
      </c>
      <c r="B1140" s="1">
        <v>40648</v>
      </c>
      <c r="C1140" t="s">
        <v>138</v>
      </c>
      <c r="D1140" t="s">
        <v>6326</v>
      </c>
    </row>
    <row r="1141" spans="1:4" x14ac:dyDescent="0.55000000000000004">
      <c r="A1141" t="s">
        <v>2365</v>
      </c>
      <c r="B1141" s="1">
        <v>40648</v>
      </c>
      <c r="C1141" t="s">
        <v>1</v>
      </c>
      <c r="D1141" t="s">
        <v>6327</v>
      </c>
    </row>
    <row r="1142" spans="1:4" x14ac:dyDescent="0.55000000000000004">
      <c r="A1142" t="s">
        <v>2366</v>
      </c>
      <c r="B1142" s="1">
        <v>40648</v>
      </c>
      <c r="C1142" t="s">
        <v>1</v>
      </c>
      <c r="D1142" t="s">
        <v>6140</v>
      </c>
    </row>
    <row r="1143" spans="1:4" x14ac:dyDescent="0.55000000000000004">
      <c r="A1143" t="s">
        <v>2369</v>
      </c>
      <c r="B1143" s="1">
        <v>40648</v>
      </c>
      <c r="C1143" t="s">
        <v>138</v>
      </c>
      <c r="D1143" t="s">
        <v>6292</v>
      </c>
    </row>
    <row r="1144" spans="1:4" x14ac:dyDescent="0.55000000000000004">
      <c r="A1144" t="s">
        <v>2372</v>
      </c>
      <c r="B1144" s="1">
        <v>40648</v>
      </c>
      <c r="C1144" t="s">
        <v>138</v>
      </c>
      <c r="D1144" t="s">
        <v>6289</v>
      </c>
    </row>
    <row r="1145" spans="1:4" x14ac:dyDescent="0.55000000000000004">
      <c r="A1145" t="s">
        <v>2373</v>
      </c>
      <c r="B1145" s="1">
        <v>40648</v>
      </c>
      <c r="C1145" t="s">
        <v>1</v>
      </c>
      <c r="D1145" t="s">
        <v>6328</v>
      </c>
    </row>
    <row r="1146" spans="1:4" x14ac:dyDescent="0.55000000000000004">
      <c r="A1146" t="s">
        <v>2374</v>
      </c>
      <c r="B1146" s="1">
        <v>40648</v>
      </c>
      <c r="C1146" t="s">
        <v>1</v>
      </c>
      <c r="D1146" t="s">
        <v>6329</v>
      </c>
    </row>
    <row r="1147" spans="1:4" x14ac:dyDescent="0.55000000000000004">
      <c r="A1147" t="s">
        <v>2375</v>
      </c>
      <c r="B1147" s="1">
        <v>40648</v>
      </c>
      <c r="C1147" t="s">
        <v>1</v>
      </c>
      <c r="D1147" t="s">
        <v>6164</v>
      </c>
    </row>
    <row r="1148" spans="1:4" x14ac:dyDescent="0.55000000000000004">
      <c r="A1148" t="s">
        <v>2376</v>
      </c>
      <c r="B1148" s="1">
        <v>40648</v>
      </c>
      <c r="C1148" t="s">
        <v>1</v>
      </c>
      <c r="D1148" t="s">
        <v>6330</v>
      </c>
    </row>
    <row r="1149" spans="1:4" x14ac:dyDescent="0.55000000000000004">
      <c r="A1149" t="s">
        <v>2379</v>
      </c>
      <c r="B1149" s="1">
        <v>40648</v>
      </c>
      <c r="C1149" t="s">
        <v>1</v>
      </c>
      <c r="D1149" t="s">
        <v>6331</v>
      </c>
    </row>
    <row r="1150" spans="1:4" x14ac:dyDescent="0.55000000000000004">
      <c r="A1150" t="s">
        <v>2380</v>
      </c>
      <c r="B1150" s="1">
        <v>40648</v>
      </c>
      <c r="C1150" t="s">
        <v>1</v>
      </c>
      <c r="D1150" t="s">
        <v>5641</v>
      </c>
    </row>
    <row r="1151" spans="1:4" x14ac:dyDescent="0.55000000000000004">
      <c r="A1151" t="s">
        <v>2382</v>
      </c>
      <c r="B1151" s="1">
        <v>40648</v>
      </c>
      <c r="C1151" t="s">
        <v>1</v>
      </c>
      <c r="D1151" t="s">
        <v>6332</v>
      </c>
    </row>
    <row r="1152" spans="1:4" x14ac:dyDescent="0.55000000000000004">
      <c r="A1152" t="s">
        <v>2384</v>
      </c>
      <c r="B1152" s="1">
        <v>40648</v>
      </c>
      <c r="C1152" t="s">
        <v>1</v>
      </c>
      <c r="D1152" t="s">
        <v>6333</v>
      </c>
    </row>
    <row r="1153" spans="1:4" x14ac:dyDescent="0.55000000000000004">
      <c r="A1153" t="s">
        <v>2385</v>
      </c>
      <c r="B1153" s="1">
        <v>40648</v>
      </c>
      <c r="C1153" t="s">
        <v>138</v>
      </c>
      <c r="D1153" t="s">
        <v>6334</v>
      </c>
    </row>
    <row r="1154" spans="1:4" x14ac:dyDescent="0.55000000000000004">
      <c r="A1154" t="s">
        <v>2402</v>
      </c>
      <c r="B1154" s="1">
        <v>40651</v>
      </c>
      <c r="C1154" t="s">
        <v>138</v>
      </c>
      <c r="D1154" t="s">
        <v>6335</v>
      </c>
    </row>
    <row r="1155" spans="1:4" x14ac:dyDescent="0.55000000000000004">
      <c r="A1155" t="s">
        <v>2405</v>
      </c>
      <c r="B1155" s="1">
        <v>40651</v>
      </c>
      <c r="C1155" t="s">
        <v>138</v>
      </c>
      <c r="D1155" t="s">
        <v>6336</v>
      </c>
    </row>
    <row r="1156" spans="1:4" x14ac:dyDescent="0.55000000000000004">
      <c r="A1156" t="s">
        <v>2406</v>
      </c>
      <c r="B1156" s="1">
        <v>40651</v>
      </c>
      <c r="C1156" t="s">
        <v>138</v>
      </c>
      <c r="D1156" t="s">
        <v>6337</v>
      </c>
    </row>
    <row r="1157" spans="1:4" x14ac:dyDescent="0.55000000000000004">
      <c r="A1157" t="s">
        <v>2407</v>
      </c>
      <c r="B1157" s="1">
        <v>40651</v>
      </c>
      <c r="C1157" t="s">
        <v>138</v>
      </c>
      <c r="D1157" t="s">
        <v>6338</v>
      </c>
    </row>
    <row r="1158" spans="1:4" x14ac:dyDescent="0.55000000000000004">
      <c r="A1158" t="s">
        <v>2408</v>
      </c>
      <c r="B1158" s="1">
        <v>40651</v>
      </c>
      <c r="C1158" t="s">
        <v>138</v>
      </c>
      <c r="D1158" t="s">
        <v>6339</v>
      </c>
    </row>
    <row r="1159" spans="1:4" x14ac:dyDescent="0.55000000000000004">
      <c r="A1159" t="s">
        <v>2411</v>
      </c>
      <c r="B1159" s="1">
        <v>40651</v>
      </c>
      <c r="C1159" t="s">
        <v>138</v>
      </c>
      <c r="D1159" t="s">
        <v>6340</v>
      </c>
    </row>
    <row r="1160" spans="1:4" x14ac:dyDescent="0.55000000000000004">
      <c r="A1160" t="s">
        <v>2412</v>
      </c>
      <c r="B1160" s="1">
        <v>40651</v>
      </c>
      <c r="C1160" t="s">
        <v>138</v>
      </c>
      <c r="D1160" t="s">
        <v>6341</v>
      </c>
    </row>
    <row r="1161" spans="1:4" x14ac:dyDescent="0.55000000000000004">
      <c r="A1161" t="s">
        <v>2414</v>
      </c>
      <c r="B1161" s="1">
        <v>40651</v>
      </c>
      <c r="C1161" t="s">
        <v>1</v>
      </c>
      <c r="D1161" t="s">
        <v>6342</v>
      </c>
    </row>
    <row r="1162" spans="1:4" x14ac:dyDescent="0.55000000000000004">
      <c r="A1162" t="s">
        <v>2415</v>
      </c>
      <c r="B1162" s="1">
        <v>40651</v>
      </c>
      <c r="C1162" t="s">
        <v>1</v>
      </c>
      <c r="D1162" t="s">
        <v>6319</v>
      </c>
    </row>
    <row r="1163" spans="1:4" x14ac:dyDescent="0.55000000000000004">
      <c r="A1163" t="s">
        <v>2416</v>
      </c>
      <c r="B1163" s="1">
        <v>40651</v>
      </c>
      <c r="C1163" t="s">
        <v>1</v>
      </c>
      <c r="D1163" t="s">
        <v>6343</v>
      </c>
    </row>
    <row r="1164" spans="1:4" x14ac:dyDescent="0.55000000000000004">
      <c r="A1164" t="s">
        <v>2417</v>
      </c>
      <c r="B1164" s="1">
        <v>40651</v>
      </c>
      <c r="C1164" t="s">
        <v>1</v>
      </c>
      <c r="D1164" t="s">
        <v>6344</v>
      </c>
    </row>
    <row r="1165" spans="1:4" x14ac:dyDescent="0.55000000000000004">
      <c r="A1165" t="s">
        <v>6345</v>
      </c>
      <c r="B1165" s="1">
        <v>40651</v>
      </c>
      <c r="C1165" t="s">
        <v>138</v>
      </c>
      <c r="D1165" t="s">
        <v>6346</v>
      </c>
    </row>
    <row r="1166" spans="1:4" x14ac:dyDescent="0.55000000000000004">
      <c r="A1166" t="s">
        <v>2418</v>
      </c>
      <c r="B1166" s="1">
        <v>40651</v>
      </c>
      <c r="C1166" t="s">
        <v>1</v>
      </c>
      <c r="D1166" t="s">
        <v>6347</v>
      </c>
    </row>
    <row r="1167" spans="1:4" x14ac:dyDescent="0.55000000000000004">
      <c r="A1167" t="s">
        <v>2419</v>
      </c>
      <c r="B1167" s="1">
        <v>40651</v>
      </c>
      <c r="C1167" t="s">
        <v>1</v>
      </c>
      <c r="D1167" t="s">
        <v>6348</v>
      </c>
    </row>
    <row r="1168" spans="1:4" x14ac:dyDescent="0.55000000000000004">
      <c r="A1168" t="s">
        <v>2420</v>
      </c>
      <c r="B1168" s="1">
        <v>40651</v>
      </c>
      <c r="C1168" t="s">
        <v>1</v>
      </c>
      <c r="D1168" t="s">
        <v>6349</v>
      </c>
    </row>
    <row r="1169" spans="1:4" x14ac:dyDescent="0.55000000000000004">
      <c r="A1169" t="s">
        <v>2421</v>
      </c>
      <c r="B1169" s="1">
        <v>40651</v>
      </c>
      <c r="C1169" t="s">
        <v>138</v>
      </c>
      <c r="D1169" t="s">
        <v>6350</v>
      </c>
    </row>
    <row r="1170" spans="1:4" x14ac:dyDescent="0.55000000000000004">
      <c r="A1170" t="s">
        <v>2437</v>
      </c>
      <c r="B1170" s="1">
        <v>40651</v>
      </c>
      <c r="C1170" t="s">
        <v>1</v>
      </c>
      <c r="D1170" t="s">
        <v>6351</v>
      </c>
    </row>
    <row r="1171" spans="1:4" x14ac:dyDescent="0.55000000000000004">
      <c r="A1171" t="s">
        <v>2438</v>
      </c>
      <c r="B1171" s="1">
        <v>40651</v>
      </c>
      <c r="C1171" t="s">
        <v>1</v>
      </c>
      <c r="D1171" t="s">
        <v>6290</v>
      </c>
    </row>
    <row r="1172" spans="1:4" x14ac:dyDescent="0.55000000000000004">
      <c r="A1172" t="s">
        <v>2439</v>
      </c>
      <c r="B1172" s="1">
        <v>40651</v>
      </c>
      <c r="C1172" t="s">
        <v>1</v>
      </c>
      <c r="D1172" t="s">
        <v>6317</v>
      </c>
    </row>
    <row r="1173" spans="1:4" x14ac:dyDescent="0.55000000000000004">
      <c r="A1173" t="s">
        <v>2440</v>
      </c>
      <c r="B1173" s="1">
        <v>40652</v>
      </c>
      <c r="C1173" t="s">
        <v>138</v>
      </c>
      <c r="D1173" t="s">
        <v>6206</v>
      </c>
    </row>
    <row r="1174" spans="1:4" x14ac:dyDescent="0.55000000000000004">
      <c r="A1174" t="s">
        <v>2443</v>
      </c>
      <c r="B1174" s="1">
        <v>40652</v>
      </c>
      <c r="C1174" t="s">
        <v>138</v>
      </c>
      <c r="D1174" t="s">
        <v>6206</v>
      </c>
    </row>
    <row r="1175" spans="1:4" x14ac:dyDescent="0.55000000000000004">
      <c r="A1175" t="s">
        <v>2444</v>
      </c>
      <c r="B1175" s="1">
        <v>40652</v>
      </c>
      <c r="C1175" t="s">
        <v>1</v>
      </c>
      <c r="D1175" t="s">
        <v>6352</v>
      </c>
    </row>
    <row r="1176" spans="1:4" x14ac:dyDescent="0.55000000000000004">
      <c r="A1176" t="s">
        <v>2445</v>
      </c>
      <c r="B1176" s="1">
        <v>40652</v>
      </c>
      <c r="C1176" t="s">
        <v>1</v>
      </c>
      <c r="D1176" t="s">
        <v>6353</v>
      </c>
    </row>
    <row r="1177" spans="1:4" x14ac:dyDescent="0.55000000000000004">
      <c r="A1177" t="s">
        <v>2447</v>
      </c>
      <c r="B1177" s="1">
        <v>40652</v>
      </c>
      <c r="C1177" t="s">
        <v>1</v>
      </c>
      <c r="D1177" t="s">
        <v>5990</v>
      </c>
    </row>
    <row r="1178" spans="1:4" x14ac:dyDescent="0.55000000000000004">
      <c r="A1178" t="s">
        <v>2448</v>
      </c>
      <c r="B1178" s="1">
        <v>40652</v>
      </c>
      <c r="C1178" t="s">
        <v>1</v>
      </c>
      <c r="D1178" t="s">
        <v>6354</v>
      </c>
    </row>
    <row r="1179" spans="1:4" x14ac:dyDescent="0.55000000000000004">
      <c r="A1179" t="s">
        <v>2451</v>
      </c>
      <c r="B1179" s="1">
        <v>40652</v>
      </c>
      <c r="C1179" t="s">
        <v>1</v>
      </c>
      <c r="D1179" t="s">
        <v>6355</v>
      </c>
    </row>
    <row r="1180" spans="1:4" x14ac:dyDescent="0.55000000000000004">
      <c r="A1180" t="s">
        <v>2453</v>
      </c>
      <c r="B1180" s="1">
        <v>40652</v>
      </c>
      <c r="C1180" t="s">
        <v>1</v>
      </c>
      <c r="D1180" t="s">
        <v>6320</v>
      </c>
    </row>
    <row r="1181" spans="1:4" x14ac:dyDescent="0.55000000000000004">
      <c r="A1181" t="s">
        <v>2454</v>
      </c>
      <c r="B1181" s="1">
        <v>40652</v>
      </c>
      <c r="C1181" t="s">
        <v>138</v>
      </c>
      <c r="D1181" t="s">
        <v>5801</v>
      </c>
    </row>
    <row r="1182" spans="1:4" x14ac:dyDescent="0.55000000000000004">
      <c r="A1182" t="s">
        <v>6356</v>
      </c>
      <c r="B1182" s="1">
        <v>40652</v>
      </c>
      <c r="C1182" t="s">
        <v>138</v>
      </c>
      <c r="D1182" t="s">
        <v>6357</v>
      </c>
    </row>
    <row r="1183" spans="1:4" x14ac:dyDescent="0.55000000000000004">
      <c r="A1183" t="s">
        <v>2455</v>
      </c>
      <c r="B1183" s="1">
        <v>40652</v>
      </c>
      <c r="C1183" t="s">
        <v>138</v>
      </c>
      <c r="D1183" t="s">
        <v>6358</v>
      </c>
    </row>
    <row r="1184" spans="1:4" x14ac:dyDescent="0.55000000000000004">
      <c r="A1184" t="s">
        <v>2456</v>
      </c>
      <c r="B1184" s="1">
        <v>40652</v>
      </c>
      <c r="C1184" t="s">
        <v>1</v>
      </c>
      <c r="D1184" t="s">
        <v>6359</v>
      </c>
    </row>
    <row r="1185" spans="1:4" x14ac:dyDescent="0.55000000000000004">
      <c r="A1185" t="s">
        <v>2457</v>
      </c>
      <c r="B1185" s="1">
        <v>40652</v>
      </c>
      <c r="C1185" t="s">
        <v>1</v>
      </c>
      <c r="D1185" t="s">
        <v>6344</v>
      </c>
    </row>
    <row r="1186" spans="1:4" x14ac:dyDescent="0.55000000000000004">
      <c r="A1186" t="s">
        <v>2458</v>
      </c>
      <c r="B1186" s="1">
        <v>40652</v>
      </c>
      <c r="C1186" t="s">
        <v>138</v>
      </c>
      <c r="D1186" t="s">
        <v>6350</v>
      </c>
    </row>
    <row r="1187" spans="1:4" x14ac:dyDescent="0.55000000000000004">
      <c r="A1187" t="s">
        <v>2461</v>
      </c>
      <c r="B1187" s="1">
        <v>40652</v>
      </c>
      <c r="C1187" t="s">
        <v>138</v>
      </c>
      <c r="D1187" t="s">
        <v>6051</v>
      </c>
    </row>
    <row r="1188" spans="1:4" x14ac:dyDescent="0.55000000000000004">
      <c r="A1188" t="s">
        <v>2462</v>
      </c>
      <c r="B1188" s="1">
        <v>40652</v>
      </c>
      <c r="C1188" t="s">
        <v>138</v>
      </c>
      <c r="D1188" t="s">
        <v>6306</v>
      </c>
    </row>
    <row r="1189" spans="1:4" x14ac:dyDescent="0.55000000000000004">
      <c r="A1189" t="s">
        <v>2463</v>
      </c>
      <c r="B1189" s="1">
        <v>40652</v>
      </c>
      <c r="C1189" t="s">
        <v>1</v>
      </c>
      <c r="D1189" t="s">
        <v>6360</v>
      </c>
    </row>
    <row r="1190" spans="1:4" x14ac:dyDescent="0.55000000000000004">
      <c r="A1190" t="s">
        <v>2466</v>
      </c>
      <c r="B1190" s="1">
        <v>40652</v>
      </c>
      <c r="C1190" t="s">
        <v>138</v>
      </c>
      <c r="D1190" t="s">
        <v>6289</v>
      </c>
    </row>
    <row r="1191" spans="1:4" x14ac:dyDescent="0.55000000000000004">
      <c r="A1191" t="s">
        <v>2467</v>
      </c>
      <c r="B1191" s="1">
        <v>40652</v>
      </c>
      <c r="C1191" t="s">
        <v>1</v>
      </c>
      <c r="D1191" t="s">
        <v>6361</v>
      </c>
    </row>
    <row r="1192" spans="1:4" x14ac:dyDescent="0.55000000000000004">
      <c r="A1192" t="s">
        <v>2468</v>
      </c>
      <c r="B1192" s="1">
        <v>40652</v>
      </c>
      <c r="C1192" t="s">
        <v>1</v>
      </c>
      <c r="D1192" t="s">
        <v>6362</v>
      </c>
    </row>
    <row r="1193" spans="1:4" x14ac:dyDescent="0.55000000000000004">
      <c r="A1193" t="s">
        <v>2469</v>
      </c>
      <c r="B1193" s="1">
        <v>40652</v>
      </c>
      <c r="C1193" t="s">
        <v>1</v>
      </c>
      <c r="D1193" t="s">
        <v>6363</v>
      </c>
    </row>
    <row r="1194" spans="1:4" x14ac:dyDescent="0.55000000000000004">
      <c r="A1194" t="s">
        <v>6364</v>
      </c>
      <c r="B1194" s="1">
        <v>40653</v>
      </c>
      <c r="C1194" t="s">
        <v>138</v>
      </c>
      <c r="D1194" t="s">
        <v>6337</v>
      </c>
    </row>
    <row r="1195" spans="1:4" x14ac:dyDescent="0.55000000000000004">
      <c r="A1195" t="s">
        <v>6365</v>
      </c>
      <c r="B1195" s="1">
        <v>40653</v>
      </c>
      <c r="C1195" t="s">
        <v>138</v>
      </c>
      <c r="D1195" t="s">
        <v>6230</v>
      </c>
    </row>
    <row r="1196" spans="1:4" x14ac:dyDescent="0.55000000000000004">
      <c r="A1196" t="s">
        <v>6366</v>
      </c>
      <c r="B1196" s="1">
        <v>40653</v>
      </c>
      <c r="C1196" t="s">
        <v>138</v>
      </c>
      <c r="D1196" t="s">
        <v>6230</v>
      </c>
    </row>
    <row r="1197" spans="1:4" x14ac:dyDescent="0.55000000000000004">
      <c r="A1197" t="s">
        <v>6367</v>
      </c>
      <c r="B1197" s="1">
        <v>40653</v>
      </c>
      <c r="C1197" t="s">
        <v>138</v>
      </c>
      <c r="D1197" t="s">
        <v>6230</v>
      </c>
    </row>
    <row r="1198" spans="1:4" x14ac:dyDescent="0.55000000000000004">
      <c r="A1198" t="s">
        <v>2473</v>
      </c>
      <c r="B1198" s="1">
        <v>40653</v>
      </c>
      <c r="C1198" t="s">
        <v>1</v>
      </c>
      <c r="D1198" t="s">
        <v>6368</v>
      </c>
    </row>
    <row r="1199" spans="1:4" x14ac:dyDescent="0.55000000000000004">
      <c r="A1199" t="s">
        <v>2474</v>
      </c>
      <c r="B1199" s="1">
        <v>40653</v>
      </c>
      <c r="C1199" t="s">
        <v>1</v>
      </c>
      <c r="D1199" t="s">
        <v>6234</v>
      </c>
    </row>
    <row r="1200" spans="1:4" x14ac:dyDescent="0.55000000000000004">
      <c r="A1200" t="s">
        <v>2475</v>
      </c>
      <c r="B1200" s="1">
        <v>40653</v>
      </c>
      <c r="C1200" t="s">
        <v>1</v>
      </c>
      <c r="D1200" t="s">
        <v>6351</v>
      </c>
    </row>
    <row r="1201" spans="1:4" x14ac:dyDescent="0.55000000000000004">
      <c r="A1201" t="s">
        <v>2476</v>
      </c>
      <c r="B1201" s="1">
        <v>40653</v>
      </c>
      <c r="C1201" t="s">
        <v>1</v>
      </c>
      <c r="D1201" t="s">
        <v>6369</v>
      </c>
    </row>
    <row r="1202" spans="1:4" x14ac:dyDescent="0.55000000000000004">
      <c r="A1202" t="s">
        <v>2477</v>
      </c>
      <c r="B1202" s="1">
        <v>40653</v>
      </c>
      <c r="C1202" t="s">
        <v>1</v>
      </c>
      <c r="D1202" t="s">
        <v>6370</v>
      </c>
    </row>
    <row r="1203" spans="1:4" x14ac:dyDescent="0.55000000000000004">
      <c r="A1203" t="s">
        <v>2478</v>
      </c>
      <c r="B1203" s="1">
        <v>40653</v>
      </c>
      <c r="C1203" t="s">
        <v>1</v>
      </c>
      <c r="D1203" t="s">
        <v>6371</v>
      </c>
    </row>
    <row r="1204" spans="1:4" x14ac:dyDescent="0.55000000000000004">
      <c r="A1204" t="s">
        <v>2481</v>
      </c>
      <c r="B1204" s="1">
        <v>40653</v>
      </c>
      <c r="C1204" t="s">
        <v>138</v>
      </c>
      <c r="D1204" t="s">
        <v>6372</v>
      </c>
    </row>
    <row r="1205" spans="1:4" x14ac:dyDescent="0.55000000000000004">
      <c r="A1205" t="s">
        <v>2482</v>
      </c>
      <c r="B1205" s="1">
        <v>40653</v>
      </c>
      <c r="C1205" t="s">
        <v>138</v>
      </c>
      <c r="D1205" t="s">
        <v>6373</v>
      </c>
    </row>
    <row r="1206" spans="1:4" x14ac:dyDescent="0.55000000000000004">
      <c r="A1206" t="s">
        <v>2483</v>
      </c>
      <c r="B1206" s="1">
        <v>40653</v>
      </c>
      <c r="C1206" t="s">
        <v>1</v>
      </c>
      <c r="D1206" t="s">
        <v>6059</v>
      </c>
    </row>
    <row r="1207" spans="1:4" x14ac:dyDescent="0.55000000000000004">
      <c r="A1207" t="s">
        <v>2484</v>
      </c>
      <c r="B1207" s="1">
        <v>40653</v>
      </c>
      <c r="C1207" t="s">
        <v>138</v>
      </c>
      <c r="D1207" t="s">
        <v>6374</v>
      </c>
    </row>
    <row r="1208" spans="1:4" x14ac:dyDescent="0.55000000000000004">
      <c r="A1208" t="s">
        <v>2485</v>
      </c>
      <c r="B1208" s="1">
        <v>40653</v>
      </c>
      <c r="C1208" t="s">
        <v>138</v>
      </c>
      <c r="D1208" t="s">
        <v>6346</v>
      </c>
    </row>
    <row r="1209" spans="1:4" x14ac:dyDescent="0.55000000000000004">
      <c r="A1209" t="s">
        <v>6375</v>
      </c>
      <c r="B1209" s="1">
        <v>40653</v>
      </c>
      <c r="C1209" t="s">
        <v>138</v>
      </c>
      <c r="D1209" t="s">
        <v>6376</v>
      </c>
    </row>
    <row r="1210" spans="1:4" x14ac:dyDescent="0.55000000000000004">
      <c r="A1210" t="s">
        <v>2497</v>
      </c>
      <c r="B1210" s="1">
        <v>40653</v>
      </c>
      <c r="C1210" t="s">
        <v>138</v>
      </c>
      <c r="D1210" t="s">
        <v>6377</v>
      </c>
    </row>
    <row r="1211" spans="1:4" x14ac:dyDescent="0.55000000000000004">
      <c r="A1211" t="s">
        <v>2498</v>
      </c>
      <c r="B1211" s="1">
        <v>40653</v>
      </c>
      <c r="C1211" t="s">
        <v>1</v>
      </c>
      <c r="D1211" t="s">
        <v>5973</v>
      </c>
    </row>
    <row r="1212" spans="1:4" x14ac:dyDescent="0.55000000000000004">
      <c r="A1212" t="s">
        <v>2499</v>
      </c>
      <c r="B1212" s="1">
        <v>40653</v>
      </c>
      <c r="C1212" t="s">
        <v>1</v>
      </c>
      <c r="D1212" t="s">
        <v>6378</v>
      </c>
    </row>
    <row r="1213" spans="1:4" x14ac:dyDescent="0.55000000000000004">
      <c r="A1213" t="s">
        <v>2500</v>
      </c>
      <c r="B1213" s="1">
        <v>40653</v>
      </c>
      <c r="C1213" t="s">
        <v>1</v>
      </c>
      <c r="D1213" t="s">
        <v>6180</v>
      </c>
    </row>
    <row r="1214" spans="1:4" x14ac:dyDescent="0.55000000000000004">
      <c r="A1214" t="s">
        <v>2501</v>
      </c>
      <c r="B1214" s="1">
        <v>40654</v>
      </c>
      <c r="C1214" t="s">
        <v>1</v>
      </c>
      <c r="D1214" t="s">
        <v>6379</v>
      </c>
    </row>
    <row r="1215" spans="1:4" x14ac:dyDescent="0.55000000000000004">
      <c r="A1215" t="s">
        <v>2502</v>
      </c>
      <c r="B1215" s="1">
        <v>40654</v>
      </c>
      <c r="C1215" t="s">
        <v>1</v>
      </c>
      <c r="D1215" t="s">
        <v>6380</v>
      </c>
    </row>
    <row r="1216" spans="1:4" x14ac:dyDescent="0.55000000000000004">
      <c r="A1216" t="s">
        <v>2503</v>
      </c>
      <c r="B1216" s="1">
        <v>40654</v>
      </c>
      <c r="C1216" t="s">
        <v>1</v>
      </c>
      <c r="D1216" t="s">
        <v>6135</v>
      </c>
    </row>
    <row r="1217" spans="1:4" x14ac:dyDescent="0.55000000000000004">
      <c r="A1217" t="s">
        <v>2504</v>
      </c>
      <c r="B1217" s="1">
        <v>40654</v>
      </c>
      <c r="C1217" t="s">
        <v>138</v>
      </c>
      <c r="D1217" t="s">
        <v>6381</v>
      </c>
    </row>
    <row r="1218" spans="1:4" x14ac:dyDescent="0.55000000000000004">
      <c r="A1218" t="s">
        <v>2507</v>
      </c>
      <c r="B1218" s="1">
        <v>40654</v>
      </c>
      <c r="C1218" t="s">
        <v>138</v>
      </c>
      <c r="D1218" t="s">
        <v>6382</v>
      </c>
    </row>
    <row r="1219" spans="1:4" x14ac:dyDescent="0.55000000000000004">
      <c r="A1219" t="s">
        <v>2508</v>
      </c>
      <c r="B1219" s="1">
        <v>40654</v>
      </c>
      <c r="C1219" t="s">
        <v>138</v>
      </c>
      <c r="D1219" t="s">
        <v>6376</v>
      </c>
    </row>
    <row r="1220" spans="1:4" x14ac:dyDescent="0.55000000000000004">
      <c r="A1220" t="s">
        <v>2511</v>
      </c>
      <c r="B1220" s="1">
        <v>40654</v>
      </c>
      <c r="C1220" t="s">
        <v>138</v>
      </c>
      <c r="D1220" t="s">
        <v>6383</v>
      </c>
    </row>
    <row r="1221" spans="1:4" x14ac:dyDescent="0.55000000000000004">
      <c r="A1221" t="s">
        <v>2512</v>
      </c>
      <c r="B1221" s="1">
        <v>40654</v>
      </c>
      <c r="C1221" t="s">
        <v>1</v>
      </c>
      <c r="D1221" t="s">
        <v>6384</v>
      </c>
    </row>
    <row r="1222" spans="1:4" x14ac:dyDescent="0.55000000000000004">
      <c r="A1222" t="s">
        <v>2513</v>
      </c>
      <c r="B1222" s="1">
        <v>40655</v>
      </c>
      <c r="C1222" t="s">
        <v>138</v>
      </c>
      <c r="D1222" t="s">
        <v>6385</v>
      </c>
    </row>
    <row r="1223" spans="1:4" x14ac:dyDescent="0.55000000000000004">
      <c r="A1223" t="s">
        <v>2515</v>
      </c>
      <c r="B1223" s="1">
        <v>40655</v>
      </c>
      <c r="C1223" t="s">
        <v>138</v>
      </c>
      <c r="D1223" t="s">
        <v>6276</v>
      </c>
    </row>
    <row r="1224" spans="1:4" x14ac:dyDescent="0.55000000000000004">
      <c r="A1224" t="s">
        <v>2516</v>
      </c>
      <c r="B1224" s="1">
        <v>40655</v>
      </c>
      <c r="C1224" t="s">
        <v>1</v>
      </c>
      <c r="D1224" t="s">
        <v>6386</v>
      </c>
    </row>
    <row r="1225" spans="1:4" x14ac:dyDescent="0.55000000000000004">
      <c r="A1225" t="s">
        <v>2517</v>
      </c>
      <c r="B1225" s="1">
        <v>40655</v>
      </c>
      <c r="C1225" t="s">
        <v>1</v>
      </c>
      <c r="D1225" t="s">
        <v>6387</v>
      </c>
    </row>
    <row r="1226" spans="1:4" x14ac:dyDescent="0.55000000000000004">
      <c r="A1226" t="s">
        <v>2518</v>
      </c>
      <c r="B1226" s="1">
        <v>40655</v>
      </c>
      <c r="C1226" t="s">
        <v>1</v>
      </c>
      <c r="D1226" t="s">
        <v>6388</v>
      </c>
    </row>
    <row r="1227" spans="1:4" x14ac:dyDescent="0.55000000000000004">
      <c r="A1227" t="s">
        <v>2519</v>
      </c>
      <c r="B1227" s="1">
        <v>40655</v>
      </c>
      <c r="C1227" t="s">
        <v>1</v>
      </c>
      <c r="D1227" t="s">
        <v>6389</v>
      </c>
    </row>
    <row r="1228" spans="1:4" x14ac:dyDescent="0.55000000000000004">
      <c r="A1228" t="s">
        <v>2522</v>
      </c>
      <c r="B1228" s="1">
        <v>40655</v>
      </c>
      <c r="C1228" t="s">
        <v>138</v>
      </c>
      <c r="D1228" t="s">
        <v>6194</v>
      </c>
    </row>
    <row r="1229" spans="1:4" x14ac:dyDescent="0.55000000000000004">
      <c r="A1229" t="s">
        <v>2523</v>
      </c>
      <c r="B1229" s="1">
        <v>40655</v>
      </c>
      <c r="C1229" t="s">
        <v>1</v>
      </c>
      <c r="D1229" t="s">
        <v>6390</v>
      </c>
    </row>
    <row r="1230" spans="1:4" x14ac:dyDescent="0.55000000000000004">
      <c r="A1230" t="s">
        <v>2526</v>
      </c>
      <c r="B1230" s="1">
        <v>40655</v>
      </c>
      <c r="C1230" t="s">
        <v>138</v>
      </c>
      <c r="D1230" t="s">
        <v>6334</v>
      </c>
    </row>
    <row r="1231" spans="1:4" x14ac:dyDescent="0.55000000000000004">
      <c r="A1231" t="s">
        <v>2527</v>
      </c>
      <c r="B1231" s="1">
        <v>40658</v>
      </c>
      <c r="C1231" t="s">
        <v>1</v>
      </c>
      <c r="D1231" t="s">
        <v>6391</v>
      </c>
    </row>
    <row r="1232" spans="1:4" x14ac:dyDescent="0.55000000000000004">
      <c r="A1232" t="s">
        <v>2528</v>
      </c>
      <c r="B1232" s="1">
        <v>40658</v>
      </c>
      <c r="C1232" t="s">
        <v>138</v>
      </c>
      <c r="D1232" t="s">
        <v>5971</v>
      </c>
    </row>
    <row r="1233" spans="1:4" x14ac:dyDescent="0.55000000000000004">
      <c r="A1233" t="s">
        <v>2532</v>
      </c>
      <c r="B1233" s="1">
        <v>40658</v>
      </c>
      <c r="C1233" t="s">
        <v>1</v>
      </c>
      <c r="D1233" t="s">
        <v>6392</v>
      </c>
    </row>
    <row r="1234" spans="1:4" x14ac:dyDescent="0.55000000000000004">
      <c r="A1234" t="s">
        <v>2535</v>
      </c>
      <c r="B1234" s="1">
        <v>40658</v>
      </c>
      <c r="C1234" t="s">
        <v>1</v>
      </c>
      <c r="D1234" t="s">
        <v>6393</v>
      </c>
    </row>
    <row r="1235" spans="1:4" x14ac:dyDescent="0.55000000000000004">
      <c r="A1235" t="s">
        <v>2538</v>
      </c>
      <c r="B1235" s="1">
        <v>40658</v>
      </c>
      <c r="C1235" t="s">
        <v>1</v>
      </c>
      <c r="D1235" t="s">
        <v>6394</v>
      </c>
    </row>
    <row r="1236" spans="1:4" x14ac:dyDescent="0.55000000000000004">
      <c r="A1236" t="s">
        <v>2539</v>
      </c>
      <c r="B1236" s="1">
        <v>40658</v>
      </c>
      <c r="C1236" t="s">
        <v>1</v>
      </c>
      <c r="D1236" t="s">
        <v>6395</v>
      </c>
    </row>
    <row r="1237" spans="1:4" x14ac:dyDescent="0.55000000000000004">
      <c r="A1237" t="s">
        <v>2540</v>
      </c>
      <c r="B1237" s="1">
        <v>40658</v>
      </c>
      <c r="C1237" t="s">
        <v>138</v>
      </c>
      <c r="D1237" t="s">
        <v>6396</v>
      </c>
    </row>
    <row r="1238" spans="1:4" x14ac:dyDescent="0.55000000000000004">
      <c r="A1238" t="s">
        <v>2541</v>
      </c>
      <c r="B1238" s="1">
        <v>40658</v>
      </c>
      <c r="C1238" t="s">
        <v>1</v>
      </c>
      <c r="D1238" t="s">
        <v>6397</v>
      </c>
    </row>
    <row r="1239" spans="1:4" x14ac:dyDescent="0.55000000000000004">
      <c r="A1239" t="s">
        <v>2545</v>
      </c>
      <c r="B1239" s="1">
        <v>40658</v>
      </c>
      <c r="C1239" t="s">
        <v>138</v>
      </c>
      <c r="D1239" t="s">
        <v>6398</v>
      </c>
    </row>
    <row r="1240" spans="1:4" x14ac:dyDescent="0.55000000000000004">
      <c r="A1240" t="s">
        <v>2546</v>
      </c>
      <c r="B1240" s="1">
        <v>40658</v>
      </c>
      <c r="C1240" t="s">
        <v>138</v>
      </c>
      <c r="D1240" t="s">
        <v>6346</v>
      </c>
    </row>
    <row r="1241" spans="1:4" x14ac:dyDescent="0.55000000000000004">
      <c r="A1241" t="s">
        <v>2547</v>
      </c>
      <c r="B1241" s="1">
        <v>40658</v>
      </c>
      <c r="C1241" t="s">
        <v>138</v>
      </c>
      <c r="D1241" t="s">
        <v>6346</v>
      </c>
    </row>
    <row r="1242" spans="1:4" x14ac:dyDescent="0.55000000000000004">
      <c r="A1242" t="s">
        <v>2548</v>
      </c>
      <c r="B1242" s="1">
        <v>40658</v>
      </c>
      <c r="C1242" t="s">
        <v>138</v>
      </c>
      <c r="D1242" t="s">
        <v>6399</v>
      </c>
    </row>
    <row r="1243" spans="1:4" x14ac:dyDescent="0.55000000000000004">
      <c r="A1243" t="s">
        <v>2550</v>
      </c>
      <c r="B1243" s="1">
        <v>40658</v>
      </c>
      <c r="C1243" t="s">
        <v>138</v>
      </c>
      <c r="D1243" t="s">
        <v>6220</v>
      </c>
    </row>
    <row r="1244" spans="1:4" x14ac:dyDescent="0.55000000000000004">
      <c r="A1244" t="s">
        <v>2551</v>
      </c>
      <c r="B1244" s="1">
        <v>40658</v>
      </c>
      <c r="C1244" t="s">
        <v>1</v>
      </c>
      <c r="D1244" t="s">
        <v>6400</v>
      </c>
    </row>
    <row r="1245" spans="1:4" x14ac:dyDescent="0.55000000000000004">
      <c r="A1245" t="s">
        <v>2556</v>
      </c>
      <c r="B1245" s="1">
        <v>40658</v>
      </c>
      <c r="C1245" t="s">
        <v>138</v>
      </c>
      <c r="D1245" t="s">
        <v>6401</v>
      </c>
    </row>
    <row r="1246" spans="1:4" x14ac:dyDescent="0.55000000000000004">
      <c r="A1246" t="s">
        <v>2559</v>
      </c>
      <c r="B1246" s="1">
        <v>40659</v>
      </c>
      <c r="C1246" t="s">
        <v>1</v>
      </c>
      <c r="D1246" t="s">
        <v>6098</v>
      </c>
    </row>
    <row r="1247" spans="1:4" x14ac:dyDescent="0.55000000000000004">
      <c r="A1247" t="s">
        <v>2562</v>
      </c>
      <c r="B1247" s="1">
        <v>40659</v>
      </c>
      <c r="C1247" t="s">
        <v>1</v>
      </c>
      <c r="D1247" t="s">
        <v>6402</v>
      </c>
    </row>
    <row r="1248" spans="1:4" x14ac:dyDescent="0.55000000000000004">
      <c r="A1248" t="s">
        <v>2563</v>
      </c>
      <c r="B1248" s="1">
        <v>40659</v>
      </c>
      <c r="C1248" t="s">
        <v>1</v>
      </c>
      <c r="D1248" t="s">
        <v>6403</v>
      </c>
    </row>
    <row r="1249" spans="1:4" x14ac:dyDescent="0.55000000000000004">
      <c r="A1249" t="s">
        <v>2564</v>
      </c>
      <c r="B1249" s="1">
        <v>40659</v>
      </c>
      <c r="C1249" t="s">
        <v>1</v>
      </c>
      <c r="D1249" t="s">
        <v>6404</v>
      </c>
    </row>
    <row r="1250" spans="1:4" x14ac:dyDescent="0.55000000000000004">
      <c r="A1250" t="s">
        <v>2565</v>
      </c>
      <c r="B1250" s="1">
        <v>40659</v>
      </c>
      <c r="C1250" t="s">
        <v>1</v>
      </c>
      <c r="D1250" t="s">
        <v>6405</v>
      </c>
    </row>
    <row r="1251" spans="1:4" x14ac:dyDescent="0.55000000000000004">
      <c r="A1251" t="s">
        <v>2566</v>
      </c>
      <c r="B1251" s="1">
        <v>40659</v>
      </c>
      <c r="C1251" t="s">
        <v>1</v>
      </c>
      <c r="D1251" t="s">
        <v>6119</v>
      </c>
    </row>
    <row r="1252" spans="1:4" x14ac:dyDescent="0.55000000000000004">
      <c r="A1252" t="s">
        <v>2569</v>
      </c>
      <c r="B1252" s="1">
        <v>40659</v>
      </c>
      <c r="C1252" t="s">
        <v>1</v>
      </c>
      <c r="D1252" t="s">
        <v>6406</v>
      </c>
    </row>
    <row r="1253" spans="1:4" x14ac:dyDescent="0.55000000000000004">
      <c r="A1253" t="s">
        <v>2570</v>
      </c>
      <c r="B1253" s="1">
        <v>40659</v>
      </c>
      <c r="C1253" t="s">
        <v>1</v>
      </c>
      <c r="D1253" t="s">
        <v>6359</v>
      </c>
    </row>
    <row r="1254" spans="1:4" x14ac:dyDescent="0.55000000000000004">
      <c r="A1254" t="s">
        <v>2571</v>
      </c>
      <c r="B1254" s="1">
        <v>40659</v>
      </c>
      <c r="C1254" t="s">
        <v>138</v>
      </c>
      <c r="D1254" t="s">
        <v>6326</v>
      </c>
    </row>
    <row r="1255" spans="1:4" x14ac:dyDescent="0.55000000000000004">
      <c r="A1255" t="s">
        <v>2572</v>
      </c>
      <c r="B1255" s="1">
        <v>40659</v>
      </c>
      <c r="C1255" t="s">
        <v>138</v>
      </c>
      <c r="D1255" t="s">
        <v>6194</v>
      </c>
    </row>
    <row r="1256" spans="1:4" x14ac:dyDescent="0.55000000000000004">
      <c r="A1256" t="s">
        <v>2573</v>
      </c>
      <c r="B1256" s="1">
        <v>40659</v>
      </c>
      <c r="C1256" t="s">
        <v>138</v>
      </c>
      <c r="D1256" t="s">
        <v>6407</v>
      </c>
    </row>
    <row r="1257" spans="1:4" x14ac:dyDescent="0.55000000000000004">
      <c r="A1257" t="s">
        <v>2574</v>
      </c>
      <c r="B1257" s="1">
        <v>40659</v>
      </c>
      <c r="C1257" t="s">
        <v>138</v>
      </c>
      <c r="D1257" t="s">
        <v>6408</v>
      </c>
    </row>
    <row r="1258" spans="1:4" x14ac:dyDescent="0.55000000000000004">
      <c r="A1258" t="s">
        <v>6409</v>
      </c>
      <c r="B1258" s="1">
        <v>40659</v>
      </c>
      <c r="C1258" t="s">
        <v>138</v>
      </c>
      <c r="D1258" t="s">
        <v>6281</v>
      </c>
    </row>
    <row r="1259" spans="1:4" x14ac:dyDescent="0.55000000000000004">
      <c r="A1259" t="s">
        <v>2575</v>
      </c>
      <c r="B1259" s="1">
        <v>40661</v>
      </c>
      <c r="C1259" t="s">
        <v>138</v>
      </c>
      <c r="D1259" t="s">
        <v>6222</v>
      </c>
    </row>
    <row r="1260" spans="1:4" x14ac:dyDescent="0.55000000000000004">
      <c r="A1260" t="s">
        <v>2576</v>
      </c>
      <c r="B1260" s="1">
        <v>40661</v>
      </c>
      <c r="C1260" t="s">
        <v>138</v>
      </c>
      <c r="D1260" t="s">
        <v>6373</v>
      </c>
    </row>
    <row r="1261" spans="1:4" x14ac:dyDescent="0.55000000000000004">
      <c r="A1261" t="s">
        <v>2577</v>
      </c>
      <c r="B1261" s="1">
        <v>40661</v>
      </c>
      <c r="C1261" t="s">
        <v>138</v>
      </c>
      <c r="D1261" t="s">
        <v>6410</v>
      </c>
    </row>
    <row r="1262" spans="1:4" x14ac:dyDescent="0.55000000000000004">
      <c r="A1262" t="s">
        <v>2578</v>
      </c>
      <c r="B1262" s="1">
        <v>40661</v>
      </c>
      <c r="C1262" t="s">
        <v>138</v>
      </c>
      <c r="D1262" t="s">
        <v>5717</v>
      </c>
    </row>
    <row r="1263" spans="1:4" x14ac:dyDescent="0.55000000000000004">
      <c r="A1263" t="s">
        <v>2581</v>
      </c>
      <c r="B1263" s="1">
        <v>40661</v>
      </c>
      <c r="C1263" t="s">
        <v>138</v>
      </c>
      <c r="D1263" t="s">
        <v>6393</v>
      </c>
    </row>
    <row r="1264" spans="1:4" x14ac:dyDescent="0.55000000000000004">
      <c r="A1264" t="s">
        <v>2582</v>
      </c>
      <c r="B1264" s="1">
        <v>40661</v>
      </c>
      <c r="C1264" t="s">
        <v>1</v>
      </c>
      <c r="D1264" t="s">
        <v>6411</v>
      </c>
    </row>
    <row r="1265" spans="1:4" x14ac:dyDescent="0.55000000000000004">
      <c r="A1265" t="s">
        <v>2583</v>
      </c>
      <c r="B1265" s="1">
        <v>40661</v>
      </c>
      <c r="C1265" t="s">
        <v>1</v>
      </c>
      <c r="D1265" t="s">
        <v>6412</v>
      </c>
    </row>
    <row r="1266" spans="1:4" x14ac:dyDescent="0.55000000000000004">
      <c r="A1266" t="s">
        <v>2584</v>
      </c>
      <c r="B1266" s="1">
        <v>40661</v>
      </c>
      <c r="C1266" t="s">
        <v>138</v>
      </c>
      <c r="D1266" t="s">
        <v>6413</v>
      </c>
    </row>
    <row r="1267" spans="1:4" x14ac:dyDescent="0.55000000000000004">
      <c r="A1267" t="s">
        <v>2591</v>
      </c>
      <c r="B1267" s="1">
        <v>40661</v>
      </c>
      <c r="C1267" t="s">
        <v>138</v>
      </c>
      <c r="D1267" t="s">
        <v>6414</v>
      </c>
    </row>
    <row r="1268" spans="1:4" x14ac:dyDescent="0.55000000000000004">
      <c r="A1268" t="s">
        <v>2594</v>
      </c>
      <c r="B1268" s="1">
        <v>40661</v>
      </c>
      <c r="C1268" t="s">
        <v>138</v>
      </c>
      <c r="D1268" t="s">
        <v>6198</v>
      </c>
    </row>
    <row r="1269" spans="1:4" x14ac:dyDescent="0.55000000000000004">
      <c r="A1269" t="s">
        <v>2597</v>
      </c>
      <c r="B1269" s="1">
        <v>40661</v>
      </c>
      <c r="C1269" t="s">
        <v>138</v>
      </c>
      <c r="D1269" t="s">
        <v>6415</v>
      </c>
    </row>
    <row r="1270" spans="1:4" x14ac:dyDescent="0.55000000000000004">
      <c r="A1270" t="s">
        <v>2603</v>
      </c>
      <c r="B1270" s="1">
        <v>40661</v>
      </c>
      <c r="C1270" t="s">
        <v>138</v>
      </c>
      <c r="D1270" t="s">
        <v>6416</v>
      </c>
    </row>
    <row r="1271" spans="1:4" x14ac:dyDescent="0.55000000000000004">
      <c r="A1271" t="s">
        <v>2608</v>
      </c>
      <c r="B1271" s="1">
        <v>40662</v>
      </c>
      <c r="C1271" t="s">
        <v>138</v>
      </c>
      <c r="D1271" t="s">
        <v>6281</v>
      </c>
    </row>
    <row r="1272" spans="1:4" x14ac:dyDescent="0.55000000000000004">
      <c r="A1272" t="s">
        <v>2615</v>
      </c>
      <c r="B1272" s="1">
        <v>40662</v>
      </c>
      <c r="C1272" t="s">
        <v>138</v>
      </c>
      <c r="D1272" t="s">
        <v>6417</v>
      </c>
    </row>
    <row r="1273" spans="1:4" x14ac:dyDescent="0.55000000000000004">
      <c r="A1273" t="s">
        <v>2620</v>
      </c>
      <c r="B1273" s="1">
        <v>40662</v>
      </c>
      <c r="C1273" t="s">
        <v>138</v>
      </c>
      <c r="D1273" t="s">
        <v>6399</v>
      </c>
    </row>
    <row r="1274" spans="1:4" x14ac:dyDescent="0.55000000000000004">
      <c r="A1274" t="s">
        <v>2621</v>
      </c>
      <c r="B1274" s="1">
        <v>40662</v>
      </c>
      <c r="C1274" t="s">
        <v>1</v>
      </c>
      <c r="D1274" t="s">
        <v>6395</v>
      </c>
    </row>
    <row r="1275" spans="1:4" x14ac:dyDescent="0.55000000000000004">
      <c r="A1275" t="s">
        <v>2622</v>
      </c>
      <c r="B1275" s="1">
        <v>40662</v>
      </c>
      <c r="C1275" t="s">
        <v>138</v>
      </c>
      <c r="D1275" t="s">
        <v>6381</v>
      </c>
    </row>
    <row r="1276" spans="1:4" x14ac:dyDescent="0.55000000000000004">
      <c r="A1276" t="s">
        <v>2623</v>
      </c>
      <c r="B1276" s="1">
        <v>40662</v>
      </c>
      <c r="C1276" t="s">
        <v>138</v>
      </c>
      <c r="D1276" t="s">
        <v>6418</v>
      </c>
    </row>
    <row r="1277" spans="1:4" x14ac:dyDescent="0.55000000000000004">
      <c r="A1277" t="s">
        <v>2624</v>
      </c>
      <c r="B1277" s="1">
        <v>40662</v>
      </c>
      <c r="C1277" t="s">
        <v>138</v>
      </c>
      <c r="D1277" t="s">
        <v>6419</v>
      </c>
    </row>
    <row r="1278" spans="1:4" x14ac:dyDescent="0.55000000000000004">
      <c r="A1278" t="s">
        <v>2633</v>
      </c>
      <c r="B1278" s="1">
        <v>40662</v>
      </c>
      <c r="C1278" t="s">
        <v>1</v>
      </c>
      <c r="D1278" t="s">
        <v>6420</v>
      </c>
    </row>
    <row r="1279" spans="1:4" x14ac:dyDescent="0.55000000000000004">
      <c r="A1279" t="s">
        <v>2636</v>
      </c>
      <c r="B1279" s="1">
        <v>40662</v>
      </c>
      <c r="C1279" t="s">
        <v>1</v>
      </c>
      <c r="D1279" t="s">
        <v>6421</v>
      </c>
    </row>
    <row r="1280" spans="1:4" x14ac:dyDescent="0.55000000000000004">
      <c r="A1280" t="s">
        <v>2637</v>
      </c>
      <c r="B1280" s="1">
        <v>40662</v>
      </c>
      <c r="C1280" t="s">
        <v>1</v>
      </c>
      <c r="D1280" t="s">
        <v>6422</v>
      </c>
    </row>
    <row r="1281" spans="1:4" x14ac:dyDescent="0.55000000000000004">
      <c r="A1281" t="s">
        <v>2638</v>
      </c>
      <c r="B1281" s="1">
        <v>40662</v>
      </c>
      <c r="C1281" t="s">
        <v>138</v>
      </c>
      <c r="D1281" t="s">
        <v>6382</v>
      </c>
    </row>
    <row r="1282" spans="1:4" x14ac:dyDescent="0.55000000000000004">
      <c r="A1282" t="s">
        <v>2639</v>
      </c>
      <c r="B1282" s="1">
        <v>40662</v>
      </c>
      <c r="C1282" t="s">
        <v>138</v>
      </c>
      <c r="D1282" t="s">
        <v>6423</v>
      </c>
    </row>
    <row r="1283" spans="1:4" x14ac:dyDescent="0.55000000000000004">
      <c r="A1283" t="s">
        <v>2641</v>
      </c>
      <c r="B1283" s="1">
        <v>40662</v>
      </c>
      <c r="C1283" t="s">
        <v>1</v>
      </c>
      <c r="D1283" t="s">
        <v>6424</v>
      </c>
    </row>
    <row r="1284" spans="1:4" x14ac:dyDescent="0.55000000000000004">
      <c r="A1284" t="s">
        <v>6425</v>
      </c>
      <c r="B1284" s="1">
        <v>40662</v>
      </c>
      <c r="C1284" t="s">
        <v>138</v>
      </c>
      <c r="D1284" t="s">
        <v>6426</v>
      </c>
    </row>
    <row r="1285" spans="1:4" x14ac:dyDescent="0.55000000000000004">
      <c r="A1285" t="s">
        <v>2642</v>
      </c>
      <c r="B1285" s="1">
        <v>40662</v>
      </c>
      <c r="C1285" t="s">
        <v>138</v>
      </c>
      <c r="D1285" t="s">
        <v>5717</v>
      </c>
    </row>
    <row r="1286" spans="1:4" x14ac:dyDescent="0.55000000000000004">
      <c r="A1286" t="s">
        <v>2643</v>
      </c>
      <c r="B1286" s="1">
        <v>40662</v>
      </c>
      <c r="C1286" t="s">
        <v>138</v>
      </c>
      <c r="D1286" t="s">
        <v>6399</v>
      </c>
    </row>
    <row r="1287" spans="1:4" x14ac:dyDescent="0.55000000000000004">
      <c r="A1287" t="s">
        <v>2644</v>
      </c>
      <c r="B1287" s="1">
        <v>40662</v>
      </c>
      <c r="C1287" t="s">
        <v>1</v>
      </c>
      <c r="D1287" t="s">
        <v>6427</v>
      </c>
    </row>
    <row r="1288" spans="1:4" x14ac:dyDescent="0.55000000000000004">
      <c r="A1288" t="s">
        <v>2645</v>
      </c>
      <c r="B1288" s="1">
        <v>40662</v>
      </c>
      <c r="C1288" t="s">
        <v>1</v>
      </c>
      <c r="D1288" t="s">
        <v>6428</v>
      </c>
    </row>
    <row r="1289" spans="1:4" x14ac:dyDescent="0.55000000000000004">
      <c r="A1289" t="s">
        <v>6429</v>
      </c>
      <c r="B1289" s="1">
        <v>40662</v>
      </c>
      <c r="C1289" t="s">
        <v>138</v>
      </c>
      <c r="D1289" t="s">
        <v>6273</v>
      </c>
    </row>
    <row r="1290" spans="1:4" x14ac:dyDescent="0.55000000000000004">
      <c r="A1290" t="s">
        <v>2646</v>
      </c>
      <c r="B1290" s="1">
        <v>40662</v>
      </c>
      <c r="C1290" t="s">
        <v>138</v>
      </c>
      <c r="D1290" t="s">
        <v>5390</v>
      </c>
    </row>
    <row r="1291" spans="1:4" x14ac:dyDescent="0.55000000000000004">
      <c r="A1291" t="s">
        <v>2647</v>
      </c>
      <c r="B1291" s="1">
        <v>40662</v>
      </c>
      <c r="C1291" t="s">
        <v>1</v>
      </c>
      <c r="D1291" t="s">
        <v>6430</v>
      </c>
    </row>
    <row r="1292" spans="1:4" x14ac:dyDescent="0.55000000000000004">
      <c r="A1292" t="s">
        <v>2648</v>
      </c>
      <c r="B1292" s="1">
        <v>40662</v>
      </c>
      <c r="C1292" t="s">
        <v>138</v>
      </c>
      <c r="D1292" t="s">
        <v>6346</v>
      </c>
    </row>
    <row r="1293" spans="1:4" x14ac:dyDescent="0.55000000000000004">
      <c r="A1293" t="s">
        <v>6431</v>
      </c>
      <c r="B1293" s="1">
        <v>40662</v>
      </c>
      <c r="C1293" t="s">
        <v>138</v>
      </c>
      <c r="D1293" t="s">
        <v>6432</v>
      </c>
    </row>
    <row r="1294" spans="1:4" x14ac:dyDescent="0.55000000000000004">
      <c r="A1294" t="s">
        <v>2650</v>
      </c>
      <c r="B1294" s="1">
        <v>40662</v>
      </c>
      <c r="C1294" t="s">
        <v>1</v>
      </c>
      <c r="D1294" t="s">
        <v>5393</v>
      </c>
    </row>
    <row r="1295" spans="1:4" x14ac:dyDescent="0.55000000000000004">
      <c r="A1295" t="s">
        <v>2651</v>
      </c>
      <c r="B1295" s="1">
        <v>40666</v>
      </c>
      <c r="C1295" t="s">
        <v>1</v>
      </c>
      <c r="D1295" t="s">
        <v>6433</v>
      </c>
    </row>
    <row r="1296" spans="1:4" x14ac:dyDescent="0.55000000000000004">
      <c r="A1296" t="s">
        <v>6434</v>
      </c>
      <c r="B1296" s="1">
        <v>40662</v>
      </c>
      <c r="C1296" t="s">
        <v>138</v>
      </c>
      <c r="D1296" t="s">
        <v>6193</v>
      </c>
    </row>
    <row r="1297" spans="1:4" x14ac:dyDescent="0.55000000000000004">
      <c r="A1297" t="s">
        <v>2652</v>
      </c>
      <c r="B1297" s="1">
        <v>40666</v>
      </c>
      <c r="C1297" t="s">
        <v>1</v>
      </c>
      <c r="D1297" t="s">
        <v>6435</v>
      </c>
    </row>
    <row r="1298" spans="1:4" x14ac:dyDescent="0.55000000000000004">
      <c r="A1298" t="s">
        <v>2653</v>
      </c>
      <c r="B1298" s="1">
        <v>40666</v>
      </c>
      <c r="C1298" t="s">
        <v>1</v>
      </c>
      <c r="D1298" t="s">
        <v>6436</v>
      </c>
    </row>
    <row r="1299" spans="1:4" x14ac:dyDescent="0.55000000000000004">
      <c r="A1299" t="s">
        <v>2654</v>
      </c>
      <c r="B1299" s="1">
        <v>40666</v>
      </c>
      <c r="C1299" t="s">
        <v>1</v>
      </c>
      <c r="D1299" t="s">
        <v>6437</v>
      </c>
    </row>
    <row r="1300" spans="1:4" x14ac:dyDescent="0.55000000000000004">
      <c r="A1300" t="s">
        <v>2655</v>
      </c>
      <c r="B1300" s="1">
        <v>40666</v>
      </c>
      <c r="C1300" t="s">
        <v>1</v>
      </c>
      <c r="D1300" t="s">
        <v>6438</v>
      </c>
    </row>
    <row r="1301" spans="1:4" x14ac:dyDescent="0.55000000000000004">
      <c r="A1301" t="s">
        <v>2656</v>
      </c>
      <c r="B1301" s="1">
        <v>40666</v>
      </c>
      <c r="C1301" t="s">
        <v>1</v>
      </c>
      <c r="D1301" t="s">
        <v>5607</v>
      </c>
    </row>
    <row r="1302" spans="1:4" x14ac:dyDescent="0.55000000000000004">
      <c r="A1302" t="s">
        <v>2657</v>
      </c>
      <c r="B1302" s="1">
        <v>40666</v>
      </c>
      <c r="C1302" t="s">
        <v>1</v>
      </c>
      <c r="D1302" t="s">
        <v>6439</v>
      </c>
    </row>
    <row r="1303" spans="1:4" x14ac:dyDescent="0.55000000000000004">
      <c r="A1303" t="s">
        <v>2658</v>
      </c>
      <c r="B1303" s="1">
        <v>40666</v>
      </c>
      <c r="C1303" t="s">
        <v>1</v>
      </c>
      <c r="D1303" t="s">
        <v>6146</v>
      </c>
    </row>
    <row r="1304" spans="1:4" x14ac:dyDescent="0.55000000000000004">
      <c r="A1304" t="s">
        <v>2659</v>
      </c>
      <c r="B1304" s="1">
        <v>40666</v>
      </c>
      <c r="C1304" t="s">
        <v>1</v>
      </c>
      <c r="D1304" t="s">
        <v>6393</v>
      </c>
    </row>
    <row r="1305" spans="1:4" x14ac:dyDescent="0.55000000000000004">
      <c r="A1305" t="s">
        <v>2660</v>
      </c>
      <c r="B1305" s="1">
        <v>40666</v>
      </c>
      <c r="C1305" t="s">
        <v>138</v>
      </c>
      <c r="D1305" t="s">
        <v>5844</v>
      </c>
    </row>
    <row r="1306" spans="1:4" x14ac:dyDescent="0.55000000000000004">
      <c r="A1306" t="s">
        <v>2671</v>
      </c>
      <c r="B1306" s="1">
        <v>40666</v>
      </c>
      <c r="C1306" t="s">
        <v>138</v>
      </c>
      <c r="D1306" t="s">
        <v>6426</v>
      </c>
    </row>
    <row r="1307" spans="1:4" x14ac:dyDescent="0.55000000000000004">
      <c r="A1307" t="s">
        <v>2672</v>
      </c>
      <c r="B1307" s="1">
        <v>40666</v>
      </c>
      <c r="C1307" t="s">
        <v>138</v>
      </c>
      <c r="D1307" t="s">
        <v>6440</v>
      </c>
    </row>
    <row r="1308" spans="1:4" x14ac:dyDescent="0.55000000000000004">
      <c r="A1308" t="s">
        <v>2675</v>
      </c>
      <c r="B1308" s="1">
        <v>40666</v>
      </c>
      <c r="C1308" t="s">
        <v>138</v>
      </c>
      <c r="D1308" t="s">
        <v>5717</v>
      </c>
    </row>
    <row r="1309" spans="1:4" x14ac:dyDescent="0.55000000000000004">
      <c r="A1309" t="s">
        <v>2676</v>
      </c>
      <c r="B1309" s="1">
        <v>40666</v>
      </c>
      <c r="C1309" t="s">
        <v>138</v>
      </c>
      <c r="D1309" t="s">
        <v>6432</v>
      </c>
    </row>
    <row r="1310" spans="1:4" x14ac:dyDescent="0.55000000000000004">
      <c r="A1310" t="s">
        <v>2677</v>
      </c>
      <c r="B1310" s="1">
        <v>40666</v>
      </c>
      <c r="C1310" t="s">
        <v>138</v>
      </c>
      <c r="D1310" t="s">
        <v>6415</v>
      </c>
    </row>
    <row r="1311" spans="1:4" x14ac:dyDescent="0.55000000000000004">
      <c r="A1311" t="s">
        <v>2678</v>
      </c>
      <c r="B1311" s="1">
        <v>40666</v>
      </c>
      <c r="C1311" t="s">
        <v>138</v>
      </c>
      <c r="D1311" t="s">
        <v>6441</v>
      </c>
    </row>
    <row r="1312" spans="1:4" x14ac:dyDescent="0.55000000000000004">
      <c r="A1312" t="s">
        <v>2691</v>
      </c>
      <c r="B1312" s="1">
        <v>40666</v>
      </c>
      <c r="C1312" t="s">
        <v>138</v>
      </c>
      <c r="D1312" t="s">
        <v>5876</v>
      </c>
    </row>
    <row r="1313" spans="1:4" x14ac:dyDescent="0.55000000000000004">
      <c r="A1313" t="s">
        <v>6442</v>
      </c>
      <c r="B1313" s="1">
        <v>40666</v>
      </c>
      <c r="C1313" t="s">
        <v>138</v>
      </c>
      <c r="D1313" t="s">
        <v>5717</v>
      </c>
    </row>
    <row r="1314" spans="1:4" x14ac:dyDescent="0.55000000000000004">
      <c r="A1314" t="s">
        <v>2695</v>
      </c>
      <c r="B1314" s="1">
        <v>40666</v>
      </c>
      <c r="C1314" t="s">
        <v>138</v>
      </c>
      <c r="D1314" t="s">
        <v>6443</v>
      </c>
    </row>
    <row r="1315" spans="1:4" x14ac:dyDescent="0.55000000000000004">
      <c r="A1315" t="s">
        <v>6444</v>
      </c>
      <c r="B1315" s="1">
        <v>40666</v>
      </c>
      <c r="C1315" t="s">
        <v>138</v>
      </c>
      <c r="D1315" t="s">
        <v>5717</v>
      </c>
    </row>
    <row r="1316" spans="1:4" x14ac:dyDescent="0.55000000000000004">
      <c r="A1316" t="s">
        <v>2696</v>
      </c>
      <c r="B1316" s="1">
        <v>40666</v>
      </c>
      <c r="C1316" t="s">
        <v>138</v>
      </c>
      <c r="D1316" t="s">
        <v>6377</v>
      </c>
    </row>
    <row r="1317" spans="1:4" x14ac:dyDescent="0.55000000000000004">
      <c r="A1317" t="s">
        <v>2697</v>
      </c>
      <c r="B1317" s="1">
        <v>40666</v>
      </c>
      <c r="C1317" t="s">
        <v>1</v>
      </c>
      <c r="D1317" t="s">
        <v>6445</v>
      </c>
    </row>
    <row r="1318" spans="1:4" x14ac:dyDescent="0.55000000000000004">
      <c r="A1318" t="s">
        <v>2698</v>
      </c>
      <c r="B1318" s="1">
        <v>40666</v>
      </c>
      <c r="C1318" t="s">
        <v>1</v>
      </c>
      <c r="D1318" t="s">
        <v>6294</v>
      </c>
    </row>
    <row r="1319" spans="1:4" x14ac:dyDescent="0.55000000000000004">
      <c r="A1319" t="s">
        <v>2699</v>
      </c>
      <c r="B1319" s="1">
        <v>40666</v>
      </c>
      <c r="C1319" t="s">
        <v>1</v>
      </c>
      <c r="D1319" t="s">
        <v>6446</v>
      </c>
    </row>
    <row r="1320" spans="1:4" x14ac:dyDescent="0.55000000000000004">
      <c r="A1320" t="s">
        <v>2700</v>
      </c>
      <c r="B1320" s="1">
        <v>40666</v>
      </c>
      <c r="C1320" t="s">
        <v>1</v>
      </c>
      <c r="D1320" t="s">
        <v>6447</v>
      </c>
    </row>
    <row r="1321" spans="1:4" x14ac:dyDescent="0.55000000000000004">
      <c r="A1321" t="s">
        <v>2701</v>
      </c>
      <c r="B1321" s="1">
        <v>40666</v>
      </c>
      <c r="C1321" t="s">
        <v>1</v>
      </c>
      <c r="D1321" t="s">
        <v>6448</v>
      </c>
    </row>
    <row r="1322" spans="1:4" x14ac:dyDescent="0.55000000000000004">
      <c r="A1322" t="s">
        <v>2702</v>
      </c>
      <c r="B1322" s="1">
        <v>40666</v>
      </c>
      <c r="C1322" t="s">
        <v>1</v>
      </c>
      <c r="D1322" t="s">
        <v>6449</v>
      </c>
    </row>
    <row r="1323" spans="1:4" x14ac:dyDescent="0.55000000000000004">
      <c r="A1323" t="s">
        <v>2703</v>
      </c>
      <c r="B1323" s="1">
        <v>40666</v>
      </c>
      <c r="C1323" t="s">
        <v>1</v>
      </c>
      <c r="D1323" t="s">
        <v>6450</v>
      </c>
    </row>
    <row r="1324" spans="1:4" x14ac:dyDescent="0.55000000000000004">
      <c r="A1324" t="s">
        <v>2704</v>
      </c>
      <c r="B1324" s="1">
        <v>40666</v>
      </c>
      <c r="C1324" t="s">
        <v>1</v>
      </c>
      <c r="D1324" t="s">
        <v>6165</v>
      </c>
    </row>
    <row r="1325" spans="1:4" x14ac:dyDescent="0.55000000000000004">
      <c r="A1325" t="s">
        <v>2705</v>
      </c>
      <c r="B1325" s="1">
        <v>40666</v>
      </c>
      <c r="C1325" t="s">
        <v>138</v>
      </c>
      <c r="D1325" t="s">
        <v>6451</v>
      </c>
    </row>
    <row r="1326" spans="1:4" x14ac:dyDescent="0.55000000000000004">
      <c r="A1326" t="s">
        <v>2706</v>
      </c>
      <c r="B1326" s="1">
        <v>40666</v>
      </c>
      <c r="C1326" t="s">
        <v>138</v>
      </c>
      <c r="D1326" t="s">
        <v>6452</v>
      </c>
    </row>
    <row r="1327" spans="1:4" x14ac:dyDescent="0.55000000000000004">
      <c r="A1327" t="s">
        <v>2707</v>
      </c>
      <c r="B1327" s="1">
        <v>40666</v>
      </c>
      <c r="C1327" t="s">
        <v>138</v>
      </c>
      <c r="D1327" t="s">
        <v>6453</v>
      </c>
    </row>
    <row r="1328" spans="1:4" x14ac:dyDescent="0.55000000000000004">
      <c r="A1328" t="s">
        <v>2708</v>
      </c>
      <c r="B1328" s="1">
        <v>40666</v>
      </c>
      <c r="C1328" t="s">
        <v>1</v>
      </c>
      <c r="D1328" t="s">
        <v>6454</v>
      </c>
    </row>
    <row r="1329" spans="1:4" x14ac:dyDescent="0.55000000000000004">
      <c r="A1329" t="s">
        <v>2709</v>
      </c>
      <c r="B1329" s="1">
        <v>40666</v>
      </c>
      <c r="C1329" t="s">
        <v>138</v>
      </c>
      <c r="D1329" t="s">
        <v>5693</v>
      </c>
    </row>
    <row r="1330" spans="1:4" x14ac:dyDescent="0.55000000000000004">
      <c r="A1330" t="s">
        <v>2710</v>
      </c>
      <c r="B1330" s="1">
        <v>40666</v>
      </c>
      <c r="C1330" t="s">
        <v>138</v>
      </c>
      <c r="D1330" t="s">
        <v>6455</v>
      </c>
    </row>
    <row r="1331" spans="1:4" x14ac:dyDescent="0.55000000000000004">
      <c r="A1331" t="s">
        <v>2711</v>
      </c>
      <c r="B1331" s="1">
        <v>40667</v>
      </c>
      <c r="C1331" t="s">
        <v>138</v>
      </c>
      <c r="D1331" t="s">
        <v>6456</v>
      </c>
    </row>
    <row r="1332" spans="1:4" x14ac:dyDescent="0.55000000000000004">
      <c r="A1332" t="s">
        <v>2712</v>
      </c>
      <c r="B1332" s="1">
        <v>40667</v>
      </c>
      <c r="C1332" t="s">
        <v>1</v>
      </c>
      <c r="D1332" t="s">
        <v>6457</v>
      </c>
    </row>
    <row r="1333" spans="1:4" x14ac:dyDescent="0.55000000000000004">
      <c r="A1333" t="s">
        <v>2713</v>
      </c>
      <c r="B1333" s="1">
        <v>40667</v>
      </c>
      <c r="C1333" t="s">
        <v>1</v>
      </c>
      <c r="D1333" t="s">
        <v>6458</v>
      </c>
    </row>
    <row r="1334" spans="1:4" x14ac:dyDescent="0.55000000000000004">
      <c r="A1334" t="s">
        <v>2714</v>
      </c>
      <c r="B1334" s="1">
        <v>40667</v>
      </c>
      <c r="C1334" t="s">
        <v>1</v>
      </c>
      <c r="D1334" t="s">
        <v>6459</v>
      </c>
    </row>
    <row r="1335" spans="1:4" x14ac:dyDescent="0.55000000000000004">
      <c r="A1335" t="s">
        <v>2717</v>
      </c>
      <c r="B1335" s="1">
        <v>40667</v>
      </c>
      <c r="C1335" t="s">
        <v>1</v>
      </c>
      <c r="D1335" t="s">
        <v>6460</v>
      </c>
    </row>
    <row r="1336" spans="1:4" x14ac:dyDescent="0.55000000000000004">
      <c r="A1336" t="s">
        <v>2718</v>
      </c>
      <c r="B1336" s="1">
        <v>40667</v>
      </c>
      <c r="C1336" t="s">
        <v>138</v>
      </c>
      <c r="D1336" t="s">
        <v>6461</v>
      </c>
    </row>
    <row r="1337" spans="1:4" x14ac:dyDescent="0.55000000000000004">
      <c r="A1337" t="s">
        <v>2719</v>
      </c>
      <c r="B1337" s="1">
        <v>40667</v>
      </c>
      <c r="C1337" t="s">
        <v>1</v>
      </c>
      <c r="D1337" t="s">
        <v>5629</v>
      </c>
    </row>
    <row r="1338" spans="1:4" x14ac:dyDescent="0.55000000000000004">
      <c r="A1338" t="s">
        <v>2720</v>
      </c>
      <c r="B1338" s="1">
        <v>40667</v>
      </c>
      <c r="C1338" t="s">
        <v>138</v>
      </c>
      <c r="D1338" t="s">
        <v>5717</v>
      </c>
    </row>
    <row r="1339" spans="1:4" x14ac:dyDescent="0.55000000000000004">
      <c r="A1339" t="s">
        <v>2721</v>
      </c>
      <c r="B1339" s="1">
        <v>40667</v>
      </c>
      <c r="C1339" t="s">
        <v>1</v>
      </c>
      <c r="D1339" t="s">
        <v>6462</v>
      </c>
    </row>
    <row r="1340" spans="1:4" x14ac:dyDescent="0.55000000000000004">
      <c r="A1340" t="s">
        <v>2725</v>
      </c>
      <c r="B1340" s="1">
        <v>40667</v>
      </c>
      <c r="C1340" t="s">
        <v>138</v>
      </c>
      <c r="D1340" t="s">
        <v>6463</v>
      </c>
    </row>
    <row r="1341" spans="1:4" x14ac:dyDescent="0.55000000000000004">
      <c r="A1341" t="s">
        <v>2727</v>
      </c>
      <c r="B1341" s="1">
        <v>40668</v>
      </c>
      <c r="C1341" t="s">
        <v>138</v>
      </c>
      <c r="D1341" t="s">
        <v>5801</v>
      </c>
    </row>
    <row r="1342" spans="1:4" x14ac:dyDescent="0.55000000000000004">
      <c r="A1342" t="s">
        <v>2728</v>
      </c>
      <c r="B1342" s="1">
        <v>40668</v>
      </c>
      <c r="C1342" t="s">
        <v>138</v>
      </c>
      <c r="D1342" t="s">
        <v>5801</v>
      </c>
    </row>
    <row r="1343" spans="1:4" x14ac:dyDescent="0.55000000000000004">
      <c r="A1343" t="s">
        <v>2729</v>
      </c>
      <c r="B1343" s="1">
        <v>40668</v>
      </c>
      <c r="C1343" t="s">
        <v>1</v>
      </c>
      <c r="D1343" t="s">
        <v>6464</v>
      </c>
    </row>
    <row r="1344" spans="1:4" x14ac:dyDescent="0.55000000000000004">
      <c r="A1344" t="s">
        <v>2730</v>
      </c>
      <c r="B1344" s="1">
        <v>40668</v>
      </c>
      <c r="C1344" t="s">
        <v>138</v>
      </c>
      <c r="D1344" t="s">
        <v>6417</v>
      </c>
    </row>
    <row r="1345" spans="1:4" x14ac:dyDescent="0.55000000000000004">
      <c r="A1345" t="s">
        <v>2731</v>
      </c>
      <c r="B1345" s="1">
        <v>40668</v>
      </c>
      <c r="C1345" t="s">
        <v>1</v>
      </c>
      <c r="D1345" t="s">
        <v>6465</v>
      </c>
    </row>
    <row r="1346" spans="1:4" x14ac:dyDescent="0.55000000000000004">
      <c r="A1346" t="s">
        <v>2732</v>
      </c>
      <c r="B1346" s="1">
        <v>40668</v>
      </c>
      <c r="C1346" t="s">
        <v>1</v>
      </c>
      <c r="D1346" t="s">
        <v>6466</v>
      </c>
    </row>
    <row r="1347" spans="1:4" x14ac:dyDescent="0.55000000000000004">
      <c r="A1347" t="s">
        <v>2733</v>
      </c>
      <c r="B1347" s="1">
        <v>40668</v>
      </c>
      <c r="C1347" t="s">
        <v>1</v>
      </c>
      <c r="D1347" t="s">
        <v>6467</v>
      </c>
    </row>
    <row r="1348" spans="1:4" x14ac:dyDescent="0.55000000000000004">
      <c r="A1348" t="s">
        <v>2736</v>
      </c>
      <c r="B1348" s="1">
        <v>40668</v>
      </c>
      <c r="C1348" t="s">
        <v>1</v>
      </c>
      <c r="D1348" t="s">
        <v>6468</v>
      </c>
    </row>
    <row r="1349" spans="1:4" x14ac:dyDescent="0.55000000000000004">
      <c r="A1349" t="s">
        <v>2737</v>
      </c>
      <c r="B1349" s="1">
        <v>40668</v>
      </c>
      <c r="C1349" t="s">
        <v>138</v>
      </c>
      <c r="D1349" t="s">
        <v>6469</v>
      </c>
    </row>
    <row r="1350" spans="1:4" x14ac:dyDescent="0.55000000000000004">
      <c r="A1350" t="s">
        <v>2738</v>
      </c>
      <c r="B1350" s="1">
        <v>40668</v>
      </c>
      <c r="C1350" t="s">
        <v>138</v>
      </c>
      <c r="D1350" t="s">
        <v>6470</v>
      </c>
    </row>
    <row r="1351" spans="1:4" x14ac:dyDescent="0.55000000000000004">
      <c r="A1351" t="s">
        <v>2739</v>
      </c>
      <c r="B1351" s="1">
        <v>40668</v>
      </c>
      <c r="C1351" t="s">
        <v>138</v>
      </c>
      <c r="D1351" t="s">
        <v>6415</v>
      </c>
    </row>
    <row r="1352" spans="1:4" x14ac:dyDescent="0.55000000000000004">
      <c r="A1352" t="s">
        <v>2740</v>
      </c>
      <c r="B1352" s="1">
        <v>40668</v>
      </c>
      <c r="C1352" t="s">
        <v>138</v>
      </c>
      <c r="D1352" t="s">
        <v>6471</v>
      </c>
    </row>
    <row r="1353" spans="1:4" x14ac:dyDescent="0.55000000000000004">
      <c r="A1353" t="s">
        <v>2741</v>
      </c>
      <c r="B1353" s="1">
        <v>40668</v>
      </c>
      <c r="C1353" t="s">
        <v>138</v>
      </c>
      <c r="D1353" t="s">
        <v>6472</v>
      </c>
    </row>
    <row r="1354" spans="1:4" x14ac:dyDescent="0.55000000000000004">
      <c r="A1354" t="s">
        <v>2742</v>
      </c>
      <c r="B1354" s="1">
        <v>40669</v>
      </c>
      <c r="C1354" t="s">
        <v>138</v>
      </c>
      <c r="D1354" t="s">
        <v>6419</v>
      </c>
    </row>
    <row r="1355" spans="1:4" x14ac:dyDescent="0.55000000000000004">
      <c r="A1355" t="s">
        <v>2743</v>
      </c>
      <c r="B1355" s="1">
        <v>40669</v>
      </c>
      <c r="C1355" t="s">
        <v>1</v>
      </c>
      <c r="D1355" t="s">
        <v>6473</v>
      </c>
    </row>
    <row r="1356" spans="1:4" x14ac:dyDescent="0.55000000000000004">
      <c r="A1356" t="s">
        <v>2744</v>
      </c>
      <c r="B1356" s="1">
        <v>40669</v>
      </c>
      <c r="C1356" t="s">
        <v>138</v>
      </c>
      <c r="D1356" t="s">
        <v>6441</v>
      </c>
    </row>
    <row r="1357" spans="1:4" x14ac:dyDescent="0.55000000000000004">
      <c r="A1357" t="s">
        <v>2745</v>
      </c>
      <c r="B1357" s="1">
        <v>40669</v>
      </c>
      <c r="C1357" t="s">
        <v>138</v>
      </c>
      <c r="D1357" t="s">
        <v>6456</v>
      </c>
    </row>
    <row r="1358" spans="1:4" x14ac:dyDescent="0.55000000000000004">
      <c r="A1358" t="s">
        <v>2746</v>
      </c>
      <c r="B1358" s="1">
        <v>40669</v>
      </c>
      <c r="C1358" t="s">
        <v>138</v>
      </c>
      <c r="D1358" t="s">
        <v>6474</v>
      </c>
    </row>
    <row r="1359" spans="1:4" x14ac:dyDescent="0.55000000000000004">
      <c r="A1359" t="s">
        <v>2747</v>
      </c>
      <c r="B1359" s="1">
        <v>40669</v>
      </c>
      <c r="C1359" t="s">
        <v>138</v>
      </c>
      <c r="D1359" t="s">
        <v>6475</v>
      </c>
    </row>
    <row r="1360" spans="1:4" x14ac:dyDescent="0.55000000000000004">
      <c r="A1360" t="s">
        <v>2760</v>
      </c>
      <c r="B1360" s="1">
        <v>40669</v>
      </c>
      <c r="C1360" t="s">
        <v>1</v>
      </c>
      <c r="D1360" t="s">
        <v>6467</v>
      </c>
    </row>
    <row r="1361" spans="1:4" x14ac:dyDescent="0.55000000000000004">
      <c r="A1361" t="s">
        <v>2762</v>
      </c>
      <c r="B1361" s="1">
        <v>40669</v>
      </c>
      <c r="C1361" t="s">
        <v>1</v>
      </c>
      <c r="D1361" t="s">
        <v>6476</v>
      </c>
    </row>
    <row r="1362" spans="1:4" x14ac:dyDescent="0.55000000000000004">
      <c r="A1362" t="s">
        <v>2763</v>
      </c>
      <c r="B1362" s="1">
        <v>40669</v>
      </c>
      <c r="C1362" t="s">
        <v>1</v>
      </c>
      <c r="D1362" t="s">
        <v>6477</v>
      </c>
    </row>
    <row r="1363" spans="1:4" x14ac:dyDescent="0.55000000000000004">
      <c r="A1363" t="s">
        <v>2765</v>
      </c>
      <c r="B1363" s="1">
        <v>40669</v>
      </c>
      <c r="C1363" t="s">
        <v>1</v>
      </c>
      <c r="D1363" t="s">
        <v>6478</v>
      </c>
    </row>
    <row r="1364" spans="1:4" x14ac:dyDescent="0.55000000000000004">
      <c r="A1364" t="s">
        <v>2766</v>
      </c>
      <c r="B1364" s="1">
        <v>40669</v>
      </c>
      <c r="C1364" t="s">
        <v>138</v>
      </c>
      <c r="D1364" t="s">
        <v>6479</v>
      </c>
    </row>
    <row r="1365" spans="1:4" x14ac:dyDescent="0.55000000000000004">
      <c r="A1365" t="s">
        <v>2768</v>
      </c>
      <c r="B1365" s="1">
        <v>40672</v>
      </c>
      <c r="C1365" t="s">
        <v>138</v>
      </c>
      <c r="D1365" t="s">
        <v>6292</v>
      </c>
    </row>
    <row r="1366" spans="1:4" x14ac:dyDescent="0.55000000000000004">
      <c r="A1366" t="s">
        <v>2769</v>
      </c>
      <c r="B1366" s="1">
        <v>40672</v>
      </c>
      <c r="C1366" t="s">
        <v>138</v>
      </c>
      <c r="D1366" t="s">
        <v>6480</v>
      </c>
    </row>
    <row r="1367" spans="1:4" x14ac:dyDescent="0.55000000000000004">
      <c r="A1367" t="s">
        <v>2774</v>
      </c>
      <c r="B1367" s="1">
        <v>40672</v>
      </c>
      <c r="C1367" t="s">
        <v>1</v>
      </c>
      <c r="D1367" t="s">
        <v>6313</v>
      </c>
    </row>
    <row r="1368" spans="1:4" x14ac:dyDescent="0.55000000000000004">
      <c r="A1368" t="s">
        <v>2775</v>
      </c>
      <c r="B1368" s="1">
        <v>40672</v>
      </c>
      <c r="C1368" t="s">
        <v>1</v>
      </c>
      <c r="D1368" t="s">
        <v>6481</v>
      </c>
    </row>
    <row r="1369" spans="1:4" x14ac:dyDescent="0.55000000000000004">
      <c r="A1369" t="s">
        <v>2778</v>
      </c>
      <c r="B1369" s="1">
        <v>40672</v>
      </c>
      <c r="C1369" t="s">
        <v>1</v>
      </c>
      <c r="D1369" t="s">
        <v>6476</v>
      </c>
    </row>
    <row r="1370" spans="1:4" x14ac:dyDescent="0.55000000000000004">
      <c r="A1370" t="s">
        <v>2779</v>
      </c>
      <c r="B1370" s="1">
        <v>40672</v>
      </c>
      <c r="C1370" t="s">
        <v>1</v>
      </c>
      <c r="D1370" t="s">
        <v>6482</v>
      </c>
    </row>
    <row r="1371" spans="1:4" x14ac:dyDescent="0.55000000000000004">
      <c r="A1371" t="s">
        <v>2780</v>
      </c>
      <c r="B1371" s="1">
        <v>40672</v>
      </c>
      <c r="C1371" t="s">
        <v>1</v>
      </c>
      <c r="D1371" t="s">
        <v>6483</v>
      </c>
    </row>
    <row r="1372" spans="1:4" x14ac:dyDescent="0.55000000000000004">
      <c r="A1372" t="s">
        <v>2781</v>
      </c>
      <c r="B1372" s="1">
        <v>40672</v>
      </c>
      <c r="C1372" t="s">
        <v>1</v>
      </c>
      <c r="D1372" t="s">
        <v>6484</v>
      </c>
    </row>
    <row r="1373" spans="1:4" x14ac:dyDescent="0.55000000000000004">
      <c r="A1373" t="s">
        <v>2782</v>
      </c>
      <c r="B1373" s="1">
        <v>40672</v>
      </c>
      <c r="C1373" t="s">
        <v>1</v>
      </c>
      <c r="D1373" t="s">
        <v>6485</v>
      </c>
    </row>
    <row r="1374" spans="1:4" x14ac:dyDescent="0.55000000000000004">
      <c r="A1374" t="s">
        <v>2783</v>
      </c>
      <c r="B1374" s="1">
        <v>40672</v>
      </c>
      <c r="C1374" t="s">
        <v>1</v>
      </c>
      <c r="D1374" t="s">
        <v>6486</v>
      </c>
    </row>
    <row r="1375" spans="1:4" x14ac:dyDescent="0.55000000000000004">
      <c r="A1375" t="s">
        <v>2787</v>
      </c>
      <c r="B1375" s="1">
        <v>40672</v>
      </c>
      <c r="C1375" t="s">
        <v>1</v>
      </c>
      <c r="D1375" t="s">
        <v>6487</v>
      </c>
    </row>
    <row r="1376" spans="1:4" x14ac:dyDescent="0.55000000000000004">
      <c r="A1376" t="s">
        <v>2788</v>
      </c>
      <c r="B1376" s="1">
        <v>40672</v>
      </c>
      <c r="C1376" t="s">
        <v>1</v>
      </c>
      <c r="D1376" t="s">
        <v>6488</v>
      </c>
    </row>
    <row r="1377" spans="1:4" x14ac:dyDescent="0.55000000000000004">
      <c r="A1377" t="s">
        <v>2789</v>
      </c>
      <c r="B1377" s="1">
        <v>40672</v>
      </c>
      <c r="C1377" t="s">
        <v>1</v>
      </c>
      <c r="D1377" t="s">
        <v>6156</v>
      </c>
    </row>
    <row r="1378" spans="1:4" x14ac:dyDescent="0.55000000000000004">
      <c r="A1378" t="s">
        <v>2790</v>
      </c>
      <c r="B1378" s="1">
        <v>40672</v>
      </c>
      <c r="C1378" t="s">
        <v>1</v>
      </c>
      <c r="D1378" t="s">
        <v>6489</v>
      </c>
    </row>
    <row r="1379" spans="1:4" x14ac:dyDescent="0.55000000000000004">
      <c r="A1379" t="s">
        <v>2791</v>
      </c>
      <c r="B1379" s="1">
        <v>40672</v>
      </c>
      <c r="C1379" t="s">
        <v>1</v>
      </c>
      <c r="D1379" t="s">
        <v>6177</v>
      </c>
    </row>
    <row r="1380" spans="1:4" x14ac:dyDescent="0.55000000000000004">
      <c r="A1380" t="s">
        <v>2792</v>
      </c>
      <c r="B1380" s="1">
        <v>40672</v>
      </c>
      <c r="C1380" t="s">
        <v>1</v>
      </c>
      <c r="D1380" t="s">
        <v>6490</v>
      </c>
    </row>
    <row r="1381" spans="1:4" x14ac:dyDescent="0.55000000000000004">
      <c r="A1381" t="s">
        <v>2793</v>
      </c>
      <c r="B1381" s="1">
        <v>40673</v>
      </c>
      <c r="C1381" t="s">
        <v>138</v>
      </c>
      <c r="D1381" t="s">
        <v>6265</v>
      </c>
    </row>
    <row r="1382" spans="1:4" x14ac:dyDescent="0.55000000000000004">
      <c r="A1382" t="s">
        <v>2794</v>
      </c>
      <c r="B1382" s="1">
        <v>40673</v>
      </c>
      <c r="C1382" t="s">
        <v>138</v>
      </c>
      <c r="D1382" t="s">
        <v>6491</v>
      </c>
    </row>
    <row r="1383" spans="1:4" x14ac:dyDescent="0.55000000000000004">
      <c r="A1383" t="s">
        <v>2795</v>
      </c>
      <c r="B1383" s="1">
        <v>40673</v>
      </c>
      <c r="C1383" t="s">
        <v>138</v>
      </c>
      <c r="D1383" t="s">
        <v>6492</v>
      </c>
    </row>
    <row r="1384" spans="1:4" x14ac:dyDescent="0.55000000000000004">
      <c r="A1384" t="s">
        <v>2796</v>
      </c>
      <c r="B1384" s="1">
        <v>40673</v>
      </c>
      <c r="C1384" t="s">
        <v>138</v>
      </c>
      <c r="D1384" t="s">
        <v>6415</v>
      </c>
    </row>
    <row r="1385" spans="1:4" x14ac:dyDescent="0.55000000000000004">
      <c r="A1385" t="s">
        <v>2797</v>
      </c>
      <c r="B1385" s="1">
        <v>40673</v>
      </c>
      <c r="C1385" t="s">
        <v>138</v>
      </c>
      <c r="D1385" t="s">
        <v>5883</v>
      </c>
    </row>
    <row r="1386" spans="1:4" x14ac:dyDescent="0.55000000000000004">
      <c r="A1386" t="s">
        <v>2798</v>
      </c>
      <c r="B1386" s="1">
        <v>40675</v>
      </c>
      <c r="C1386" t="s">
        <v>1</v>
      </c>
      <c r="D1386" t="s">
        <v>6493</v>
      </c>
    </row>
    <row r="1387" spans="1:4" x14ac:dyDescent="0.55000000000000004">
      <c r="A1387" t="s">
        <v>2799</v>
      </c>
      <c r="B1387" s="1">
        <v>40675</v>
      </c>
      <c r="C1387" t="s">
        <v>1</v>
      </c>
      <c r="D1387" t="s">
        <v>6467</v>
      </c>
    </row>
    <row r="1388" spans="1:4" x14ac:dyDescent="0.55000000000000004">
      <c r="A1388" t="s">
        <v>2800</v>
      </c>
      <c r="B1388" s="1">
        <v>40675</v>
      </c>
      <c r="C1388" t="s">
        <v>1</v>
      </c>
      <c r="D1388" t="s">
        <v>6488</v>
      </c>
    </row>
    <row r="1389" spans="1:4" x14ac:dyDescent="0.55000000000000004">
      <c r="A1389" t="s">
        <v>2801</v>
      </c>
      <c r="B1389" s="1">
        <v>40675</v>
      </c>
      <c r="C1389" t="s">
        <v>1</v>
      </c>
      <c r="D1389" t="s">
        <v>6494</v>
      </c>
    </row>
    <row r="1390" spans="1:4" x14ac:dyDescent="0.55000000000000004">
      <c r="A1390" t="s">
        <v>2802</v>
      </c>
      <c r="B1390" s="1">
        <v>40675</v>
      </c>
      <c r="C1390" t="s">
        <v>1</v>
      </c>
      <c r="D1390" t="s">
        <v>6495</v>
      </c>
    </row>
    <row r="1391" spans="1:4" x14ac:dyDescent="0.55000000000000004">
      <c r="A1391" t="s">
        <v>2803</v>
      </c>
      <c r="B1391" s="1">
        <v>40675</v>
      </c>
      <c r="C1391" t="s">
        <v>1</v>
      </c>
      <c r="D1391" t="s">
        <v>6496</v>
      </c>
    </row>
    <row r="1392" spans="1:4" x14ac:dyDescent="0.55000000000000004">
      <c r="A1392" t="s">
        <v>2804</v>
      </c>
      <c r="B1392" s="1">
        <v>40675</v>
      </c>
      <c r="C1392" t="s">
        <v>138</v>
      </c>
      <c r="D1392" t="s">
        <v>6497</v>
      </c>
    </row>
    <row r="1393" spans="1:4" x14ac:dyDescent="0.55000000000000004">
      <c r="A1393" t="s">
        <v>2805</v>
      </c>
      <c r="B1393" s="1">
        <v>40675</v>
      </c>
      <c r="C1393" t="s">
        <v>1</v>
      </c>
      <c r="D1393" t="s">
        <v>6462</v>
      </c>
    </row>
    <row r="1394" spans="1:4" x14ac:dyDescent="0.55000000000000004">
      <c r="A1394" t="s">
        <v>2806</v>
      </c>
      <c r="B1394" s="1">
        <v>40675</v>
      </c>
      <c r="C1394" t="s">
        <v>138</v>
      </c>
      <c r="D1394" t="s">
        <v>6498</v>
      </c>
    </row>
    <row r="1395" spans="1:4" x14ac:dyDescent="0.55000000000000004">
      <c r="A1395" t="s">
        <v>2810</v>
      </c>
      <c r="B1395" s="1">
        <v>40675</v>
      </c>
      <c r="C1395" t="s">
        <v>138</v>
      </c>
      <c r="D1395" t="s">
        <v>6417</v>
      </c>
    </row>
    <row r="1396" spans="1:4" x14ac:dyDescent="0.55000000000000004">
      <c r="A1396" t="s">
        <v>2811</v>
      </c>
      <c r="B1396" s="1">
        <v>40675</v>
      </c>
      <c r="C1396" t="s">
        <v>138</v>
      </c>
      <c r="D1396" t="s">
        <v>6499</v>
      </c>
    </row>
    <row r="1397" spans="1:4" x14ac:dyDescent="0.55000000000000004">
      <c r="A1397" t="s">
        <v>2813</v>
      </c>
      <c r="B1397" s="1">
        <v>40675</v>
      </c>
      <c r="C1397" t="s">
        <v>138</v>
      </c>
      <c r="D1397" t="s">
        <v>6500</v>
      </c>
    </row>
    <row r="1398" spans="1:4" x14ac:dyDescent="0.55000000000000004">
      <c r="A1398" t="s">
        <v>2815</v>
      </c>
      <c r="B1398" s="1">
        <v>40675</v>
      </c>
      <c r="C1398" t="s">
        <v>138</v>
      </c>
      <c r="D1398" t="s">
        <v>6501</v>
      </c>
    </row>
    <row r="1399" spans="1:4" x14ac:dyDescent="0.55000000000000004">
      <c r="A1399" t="s">
        <v>2818</v>
      </c>
      <c r="B1399" s="1">
        <v>40675</v>
      </c>
      <c r="C1399" t="s">
        <v>1</v>
      </c>
      <c r="D1399" t="s">
        <v>6502</v>
      </c>
    </row>
    <row r="1400" spans="1:4" x14ac:dyDescent="0.55000000000000004">
      <c r="A1400" t="s">
        <v>2819</v>
      </c>
      <c r="B1400" s="1">
        <v>40675</v>
      </c>
      <c r="C1400" t="s">
        <v>1</v>
      </c>
      <c r="D1400" t="s">
        <v>6503</v>
      </c>
    </row>
    <row r="1401" spans="1:4" x14ac:dyDescent="0.55000000000000004">
      <c r="A1401" t="s">
        <v>2820</v>
      </c>
      <c r="B1401" s="1">
        <v>40675</v>
      </c>
      <c r="C1401" t="s">
        <v>1</v>
      </c>
      <c r="D1401" t="s">
        <v>6504</v>
      </c>
    </row>
    <row r="1402" spans="1:4" x14ac:dyDescent="0.55000000000000004">
      <c r="A1402" t="s">
        <v>2821</v>
      </c>
      <c r="B1402" s="1">
        <v>40675</v>
      </c>
      <c r="C1402" t="s">
        <v>1</v>
      </c>
      <c r="D1402" t="s">
        <v>6505</v>
      </c>
    </row>
    <row r="1403" spans="1:4" x14ac:dyDescent="0.55000000000000004">
      <c r="A1403" t="s">
        <v>2822</v>
      </c>
      <c r="B1403" s="1">
        <v>40675</v>
      </c>
      <c r="C1403" t="s">
        <v>1</v>
      </c>
      <c r="D1403" t="s">
        <v>6506</v>
      </c>
    </row>
    <row r="1404" spans="1:4" x14ac:dyDescent="0.55000000000000004">
      <c r="A1404" t="s">
        <v>2825</v>
      </c>
      <c r="B1404" s="1">
        <v>40675</v>
      </c>
      <c r="C1404" t="s">
        <v>1</v>
      </c>
      <c r="D1404" t="s">
        <v>6507</v>
      </c>
    </row>
    <row r="1405" spans="1:4" x14ac:dyDescent="0.55000000000000004">
      <c r="A1405" t="s">
        <v>2828</v>
      </c>
      <c r="B1405" s="1">
        <v>40675</v>
      </c>
      <c r="C1405" t="s">
        <v>1</v>
      </c>
      <c r="D1405" t="s">
        <v>6508</v>
      </c>
    </row>
    <row r="1406" spans="1:4" x14ac:dyDescent="0.55000000000000004">
      <c r="A1406" t="s">
        <v>2829</v>
      </c>
      <c r="B1406" s="1">
        <v>40675</v>
      </c>
      <c r="C1406" t="s">
        <v>1</v>
      </c>
      <c r="D1406" t="s">
        <v>6509</v>
      </c>
    </row>
    <row r="1407" spans="1:4" x14ac:dyDescent="0.55000000000000004">
      <c r="A1407" t="s">
        <v>6510</v>
      </c>
      <c r="B1407" s="1">
        <v>40675</v>
      </c>
      <c r="C1407" t="s">
        <v>1</v>
      </c>
      <c r="D1407" t="s">
        <v>6511</v>
      </c>
    </row>
    <row r="1408" spans="1:4" x14ac:dyDescent="0.55000000000000004">
      <c r="A1408" t="s">
        <v>2830</v>
      </c>
      <c r="B1408" s="1">
        <v>40676</v>
      </c>
      <c r="C1408" t="s">
        <v>138</v>
      </c>
      <c r="D1408" t="s">
        <v>5444</v>
      </c>
    </row>
    <row r="1409" spans="1:4" x14ac:dyDescent="0.55000000000000004">
      <c r="A1409" t="s">
        <v>2831</v>
      </c>
      <c r="B1409" s="1">
        <v>40676</v>
      </c>
      <c r="C1409" t="s">
        <v>1</v>
      </c>
      <c r="D1409" t="s">
        <v>6512</v>
      </c>
    </row>
    <row r="1410" spans="1:4" x14ac:dyDescent="0.55000000000000004">
      <c r="A1410" t="s">
        <v>2832</v>
      </c>
      <c r="B1410" s="1">
        <v>40676</v>
      </c>
      <c r="C1410" t="s">
        <v>1</v>
      </c>
      <c r="D1410" t="s">
        <v>6513</v>
      </c>
    </row>
    <row r="1411" spans="1:4" x14ac:dyDescent="0.55000000000000004">
      <c r="A1411" t="s">
        <v>2833</v>
      </c>
      <c r="B1411" s="1">
        <v>40676</v>
      </c>
      <c r="C1411" t="s">
        <v>138</v>
      </c>
      <c r="D1411" t="s">
        <v>6267</v>
      </c>
    </row>
    <row r="1412" spans="1:4" x14ac:dyDescent="0.55000000000000004">
      <c r="A1412" t="s">
        <v>2834</v>
      </c>
      <c r="B1412" s="1">
        <v>40676</v>
      </c>
      <c r="C1412" t="s">
        <v>138</v>
      </c>
      <c r="D1412" t="s">
        <v>6514</v>
      </c>
    </row>
    <row r="1413" spans="1:4" x14ac:dyDescent="0.55000000000000004">
      <c r="A1413" t="s">
        <v>6515</v>
      </c>
      <c r="B1413" s="1">
        <v>40676</v>
      </c>
      <c r="C1413" t="s">
        <v>138</v>
      </c>
      <c r="D1413" t="s">
        <v>6499</v>
      </c>
    </row>
    <row r="1414" spans="1:4" x14ac:dyDescent="0.55000000000000004">
      <c r="A1414" t="s">
        <v>2835</v>
      </c>
      <c r="B1414" s="1">
        <v>40676</v>
      </c>
      <c r="C1414" t="s">
        <v>1</v>
      </c>
      <c r="D1414" t="s">
        <v>6516</v>
      </c>
    </row>
    <row r="1415" spans="1:4" x14ac:dyDescent="0.55000000000000004">
      <c r="A1415" t="s">
        <v>2837</v>
      </c>
      <c r="B1415" s="1">
        <v>40676</v>
      </c>
      <c r="C1415" t="s">
        <v>1</v>
      </c>
      <c r="D1415" t="s">
        <v>6517</v>
      </c>
    </row>
    <row r="1416" spans="1:4" x14ac:dyDescent="0.55000000000000004">
      <c r="A1416" t="s">
        <v>2838</v>
      </c>
      <c r="B1416" s="1">
        <v>40676</v>
      </c>
      <c r="C1416" t="s">
        <v>1</v>
      </c>
      <c r="D1416" t="s">
        <v>6518</v>
      </c>
    </row>
    <row r="1417" spans="1:4" x14ac:dyDescent="0.55000000000000004">
      <c r="A1417" t="s">
        <v>2841</v>
      </c>
      <c r="B1417" s="1">
        <v>40676</v>
      </c>
      <c r="C1417" t="s">
        <v>1</v>
      </c>
      <c r="D1417" t="s">
        <v>6519</v>
      </c>
    </row>
    <row r="1418" spans="1:4" x14ac:dyDescent="0.55000000000000004">
      <c r="A1418" t="s">
        <v>2842</v>
      </c>
      <c r="B1418" s="1">
        <v>40679</v>
      </c>
      <c r="C1418" t="s">
        <v>138</v>
      </c>
      <c r="D1418" t="s">
        <v>6520</v>
      </c>
    </row>
    <row r="1419" spans="1:4" x14ac:dyDescent="0.55000000000000004">
      <c r="A1419" t="s">
        <v>2843</v>
      </c>
      <c r="B1419" s="1">
        <v>40679</v>
      </c>
      <c r="C1419" t="s">
        <v>138</v>
      </c>
      <c r="D1419" t="s">
        <v>6521</v>
      </c>
    </row>
    <row r="1420" spans="1:4" x14ac:dyDescent="0.55000000000000004">
      <c r="A1420" t="s">
        <v>2844</v>
      </c>
      <c r="B1420" s="1">
        <v>40679</v>
      </c>
      <c r="C1420" t="s">
        <v>138</v>
      </c>
      <c r="D1420" t="s">
        <v>6522</v>
      </c>
    </row>
    <row r="1421" spans="1:4" x14ac:dyDescent="0.55000000000000004">
      <c r="A1421" t="s">
        <v>2846</v>
      </c>
      <c r="B1421" s="1">
        <v>40679</v>
      </c>
      <c r="C1421" t="s">
        <v>138</v>
      </c>
      <c r="D1421" t="s">
        <v>6523</v>
      </c>
    </row>
    <row r="1422" spans="1:4" x14ac:dyDescent="0.55000000000000004">
      <c r="A1422" t="s">
        <v>2847</v>
      </c>
      <c r="B1422" s="1">
        <v>40679</v>
      </c>
      <c r="C1422" t="s">
        <v>138</v>
      </c>
      <c r="D1422" t="s">
        <v>5610</v>
      </c>
    </row>
    <row r="1423" spans="1:4" x14ac:dyDescent="0.55000000000000004">
      <c r="A1423" t="s">
        <v>6524</v>
      </c>
      <c r="B1423" s="1">
        <v>40679</v>
      </c>
      <c r="C1423" t="s">
        <v>138</v>
      </c>
      <c r="D1423" t="s">
        <v>6525</v>
      </c>
    </row>
    <row r="1424" spans="1:4" x14ac:dyDescent="0.55000000000000004">
      <c r="A1424" t="s">
        <v>2848</v>
      </c>
      <c r="B1424" s="1">
        <v>40680</v>
      </c>
      <c r="C1424" t="s">
        <v>1</v>
      </c>
      <c r="D1424" t="s">
        <v>6526</v>
      </c>
    </row>
    <row r="1425" spans="1:4" x14ac:dyDescent="0.55000000000000004">
      <c r="A1425" t="s">
        <v>2849</v>
      </c>
      <c r="B1425" s="1">
        <v>40680</v>
      </c>
      <c r="C1425" t="s">
        <v>1</v>
      </c>
      <c r="D1425" t="s">
        <v>6527</v>
      </c>
    </row>
    <row r="1426" spans="1:4" x14ac:dyDescent="0.55000000000000004">
      <c r="A1426" t="s">
        <v>2852</v>
      </c>
      <c r="B1426" s="1">
        <v>40680</v>
      </c>
      <c r="C1426" t="s">
        <v>1</v>
      </c>
      <c r="D1426" t="s">
        <v>6528</v>
      </c>
    </row>
    <row r="1427" spans="1:4" x14ac:dyDescent="0.55000000000000004">
      <c r="A1427" t="s">
        <v>2853</v>
      </c>
      <c r="B1427" s="1">
        <v>40680</v>
      </c>
      <c r="C1427" t="s">
        <v>1</v>
      </c>
      <c r="D1427" t="s">
        <v>6199</v>
      </c>
    </row>
    <row r="1428" spans="1:4" x14ac:dyDescent="0.55000000000000004">
      <c r="A1428" t="s">
        <v>2854</v>
      </c>
      <c r="B1428" s="1">
        <v>40680</v>
      </c>
      <c r="C1428" t="s">
        <v>1</v>
      </c>
      <c r="D1428" t="s">
        <v>6529</v>
      </c>
    </row>
    <row r="1429" spans="1:4" x14ac:dyDescent="0.55000000000000004">
      <c r="A1429" t="s">
        <v>2855</v>
      </c>
      <c r="B1429" s="1">
        <v>40680</v>
      </c>
      <c r="C1429" t="s">
        <v>1</v>
      </c>
      <c r="D1429" t="s">
        <v>6530</v>
      </c>
    </row>
    <row r="1430" spans="1:4" x14ac:dyDescent="0.55000000000000004">
      <c r="A1430" t="s">
        <v>2856</v>
      </c>
      <c r="B1430" s="1">
        <v>40680</v>
      </c>
      <c r="C1430" t="s">
        <v>1</v>
      </c>
      <c r="D1430" t="s">
        <v>6531</v>
      </c>
    </row>
    <row r="1431" spans="1:4" x14ac:dyDescent="0.55000000000000004">
      <c r="A1431" t="s">
        <v>2857</v>
      </c>
      <c r="B1431" s="1">
        <v>40680</v>
      </c>
      <c r="C1431" t="s">
        <v>1</v>
      </c>
      <c r="D1431" t="s">
        <v>6532</v>
      </c>
    </row>
    <row r="1432" spans="1:4" x14ac:dyDescent="0.55000000000000004">
      <c r="A1432" t="s">
        <v>2859</v>
      </c>
      <c r="B1432" s="1">
        <v>40680</v>
      </c>
      <c r="C1432" t="s">
        <v>1</v>
      </c>
      <c r="D1432" t="s">
        <v>5978</v>
      </c>
    </row>
    <row r="1433" spans="1:4" x14ac:dyDescent="0.55000000000000004">
      <c r="A1433" t="s">
        <v>2860</v>
      </c>
      <c r="B1433" s="1">
        <v>40680</v>
      </c>
      <c r="C1433" t="s">
        <v>1</v>
      </c>
      <c r="D1433" t="s">
        <v>6533</v>
      </c>
    </row>
    <row r="1434" spans="1:4" x14ac:dyDescent="0.55000000000000004">
      <c r="A1434" t="s">
        <v>2861</v>
      </c>
      <c r="B1434" s="1">
        <v>40680</v>
      </c>
      <c r="C1434" t="s">
        <v>1</v>
      </c>
      <c r="D1434" t="s">
        <v>6534</v>
      </c>
    </row>
    <row r="1435" spans="1:4" x14ac:dyDescent="0.55000000000000004">
      <c r="A1435" t="s">
        <v>2864</v>
      </c>
      <c r="B1435" s="1">
        <v>40680</v>
      </c>
      <c r="C1435" t="s">
        <v>1</v>
      </c>
      <c r="D1435" t="s">
        <v>6535</v>
      </c>
    </row>
    <row r="1436" spans="1:4" x14ac:dyDescent="0.55000000000000004">
      <c r="A1436" t="s">
        <v>2865</v>
      </c>
      <c r="B1436" s="1">
        <v>40680</v>
      </c>
      <c r="C1436" t="s">
        <v>1</v>
      </c>
      <c r="D1436" t="s">
        <v>6536</v>
      </c>
    </row>
    <row r="1437" spans="1:4" x14ac:dyDescent="0.55000000000000004">
      <c r="A1437" t="s">
        <v>2866</v>
      </c>
      <c r="B1437" s="1">
        <v>40680</v>
      </c>
      <c r="C1437" t="s">
        <v>138</v>
      </c>
      <c r="D1437" t="s">
        <v>6537</v>
      </c>
    </row>
    <row r="1438" spans="1:4" x14ac:dyDescent="0.55000000000000004">
      <c r="A1438" t="s">
        <v>2871</v>
      </c>
      <c r="B1438" s="1">
        <v>40680</v>
      </c>
      <c r="C1438" t="s">
        <v>138</v>
      </c>
      <c r="D1438" t="s">
        <v>6525</v>
      </c>
    </row>
    <row r="1439" spans="1:4" x14ac:dyDescent="0.55000000000000004">
      <c r="A1439" t="s">
        <v>2876</v>
      </c>
      <c r="B1439" s="1">
        <v>40680</v>
      </c>
      <c r="C1439" t="s">
        <v>138</v>
      </c>
      <c r="D1439" t="s">
        <v>6525</v>
      </c>
    </row>
    <row r="1440" spans="1:4" x14ac:dyDescent="0.55000000000000004">
      <c r="A1440" t="s">
        <v>2877</v>
      </c>
      <c r="B1440" s="1">
        <v>40681</v>
      </c>
      <c r="C1440" t="s">
        <v>1</v>
      </c>
      <c r="D1440" t="s">
        <v>6538</v>
      </c>
    </row>
    <row r="1441" spans="1:4" x14ac:dyDescent="0.55000000000000004">
      <c r="A1441" t="s">
        <v>2878</v>
      </c>
      <c r="B1441" s="1">
        <v>40681</v>
      </c>
      <c r="C1441" t="s">
        <v>1</v>
      </c>
      <c r="D1441" t="s">
        <v>6430</v>
      </c>
    </row>
    <row r="1442" spans="1:4" x14ac:dyDescent="0.55000000000000004">
      <c r="A1442" t="s">
        <v>2879</v>
      </c>
      <c r="B1442" s="1">
        <v>40681</v>
      </c>
      <c r="C1442" t="s">
        <v>1</v>
      </c>
      <c r="D1442" t="s">
        <v>6513</v>
      </c>
    </row>
    <row r="1443" spans="1:4" x14ac:dyDescent="0.55000000000000004">
      <c r="A1443" t="s">
        <v>2880</v>
      </c>
      <c r="B1443" s="1">
        <v>40681</v>
      </c>
      <c r="C1443" t="s">
        <v>138</v>
      </c>
      <c r="D1443" t="s">
        <v>6480</v>
      </c>
    </row>
    <row r="1444" spans="1:4" x14ac:dyDescent="0.55000000000000004">
      <c r="A1444" t="s">
        <v>2881</v>
      </c>
      <c r="B1444" s="1">
        <v>40681</v>
      </c>
      <c r="C1444" t="s">
        <v>138</v>
      </c>
      <c r="D1444" t="s">
        <v>6539</v>
      </c>
    </row>
    <row r="1445" spans="1:4" x14ac:dyDescent="0.55000000000000004">
      <c r="A1445" t="s">
        <v>2882</v>
      </c>
      <c r="B1445" s="1">
        <v>40681</v>
      </c>
      <c r="C1445" t="s">
        <v>138</v>
      </c>
      <c r="D1445" t="s">
        <v>6475</v>
      </c>
    </row>
    <row r="1446" spans="1:4" x14ac:dyDescent="0.55000000000000004">
      <c r="A1446" t="s">
        <v>2883</v>
      </c>
      <c r="B1446" s="1">
        <v>40682</v>
      </c>
      <c r="C1446" t="s">
        <v>138</v>
      </c>
      <c r="D1446" t="s">
        <v>6540</v>
      </c>
    </row>
    <row r="1447" spans="1:4" x14ac:dyDescent="0.55000000000000004">
      <c r="A1447" t="s">
        <v>2884</v>
      </c>
      <c r="B1447" s="1">
        <v>40682</v>
      </c>
      <c r="C1447" t="s">
        <v>138</v>
      </c>
      <c r="D1447" t="s">
        <v>6443</v>
      </c>
    </row>
    <row r="1448" spans="1:4" x14ac:dyDescent="0.55000000000000004">
      <c r="A1448" t="s">
        <v>2886</v>
      </c>
      <c r="B1448" s="1">
        <v>40682</v>
      </c>
      <c r="C1448" t="s">
        <v>138</v>
      </c>
      <c r="D1448" t="s">
        <v>6541</v>
      </c>
    </row>
    <row r="1449" spans="1:4" x14ac:dyDescent="0.55000000000000004">
      <c r="A1449" t="s">
        <v>2887</v>
      </c>
      <c r="B1449" s="1">
        <v>40682</v>
      </c>
      <c r="C1449" t="s">
        <v>1</v>
      </c>
      <c r="D1449" t="s">
        <v>6295</v>
      </c>
    </row>
    <row r="1450" spans="1:4" x14ac:dyDescent="0.55000000000000004">
      <c r="A1450" t="s">
        <v>2890</v>
      </c>
      <c r="B1450" s="1">
        <v>40682</v>
      </c>
      <c r="C1450" t="s">
        <v>1</v>
      </c>
      <c r="D1450" t="s">
        <v>6542</v>
      </c>
    </row>
    <row r="1451" spans="1:4" x14ac:dyDescent="0.55000000000000004">
      <c r="A1451" t="s">
        <v>2891</v>
      </c>
      <c r="B1451" s="1">
        <v>40682</v>
      </c>
      <c r="C1451" t="s">
        <v>1</v>
      </c>
      <c r="D1451" t="s">
        <v>6148</v>
      </c>
    </row>
    <row r="1452" spans="1:4" x14ac:dyDescent="0.55000000000000004">
      <c r="A1452" t="s">
        <v>2892</v>
      </c>
      <c r="B1452" s="1">
        <v>40682</v>
      </c>
      <c r="C1452" t="s">
        <v>1</v>
      </c>
      <c r="D1452" t="s">
        <v>6543</v>
      </c>
    </row>
    <row r="1453" spans="1:4" x14ac:dyDescent="0.55000000000000004">
      <c r="A1453" t="s">
        <v>2893</v>
      </c>
      <c r="B1453" s="1">
        <v>40682</v>
      </c>
      <c r="C1453" t="s">
        <v>1</v>
      </c>
      <c r="D1453" t="s">
        <v>6544</v>
      </c>
    </row>
    <row r="1454" spans="1:4" x14ac:dyDescent="0.55000000000000004">
      <c r="A1454" t="s">
        <v>2894</v>
      </c>
      <c r="B1454" s="1">
        <v>40682</v>
      </c>
      <c r="C1454" t="s">
        <v>138</v>
      </c>
      <c r="D1454" t="s">
        <v>6545</v>
      </c>
    </row>
    <row r="1455" spans="1:4" x14ac:dyDescent="0.55000000000000004">
      <c r="A1455" t="s">
        <v>2895</v>
      </c>
      <c r="B1455" s="1">
        <v>40682</v>
      </c>
      <c r="C1455" t="s">
        <v>1</v>
      </c>
      <c r="D1455" t="s">
        <v>6313</v>
      </c>
    </row>
    <row r="1456" spans="1:4" x14ac:dyDescent="0.55000000000000004">
      <c r="A1456" t="s">
        <v>2896</v>
      </c>
      <c r="B1456" s="1">
        <v>40682</v>
      </c>
      <c r="C1456" t="s">
        <v>1</v>
      </c>
      <c r="D1456" t="s">
        <v>6532</v>
      </c>
    </row>
    <row r="1457" spans="1:4" x14ac:dyDescent="0.55000000000000004">
      <c r="A1457" t="s">
        <v>2897</v>
      </c>
      <c r="B1457" s="1">
        <v>40682</v>
      </c>
      <c r="C1457" t="s">
        <v>138</v>
      </c>
      <c r="D1457" t="s">
        <v>6346</v>
      </c>
    </row>
    <row r="1458" spans="1:4" x14ac:dyDescent="0.55000000000000004">
      <c r="A1458" t="s">
        <v>2904</v>
      </c>
      <c r="B1458" s="1">
        <v>40682</v>
      </c>
      <c r="C1458" t="s">
        <v>138</v>
      </c>
      <c r="D1458" t="s">
        <v>6546</v>
      </c>
    </row>
    <row r="1459" spans="1:4" x14ac:dyDescent="0.55000000000000004">
      <c r="A1459" t="s">
        <v>2905</v>
      </c>
      <c r="B1459" s="1">
        <v>40682</v>
      </c>
      <c r="C1459" t="s">
        <v>138</v>
      </c>
      <c r="D1459" t="s">
        <v>6547</v>
      </c>
    </row>
    <row r="1460" spans="1:4" x14ac:dyDescent="0.55000000000000004">
      <c r="A1460" t="s">
        <v>2907</v>
      </c>
      <c r="B1460" s="1">
        <v>40682</v>
      </c>
      <c r="C1460" t="s">
        <v>138</v>
      </c>
      <c r="D1460" t="s">
        <v>6548</v>
      </c>
    </row>
    <row r="1461" spans="1:4" x14ac:dyDescent="0.55000000000000004">
      <c r="A1461" t="s">
        <v>6549</v>
      </c>
      <c r="B1461" s="1">
        <v>40682</v>
      </c>
      <c r="C1461" t="s">
        <v>138</v>
      </c>
      <c r="D1461" t="s">
        <v>6443</v>
      </c>
    </row>
    <row r="1462" spans="1:4" x14ac:dyDescent="0.55000000000000004">
      <c r="A1462" t="s">
        <v>2908</v>
      </c>
      <c r="B1462" s="1">
        <v>40683</v>
      </c>
      <c r="C1462" t="s">
        <v>1</v>
      </c>
      <c r="D1462" t="s">
        <v>6550</v>
      </c>
    </row>
    <row r="1463" spans="1:4" x14ac:dyDescent="0.55000000000000004">
      <c r="A1463" t="s">
        <v>2909</v>
      </c>
      <c r="B1463" s="1">
        <v>40683</v>
      </c>
      <c r="C1463" t="s">
        <v>1</v>
      </c>
      <c r="D1463" t="s">
        <v>6551</v>
      </c>
    </row>
    <row r="1464" spans="1:4" x14ac:dyDescent="0.55000000000000004">
      <c r="A1464" t="s">
        <v>2912</v>
      </c>
      <c r="B1464" s="1">
        <v>40683</v>
      </c>
      <c r="C1464" t="s">
        <v>1</v>
      </c>
      <c r="D1464" t="s">
        <v>6552</v>
      </c>
    </row>
    <row r="1465" spans="1:4" x14ac:dyDescent="0.55000000000000004">
      <c r="A1465" t="s">
        <v>2913</v>
      </c>
      <c r="B1465" s="1">
        <v>40683</v>
      </c>
      <c r="C1465" t="s">
        <v>1</v>
      </c>
      <c r="D1465" t="s">
        <v>6553</v>
      </c>
    </row>
    <row r="1466" spans="1:4" x14ac:dyDescent="0.55000000000000004">
      <c r="A1466" t="s">
        <v>2916</v>
      </c>
      <c r="B1466" s="1">
        <v>40683</v>
      </c>
      <c r="C1466" t="s">
        <v>138</v>
      </c>
      <c r="D1466" t="s">
        <v>6479</v>
      </c>
    </row>
    <row r="1467" spans="1:4" x14ac:dyDescent="0.55000000000000004">
      <c r="A1467" t="s">
        <v>2917</v>
      </c>
      <c r="B1467" s="1">
        <v>40683</v>
      </c>
      <c r="C1467" t="s">
        <v>138</v>
      </c>
      <c r="D1467" t="s">
        <v>6554</v>
      </c>
    </row>
    <row r="1468" spans="1:4" x14ac:dyDescent="0.55000000000000004">
      <c r="A1468" t="s">
        <v>2918</v>
      </c>
      <c r="B1468" s="1">
        <v>40683</v>
      </c>
      <c r="C1468" t="s">
        <v>138</v>
      </c>
      <c r="D1468" t="s">
        <v>6056</v>
      </c>
    </row>
    <row r="1469" spans="1:4" x14ac:dyDescent="0.55000000000000004">
      <c r="A1469" t="s">
        <v>2919</v>
      </c>
      <c r="B1469" s="1">
        <v>40683</v>
      </c>
      <c r="C1469" t="s">
        <v>138</v>
      </c>
      <c r="D1469" t="s">
        <v>5610</v>
      </c>
    </row>
    <row r="1470" spans="1:4" x14ac:dyDescent="0.55000000000000004">
      <c r="A1470" t="s">
        <v>2920</v>
      </c>
      <c r="B1470" s="1">
        <v>40683</v>
      </c>
      <c r="C1470" t="s">
        <v>138</v>
      </c>
      <c r="D1470" t="s">
        <v>6417</v>
      </c>
    </row>
    <row r="1471" spans="1:4" x14ac:dyDescent="0.55000000000000004">
      <c r="A1471" t="s">
        <v>2921</v>
      </c>
      <c r="B1471" s="1">
        <v>40683</v>
      </c>
      <c r="C1471" t="s">
        <v>138</v>
      </c>
      <c r="D1471" t="s">
        <v>6555</v>
      </c>
    </row>
    <row r="1472" spans="1:4" x14ac:dyDescent="0.55000000000000004">
      <c r="A1472" t="s">
        <v>2923</v>
      </c>
      <c r="B1472" s="1">
        <v>40683</v>
      </c>
      <c r="C1472" t="s">
        <v>138</v>
      </c>
      <c r="D1472" t="s">
        <v>6556</v>
      </c>
    </row>
    <row r="1473" spans="1:4" x14ac:dyDescent="0.55000000000000004">
      <c r="A1473" t="s">
        <v>2926</v>
      </c>
      <c r="B1473" s="1">
        <v>40683</v>
      </c>
      <c r="C1473" t="s">
        <v>138</v>
      </c>
      <c r="D1473" t="s">
        <v>6557</v>
      </c>
    </row>
    <row r="1474" spans="1:4" x14ac:dyDescent="0.55000000000000004">
      <c r="A1474" t="s">
        <v>6558</v>
      </c>
      <c r="B1474" s="1">
        <v>40683</v>
      </c>
      <c r="C1474" t="s">
        <v>138</v>
      </c>
      <c r="D1474" t="s">
        <v>6559</v>
      </c>
    </row>
    <row r="1475" spans="1:4" x14ac:dyDescent="0.55000000000000004">
      <c r="A1475" t="s">
        <v>6560</v>
      </c>
      <c r="B1475" s="1">
        <v>40683</v>
      </c>
      <c r="C1475" t="s">
        <v>1</v>
      </c>
      <c r="D1475" t="s">
        <v>6477</v>
      </c>
    </row>
    <row r="1476" spans="1:4" x14ac:dyDescent="0.55000000000000004">
      <c r="A1476" t="s">
        <v>2927</v>
      </c>
      <c r="B1476" s="1">
        <v>40683</v>
      </c>
      <c r="C1476" t="s">
        <v>138</v>
      </c>
      <c r="D1476" t="s">
        <v>6377</v>
      </c>
    </row>
    <row r="1477" spans="1:4" x14ac:dyDescent="0.55000000000000004">
      <c r="A1477" t="s">
        <v>6561</v>
      </c>
      <c r="B1477" s="1">
        <v>40683</v>
      </c>
      <c r="C1477" t="s">
        <v>1</v>
      </c>
      <c r="D1477" t="s">
        <v>6368</v>
      </c>
    </row>
    <row r="1478" spans="1:4" x14ac:dyDescent="0.55000000000000004">
      <c r="A1478" t="s">
        <v>2929</v>
      </c>
      <c r="B1478" s="1">
        <v>40683</v>
      </c>
      <c r="C1478" t="s">
        <v>1</v>
      </c>
      <c r="D1478" t="s">
        <v>6562</v>
      </c>
    </row>
    <row r="1479" spans="1:4" x14ac:dyDescent="0.55000000000000004">
      <c r="A1479" t="s">
        <v>2930</v>
      </c>
      <c r="B1479" s="1">
        <v>40683</v>
      </c>
      <c r="C1479" t="s">
        <v>138</v>
      </c>
      <c r="D1479" t="s">
        <v>6563</v>
      </c>
    </row>
    <row r="1480" spans="1:4" x14ac:dyDescent="0.55000000000000004">
      <c r="A1480" t="s">
        <v>2931</v>
      </c>
      <c r="B1480" s="1">
        <v>40683</v>
      </c>
      <c r="C1480" t="s">
        <v>1</v>
      </c>
      <c r="D1480" t="s">
        <v>6199</v>
      </c>
    </row>
    <row r="1481" spans="1:4" x14ac:dyDescent="0.55000000000000004">
      <c r="A1481" t="s">
        <v>2932</v>
      </c>
      <c r="B1481" s="1">
        <v>40683</v>
      </c>
      <c r="C1481" t="s">
        <v>1</v>
      </c>
      <c r="D1481" t="s">
        <v>6564</v>
      </c>
    </row>
    <row r="1482" spans="1:4" x14ac:dyDescent="0.55000000000000004">
      <c r="A1482" t="s">
        <v>2933</v>
      </c>
      <c r="B1482" s="1">
        <v>40683</v>
      </c>
      <c r="C1482" t="s">
        <v>1</v>
      </c>
      <c r="D1482" t="s">
        <v>6565</v>
      </c>
    </row>
    <row r="1483" spans="1:4" x14ac:dyDescent="0.55000000000000004">
      <c r="A1483" t="s">
        <v>2934</v>
      </c>
      <c r="B1483" s="1">
        <v>40683</v>
      </c>
      <c r="C1483" t="s">
        <v>1</v>
      </c>
      <c r="D1483" t="s">
        <v>6566</v>
      </c>
    </row>
    <row r="1484" spans="1:4" x14ac:dyDescent="0.55000000000000004">
      <c r="A1484" t="s">
        <v>2935</v>
      </c>
      <c r="B1484" s="1">
        <v>40683</v>
      </c>
      <c r="C1484" t="s">
        <v>1</v>
      </c>
      <c r="D1484" t="s">
        <v>6295</v>
      </c>
    </row>
    <row r="1485" spans="1:4" x14ac:dyDescent="0.55000000000000004">
      <c r="A1485" t="s">
        <v>2936</v>
      </c>
      <c r="B1485" s="1">
        <v>40683</v>
      </c>
      <c r="C1485" t="s">
        <v>1</v>
      </c>
      <c r="D1485" t="s">
        <v>6567</v>
      </c>
    </row>
    <row r="1486" spans="1:4" x14ac:dyDescent="0.55000000000000004">
      <c r="A1486" t="s">
        <v>2937</v>
      </c>
      <c r="B1486" s="1">
        <v>40683</v>
      </c>
      <c r="C1486" t="s">
        <v>1</v>
      </c>
      <c r="D1486" t="s">
        <v>5954</v>
      </c>
    </row>
    <row r="1487" spans="1:4" x14ac:dyDescent="0.55000000000000004">
      <c r="A1487" t="s">
        <v>2938</v>
      </c>
      <c r="B1487" s="1">
        <v>40686</v>
      </c>
      <c r="C1487" t="s">
        <v>138</v>
      </c>
      <c r="D1487" t="s">
        <v>6568</v>
      </c>
    </row>
    <row r="1488" spans="1:4" x14ac:dyDescent="0.55000000000000004">
      <c r="A1488" t="s">
        <v>2939</v>
      </c>
      <c r="B1488" s="1">
        <v>40686</v>
      </c>
      <c r="C1488" t="s">
        <v>1</v>
      </c>
      <c r="D1488" t="s">
        <v>6569</v>
      </c>
    </row>
    <row r="1489" spans="1:4" x14ac:dyDescent="0.55000000000000004">
      <c r="A1489" t="s">
        <v>2942</v>
      </c>
      <c r="B1489" s="1">
        <v>40686</v>
      </c>
      <c r="C1489" t="s">
        <v>1</v>
      </c>
      <c r="D1489" t="s">
        <v>6570</v>
      </c>
    </row>
    <row r="1490" spans="1:4" x14ac:dyDescent="0.55000000000000004">
      <c r="A1490" t="s">
        <v>2943</v>
      </c>
      <c r="B1490" s="1">
        <v>40686</v>
      </c>
      <c r="C1490" t="s">
        <v>1</v>
      </c>
      <c r="D1490" t="s">
        <v>6295</v>
      </c>
    </row>
    <row r="1491" spans="1:4" x14ac:dyDescent="0.55000000000000004">
      <c r="A1491" t="s">
        <v>2944</v>
      </c>
      <c r="B1491" s="1">
        <v>40686</v>
      </c>
      <c r="C1491" t="s">
        <v>1</v>
      </c>
      <c r="D1491" t="s">
        <v>6571</v>
      </c>
    </row>
    <row r="1492" spans="1:4" x14ac:dyDescent="0.55000000000000004">
      <c r="A1492" t="s">
        <v>2945</v>
      </c>
      <c r="B1492" s="1">
        <v>40686</v>
      </c>
      <c r="C1492" t="s">
        <v>1</v>
      </c>
      <c r="D1492" t="s">
        <v>5482</v>
      </c>
    </row>
    <row r="1493" spans="1:4" x14ac:dyDescent="0.55000000000000004">
      <c r="A1493" t="s">
        <v>2946</v>
      </c>
      <c r="B1493" s="1">
        <v>40686</v>
      </c>
      <c r="C1493" t="s">
        <v>1</v>
      </c>
      <c r="D1493" t="s">
        <v>6572</v>
      </c>
    </row>
    <row r="1494" spans="1:4" x14ac:dyDescent="0.55000000000000004">
      <c r="A1494" t="s">
        <v>2947</v>
      </c>
      <c r="B1494" s="1">
        <v>40686</v>
      </c>
      <c r="C1494" t="s">
        <v>138</v>
      </c>
      <c r="D1494" t="s">
        <v>6573</v>
      </c>
    </row>
    <row r="1495" spans="1:4" x14ac:dyDescent="0.55000000000000004">
      <c r="A1495" t="s">
        <v>2950</v>
      </c>
      <c r="B1495" s="1">
        <v>40686</v>
      </c>
      <c r="C1495" t="s">
        <v>1</v>
      </c>
      <c r="D1495" t="s">
        <v>6477</v>
      </c>
    </row>
    <row r="1496" spans="1:4" x14ac:dyDescent="0.55000000000000004">
      <c r="A1496" t="s">
        <v>2951</v>
      </c>
      <c r="B1496" s="1">
        <v>40686</v>
      </c>
      <c r="C1496" t="s">
        <v>1</v>
      </c>
      <c r="D1496" t="s">
        <v>6574</v>
      </c>
    </row>
    <row r="1497" spans="1:4" x14ac:dyDescent="0.55000000000000004">
      <c r="A1497" t="s">
        <v>2952</v>
      </c>
      <c r="B1497" s="1">
        <v>40686</v>
      </c>
      <c r="C1497" t="s">
        <v>1</v>
      </c>
      <c r="D1497" t="s">
        <v>6575</v>
      </c>
    </row>
    <row r="1498" spans="1:4" x14ac:dyDescent="0.55000000000000004">
      <c r="A1498" t="s">
        <v>2953</v>
      </c>
      <c r="B1498" s="1">
        <v>40686</v>
      </c>
      <c r="C1498" t="s">
        <v>138</v>
      </c>
      <c r="D1498" t="s">
        <v>6346</v>
      </c>
    </row>
    <row r="1499" spans="1:4" x14ac:dyDescent="0.55000000000000004">
      <c r="A1499" t="s">
        <v>2958</v>
      </c>
      <c r="B1499" s="1">
        <v>40686</v>
      </c>
      <c r="C1499" t="s">
        <v>138</v>
      </c>
      <c r="D1499" t="s">
        <v>6346</v>
      </c>
    </row>
    <row r="1500" spans="1:4" x14ac:dyDescent="0.55000000000000004">
      <c r="A1500" t="s">
        <v>2959</v>
      </c>
      <c r="B1500" s="1">
        <v>40686</v>
      </c>
      <c r="C1500" t="s">
        <v>138</v>
      </c>
      <c r="D1500" t="s">
        <v>6548</v>
      </c>
    </row>
    <row r="1501" spans="1:4" x14ac:dyDescent="0.55000000000000004">
      <c r="A1501" t="s">
        <v>2960</v>
      </c>
      <c r="B1501" s="1">
        <v>40688</v>
      </c>
      <c r="C1501" t="s">
        <v>1</v>
      </c>
      <c r="D1501" t="s">
        <v>6576</v>
      </c>
    </row>
    <row r="1502" spans="1:4" x14ac:dyDescent="0.55000000000000004">
      <c r="A1502" t="s">
        <v>2961</v>
      </c>
      <c r="B1502" s="1">
        <v>40688</v>
      </c>
      <c r="C1502" t="s">
        <v>138</v>
      </c>
      <c r="D1502" t="s">
        <v>6577</v>
      </c>
    </row>
    <row r="1503" spans="1:4" x14ac:dyDescent="0.55000000000000004">
      <c r="A1503" t="s">
        <v>2962</v>
      </c>
      <c r="B1503" s="1">
        <v>40688</v>
      </c>
      <c r="C1503" t="s">
        <v>138</v>
      </c>
      <c r="D1503" t="s">
        <v>6578</v>
      </c>
    </row>
    <row r="1504" spans="1:4" x14ac:dyDescent="0.55000000000000004">
      <c r="A1504" t="s">
        <v>2965</v>
      </c>
      <c r="B1504" s="1">
        <v>40688</v>
      </c>
      <c r="C1504" t="s">
        <v>138</v>
      </c>
      <c r="D1504" t="s">
        <v>6579</v>
      </c>
    </row>
    <row r="1505" spans="1:4" x14ac:dyDescent="0.55000000000000004">
      <c r="A1505" t="s">
        <v>2966</v>
      </c>
      <c r="B1505" s="1">
        <v>40688</v>
      </c>
      <c r="C1505" t="s">
        <v>138</v>
      </c>
      <c r="D1505" t="s">
        <v>6580</v>
      </c>
    </row>
    <row r="1506" spans="1:4" x14ac:dyDescent="0.55000000000000004">
      <c r="A1506" t="s">
        <v>2967</v>
      </c>
      <c r="B1506" s="1">
        <v>40688</v>
      </c>
      <c r="C1506" t="s">
        <v>138</v>
      </c>
      <c r="D1506" t="s">
        <v>6346</v>
      </c>
    </row>
    <row r="1507" spans="1:4" x14ac:dyDescent="0.55000000000000004">
      <c r="A1507" t="s">
        <v>2968</v>
      </c>
      <c r="B1507" s="1">
        <v>40688</v>
      </c>
      <c r="C1507" t="s">
        <v>138</v>
      </c>
      <c r="D1507" t="s">
        <v>6581</v>
      </c>
    </row>
    <row r="1508" spans="1:4" x14ac:dyDescent="0.55000000000000004">
      <c r="A1508" t="s">
        <v>2969</v>
      </c>
      <c r="B1508" s="1">
        <v>40688</v>
      </c>
      <c r="C1508" t="s">
        <v>138</v>
      </c>
      <c r="D1508" t="s">
        <v>6582</v>
      </c>
    </row>
    <row r="1509" spans="1:4" x14ac:dyDescent="0.55000000000000004">
      <c r="A1509" t="s">
        <v>2970</v>
      </c>
      <c r="B1509" s="1">
        <v>40688</v>
      </c>
      <c r="C1509" t="s">
        <v>1</v>
      </c>
      <c r="D1509" t="s">
        <v>5623</v>
      </c>
    </row>
    <row r="1510" spans="1:4" x14ac:dyDescent="0.55000000000000004">
      <c r="A1510" t="s">
        <v>2972</v>
      </c>
      <c r="B1510" s="1">
        <v>40688</v>
      </c>
      <c r="C1510" t="s">
        <v>1</v>
      </c>
      <c r="D1510" t="s">
        <v>6566</v>
      </c>
    </row>
    <row r="1511" spans="1:4" x14ac:dyDescent="0.55000000000000004">
      <c r="A1511" t="s">
        <v>2973</v>
      </c>
      <c r="B1511" s="1">
        <v>40688</v>
      </c>
      <c r="C1511" t="s">
        <v>1</v>
      </c>
      <c r="D1511" t="s">
        <v>6583</v>
      </c>
    </row>
    <row r="1512" spans="1:4" x14ac:dyDescent="0.55000000000000004">
      <c r="A1512" t="s">
        <v>2974</v>
      </c>
      <c r="B1512" s="1">
        <v>40688</v>
      </c>
      <c r="C1512" t="s">
        <v>1</v>
      </c>
      <c r="D1512" t="s">
        <v>6538</v>
      </c>
    </row>
    <row r="1513" spans="1:4" x14ac:dyDescent="0.55000000000000004">
      <c r="A1513" t="s">
        <v>2975</v>
      </c>
      <c r="B1513" s="1">
        <v>40688</v>
      </c>
      <c r="C1513" t="s">
        <v>1</v>
      </c>
      <c r="D1513" t="s">
        <v>6553</v>
      </c>
    </row>
    <row r="1514" spans="1:4" x14ac:dyDescent="0.55000000000000004">
      <c r="A1514" t="s">
        <v>2976</v>
      </c>
      <c r="B1514" s="1">
        <v>40688</v>
      </c>
      <c r="C1514" t="s">
        <v>138</v>
      </c>
      <c r="D1514" t="s">
        <v>5870</v>
      </c>
    </row>
    <row r="1515" spans="1:4" x14ac:dyDescent="0.55000000000000004">
      <c r="A1515" t="s">
        <v>2977</v>
      </c>
      <c r="B1515" s="1">
        <v>40688</v>
      </c>
      <c r="C1515" t="s">
        <v>138</v>
      </c>
      <c r="D1515" t="s">
        <v>5717</v>
      </c>
    </row>
    <row r="1516" spans="1:4" x14ac:dyDescent="0.55000000000000004">
      <c r="A1516" t="s">
        <v>2980</v>
      </c>
      <c r="B1516" s="1">
        <v>40688</v>
      </c>
      <c r="C1516" t="s">
        <v>138</v>
      </c>
      <c r="D1516" t="s">
        <v>6584</v>
      </c>
    </row>
    <row r="1517" spans="1:4" x14ac:dyDescent="0.55000000000000004">
      <c r="A1517" t="s">
        <v>2990</v>
      </c>
      <c r="B1517" s="1">
        <v>40688</v>
      </c>
      <c r="C1517" t="s">
        <v>1</v>
      </c>
      <c r="D1517" t="s">
        <v>6585</v>
      </c>
    </row>
    <row r="1518" spans="1:4" x14ac:dyDescent="0.55000000000000004">
      <c r="A1518" t="s">
        <v>2992</v>
      </c>
      <c r="B1518" s="1">
        <v>40688</v>
      </c>
      <c r="C1518" t="s">
        <v>138</v>
      </c>
      <c r="D1518" t="s">
        <v>6586</v>
      </c>
    </row>
    <row r="1519" spans="1:4" x14ac:dyDescent="0.55000000000000004">
      <c r="A1519" t="s">
        <v>2995</v>
      </c>
      <c r="B1519" s="1">
        <v>40688</v>
      </c>
      <c r="C1519" t="s">
        <v>1</v>
      </c>
      <c r="D1519" t="s">
        <v>6585</v>
      </c>
    </row>
    <row r="1520" spans="1:4" x14ac:dyDescent="0.55000000000000004">
      <c r="A1520" t="s">
        <v>2996</v>
      </c>
      <c r="B1520" s="1">
        <v>40688</v>
      </c>
      <c r="C1520" t="s">
        <v>1</v>
      </c>
      <c r="D1520" t="s">
        <v>6587</v>
      </c>
    </row>
    <row r="1521" spans="1:4" x14ac:dyDescent="0.55000000000000004">
      <c r="A1521" t="s">
        <v>2997</v>
      </c>
      <c r="B1521" s="1">
        <v>40688</v>
      </c>
      <c r="C1521" t="s">
        <v>1</v>
      </c>
      <c r="D1521" t="s">
        <v>6550</v>
      </c>
    </row>
    <row r="1522" spans="1:4" x14ac:dyDescent="0.55000000000000004">
      <c r="A1522" t="s">
        <v>2998</v>
      </c>
      <c r="B1522" s="1">
        <v>40688</v>
      </c>
      <c r="C1522" t="s">
        <v>138</v>
      </c>
      <c r="D1522" t="s">
        <v>6588</v>
      </c>
    </row>
    <row r="1523" spans="1:4" x14ac:dyDescent="0.55000000000000004">
      <c r="A1523" t="s">
        <v>2999</v>
      </c>
      <c r="B1523" s="1">
        <v>40688</v>
      </c>
      <c r="C1523" t="s">
        <v>1</v>
      </c>
      <c r="D1523" t="s">
        <v>6589</v>
      </c>
    </row>
    <row r="1524" spans="1:4" x14ac:dyDescent="0.55000000000000004">
      <c r="A1524" t="s">
        <v>3003</v>
      </c>
      <c r="B1524" s="1">
        <v>40688</v>
      </c>
      <c r="C1524" t="s">
        <v>1</v>
      </c>
      <c r="D1524" t="s">
        <v>6590</v>
      </c>
    </row>
    <row r="1525" spans="1:4" x14ac:dyDescent="0.55000000000000004">
      <c r="A1525" t="s">
        <v>3004</v>
      </c>
      <c r="B1525" s="1">
        <v>40688</v>
      </c>
      <c r="C1525" t="s">
        <v>138</v>
      </c>
      <c r="D1525" t="s">
        <v>6591</v>
      </c>
    </row>
    <row r="1526" spans="1:4" x14ac:dyDescent="0.55000000000000004">
      <c r="A1526" t="s">
        <v>3007</v>
      </c>
      <c r="B1526" s="1">
        <v>40689</v>
      </c>
      <c r="C1526" t="s">
        <v>138</v>
      </c>
      <c r="D1526" t="s">
        <v>6592</v>
      </c>
    </row>
    <row r="1527" spans="1:4" x14ac:dyDescent="0.55000000000000004">
      <c r="A1527" t="s">
        <v>3008</v>
      </c>
      <c r="B1527" s="1">
        <v>40689</v>
      </c>
      <c r="C1527" t="s">
        <v>1</v>
      </c>
      <c r="D1527" t="s">
        <v>6593</v>
      </c>
    </row>
    <row r="1528" spans="1:4" x14ac:dyDescent="0.55000000000000004">
      <c r="A1528" t="s">
        <v>3009</v>
      </c>
      <c r="B1528" s="1">
        <v>40689</v>
      </c>
      <c r="C1528" t="s">
        <v>1</v>
      </c>
      <c r="D1528" t="s">
        <v>6594</v>
      </c>
    </row>
    <row r="1529" spans="1:4" x14ac:dyDescent="0.55000000000000004">
      <c r="A1529" t="s">
        <v>3010</v>
      </c>
      <c r="B1529" s="1">
        <v>40689</v>
      </c>
      <c r="C1529" t="s">
        <v>1</v>
      </c>
      <c r="D1529" t="s">
        <v>6595</v>
      </c>
    </row>
    <row r="1530" spans="1:4" x14ac:dyDescent="0.55000000000000004">
      <c r="A1530" t="s">
        <v>3011</v>
      </c>
      <c r="B1530" s="1">
        <v>40689</v>
      </c>
      <c r="C1530" t="s">
        <v>138</v>
      </c>
      <c r="D1530" t="s">
        <v>6573</v>
      </c>
    </row>
    <row r="1531" spans="1:4" x14ac:dyDescent="0.55000000000000004">
      <c r="A1531" t="s">
        <v>3012</v>
      </c>
      <c r="B1531" s="1">
        <v>40689</v>
      </c>
      <c r="C1531" t="s">
        <v>138</v>
      </c>
      <c r="D1531" t="s">
        <v>6346</v>
      </c>
    </row>
    <row r="1532" spans="1:4" x14ac:dyDescent="0.55000000000000004">
      <c r="A1532" t="s">
        <v>3013</v>
      </c>
      <c r="B1532" s="1">
        <v>40689</v>
      </c>
      <c r="C1532" t="s">
        <v>1</v>
      </c>
      <c r="D1532" t="s">
        <v>6596</v>
      </c>
    </row>
    <row r="1533" spans="1:4" x14ac:dyDescent="0.55000000000000004">
      <c r="A1533" t="s">
        <v>3014</v>
      </c>
      <c r="B1533" s="1">
        <v>40689</v>
      </c>
      <c r="C1533" t="s">
        <v>1</v>
      </c>
      <c r="D1533" t="s">
        <v>6597</v>
      </c>
    </row>
    <row r="1534" spans="1:4" x14ac:dyDescent="0.55000000000000004">
      <c r="A1534" t="s">
        <v>3015</v>
      </c>
      <c r="B1534" s="1">
        <v>40690</v>
      </c>
      <c r="C1534" t="s">
        <v>138</v>
      </c>
      <c r="D1534" t="s">
        <v>6056</v>
      </c>
    </row>
    <row r="1535" spans="1:4" x14ac:dyDescent="0.55000000000000004">
      <c r="A1535" t="s">
        <v>3016</v>
      </c>
      <c r="B1535" s="1">
        <v>40690</v>
      </c>
      <c r="C1535" t="s">
        <v>138</v>
      </c>
      <c r="D1535" t="s">
        <v>5873</v>
      </c>
    </row>
    <row r="1536" spans="1:4" x14ac:dyDescent="0.55000000000000004">
      <c r="A1536" t="s">
        <v>3017</v>
      </c>
      <c r="B1536" s="1">
        <v>40690</v>
      </c>
      <c r="C1536" t="s">
        <v>138</v>
      </c>
      <c r="D1536" t="s">
        <v>5717</v>
      </c>
    </row>
    <row r="1537" spans="1:4" x14ac:dyDescent="0.55000000000000004">
      <c r="A1537" t="s">
        <v>6598</v>
      </c>
      <c r="B1537" s="1">
        <v>40690</v>
      </c>
      <c r="C1537" t="s">
        <v>138</v>
      </c>
      <c r="D1537" t="s">
        <v>6599</v>
      </c>
    </row>
    <row r="1538" spans="1:4" x14ac:dyDescent="0.55000000000000004">
      <c r="A1538" t="s">
        <v>3018</v>
      </c>
      <c r="B1538" s="1">
        <v>40690</v>
      </c>
      <c r="C1538" t="s">
        <v>138</v>
      </c>
      <c r="D1538" t="s">
        <v>6600</v>
      </c>
    </row>
    <row r="1539" spans="1:4" x14ac:dyDescent="0.55000000000000004">
      <c r="A1539" t="s">
        <v>3019</v>
      </c>
      <c r="B1539" s="1">
        <v>40690</v>
      </c>
      <c r="C1539" t="s">
        <v>1</v>
      </c>
      <c r="D1539" t="s">
        <v>6601</v>
      </c>
    </row>
    <row r="1540" spans="1:4" x14ac:dyDescent="0.55000000000000004">
      <c r="A1540" t="s">
        <v>3020</v>
      </c>
      <c r="B1540" s="1">
        <v>40690</v>
      </c>
      <c r="C1540" t="s">
        <v>138</v>
      </c>
      <c r="D1540" t="s">
        <v>5732</v>
      </c>
    </row>
    <row r="1541" spans="1:4" x14ac:dyDescent="0.55000000000000004">
      <c r="A1541" t="s">
        <v>3021</v>
      </c>
      <c r="B1541" s="1">
        <v>40690</v>
      </c>
      <c r="C1541" t="s">
        <v>1</v>
      </c>
      <c r="D1541" t="s">
        <v>5623</v>
      </c>
    </row>
    <row r="1542" spans="1:4" x14ac:dyDescent="0.55000000000000004">
      <c r="A1542" t="s">
        <v>3022</v>
      </c>
      <c r="B1542" s="1">
        <v>40694</v>
      </c>
      <c r="C1542" t="s">
        <v>1</v>
      </c>
      <c r="D1542" t="s">
        <v>6602</v>
      </c>
    </row>
    <row r="1543" spans="1:4" x14ac:dyDescent="0.55000000000000004">
      <c r="A1543" t="s">
        <v>3025</v>
      </c>
      <c r="B1543" s="1">
        <v>40694</v>
      </c>
      <c r="C1543" t="s">
        <v>138</v>
      </c>
      <c r="D1543" t="s">
        <v>6603</v>
      </c>
    </row>
    <row r="1544" spans="1:4" x14ac:dyDescent="0.55000000000000004">
      <c r="A1544" t="s">
        <v>3028</v>
      </c>
      <c r="B1544" s="1">
        <v>40694</v>
      </c>
      <c r="C1544" t="s">
        <v>1</v>
      </c>
      <c r="D1544" t="s">
        <v>6604</v>
      </c>
    </row>
    <row r="1545" spans="1:4" x14ac:dyDescent="0.55000000000000004">
      <c r="A1545" t="s">
        <v>3031</v>
      </c>
      <c r="B1545" s="1">
        <v>40694</v>
      </c>
      <c r="C1545" t="s">
        <v>1</v>
      </c>
      <c r="D1545" t="s">
        <v>6605</v>
      </c>
    </row>
    <row r="1546" spans="1:4" x14ac:dyDescent="0.55000000000000004">
      <c r="A1546" t="s">
        <v>3032</v>
      </c>
      <c r="B1546" s="1">
        <v>40694</v>
      </c>
      <c r="C1546" t="s">
        <v>1</v>
      </c>
      <c r="D1546" t="s">
        <v>6606</v>
      </c>
    </row>
    <row r="1547" spans="1:4" x14ac:dyDescent="0.55000000000000004">
      <c r="A1547" t="s">
        <v>3033</v>
      </c>
      <c r="B1547" s="1">
        <v>40694</v>
      </c>
      <c r="C1547" t="s">
        <v>1</v>
      </c>
      <c r="D1547" t="s">
        <v>6607</v>
      </c>
    </row>
    <row r="1548" spans="1:4" x14ac:dyDescent="0.55000000000000004">
      <c r="A1548" t="s">
        <v>3034</v>
      </c>
      <c r="B1548" s="1">
        <v>40694</v>
      </c>
      <c r="C1548" t="s">
        <v>1</v>
      </c>
      <c r="D1548" t="s">
        <v>6608</v>
      </c>
    </row>
    <row r="1549" spans="1:4" x14ac:dyDescent="0.55000000000000004">
      <c r="A1549" t="s">
        <v>3035</v>
      </c>
      <c r="B1549" s="1">
        <v>40694</v>
      </c>
      <c r="C1549" t="s">
        <v>1</v>
      </c>
      <c r="D1549" t="s">
        <v>6609</v>
      </c>
    </row>
    <row r="1550" spans="1:4" x14ac:dyDescent="0.55000000000000004">
      <c r="A1550" t="s">
        <v>3036</v>
      </c>
      <c r="B1550" s="1">
        <v>40694</v>
      </c>
      <c r="C1550" t="s">
        <v>138</v>
      </c>
      <c r="D1550" t="s">
        <v>6286</v>
      </c>
    </row>
    <row r="1551" spans="1:4" x14ac:dyDescent="0.55000000000000004">
      <c r="A1551" t="s">
        <v>3037</v>
      </c>
      <c r="B1551" s="1">
        <v>40694</v>
      </c>
      <c r="C1551" t="s">
        <v>138</v>
      </c>
      <c r="D1551" t="s">
        <v>6420</v>
      </c>
    </row>
    <row r="1552" spans="1:4" x14ac:dyDescent="0.55000000000000004">
      <c r="A1552" t="s">
        <v>3038</v>
      </c>
      <c r="B1552" s="1">
        <v>40694</v>
      </c>
      <c r="C1552" t="s">
        <v>1</v>
      </c>
      <c r="D1552" t="s">
        <v>6610</v>
      </c>
    </row>
    <row r="1553" spans="1:4" x14ac:dyDescent="0.55000000000000004">
      <c r="A1553" t="s">
        <v>3039</v>
      </c>
      <c r="B1553" s="1">
        <v>40694</v>
      </c>
      <c r="C1553" t="s">
        <v>138</v>
      </c>
      <c r="D1553" t="s">
        <v>6611</v>
      </c>
    </row>
    <row r="1554" spans="1:4" x14ac:dyDescent="0.55000000000000004">
      <c r="A1554" t="s">
        <v>3042</v>
      </c>
      <c r="B1554" s="1">
        <v>40694</v>
      </c>
      <c r="C1554" t="s">
        <v>138</v>
      </c>
      <c r="D1554" t="s">
        <v>6576</v>
      </c>
    </row>
    <row r="1555" spans="1:4" x14ac:dyDescent="0.55000000000000004">
      <c r="A1555" t="s">
        <v>3043</v>
      </c>
      <c r="B1555" s="1">
        <v>40695</v>
      </c>
      <c r="C1555" t="s">
        <v>138</v>
      </c>
      <c r="D1555" t="s">
        <v>5844</v>
      </c>
    </row>
    <row r="1556" spans="1:4" x14ac:dyDescent="0.55000000000000004">
      <c r="A1556" t="s">
        <v>3054</v>
      </c>
      <c r="B1556" s="1">
        <v>40695</v>
      </c>
      <c r="C1556" t="s">
        <v>138</v>
      </c>
      <c r="D1556" t="s">
        <v>6612</v>
      </c>
    </row>
    <row r="1557" spans="1:4" x14ac:dyDescent="0.55000000000000004">
      <c r="A1557" t="s">
        <v>3055</v>
      </c>
      <c r="B1557" s="1">
        <v>40695</v>
      </c>
      <c r="C1557" t="s">
        <v>138</v>
      </c>
      <c r="D1557" t="s">
        <v>6613</v>
      </c>
    </row>
    <row r="1558" spans="1:4" x14ac:dyDescent="0.55000000000000004">
      <c r="A1558" t="s">
        <v>3056</v>
      </c>
      <c r="B1558" s="1">
        <v>40695</v>
      </c>
      <c r="C1558" t="s">
        <v>138</v>
      </c>
      <c r="D1558" t="s">
        <v>6614</v>
      </c>
    </row>
    <row r="1559" spans="1:4" x14ac:dyDescent="0.55000000000000004">
      <c r="A1559" t="s">
        <v>3057</v>
      </c>
      <c r="B1559" s="1">
        <v>40695</v>
      </c>
      <c r="C1559" t="s">
        <v>1</v>
      </c>
      <c r="D1559" t="s">
        <v>6615</v>
      </c>
    </row>
    <row r="1560" spans="1:4" x14ac:dyDescent="0.55000000000000004">
      <c r="A1560" t="s">
        <v>3058</v>
      </c>
      <c r="B1560" s="1">
        <v>40695</v>
      </c>
      <c r="C1560" t="s">
        <v>138</v>
      </c>
      <c r="D1560" t="s">
        <v>6322</v>
      </c>
    </row>
    <row r="1561" spans="1:4" x14ac:dyDescent="0.55000000000000004">
      <c r="A1561" t="s">
        <v>3060</v>
      </c>
      <c r="B1561" s="1">
        <v>40695</v>
      </c>
      <c r="C1561" t="s">
        <v>138</v>
      </c>
      <c r="D1561" t="s">
        <v>6616</v>
      </c>
    </row>
    <row r="1562" spans="1:4" x14ac:dyDescent="0.55000000000000004">
      <c r="A1562" t="s">
        <v>3061</v>
      </c>
      <c r="B1562" s="1">
        <v>40695</v>
      </c>
      <c r="C1562" t="s">
        <v>138</v>
      </c>
      <c r="D1562" t="s">
        <v>6617</v>
      </c>
    </row>
    <row r="1563" spans="1:4" x14ac:dyDescent="0.55000000000000004">
      <c r="A1563" t="s">
        <v>3063</v>
      </c>
      <c r="B1563" s="1">
        <v>40695</v>
      </c>
      <c r="C1563" t="s">
        <v>138</v>
      </c>
      <c r="D1563" t="s">
        <v>6618</v>
      </c>
    </row>
    <row r="1564" spans="1:4" x14ac:dyDescent="0.55000000000000004">
      <c r="A1564" t="s">
        <v>3064</v>
      </c>
      <c r="B1564" s="1">
        <v>40695</v>
      </c>
      <c r="C1564" t="s">
        <v>138</v>
      </c>
      <c r="D1564" t="s">
        <v>6619</v>
      </c>
    </row>
    <row r="1565" spans="1:4" x14ac:dyDescent="0.55000000000000004">
      <c r="A1565" t="s">
        <v>3070</v>
      </c>
      <c r="B1565" s="1">
        <v>40695</v>
      </c>
      <c r="C1565" t="s">
        <v>1</v>
      </c>
      <c r="D1565" t="s">
        <v>6084</v>
      </c>
    </row>
    <row r="1566" spans="1:4" x14ac:dyDescent="0.55000000000000004">
      <c r="A1566" t="s">
        <v>3071</v>
      </c>
      <c r="B1566" s="1">
        <v>40695</v>
      </c>
      <c r="C1566" t="s">
        <v>138</v>
      </c>
      <c r="D1566" t="s">
        <v>6620</v>
      </c>
    </row>
    <row r="1567" spans="1:4" x14ac:dyDescent="0.55000000000000004">
      <c r="A1567" t="s">
        <v>3074</v>
      </c>
      <c r="B1567" s="1">
        <v>40695</v>
      </c>
      <c r="C1567" t="s">
        <v>138</v>
      </c>
      <c r="D1567" t="s">
        <v>6621</v>
      </c>
    </row>
    <row r="1568" spans="1:4" x14ac:dyDescent="0.55000000000000004">
      <c r="A1568" t="s">
        <v>3075</v>
      </c>
      <c r="B1568" s="1">
        <v>40695</v>
      </c>
      <c r="C1568" t="s">
        <v>138</v>
      </c>
      <c r="D1568" t="s">
        <v>6622</v>
      </c>
    </row>
    <row r="1569" spans="1:4" x14ac:dyDescent="0.55000000000000004">
      <c r="A1569" t="s">
        <v>3076</v>
      </c>
      <c r="B1569" s="1">
        <v>40695</v>
      </c>
      <c r="C1569" t="s">
        <v>1</v>
      </c>
      <c r="D1569" t="s">
        <v>6576</v>
      </c>
    </row>
    <row r="1570" spans="1:4" x14ac:dyDescent="0.55000000000000004">
      <c r="A1570" t="s">
        <v>3077</v>
      </c>
      <c r="B1570" s="1">
        <v>40695</v>
      </c>
      <c r="C1570" t="s">
        <v>138</v>
      </c>
      <c r="D1570" t="s">
        <v>6573</v>
      </c>
    </row>
    <row r="1571" spans="1:4" x14ac:dyDescent="0.55000000000000004">
      <c r="A1571" t="s">
        <v>6623</v>
      </c>
      <c r="B1571" s="1">
        <v>40695</v>
      </c>
      <c r="C1571" t="s">
        <v>1</v>
      </c>
      <c r="D1571" t="s">
        <v>6575</v>
      </c>
    </row>
    <row r="1572" spans="1:4" x14ac:dyDescent="0.55000000000000004">
      <c r="A1572" t="s">
        <v>3078</v>
      </c>
      <c r="B1572" s="1">
        <v>40695</v>
      </c>
      <c r="C1572" t="s">
        <v>1</v>
      </c>
      <c r="D1572" t="s">
        <v>6624</v>
      </c>
    </row>
    <row r="1573" spans="1:4" x14ac:dyDescent="0.55000000000000004">
      <c r="A1573" t="s">
        <v>3079</v>
      </c>
      <c r="B1573" s="1">
        <v>40695</v>
      </c>
      <c r="C1573" t="s">
        <v>138</v>
      </c>
      <c r="D1573" t="s">
        <v>6625</v>
      </c>
    </row>
    <row r="1574" spans="1:4" x14ac:dyDescent="0.55000000000000004">
      <c r="A1574" t="s">
        <v>3080</v>
      </c>
      <c r="B1574" s="1">
        <v>40695</v>
      </c>
      <c r="C1574" t="s">
        <v>138</v>
      </c>
      <c r="D1574" t="s">
        <v>6626</v>
      </c>
    </row>
    <row r="1575" spans="1:4" x14ac:dyDescent="0.55000000000000004">
      <c r="A1575" t="s">
        <v>3081</v>
      </c>
      <c r="B1575" s="1">
        <v>40695</v>
      </c>
      <c r="C1575" t="s">
        <v>138</v>
      </c>
      <c r="D1575" t="s">
        <v>6627</v>
      </c>
    </row>
    <row r="1576" spans="1:4" x14ac:dyDescent="0.55000000000000004">
      <c r="A1576" t="s">
        <v>3087</v>
      </c>
      <c r="B1576" s="1">
        <v>40695</v>
      </c>
      <c r="C1576" t="s">
        <v>138</v>
      </c>
      <c r="D1576" t="s">
        <v>6628</v>
      </c>
    </row>
    <row r="1577" spans="1:4" x14ac:dyDescent="0.55000000000000004">
      <c r="A1577" t="s">
        <v>6629</v>
      </c>
      <c r="B1577" s="1">
        <v>40696</v>
      </c>
      <c r="C1577" t="s">
        <v>138</v>
      </c>
      <c r="D1577" t="s">
        <v>6585</v>
      </c>
    </row>
    <row r="1578" spans="1:4" x14ac:dyDescent="0.55000000000000004">
      <c r="A1578" t="s">
        <v>3088</v>
      </c>
      <c r="B1578" s="1">
        <v>40696</v>
      </c>
      <c r="C1578" t="s">
        <v>138</v>
      </c>
      <c r="D1578" t="s">
        <v>6108</v>
      </c>
    </row>
    <row r="1579" spans="1:4" x14ac:dyDescent="0.55000000000000004">
      <c r="A1579" t="s">
        <v>6630</v>
      </c>
      <c r="B1579" s="1">
        <v>40696</v>
      </c>
      <c r="C1579" t="s">
        <v>138</v>
      </c>
      <c r="D1579" t="s">
        <v>6585</v>
      </c>
    </row>
    <row r="1580" spans="1:4" x14ac:dyDescent="0.55000000000000004">
      <c r="A1580" t="s">
        <v>3089</v>
      </c>
      <c r="B1580" s="1">
        <v>40697</v>
      </c>
      <c r="C1580" t="s">
        <v>138</v>
      </c>
      <c r="D1580" t="s">
        <v>6631</v>
      </c>
    </row>
    <row r="1581" spans="1:4" x14ac:dyDescent="0.55000000000000004">
      <c r="A1581" t="s">
        <v>3090</v>
      </c>
      <c r="B1581" s="1">
        <v>40697</v>
      </c>
      <c r="C1581" t="s">
        <v>138</v>
      </c>
      <c r="D1581" t="s">
        <v>6584</v>
      </c>
    </row>
    <row r="1582" spans="1:4" x14ac:dyDescent="0.55000000000000004">
      <c r="A1582" t="s">
        <v>3091</v>
      </c>
      <c r="B1582" s="1">
        <v>40697</v>
      </c>
      <c r="C1582" t="s">
        <v>1</v>
      </c>
      <c r="D1582" t="s">
        <v>6632</v>
      </c>
    </row>
    <row r="1583" spans="1:4" x14ac:dyDescent="0.55000000000000004">
      <c r="A1583" t="s">
        <v>3094</v>
      </c>
      <c r="B1583" s="1">
        <v>40697</v>
      </c>
      <c r="C1583" t="s">
        <v>1</v>
      </c>
      <c r="D1583" t="s">
        <v>6589</v>
      </c>
    </row>
    <row r="1584" spans="1:4" x14ac:dyDescent="0.55000000000000004">
      <c r="A1584" t="s">
        <v>3095</v>
      </c>
      <c r="B1584" s="1">
        <v>40697</v>
      </c>
      <c r="C1584" t="s">
        <v>1</v>
      </c>
      <c r="D1584" t="s">
        <v>6099</v>
      </c>
    </row>
    <row r="1585" spans="1:4" x14ac:dyDescent="0.55000000000000004">
      <c r="A1585" t="s">
        <v>3098</v>
      </c>
      <c r="B1585" s="1">
        <v>40697</v>
      </c>
      <c r="C1585" t="s">
        <v>1</v>
      </c>
      <c r="D1585" t="s">
        <v>6633</v>
      </c>
    </row>
    <row r="1586" spans="1:4" x14ac:dyDescent="0.55000000000000004">
      <c r="A1586" t="s">
        <v>3099</v>
      </c>
      <c r="B1586" s="1">
        <v>40697</v>
      </c>
      <c r="C1586" t="s">
        <v>138</v>
      </c>
      <c r="D1586" t="s">
        <v>6579</v>
      </c>
    </row>
    <row r="1587" spans="1:4" x14ac:dyDescent="0.55000000000000004">
      <c r="A1587" t="s">
        <v>3101</v>
      </c>
      <c r="B1587" s="1">
        <v>40697</v>
      </c>
      <c r="C1587" t="s">
        <v>1</v>
      </c>
      <c r="D1587" t="s">
        <v>6634</v>
      </c>
    </row>
    <row r="1588" spans="1:4" x14ac:dyDescent="0.55000000000000004">
      <c r="A1588" t="s">
        <v>3103</v>
      </c>
      <c r="B1588" s="1">
        <v>40697</v>
      </c>
      <c r="C1588" t="s">
        <v>1</v>
      </c>
      <c r="D1588" t="s">
        <v>6084</v>
      </c>
    </row>
    <row r="1589" spans="1:4" x14ac:dyDescent="0.55000000000000004">
      <c r="A1589" t="s">
        <v>3104</v>
      </c>
      <c r="B1589" s="1">
        <v>40697</v>
      </c>
      <c r="C1589" t="s">
        <v>1</v>
      </c>
      <c r="D1589" t="s">
        <v>6635</v>
      </c>
    </row>
    <row r="1590" spans="1:4" x14ac:dyDescent="0.55000000000000004">
      <c r="A1590" t="s">
        <v>3105</v>
      </c>
      <c r="B1590" s="1">
        <v>40697</v>
      </c>
      <c r="C1590" t="s">
        <v>138</v>
      </c>
      <c r="D1590" t="s">
        <v>5826</v>
      </c>
    </row>
    <row r="1591" spans="1:4" x14ac:dyDescent="0.55000000000000004">
      <c r="A1591" t="s">
        <v>3120</v>
      </c>
      <c r="B1591" s="1">
        <v>40697</v>
      </c>
      <c r="C1591" t="s">
        <v>1</v>
      </c>
      <c r="D1591" t="s">
        <v>6636</v>
      </c>
    </row>
    <row r="1592" spans="1:4" x14ac:dyDescent="0.55000000000000004">
      <c r="A1592" t="s">
        <v>3121</v>
      </c>
      <c r="B1592" s="1">
        <v>40697</v>
      </c>
      <c r="C1592" t="s">
        <v>138</v>
      </c>
      <c r="D1592" t="s">
        <v>6637</v>
      </c>
    </row>
    <row r="1593" spans="1:4" x14ac:dyDescent="0.55000000000000004">
      <c r="A1593" t="s">
        <v>3122</v>
      </c>
      <c r="B1593" s="1">
        <v>40697</v>
      </c>
      <c r="C1593" t="s">
        <v>1</v>
      </c>
      <c r="D1593" t="s">
        <v>6638</v>
      </c>
    </row>
    <row r="1594" spans="1:4" x14ac:dyDescent="0.55000000000000004">
      <c r="A1594" t="s">
        <v>3123</v>
      </c>
      <c r="B1594" s="1">
        <v>40701</v>
      </c>
      <c r="C1594" t="s">
        <v>1</v>
      </c>
      <c r="D1594" t="s">
        <v>6639</v>
      </c>
    </row>
    <row r="1595" spans="1:4" x14ac:dyDescent="0.55000000000000004">
      <c r="A1595" t="s">
        <v>3126</v>
      </c>
      <c r="B1595" s="1">
        <v>40701</v>
      </c>
      <c r="C1595" t="s">
        <v>1</v>
      </c>
      <c r="D1595" t="s">
        <v>6640</v>
      </c>
    </row>
    <row r="1596" spans="1:4" x14ac:dyDescent="0.55000000000000004">
      <c r="A1596" t="s">
        <v>3127</v>
      </c>
      <c r="B1596" s="1">
        <v>40701</v>
      </c>
      <c r="C1596" t="s">
        <v>1</v>
      </c>
      <c r="D1596" t="s">
        <v>6641</v>
      </c>
    </row>
    <row r="1597" spans="1:4" x14ac:dyDescent="0.55000000000000004">
      <c r="A1597" t="s">
        <v>3128</v>
      </c>
      <c r="B1597" s="1">
        <v>40701</v>
      </c>
      <c r="C1597" t="s">
        <v>1</v>
      </c>
      <c r="D1597" t="s">
        <v>6642</v>
      </c>
    </row>
    <row r="1598" spans="1:4" x14ac:dyDescent="0.55000000000000004">
      <c r="A1598" t="s">
        <v>3129</v>
      </c>
      <c r="B1598" s="1">
        <v>40701</v>
      </c>
      <c r="C1598" t="s">
        <v>1</v>
      </c>
      <c r="D1598" t="s">
        <v>6446</v>
      </c>
    </row>
    <row r="1599" spans="1:4" x14ac:dyDescent="0.55000000000000004">
      <c r="A1599" t="s">
        <v>3130</v>
      </c>
      <c r="B1599" s="1">
        <v>40701</v>
      </c>
      <c r="C1599" t="s">
        <v>1</v>
      </c>
      <c r="D1599" t="s">
        <v>6643</v>
      </c>
    </row>
    <row r="1600" spans="1:4" x14ac:dyDescent="0.55000000000000004">
      <c r="A1600" t="s">
        <v>3131</v>
      </c>
      <c r="B1600" s="1">
        <v>40701</v>
      </c>
      <c r="C1600" t="s">
        <v>1</v>
      </c>
      <c r="D1600" t="s">
        <v>6644</v>
      </c>
    </row>
    <row r="1601" spans="1:4" x14ac:dyDescent="0.55000000000000004">
      <c r="A1601" t="s">
        <v>3132</v>
      </c>
      <c r="B1601" s="1">
        <v>40701</v>
      </c>
      <c r="C1601" t="s">
        <v>1</v>
      </c>
      <c r="D1601" t="s">
        <v>6645</v>
      </c>
    </row>
    <row r="1602" spans="1:4" x14ac:dyDescent="0.55000000000000004">
      <c r="A1602" t="s">
        <v>3133</v>
      </c>
      <c r="B1602" s="1">
        <v>40701</v>
      </c>
      <c r="C1602" t="s">
        <v>138</v>
      </c>
      <c r="D1602" t="s">
        <v>6646</v>
      </c>
    </row>
    <row r="1603" spans="1:4" x14ac:dyDescent="0.55000000000000004">
      <c r="A1603" t="s">
        <v>3134</v>
      </c>
      <c r="B1603" s="1">
        <v>40701</v>
      </c>
      <c r="C1603" t="s">
        <v>138</v>
      </c>
      <c r="D1603" t="s">
        <v>5503</v>
      </c>
    </row>
    <row r="1604" spans="1:4" x14ac:dyDescent="0.55000000000000004">
      <c r="A1604" t="s">
        <v>3135</v>
      </c>
      <c r="B1604" s="1">
        <v>40701</v>
      </c>
      <c r="C1604" t="s">
        <v>138</v>
      </c>
      <c r="D1604" t="s">
        <v>6647</v>
      </c>
    </row>
    <row r="1605" spans="1:4" x14ac:dyDescent="0.55000000000000004">
      <c r="A1605" t="s">
        <v>3136</v>
      </c>
      <c r="B1605" s="1">
        <v>40701</v>
      </c>
      <c r="C1605" t="s">
        <v>138</v>
      </c>
      <c r="D1605" t="s">
        <v>6568</v>
      </c>
    </row>
    <row r="1606" spans="1:4" x14ac:dyDescent="0.55000000000000004">
      <c r="A1606" t="s">
        <v>3137</v>
      </c>
      <c r="B1606" s="1">
        <v>40701</v>
      </c>
      <c r="C1606" t="s">
        <v>1</v>
      </c>
      <c r="D1606" t="s">
        <v>6648</v>
      </c>
    </row>
    <row r="1607" spans="1:4" x14ac:dyDescent="0.55000000000000004">
      <c r="A1607" t="s">
        <v>3138</v>
      </c>
      <c r="B1607" s="1">
        <v>40701</v>
      </c>
      <c r="C1607" t="s">
        <v>1</v>
      </c>
      <c r="D1607" t="s">
        <v>6649</v>
      </c>
    </row>
    <row r="1608" spans="1:4" x14ac:dyDescent="0.55000000000000004">
      <c r="A1608" t="s">
        <v>3141</v>
      </c>
      <c r="B1608" s="1">
        <v>40701</v>
      </c>
      <c r="C1608" t="s">
        <v>1</v>
      </c>
      <c r="D1608" t="s">
        <v>6650</v>
      </c>
    </row>
    <row r="1609" spans="1:4" x14ac:dyDescent="0.55000000000000004">
      <c r="A1609" t="s">
        <v>3142</v>
      </c>
      <c r="B1609" s="1">
        <v>40701</v>
      </c>
      <c r="C1609" t="s">
        <v>1</v>
      </c>
      <c r="D1609" t="s">
        <v>6651</v>
      </c>
    </row>
    <row r="1610" spans="1:4" x14ac:dyDescent="0.55000000000000004">
      <c r="A1610" t="s">
        <v>3145</v>
      </c>
      <c r="B1610" s="1">
        <v>40701</v>
      </c>
      <c r="C1610" t="s">
        <v>1</v>
      </c>
      <c r="D1610" t="s">
        <v>6652</v>
      </c>
    </row>
    <row r="1611" spans="1:4" x14ac:dyDescent="0.55000000000000004">
      <c r="A1611" t="s">
        <v>3146</v>
      </c>
      <c r="B1611" s="1">
        <v>40701</v>
      </c>
      <c r="C1611" t="s">
        <v>138</v>
      </c>
      <c r="D1611" t="s">
        <v>6653</v>
      </c>
    </row>
    <row r="1612" spans="1:4" x14ac:dyDescent="0.55000000000000004">
      <c r="A1612" t="s">
        <v>3147</v>
      </c>
      <c r="B1612" s="1">
        <v>40701</v>
      </c>
      <c r="C1612" t="s">
        <v>138</v>
      </c>
      <c r="D1612" t="s">
        <v>6654</v>
      </c>
    </row>
    <row r="1613" spans="1:4" x14ac:dyDescent="0.55000000000000004">
      <c r="A1613" t="s">
        <v>3154</v>
      </c>
      <c r="B1613" s="1">
        <v>40701</v>
      </c>
      <c r="C1613" t="s">
        <v>138</v>
      </c>
      <c r="D1613" t="s">
        <v>6655</v>
      </c>
    </row>
    <row r="1614" spans="1:4" x14ac:dyDescent="0.55000000000000004">
      <c r="A1614" t="s">
        <v>3155</v>
      </c>
      <c r="B1614" s="1">
        <v>40702</v>
      </c>
      <c r="C1614" t="s">
        <v>138</v>
      </c>
      <c r="D1614" t="s">
        <v>6293</v>
      </c>
    </row>
    <row r="1615" spans="1:4" x14ac:dyDescent="0.55000000000000004">
      <c r="A1615" t="s">
        <v>3156</v>
      </c>
      <c r="B1615" s="1">
        <v>40702</v>
      </c>
      <c r="C1615" t="s">
        <v>138</v>
      </c>
      <c r="D1615" t="s">
        <v>5717</v>
      </c>
    </row>
    <row r="1616" spans="1:4" x14ac:dyDescent="0.55000000000000004">
      <c r="A1616" t="s">
        <v>3157</v>
      </c>
      <c r="B1616" s="1">
        <v>40702</v>
      </c>
      <c r="C1616" t="s">
        <v>138</v>
      </c>
      <c r="D1616" t="s">
        <v>6612</v>
      </c>
    </row>
    <row r="1617" spans="1:4" x14ac:dyDescent="0.55000000000000004">
      <c r="A1617" t="s">
        <v>3158</v>
      </c>
      <c r="B1617" s="1">
        <v>40702</v>
      </c>
      <c r="C1617" t="s">
        <v>138</v>
      </c>
      <c r="D1617" t="s">
        <v>6350</v>
      </c>
    </row>
    <row r="1618" spans="1:4" x14ac:dyDescent="0.55000000000000004">
      <c r="A1618" t="s">
        <v>3159</v>
      </c>
      <c r="B1618" s="1">
        <v>40702</v>
      </c>
      <c r="C1618" t="s">
        <v>138</v>
      </c>
      <c r="D1618" t="s">
        <v>6656</v>
      </c>
    </row>
    <row r="1619" spans="1:4" x14ac:dyDescent="0.55000000000000004">
      <c r="A1619" t="s">
        <v>3160</v>
      </c>
      <c r="B1619" s="1">
        <v>40702</v>
      </c>
      <c r="C1619" t="s">
        <v>1</v>
      </c>
      <c r="D1619" t="s">
        <v>6657</v>
      </c>
    </row>
    <row r="1620" spans="1:4" x14ac:dyDescent="0.55000000000000004">
      <c r="A1620" t="s">
        <v>3161</v>
      </c>
      <c r="B1620" s="1">
        <v>40702</v>
      </c>
      <c r="C1620" t="s">
        <v>1</v>
      </c>
      <c r="D1620" t="s">
        <v>6639</v>
      </c>
    </row>
    <row r="1621" spans="1:4" x14ac:dyDescent="0.55000000000000004">
      <c r="A1621" t="s">
        <v>3162</v>
      </c>
      <c r="B1621" s="1">
        <v>40703</v>
      </c>
      <c r="C1621" t="s">
        <v>1</v>
      </c>
      <c r="D1621" t="s">
        <v>6640</v>
      </c>
    </row>
    <row r="1622" spans="1:4" x14ac:dyDescent="0.55000000000000004">
      <c r="A1622" t="s">
        <v>3163</v>
      </c>
      <c r="B1622" s="1">
        <v>40703</v>
      </c>
      <c r="C1622" t="s">
        <v>1</v>
      </c>
      <c r="D1622" t="s">
        <v>5973</v>
      </c>
    </row>
    <row r="1623" spans="1:4" x14ac:dyDescent="0.55000000000000004">
      <c r="A1623" t="s">
        <v>3164</v>
      </c>
      <c r="B1623" s="1">
        <v>40704</v>
      </c>
      <c r="C1623" t="s">
        <v>1</v>
      </c>
      <c r="D1623" t="s">
        <v>6658</v>
      </c>
    </row>
    <row r="1624" spans="1:4" x14ac:dyDescent="0.55000000000000004">
      <c r="A1624" t="s">
        <v>3165</v>
      </c>
      <c r="B1624" s="1">
        <v>40704</v>
      </c>
      <c r="C1624" t="s">
        <v>138</v>
      </c>
      <c r="D1624" t="s">
        <v>5826</v>
      </c>
    </row>
    <row r="1625" spans="1:4" x14ac:dyDescent="0.55000000000000004">
      <c r="A1625" t="s">
        <v>6659</v>
      </c>
      <c r="B1625" s="1">
        <v>40704</v>
      </c>
      <c r="C1625" t="s">
        <v>1</v>
      </c>
      <c r="D1625" t="s">
        <v>6660</v>
      </c>
    </row>
    <row r="1626" spans="1:4" x14ac:dyDescent="0.55000000000000004">
      <c r="A1626" t="s">
        <v>3166</v>
      </c>
      <c r="B1626" s="1">
        <v>40704</v>
      </c>
      <c r="C1626" t="s">
        <v>1</v>
      </c>
      <c r="D1626" t="s">
        <v>6660</v>
      </c>
    </row>
    <row r="1627" spans="1:4" x14ac:dyDescent="0.55000000000000004">
      <c r="A1627" t="s">
        <v>3167</v>
      </c>
      <c r="B1627" s="1">
        <v>40704</v>
      </c>
      <c r="C1627" t="s">
        <v>138</v>
      </c>
      <c r="D1627" t="s">
        <v>6274</v>
      </c>
    </row>
    <row r="1628" spans="1:4" x14ac:dyDescent="0.55000000000000004">
      <c r="A1628" t="s">
        <v>3170</v>
      </c>
      <c r="B1628" s="1">
        <v>40704</v>
      </c>
      <c r="C1628" t="s">
        <v>1</v>
      </c>
      <c r="D1628" t="s">
        <v>6661</v>
      </c>
    </row>
    <row r="1629" spans="1:4" x14ac:dyDescent="0.55000000000000004">
      <c r="A1629" t="s">
        <v>3171</v>
      </c>
      <c r="B1629" s="1">
        <v>40704</v>
      </c>
      <c r="C1629" t="s">
        <v>138</v>
      </c>
      <c r="D1629" t="s">
        <v>5732</v>
      </c>
    </row>
    <row r="1630" spans="1:4" x14ac:dyDescent="0.55000000000000004">
      <c r="A1630" t="s">
        <v>3172</v>
      </c>
      <c r="B1630" s="1">
        <v>40704</v>
      </c>
      <c r="C1630" t="s">
        <v>1</v>
      </c>
      <c r="D1630" t="s">
        <v>6662</v>
      </c>
    </row>
    <row r="1631" spans="1:4" x14ac:dyDescent="0.55000000000000004">
      <c r="A1631" t="s">
        <v>3173</v>
      </c>
      <c r="B1631" s="1">
        <v>40704</v>
      </c>
      <c r="C1631" t="s">
        <v>1</v>
      </c>
      <c r="D1631" t="s">
        <v>6663</v>
      </c>
    </row>
    <row r="1632" spans="1:4" x14ac:dyDescent="0.55000000000000004">
      <c r="A1632" t="s">
        <v>3175</v>
      </c>
      <c r="B1632" s="1">
        <v>40704</v>
      </c>
      <c r="C1632" t="s">
        <v>1</v>
      </c>
      <c r="D1632" t="s">
        <v>6664</v>
      </c>
    </row>
    <row r="1633" spans="1:4" x14ac:dyDescent="0.55000000000000004">
      <c r="A1633" t="s">
        <v>6665</v>
      </c>
      <c r="B1633" s="1">
        <v>40707</v>
      </c>
      <c r="C1633" t="s">
        <v>138</v>
      </c>
      <c r="D1633" t="s">
        <v>6134</v>
      </c>
    </row>
    <row r="1634" spans="1:4" x14ac:dyDescent="0.55000000000000004">
      <c r="A1634" t="s">
        <v>3176</v>
      </c>
      <c r="B1634" s="1">
        <v>40708</v>
      </c>
      <c r="C1634" t="s">
        <v>1</v>
      </c>
      <c r="D1634" t="s">
        <v>5973</v>
      </c>
    </row>
    <row r="1635" spans="1:4" x14ac:dyDescent="0.55000000000000004">
      <c r="A1635" t="s">
        <v>3177</v>
      </c>
      <c r="B1635" s="1">
        <v>40708</v>
      </c>
      <c r="C1635" t="s">
        <v>138</v>
      </c>
      <c r="D1635" t="s">
        <v>5717</v>
      </c>
    </row>
    <row r="1636" spans="1:4" x14ac:dyDescent="0.55000000000000004">
      <c r="A1636" t="s">
        <v>3180</v>
      </c>
      <c r="B1636" s="1">
        <v>40708</v>
      </c>
      <c r="C1636" t="s">
        <v>1</v>
      </c>
      <c r="D1636" t="s">
        <v>6666</v>
      </c>
    </row>
    <row r="1637" spans="1:4" x14ac:dyDescent="0.55000000000000004">
      <c r="A1637" t="s">
        <v>3181</v>
      </c>
      <c r="B1637" s="1">
        <v>40708</v>
      </c>
      <c r="C1637" t="s">
        <v>1</v>
      </c>
      <c r="D1637" t="s">
        <v>6667</v>
      </c>
    </row>
    <row r="1638" spans="1:4" x14ac:dyDescent="0.55000000000000004">
      <c r="A1638" t="s">
        <v>3182</v>
      </c>
      <c r="B1638" s="1">
        <v>40708</v>
      </c>
      <c r="C1638" t="s">
        <v>1</v>
      </c>
      <c r="D1638" t="s">
        <v>6668</v>
      </c>
    </row>
    <row r="1639" spans="1:4" x14ac:dyDescent="0.55000000000000004">
      <c r="A1639" t="s">
        <v>3185</v>
      </c>
      <c r="B1639" s="1">
        <v>40708</v>
      </c>
      <c r="C1639" t="s">
        <v>1</v>
      </c>
      <c r="D1639" t="s">
        <v>6669</v>
      </c>
    </row>
    <row r="1640" spans="1:4" x14ac:dyDescent="0.55000000000000004">
      <c r="A1640" t="s">
        <v>3186</v>
      </c>
      <c r="B1640" s="1">
        <v>40708</v>
      </c>
      <c r="C1640" t="s">
        <v>1</v>
      </c>
      <c r="D1640" t="s">
        <v>6203</v>
      </c>
    </row>
    <row r="1641" spans="1:4" x14ac:dyDescent="0.55000000000000004">
      <c r="A1641" t="s">
        <v>3187</v>
      </c>
      <c r="B1641" s="1">
        <v>40708</v>
      </c>
      <c r="C1641" t="s">
        <v>1</v>
      </c>
      <c r="D1641" t="s">
        <v>6670</v>
      </c>
    </row>
    <row r="1642" spans="1:4" x14ac:dyDescent="0.55000000000000004">
      <c r="A1642" t="s">
        <v>3188</v>
      </c>
      <c r="B1642" s="1">
        <v>40708</v>
      </c>
      <c r="C1642" t="s">
        <v>1</v>
      </c>
      <c r="D1642" t="s">
        <v>6671</v>
      </c>
    </row>
    <row r="1643" spans="1:4" x14ac:dyDescent="0.55000000000000004">
      <c r="A1643" t="s">
        <v>3189</v>
      </c>
      <c r="B1643" s="1">
        <v>40708</v>
      </c>
      <c r="C1643" t="s">
        <v>1</v>
      </c>
      <c r="D1643" t="s">
        <v>6672</v>
      </c>
    </row>
    <row r="1644" spans="1:4" x14ac:dyDescent="0.55000000000000004">
      <c r="A1644" t="s">
        <v>3190</v>
      </c>
      <c r="B1644" s="1">
        <v>40708</v>
      </c>
      <c r="C1644" t="s">
        <v>1</v>
      </c>
      <c r="D1644" t="s">
        <v>6105</v>
      </c>
    </row>
    <row r="1645" spans="1:4" x14ac:dyDescent="0.55000000000000004">
      <c r="A1645" t="s">
        <v>3196</v>
      </c>
      <c r="B1645" s="1">
        <v>40708</v>
      </c>
      <c r="C1645" t="s">
        <v>1</v>
      </c>
      <c r="D1645" t="s">
        <v>6673</v>
      </c>
    </row>
    <row r="1646" spans="1:4" x14ac:dyDescent="0.55000000000000004">
      <c r="A1646" t="s">
        <v>3197</v>
      </c>
      <c r="B1646" s="1">
        <v>40708</v>
      </c>
      <c r="C1646" t="s">
        <v>138</v>
      </c>
      <c r="D1646" t="s">
        <v>6614</v>
      </c>
    </row>
    <row r="1647" spans="1:4" x14ac:dyDescent="0.55000000000000004">
      <c r="A1647" t="s">
        <v>3198</v>
      </c>
      <c r="B1647" s="1">
        <v>40708</v>
      </c>
      <c r="C1647" t="s">
        <v>138</v>
      </c>
      <c r="D1647" t="s">
        <v>6674</v>
      </c>
    </row>
    <row r="1648" spans="1:4" x14ac:dyDescent="0.55000000000000004">
      <c r="A1648" t="s">
        <v>3199</v>
      </c>
      <c r="B1648" s="1">
        <v>40708</v>
      </c>
      <c r="C1648" t="s">
        <v>138</v>
      </c>
      <c r="D1648" t="s">
        <v>6675</v>
      </c>
    </row>
    <row r="1649" spans="1:4" x14ac:dyDescent="0.55000000000000004">
      <c r="A1649" t="s">
        <v>3202</v>
      </c>
      <c r="B1649" s="1">
        <v>40708</v>
      </c>
      <c r="C1649" t="s">
        <v>138</v>
      </c>
      <c r="D1649" t="s">
        <v>6644</v>
      </c>
    </row>
    <row r="1650" spans="1:4" x14ac:dyDescent="0.55000000000000004">
      <c r="A1650" t="s">
        <v>3203</v>
      </c>
      <c r="B1650" s="1">
        <v>40708</v>
      </c>
      <c r="C1650" t="s">
        <v>138</v>
      </c>
      <c r="D1650" t="s">
        <v>6676</v>
      </c>
    </row>
    <row r="1651" spans="1:4" x14ac:dyDescent="0.55000000000000004">
      <c r="A1651" t="s">
        <v>3206</v>
      </c>
      <c r="B1651" s="1">
        <v>40708</v>
      </c>
      <c r="C1651" t="s">
        <v>138</v>
      </c>
      <c r="D1651" t="s">
        <v>6199</v>
      </c>
    </row>
    <row r="1652" spans="1:4" x14ac:dyDescent="0.55000000000000004">
      <c r="A1652" t="s">
        <v>3207</v>
      </c>
      <c r="B1652" s="1">
        <v>40708</v>
      </c>
      <c r="C1652" t="s">
        <v>1</v>
      </c>
      <c r="D1652" t="s">
        <v>6651</v>
      </c>
    </row>
    <row r="1653" spans="1:4" x14ac:dyDescent="0.55000000000000004">
      <c r="A1653" t="s">
        <v>3210</v>
      </c>
      <c r="B1653" s="1">
        <v>40708</v>
      </c>
      <c r="C1653" t="s">
        <v>1</v>
      </c>
      <c r="D1653" t="s">
        <v>6677</v>
      </c>
    </row>
    <row r="1654" spans="1:4" x14ac:dyDescent="0.55000000000000004">
      <c r="A1654" t="s">
        <v>3211</v>
      </c>
      <c r="B1654" s="1">
        <v>40708</v>
      </c>
      <c r="C1654" t="s">
        <v>1</v>
      </c>
      <c r="D1654" t="s">
        <v>6084</v>
      </c>
    </row>
    <row r="1655" spans="1:4" x14ac:dyDescent="0.55000000000000004">
      <c r="A1655" t="s">
        <v>3214</v>
      </c>
      <c r="B1655" s="1">
        <v>40708</v>
      </c>
      <c r="C1655" t="s">
        <v>1</v>
      </c>
      <c r="D1655" t="s">
        <v>6678</v>
      </c>
    </row>
    <row r="1656" spans="1:4" x14ac:dyDescent="0.55000000000000004">
      <c r="A1656" t="s">
        <v>3215</v>
      </c>
      <c r="B1656" s="1">
        <v>40708</v>
      </c>
      <c r="C1656" t="s">
        <v>1</v>
      </c>
      <c r="D1656" t="s">
        <v>6111</v>
      </c>
    </row>
    <row r="1657" spans="1:4" x14ac:dyDescent="0.55000000000000004">
      <c r="A1657" t="s">
        <v>3216</v>
      </c>
      <c r="B1657" s="1">
        <v>40708</v>
      </c>
      <c r="C1657" t="s">
        <v>138</v>
      </c>
      <c r="D1657" t="s">
        <v>6679</v>
      </c>
    </row>
    <row r="1658" spans="1:4" x14ac:dyDescent="0.55000000000000004">
      <c r="A1658" t="s">
        <v>3217</v>
      </c>
      <c r="B1658" s="1">
        <v>40708</v>
      </c>
      <c r="C1658" t="s">
        <v>138</v>
      </c>
      <c r="D1658" t="s">
        <v>6680</v>
      </c>
    </row>
    <row r="1659" spans="1:4" x14ac:dyDescent="0.55000000000000004">
      <c r="A1659" t="s">
        <v>3218</v>
      </c>
      <c r="B1659" s="1">
        <v>40708</v>
      </c>
      <c r="C1659" t="s">
        <v>138</v>
      </c>
      <c r="D1659" t="s">
        <v>6681</v>
      </c>
    </row>
    <row r="1660" spans="1:4" x14ac:dyDescent="0.55000000000000004">
      <c r="A1660" t="s">
        <v>3219</v>
      </c>
      <c r="B1660" s="1">
        <v>40708</v>
      </c>
      <c r="C1660" t="s">
        <v>138</v>
      </c>
      <c r="D1660" t="s">
        <v>6682</v>
      </c>
    </row>
    <row r="1661" spans="1:4" x14ac:dyDescent="0.55000000000000004">
      <c r="A1661" t="s">
        <v>3220</v>
      </c>
      <c r="B1661" s="1">
        <v>40708</v>
      </c>
      <c r="C1661" t="s">
        <v>138</v>
      </c>
      <c r="D1661" t="s">
        <v>6324</v>
      </c>
    </row>
    <row r="1662" spans="1:4" x14ac:dyDescent="0.55000000000000004">
      <c r="A1662" t="s">
        <v>3221</v>
      </c>
      <c r="B1662" s="1">
        <v>40709</v>
      </c>
      <c r="C1662" t="s">
        <v>1</v>
      </c>
      <c r="D1662" t="s">
        <v>6683</v>
      </c>
    </row>
    <row r="1663" spans="1:4" x14ac:dyDescent="0.55000000000000004">
      <c r="A1663" t="s">
        <v>3222</v>
      </c>
      <c r="B1663" s="1">
        <v>40709</v>
      </c>
      <c r="C1663" t="s">
        <v>1</v>
      </c>
      <c r="D1663" t="s">
        <v>6684</v>
      </c>
    </row>
    <row r="1664" spans="1:4" x14ac:dyDescent="0.55000000000000004">
      <c r="A1664" t="s">
        <v>3223</v>
      </c>
      <c r="B1664" s="1">
        <v>40709</v>
      </c>
      <c r="C1664" t="s">
        <v>1</v>
      </c>
      <c r="D1664" t="s">
        <v>6685</v>
      </c>
    </row>
    <row r="1665" spans="1:4" x14ac:dyDescent="0.55000000000000004">
      <c r="A1665" t="s">
        <v>6686</v>
      </c>
      <c r="B1665" s="1">
        <v>40709</v>
      </c>
      <c r="C1665" t="s">
        <v>1</v>
      </c>
      <c r="D1665" t="s">
        <v>6687</v>
      </c>
    </row>
    <row r="1666" spans="1:4" x14ac:dyDescent="0.55000000000000004">
      <c r="A1666" t="s">
        <v>3224</v>
      </c>
      <c r="B1666" s="1">
        <v>40709</v>
      </c>
      <c r="C1666" t="s">
        <v>138</v>
      </c>
      <c r="D1666" t="s">
        <v>5717</v>
      </c>
    </row>
    <row r="1667" spans="1:4" x14ac:dyDescent="0.55000000000000004">
      <c r="A1667" t="s">
        <v>3225</v>
      </c>
      <c r="B1667" s="1">
        <v>40709</v>
      </c>
      <c r="C1667" t="s">
        <v>138</v>
      </c>
      <c r="D1667" t="s">
        <v>6688</v>
      </c>
    </row>
    <row r="1668" spans="1:4" x14ac:dyDescent="0.55000000000000004">
      <c r="A1668" t="s">
        <v>3228</v>
      </c>
      <c r="B1668" s="1">
        <v>40709</v>
      </c>
      <c r="C1668" t="s">
        <v>1</v>
      </c>
      <c r="D1668" t="s">
        <v>5682</v>
      </c>
    </row>
    <row r="1669" spans="1:4" x14ac:dyDescent="0.55000000000000004">
      <c r="A1669" t="s">
        <v>3230</v>
      </c>
      <c r="B1669" s="1">
        <v>40709</v>
      </c>
      <c r="C1669" t="s">
        <v>138</v>
      </c>
      <c r="D1669" t="s">
        <v>6689</v>
      </c>
    </row>
    <row r="1670" spans="1:4" x14ac:dyDescent="0.55000000000000004">
      <c r="A1670" t="s">
        <v>3231</v>
      </c>
      <c r="B1670" s="1">
        <v>40709</v>
      </c>
      <c r="C1670" t="s">
        <v>1</v>
      </c>
      <c r="D1670" t="s">
        <v>6690</v>
      </c>
    </row>
    <row r="1671" spans="1:4" x14ac:dyDescent="0.55000000000000004">
      <c r="A1671" t="s">
        <v>3234</v>
      </c>
      <c r="B1671" s="1">
        <v>40709</v>
      </c>
      <c r="C1671" t="s">
        <v>138</v>
      </c>
      <c r="D1671" t="s">
        <v>6691</v>
      </c>
    </row>
    <row r="1672" spans="1:4" x14ac:dyDescent="0.55000000000000004">
      <c r="A1672" t="s">
        <v>3235</v>
      </c>
      <c r="B1672" s="1">
        <v>40710</v>
      </c>
      <c r="C1672" t="s">
        <v>138</v>
      </c>
      <c r="D1672" t="s">
        <v>6692</v>
      </c>
    </row>
    <row r="1673" spans="1:4" x14ac:dyDescent="0.55000000000000004">
      <c r="A1673" t="s">
        <v>3242</v>
      </c>
      <c r="B1673" s="1">
        <v>40710</v>
      </c>
      <c r="C1673" t="s">
        <v>138</v>
      </c>
      <c r="D1673" t="s">
        <v>6693</v>
      </c>
    </row>
    <row r="1674" spans="1:4" x14ac:dyDescent="0.55000000000000004">
      <c r="A1674" t="s">
        <v>3243</v>
      </c>
      <c r="B1674" s="1">
        <v>40710</v>
      </c>
      <c r="C1674" t="s">
        <v>1</v>
      </c>
      <c r="D1674" t="s">
        <v>6694</v>
      </c>
    </row>
    <row r="1675" spans="1:4" x14ac:dyDescent="0.55000000000000004">
      <c r="A1675" t="s">
        <v>3244</v>
      </c>
      <c r="B1675" s="1">
        <v>40710</v>
      </c>
      <c r="C1675" t="s">
        <v>1</v>
      </c>
      <c r="D1675" t="s">
        <v>6695</v>
      </c>
    </row>
    <row r="1676" spans="1:4" x14ac:dyDescent="0.55000000000000004">
      <c r="A1676" t="s">
        <v>3246</v>
      </c>
      <c r="B1676" s="1">
        <v>40710</v>
      </c>
      <c r="C1676" t="s">
        <v>138</v>
      </c>
      <c r="D1676" t="s">
        <v>6696</v>
      </c>
    </row>
    <row r="1677" spans="1:4" x14ac:dyDescent="0.55000000000000004">
      <c r="A1677" t="s">
        <v>3247</v>
      </c>
      <c r="B1677" s="1">
        <v>40710</v>
      </c>
      <c r="C1677" t="s">
        <v>138</v>
      </c>
      <c r="D1677" t="s">
        <v>5844</v>
      </c>
    </row>
    <row r="1678" spans="1:4" x14ac:dyDescent="0.55000000000000004">
      <c r="A1678" t="s">
        <v>3249</v>
      </c>
      <c r="B1678" s="1">
        <v>40710</v>
      </c>
      <c r="C1678" t="s">
        <v>1</v>
      </c>
      <c r="D1678" t="s">
        <v>6697</v>
      </c>
    </row>
    <row r="1679" spans="1:4" x14ac:dyDescent="0.55000000000000004">
      <c r="A1679" t="s">
        <v>3250</v>
      </c>
      <c r="B1679" s="1">
        <v>40710</v>
      </c>
      <c r="C1679" t="s">
        <v>1</v>
      </c>
      <c r="D1679" t="s">
        <v>6698</v>
      </c>
    </row>
    <row r="1680" spans="1:4" x14ac:dyDescent="0.55000000000000004">
      <c r="A1680" t="s">
        <v>3251</v>
      </c>
      <c r="B1680" s="1">
        <v>40711</v>
      </c>
      <c r="C1680" t="s">
        <v>138</v>
      </c>
      <c r="D1680" t="s">
        <v>6675</v>
      </c>
    </row>
    <row r="1681" spans="1:4" x14ac:dyDescent="0.55000000000000004">
      <c r="A1681" t="s">
        <v>3252</v>
      </c>
      <c r="B1681" s="1">
        <v>40711</v>
      </c>
      <c r="C1681" t="s">
        <v>138</v>
      </c>
      <c r="D1681" t="s">
        <v>6699</v>
      </c>
    </row>
    <row r="1682" spans="1:4" x14ac:dyDescent="0.55000000000000004">
      <c r="A1682" t="s">
        <v>3253</v>
      </c>
      <c r="B1682" s="1">
        <v>40711</v>
      </c>
      <c r="C1682" t="s">
        <v>1</v>
      </c>
      <c r="D1682" t="s">
        <v>6700</v>
      </c>
    </row>
    <row r="1683" spans="1:4" x14ac:dyDescent="0.55000000000000004">
      <c r="A1683" t="s">
        <v>3254</v>
      </c>
      <c r="B1683" s="1">
        <v>40711</v>
      </c>
      <c r="C1683" t="s">
        <v>1</v>
      </c>
      <c r="D1683" t="s">
        <v>6701</v>
      </c>
    </row>
    <row r="1684" spans="1:4" x14ac:dyDescent="0.55000000000000004">
      <c r="A1684" t="s">
        <v>3256</v>
      </c>
      <c r="B1684" s="1">
        <v>40711</v>
      </c>
      <c r="C1684" t="s">
        <v>1</v>
      </c>
      <c r="D1684" t="s">
        <v>6702</v>
      </c>
    </row>
    <row r="1685" spans="1:4" x14ac:dyDescent="0.55000000000000004">
      <c r="A1685" t="s">
        <v>3257</v>
      </c>
      <c r="B1685" s="1">
        <v>40711</v>
      </c>
      <c r="C1685" t="s">
        <v>138</v>
      </c>
      <c r="D1685" t="s">
        <v>6703</v>
      </c>
    </row>
    <row r="1686" spans="1:4" x14ac:dyDescent="0.55000000000000004">
      <c r="A1686" t="s">
        <v>3260</v>
      </c>
      <c r="B1686" s="1">
        <v>40711</v>
      </c>
      <c r="C1686" t="s">
        <v>1</v>
      </c>
      <c r="D1686" t="s">
        <v>6704</v>
      </c>
    </row>
    <row r="1687" spans="1:4" x14ac:dyDescent="0.55000000000000004">
      <c r="A1687" t="s">
        <v>3261</v>
      </c>
      <c r="B1687" s="1">
        <v>40711</v>
      </c>
      <c r="C1687" t="s">
        <v>1</v>
      </c>
      <c r="D1687" t="s">
        <v>6705</v>
      </c>
    </row>
    <row r="1688" spans="1:4" x14ac:dyDescent="0.55000000000000004">
      <c r="A1688" t="s">
        <v>3262</v>
      </c>
      <c r="B1688" s="1">
        <v>40711</v>
      </c>
      <c r="C1688" t="s">
        <v>138</v>
      </c>
      <c r="D1688" t="s">
        <v>6198</v>
      </c>
    </row>
    <row r="1689" spans="1:4" x14ac:dyDescent="0.55000000000000004">
      <c r="A1689" t="s">
        <v>6706</v>
      </c>
      <c r="B1689" s="1">
        <v>40711</v>
      </c>
      <c r="C1689" t="s">
        <v>138</v>
      </c>
      <c r="D1689" t="s">
        <v>6342</v>
      </c>
    </row>
    <row r="1690" spans="1:4" x14ac:dyDescent="0.55000000000000004">
      <c r="A1690" t="s">
        <v>3265</v>
      </c>
      <c r="B1690" s="1">
        <v>40711</v>
      </c>
      <c r="C1690" t="s">
        <v>138</v>
      </c>
      <c r="D1690" t="s">
        <v>6707</v>
      </c>
    </row>
    <row r="1691" spans="1:4" x14ac:dyDescent="0.55000000000000004">
      <c r="A1691" t="s">
        <v>6708</v>
      </c>
      <c r="B1691" s="1">
        <v>40711</v>
      </c>
      <c r="C1691" t="s">
        <v>138</v>
      </c>
      <c r="D1691" t="s">
        <v>6342</v>
      </c>
    </row>
    <row r="1692" spans="1:4" x14ac:dyDescent="0.55000000000000004">
      <c r="A1692" t="s">
        <v>3268</v>
      </c>
      <c r="B1692" s="1">
        <v>40711</v>
      </c>
      <c r="C1692" t="s">
        <v>1</v>
      </c>
      <c r="D1692" t="s">
        <v>6709</v>
      </c>
    </row>
    <row r="1693" spans="1:4" x14ac:dyDescent="0.55000000000000004">
      <c r="A1693" t="s">
        <v>6710</v>
      </c>
      <c r="B1693" s="1">
        <v>40714</v>
      </c>
      <c r="C1693" t="s">
        <v>138</v>
      </c>
      <c r="D1693" t="s">
        <v>6342</v>
      </c>
    </row>
    <row r="1694" spans="1:4" x14ac:dyDescent="0.55000000000000004">
      <c r="A1694" t="s">
        <v>3269</v>
      </c>
      <c r="B1694" s="1">
        <v>40714</v>
      </c>
      <c r="C1694" t="s">
        <v>138</v>
      </c>
      <c r="D1694" t="s">
        <v>6711</v>
      </c>
    </row>
    <row r="1695" spans="1:4" x14ac:dyDescent="0.55000000000000004">
      <c r="A1695" t="s">
        <v>3272</v>
      </c>
      <c r="B1695" s="1">
        <v>40714</v>
      </c>
      <c r="C1695" t="s">
        <v>138</v>
      </c>
      <c r="D1695" t="s">
        <v>6265</v>
      </c>
    </row>
    <row r="1696" spans="1:4" x14ac:dyDescent="0.55000000000000004">
      <c r="A1696" t="s">
        <v>3273</v>
      </c>
      <c r="B1696" s="1">
        <v>40714</v>
      </c>
      <c r="C1696" t="s">
        <v>138</v>
      </c>
      <c r="D1696" t="s">
        <v>6712</v>
      </c>
    </row>
    <row r="1697" spans="1:4" x14ac:dyDescent="0.55000000000000004">
      <c r="A1697" t="s">
        <v>3274</v>
      </c>
      <c r="B1697" s="1">
        <v>40714</v>
      </c>
      <c r="C1697" t="s">
        <v>138</v>
      </c>
      <c r="D1697" t="s">
        <v>6713</v>
      </c>
    </row>
    <row r="1698" spans="1:4" x14ac:dyDescent="0.55000000000000004">
      <c r="A1698" t="s">
        <v>3275</v>
      </c>
      <c r="B1698" s="1">
        <v>40714</v>
      </c>
      <c r="C1698" t="s">
        <v>1</v>
      </c>
      <c r="D1698" t="s">
        <v>6714</v>
      </c>
    </row>
    <row r="1699" spans="1:4" x14ac:dyDescent="0.55000000000000004">
      <c r="A1699" t="s">
        <v>3276</v>
      </c>
      <c r="B1699" s="1">
        <v>40714</v>
      </c>
      <c r="C1699" t="s">
        <v>1</v>
      </c>
      <c r="D1699" t="s">
        <v>6715</v>
      </c>
    </row>
    <row r="1700" spans="1:4" x14ac:dyDescent="0.55000000000000004">
      <c r="A1700" t="s">
        <v>3278</v>
      </c>
      <c r="B1700" s="1">
        <v>40714</v>
      </c>
      <c r="C1700" t="s">
        <v>1</v>
      </c>
      <c r="D1700" t="s">
        <v>6716</v>
      </c>
    </row>
    <row r="1701" spans="1:4" x14ac:dyDescent="0.55000000000000004">
      <c r="A1701" t="s">
        <v>3279</v>
      </c>
      <c r="B1701" s="1">
        <v>40714</v>
      </c>
      <c r="C1701" t="s">
        <v>1</v>
      </c>
      <c r="D1701" t="s">
        <v>6717</v>
      </c>
    </row>
    <row r="1702" spans="1:4" x14ac:dyDescent="0.55000000000000004">
      <c r="A1702" t="s">
        <v>3280</v>
      </c>
      <c r="B1702" s="1">
        <v>40714</v>
      </c>
      <c r="C1702" t="s">
        <v>1</v>
      </c>
      <c r="D1702" t="s">
        <v>6718</v>
      </c>
    </row>
    <row r="1703" spans="1:4" x14ac:dyDescent="0.55000000000000004">
      <c r="A1703" t="s">
        <v>3281</v>
      </c>
      <c r="B1703" s="1">
        <v>40715</v>
      </c>
      <c r="C1703" t="s">
        <v>1</v>
      </c>
      <c r="D1703" t="s">
        <v>6719</v>
      </c>
    </row>
    <row r="1704" spans="1:4" x14ac:dyDescent="0.55000000000000004">
      <c r="A1704" t="s">
        <v>3291</v>
      </c>
      <c r="B1704" s="1">
        <v>40715</v>
      </c>
      <c r="C1704" t="s">
        <v>1</v>
      </c>
      <c r="D1704" t="s">
        <v>6720</v>
      </c>
    </row>
    <row r="1705" spans="1:4" x14ac:dyDescent="0.55000000000000004">
      <c r="A1705" t="s">
        <v>3292</v>
      </c>
      <c r="B1705" s="1">
        <v>40715</v>
      </c>
      <c r="C1705" t="s">
        <v>1</v>
      </c>
      <c r="D1705" t="s">
        <v>5854</v>
      </c>
    </row>
    <row r="1706" spans="1:4" x14ac:dyDescent="0.55000000000000004">
      <c r="A1706" t="s">
        <v>3293</v>
      </c>
      <c r="B1706" s="1">
        <v>40715</v>
      </c>
      <c r="C1706" t="s">
        <v>1</v>
      </c>
      <c r="D1706" t="s">
        <v>6148</v>
      </c>
    </row>
    <row r="1707" spans="1:4" x14ac:dyDescent="0.55000000000000004">
      <c r="A1707" t="s">
        <v>3294</v>
      </c>
      <c r="B1707" s="1">
        <v>40715</v>
      </c>
      <c r="C1707" t="s">
        <v>1</v>
      </c>
      <c r="D1707" t="s">
        <v>6721</v>
      </c>
    </row>
    <row r="1708" spans="1:4" x14ac:dyDescent="0.55000000000000004">
      <c r="A1708" t="s">
        <v>3295</v>
      </c>
      <c r="B1708" s="1">
        <v>40715</v>
      </c>
      <c r="C1708" t="s">
        <v>1</v>
      </c>
      <c r="D1708" t="s">
        <v>6722</v>
      </c>
    </row>
    <row r="1709" spans="1:4" x14ac:dyDescent="0.55000000000000004">
      <c r="A1709" t="s">
        <v>3297</v>
      </c>
      <c r="B1709" s="1">
        <v>40715</v>
      </c>
      <c r="C1709" t="s">
        <v>138</v>
      </c>
      <c r="D1709" t="s">
        <v>6614</v>
      </c>
    </row>
    <row r="1710" spans="1:4" x14ac:dyDescent="0.55000000000000004">
      <c r="A1710" t="s">
        <v>3298</v>
      </c>
      <c r="B1710" s="1">
        <v>40715</v>
      </c>
      <c r="C1710" t="s">
        <v>138</v>
      </c>
      <c r="D1710" t="s">
        <v>6644</v>
      </c>
    </row>
    <row r="1711" spans="1:4" x14ac:dyDescent="0.55000000000000004">
      <c r="A1711" t="s">
        <v>3304</v>
      </c>
      <c r="B1711" s="1">
        <v>40715</v>
      </c>
      <c r="C1711" t="s">
        <v>138</v>
      </c>
      <c r="D1711" t="s">
        <v>6723</v>
      </c>
    </row>
    <row r="1712" spans="1:4" x14ac:dyDescent="0.55000000000000004">
      <c r="A1712" t="s">
        <v>3307</v>
      </c>
      <c r="B1712" s="1">
        <v>40715</v>
      </c>
      <c r="C1712" t="s">
        <v>138</v>
      </c>
      <c r="D1712" t="s">
        <v>6724</v>
      </c>
    </row>
    <row r="1713" spans="1:4" x14ac:dyDescent="0.55000000000000004">
      <c r="A1713" t="s">
        <v>3308</v>
      </c>
      <c r="B1713" s="1">
        <v>40715</v>
      </c>
      <c r="C1713" t="s">
        <v>138</v>
      </c>
      <c r="D1713" t="s">
        <v>6725</v>
      </c>
    </row>
    <row r="1714" spans="1:4" x14ac:dyDescent="0.55000000000000004">
      <c r="A1714" t="s">
        <v>3311</v>
      </c>
      <c r="B1714" s="1">
        <v>40715</v>
      </c>
      <c r="C1714" t="s">
        <v>138</v>
      </c>
      <c r="D1714" t="s">
        <v>6674</v>
      </c>
    </row>
    <row r="1715" spans="1:4" x14ac:dyDescent="0.55000000000000004">
      <c r="A1715" t="s">
        <v>3312</v>
      </c>
      <c r="B1715" s="1">
        <v>40716</v>
      </c>
      <c r="C1715" t="s">
        <v>1</v>
      </c>
      <c r="D1715" t="s">
        <v>6726</v>
      </c>
    </row>
    <row r="1716" spans="1:4" x14ac:dyDescent="0.55000000000000004">
      <c r="A1716" t="s">
        <v>3313</v>
      </c>
      <c r="B1716" s="1">
        <v>40716</v>
      </c>
      <c r="C1716" t="s">
        <v>1</v>
      </c>
      <c r="D1716" t="s">
        <v>6726</v>
      </c>
    </row>
    <row r="1717" spans="1:4" x14ac:dyDescent="0.55000000000000004">
      <c r="A1717" t="s">
        <v>3315</v>
      </c>
      <c r="B1717" s="1">
        <v>40716</v>
      </c>
      <c r="C1717" t="s">
        <v>1</v>
      </c>
      <c r="D1717" t="s">
        <v>6727</v>
      </c>
    </row>
    <row r="1718" spans="1:4" x14ac:dyDescent="0.55000000000000004">
      <c r="A1718" t="s">
        <v>3316</v>
      </c>
      <c r="B1718" s="1">
        <v>40716</v>
      </c>
      <c r="C1718" t="s">
        <v>1</v>
      </c>
      <c r="D1718" t="s">
        <v>6701</v>
      </c>
    </row>
    <row r="1719" spans="1:4" x14ac:dyDescent="0.55000000000000004">
      <c r="A1719" t="s">
        <v>3317</v>
      </c>
      <c r="B1719" s="1">
        <v>40716</v>
      </c>
      <c r="C1719" t="s">
        <v>1</v>
      </c>
      <c r="D1719" t="s">
        <v>6728</v>
      </c>
    </row>
    <row r="1720" spans="1:4" x14ac:dyDescent="0.55000000000000004">
      <c r="A1720" t="s">
        <v>3318</v>
      </c>
      <c r="B1720" s="1">
        <v>40716</v>
      </c>
      <c r="C1720" t="s">
        <v>138</v>
      </c>
      <c r="D1720" t="s">
        <v>6729</v>
      </c>
    </row>
    <row r="1721" spans="1:4" x14ac:dyDescent="0.55000000000000004">
      <c r="A1721" t="s">
        <v>6730</v>
      </c>
      <c r="B1721" s="1">
        <v>40717</v>
      </c>
      <c r="C1721" t="s">
        <v>138</v>
      </c>
      <c r="D1721" t="s">
        <v>6731</v>
      </c>
    </row>
    <row r="1722" spans="1:4" x14ac:dyDescent="0.55000000000000004">
      <c r="A1722" t="s">
        <v>6732</v>
      </c>
      <c r="B1722" s="1">
        <v>40717</v>
      </c>
      <c r="C1722" t="s">
        <v>1</v>
      </c>
      <c r="D1722" t="s">
        <v>5810</v>
      </c>
    </row>
    <row r="1723" spans="1:4" x14ac:dyDescent="0.55000000000000004">
      <c r="A1723" t="s">
        <v>3319</v>
      </c>
      <c r="B1723" s="1">
        <v>40717</v>
      </c>
      <c r="C1723" t="s">
        <v>138</v>
      </c>
      <c r="D1723" t="s">
        <v>5717</v>
      </c>
    </row>
    <row r="1724" spans="1:4" x14ac:dyDescent="0.55000000000000004">
      <c r="A1724" t="s">
        <v>3320</v>
      </c>
      <c r="B1724" s="1">
        <v>40717</v>
      </c>
      <c r="C1724" t="s">
        <v>138</v>
      </c>
      <c r="D1724" t="s">
        <v>5717</v>
      </c>
    </row>
    <row r="1725" spans="1:4" x14ac:dyDescent="0.55000000000000004">
      <c r="A1725" t="s">
        <v>3321</v>
      </c>
      <c r="B1725" s="1">
        <v>40717</v>
      </c>
      <c r="C1725" t="s">
        <v>138</v>
      </c>
      <c r="D1725" t="s">
        <v>5826</v>
      </c>
    </row>
    <row r="1726" spans="1:4" x14ac:dyDescent="0.55000000000000004">
      <c r="A1726" t="s">
        <v>3322</v>
      </c>
      <c r="B1726" s="1">
        <v>40717</v>
      </c>
      <c r="C1726" t="s">
        <v>138</v>
      </c>
      <c r="D1726" t="s">
        <v>5826</v>
      </c>
    </row>
    <row r="1727" spans="1:4" x14ac:dyDescent="0.55000000000000004">
      <c r="A1727" t="s">
        <v>3323</v>
      </c>
      <c r="B1727" s="1">
        <v>40717</v>
      </c>
      <c r="C1727" t="s">
        <v>138</v>
      </c>
      <c r="D1727" t="s">
        <v>6675</v>
      </c>
    </row>
    <row r="1728" spans="1:4" x14ac:dyDescent="0.55000000000000004">
      <c r="A1728" t="s">
        <v>6733</v>
      </c>
      <c r="B1728" s="1">
        <v>40717</v>
      </c>
      <c r="C1728" t="s">
        <v>1</v>
      </c>
      <c r="D1728" t="s">
        <v>5810</v>
      </c>
    </row>
    <row r="1729" spans="1:4" x14ac:dyDescent="0.55000000000000004">
      <c r="A1729" t="s">
        <v>3324</v>
      </c>
      <c r="B1729" s="1">
        <v>40717</v>
      </c>
      <c r="C1729" t="s">
        <v>1</v>
      </c>
      <c r="D1729" t="s">
        <v>6734</v>
      </c>
    </row>
    <row r="1730" spans="1:4" x14ac:dyDescent="0.55000000000000004">
      <c r="A1730" t="s">
        <v>3325</v>
      </c>
      <c r="B1730" s="1">
        <v>40717</v>
      </c>
      <c r="C1730" t="s">
        <v>1</v>
      </c>
      <c r="D1730" t="s">
        <v>6735</v>
      </c>
    </row>
    <row r="1731" spans="1:4" x14ac:dyDescent="0.55000000000000004">
      <c r="A1731" t="s">
        <v>3326</v>
      </c>
      <c r="B1731" s="1">
        <v>40717</v>
      </c>
      <c r="C1731" t="s">
        <v>1</v>
      </c>
      <c r="D1731" t="s">
        <v>6687</v>
      </c>
    </row>
    <row r="1732" spans="1:4" x14ac:dyDescent="0.55000000000000004">
      <c r="A1732" t="s">
        <v>3327</v>
      </c>
      <c r="B1732" s="1">
        <v>40717</v>
      </c>
      <c r="C1732" t="s">
        <v>1</v>
      </c>
      <c r="D1732" t="s">
        <v>6736</v>
      </c>
    </row>
    <row r="1733" spans="1:4" x14ac:dyDescent="0.55000000000000004">
      <c r="A1733" t="s">
        <v>3328</v>
      </c>
      <c r="B1733" s="1">
        <v>40717</v>
      </c>
      <c r="C1733" t="s">
        <v>1</v>
      </c>
      <c r="D1733" t="s">
        <v>6156</v>
      </c>
    </row>
    <row r="1734" spans="1:4" x14ac:dyDescent="0.55000000000000004">
      <c r="A1734" t="s">
        <v>3329</v>
      </c>
      <c r="B1734" s="1">
        <v>40717</v>
      </c>
      <c r="C1734" t="s">
        <v>138</v>
      </c>
      <c r="D1734" t="s">
        <v>6709</v>
      </c>
    </row>
    <row r="1735" spans="1:4" x14ac:dyDescent="0.55000000000000004">
      <c r="A1735" t="s">
        <v>3330</v>
      </c>
      <c r="B1735" s="1">
        <v>40717</v>
      </c>
      <c r="C1735" t="s">
        <v>138</v>
      </c>
      <c r="D1735" t="s">
        <v>6342</v>
      </c>
    </row>
    <row r="1736" spans="1:4" x14ac:dyDescent="0.55000000000000004">
      <c r="A1736" t="s">
        <v>3331</v>
      </c>
      <c r="B1736" s="1">
        <v>40717</v>
      </c>
      <c r="C1736" t="s">
        <v>138</v>
      </c>
      <c r="D1736" t="s">
        <v>6737</v>
      </c>
    </row>
    <row r="1737" spans="1:4" x14ac:dyDescent="0.55000000000000004">
      <c r="A1737" t="s">
        <v>3332</v>
      </c>
      <c r="B1737" s="1">
        <v>40717</v>
      </c>
      <c r="C1737" t="s">
        <v>138</v>
      </c>
      <c r="D1737" t="s">
        <v>6577</v>
      </c>
    </row>
    <row r="1738" spans="1:4" x14ac:dyDescent="0.55000000000000004">
      <c r="A1738" t="s">
        <v>3333</v>
      </c>
      <c r="B1738" s="1">
        <v>40718</v>
      </c>
      <c r="C1738" t="s">
        <v>138</v>
      </c>
      <c r="D1738" t="s">
        <v>6738</v>
      </c>
    </row>
    <row r="1739" spans="1:4" x14ac:dyDescent="0.55000000000000004">
      <c r="A1739" t="s">
        <v>3334</v>
      </c>
      <c r="B1739" s="1">
        <v>40718</v>
      </c>
      <c r="C1739" t="s">
        <v>138</v>
      </c>
      <c r="D1739" t="s">
        <v>6739</v>
      </c>
    </row>
    <row r="1740" spans="1:4" x14ac:dyDescent="0.55000000000000004">
      <c r="A1740" t="s">
        <v>3335</v>
      </c>
      <c r="B1740" s="1">
        <v>40718</v>
      </c>
      <c r="C1740" t="s">
        <v>138</v>
      </c>
      <c r="D1740" t="s">
        <v>6324</v>
      </c>
    </row>
    <row r="1741" spans="1:4" x14ac:dyDescent="0.55000000000000004">
      <c r="A1741" t="s">
        <v>6740</v>
      </c>
      <c r="B1741" s="1">
        <v>40718</v>
      </c>
      <c r="C1741" t="s">
        <v>138</v>
      </c>
      <c r="D1741" t="s">
        <v>6741</v>
      </c>
    </row>
    <row r="1742" spans="1:4" x14ac:dyDescent="0.55000000000000004">
      <c r="A1742" t="s">
        <v>3338</v>
      </c>
      <c r="B1742" s="1">
        <v>40718</v>
      </c>
      <c r="C1742" t="s">
        <v>138</v>
      </c>
      <c r="D1742" t="s">
        <v>6742</v>
      </c>
    </row>
    <row r="1743" spans="1:4" x14ac:dyDescent="0.55000000000000004">
      <c r="A1743" t="s">
        <v>3347</v>
      </c>
      <c r="B1743" s="1">
        <v>40718</v>
      </c>
      <c r="C1743" t="s">
        <v>138</v>
      </c>
      <c r="D1743" t="s">
        <v>6743</v>
      </c>
    </row>
    <row r="1744" spans="1:4" x14ac:dyDescent="0.55000000000000004">
      <c r="A1744" t="s">
        <v>6744</v>
      </c>
      <c r="B1744" s="1">
        <v>40718</v>
      </c>
      <c r="C1744" t="s">
        <v>138</v>
      </c>
      <c r="D1744" t="s">
        <v>6745</v>
      </c>
    </row>
    <row r="1745" spans="1:4" x14ac:dyDescent="0.55000000000000004">
      <c r="A1745" t="s">
        <v>3348</v>
      </c>
      <c r="B1745" s="1">
        <v>40718</v>
      </c>
      <c r="C1745" t="s">
        <v>1</v>
      </c>
      <c r="D1745" t="s">
        <v>6719</v>
      </c>
    </row>
    <row r="1746" spans="1:4" x14ac:dyDescent="0.55000000000000004">
      <c r="A1746" t="s">
        <v>3349</v>
      </c>
      <c r="B1746" s="1">
        <v>40718</v>
      </c>
      <c r="C1746" t="s">
        <v>1</v>
      </c>
      <c r="D1746" t="s">
        <v>6746</v>
      </c>
    </row>
    <row r="1747" spans="1:4" x14ac:dyDescent="0.55000000000000004">
      <c r="A1747" t="s">
        <v>3352</v>
      </c>
      <c r="B1747" s="1">
        <v>40718</v>
      </c>
      <c r="C1747" t="s">
        <v>1</v>
      </c>
      <c r="D1747" t="s">
        <v>6747</v>
      </c>
    </row>
    <row r="1748" spans="1:4" x14ac:dyDescent="0.55000000000000004">
      <c r="A1748" t="s">
        <v>3353</v>
      </c>
      <c r="B1748" s="1">
        <v>40721</v>
      </c>
      <c r="C1748" t="s">
        <v>1</v>
      </c>
      <c r="D1748" t="s">
        <v>5810</v>
      </c>
    </row>
    <row r="1749" spans="1:4" x14ac:dyDescent="0.55000000000000004">
      <c r="A1749" t="s">
        <v>3354</v>
      </c>
      <c r="B1749" s="1">
        <v>40721</v>
      </c>
      <c r="C1749" t="s">
        <v>138</v>
      </c>
      <c r="D1749" t="s">
        <v>6748</v>
      </c>
    </row>
    <row r="1750" spans="1:4" x14ac:dyDescent="0.55000000000000004">
      <c r="A1750" t="s">
        <v>3358</v>
      </c>
      <c r="B1750" s="1">
        <v>40721</v>
      </c>
      <c r="C1750" t="s">
        <v>1</v>
      </c>
      <c r="D1750" t="s">
        <v>6749</v>
      </c>
    </row>
    <row r="1751" spans="1:4" x14ac:dyDescent="0.55000000000000004">
      <c r="A1751" t="s">
        <v>3359</v>
      </c>
      <c r="B1751" s="1">
        <v>40721</v>
      </c>
      <c r="C1751" t="s">
        <v>1</v>
      </c>
      <c r="D1751" t="s">
        <v>6750</v>
      </c>
    </row>
    <row r="1752" spans="1:4" x14ac:dyDescent="0.55000000000000004">
      <c r="A1752" t="s">
        <v>3360</v>
      </c>
      <c r="B1752" s="1">
        <v>40721</v>
      </c>
      <c r="C1752" t="s">
        <v>1</v>
      </c>
      <c r="D1752" t="s">
        <v>6751</v>
      </c>
    </row>
    <row r="1753" spans="1:4" x14ac:dyDescent="0.55000000000000004">
      <c r="A1753" t="s">
        <v>3361</v>
      </c>
      <c r="B1753" s="1">
        <v>40721</v>
      </c>
      <c r="C1753" t="s">
        <v>1</v>
      </c>
      <c r="D1753" t="s">
        <v>6717</v>
      </c>
    </row>
    <row r="1754" spans="1:4" x14ac:dyDescent="0.55000000000000004">
      <c r="A1754" t="s">
        <v>3362</v>
      </c>
      <c r="B1754" s="1">
        <v>40721</v>
      </c>
      <c r="C1754" t="s">
        <v>1</v>
      </c>
      <c r="D1754" t="s">
        <v>6752</v>
      </c>
    </row>
    <row r="1755" spans="1:4" x14ac:dyDescent="0.55000000000000004">
      <c r="A1755" t="s">
        <v>6753</v>
      </c>
      <c r="B1755" s="1">
        <v>40721</v>
      </c>
      <c r="C1755" t="s">
        <v>1</v>
      </c>
      <c r="D1755" t="s">
        <v>6754</v>
      </c>
    </row>
    <row r="1756" spans="1:4" x14ac:dyDescent="0.55000000000000004">
      <c r="A1756" t="s">
        <v>3363</v>
      </c>
      <c r="B1756" s="1">
        <v>40723</v>
      </c>
      <c r="C1756" t="s">
        <v>138</v>
      </c>
      <c r="D1756" t="s">
        <v>6755</v>
      </c>
    </row>
    <row r="1757" spans="1:4" x14ac:dyDescent="0.55000000000000004">
      <c r="A1757" t="s">
        <v>3366</v>
      </c>
      <c r="B1757" s="1">
        <v>40723</v>
      </c>
      <c r="C1757" t="s">
        <v>138</v>
      </c>
      <c r="D1757" t="s">
        <v>6741</v>
      </c>
    </row>
    <row r="1758" spans="1:4" x14ac:dyDescent="0.55000000000000004">
      <c r="A1758" t="s">
        <v>3368</v>
      </c>
      <c r="B1758" s="1">
        <v>40723</v>
      </c>
      <c r="C1758" t="s">
        <v>138</v>
      </c>
      <c r="D1758" t="s">
        <v>6756</v>
      </c>
    </row>
    <row r="1759" spans="1:4" x14ac:dyDescent="0.55000000000000004">
      <c r="A1759" t="s">
        <v>3369</v>
      </c>
      <c r="B1759" s="1">
        <v>40723</v>
      </c>
      <c r="C1759" t="s">
        <v>138</v>
      </c>
      <c r="D1759" t="s">
        <v>6737</v>
      </c>
    </row>
    <row r="1760" spans="1:4" x14ac:dyDescent="0.55000000000000004">
      <c r="A1760" t="s">
        <v>3370</v>
      </c>
      <c r="B1760" s="1">
        <v>40723</v>
      </c>
      <c r="C1760" t="s">
        <v>1</v>
      </c>
      <c r="D1760" t="s">
        <v>6754</v>
      </c>
    </row>
    <row r="1761" spans="1:4" x14ac:dyDescent="0.55000000000000004">
      <c r="A1761" t="s">
        <v>3372</v>
      </c>
      <c r="B1761" s="1">
        <v>40723</v>
      </c>
      <c r="C1761" t="s">
        <v>1</v>
      </c>
      <c r="D1761" t="s">
        <v>6757</v>
      </c>
    </row>
    <row r="1762" spans="1:4" x14ac:dyDescent="0.55000000000000004">
      <c r="A1762" t="s">
        <v>3373</v>
      </c>
      <c r="B1762" s="1">
        <v>40723</v>
      </c>
      <c r="C1762" t="s">
        <v>1</v>
      </c>
      <c r="D1762" t="s">
        <v>6758</v>
      </c>
    </row>
    <row r="1763" spans="1:4" x14ac:dyDescent="0.55000000000000004">
      <c r="A1763" t="s">
        <v>3374</v>
      </c>
      <c r="B1763" s="1">
        <v>40723</v>
      </c>
      <c r="C1763" t="s">
        <v>1</v>
      </c>
      <c r="D1763" t="s">
        <v>6759</v>
      </c>
    </row>
    <row r="1764" spans="1:4" x14ac:dyDescent="0.55000000000000004">
      <c r="A1764" t="s">
        <v>3375</v>
      </c>
      <c r="B1764" s="1">
        <v>40723</v>
      </c>
      <c r="C1764" t="s">
        <v>1</v>
      </c>
      <c r="D1764" t="s">
        <v>6395</v>
      </c>
    </row>
    <row r="1765" spans="1:4" x14ac:dyDescent="0.55000000000000004">
      <c r="A1765" t="s">
        <v>3376</v>
      </c>
      <c r="B1765" s="1">
        <v>40723</v>
      </c>
      <c r="C1765" t="s">
        <v>1</v>
      </c>
      <c r="D1765" t="s">
        <v>6760</v>
      </c>
    </row>
    <row r="1766" spans="1:4" x14ac:dyDescent="0.55000000000000004">
      <c r="A1766" t="s">
        <v>3378</v>
      </c>
      <c r="B1766" s="1">
        <v>40723</v>
      </c>
      <c r="C1766" t="s">
        <v>138</v>
      </c>
      <c r="D1766" t="s">
        <v>6103</v>
      </c>
    </row>
    <row r="1767" spans="1:4" x14ac:dyDescent="0.55000000000000004">
      <c r="A1767" t="s">
        <v>3380</v>
      </c>
      <c r="B1767" s="1">
        <v>40723</v>
      </c>
      <c r="C1767" t="s">
        <v>1</v>
      </c>
      <c r="D1767" t="s">
        <v>6761</v>
      </c>
    </row>
    <row r="1768" spans="1:4" x14ac:dyDescent="0.55000000000000004">
      <c r="A1768" t="s">
        <v>3381</v>
      </c>
      <c r="B1768" s="1">
        <v>40723</v>
      </c>
      <c r="C1768" t="s">
        <v>1</v>
      </c>
      <c r="D1768" t="s">
        <v>6762</v>
      </c>
    </row>
    <row r="1769" spans="1:4" x14ac:dyDescent="0.55000000000000004">
      <c r="A1769" t="s">
        <v>3382</v>
      </c>
      <c r="B1769" s="1">
        <v>40723</v>
      </c>
      <c r="C1769" t="s">
        <v>1</v>
      </c>
      <c r="D1769" t="s">
        <v>6763</v>
      </c>
    </row>
    <row r="1770" spans="1:4" x14ac:dyDescent="0.55000000000000004">
      <c r="A1770" t="s">
        <v>3385</v>
      </c>
      <c r="B1770" s="1">
        <v>40723</v>
      </c>
      <c r="C1770" t="s">
        <v>138</v>
      </c>
      <c r="D1770" t="s">
        <v>5825</v>
      </c>
    </row>
    <row r="1771" spans="1:4" x14ac:dyDescent="0.55000000000000004">
      <c r="A1771" t="s">
        <v>3386</v>
      </c>
      <c r="B1771" s="1">
        <v>40723</v>
      </c>
      <c r="C1771" t="s">
        <v>138</v>
      </c>
      <c r="D1771" t="s">
        <v>6653</v>
      </c>
    </row>
    <row r="1772" spans="1:4" x14ac:dyDescent="0.55000000000000004">
      <c r="A1772" t="s">
        <v>3387</v>
      </c>
      <c r="B1772" s="1">
        <v>40723</v>
      </c>
      <c r="C1772" t="s">
        <v>138</v>
      </c>
      <c r="D1772" t="s">
        <v>6764</v>
      </c>
    </row>
    <row r="1773" spans="1:4" x14ac:dyDescent="0.55000000000000004">
      <c r="A1773" t="s">
        <v>3388</v>
      </c>
      <c r="B1773" s="1">
        <v>40723</v>
      </c>
      <c r="C1773" t="s">
        <v>138</v>
      </c>
      <c r="D1773" t="s">
        <v>6765</v>
      </c>
    </row>
    <row r="1774" spans="1:4" x14ac:dyDescent="0.55000000000000004">
      <c r="A1774" t="s">
        <v>3389</v>
      </c>
      <c r="B1774" s="1">
        <v>40723</v>
      </c>
      <c r="C1774" t="s">
        <v>1</v>
      </c>
      <c r="D1774" t="s">
        <v>6585</v>
      </c>
    </row>
    <row r="1775" spans="1:4" x14ac:dyDescent="0.55000000000000004">
      <c r="A1775" t="s">
        <v>3393</v>
      </c>
      <c r="B1775" s="1">
        <v>40724</v>
      </c>
      <c r="C1775" t="s">
        <v>138</v>
      </c>
      <c r="D1775" t="s">
        <v>6577</v>
      </c>
    </row>
    <row r="1776" spans="1:4" x14ac:dyDescent="0.55000000000000004">
      <c r="A1776" t="s">
        <v>3394</v>
      </c>
      <c r="B1776" s="1">
        <v>40724</v>
      </c>
      <c r="C1776" t="s">
        <v>138</v>
      </c>
      <c r="D1776" t="s">
        <v>6443</v>
      </c>
    </row>
    <row r="1777" spans="1:4" x14ac:dyDescent="0.55000000000000004">
      <c r="A1777" t="s">
        <v>3395</v>
      </c>
      <c r="B1777" s="1">
        <v>40724</v>
      </c>
      <c r="C1777" t="s">
        <v>1</v>
      </c>
      <c r="D1777" t="s">
        <v>6766</v>
      </c>
    </row>
    <row r="1778" spans="1:4" x14ac:dyDescent="0.55000000000000004">
      <c r="A1778" t="s">
        <v>3396</v>
      </c>
      <c r="B1778" s="1">
        <v>40724</v>
      </c>
      <c r="C1778" t="s">
        <v>1</v>
      </c>
      <c r="D1778" t="s">
        <v>6767</v>
      </c>
    </row>
    <row r="1779" spans="1:4" x14ac:dyDescent="0.55000000000000004">
      <c r="A1779" t="s">
        <v>3397</v>
      </c>
      <c r="B1779" s="1">
        <v>40725</v>
      </c>
      <c r="C1779" t="s">
        <v>138</v>
      </c>
      <c r="D1779" t="s">
        <v>6731</v>
      </c>
    </row>
    <row r="1780" spans="1:4" x14ac:dyDescent="0.55000000000000004">
      <c r="A1780" t="s">
        <v>3399</v>
      </c>
      <c r="B1780" s="1">
        <v>40725</v>
      </c>
      <c r="C1780" t="s">
        <v>1</v>
      </c>
      <c r="D1780" t="s">
        <v>6768</v>
      </c>
    </row>
    <row r="1781" spans="1:4" x14ac:dyDescent="0.55000000000000004">
      <c r="A1781" t="s">
        <v>3400</v>
      </c>
      <c r="B1781" s="1">
        <v>40725</v>
      </c>
      <c r="C1781" t="s">
        <v>1</v>
      </c>
      <c r="D1781" t="s">
        <v>6769</v>
      </c>
    </row>
    <row r="1782" spans="1:4" x14ac:dyDescent="0.55000000000000004">
      <c r="A1782" t="s">
        <v>3401</v>
      </c>
      <c r="B1782" s="1">
        <v>40725</v>
      </c>
      <c r="C1782" t="s">
        <v>138</v>
      </c>
      <c r="D1782" t="s">
        <v>6770</v>
      </c>
    </row>
    <row r="1783" spans="1:4" x14ac:dyDescent="0.55000000000000004">
      <c r="A1783" t="s">
        <v>3403</v>
      </c>
      <c r="B1783" s="1">
        <v>40725</v>
      </c>
      <c r="C1783" t="s">
        <v>138</v>
      </c>
      <c r="D1783" t="s">
        <v>6103</v>
      </c>
    </row>
    <row r="1784" spans="1:4" x14ac:dyDescent="0.55000000000000004">
      <c r="A1784" t="s">
        <v>3404</v>
      </c>
      <c r="B1784" s="1">
        <v>40725</v>
      </c>
      <c r="C1784" t="s">
        <v>138</v>
      </c>
      <c r="D1784" t="s">
        <v>6771</v>
      </c>
    </row>
    <row r="1785" spans="1:4" x14ac:dyDescent="0.55000000000000004">
      <c r="A1785" t="s">
        <v>3405</v>
      </c>
      <c r="B1785" s="1">
        <v>40725</v>
      </c>
      <c r="C1785" t="s">
        <v>138</v>
      </c>
      <c r="D1785" t="s">
        <v>6772</v>
      </c>
    </row>
    <row r="1786" spans="1:4" x14ac:dyDescent="0.55000000000000004">
      <c r="A1786" t="s">
        <v>3408</v>
      </c>
      <c r="B1786" s="1">
        <v>40725</v>
      </c>
      <c r="C1786" t="s">
        <v>138</v>
      </c>
      <c r="D1786" t="s">
        <v>6773</v>
      </c>
    </row>
    <row r="1787" spans="1:4" x14ac:dyDescent="0.55000000000000004">
      <c r="A1787" t="s">
        <v>3409</v>
      </c>
      <c r="B1787" s="1">
        <v>40729</v>
      </c>
      <c r="C1787" t="s">
        <v>138</v>
      </c>
      <c r="D1787" t="s">
        <v>6774</v>
      </c>
    </row>
    <row r="1788" spans="1:4" x14ac:dyDescent="0.55000000000000004">
      <c r="A1788" t="s">
        <v>3410</v>
      </c>
      <c r="B1788" s="1">
        <v>40729</v>
      </c>
      <c r="C1788" t="s">
        <v>138</v>
      </c>
      <c r="D1788" t="s">
        <v>6775</v>
      </c>
    </row>
    <row r="1789" spans="1:4" x14ac:dyDescent="0.55000000000000004">
      <c r="A1789" t="s">
        <v>3411</v>
      </c>
      <c r="B1789" s="1">
        <v>40729</v>
      </c>
      <c r="C1789" t="s">
        <v>138</v>
      </c>
      <c r="D1789" t="s">
        <v>5717</v>
      </c>
    </row>
    <row r="1790" spans="1:4" x14ac:dyDescent="0.55000000000000004">
      <c r="A1790" t="s">
        <v>3412</v>
      </c>
      <c r="B1790" s="1">
        <v>40729</v>
      </c>
      <c r="C1790" t="s">
        <v>138</v>
      </c>
      <c r="D1790" t="s">
        <v>6742</v>
      </c>
    </row>
    <row r="1791" spans="1:4" x14ac:dyDescent="0.55000000000000004">
      <c r="A1791" t="s">
        <v>3415</v>
      </c>
      <c r="B1791" s="1">
        <v>40729</v>
      </c>
      <c r="C1791" t="s">
        <v>1</v>
      </c>
      <c r="D1791" t="s">
        <v>6776</v>
      </c>
    </row>
    <row r="1792" spans="1:4" x14ac:dyDescent="0.55000000000000004">
      <c r="A1792" t="s">
        <v>3416</v>
      </c>
      <c r="B1792" s="1">
        <v>40729</v>
      </c>
      <c r="C1792" t="s">
        <v>1</v>
      </c>
      <c r="D1792" t="s">
        <v>6777</v>
      </c>
    </row>
    <row r="1793" spans="1:4" x14ac:dyDescent="0.55000000000000004">
      <c r="A1793" t="s">
        <v>3417</v>
      </c>
      <c r="B1793" s="1">
        <v>40729</v>
      </c>
      <c r="C1793" t="s">
        <v>1</v>
      </c>
      <c r="D1793" t="s">
        <v>6778</v>
      </c>
    </row>
    <row r="1794" spans="1:4" x14ac:dyDescent="0.55000000000000004">
      <c r="A1794" t="s">
        <v>3418</v>
      </c>
      <c r="B1794" s="1">
        <v>40729</v>
      </c>
      <c r="C1794" t="s">
        <v>1</v>
      </c>
      <c r="D1794" t="s">
        <v>6779</v>
      </c>
    </row>
    <row r="1795" spans="1:4" x14ac:dyDescent="0.55000000000000004">
      <c r="A1795" t="s">
        <v>3419</v>
      </c>
      <c r="B1795" s="1">
        <v>40729</v>
      </c>
      <c r="C1795" t="s">
        <v>1</v>
      </c>
      <c r="D1795" t="s">
        <v>6780</v>
      </c>
    </row>
    <row r="1796" spans="1:4" x14ac:dyDescent="0.55000000000000004">
      <c r="A1796" t="s">
        <v>3420</v>
      </c>
      <c r="B1796" s="1">
        <v>40729</v>
      </c>
      <c r="C1796" t="s">
        <v>1</v>
      </c>
      <c r="D1796" t="s">
        <v>6355</v>
      </c>
    </row>
    <row r="1797" spans="1:4" x14ac:dyDescent="0.55000000000000004">
      <c r="A1797" t="s">
        <v>3421</v>
      </c>
      <c r="B1797" s="1">
        <v>40729</v>
      </c>
      <c r="C1797" t="s">
        <v>1</v>
      </c>
      <c r="D1797" t="s">
        <v>6717</v>
      </c>
    </row>
    <row r="1798" spans="1:4" x14ac:dyDescent="0.55000000000000004">
      <c r="A1798" t="s">
        <v>3422</v>
      </c>
      <c r="B1798" s="1">
        <v>40730</v>
      </c>
      <c r="C1798" t="s">
        <v>1</v>
      </c>
      <c r="D1798" t="s">
        <v>6781</v>
      </c>
    </row>
    <row r="1799" spans="1:4" x14ac:dyDescent="0.55000000000000004">
      <c r="A1799" t="s">
        <v>3423</v>
      </c>
      <c r="B1799" s="1">
        <v>40730</v>
      </c>
      <c r="C1799" t="s">
        <v>1</v>
      </c>
      <c r="D1799" t="s">
        <v>5376</v>
      </c>
    </row>
    <row r="1800" spans="1:4" x14ac:dyDescent="0.55000000000000004">
      <c r="A1800" t="s">
        <v>3424</v>
      </c>
      <c r="B1800" s="1">
        <v>40730</v>
      </c>
      <c r="C1800" t="s">
        <v>1</v>
      </c>
      <c r="D1800" t="s">
        <v>6782</v>
      </c>
    </row>
    <row r="1801" spans="1:4" x14ac:dyDescent="0.55000000000000004">
      <c r="A1801" t="s">
        <v>6783</v>
      </c>
      <c r="B1801" s="1">
        <v>40731</v>
      </c>
      <c r="C1801" t="s">
        <v>138</v>
      </c>
      <c r="D1801" t="s">
        <v>6784</v>
      </c>
    </row>
    <row r="1802" spans="1:4" x14ac:dyDescent="0.55000000000000004">
      <c r="A1802" t="s">
        <v>3426</v>
      </c>
      <c r="B1802" s="1">
        <v>40731</v>
      </c>
      <c r="C1802" t="s">
        <v>138</v>
      </c>
      <c r="D1802" t="s">
        <v>6324</v>
      </c>
    </row>
    <row r="1803" spans="1:4" x14ac:dyDescent="0.55000000000000004">
      <c r="A1803" t="s">
        <v>3427</v>
      </c>
      <c r="B1803" s="1">
        <v>40731</v>
      </c>
      <c r="C1803" t="s">
        <v>138</v>
      </c>
      <c r="D1803" t="s">
        <v>6653</v>
      </c>
    </row>
    <row r="1804" spans="1:4" x14ac:dyDescent="0.55000000000000004">
      <c r="A1804" t="s">
        <v>3428</v>
      </c>
      <c r="B1804" s="1">
        <v>40731</v>
      </c>
      <c r="C1804" t="s">
        <v>138</v>
      </c>
      <c r="D1804" t="s">
        <v>6627</v>
      </c>
    </row>
    <row r="1805" spans="1:4" x14ac:dyDescent="0.55000000000000004">
      <c r="A1805" t="s">
        <v>3429</v>
      </c>
      <c r="B1805" s="1">
        <v>40732</v>
      </c>
      <c r="C1805" t="s">
        <v>138</v>
      </c>
      <c r="D1805" t="s">
        <v>6785</v>
      </c>
    </row>
    <row r="1806" spans="1:4" x14ac:dyDescent="0.55000000000000004">
      <c r="A1806" t="s">
        <v>3430</v>
      </c>
      <c r="B1806" s="1">
        <v>40732</v>
      </c>
      <c r="C1806" t="s">
        <v>1</v>
      </c>
      <c r="D1806" t="s">
        <v>6786</v>
      </c>
    </row>
    <row r="1807" spans="1:4" x14ac:dyDescent="0.55000000000000004">
      <c r="A1807" t="s">
        <v>3431</v>
      </c>
      <c r="B1807" s="1">
        <v>40732</v>
      </c>
      <c r="C1807" t="s">
        <v>1</v>
      </c>
      <c r="D1807" t="s">
        <v>6787</v>
      </c>
    </row>
    <row r="1808" spans="1:4" x14ac:dyDescent="0.55000000000000004">
      <c r="A1808" t="s">
        <v>3432</v>
      </c>
      <c r="B1808" s="1">
        <v>40732</v>
      </c>
      <c r="C1808" t="s">
        <v>138</v>
      </c>
      <c r="D1808" t="s">
        <v>6788</v>
      </c>
    </row>
    <row r="1809" spans="1:4" x14ac:dyDescent="0.55000000000000004">
      <c r="A1809" t="s">
        <v>3435</v>
      </c>
      <c r="B1809" s="1">
        <v>40732</v>
      </c>
      <c r="C1809" t="s">
        <v>138</v>
      </c>
      <c r="D1809" t="s">
        <v>6784</v>
      </c>
    </row>
    <row r="1810" spans="1:4" x14ac:dyDescent="0.55000000000000004">
      <c r="A1810" t="s">
        <v>3436</v>
      </c>
      <c r="B1810" s="1">
        <v>40732</v>
      </c>
      <c r="C1810" t="s">
        <v>1</v>
      </c>
      <c r="D1810" t="s">
        <v>6789</v>
      </c>
    </row>
    <row r="1811" spans="1:4" x14ac:dyDescent="0.55000000000000004">
      <c r="A1811" t="s">
        <v>3437</v>
      </c>
      <c r="B1811" s="1">
        <v>40732</v>
      </c>
      <c r="C1811" t="s">
        <v>138</v>
      </c>
      <c r="D1811" t="s">
        <v>5831</v>
      </c>
    </row>
    <row r="1812" spans="1:4" x14ac:dyDescent="0.55000000000000004">
      <c r="A1812" t="s">
        <v>3438</v>
      </c>
      <c r="B1812" s="1">
        <v>40732</v>
      </c>
      <c r="C1812" t="s">
        <v>1</v>
      </c>
      <c r="D1812" t="s">
        <v>6790</v>
      </c>
    </row>
    <row r="1813" spans="1:4" x14ac:dyDescent="0.55000000000000004">
      <c r="A1813" t="s">
        <v>3439</v>
      </c>
      <c r="B1813" s="1">
        <v>40732</v>
      </c>
      <c r="C1813" t="s">
        <v>138</v>
      </c>
      <c r="D1813" t="s">
        <v>6788</v>
      </c>
    </row>
    <row r="1814" spans="1:4" x14ac:dyDescent="0.55000000000000004">
      <c r="A1814" t="s">
        <v>3440</v>
      </c>
      <c r="B1814" s="1">
        <v>40732</v>
      </c>
      <c r="C1814" t="s">
        <v>1</v>
      </c>
      <c r="D1814" t="s">
        <v>6791</v>
      </c>
    </row>
    <row r="1815" spans="1:4" x14ac:dyDescent="0.55000000000000004">
      <c r="A1815" t="s">
        <v>3441</v>
      </c>
      <c r="B1815" s="1">
        <v>40732</v>
      </c>
      <c r="C1815" t="s">
        <v>138</v>
      </c>
      <c r="D1815" t="s">
        <v>6792</v>
      </c>
    </row>
    <row r="1816" spans="1:4" x14ac:dyDescent="0.55000000000000004">
      <c r="A1816" t="s">
        <v>3442</v>
      </c>
      <c r="B1816" s="1">
        <v>40732</v>
      </c>
      <c r="C1816" t="s">
        <v>138</v>
      </c>
      <c r="D1816" t="s">
        <v>6793</v>
      </c>
    </row>
    <row r="1817" spans="1:4" x14ac:dyDescent="0.55000000000000004">
      <c r="A1817" t="s">
        <v>3445</v>
      </c>
      <c r="B1817" s="1">
        <v>40735</v>
      </c>
      <c r="C1817" t="s">
        <v>138</v>
      </c>
      <c r="D1817" t="s">
        <v>6794</v>
      </c>
    </row>
    <row r="1818" spans="1:4" x14ac:dyDescent="0.55000000000000004">
      <c r="A1818" t="s">
        <v>3446</v>
      </c>
      <c r="B1818" s="1">
        <v>40735</v>
      </c>
      <c r="C1818" t="s">
        <v>138</v>
      </c>
      <c r="D1818" t="s">
        <v>6795</v>
      </c>
    </row>
    <row r="1819" spans="1:4" x14ac:dyDescent="0.55000000000000004">
      <c r="A1819" t="s">
        <v>3447</v>
      </c>
      <c r="B1819" s="1">
        <v>40735</v>
      </c>
      <c r="C1819" t="s">
        <v>138</v>
      </c>
      <c r="D1819" t="s">
        <v>6796</v>
      </c>
    </row>
    <row r="1820" spans="1:4" x14ac:dyDescent="0.55000000000000004">
      <c r="A1820" t="s">
        <v>3448</v>
      </c>
      <c r="B1820" s="1">
        <v>40735</v>
      </c>
      <c r="C1820" t="s">
        <v>138</v>
      </c>
      <c r="D1820" t="s">
        <v>6797</v>
      </c>
    </row>
    <row r="1821" spans="1:4" x14ac:dyDescent="0.55000000000000004">
      <c r="A1821" t="s">
        <v>3451</v>
      </c>
      <c r="B1821" s="1">
        <v>40735</v>
      </c>
      <c r="C1821" t="s">
        <v>138</v>
      </c>
      <c r="D1821" t="s">
        <v>6798</v>
      </c>
    </row>
    <row r="1822" spans="1:4" x14ac:dyDescent="0.55000000000000004">
      <c r="A1822" t="s">
        <v>3452</v>
      </c>
      <c r="B1822" s="1">
        <v>40735</v>
      </c>
      <c r="C1822" t="s">
        <v>138</v>
      </c>
      <c r="D1822" t="s">
        <v>6799</v>
      </c>
    </row>
    <row r="1823" spans="1:4" x14ac:dyDescent="0.55000000000000004">
      <c r="A1823" t="s">
        <v>3453</v>
      </c>
      <c r="B1823" s="1">
        <v>40735</v>
      </c>
      <c r="C1823" t="s">
        <v>138</v>
      </c>
      <c r="D1823" t="s">
        <v>6800</v>
      </c>
    </row>
    <row r="1824" spans="1:4" x14ac:dyDescent="0.55000000000000004">
      <c r="A1824" t="s">
        <v>3454</v>
      </c>
      <c r="B1824" s="1">
        <v>40735</v>
      </c>
      <c r="C1824" t="s">
        <v>138</v>
      </c>
      <c r="D1824" t="s">
        <v>6801</v>
      </c>
    </row>
    <row r="1825" spans="1:4" x14ac:dyDescent="0.55000000000000004">
      <c r="A1825" t="s">
        <v>3457</v>
      </c>
      <c r="B1825" s="1">
        <v>40735</v>
      </c>
      <c r="C1825" t="s">
        <v>1</v>
      </c>
      <c r="D1825" t="s">
        <v>6802</v>
      </c>
    </row>
    <row r="1826" spans="1:4" x14ac:dyDescent="0.55000000000000004">
      <c r="A1826" t="s">
        <v>3458</v>
      </c>
      <c r="B1826" s="1">
        <v>40735</v>
      </c>
      <c r="C1826" t="s">
        <v>1</v>
      </c>
      <c r="D1826" t="s">
        <v>6803</v>
      </c>
    </row>
    <row r="1827" spans="1:4" x14ac:dyDescent="0.55000000000000004">
      <c r="A1827" t="s">
        <v>3459</v>
      </c>
      <c r="B1827" s="1">
        <v>40735</v>
      </c>
      <c r="C1827" t="s">
        <v>1</v>
      </c>
      <c r="D1827" t="s">
        <v>6804</v>
      </c>
    </row>
    <row r="1828" spans="1:4" x14ac:dyDescent="0.55000000000000004">
      <c r="A1828" t="s">
        <v>3460</v>
      </c>
      <c r="B1828" s="1">
        <v>40735</v>
      </c>
      <c r="C1828" t="s">
        <v>1</v>
      </c>
      <c r="D1828" t="s">
        <v>6805</v>
      </c>
    </row>
    <row r="1829" spans="1:4" x14ac:dyDescent="0.55000000000000004">
      <c r="A1829" t="s">
        <v>3463</v>
      </c>
      <c r="B1829" s="1">
        <v>40735</v>
      </c>
      <c r="C1829" t="s">
        <v>1</v>
      </c>
      <c r="D1829" t="s">
        <v>6806</v>
      </c>
    </row>
    <row r="1830" spans="1:4" x14ac:dyDescent="0.55000000000000004">
      <c r="A1830" t="s">
        <v>3464</v>
      </c>
      <c r="B1830" s="1">
        <v>40736</v>
      </c>
      <c r="C1830" t="s">
        <v>138</v>
      </c>
      <c r="D1830" t="s">
        <v>6807</v>
      </c>
    </row>
    <row r="1831" spans="1:4" x14ac:dyDescent="0.55000000000000004">
      <c r="A1831" t="s">
        <v>3467</v>
      </c>
      <c r="B1831" s="1">
        <v>40736</v>
      </c>
      <c r="C1831" t="s">
        <v>138</v>
      </c>
      <c r="D1831" t="s">
        <v>6103</v>
      </c>
    </row>
    <row r="1832" spans="1:4" x14ac:dyDescent="0.55000000000000004">
      <c r="A1832" t="s">
        <v>3468</v>
      </c>
      <c r="B1832" s="1">
        <v>40736</v>
      </c>
      <c r="C1832" t="s">
        <v>138</v>
      </c>
      <c r="D1832" t="s">
        <v>6808</v>
      </c>
    </row>
    <row r="1833" spans="1:4" x14ac:dyDescent="0.55000000000000004">
      <c r="A1833" t="s">
        <v>3471</v>
      </c>
      <c r="B1833" s="1">
        <v>40736</v>
      </c>
      <c r="C1833" t="s">
        <v>1</v>
      </c>
      <c r="D1833" t="s">
        <v>6809</v>
      </c>
    </row>
    <row r="1834" spans="1:4" x14ac:dyDescent="0.55000000000000004">
      <c r="A1834" t="s">
        <v>3472</v>
      </c>
      <c r="B1834" s="1">
        <v>40736</v>
      </c>
      <c r="C1834" t="s">
        <v>1</v>
      </c>
      <c r="D1834" t="s">
        <v>6810</v>
      </c>
    </row>
    <row r="1835" spans="1:4" x14ac:dyDescent="0.55000000000000004">
      <c r="A1835" t="s">
        <v>3475</v>
      </c>
      <c r="B1835" s="1">
        <v>40736</v>
      </c>
      <c r="C1835" t="s">
        <v>1</v>
      </c>
      <c r="D1835" t="s">
        <v>6811</v>
      </c>
    </row>
    <row r="1836" spans="1:4" x14ac:dyDescent="0.55000000000000004">
      <c r="A1836" t="s">
        <v>3476</v>
      </c>
      <c r="B1836" s="1">
        <v>40736</v>
      </c>
      <c r="C1836" t="s">
        <v>1</v>
      </c>
      <c r="D1836" t="s">
        <v>6812</v>
      </c>
    </row>
    <row r="1837" spans="1:4" x14ac:dyDescent="0.55000000000000004">
      <c r="A1837" t="s">
        <v>3477</v>
      </c>
      <c r="B1837" s="1">
        <v>40737</v>
      </c>
      <c r="C1837" t="s">
        <v>1</v>
      </c>
      <c r="D1837" t="s">
        <v>6813</v>
      </c>
    </row>
    <row r="1838" spans="1:4" x14ac:dyDescent="0.55000000000000004">
      <c r="A1838" t="s">
        <v>3478</v>
      </c>
      <c r="B1838" s="1">
        <v>40737</v>
      </c>
      <c r="C1838" t="s">
        <v>1</v>
      </c>
      <c r="D1838" t="s">
        <v>6814</v>
      </c>
    </row>
    <row r="1839" spans="1:4" x14ac:dyDescent="0.55000000000000004">
      <c r="A1839" t="s">
        <v>3479</v>
      </c>
      <c r="B1839" s="1">
        <v>40737</v>
      </c>
      <c r="C1839" t="s">
        <v>1</v>
      </c>
      <c r="D1839" t="s">
        <v>6789</v>
      </c>
    </row>
    <row r="1840" spans="1:4" x14ac:dyDescent="0.55000000000000004">
      <c r="A1840" t="s">
        <v>3480</v>
      </c>
      <c r="B1840" s="1">
        <v>40737</v>
      </c>
      <c r="C1840" t="s">
        <v>138</v>
      </c>
      <c r="D1840" t="s">
        <v>6815</v>
      </c>
    </row>
    <row r="1841" spans="1:4" x14ac:dyDescent="0.55000000000000004">
      <c r="A1841" t="s">
        <v>3483</v>
      </c>
      <c r="B1841" s="1">
        <v>40737</v>
      </c>
      <c r="C1841" t="s">
        <v>138</v>
      </c>
      <c r="D1841" t="s">
        <v>6816</v>
      </c>
    </row>
    <row r="1842" spans="1:4" x14ac:dyDescent="0.55000000000000004">
      <c r="A1842" t="s">
        <v>3485</v>
      </c>
      <c r="B1842" s="1">
        <v>40737</v>
      </c>
      <c r="C1842" t="s">
        <v>138</v>
      </c>
      <c r="D1842" t="s">
        <v>6817</v>
      </c>
    </row>
    <row r="1843" spans="1:4" x14ac:dyDescent="0.55000000000000004">
      <c r="A1843" t="s">
        <v>3488</v>
      </c>
      <c r="B1843" s="1">
        <v>40737</v>
      </c>
      <c r="C1843" t="s">
        <v>1</v>
      </c>
      <c r="D1843" t="s">
        <v>6575</v>
      </c>
    </row>
    <row r="1844" spans="1:4" x14ac:dyDescent="0.55000000000000004">
      <c r="A1844" t="s">
        <v>3489</v>
      </c>
      <c r="B1844" s="1">
        <v>40738</v>
      </c>
      <c r="C1844" t="s">
        <v>1</v>
      </c>
      <c r="D1844" t="s">
        <v>6818</v>
      </c>
    </row>
    <row r="1845" spans="1:4" x14ac:dyDescent="0.55000000000000004">
      <c r="A1845" t="s">
        <v>3491</v>
      </c>
      <c r="B1845" s="1">
        <v>40738</v>
      </c>
      <c r="C1845" t="s">
        <v>1</v>
      </c>
      <c r="D1845" t="s">
        <v>6819</v>
      </c>
    </row>
    <row r="1846" spans="1:4" x14ac:dyDescent="0.55000000000000004">
      <c r="A1846" t="s">
        <v>3492</v>
      </c>
      <c r="B1846" s="1">
        <v>40738</v>
      </c>
      <c r="C1846" t="s">
        <v>1</v>
      </c>
      <c r="D1846" t="s">
        <v>6820</v>
      </c>
    </row>
    <row r="1847" spans="1:4" x14ac:dyDescent="0.55000000000000004">
      <c r="A1847" t="s">
        <v>3494</v>
      </c>
      <c r="B1847" s="1">
        <v>40738</v>
      </c>
      <c r="C1847" t="s">
        <v>138</v>
      </c>
      <c r="D1847" t="s">
        <v>6821</v>
      </c>
    </row>
    <row r="1848" spans="1:4" x14ac:dyDescent="0.55000000000000004">
      <c r="A1848" t="s">
        <v>3495</v>
      </c>
      <c r="B1848" s="1">
        <v>40738</v>
      </c>
      <c r="C1848" t="s">
        <v>138</v>
      </c>
      <c r="D1848" t="s">
        <v>6822</v>
      </c>
    </row>
    <row r="1849" spans="1:4" x14ac:dyDescent="0.55000000000000004">
      <c r="A1849" t="s">
        <v>3496</v>
      </c>
      <c r="B1849" s="1">
        <v>40738</v>
      </c>
      <c r="C1849" t="s">
        <v>138</v>
      </c>
      <c r="D1849" t="s">
        <v>6417</v>
      </c>
    </row>
    <row r="1850" spans="1:4" x14ac:dyDescent="0.55000000000000004">
      <c r="A1850" t="s">
        <v>3497</v>
      </c>
      <c r="B1850" s="1">
        <v>40738</v>
      </c>
      <c r="C1850" t="s">
        <v>138</v>
      </c>
      <c r="D1850" t="s">
        <v>6480</v>
      </c>
    </row>
    <row r="1851" spans="1:4" x14ac:dyDescent="0.55000000000000004">
      <c r="A1851" t="s">
        <v>6823</v>
      </c>
      <c r="B1851" s="1">
        <v>40739</v>
      </c>
      <c r="C1851" t="s">
        <v>138</v>
      </c>
      <c r="D1851" t="s">
        <v>5826</v>
      </c>
    </row>
    <row r="1852" spans="1:4" x14ac:dyDescent="0.55000000000000004">
      <c r="A1852" t="s">
        <v>3498</v>
      </c>
      <c r="B1852" s="1">
        <v>40739</v>
      </c>
      <c r="C1852" t="s">
        <v>1</v>
      </c>
      <c r="D1852" t="s">
        <v>6824</v>
      </c>
    </row>
    <row r="1853" spans="1:4" x14ac:dyDescent="0.55000000000000004">
      <c r="A1853" t="s">
        <v>3499</v>
      </c>
      <c r="B1853" s="1">
        <v>40739</v>
      </c>
      <c r="C1853" t="s">
        <v>1</v>
      </c>
      <c r="D1853" t="s">
        <v>6825</v>
      </c>
    </row>
    <row r="1854" spans="1:4" x14ac:dyDescent="0.55000000000000004">
      <c r="A1854" t="s">
        <v>3500</v>
      </c>
      <c r="B1854" s="1">
        <v>40739</v>
      </c>
      <c r="C1854" t="s">
        <v>138</v>
      </c>
      <c r="D1854" t="s">
        <v>6826</v>
      </c>
    </row>
    <row r="1855" spans="1:4" x14ac:dyDescent="0.55000000000000004">
      <c r="A1855" t="s">
        <v>3503</v>
      </c>
      <c r="B1855" s="1">
        <v>40739</v>
      </c>
      <c r="C1855" t="s">
        <v>138</v>
      </c>
      <c r="D1855" t="s">
        <v>5801</v>
      </c>
    </row>
    <row r="1856" spans="1:4" x14ac:dyDescent="0.55000000000000004">
      <c r="A1856" t="s">
        <v>3504</v>
      </c>
      <c r="B1856" s="1">
        <v>40743</v>
      </c>
      <c r="C1856" t="s">
        <v>138</v>
      </c>
      <c r="D1856" t="s">
        <v>6827</v>
      </c>
    </row>
    <row r="1857" spans="1:4" x14ac:dyDescent="0.55000000000000004">
      <c r="A1857" t="s">
        <v>3507</v>
      </c>
      <c r="B1857" s="1">
        <v>40743</v>
      </c>
      <c r="C1857" t="s">
        <v>1</v>
      </c>
      <c r="D1857" t="s">
        <v>6828</v>
      </c>
    </row>
    <row r="1858" spans="1:4" x14ac:dyDescent="0.55000000000000004">
      <c r="A1858" t="s">
        <v>3508</v>
      </c>
      <c r="B1858" s="1">
        <v>40743</v>
      </c>
      <c r="C1858" t="s">
        <v>1</v>
      </c>
      <c r="D1858" t="s">
        <v>6829</v>
      </c>
    </row>
    <row r="1859" spans="1:4" x14ac:dyDescent="0.55000000000000004">
      <c r="A1859" t="s">
        <v>3509</v>
      </c>
      <c r="B1859" s="1">
        <v>40743</v>
      </c>
      <c r="C1859" t="s">
        <v>1</v>
      </c>
      <c r="D1859" t="s">
        <v>6830</v>
      </c>
    </row>
    <row r="1860" spans="1:4" x14ac:dyDescent="0.55000000000000004">
      <c r="A1860" t="s">
        <v>3510</v>
      </c>
      <c r="B1860" s="1">
        <v>40743</v>
      </c>
      <c r="C1860" t="s">
        <v>1</v>
      </c>
      <c r="D1860" t="s">
        <v>6831</v>
      </c>
    </row>
    <row r="1861" spans="1:4" x14ac:dyDescent="0.55000000000000004">
      <c r="A1861" t="s">
        <v>3511</v>
      </c>
      <c r="B1861" s="1">
        <v>40743</v>
      </c>
      <c r="C1861" t="s">
        <v>1</v>
      </c>
      <c r="D1861" t="s">
        <v>6832</v>
      </c>
    </row>
    <row r="1862" spans="1:4" x14ac:dyDescent="0.55000000000000004">
      <c r="A1862" t="s">
        <v>3512</v>
      </c>
      <c r="B1862" s="1">
        <v>40743</v>
      </c>
      <c r="C1862" t="s">
        <v>1</v>
      </c>
      <c r="D1862" t="s">
        <v>6564</v>
      </c>
    </row>
    <row r="1863" spans="1:4" x14ac:dyDescent="0.55000000000000004">
      <c r="A1863" t="s">
        <v>3513</v>
      </c>
      <c r="B1863" s="1">
        <v>40743</v>
      </c>
      <c r="C1863" t="s">
        <v>1</v>
      </c>
      <c r="D1863" t="s">
        <v>6833</v>
      </c>
    </row>
    <row r="1864" spans="1:4" x14ac:dyDescent="0.55000000000000004">
      <c r="A1864" t="s">
        <v>3514</v>
      </c>
      <c r="B1864" s="1">
        <v>40743</v>
      </c>
      <c r="C1864" t="s">
        <v>1</v>
      </c>
      <c r="D1864" t="s">
        <v>6834</v>
      </c>
    </row>
    <row r="1865" spans="1:4" x14ac:dyDescent="0.55000000000000004">
      <c r="A1865" t="s">
        <v>3517</v>
      </c>
      <c r="B1865" s="1">
        <v>40743</v>
      </c>
      <c r="C1865" t="s">
        <v>1</v>
      </c>
      <c r="D1865" t="s">
        <v>6835</v>
      </c>
    </row>
    <row r="1866" spans="1:4" x14ac:dyDescent="0.55000000000000004">
      <c r="A1866" t="s">
        <v>3518</v>
      </c>
      <c r="B1866" s="1">
        <v>40743</v>
      </c>
      <c r="C1866" t="s">
        <v>138</v>
      </c>
      <c r="D1866" t="s">
        <v>6836</v>
      </c>
    </row>
    <row r="1867" spans="1:4" x14ac:dyDescent="0.55000000000000004">
      <c r="A1867" t="s">
        <v>3528</v>
      </c>
      <c r="B1867" s="1">
        <v>40744</v>
      </c>
      <c r="C1867" t="s">
        <v>1</v>
      </c>
      <c r="D1867" t="s">
        <v>6837</v>
      </c>
    </row>
    <row r="1868" spans="1:4" x14ac:dyDescent="0.55000000000000004">
      <c r="A1868" t="s">
        <v>3529</v>
      </c>
      <c r="B1868" s="1">
        <v>40744</v>
      </c>
      <c r="C1868" t="s">
        <v>1</v>
      </c>
      <c r="D1868" t="s">
        <v>6838</v>
      </c>
    </row>
    <row r="1869" spans="1:4" x14ac:dyDescent="0.55000000000000004">
      <c r="A1869" t="s">
        <v>3530</v>
      </c>
      <c r="B1869" s="1">
        <v>40744</v>
      </c>
      <c r="C1869" t="s">
        <v>138</v>
      </c>
      <c r="D1869" t="s">
        <v>6584</v>
      </c>
    </row>
    <row r="1870" spans="1:4" x14ac:dyDescent="0.55000000000000004">
      <c r="A1870" t="s">
        <v>3530</v>
      </c>
      <c r="B1870" s="1">
        <v>40749</v>
      </c>
      <c r="C1870" t="s">
        <v>138</v>
      </c>
      <c r="D1870" t="s">
        <v>6584</v>
      </c>
    </row>
    <row r="1871" spans="1:4" x14ac:dyDescent="0.55000000000000004">
      <c r="A1871" t="s">
        <v>3535</v>
      </c>
      <c r="B1871" s="1">
        <v>40744</v>
      </c>
      <c r="C1871" t="s">
        <v>138</v>
      </c>
      <c r="D1871" t="s">
        <v>6839</v>
      </c>
    </row>
    <row r="1872" spans="1:4" x14ac:dyDescent="0.55000000000000004">
      <c r="A1872" t="s">
        <v>3536</v>
      </c>
      <c r="B1872" s="1">
        <v>40744</v>
      </c>
      <c r="C1872" t="s">
        <v>138</v>
      </c>
      <c r="D1872" t="s">
        <v>6840</v>
      </c>
    </row>
    <row r="1873" spans="1:4" x14ac:dyDescent="0.55000000000000004">
      <c r="A1873" t="s">
        <v>3537</v>
      </c>
      <c r="B1873" s="1">
        <v>40744</v>
      </c>
      <c r="C1873" t="s">
        <v>138</v>
      </c>
      <c r="D1873" t="s">
        <v>6729</v>
      </c>
    </row>
    <row r="1874" spans="1:4" x14ac:dyDescent="0.55000000000000004">
      <c r="A1874" t="s">
        <v>3538</v>
      </c>
      <c r="B1874" s="1">
        <v>40745</v>
      </c>
      <c r="C1874" t="s">
        <v>1</v>
      </c>
      <c r="D1874" t="s">
        <v>6841</v>
      </c>
    </row>
    <row r="1875" spans="1:4" x14ac:dyDescent="0.55000000000000004">
      <c r="A1875" t="s">
        <v>3539</v>
      </c>
      <c r="B1875" s="1">
        <v>40745</v>
      </c>
      <c r="C1875" t="s">
        <v>1</v>
      </c>
      <c r="D1875" t="s">
        <v>6842</v>
      </c>
    </row>
    <row r="1876" spans="1:4" x14ac:dyDescent="0.55000000000000004">
      <c r="A1876" t="s">
        <v>3540</v>
      </c>
      <c r="B1876" s="1">
        <v>40745</v>
      </c>
      <c r="C1876" t="s">
        <v>1</v>
      </c>
      <c r="D1876" t="s">
        <v>6843</v>
      </c>
    </row>
    <row r="1877" spans="1:4" x14ac:dyDescent="0.55000000000000004">
      <c r="A1877" t="s">
        <v>3541</v>
      </c>
      <c r="B1877" s="1">
        <v>40745</v>
      </c>
      <c r="C1877" t="s">
        <v>138</v>
      </c>
      <c r="D1877" t="s">
        <v>6475</v>
      </c>
    </row>
    <row r="1878" spans="1:4" x14ac:dyDescent="0.55000000000000004">
      <c r="A1878" t="s">
        <v>3544</v>
      </c>
      <c r="B1878" s="1">
        <v>40745</v>
      </c>
      <c r="C1878" t="s">
        <v>138</v>
      </c>
      <c r="D1878" t="s">
        <v>6844</v>
      </c>
    </row>
    <row r="1879" spans="1:4" x14ac:dyDescent="0.55000000000000004">
      <c r="A1879" t="s">
        <v>3545</v>
      </c>
      <c r="B1879" s="1">
        <v>40745</v>
      </c>
      <c r="C1879" t="s">
        <v>138</v>
      </c>
      <c r="D1879" t="s">
        <v>6845</v>
      </c>
    </row>
    <row r="1880" spans="1:4" x14ac:dyDescent="0.55000000000000004">
      <c r="A1880" t="s">
        <v>3548</v>
      </c>
      <c r="B1880" s="1">
        <v>40745</v>
      </c>
      <c r="C1880" t="s">
        <v>138</v>
      </c>
      <c r="D1880" t="s">
        <v>6846</v>
      </c>
    </row>
    <row r="1881" spans="1:4" x14ac:dyDescent="0.55000000000000004">
      <c r="A1881" t="s">
        <v>3553</v>
      </c>
      <c r="B1881" s="1">
        <v>40745</v>
      </c>
      <c r="C1881" t="s">
        <v>1</v>
      </c>
      <c r="D1881" t="s">
        <v>6847</v>
      </c>
    </row>
    <row r="1882" spans="1:4" x14ac:dyDescent="0.55000000000000004">
      <c r="A1882" t="s">
        <v>3554</v>
      </c>
      <c r="B1882" s="1">
        <v>40745</v>
      </c>
      <c r="C1882" t="s">
        <v>138</v>
      </c>
      <c r="D1882" t="s">
        <v>5825</v>
      </c>
    </row>
    <row r="1883" spans="1:4" x14ac:dyDescent="0.55000000000000004">
      <c r="A1883" t="s">
        <v>3555</v>
      </c>
      <c r="B1883" s="1">
        <v>40745</v>
      </c>
      <c r="C1883" t="s">
        <v>1</v>
      </c>
      <c r="D1883" t="s">
        <v>6575</v>
      </c>
    </row>
    <row r="1884" spans="1:4" x14ac:dyDescent="0.55000000000000004">
      <c r="A1884" t="s">
        <v>6848</v>
      </c>
      <c r="B1884" s="1">
        <v>40745</v>
      </c>
      <c r="C1884" t="s">
        <v>138</v>
      </c>
      <c r="D1884" t="s">
        <v>6546</v>
      </c>
    </row>
    <row r="1885" spans="1:4" x14ac:dyDescent="0.55000000000000004">
      <c r="A1885" t="s">
        <v>3556</v>
      </c>
      <c r="B1885" s="1">
        <v>40745</v>
      </c>
      <c r="C1885" t="s">
        <v>138</v>
      </c>
      <c r="D1885" t="s">
        <v>6849</v>
      </c>
    </row>
    <row r="1886" spans="1:4" x14ac:dyDescent="0.55000000000000004">
      <c r="A1886" t="s">
        <v>3557</v>
      </c>
      <c r="B1886" s="1">
        <v>40745</v>
      </c>
      <c r="C1886" t="s">
        <v>1</v>
      </c>
      <c r="D1886" t="s">
        <v>6850</v>
      </c>
    </row>
    <row r="1887" spans="1:4" x14ac:dyDescent="0.55000000000000004">
      <c r="A1887" t="s">
        <v>3558</v>
      </c>
      <c r="B1887" s="1">
        <v>40745</v>
      </c>
      <c r="C1887" t="s">
        <v>1</v>
      </c>
      <c r="D1887" t="s">
        <v>6851</v>
      </c>
    </row>
    <row r="1888" spans="1:4" x14ac:dyDescent="0.55000000000000004">
      <c r="A1888" t="s">
        <v>3559</v>
      </c>
      <c r="B1888" s="1">
        <v>40745</v>
      </c>
      <c r="C1888" t="s">
        <v>1</v>
      </c>
      <c r="D1888" t="s">
        <v>6852</v>
      </c>
    </row>
    <row r="1889" spans="1:4" x14ac:dyDescent="0.55000000000000004">
      <c r="A1889" t="s">
        <v>3560</v>
      </c>
      <c r="B1889" s="1">
        <v>40745</v>
      </c>
      <c r="C1889" t="s">
        <v>138</v>
      </c>
      <c r="D1889" t="s">
        <v>6853</v>
      </c>
    </row>
    <row r="1890" spans="1:4" x14ac:dyDescent="0.55000000000000004">
      <c r="A1890" t="s">
        <v>3561</v>
      </c>
      <c r="B1890" s="1">
        <v>40746</v>
      </c>
      <c r="C1890" t="s">
        <v>138</v>
      </c>
      <c r="D1890" t="s">
        <v>6443</v>
      </c>
    </row>
    <row r="1891" spans="1:4" x14ac:dyDescent="0.55000000000000004">
      <c r="A1891" t="s">
        <v>3562</v>
      </c>
      <c r="B1891" s="1">
        <v>40746</v>
      </c>
      <c r="C1891" t="s">
        <v>1</v>
      </c>
      <c r="D1891" t="s">
        <v>6854</v>
      </c>
    </row>
    <row r="1892" spans="1:4" x14ac:dyDescent="0.55000000000000004">
      <c r="A1892" t="s">
        <v>3563</v>
      </c>
      <c r="B1892" s="1">
        <v>40746</v>
      </c>
      <c r="C1892" t="s">
        <v>138</v>
      </c>
      <c r="D1892" t="s">
        <v>6855</v>
      </c>
    </row>
    <row r="1893" spans="1:4" x14ac:dyDescent="0.55000000000000004">
      <c r="A1893" t="s">
        <v>3566</v>
      </c>
      <c r="B1893" s="1">
        <v>40746</v>
      </c>
      <c r="C1893" t="s">
        <v>138</v>
      </c>
      <c r="D1893" t="s">
        <v>6856</v>
      </c>
    </row>
    <row r="1894" spans="1:4" x14ac:dyDescent="0.55000000000000004">
      <c r="A1894" t="s">
        <v>3567</v>
      </c>
      <c r="B1894" s="1">
        <v>40746</v>
      </c>
      <c r="C1894" t="s">
        <v>138</v>
      </c>
      <c r="D1894" t="s">
        <v>6857</v>
      </c>
    </row>
    <row r="1895" spans="1:4" x14ac:dyDescent="0.55000000000000004">
      <c r="A1895" t="s">
        <v>3568</v>
      </c>
      <c r="B1895" s="1">
        <v>40746</v>
      </c>
      <c r="C1895" t="s">
        <v>138</v>
      </c>
      <c r="D1895" t="s">
        <v>6858</v>
      </c>
    </row>
    <row r="1896" spans="1:4" x14ac:dyDescent="0.55000000000000004">
      <c r="A1896" t="s">
        <v>6859</v>
      </c>
      <c r="B1896" s="1">
        <v>40746</v>
      </c>
      <c r="C1896" t="s">
        <v>138</v>
      </c>
      <c r="D1896" t="s">
        <v>6860</v>
      </c>
    </row>
    <row r="1897" spans="1:4" x14ac:dyDescent="0.55000000000000004">
      <c r="A1897" t="s">
        <v>3569</v>
      </c>
      <c r="B1897" s="1">
        <v>40749</v>
      </c>
      <c r="C1897" t="s">
        <v>138</v>
      </c>
      <c r="D1897" t="s">
        <v>6745</v>
      </c>
    </row>
    <row r="1898" spans="1:4" x14ac:dyDescent="0.55000000000000004">
      <c r="A1898" t="s">
        <v>3572</v>
      </c>
      <c r="B1898" s="1">
        <v>40749</v>
      </c>
      <c r="C1898" t="s">
        <v>138</v>
      </c>
      <c r="D1898" t="s">
        <v>6860</v>
      </c>
    </row>
    <row r="1899" spans="1:4" x14ac:dyDescent="0.55000000000000004">
      <c r="A1899" t="s">
        <v>3574</v>
      </c>
      <c r="B1899" s="1">
        <v>40749</v>
      </c>
      <c r="C1899" t="s">
        <v>1</v>
      </c>
      <c r="D1899" t="s">
        <v>6564</v>
      </c>
    </row>
    <row r="1900" spans="1:4" x14ac:dyDescent="0.55000000000000004">
      <c r="A1900" t="s">
        <v>3575</v>
      </c>
      <c r="B1900" s="1">
        <v>40749</v>
      </c>
      <c r="C1900" t="s">
        <v>1</v>
      </c>
      <c r="D1900" t="s">
        <v>6861</v>
      </c>
    </row>
    <row r="1901" spans="1:4" x14ac:dyDescent="0.55000000000000004">
      <c r="A1901" t="s">
        <v>3577</v>
      </c>
      <c r="B1901" s="1">
        <v>40749</v>
      </c>
      <c r="C1901" t="s">
        <v>1</v>
      </c>
      <c r="D1901" t="s">
        <v>6862</v>
      </c>
    </row>
    <row r="1902" spans="1:4" x14ac:dyDescent="0.55000000000000004">
      <c r="A1902" t="s">
        <v>3578</v>
      </c>
      <c r="B1902" s="1">
        <v>40750</v>
      </c>
      <c r="C1902" t="s">
        <v>1</v>
      </c>
      <c r="D1902" t="s">
        <v>6863</v>
      </c>
    </row>
    <row r="1903" spans="1:4" x14ac:dyDescent="0.55000000000000004">
      <c r="A1903" t="s">
        <v>3579</v>
      </c>
      <c r="B1903" s="1">
        <v>40750</v>
      </c>
      <c r="C1903" t="s">
        <v>1</v>
      </c>
      <c r="D1903" t="s">
        <v>5623</v>
      </c>
    </row>
    <row r="1904" spans="1:4" x14ac:dyDescent="0.55000000000000004">
      <c r="A1904" t="s">
        <v>3580</v>
      </c>
      <c r="B1904" s="1">
        <v>40750</v>
      </c>
      <c r="C1904" t="s">
        <v>138</v>
      </c>
      <c r="D1904" t="s">
        <v>6006</v>
      </c>
    </row>
    <row r="1905" spans="1:4" x14ac:dyDescent="0.55000000000000004">
      <c r="A1905" t="s">
        <v>3583</v>
      </c>
      <c r="B1905" s="1">
        <v>40750</v>
      </c>
      <c r="C1905" t="s">
        <v>138</v>
      </c>
      <c r="D1905" t="s">
        <v>6864</v>
      </c>
    </row>
    <row r="1906" spans="1:4" x14ac:dyDescent="0.55000000000000004">
      <c r="A1906" t="s">
        <v>3584</v>
      </c>
      <c r="B1906" s="1">
        <v>40752</v>
      </c>
      <c r="C1906" t="s">
        <v>138</v>
      </c>
      <c r="D1906" t="s">
        <v>6865</v>
      </c>
    </row>
    <row r="1907" spans="1:4" x14ac:dyDescent="0.55000000000000004">
      <c r="A1907" t="s">
        <v>3587</v>
      </c>
      <c r="B1907" s="1">
        <v>40752</v>
      </c>
      <c r="C1907" t="s">
        <v>1</v>
      </c>
      <c r="D1907" t="s">
        <v>6866</v>
      </c>
    </row>
    <row r="1908" spans="1:4" x14ac:dyDescent="0.55000000000000004">
      <c r="A1908" t="s">
        <v>3588</v>
      </c>
      <c r="B1908" s="1">
        <v>40752</v>
      </c>
      <c r="C1908" t="s">
        <v>1</v>
      </c>
      <c r="D1908" t="s">
        <v>6867</v>
      </c>
    </row>
    <row r="1909" spans="1:4" x14ac:dyDescent="0.55000000000000004">
      <c r="A1909" t="s">
        <v>3589</v>
      </c>
      <c r="B1909" s="1">
        <v>40752</v>
      </c>
      <c r="C1909" t="s">
        <v>1</v>
      </c>
      <c r="D1909" t="s">
        <v>6868</v>
      </c>
    </row>
    <row r="1910" spans="1:4" x14ac:dyDescent="0.55000000000000004">
      <c r="A1910" t="s">
        <v>3592</v>
      </c>
      <c r="B1910" s="1">
        <v>40752</v>
      </c>
      <c r="C1910" t="s">
        <v>1</v>
      </c>
      <c r="D1910" t="s">
        <v>6869</v>
      </c>
    </row>
    <row r="1911" spans="1:4" x14ac:dyDescent="0.55000000000000004">
      <c r="A1911" t="s">
        <v>3593</v>
      </c>
      <c r="B1911" s="1">
        <v>40752</v>
      </c>
      <c r="C1911" t="s">
        <v>1</v>
      </c>
      <c r="D1911" t="s">
        <v>6870</v>
      </c>
    </row>
    <row r="1912" spans="1:4" x14ac:dyDescent="0.55000000000000004">
      <c r="A1912" t="s">
        <v>3594</v>
      </c>
      <c r="B1912" s="1">
        <v>40752</v>
      </c>
      <c r="C1912" t="s">
        <v>1</v>
      </c>
      <c r="D1912" t="s">
        <v>6234</v>
      </c>
    </row>
    <row r="1913" spans="1:4" x14ac:dyDescent="0.55000000000000004">
      <c r="A1913" t="s">
        <v>3595</v>
      </c>
      <c r="B1913" s="1">
        <v>40752</v>
      </c>
      <c r="C1913" t="s">
        <v>1</v>
      </c>
      <c r="D1913" t="s">
        <v>6871</v>
      </c>
    </row>
    <row r="1914" spans="1:4" x14ac:dyDescent="0.55000000000000004">
      <c r="A1914" t="s">
        <v>3596</v>
      </c>
      <c r="B1914" s="1">
        <v>40752</v>
      </c>
      <c r="C1914" t="s">
        <v>138</v>
      </c>
      <c r="D1914" t="s">
        <v>5923</v>
      </c>
    </row>
    <row r="1915" spans="1:4" x14ac:dyDescent="0.55000000000000004">
      <c r="A1915" t="s">
        <v>3597</v>
      </c>
      <c r="B1915" s="1">
        <v>40752</v>
      </c>
      <c r="C1915" t="s">
        <v>138</v>
      </c>
      <c r="D1915" t="s">
        <v>6872</v>
      </c>
    </row>
    <row r="1916" spans="1:4" x14ac:dyDescent="0.55000000000000004">
      <c r="A1916" t="s">
        <v>3598</v>
      </c>
      <c r="B1916" s="1">
        <v>40752</v>
      </c>
      <c r="C1916" t="s">
        <v>138</v>
      </c>
      <c r="D1916" t="s">
        <v>6873</v>
      </c>
    </row>
    <row r="1917" spans="1:4" x14ac:dyDescent="0.55000000000000004">
      <c r="A1917" t="s">
        <v>3599</v>
      </c>
      <c r="B1917" s="1">
        <v>40752</v>
      </c>
      <c r="C1917" t="s">
        <v>138</v>
      </c>
      <c r="D1917" t="s">
        <v>6742</v>
      </c>
    </row>
    <row r="1918" spans="1:4" x14ac:dyDescent="0.55000000000000004">
      <c r="A1918" t="s">
        <v>3600</v>
      </c>
      <c r="B1918" s="1">
        <v>40753</v>
      </c>
      <c r="C1918" t="s">
        <v>1</v>
      </c>
      <c r="D1918" t="s">
        <v>6874</v>
      </c>
    </row>
    <row r="1919" spans="1:4" x14ac:dyDescent="0.55000000000000004">
      <c r="A1919" t="s">
        <v>3601</v>
      </c>
      <c r="B1919" s="1">
        <v>40753</v>
      </c>
      <c r="C1919" t="s">
        <v>1</v>
      </c>
      <c r="D1919" t="s">
        <v>6875</v>
      </c>
    </row>
    <row r="1920" spans="1:4" x14ac:dyDescent="0.55000000000000004">
      <c r="A1920" t="s">
        <v>3602</v>
      </c>
      <c r="B1920" s="1">
        <v>40753</v>
      </c>
      <c r="C1920" t="s">
        <v>1</v>
      </c>
      <c r="D1920" t="s">
        <v>6876</v>
      </c>
    </row>
    <row r="1921" spans="1:4" x14ac:dyDescent="0.55000000000000004">
      <c r="A1921" t="s">
        <v>3603</v>
      </c>
      <c r="B1921" s="1">
        <v>40753</v>
      </c>
      <c r="C1921" t="s">
        <v>138</v>
      </c>
      <c r="D1921" t="s">
        <v>6877</v>
      </c>
    </row>
    <row r="1922" spans="1:4" x14ac:dyDescent="0.55000000000000004">
      <c r="A1922" t="s">
        <v>3604</v>
      </c>
      <c r="B1922" s="1">
        <v>40753</v>
      </c>
      <c r="C1922" t="s">
        <v>138</v>
      </c>
      <c r="D1922" t="s">
        <v>6878</v>
      </c>
    </row>
    <row r="1923" spans="1:4" x14ac:dyDescent="0.55000000000000004">
      <c r="A1923" t="s">
        <v>3605</v>
      </c>
      <c r="B1923" s="1">
        <v>40753</v>
      </c>
      <c r="C1923" t="s">
        <v>138</v>
      </c>
      <c r="D1923" t="s">
        <v>6879</v>
      </c>
    </row>
    <row r="1924" spans="1:4" x14ac:dyDescent="0.55000000000000004">
      <c r="A1924" t="s">
        <v>3606</v>
      </c>
      <c r="B1924" s="1">
        <v>40753</v>
      </c>
      <c r="C1924" t="s">
        <v>138</v>
      </c>
      <c r="D1924" t="s">
        <v>6465</v>
      </c>
    </row>
    <row r="1925" spans="1:4" x14ac:dyDescent="0.55000000000000004">
      <c r="A1925" t="s">
        <v>3607</v>
      </c>
      <c r="B1925" s="1">
        <v>40753</v>
      </c>
      <c r="C1925" t="s">
        <v>138</v>
      </c>
      <c r="D1925" t="s">
        <v>6880</v>
      </c>
    </row>
    <row r="1926" spans="1:4" x14ac:dyDescent="0.55000000000000004">
      <c r="A1926" t="s">
        <v>3608</v>
      </c>
      <c r="B1926" s="1">
        <v>40753</v>
      </c>
      <c r="C1926" t="s">
        <v>138</v>
      </c>
      <c r="D1926" t="s">
        <v>6881</v>
      </c>
    </row>
    <row r="1927" spans="1:4" x14ac:dyDescent="0.55000000000000004">
      <c r="A1927" t="s">
        <v>3609</v>
      </c>
      <c r="B1927" s="1">
        <v>40753</v>
      </c>
      <c r="C1927" t="s">
        <v>138</v>
      </c>
      <c r="D1927" t="s">
        <v>6882</v>
      </c>
    </row>
    <row r="1928" spans="1:4" x14ac:dyDescent="0.55000000000000004">
      <c r="A1928" t="s">
        <v>3612</v>
      </c>
      <c r="B1928" s="1">
        <v>40753</v>
      </c>
      <c r="C1928" t="s">
        <v>138</v>
      </c>
      <c r="D1928" t="s">
        <v>6883</v>
      </c>
    </row>
    <row r="1929" spans="1:4" x14ac:dyDescent="0.55000000000000004">
      <c r="A1929" t="s">
        <v>3616</v>
      </c>
      <c r="B1929" s="1">
        <v>40753</v>
      </c>
      <c r="C1929" t="s">
        <v>138</v>
      </c>
      <c r="D1929" t="s">
        <v>6884</v>
      </c>
    </row>
    <row r="1930" spans="1:4" x14ac:dyDescent="0.55000000000000004">
      <c r="A1930" t="s">
        <v>3617</v>
      </c>
      <c r="B1930" s="1">
        <v>40753</v>
      </c>
      <c r="C1930" t="s">
        <v>1</v>
      </c>
      <c r="D1930" t="s">
        <v>6717</v>
      </c>
    </row>
    <row r="1931" spans="1:4" x14ac:dyDescent="0.55000000000000004">
      <c r="A1931" t="s">
        <v>3618</v>
      </c>
      <c r="B1931" s="1">
        <v>40757</v>
      </c>
      <c r="C1931" t="s">
        <v>1</v>
      </c>
      <c r="D1931" t="s">
        <v>6885</v>
      </c>
    </row>
    <row r="1932" spans="1:4" x14ac:dyDescent="0.55000000000000004">
      <c r="A1932" t="s">
        <v>3619</v>
      </c>
      <c r="B1932" s="1">
        <v>40757</v>
      </c>
      <c r="C1932" t="s">
        <v>1</v>
      </c>
      <c r="D1932" t="s">
        <v>6806</v>
      </c>
    </row>
    <row r="1933" spans="1:4" x14ac:dyDescent="0.55000000000000004">
      <c r="A1933" t="s">
        <v>3620</v>
      </c>
      <c r="B1933" s="1">
        <v>40757</v>
      </c>
      <c r="C1933" t="s">
        <v>1</v>
      </c>
      <c r="D1933" t="s">
        <v>6886</v>
      </c>
    </row>
    <row r="1934" spans="1:4" x14ac:dyDescent="0.55000000000000004">
      <c r="A1934" t="s">
        <v>3621</v>
      </c>
      <c r="B1934" s="1">
        <v>40757</v>
      </c>
      <c r="C1934" t="s">
        <v>1</v>
      </c>
      <c r="D1934" t="s">
        <v>6887</v>
      </c>
    </row>
    <row r="1935" spans="1:4" x14ac:dyDescent="0.55000000000000004">
      <c r="A1935" t="s">
        <v>3622</v>
      </c>
      <c r="B1935" s="1">
        <v>40757</v>
      </c>
      <c r="C1935" t="s">
        <v>1</v>
      </c>
      <c r="D1935" t="s">
        <v>6888</v>
      </c>
    </row>
    <row r="1936" spans="1:4" x14ac:dyDescent="0.55000000000000004">
      <c r="A1936" t="s">
        <v>3623</v>
      </c>
      <c r="B1936" s="1">
        <v>40757</v>
      </c>
      <c r="C1936" t="s">
        <v>1</v>
      </c>
      <c r="D1936" t="s">
        <v>5746</v>
      </c>
    </row>
    <row r="1937" spans="1:4" x14ac:dyDescent="0.55000000000000004">
      <c r="A1937" t="s">
        <v>3624</v>
      </c>
      <c r="B1937" s="1">
        <v>40757</v>
      </c>
      <c r="C1937" t="s">
        <v>1</v>
      </c>
      <c r="D1937" t="s">
        <v>6889</v>
      </c>
    </row>
    <row r="1938" spans="1:4" x14ac:dyDescent="0.55000000000000004">
      <c r="A1938" t="s">
        <v>6890</v>
      </c>
      <c r="B1938" s="1">
        <v>40757</v>
      </c>
      <c r="C1938" t="s">
        <v>138</v>
      </c>
      <c r="D1938" t="s">
        <v>6891</v>
      </c>
    </row>
    <row r="1939" spans="1:4" x14ac:dyDescent="0.55000000000000004">
      <c r="A1939" t="s">
        <v>3625</v>
      </c>
      <c r="B1939" s="1">
        <v>40757</v>
      </c>
      <c r="C1939" t="s">
        <v>138</v>
      </c>
      <c r="D1939" t="s">
        <v>6892</v>
      </c>
    </row>
    <row r="1940" spans="1:4" x14ac:dyDescent="0.55000000000000004">
      <c r="A1940" t="s">
        <v>3628</v>
      </c>
      <c r="B1940" s="1">
        <v>40757</v>
      </c>
      <c r="C1940" t="s">
        <v>1</v>
      </c>
      <c r="D1940" t="s">
        <v>6893</v>
      </c>
    </row>
    <row r="1941" spans="1:4" x14ac:dyDescent="0.55000000000000004">
      <c r="A1941" t="s">
        <v>3631</v>
      </c>
      <c r="B1941" s="1">
        <v>40757</v>
      </c>
      <c r="C1941" t="s">
        <v>1</v>
      </c>
      <c r="D1941" t="s">
        <v>6894</v>
      </c>
    </row>
    <row r="1942" spans="1:4" x14ac:dyDescent="0.55000000000000004">
      <c r="A1942" t="s">
        <v>3632</v>
      </c>
      <c r="B1942" s="1">
        <v>40757</v>
      </c>
      <c r="C1942" t="s">
        <v>1</v>
      </c>
      <c r="D1942" t="s">
        <v>6895</v>
      </c>
    </row>
    <row r="1943" spans="1:4" x14ac:dyDescent="0.55000000000000004">
      <c r="A1943" t="s">
        <v>3633</v>
      </c>
      <c r="B1943" s="1">
        <v>40758</v>
      </c>
      <c r="C1943" t="s">
        <v>1</v>
      </c>
      <c r="D1943" t="s">
        <v>6726</v>
      </c>
    </row>
    <row r="1944" spans="1:4" x14ac:dyDescent="0.55000000000000004">
      <c r="A1944" t="s">
        <v>3634</v>
      </c>
      <c r="B1944" s="1">
        <v>40758</v>
      </c>
      <c r="C1944" t="s">
        <v>138</v>
      </c>
      <c r="D1944" t="s">
        <v>6896</v>
      </c>
    </row>
    <row r="1945" spans="1:4" x14ac:dyDescent="0.55000000000000004">
      <c r="A1945" t="s">
        <v>3637</v>
      </c>
      <c r="B1945" s="1">
        <v>40758</v>
      </c>
      <c r="C1945" t="s">
        <v>138</v>
      </c>
      <c r="D1945" t="s">
        <v>6897</v>
      </c>
    </row>
    <row r="1946" spans="1:4" x14ac:dyDescent="0.55000000000000004">
      <c r="A1946" t="s">
        <v>3638</v>
      </c>
      <c r="B1946" s="1">
        <v>40759</v>
      </c>
      <c r="C1946" t="s">
        <v>138</v>
      </c>
      <c r="D1946" t="s">
        <v>6729</v>
      </c>
    </row>
    <row r="1947" spans="1:4" x14ac:dyDescent="0.55000000000000004">
      <c r="A1947" t="s">
        <v>3639</v>
      </c>
      <c r="B1947" s="1">
        <v>40760</v>
      </c>
      <c r="C1947" t="s">
        <v>1</v>
      </c>
      <c r="D1947" t="s">
        <v>6803</v>
      </c>
    </row>
    <row r="1948" spans="1:4" x14ac:dyDescent="0.55000000000000004">
      <c r="A1948" t="s">
        <v>3640</v>
      </c>
      <c r="B1948" s="1">
        <v>40760</v>
      </c>
      <c r="C1948" t="s">
        <v>138</v>
      </c>
      <c r="D1948" t="s">
        <v>6898</v>
      </c>
    </row>
    <row r="1949" spans="1:4" x14ac:dyDescent="0.55000000000000004">
      <c r="A1949" t="s">
        <v>3641</v>
      </c>
      <c r="B1949" s="1">
        <v>40760</v>
      </c>
      <c r="C1949" t="s">
        <v>1</v>
      </c>
      <c r="D1949" t="s">
        <v>6899</v>
      </c>
    </row>
    <row r="1950" spans="1:4" x14ac:dyDescent="0.55000000000000004">
      <c r="A1950" t="s">
        <v>3642</v>
      </c>
      <c r="B1950" s="1">
        <v>40760</v>
      </c>
      <c r="C1950" t="s">
        <v>1</v>
      </c>
      <c r="D1950" t="s">
        <v>6900</v>
      </c>
    </row>
    <row r="1951" spans="1:4" x14ac:dyDescent="0.55000000000000004">
      <c r="A1951" t="s">
        <v>3643</v>
      </c>
      <c r="B1951" s="1">
        <v>40760</v>
      </c>
      <c r="C1951" t="s">
        <v>138</v>
      </c>
      <c r="D1951" t="s">
        <v>6901</v>
      </c>
    </row>
    <row r="1952" spans="1:4" x14ac:dyDescent="0.55000000000000004">
      <c r="A1952" t="s">
        <v>3646</v>
      </c>
      <c r="B1952" s="1">
        <v>40760</v>
      </c>
      <c r="C1952" t="s">
        <v>138</v>
      </c>
      <c r="D1952" t="s">
        <v>6902</v>
      </c>
    </row>
    <row r="1953" spans="1:4" x14ac:dyDescent="0.55000000000000004">
      <c r="A1953" t="s">
        <v>6903</v>
      </c>
      <c r="B1953" s="1">
        <v>40760</v>
      </c>
      <c r="C1953" t="s">
        <v>138</v>
      </c>
      <c r="D1953" t="s">
        <v>5717</v>
      </c>
    </row>
    <row r="1954" spans="1:4" x14ac:dyDescent="0.55000000000000004">
      <c r="A1954" t="s">
        <v>6904</v>
      </c>
      <c r="B1954" s="1">
        <v>40760</v>
      </c>
      <c r="C1954" t="s">
        <v>138</v>
      </c>
      <c r="D1954" t="s">
        <v>5717</v>
      </c>
    </row>
    <row r="1955" spans="1:4" x14ac:dyDescent="0.55000000000000004">
      <c r="A1955" t="s">
        <v>3647</v>
      </c>
      <c r="B1955" s="1">
        <v>40760</v>
      </c>
      <c r="C1955" t="s">
        <v>1</v>
      </c>
      <c r="D1955" t="s">
        <v>6905</v>
      </c>
    </row>
    <row r="1956" spans="1:4" x14ac:dyDescent="0.55000000000000004">
      <c r="A1956" t="s">
        <v>3648</v>
      </c>
      <c r="B1956" s="1">
        <v>40760</v>
      </c>
      <c r="C1956" t="s">
        <v>138</v>
      </c>
      <c r="D1956" t="s">
        <v>6906</v>
      </c>
    </row>
    <row r="1957" spans="1:4" x14ac:dyDescent="0.55000000000000004">
      <c r="A1957" t="s">
        <v>3650</v>
      </c>
      <c r="B1957" s="1">
        <v>40760</v>
      </c>
      <c r="C1957" t="s">
        <v>1</v>
      </c>
      <c r="D1957" t="s">
        <v>6907</v>
      </c>
    </row>
    <row r="1958" spans="1:4" x14ac:dyDescent="0.55000000000000004">
      <c r="A1958" t="s">
        <v>3651</v>
      </c>
      <c r="B1958" s="1">
        <v>40760</v>
      </c>
      <c r="C1958" t="s">
        <v>1</v>
      </c>
      <c r="D1958" t="s">
        <v>6908</v>
      </c>
    </row>
    <row r="1959" spans="1:4" x14ac:dyDescent="0.55000000000000004">
      <c r="A1959" t="s">
        <v>3652</v>
      </c>
      <c r="B1959" s="1">
        <v>40760</v>
      </c>
      <c r="C1959" t="s">
        <v>138</v>
      </c>
      <c r="D1959" t="s">
        <v>6872</v>
      </c>
    </row>
    <row r="1960" spans="1:4" x14ac:dyDescent="0.55000000000000004">
      <c r="A1960" t="s">
        <v>3654</v>
      </c>
      <c r="B1960" s="1">
        <v>40763</v>
      </c>
      <c r="C1960" t="s">
        <v>138</v>
      </c>
      <c r="D1960" t="s">
        <v>6909</v>
      </c>
    </row>
    <row r="1961" spans="1:4" x14ac:dyDescent="0.55000000000000004">
      <c r="A1961" t="s">
        <v>3655</v>
      </c>
      <c r="B1961" s="1">
        <v>40763</v>
      </c>
      <c r="C1961" t="s">
        <v>138</v>
      </c>
      <c r="D1961" t="s">
        <v>5717</v>
      </c>
    </row>
    <row r="1962" spans="1:4" x14ac:dyDescent="0.55000000000000004">
      <c r="A1962" t="s">
        <v>3656</v>
      </c>
      <c r="B1962" s="1">
        <v>40763</v>
      </c>
      <c r="C1962" t="s">
        <v>138</v>
      </c>
      <c r="D1962" t="s">
        <v>6910</v>
      </c>
    </row>
    <row r="1963" spans="1:4" x14ac:dyDescent="0.55000000000000004">
      <c r="A1963" t="s">
        <v>3657</v>
      </c>
      <c r="B1963" s="1">
        <v>40763</v>
      </c>
      <c r="C1963" t="s">
        <v>138</v>
      </c>
      <c r="D1963" t="s">
        <v>6911</v>
      </c>
    </row>
    <row r="1964" spans="1:4" x14ac:dyDescent="0.55000000000000004">
      <c r="A1964" t="s">
        <v>3658</v>
      </c>
      <c r="B1964" s="1">
        <v>40763</v>
      </c>
      <c r="C1964" t="s">
        <v>1</v>
      </c>
      <c r="D1964" t="s">
        <v>6912</v>
      </c>
    </row>
    <row r="1965" spans="1:4" x14ac:dyDescent="0.55000000000000004">
      <c r="A1965" t="s">
        <v>3659</v>
      </c>
      <c r="B1965" s="1">
        <v>40763</v>
      </c>
      <c r="C1965" t="s">
        <v>1</v>
      </c>
      <c r="D1965" t="s">
        <v>6913</v>
      </c>
    </row>
    <row r="1966" spans="1:4" x14ac:dyDescent="0.55000000000000004">
      <c r="A1966" t="s">
        <v>3660</v>
      </c>
      <c r="B1966" s="1">
        <v>40763</v>
      </c>
      <c r="C1966" t="s">
        <v>1</v>
      </c>
      <c r="D1966" t="s">
        <v>6914</v>
      </c>
    </row>
    <row r="1967" spans="1:4" x14ac:dyDescent="0.55000000000000004">
      <c r="A1967" t="s">
        <v>3661</v>
      </c>
      <c r="B1967" s="1">
        <v>40763</v>
      </c>
      <c r="C1967" t="s">
        <v>1</v>
      </c>
      <c r="D1967" t="s">
        <v>6915</v>
      </c>
    </row>
    <row r="1968" spans="1:4" x14ac:dyDescent="0.55000000000000004">
      <c r="A1968" t="s">
        <v>3662</v>
      </c>
      <c r="B1968" s="1">
        <v>40763</v>
      </c>
      <c r="C1968" t="s">
        <v>1</v>
      </c>
      <c r="D1968" t="s">
        <v>6768</v>
      </c>
    </row>
    <row r="1969" spans="1:4" x14ac:dyDescent="0.55000000000000004">
      <c r="A1969" t="s">
        <v>3663</v>
      </c>
      <c r="B1969" s="1">
        <v>40763</v>
      </c>
      <c r="C1969" t="s">
        <v>1</v>
      </c>
      <c r="D1969" t="s">
        <v>6916</v>
      </c>
    </row>
    <row r="1970" spans="1:4" x14ac:dyDescent="0.55000000000000004">
      <c r="A1970" t="s">
        <v>3664</v>
      </c>
      <c r="B1970" s="1">
        <v>40764</v>
      </c>
      <c r="C1970" t="s">
        <v>138</v>
      </c>
      <c r="D1970" t="s">
        <v>6917</v>
      </c>
    </row>
    <row r="1971" spans="1:4" x14ac:dyDescent="0.55000000000000004">
      <c r="A1971" t="s">
        <v>3667</v>
      </c>
      <c r="B1971" s="1">
        <v>40764</v>
      </c>
      <c r="C1971" t="s">
        <v>1</v>
      </c>
      <c r="D1971" t="s">
        <v>6918</v>
      </c>
    </row>
    <row r="1972" spans="1:4" x14ac:dyDescent="0.55000000000000004">
      <c r="A1972" t="s">
        <v>3674</v>
      </c>
      <c r="B1972" s="1">
        <v>40764</v>
      </c>
      <c r="C1972" t="s">
        <v>1</v>
      </c>
      <c r="D1972" t="s">
        <v>6919</v>
      </c>
    </row>
    <row r="1973" spans="1:4" x14ac:dyDescent="0.55000000000000004">
      <c r="A1973" t="s">
        <v>3675</v>
      </c>
      <c r="B1973" s="1">
        <v>40764</v>
      </c>
      <c r="C1973" t="s">
        <v>138</v>
      </c>
      <c r="D1973" t="s">
        <v>6877</v>
      </c>
    </row>
    <row r="1974" spans="1:4" x14ac:dyDescent="0.55000000000000004">
      <c r="A1974" t="s">
        <v>3676</v>
      </c>
      <c r="B1974" s="1">
        <v>40765</v>
      </c>
      <c r="C1974" t="s">
        <v>1</v>
      </c>
      <c r="D1974" t="s">
        <v>5623</v>
      </c>
    </row>
    <row r="1975" spans="1:4" x14ac:dyDescent="0.55000000000000004">
      <c r="A1975" t="s">
        <v>3677</v>
      </c>
      <c r="B1975" s="1">
        <v>40765</v>
      </c>
      <c r="C1975" t="s">
        <v>1</v>
      </c>
      <c r="D1975" t="s">
        <v>6920</v>
      </c>
    </row>
    <row r="1976" spans="1:4" x14ac:dyDescent="0.55000000000000004">
      <c r="A1976" t="s">
        <v>3678</v>
      </c>
      <c r="B1976" s="1">
        <v>40765</v>
      </c>
      <c r="C1976" t="s">
        <v>1</v>
      </c>
      <c r="D1976" t="s">
        <v>6746</v>
      </c>
    </row>
    <row r="1977" spans="1:4" x14ac:dyDescent="0.55000000000000004">
      <c r="A1977" t="s">
        <v>3679</v>
      </c>
      <c r="B1977" s="1">
        <v>40765</v>
      </c>
      <c r="C1977" t="s">
        <v>1</v>
      </c>
      <c r="D1977" t="s">
        <v>6921</v>
      </c>
    </row>
    <row r="1978" spans="1:4" x14ac:dyDescent="0.55000000000000004">
      <c r="A1978" t="s">
        <v>3680</v>
      </c>
      <c r="B1978" s="1">
        <v>40765</v>
      </c>
      <c r="C1978" t="s">
        <v>138</v>
      </c>
      <c r="D1978" t="s">
        <v>6822</v>
      </c>
    </row>
    <row r="1979" spans="1:4" x14ac:dyDescent="0.55000000000000004">
      <c r="A1979" t="s">
        <v>3683</v>
      </c>
      <c r="B1979" s="1">
        <v>40765</v>
      </c>
      <c r="C1979" t="s">
        <v>138</v>
      </c>
      <c r="D1979" t="s">
        <v>6922</v>
      </c>
    </row>
    <row r="1980" spans="1:4" x14ac:dyDescent="0.55000000000000004">
      <c r="A1980" t="s">
        <v>3686</v>
      </c>
      <c r="B1980" s="1">
        <v>40765</v>
      </c>
      <c r="C1980" t="s">
        <v>138</v>
      </c>
      <c r="D1980" t="s">
        <v>6923</v>
      </c>
    </row>
    <row r="1981" spans="1:4" x14ac:dyDescent="0.55000000000000004">
      <c r="A1981" t="s">
        <v>3687</v>
      </c>
      <c r="B1981" s="1">
        <v>40767</v>
      </c>
      <c r="C1981" t="s">
        <v>138</v>
      </c>
      <c r="D1981" t="s">
        <v>6924</v>
      </c>
    </row>
    <row r="1982" spans="1:4" x14ac:dyDescent="0.55000000000000004">
      <c r="A1982" t="s">
        <v>3688</v>
      </c>
      <c r="B1982" s="1">
        <v>40767</v>
      </c>
      <c r="C1982" t="s">
        <v>138</v>
      </c>
      <c r="D1982" t="s">
        <v>6006</v>
      </c>
    </row>
    <row r="1983" spans="1:4" x14ac:dyDescent="0.55000000000000004">
      <c r="A1983" t="s">
        <v>3689</v>
      </c>
      <c r="B1983" s="1">
        <v>40767</v>
      </c>
      <c r="C1983" t="s">
        <v>1</v>
      </c>
      <c r="D1983" t="s">
        <v>6925</v>
      </c>
    </row>
    <row r="1984" spans="1:4" x14ac:dyDescent="0.55000000000000004">
      <c r="A1984" t="s">
        <v>3690</v>
      </c>
      <c r="B1984" s="1">
        <v>40767</v>
      </c>
      <c r="C1984" t="s">
        <v>1</v>
      </c>
      <c r="D1984" t="s">
        <v>6926</v>
      </c>
    </row>
    <row r="1985" spans="1:4" x14ac:dyDescent="0.55000000000000004">
      <c r="A1985" t="s">
        <v>3692</v>
      </c>
      <c r="B1985" s="1">
        <v>40767</v>
      </c>
      <c r="C1985" t="s">
        <v>1</v>
      </c>
      <c r="D1985" t="s">
        <v>6927</v>
      </c>
    </row>
    <row r="1986" spans="1:4" x14ac:dyDescent="0.55000000000000004">
      <c r="A1986" t="s">
        <v>3697</v>
      </c>
      <c r="B1986" s="1">
        <v>40767</v>
      </c>
      <c r="C1986" t="s">
        <v>1</v>
      </c>
      <c r="D1986" t="s">
        <v>6928</v>
      </c>
    </row>
    <row r="1987" spans="1:4" x14ac:dyDescent="0.55000000000000004">
      <c r="A1987" t="s">
        <v>3699</v>
      </c>
      <c r="B1987" s="1">
        <v>40770</v>
      </c>
      <c r="C1987" t="s">
        <v>138</v>
      </c>
      <c r="D1987" t="s">
        <v>6742</v>
      </c>
    </row>
    <row r="1988" spans="1:4" x14ac:dyDescent="0.55000000000000004">
      <c r="A1988" t="s">
        <v>3704</v>
      </c>
      <c r="B1988" s="1">
        <v>40770</v>
      </c>
      <c r="C1988" t="s">
        <v>138</v>
      </c>
      <c r="D1988" t="s">
        <v>6929</v>
      </c>
    </row>
    <row r="1989" spans="1:4" x14ac:dyDescent="0.55000000000000004">
      <c r="A1989" t="s">
        <v>3707</v>
      </c>
      <c r="B1989" s="1">
        <v>40770</v>
      </c>
      <c r="C1989" t="s">
        <v>138</v>
      </c>
      <c r="D1989" t="s">
        <v>6930</v>
      </c>
    </row>
    <row r="1990" spans="1:4" x14ac:dyDescent="0.55000000000000004">
      <c r="A1990" t="s">
        <v>3709</v>
      </c>
      <c r="B1990" s="1">
        <v>40770</v>
      </c>
      <c r="C1990" t="s">
        <v>1</v>
      </c>
      <c r="D1990" t="s">
        <v>6931</v>
      </c>
    </row>
    <row r="1991" spans="1:4" x14ac:dyDescent="0.55000000000000004">
      <c r="A1991" t="s">
        <v>3710</v>
      </c>
      <c r="B1991" s="1">
        <v>40770</v>
      </c>
      <c r="C1991" t="s">
        <v>1</v>
      </c>
      <c r="D1991" t="s">
        <v>6932</v>
      </c>
    </row>
    <row r="1992" spans="1:4" x14ac:dyDescent="0.55000000000000004">
      <c r="A1992" t="s">
        <v>3711</v>
      </c>
      <c r="B1992" s="1">
        <v>40770</v>
      </c>
      <c r="C1992" t="s">
        <v>1</v>
      </c>
      <c r="D1992" t="s">
        <v>6933</v>
      </c>
    </row>
    <row r="1993" spans="1:4" x14ac:dyDescent="0.55000000000000004">
      <c r="A1993" t="s">
        <v>3712</v>
      </c>
      <c r="B1993" s="1">
        <v>40770</v>
      </c>
      <c r="C1993" t="s">
        <v>138</v>
      </c>
      <c r="D1993" t="s">
        <v>5717</v>
      </c>
    </row>
    <row r="1994" spans="1:4" x14ac:dyDescent="0.55000000000000004">
      <c r="A1994" t="s">
        <v>3714</v>
      </c>
      <c r="B1994" s="1">
        <v>40770</v>
      </c>
      <c r="C1994" t="s">
        <v>1</v>
      </c>
      <c r="D1994" t="s">
        <v>6934</v>
      </c>
    </row>
    <row r="1995" spans="1:4" x14ac:dyDescent="0.55000000000000004">
      <c r="A1995" t="s">
        <v>3715</v>
      </c>
      <c r="B1995" s="1">
        <v>40770</v>
      </c>
      <c r="C1995" t="s">
        <v>1</v>
      </c>
      <c r="D1995" t="s">
        <v>6935</v>
      </c>
    </row>
    <row r="1996" spans="1:4" x14ac:dyDescent="0.55000000000000004">
      <c r="A1996" t="s">
        <v>3716</v>
      </c>
      <c r="B1996" s="1">
        <v>40770</v>
      </c>
      <c r="C1996" t="s">
        <v>1</v>
      </c>
      <c r="D1996" t="s">
        <v>6936</v>
      </c>
    </row>
    <row r="1997" spans="1:4" x14ac:dyDescent="0.55000000000000004">
      <c r="A1997" t="s">
        <v>3718</v>
      </c>
      <c r="B1997" s="1">
        <v>40770</v>
      </c>
      <c r="C1997" t="s">
        <v>138</v>
      </c>
      <c r="D1997" t="s">
        <v>6937</v>
      </c>
    </row>
    <row r="1998" spans="1:4" x14ac:dyDescent="0.55000000000000004">
      <c r="A1998" t="s">
        <v>3721</v>
      </c>
      <c r="B1998" s="1">
        <v>40770</v>
      </c>
      <c r="C1998" t="s">
        <v>138</v>
      </c>
      <c r="D1998" t="s">
        <v>6938</v>
      </c>
    </row>
    <row r="1999" spans="1:4" x14ac:dyDescent="0.55000000000000004">
      <c r="A1999" t="s">
        <v>3724</v>
      </c>
      <c r="B1999" s="1">
        <v>40770</v>
      </c>
      <c r="C1999" t="s">
        <v>138</v>
      </c>
      <c r="D1999" t="s">
        <v>6939</v>
      </c>
    </row>
    <row r="2000" spans="1:4" x14ac:dyDescent="0.55000000000000004">
      <c r="A2000" t="s">
        <v>3725</v>
      </c>
      <c r="B2000" s="1">
        <v>40772</v>
      </c>
      <c r="C2000" t="s">
        <v>1</v>
      </c>
      <c r="D2000" t="s">
        <v>6887</v>
      </c>
    </row>
    <row r="2001" spans="1:4" x14ac:dyDescent="0.55000000000000004">
      <c r="A2001" t="s">
        <v>3726</v>
      </c>
      <c r="B2001" s="1">
        <v>40772</v>
      </c>
      <c r="C2001" t="s">
        <v>1</v>
      </c>
      <c r="D2001" t="s">
        <v>6940</v>
      </c>
    </row>
    <row r="2002" spans="1:4" x14ac:dyDescent="0.55000000000000004">
      <c r="A2002" t="s">
        <v>3727</v>
      </c>
      <c r="B2002" s="1">
        <v>40772</v>
      </c>
      <c r="C2002" t="s">
        <v>1</v>
      </c>
      <c r="D2002" t="s">
        <v>6941</v>
      </c>
    </row>
    <row r="2003" spans="1:4" x14ac:dyDescent="0.55000000000000004">
      <c r="A2003" t="s">
        <v>3730</v>
      </c>
      <c r="B2003" s="1">
        <v>40772</v>
      </c>
      <c r="C2003" t="s">
        <v>138</v>
      </c>
      <c r="D2003" t="s">
        <v>6942</v>
      </c>
    </row>
    <row r="2004" spans="1:4" x14ac:dyDescent="0.55000000000000004">
      <c r="A2004" t="s">
        <v>3731</v>
      </c>
      <c r="B2004" s="1">
        <v>40772</v>
      </c>
      <c r="C2004" t="s">
        <v>138</v>
      </c>
      <c r="D2004" t="s">
        <v>6350</v>
      </c>
    </row>
    <row r="2005" spans="1:4" x14ac:dyDescent="0.55000000000000004">
      <c r="A2005" t="s">
        <v>3732</v>
      </c>
      <c r="B2005" s="1">
        <v>40773</v>
      </c>
      <c r="C2005" t="s">
        <v>138</v>
      </c>
      <c r="D2005" t="s">
        <v>6943</v>
      </c>
    </row>
    <row r="2006" spans="1:4" x14ac:dyDescent="0.55000000000000004">
      <c r="A2006" t="s">
        <v>3733</v>
      </c>
      <c r="B2006" s="1">
        <v>40774</v>
      </c>
      <c r="C2006" t="s">
        <v>138</v>
      </c>
      <c r="D2006" t="s">
        <v>6943</v>
      </c>
    </row>
    <row r="2007" spans="1:4" x14ac:dyDescent="0.55000000000000004">
      <c r="A2007" t="s">
        <v>3735</v>
      </c>
      <c r="B2007" s="1">
        <v>40774</v>
      </c>
      <c r="C2007" t="s">
        <v>1</v>
      </c>
      <c r="D2007" t="s">
        <v>6944</v>
      </c>
    </row>
    <row r="2008" spans="1:4" x14ac:dyDescent="0.55000000000000004">
      <c r="A2008" t="s">
        <v>3736</v>
      </c>
      <c r="B2008" s="1">
        <v>40774</v>
      </c>
      <c r="C2008" t="s">
        <v>1</v>
      </c>
      <c r="D2008" t="s">
        <v>6945</v>
      </c>
    </row>
    <row r="2009" spans="1:4" x14ac:dyDescent="0.55000000000000004">
      <c r="A2009" t="s">
        <v>3739</v>
      </c>
      <c r="B2009" s="1">
        <v>40774</v>
      </c>
      <c r="C2009" t="s">
        <v>1</v>
      </c>
      <c r="D2009" t="s">
        <v>6946</v>
      </c>
    </row>
    <row r="2010" spans="1:4" x14ac:dyDescent="0.55000000000000004">
      <c r="A2010" t="s">
        <v>3743</v>
      </c>
      <c r="B2010" s="1">
        <v>40774</v>
      </c>
      <c r="C2010" t="s">
        <v>1</v>
      </c>
      <c r="D2010" t="s">
        <v>6947</v>
      </c>
    </row>
    <row r="2011" spans="1:4" x14ac:dyDescent="0.55000000000000004">
      <c r="A2011" t="s">
        <v>3744</v>
      </c>
      <c r="B2011" s="1">
        <v>40774</v>
      </c>
      <c r="C2011" t="s">
        <v>1</v>
      </c>
      <c r="D2011" t="s">
        <v>6947</v>
      </c>
    </row>
    <row r="2012" spans="1:4" x14ac:dyDescent="0.55000000000000004">
      <c r="A2012" t="s">
        <v>3745</v>
      </c>
      <c r="B2012" s="1">
        <v>40774</v>
      </c>
      <c r="C2012" t="s">
        <v>1</v>
      </c>
      <c r="D2012" t="s">
        <v>6947</v>
      </c>
    </row>
    <row r="2013" spans="1:4" x14ac:dyDescent="0.55000000000000004">
      <c r="A2013" t="s">
        <v>3746</v>
      </c>
      <c r="B2013" s="1">
        <v>40774</v>
      </c>
      <c r="C2013" t="s">
        <v>138</v>
      </c>
      <c r="D2013" t="s">
        <v>6948</v>
      </c>
    </row>
    <row r="2014" spans="1:4" x14ac:dyDescent="0.55000000000000004">
      <c r="A2014" t="s">
        <v>3747</v>
      </c>
      <c r="B2014" s="1">
        <v>40774</v>
      </c>
      <c r="C2014" t="s">
        <v>1</v>
      </c>
      <c r="D2014" t="s">
        <v>6949</v>
      </c>
    </row>
    <row r="2015" spans="1:4" x14ac:dyDescent="0.55000000000000004">
      <c r="A2015" t="s">
        <v>3748</v>
      </c>
      <c r="B2015" s="1">
        <v>40778</v>
      </c>
      <c r="C2015" t="s">
        <v>1</v>
      </c>
      <c r="D2015" t="s">
        <v>6950</v>
      </c>
    </row>
    <row r="2016" spans="1:4" x14ac:dyDescent="0.55000000000000004">
      <c r="A2016" t="s">
        <v>3749</v>
      </c>
      <c r="B2016" s="1">
        <v>40778</v>
      </c>
      <c r="C2016" t="s">
        <v>1</v>
      </c>
      <c r="D2016" t="s">
        <v>6944</v>
      </c>
    </row>
    <row r="2017" spans="1:4" x14ac:dyDescent="0.55000000000000004">
      <c r="A2017" t="s">
        <v>3752</v>
      </c>
      <c r="B2017" s="1">
        <v>40779</v>
      </c>
      <c r="C2017" t="s">
        <v>1</v>
      </c>
      <c r="D2017" t="s">
        <v>6951</v>
      </c>
    </row>
    <row r="2018" spans="1:4" x14ac:dyDescent="0.55000000000000004">
      <c r="A2018" t="s">
        <v>3755</v>
      </c>
      <c r="B2018" s="1">
        <v>40779</v>
      </c>
      <c r="C2018" t="s">
        <v>1</v>
      </c>
      <c r="D2018" t="s">
        <v>6952</v>
      </c>
    </row>
    <row r="2019" spans="1:4" x14ac:dyDescent="0.55000000000000004">
      <c r="A2019" t="s">
        <v>3760</v>
      </c>
      <c r="B2019" s="1">
        <v>40779</v>
      </c>
      <c r="C2019" t="s">
        <v>138</v>
      </c>
      <c r="D2019" t="s">
        <v>6953</v>
      </c>
    </row>
    <row r="2020" spans="1:4" x14ac:dyDescent="0.55000000000000004">
      <c r="A2020" t="s">
        <v>3765</v>
      </c>
      <c r="B2020" s="1">
        <v>40779</v>
      </c>
      <c r="C2020" t="s">
        <v>1</v>
      </c>
      <c r="D2020" t="s">
        <v>6954</v>
      </c>
    </row>
    <row r="2021" spans="1:4" x14ac:dyDescent="0.55000000000000004">
      <c r="A2021" t="s">
        <v>3766</v>
      </c>
      <c r="B2021" s="1">
        <v>40779</v>
      </c>
      <c r="C2021" t="s">
        <v>1</v>
      </c>
      <c r="D2021" t="s">
        <v>6955</v>
      </c>
    </row>
    <row r="2022" spans="1:4" x14ac:dyDescent="0.55000000000000004">
      <c r="A2022" t="s">
        <v>3772</v>
      </c>
      <c r="B2022" s="1">
        <v>40779</v>
      </c>
      <c r="C2022" t="s">
        <v>1</v>
      </c>
      <c r="D2022" t="s">
        <v>6956</v>
      </c>
    </row>
    <row r="2023" spans="1:4" x14ac:dyDescent="0.55000000000000004">
      <c r="A2023" t="s">
        <v>3773</v>
      </c>
      <c r="B2023" s="1">
        <v>40779</v>
      </c>
      <c r="C2023" t="s">
        <v>1</v>
      </c>
      <c r="D2023" t="s">
        <v>6645</v>
      </c>
    </row>
    <row r="2024" spans="1:4" x14ac:dyDescent="0.55000000000000004">
      <c r="A2024" t="s">
        <v>3774</v>
      </c>
      <c r="B2024" s="1">
        <v>40779</v>
      </c>
      <c r="C2024" t="s">
        <v>1</v>
      </c>
      <c r="D2024" t="s">
        <v>6957</v>
      </c>
    </row>
    <row r="2025" spans="1:4" x14ac:dyDescent="0.55000000000000004">
      <c r="A2025" t="s">
        <v>3775</v>
      </c>
      <c r="B2025" s="1">
        <v>40779</v>
      </c>
      <c r="C2025" t="s">
        <v>1</v>
      </c>
      <c r="D2025" t="s">
        <v>6947</v>
      </c>
    </row>
    <row r="2026" spans="1:4" x14ac:dyDescent="0.55000000000000004">
      <c r="A2026" t="s">
        <v>3778</v>
      </c>
      <c r="B2026" s="1">
        <v>40779</v>
      </c>
      <c r="C2026" t="s">
        <v>138</v>
      </c>
      <c r="D2026" t="s">
        <v>6958</v>
      </c>
    </row>
    <row r="2027" spans="1:4" x14ac:dyDescent="0.55000000000000004">
      <c r="A2027" t="s">
        <v>3779</v>
      </c>
      <c r="B2027" s="1">
        <v>40779</v>
      </c>
      <c r="C2027" t="s">
        <v>138</v>
      </c>
      <c r="D2027" t="s">
        <v>6959</v>
      </c>
    </row>
    <row r="2028" spans="1:4" x14ac:dyDescent="0.55000000000000004">
      <c r="A2028" t="s">
        <v>3782</v>
      </c>
      <c r="B2028" s="1">
        <v>40779</v>
      </c>
      <c r="C2028" t="s">
        <v>138</v>
      </c>
      <c r="D2028" t="s">
        <v>6960</v>
      </c>
    </row>
    <row r="2029" spans="1:4" x14ac:dyDescent="0.55000000000000004">
      <c r="A2029" t="s">
        <v>3786</v>
      </c>
      <c r="B2029" s="1">
        <v>40780</v>
      </c>
      <c r="C2029" t="s">
        <v>1</v>
      </c>
      <c r="D2029" t="s">
        <v>6961</v>
      </c>
    </row>
    <row r="2030" spans="1:4" x14ac:dyDescent="0.55000000000000004">
      <c r="A2030" t="s">
        <v>3787</v>
      </c>
      <c r="B2030" s="1">
        <v>40780</v>
      </c>
      <c r="C2030" t="s">
        <v>138</v>
      </c>
      <c r="D2030" t="s">
        <v>6962</v>
      </c>
    </row>
    <row r="2031" spans="1:4" x14ac:dyDescent="0.55000000000000004">
      <c r="A2031" t="s">
        <v>3790</v>
      </c>
      <c r="B2031" s="1">
        <v>40781</v>
      </c>
      <c r="C2031" t="s">
        <v>138</v>
      </c>
      <c r="D2031" t="s">
        <v>6963</v>
      </c>
    </row>
    <row r="2032" spans="1:4" x14ac:dyDescent="0.55000000000000004">
      <c r="A2032" t="s">
        <v>3791</v>
      </c>
      <c r="B2032" s="1">
        <v>40781</v>
      </c>
      <c r="C2032" t="s">
        <v>1</v>
      </c>
      <c r="D2032" t="s">
        <v>6964</v>
      </c>
    </row>
    <row r="2033" spans="1:4" x14ac:dyDescent="0.55000000000000004">
      <c r="A2033" t="s">
        <v>3792</v>
      </c>
      <c r="B2033" s="1">
        <v>40781</v>
      </c>
      <c r="C2033" t="s">
        <v>138</v>
      </c>
      <c r="D2033" t="s">
        <v>6498</v>
      </c>
    </row>
    <row r="2034" spans="1:4" x14ac:dyDescent="0.55000000000000004">
      <c r="A2034" t="s">
        <v>3793</v>
      </c>
      <c r="B2034" s="1">
        <v>40781</v>
      </c>
      <c r="C2034" t="s">
        <v>138</v>
      </c>
      <c r="D2034" t="s">
        <v>6965</v>
      </c>
    </row>
    <row r="2035" spans="1:4" x14ac:dyDescent="0.55000000000000004">
      <c r="A2035" t="s">
        <v>3796</v>
      </c>
      <c r="B2035" s="1">
        <v>40781</v>
      </c>
      <c r="C2035" t="s">
        <v>138</v>
      </c>
      <c r="D2035" t="s">
        <v>6108</v>
      </c>
    </row>
    <row r="2036" spans="1:4" x14ac:dyDescent="0.55000000000000004">
      <c r="A2036" t="s">
        <v>3799</v>
      </c>
      <c r="B2036" s="1">
        <v>40781</v>
      </c>
      <c r="C2036" t="s">
        <v>138</v>
      </c>
      <c r="D2036" t="s">
        <v>6966</v>
      </c>
    </row>
    <row r="2037" spans="1:4" x14ac:dyDescent="0.55000000000000004">
      <c r="A2037" t="s">
        <v>3802</v>
      </c>
      <c r="B2037" s="1">
        <v>40781</v>
      </c>
      <c r="C2037" t="s">
        <v>138</v>
      </c>
      <c r="D2037" t="s">
        <v>6469</v>
      </c>
    </row>
    <row r="2038" spans="1:4" x14ac:dyDescent="0.55000000000000004">
      <c r="A2038" t="s">
        <v>3805</v>
      </c>
      <c r="B2038" s="1">
        <v>40781</v>
      </c>
      <c r="C2038" t="s">
        <v>138</v>
      </c>
      <c r="D2038" t="s">
        <v>6967</v>
      </c>
    </row>
    <row r="2039" spans="1:4" x14ac:dyDescent="0.55000000000000004">
      <c r="A2039" t="s">
        <v>3815</v>
      </c>
      <c r="B2039" s="1">
        <v>40781</v>
      </c>
      <c r="C2039" t="s">
        <v>138</v>
      </c>
      <c r="D2039" t="s">
        <v>6968</v>
      </c>
    </row>
    <row r="2040" spans="1:4" x14ac:dyDescent="0.55000000000000004">
      <c r="A2040" t="s">
        <v>3816</v>
      </c>
      <c r="B2040" s="1">
        <v>40781</v>
      </c>
      <c r="C2040" t="s">
        <v>1</v>
      </c>
      <c r="D2040" t="s">
        <v>6969</v>
      </c>
    </row>
    <row r="2041" spans="1:4" x14ac:dyDescent="0.55000000000000004">
      <c r="A2041" t="s">
        <v>3817</v>
      </c>
      <c r="B2041" s="1">
        <v>40785</v>
      </c>
      <c r="C2041" t="s">
        <v>1</v>
      </c>
      <c r="D2041" t="s">
        <v>6887</v>
      </c>
    </row>
    <row r="2042" spans="1:4" x14ac:dyDescent="0.55000000000000004">
      <c r="A2042" t="s">
        <v>3818</v>
      </c>
      <c r="B2042" s="1">
        <v>40785</v>
      </c>
      <c r="C2042" t="s">
        <v>138</v>
      </c>
      <c r="D2042" t="s">
        <v>6943</v>
      </c>
    </row>
    <row r="2043" spans="1:4" x14ac:dyDescent="0.55000000000000004">
      <c r="A2043" t="s">
        <v>3823</v>
      </c>
      <c r="B2043" s="1">
        <v>40785</v>
      </c>
      <c r="C2043" t="s">
        <v>138</v>
      </c>
      <c r="D2043" t="s">
        <v>6853</v>
      </c>
    </row>
    <row r="2044" spans="1:4" x14ac:dyDescent="0.55000000000000004">
      <c r="A2044" t="s">
        <v>3824</v>
      </c>
      <c r="B2044" s="1">
        <v>40785</v>
      </c>
      <c r="C2044" t="s">
        <v>138</v>
      </c>
      <c r="D2044" t="s">
        <v>6898</v>
      </c>
    </row>
    <row r="2045" spans="1:4" x14ac:dyDescent="0.55000000000000004">
      <c r="A2045" t="s">
        <v>3836</v>
      </c>
      <c r="B2045" s="1">
        <v>40785</v>
      </c>
      <c r="C2045" t="s">
        <v>138</v>
      </c>
      <c r="D2045" t="s">
        <v>6970</v>
      </c>
    </row>
    <row r="2046" spans="1:4" x14ac:dyDescent="0.55000000000000004">
      <c r="A2046" t="s">
        <v>3837</v>
      </c>
      <c r="B2046" s="1">
        <v>40785</v>
      </c>
      <c r="C2046" t="s">
        <v>1</v>
      </c>
      <c r="D2046" t="s">
        <v>6971</v>
      </c>
    </row>
    <row r="2047" spans="1:4" x14ac:dyDescent="0.55000000000000004">
      <c r="A2047" t="s">
        <v>3840</v>
      </c>
      <c r="B2047" s="1">
        <v>40785</v>
      </c>
      <c r="C2047" t="s">
        <v>1</v>
      </c>
      <c r="D2047" t="s">
        <v>6968</v>
      </c>
    </row>
    <row r="2048" spans="1:4" x14ac:dyDescent="0.55000000000000004">
      <c r="A2048" t="s">
        <v>3841</v>
      </c>
      <c r="B2048" s="1">
        <v>40785</v>
      </c>
      <c r="C2048" t="s">
        <v>1</v>
      </c>
      <c r="D2048" t="s">
        <v>6972</v>
      </c>
    </row>
    <row r="2049" spans="1:4" x14ac:dyDescent="0.55000000000000004">
      <c r="A2049" t="s">
        <v>3844</v>
      </c>
      <c r="B2049" s="1">
        <v>40785</v>
      </c>
      <c r="C2049" t="s">
        <v>1</v>
      </c>
      <c r="D2049" t="s">
        <v>6564</v>
      </c>
    </row>
    <row r="2050" spans="1:4" x14ac:dyDescent="0.55000000000000004">
      <c r="A2050" t="s">
        <v>3847</v>
      </c>
      <c r="B2050" s="1">
        <v>40785</v>
      </c>
      <c r="C2050" t="s">
        <v>1</v>
      </c>
      <c r="D2050" t="s">
        <v>6973</v>
      </c>
    </row>
    <row r="2051" spans="1:4" x14ac:dyDescent="0.55000000000000004">
      <c r="A2051" t="s">
        <v>3848</v>
      </c>
      <c r="B2051" s="1">
        <v>40785</v>
      </c>
      <c r="C2051" t="s">
        <v>138</v>
      </c>
      <c r="D2051" t="s">
        <v>6498</v>
      </c>
    </row>
    <row r="2052" spans="1:4" x14ac:dyDescent="0.55000000000000004">
      <c r="A2052" t="s">
        <v>3849</v>
      </c>
      <c r="B2052" s="1">
        <v>40785</v>
      </c>
      <c r="C2052" t="s">
        <v>1</v>
      </c>
      <c r="D2052" t="s">
        <v>6974</v>
      </c>
    </row>
    <row r="2053" spans="1:4" x14ac:dyDescent="0.55000000000000004">
      <c r="A2053" t="s">
        <v>3850</v>
      </c>
      <c r="B2053" s="1">
        <v>40785</v>
      </c>
      <c r="C2053" t="s">
        <v>138</v>
      </c>
      <c r="D2053" t="s">
        <v>6975</v>
      </c>
    </row>
    <row r="2054" spans="1:4" x14ac:dyDescent="0.55000000000000004">
      <c r="A2054" t="s">
        <v>3852</v>
      </c>
      <c r="B2054" s="1">
        <v>40785</v>
      </c>
      <c r="C2054" t="s">
        <v>138</v>
      </c>
      <c r="D2054" t="s">
        <v>6056</v>
      </c>
    </row>
    <row r="2055" spans="1:4" x14ac:dyDescent="0.55000000000000004">
      <c r="A2055" t="s">
        <v>3855</v>
      </c>
      <c r="B2055" s="1">
        <v>40785</v>
      </c>
      <c r="C2055" t="s">
        <v>1</v>
      </c>
      <c r="D2055" t="s">
        <v>6952</v>
      </c>
    </row>
    <row r="2056" spans="1:4" x14ac:dyDescent="0.55000000000000004">
      <c r="A2056" t="s">
        <v>3858</v>
      </c>
      <c r="B2056" s="1">
        <v>40785</v>
      </c>
      <c r="C2056" t="s">
        <v>138</v>
      </c>
      <c r="D2056" t="s">
        <v>6960</v>
      </c>
    </row>
    <row r="2057" spans="1:4" x14ac:dyDescent="0.55000000000000004">
      <c r="A2057" t="s">
        <v>3863</v>
      </c>
      <c r="B2057" s="1">
        <v>40785</v>
      </c>
      <c r="C2057" t="s">
        <v>138</v>
      </c>
      <c r="D2057" t="s">
        <v>6960</v>
      </c>
    </row>
    <row r="2058" spans="1:4" x14ac:dyDescent="0.55000000000000004">
      <c r="A2058" t="s">
        <v>3864</v>
      </c>
      <c r="B2058" s="1">
        <v>40785</v>
      </c>
      <c r="C2058" t="s">
        <v>1</v>
      </c>
      <c r="D2058" t="s">
        <v>6976</v>
      </c>
    </row>
    <row r="2059" spans="1:4" x14ac:dyDescent="0.55000000000000004">
      <c r="A2059" t="s">
        <v>3865</v>
      </c>
      <c r="B2059" s="1">
        <v>40786</v>
      </c>
      <c r="C2059" t="s">
        <v>138</v>
      </c>
      <c r="D2059" t="s">
        <v>6977</v>
      </c>
    </row>
    <row r="2060" spans="1:4" x14ac:dyDescent="0.55000000000000004">
      <c r="A2060" t="s">
        <v>3866</v>
      </c>
      <c r="B2060" s="1">
        <v>40786</v>
      </c>
      <c r="C2060" t="s">
        <v>1</v>
      </c>
      <c r="D2060" t="s">
        <v>6564</v>
      </c>
    </row>
    <row r="2061" spans="1:4" x14ac:dyDescent="0.55000000000000004">
      <c r="A2061" t="s">
        <v>3873</v>
      </c>
      <c r="B2061" s="1">
        <v>40786</v>
      </c>
      <c r="C2061" t="s">
        <v>1</v>
      </c>
      <c r="D2061" t="s">
        <v>6978</v>
      </c>
    </row>
    <row r="2062" spans="1:4" x14ac:dyDescent="0.55000000000000004">
      <c r="A2062" t="s">
        <v>3874</v>
      </c>
      <c r="B2062" s="1">
        <v>40786</v>
      </c>
      <c r="C2062" t="s">
        <v>138</v>
      </c>
      <c r="D2062" t="s">
        <v>6469</v>
      </c>
    </row>
    <row r="2063" spans="1:4" x14ac:dyDescent="0.55000000000000004">
      <c r="A2063" t="s">
        <v>6979</v>
      </c>
      <c r="B2063" s="1">
        <v>40843</v>
      </c>
      <c r="C2063" t="s">
        <v>1</v>
      </c>
      <c r="D2063" t="s">
        <v>6976</v>
      </c>
    </row>
    <row r="2064" spans="1:4" x14ac:dyDescent="0.55000000000000004">
      <c r="A2064" t="s">
        <v>3680</v>
      </c>
      <c r="B2064" s="1">
        <v>40788</v>
      </c>
      <c r="C2064" t="s">
        <v>138</v>
      </c>
      <c r="D2064" t="s">
        <v>6980</v>
      </c>
    </row>
    <row r="2065" spans="1:4" x14ac:dyDescent="0.55000000000000004">
      <c r="A2065" t="s">
        <v>3697</v>
      </c>
      <c r="B2065" s="1">
        <v>40788</v>
      </c>
      <c r="C2065" t="s">
        <v>138</v>
      </c>
      <c r="D2065" t="s">
        <v>6981</v>
      </c>
    </row>
    <row r="2066" spans="1:4" x14ac:dyDescent="0.55000000000000004">
      <c r="A2066" t="s">
        <v>3712</v>
      </c>
      <c r="B2066" s="1">
        <v>40788</v>
      </c>
      <c r="C2066" t="s">
        <v>1</v>
      </c>
      <c r="D2066" t="s">
        <v>6982</v>
      </c>
    </row>
    <row r="2067" spans="1:4" x14ac:dyDescent="0.55000000000000004">
      <c r="A2067" t="s">
        <v>3714</v>
      </c>
      <c r="B2067" s="1">
        <v>40788</v>
      </c>
      <c r="C2067" t="s">
        <v>1</v>
      </c>
      <c r="D2067" t="s">
        <v>6983</v>
      </c>
    </row>
    <row r="2068" spans="1:4" x14ac:dyDescent="0.55000000000000004">
      <c r="A2068" t="s">
        <v>3715</v>
      </c>
      <c r="B2068" s="1">
        <v>40788</v>
      </c>
      <c r="C2068" t="s">
        <v>1</v>
      </c>
      <c r="D2068" t="s">
        <v>6984</v>
      </c>
    </row>
    <row r="2069" spans="1:4" x14ac:dyDescent="0.55000000000000004">
      <c r="A2069" t="s">
        <v>3716</v>
      </c>
      <c r="B2069" s="1">
        <v>40788</v>
      </c>
      <c r="C2069" t="s">
        <v>138</v>
      </c>
      <c r="D2069" t="s">
        <v>6985</v>
      </c>
    </row>
    <row r="2070" spans="1:4" x14ac:dyDescent="0.55000000000000004">
      <c r="A2070" t="s">
        <v>3718</v>
      </c>
      <c r="B2070" s="1">
        <v>40788</v>
      </c>
      <c r="C2070" t="s">
        <v>1</v>
      </c>
      <c r="D2070" t="s">
        <v>6986</v>
      </c>
    </row>
    <row r="2071" spans="1:4" x14ac:dyDescent="0.55000000000000004">
      <c r="A2071" t="s">
        <v>3721</v>
      </c>
      <c r="B2071" s="1">
        <v>40788</v>
      </c>
      <c r="C2071" t="s">
        <v>1</v>
      </c>
      <c r="D2071" t="s">
        <v>6987</v>
      </c>
    </row>
    <row r="2072" spans="1:4" x14ac:dyDescent="0.55000000000000004">
      <c r="A2072" t="s">
        <v>3736</v>
      </c>
      <c r="B2072" s="1">
        <v>40792</v>
      </c>
      <c r="C2072" t="s">
        <v>1</v>
      </c>
      <c r="D2072" t="s">
        <v>6988</v>
      </c>
    </row>
    <row r="2073" spans="1:4" x14ac:dyDescent="0.55000000000000004">
      <c r="A2073" t="s">
        <v>3739</v>
      </c>
      <c r="B2073" s="1">
        <v>40792</v>
      </c>
      <c r="C2073" t="s">
        <v>1</v>
      </c>
      <c r="D2073" t="s">
        <v>6989</v>
      </c>
    </row>
    <row r="2074" spans="1:4" x14ac:dyDescent="0.55000000000000004">
      <c r="A2074" t="s">
        <v>3740</v>
      </c>
      <c r="B2074" s="1">
        <v>40792</v>
      </c>
      <c r="C2074" t="s">
        <v>1</v>
      </c>
      <c r="D2074" t="s">
        <v>6990</v>
      </c>
    </row>
    <row r="2075" spans="1:4" x14ac:dyDescent="0.55000000000000004">
      <c r="A2075" t="s">
        <v>3743</v>
      </c>
      <c r="B2075" s="1">
        <v>40792</v>
      </c>
      <c r="C2075" t="s">
        <v>1</v>
      </c>
      <c r="D2075" t="s">
        <v>6991</v>
      </c>
    </row>
    <row r="2076" spans="1:4" x14ac:dyDescent="0.55000000000000004">
      <c r="A2076" t="s">
        <v>3750</v>
      </c>
      <c r="B2076" s="1">
        <v>40793</v>
      </c>
      <c r="C2076" t="s">
        <v>138</v>
      </c>
      <c r="D2076" t="s">
        <v>6992</v>
      </c>
    </row>
    <row r="2077" spans="1:4" x14ac:dyDescent="0.55000000000000004">
      <c r="A2077" t="s">
        <v>3751</v>
      </c>
      <c r="B2077" s="1">
        <v>40793</v>
      </c>
      <c r="C2077" t="s">
        <v>138</v>
      </c>
      <c r="D2077" t="s">
        <v>6993</v>
      </c>
    </row>
    <row r="2078" spans="1:4" x14ac:dyDescent="0.55000000000000004">
      <c r="A2078" t="s">
        <v>3766</v>
      </c>
      <c r="B2078" s="1">
        <v>40793</v>
      </c>
      <c r="C2078" t="s">
        <v>138</v>
      </c>
      <c r="D2078" t="s">
        <v>6901</v>
      </c>
    </row>
    <row r="2079" spans="1:4" x14ac:dyDescent="0.55000000000000004">
      <c r="A2079" t="s">
        <v>3775</v>
      </c>
      <c r="B2079" s="1">
        <v>40793</v>
      </c>
      <c r="C2079" t="s">
        <v>138</v>
      </c>
      <c r="D2079" t="s">
        <v>6537</v>
      </c>
    </row>
    <row r="2080" spans="1:4" x14ac:dyDescent="0.55000000000000004">
      <c r="A2080" t="s">
        <v>3776</v>
      </c>
      <c r="B2080" s="1">
        <v>40793</v>
      </c>
      <c r="C2080" t="s">
        <v>1</v>
      </c>
      <c r="D2080" t="s">
        <v>6994</v>
      </c>
    </row>
    <row r="2081" spans="1:4" x14ac:dyDescent="0.55000000000000004">
      <c r="A2081" t="s">
        <v>3777</v>
      </c>
      <c r="B2081" s="1">
        <v>40793</v>
      </c>
      <c r="C2081" t="s">
        <v>1</v>
      </c>
      <c r="D2081" t="s">
        <v>6995</v>
      </c>
    </row>
    <row r="2082" spans="1:4" x14ac:dyDescent="0.55000000000000004">
      <c r="A2082" t="s">
        <v>3782</v>
      </c>
      <c r="B2082" s="1">
        <v>40793</v>
      </c>
      <c r="C2082" t="s">
        <v>1</v>
      </c>
      <c r="D2082" t="s">
        <v>6996</v>
      </c>
    </row>
    <row r="2083" spans="1:4" x14ac:dyDescent="0.55000000000000004">
      <c r="A2083" t="s">
        <v>3784</v>
      </c>
      <c r="B2083" s="1">
        <v>40793</v>
      </c>
      <c r="C2083" t="s">
        <v>1</v>
      </c>
      <c r="D2083" t="s">
        <v>6997</v>
      </c>
    </row>
    <row r="2084" spans="1:4" x14ac:dyDescent="0.55000000000000004">
      <c r="A2084" t="s">
        <v>3796</v>
      </c>
      <c r="B2084" s="1">
        <v>40794</v>
      </c>
      <c r="C2084" t="s">
        <v>1</v>
      </c>
      <c r="D2084" t="s">
        <v>6998</v>
      </c>
    </row>
    <row r="2085" spans="1:4" x14ac:dyDescent="0.55000000000000004">
      <c r="A2085" t="s">
        <v>3803</v>
      </c>
      <c r="B2085" s="1">
        <v>40794</v>
      </c>
      <c r="C2085" t="s">
        <v>138</v>
      </c>
      <c r="D2085" t="s">
        <v>6613</v>
      </c>
    </row>
    <row r="2086" spans="1:4" x14ac:dyDescent="0.55000000000000004">
      <c r="A2086" t="s">
        <v>3805</v>
      </c>
      <c r="B2086" s="1">
        <v>40794</v>
      </c>
      <c r="C2086" t="s">
        <v>138</v>
      </c>
      <c r="D2086" t="s">
        <v>6487</v>
      </c>
    </row>
    <row r="2087" spans="1:4" x14ac:dyDescent="0.55000000000000004">
      <c r="A2087" t="s">
        <v>3808</v>
      </c>
      <c r="B2087" s="1">
        <v>40794</v>
      </c>
      <c r="C2087" t="s">
        <v>138</v>
      </c>
      <c r="D2087" t="s">
        <v>6475</v>
      </c>
    </row>
    <row r="2088" spans="1:4" x14ac:dyDescent="0.55000000000000004">
      <c r="A2088" t="s">
        <v>3818</v>
      </c>
      <c r="B2088" s="1">
        <v>40794</v>
      </c>
      <c r="C2088" t="s">
        <v>138</v>
      </c>
      <c r="D2088" t="s">
        <v>6901</v>
      </c>
    </row>
    <row r="2089" spans="1:4" x14ac:dyDescent="0.55000000000000004">
      <c r="A2089" t="s">
        <v>3823</v>
      </c>
      <c r="B2089" s="1">
        <v>40794</v>
      </c>
      <c r="C2089" t="s">
        <v>1</v>
      </c>
      <c r="D2089" t="s">
        <v>6999</v>
      </c>
    </row>
    <row r="2090" spans="1:4" x14ac:dyDescent="0.55000000000000004">
      <c r="A2090" t="s">
        <v>3824</v>
      </c>
      <c r="B2090" s="1">
        <v>40794</v>
      </c>
      <c r="C2090" t="s">
        <v>1</v>
      </c>
      <c r="D2090" t="s">
        <v>5921</v>
      </c>
    </row>
    <row r="2091" spans="1:4" x14ac:dyDescent="0.55000000000000004">
      <c r="A2091" t="s">
        <v>3835</v>
      </c>
      <c r="B2091" s="1">
        <v>40794</v>
      </c>
      <c r="C2091" t="s">
        <v>1</v>
      </c>
      <c r="D2091" t="s">
        <v>7000</v>
      </c>
    </row>
    <row r="2092" spans="1:4" x14ac:dyDescent="0.55000000000000004">
      <c r="A2092" t="s">
        <v>3836</v>
      </c>
      <c r="B2092" s="1">
        <v>40794</v>
      </c>
      <c r="C2092" t="s">
        <v>1</v>
      </c>
      <c r="D2092" t="s">
        <v>7001</v>
      </c>
    </row>
    <row r="2093" spans="1:4" x14ac:dyDescent="0.55000000000000004">
      <c r="A2093" t="s">
        <v>3850</v>
      </c>
      <c r="B2093" s="1">
        <v>40795</v>
      </c>
      <c r="C2093" t="s">
        <v>1</v>
      </c>
      <c r="D2093" t="s">
        <v>7002</v>
      </c>
    </row>
    <row r="2094" spans="1:4" x14ac:dyDescent="0.55000000000000004">
      <c r="A2094" t="s">
        <v>3852</v>
      </c>
      <c r="B2094" s="1">
        <v>40795</v>
      </c>
      <c r="C2094" t="s">
        <v>1</v>
      </c>
      <c r="D2094" t="s">
        <v>7003</v>
      </c>
    </row>
    <row r="2095" spans="1:4" x14ac:dyDescent="0.55000000000000004">
      <c r="A2095" t="s">
        <v>3855</v>
      </c>
      <c r="B2095" s="1">
        <v>40795</v>
      </c>
      <c r="C2095" t="s">
        <v>138</v>
      </c>
      <c r="D2095" t="s">
        <v>6343</v>
      </c>
    </row>
    <row r="2096" spans="1:4" x14ac:dyDescent="0.55000000000000004">
      <c r="A2096" t="s">
        <v>3858</v>
      </c>
      <c r="B2096" s="1">
        <v>40795</v>
      </c>
      <c r="C2096" t="s">
        <v>138</v>
      </c>
      <c r="D2096" t="s">
        <v>6853</v>
      </c>
    </row>
    <row r="2097" spans="1:4" x14ac:dyDescent="0.55000000000000004">
      <c r="A2097" t="s">
        <v>3866</v>
      </c>
      <c r="B2097" s="1">
        <v>40795</v>
      </c>
      <c r="C2097" t="s">
        <v>138</v>
      </c>
      <c r="D2097" t="s">
        <v>7004</v>
      </c>
    </row>
    <row r="2098" spans="1:4" x14ac:dyDescent="0.55000000000000004">
      <c r="A2098" t="s">
        <v>3875</v>
      </c>
      <c r="B2098" s="1">
        <v>40798</v>
      </c>
      <c r="C2098" t="s">
        <v>138</v>
      </c>
      <c r="D2098" t="s">
        <v>6993</v>
      </c>
    </row>
    <row r="2099" spans="1:4" x14ac:dyDescent="0.55000000000000004">
      <c r="A2099" t="s">
        <v>3876</v>
      </c>
      <c r="B2099" s="1">
        <v>40798</v>
      </c>
      <c r="C2099" t="s">
        <v>138</v>
      </c>
      <c r="D2099" t="s">
        <v>7005</v>
      </c>
    </row>
    <row r="2100" spans="1:4" x14ac:dyDescent="0.55000000000000004">
      <c r="A2100" t="s">
        <v>3878</v>
      </c>
      <c r="B2100" s="1">
        <v>40798</v>
      </c>
      <c r="C2100" t="s">
        <v>138</v>
      </c>
      <c r="D2100" t="s">
        <v>6992</v>
      </c>
    </row>
    <row r="2101" spans="1:4" x14ac:dyDescent="0.55000000000000004">
      <c r="A2101" t="s">
        <v>3882</v>
      </c>
      <c r="B2101" s="1">
        <v>40799</v>
      </c>
      <c r="C2101" t="s">
        <v>1</v>
      </c>
      <c r="D2101" t="s">
        <v>5541</v>
      </c>
    </row>
    <row r="2102" spans="1:4" x14ac:dyDescent="0.55000000000000004">
      <c r="A2102" t="s">
        <v>3884</v>
      </c>
      <c r="B2102" s="1">
        <v>40799</v>
      </c>
      <c r="C2102" t="s">
        <v>1</v>
      </c>
      <c r="D2102" t="s">
        <v>7006</v>
      </c>
    </row>
    <row r="2103" spans="1:4" x14ac:dyDescent="0.55000000000000004">
      <c r="A2103" t="s">
        <v>7007</v>
      </c>
      <c r="B2103" s="1">
        <v>40799</v>
      </c>
      <c r="C2103" t="s">
        <v>1</v>
      </c>
      <c r="D2103" t="s">
        <v>7008</v>
      </c>
    </row>
    <row r="2104" spans="1:4" x14ac:dyDescent="0.55000000000000004">
      <c r="A2104" t="s">
        <v>3885</v>
      </c>
      <c r="B2104" s="1">
        <v>40799</v>
      </c>
      <c r="C2104" t="s">
        <v>1</v>
      </c>
      <c r="D2104" t="s">
        <v>6014</v>
      </c>
    </row>
    <row r="2105" spans="1:4" x14ac:dyDescent="0.55000000000000004">
      <c r="A2105" t="s">
        <v>3887</v>
      </c>
      <c r="B2105" s="1">
        <v>40799</v>
      </c>
      <c r="C2105" t="s">
        <v>1</v>
      </c>
      <c r="D2105" t="s">
        <v>7008</v>
      </c>
    </row>
    <row r="2106" spans="1:4" x14ac:dyDescent="0.55000000000000004">
      <c r="A2106" t="s">
        <v>3888</v>
      </c>
      <c r="B2106" s="1">
        <v>40799</v>
      </c>
      <c r="C2106" t="s">
        <v>1</v>
      </c>
      <c r="D2106" t="s">
        <v>7009</v>
      </c>
    </row>
    <row r="2107" spans="1:4" x14ac:dyDescent="0.55000000000000004">
      <c r="A2107" t="s">
        <v>3889</v>
      </c>
      <c r="B2107" s="1">
        <v>40801</v>
      </c>
      <c r="C2107" t="s">
        <v>1</v>
      </c>
      <c r="D2107" t="s">
        <v>7010</v>
      </c>
    </row>
    <row r="2108" spans="1:4" x14ac:dyDescent="0.55000000000000004">
      <c r="A2108" t="s">
        <v>7011</v>
      </c>
      <c r="B2108" s="1">
        <v>40801</v>
      </c>
      <c r="C2108" t="s">
        <v>138</v>
      </c>
      <c r="D2108" t="s">
        <v>7012</v>
      </c>
    </row>
    <row r="2109" spans="1:4" x14ac:dyDescent="0.55000000000000004">
      <c r="A2109" t="s">
        <v>3891</v>
      </c>
      <c r="B2109" s="1">
        <v>40801</v>
      </c>
      <c r="C2109" t="s">
        <v>1</v>
      </c>
      <c r="D2109" t="s">
        <v>7013</v>
      </c>
    </row>
    <row r="2110" spans="1:4" x14ac:dyDescent="0.55000000000000004">
      <c r="A2110" t="s">
        <v>3892</v>
      </c>
      <c r="B2110" s="1">
        <v>40801</v>
      </c>
      <c r="C2110" t="s">
        <v>1</v>
      </c>
      <c r="D2110" t="s">
        <v>7014</v>
      </c>
    </row>
    <row r="2111" spans="1:4" x14ac:dyDescent="0.55000000000000004">
      <c r="A2111" t="s">
        <v>3893</v>
      </c>
      <c r="B2111" s="1">
        <v>40801</v>
      </c>
      <c r="C2111" t="s">
        <v>138</v>
      </c>
      <c r="D2111" t="s">
        <v>7015</v>
      </c>
    </row>
    <row r="2112" spans="1:4" x14ac:dyDescent="0.55000000000000004">
      <c r="A2112" t="s">
        <v>3896</v>
      </c>
      <c r="B2112" s="1">
        <v>40801</v>
      </c>
      <c r="C2112" t="s">
        <v>1</v>
      </c>
      <c r="D2112" t="s">
        <v>7016</v>
      </c>
    </row>
    <row r="2113" spans="1:4" x14ac:dyDescent="0.55000000000000004">
      <c r="A2113" t="s">
        <v>3897</v>
      </c>
      <c r="B2113" s="1">
        <v>40801</v>
      </c>
      <c r="C2113" t="s">
        <v>138</v>
      </c>
      <c r="D2113" t="s">
        <v>7017</v>
      </c>
    </row>
    <row r="2114" spans="1:4" x14ac:dyDescent="0.55000000000000004">
      <c r="A2114" t="s">
        <v>3898</v>
      </c>
      <c r="B2114" s="1">
        <v>40801</v>
      </c>
      <c r="C2114" t="s">
        <v>138</v>
      </c>
      <c r="D2114" t="s">
        <v>7018</v>
      </c>
    </row>
    <row r="2115" spans="1:4" x14ac:dyDescent="0.55000000000000004">
      <c r="A2115" t="s">
        <v>7019</v>
      </c>
      <c r="B2115" s="1">
        <v>40801</v>
      </c>
      <c r="C2115" t="s">
        <v>138</v>
      </c>
      <c r="D2115" t="s">
        <v>7012</v>
      </c>
    </row>
    <row r="2116" spans="1:4" x14ac:dyDescent="0.55000000000000004">
      <c r="A2116" t="s">
        <v>7020</v>
      </c>
      <c r="B2116" s="1">
        <v>40801</v>
      </c>
      <c r="C2116" t="s">
        <v>138</v>
      </c>
      <c r="D2116" t="s">
        <v>7021</v>
      </c>
    </row>
    <row r="2117" spans="1:4" x14ac:dyDescent="0.55000000000000004">
      <c r="A2117" t="s">
        <v>3899</v>
      </c>
      <c r="B2117" s="1">
        <v>40801</v>
      </c>
      <c r="C2117" t="s">
        <v>138</v>
      </c>
      <c r="D2117" t="s">
        <v>7012</v>
      </c>
    </row>
    <row r="2118" spans="1:4" x14ac:dyDescent="0.55000000000000004">
      <c r="A2118" t="s">
        <v>3900</v>
      </c>
      <c r="B2118" s="1">
        <v>40801</v>
      </c>
      <c r="C2118" t="s">
        <v>138</v>
      </c>
      <c r="D2118" t="s">
        <v>6808</v>
      </c>
    </row>
    <row r="2119" spans="1:4" x14ac:dyDescent="0.55000000000000004">
      <c r="A2119" t="s">
        <v>3905</v>
      </c>
      <c r="B2119" s="1">
        <v>40802</v>
      </c>
      <c r="C2119" t="s">
        <v>138</v>
      </c>
      <c r="D2119" t="s">
        <v>7022</v>
      </c>
    </row>
    <row r="2120" spans="1:4" x14ac:dyDescent="0.55000000000000004">
      <c r="A2120" t="s">
        <v>3906</v>
      </c>
      <c r="B2120" s="1">
        <v>40802</v>
      </c>
      <c r="C2120" t="s">
        <v>1</v>
      </c>
      <c r="D2120" t="s">
        <v>7008</v>
      </c>
    </row>
    <row r="2121" spans="1:4" x14ac:dyDescent="0.55000000000000004">
      <c r="A2121" t="s">
        <v>3907</v>
      </c>
      <c r="B2121" s="1">
        <v>40802</v>
      </c>
      <c r="C2121" t="s">
        <v>1</v>
      </c>
      <c r="D2121" t="s">
        <v>7023</v>
      </c>
    </row>
    <row r="2122" spans="1:4" x14ac:dyDescent="0.55000000000000004">
      <c r="A2122" t="s">
        <v>3908</v>
      </c>
      <c r="B2122" s="1">
        <v>40802</v>
      </c>
      <c r="C2122" t="s">
        <v>1</v>
      </c>
      <c r="D2122" t="s">
        <v>7024</v>
      </c>
    </row>
    <row r="2123" spans="1:4" x14ac:dyDescent="0.55000000000000004">
      <c r="A2123" t="s">
        <v>3909</v>
      </c>
      <c r="B2123" s="1">
        <v>40802</v>
      </c>
      <c r="C2123" t="s">
        <v>1</v>
      </c>
      <c r="D2123" t="s">
        <v>7025</v>
      </c>
    </row>
    <row r="2124" spans="1:4" x14ac:dyDescent="0.55000000000000004">
      <c r="A2124" t="s">
        <v>3912</v>
      </c>
      <c r="B2124" s="1">
        <v>40805</v>
      </c>
      <c r="C2124" t="s">
        <v>1</v>
      </c>
      <c r="D2124" t="s">
        <v>7026</v>
      </c>
    </row>
    <row r="2125" spans="1:4" x14ac:dyDescent="0.55000000000000004">
      <c r="A2125" t="s">
        <v>3913</v>
      </c>
      <c r="B2125" s="1">
        <v>40805</v>
      </c>
      <c r="C2125" t="s">
        <v>1</v>
      </c>
      <c r="D2125" t="s">
        <v>7027</v>
      </c>
    </row>
    <row r="2126" spans="1:4" x14ac:dyDescent="0.55000000000000004">
      <c r="A2126" t="s">
        <v>3914</v>
      </c>
      <c r="B2126" s="1">
        <v>40805</v>
      </c>
      <c r="C2126" t="s">
        <v>1</v>
      </c>
      <c r="D2126" t="s">
        <v>7028</v>
      </c>
    </row>
    <row r="2127" spans="1:4" x14ac:dyDescent="0.55000000000000004">
      <c r="A2127" t="s">
        <v>3915</v>
      </c>
      <c r="B2127" s="1">
        <v>40805</v>
      </c>
      <c r="C2127" t="s">
        <v>138</v>
      </c>
      <c r="D2127" t="s">
        <v>7029</v>
      </c>
    </row>
    <row r="2128" spans="1:4" x14ac:dyDescent="0.55000000000000004">
      <c r="A2128" t="s">
        <v>3916</v>
      </c>
      <c r="B2128" s="1">
        <v>40805</v>
      </c>
      <c r="C2128" t="s">
        <v>138</v>
      </c>
      <c r="D2128" t="s">
        <v>7030</v>
      </c>
    </row>
    <row r="2129" spans="1:4" x14ac:dyDescent="0.55000000000000004">
      <c r="A2129" t="s">
        <v>3917</v>
      </c>
      <c r="B2129" s="1">
        <v>40805</v>
      </c>
      <c r="C2129" t="s">
        <v>138</v>
      </c>
      <c r="D2129" t="s">
        <v>5977</v>
      </c>
    </row>
    <row r="2130" spans="1:4" x14ac:dyDescent="0.55000000000000004">
      <c r="A2130" t="s">
        <v>7031</v>
      </c>
      <c r="B2130" s="1">
        <v>40805</v>
      </c>
      <c r="C2130" t="s">
        <v>138</v>
      </c>
      <c r="D2130" t="s">
        <v>7029</v>
      </c>
    </row>
    <row r="2131" spans="1:4" x14ac:dyDescent="0.55000000000000004">
      <c r="A2131" t="s">
        <v>7032</v>
      </c>
      <c r="B2131" s="1">
        <v>40805</v>
      </c>
      <c r="C2131" t="s">
        <v>138</v>
      </c>
      <c r="D2131" t="s">
        <v>7029</v>
      </c>
    </row>
    <row r="2132" spans="1:4" x14ac:dyDescent="0.55000000000000004">
      <c r="A2132" t="s">
        <v>3919</v>
      </c>
      <c r="B2132" s="1">
        <v>40806</v>
      </c>
      <c r="C2132" t="s">
        <v>138</v>
      </c>
      <c r="D2132" t="s">
        <v>7033</v>
      </c>
    </row>
    <row r="2133" spans="1:4" x14ac:dyDescent="0.55000000000000004">
      <c r="A2133" t="s">
        <v>7034</v>
      </c>
      <c r="B2133" s="1">
        <v>40806</v>
      </c>
      <c r="C2133" t="s">
        <v>138</v>
      </c>
      <c r="D2133" t="s">
        <v>7021</v>
      </c>
    </row>
    <row r="2134" spans="1:4" x14ac:dyDescent="0.55000000000000004">
      <c r="A2134" t="s">
        <v>3920</v>
      </c>
      <c r="B2134" s="1">
        <v>40806</v>
      </c>
      <c r="C2134" t="s">
        <v>1</v>
      </c>
      <c r="D2134" t="s">
        <v>7035</v>
      </c>
    </row>
    <row r="2135" spans="1:4" x14ac:dyDescent="0.55000000000000004">
      <c r="A2135" t="s">
        <v>3921</v>
      </c>
      <c r="B2135" s="1">
        <v>40806</v>
      </c>
      <c r="C2135" t="s">
        <v>138</v>
      </c>
      <c r="D2135" t="s">
        <v>7036</v>
      </c>
    </row>
    <row r="2136" spans="1:4" x14ac:dyDescent="0.55000000000000004">
      <c r="A2136" t="s">
        <v>7037</v>
      </c>
      <c r="B2136" s="1">
        <v>40806</v>
      </c>
      <c r="C2136" t="s">
        <v>138</v>
      </c>
      <c r="D2136" t="s">
        <v>6853</v>
      </c>
    </row>
    <row r="2137" spans="1:4" x14ac:dyDescent="0.55000000000000004">
      <c r="A2137" t="s">
        <v>3922</v>
      </c>
      <c r="B2137" s="1">
        <v>40807</v>
      </c>
      <c r="C2137" t="s">
        <v>138</v>
      </c>
      <c r="D2137" t="s">
        <v>7038</v>
      </c>
    </row>
    <row r="2138" spans="1:4" x14ac:dyDescent="0.55000000000000004">
      <c r="A2138" t="s">
        <v>3923</v>
      </c>
      <c r="B2138" s="1">
        <v>40807</v>
      </c>
      <c r="C2138" t="s">
        <v>138</v>
      </c>
      <c r="D2138" t="s">
        <v>7039</v>
      </c>
    </row>
    <row r="2139" spans="1:4" x14ac:dyDescent="0.55000000000000004">
      <c r="A2139" t="s">
        <v>3926</v>
      </c>
      <c r="B2139" s="1">
        <v>40807</v>
      </c>
      <c r="C2139" t="s">
        <v>138</v>
      </c>
      <c r="D2139" t="s">
        <v>7022</v>
      </c>
    </row>
    <row r="2140" spans="1:4" x14ac:dyDescent="0.55000000000000004">
      <c r="A2140" t="s">
        <v>3932</v>
      </c>
      <c r="B2140" s="1">
        <v>40807</v>
      </c>
      <c r="C2140" t="s">
        <v>1</v>
      </c>
      <c r="D2140" t="s">
        <v>7040</v>
      </c>
    </row>
    <row r="2141" spans="1:4" x14ac:dyDescent="0.55000000000000004">
      <c r="A2141" t="s">
        <v>3935</v>
      </c>
      <c r="B2141" s="1">
        <v>40807</v>
      </c>
      <c r="C2141" t="s">
        <v>1</v>
      </c>
      <c r="D2141" t="s">
        <v>7041</v>
      </c>
    </row>
    <row r="2142" spans="1:4" x14ac:dyDescent="0.55000000000000004">
      <c r="A2142" t="s">
        <v>3936</v>
      </c>
      <c r="B2142" s="1">
        <v>40808</v>
      </c>
      <c r="C2142" t="s">
        <v>138</v>
      </c>
      <c r="D2142" t="s">
        <v>6350</v>
      </c>
    </row>
    <row r="2143" spans="1:4" x14ac:dyDescent="0.55000000000000004">
      <c r="A2143" t="s">
        <v>3937</v>
      </c>
      <c r="B2143" s="1">
        <v>40808</v>
      </c>
      <c r="C2143" t="s">
        <v>1</v>
      </c>
      <c r="D2143" t="s">
        <v>7042</v>
      </c>
    </row>
    <row r="2144" spans="1:4" x14ac:dyDescent="0.55000000000000004">
      <c r="A2144" t="s">
        <v>3938</v>
      </c>
      <c r="B2144" s="1">
        <v>40808</v>
      </c>
      <c r="C2144" t="s">
        <v>1</v>
      </c>
      <c r="D2144" t="s">
        <v>7043</v>
      </c>
    </row>
    <row r="2145" spans="1:4" x14ac:dyDescent="0.55000000000000004">
      <c r="A2145" t="s">
        <v>3941</v>
      </c>
      <c r="B2145" s="1">
        <v>40808</v>
      </c>
      <c r="C2145" t="s">
        <v>138</v>
      </c>
      <c r="D2145" t="s">
        <v>5717</v>
      </c>
    </row>
    <row r="2146" spans="1:4" x14ac:dyDescent="0.55000000000000004">
      <c r="A2146" t="s">
        <v>3942</v>
      </c>
      <c r="B2146" s="1">
        <v>40808</v>
      </c>
      <c r="C2146" t="s">
        <v>138</v>
      </c>
      <c r="D2146" t="s">
        <v>7044</v>
      </c>
    </row>
    <row r="2147" spans="1:4" x14ac:dyDescent="0.55000000000000004">
      <c r="A2147" t="s">
        <v>3943</v>
      </c>
      <c r="B2147" s="1">
        <v>40809</v>
      </c>
      <c r="C2147" t="s">
        <v>1</v>
      </c>
      <c r="D2147" t="s">
        <v>7045</v>
      </c>
    </row>
    <row r="2148" spans="1:4" x14ac:dyDescent="0.55000000000000004">
      <c r="A2148" t="s">
        <v>3944</v>
      </c>
      <c r="B2148" s="1">
        <v>40809</v>
      </c>
      <c r="C2148" t="s">
        <v>138</v>
      </c>
      <c r="D2148" t="s">
        <v>6006</v>
      </c>
    </row>
    <row r="2149" spans="1:4" x14ac:dyDescent="0.55000000000000004">
      <c r="A2149" t="s">
        <v>3945</v>
      </c>
      <c r="B2149" s="1">
        <v>40812</v>
      </c>
      <c r="C2149" t="s">
        <v>138</v>
      </c>
      <c r="D2149" t="s">
        <v>5826</v>
      </c>
    </row>
    <row r="2150" spans="1:4" x14ac:dyDescent="0.55000000000000004">
      <c r="A2150" t="s">
        <v>3950</v>
      </c>
      <c r="B2150" s="1">
        <v>40813</v>
      </c>
      <c r="C2150" t="s">
        <v>1</v>
      </c>
      <c r="D2150" t="s">
        <v>7046</v>
      </c>
    </row>
    <row r="2151" spans="1:4" x14ac:dyDescent="0.55000000000000004">
      <c r="A2151" t="s">
        <v>3951</v>
      </c>
      <c r="B2151" s="1">
        <v>40813</v>
      </c>
      <c r="C2151" t="s">
        <v>1</v>
      </c>
      <c r="D2151" t="s">
        <v>7047</v>
      </c>
    </row>
    <row r="2152" spans="1:4" x14ac:dyDescent="0.55000000000000004">
      <c r="A2152" t="s">
        <v>3952</v>
      </c>
      <c r="B2152" s="1">
        <v>40813</v>
      </c>
      <c r="C2152" t="s">
        <v>138</v>
      </c>
      <c r="D2152" t="s">
        <v>6564</v>
      </c>
    </row>
    <row r="2153" spans="1:4" x14ac:dyDescent="0.55000000000000004">
      <c r="A2153" t="s">
        <v>3954</v>
      </c>
      <c r="B2153" s="1">
        <v>40813</v>
      </c>
      <c r="C2153" t="s">
        <v>138</v>
      </c>
      <c r="D2153" t="s">
        <v>7048</v>
      </c>
    </row>
    <row r="2154" spans="1:4" x14ac:dyDescent="0.55000000000000004">
      <c r="A2154" t="s">
        <v>3955</v>
      </c>
      <c r="B2154" s="1">
        <v>40814</v>
      </c>
      <c r="C2154" t="s">
        <v>138</v>
      </c>
      <c r="D2154" t="s">
        <v>5826</v>
      </c>
    </row>
    <row r="2155" spans="1:4" x14ac:dyDescent="0.55000000000000004">
      <c r="A2155" t="s">
        <v>3956</v>
      </c>
      <c r="B2155" s="1">
        <v>40814</v>
      </c>
      <c r="C2155" t="s">
        <v>138</v>
      </c>
      <c r="D2155" t="s">
        <v>7049</v>
      </c>
    </row>
    <row r="2156" spans="1:4" x14ac:dyDescent="0.55000000000000004">
      <c r="A2156" t="s">
        <v>3957</v>
      </c>
      <c r="B2156" s="1">
        <v>40814</v>
      </c>
      <c r="C2156" t="s">
        <v>138</v>
      </c>
      <c r="D2156" t="s">
        <v>7050</v>
      </c>
    </row>
    <row r="2157" spans="1:4" x14ac:dyDescent="0.55000000000000004">
      <c r="A2157" t="s">
        <v>7051</v>
      </c>
      <c r="B2157" s="1">
        <v>40814</v>
      </c>
      <c r="C2157" t="s">
        <v>1</v>
      </c>
      <c r="D2157" t="s">
        <v>6983</v>
      </c>
    </row>
    <row r="2158" spans="1:4" x14ac:dyDescent="0.55000000000000004">
      <c r="A2158" t="s">
        <v>3959</v>
      </c>
      <c r="B2158" s="1">
        <v>40814</v>
      </c>
      <c r="C2158" t="s">
        <v>1</v>
      </c>
      <c r="D2158" t="s">
        <v>7052</v>
      </c>
    </row>
    <row r="2159" spans="1:4" x14ac:dyDescent="0.55000000000000004">
      <c r="A2159" t="s">
        <v>3960</v>
      </c>
      <c r="B2159" s="1">
        <v>40814</v>
      </c>
      <c r="C2159" t="s">
        <v>1</v>
      </c>
      <c r="D2159" t="s">
        <v>6983</v>
      </c>
    </row>
    <row r="2160" spans="1:4" x14ac:dyDescent="0.55000000000000004">
      <c r="A2160" t="s">
        <v>3961</v>
      </c>
      <c r="B2160" s="1">
        <v>40814</v>
      </c>
      <c r="C2160" t="s">
        <v>138</v>
      </c>
      <c r="D2160" t="s">
        <v>6469</v>
      </c>
    </row>
    <row r="2161" spans="1:4" x14ac:dyDescent="0.55000000000000004">
      <c r="A2161" t="s">
        <v>7053</v>
      </c>
      <c r="B2161" s="1">
        <v>40814</v>
      </c>
      <c r="C2161" t="s">
        <v>138</v>
      </c>
      <c r="D2161" t="s">
        <v>7054</v>
      </c>
    </row>
    <row r="2162" spans="1:4" x14ac:dyDescent="0.55000000000000004">
      <c r="A2162" t="s">
        <v>3962</v>
      </c>
      <c r="B2162" s="1">
        <v>40815</v>
      </c>
      <c r="C2162" t="s">
        <v>1</v>
      </c>
      <c r="D2162" t="s">
        <v>7055</v>
      </c>
    </row>
    <row r="2163" spans="1:4" x14ac:dyDescent="0.55000000000000004">
      <c r="A2163" t="s">
        <v>3963</v>
      </c>
      <c r="B2163" s="1">
        <v>40815</v>
      </c>
      <c r="C2163" t="s">
        <v>1</v>
      </c>
      <c r="D2163" t="s">
        <v>7056</v>
      </c>
    </row>
    <row r="2164" spans="1:4" x14ac:dyDescent="0.55000000000000004">
      <c r="A2164" t="s">
        <v>3964</v>
      </c>
      <c r="B2164" s="1">
        <v>40815</v>
      </c>
      <c r="C2164" t="s">
        <v>1</v>
      </c>
      <c r="D2164" t="s">
        <v>7057</v>
      </c>
    </row>
    <row r="2165" spans="1:4" x14ac:dyDescent="0.55000000000000004">
      <c r="A2165" t="s">
        <v>3965</v>
      </c>
      <c r="B2165" s="1">
        <v>40815</v>
      </c>
      <c r="C2165" t="s">
        <v>138</v>
      </c>
      <c r="D2165" t="s">
        <v>6420</v>
      </c>
    </row>
    <row r="2166" spans="1:4" x14ac:dyDescent="0.55000000000000004">
      <c r="A2166" t="s">
        <v>3967</v>
      </c>
      <c r="B2166" s="1">
        <v>40816</v>
      </c>
      <c r="C2166" t="s">
        <v>1</v>
      </c>
      <c r="D2166" t="s">
        <v>6551</v>
      </c>
    </row>
    <row r="2167" spans="1:4" x14ac:dyDescent="0.55000000000000004">
      <c r="A2167" t="s">
        <v>3968</v>
      </c>
      <c r="B2167" s="1">
        <v>40816</v>
      </c>
      <c r="C2167" t="s">
        <v>138</v>
      </c>
      <c r="D2167" t="s">
        <v>7058</v>
      </c>
    </row>
    <row r="2168" spans="1:4" x14ac:dyDescent="0.55000000000000004">
      <c r="A2168" t="s">
        <v>3971</v>
      </c>
      <c r="B2168" s="1">
        <v>40816</v>
      </c>
      <c r="C2168" t="s">
        <v>138</v>
      </c>
      <c r="D2168" t="s">
        <v>7059</v>
      </c>
    </row>
    <row r="2169" spans="1:4" x14ac:dyDescent="0.55000000000000004">
      <c r="A2169" t="s">
        <v>3972</v>
      </c>
      <c r="B2169" s="1">
        <v>40816</v>
      </c>
      <c r="C2169" t="s">
        <v>1</v>
      </c>
      <c r="D2169" t="s">
        <v>6934</v>
      </c>
    </row>
    <row r="2170" spans="1:4" x14ac:dyDescent="0.55000000000000004">
      <c r="A2170" t="s">
        <v>3973</v>
      </c>
      <c r="B2170" s="1">
        <v>40816</v>
      </c>
      <c r="C2170" t="s">
        <v>1</v>
      </c>
      <c r="D2170" t="s">
        <v>7060</v>
      </c>
    </row>
    <row r="2171" spans="1:4" x14ac:dyDescent="0.55000000000000004">
      <c r="A2171" t="s">
        <v>3974</v>
      </c>
      <c r="B2171" s="1">
        <v>40820</v>
      </c>
      <c r="C2171" t="s">
        <v>138</v>
      </c>
      <c r="D2171" t="s">
        <v>7061</v>
      </c>
    </row>
    <row r="2172" spans="1:4" x14ac:dyDescent="0.55000000000000004">
      <c r="A2172" t="s">
        <v>3975</v>
      </c>
      <c r="B2172" s="1">
        <v>40820</v>
      </c>
      <c r="C2172" t="s">
        <v>1</v>
      </c>
      <c r="D2172" t="s">
        <v>7062</v>
      </c>
    </row>
    <row r="2173" spans="1:4" x14ac:dyDescent="0.55000000000000004">
      <c r="A2173" t="s">
        <v>3976</v>
      </c>
      <c r="B2173" s="1">
        <v>40820</v>
      </c>
      <c r="C2173" t="s">
        <v>138</v>
      </c>
      <c r="D2173" t="s">
        <v>7063</v>
      </c>
    </row>
    <row r="2174" spans="1:4" x14ac:dyDescent="0.55000000000000004">
      <c r="A2174" t="s">
        <v>3977</v>
      </c>
      <c r="B2174" s="1">
        <v>40820</v>
      </c>
      <c r="C2174" t="s">
        <v>138</v>
      </c>
      <c r="D2174" t="s">
        <v>7064</v>
      </c>
    </row>
    <row r="2175" spans="1:4" x14ac:dyDescent="0.55000000000000004">
      <c r="A2175" t="s">
        <v>3984</v>
      </c>
      <c r="B2175" s="1">
        <v>40820</v>
      </c>
      <c r="C2175" t="s">
        <v>138</v>
      </c>
      <c r="D2175" t="s">
        <v>7065</v>
      </c>
    </row>
    <row r="2176" spans="1:4" x14ac:dyDescent="0.55000000000000004">
      <c r="A2176" t="s">
        <v>3986</v>
      </c>
      <c r="B2176" s="1">
        <v>40820</v>
      </c>
      <c r="C2176" t="s">
        <v>138</v>
      </c>
      <c r="D2176" t="s">
        <v>5801</v>
      </c>
    </row>
    <row r="2177" spans="1:4" x14ac:dyDescent="0.55000000000000004">
      <c r="A2177" t="s">
        <v>3987</v>
      </c>
      <c r="B2177" s="1">
        <v>40820</v>
      </c>
      <c r="C2177" t="s">
        <v>138</v>
      </c>
      <c r="D2177" t="s">
        <v>7066</v>
      </c>
    </row>
    <row r="2178" spans="1:4" x14ac:dyDescent="0.55000000000000004">
      <c r="A2178" t="s">
        <v>3988</v>
      </c>
      <c r="B2178" s="1">
        <v>40820</v>
      </c>
      <c r="C2178" t="s">
        <v>1</v>
      </c>
      <c r="D2178" t="s">
        <v>7067</v>
      </c>
    </row>
    <row r="2179" spans="1:4" x14ac:dyDescent="0.55000000000000004">
      <c r="A2179" t="s">
        <v>3990</v>
      </c>
      <c r="B2179" s="1">
        <v>40820</v>
      </c>
      <c r="C2179" t="s">
        <v>1</v>
      </c>
      <c r="D2179" t="s">
        <v>7068</v>
      </c>
    </row>
    <row r="2180" spans="1:4" x14ac:dyDescent="0.55000000000000004">
      <c r="A2180" t="s">
        <v>3993</v>
      </c>
      <c r="B2180" s="1">
        <v>40820</v>
      </c>
      <c r="C2180" t="s">
        <v>1</v>
      </c>
      <c r="D2180" t="s">
        <v>7069</v>
      </c>
    </row>
    <row r="2181" spans="1:4" x14ac:dyDescent="0.55000000000000004">
      <c r="A2181" t="s">
        <v>3996</v>
      </c>
      <c r="B2181" s="1">
        <v>40821</v>
      </c>
      <c r="C2181" t="s">
        <v>138</v>
      </c>
      <c r="D2181" t="s">
        <v>7021</v>
      </c>
    </row>
    <row r="2182" spans="1:4" x14ac:dyDescent="0.55000000000000004">
      <c r="A2182" t="s">
        <v>4001</v>
      </c>
      <c r="B2182" s="1">
        <v>40821</v>
      </c>
      <c r="C2182" t="s">
        <v>138</v>
      </c>
      <c r="D2182" t="s">
        <v>7070</v>
      </c>
    </row>
    <row r="2183" spans="1:4" x14ac:dyDescent="0.55000000000000004">
      <c r="A2183" t="s">
        <v>4002</v>
      </c>
      <c r="B2183" s="1">
        <v>40823</v>
      </c>
      <c r="C2183" t="s">
        <v>138</v>
      </c>
      <c r="D2183" t="s">
        <v>6737</v>
      </c>
    </row>
    <row r="2184" spans="1:4" x14ac:dyDescent="0.55000000000000004">
      <c r="A2184" t="s">
        <v>4003</v>
      </c>
      <c r="B2184" s="1">
        <v>40823</v>
      </c>
      <c r="C2184" t="s">
        <v>138</v>
      </c>
      <c r="D2184" t="s">
        <v>7071</v>
      </c>
    </row>
    <row r="2185" spans="1:4" x14ac:dyDescent="0.55000000000000004">
      <c r="A2185" t="s">
        <v>4006</v>
      </c>
      <c r="B2185" s="1">
        <v>40823</v>
      </c>
      <c r="C2185" t="s">
        <v>138</v>
      </c>
      <c r="D2185" t="s">
        <v>7072</v>
      </c>
    </row>
    <row r="2186" spans="1:4" x14ac:dyDescent="0.55000000000000004">
      <c r="A2186" t="s">
        <v>4009</v>
      </c>
      <c r="B2186" s="1">
        <v>40823</v>
      </c>
      <c r="C2186" t="s">
        <v>138</v>
      </c>
      <c r="D2186" t="s">
        <v>7073</v>
      </c>
    </row>
    <row r="2187" spans="1:4" x14ac:dyDescent="0.55000000000000004">
      <c r="A2187" t="s">
        <v>4010</v>
      </c>
      <c r="B2187" s="1">
        <v>40823</v>
      </c>
      <c r="C2187" t="s">
        <v>1</v>
      </c>
      <c r="D2187" t="s">
        <v>7074</v>
      </c>
    </row>
    <row r="2188" spans="1:4" x14ac:dyDescent="0.55000000000000004">
      <c r="A2188" t="s">
        <v>4011</v>
      </c>
      <c r="B2188" s="1">
        <v>40823</v>
      </c>
      <c r="C2188" t="s">
        <v>138</v>
      </c>
      <c r="D2188" t="s">
        <v>7075</v>
      </c>
    </row>
    <row r="2189" spans="1:4" x14ac:dyDescent="0.55000000000000004">
      <c r="A2189" t="s">
        <v>4013</v>
      </c>
      <c r="B2189" s="1">
        <v>40823</v>
      </c>
      <c r="C2189" t="s">
        <v>138</v>
      </c>
      <c r="D2189" t="s">
        <v>7076</v>
      </c>
    </row>
    <row r="2190" spans="1:4" x14ac:dyDescent="0.55000000000000004">
      <c r="A2190" t="s">
        <v>4025</v>
      </c>
      <c r="B2190" s="1">
        <v>40823</v>
      </c>
      <c r="C2190" t="s">
        <v>1</v>
      </c>
      <c r="D2190" t="s">
        <v>7077</v>
      </c>
    </row>
    <row r="2191" spans="1:4" x14ac:dyDescent="0.55000000000000004">
      <c r="A2191" t="s">
        <v>4026</v>
      </c>
      <c r="B2191" s="1">
        <v>40823</v>
      </c>
      <c r="C2191" t="s">
        <v>138</v>
      </c>
      <c r="D2191" t="s">
        <v>7078</v>
      </c>
    </row>
    <row r="2192" spans="1:4" x14ac:dyDescent="0.55000000000000004">
      <c r="A2192" t="s">
        <v>4027</v>
      </c>
      <c r="B2192" s="1">
        <v>40827</v>
      </c>
      <c r="C2192" t="s">
        <v>138</v>
      </c>
      <c r="D2192" t="s">
        <v>7017</v>
      </c>
    </row>
    <row r="2193" spans="1:4" x14ac:dyDescent="0.55000000000000004">
      <c r="A2193" t="s">
        <v>4028</v>
      </c>
      <c r="B2193" s="1">
        <v>40827</v>
      </c>
      <c r="C2193" t="s">
        <v>1</v>
      </c>
      <c r="D2193" t="s">
        <v>7079</v>
      </c>
    </row>
    <row r="2194" spans="1:4" x14ac:dyDescent="0.55000000000000004">
      <c r="A2194" t="s">
        <v>4029</v>
      </c>
      <c r="B2194" s="1">
        <v>40827</v>
      </c>
      <c r="C2194" t="s">
        <v>1</v>
      </c>
      <c r="D2194" t="s">
        <v>7080</v>
      </c>
    </row>
    <row r="2195" spans="1:4" x14ac:dyDescent="0.55000000000000004">
      <c r="A2195" t="s">
        <v>4030</v>
      </c>
      <c r="B2195" s="1">
        <v>40827</v>
      </c>
      <c r="C2195" t="s">
        <v>1</v>
      </c>
      <c r="D2195" t="s">
        <v>7081</v>
      </c>
    </row>
    <row r="2196" spans="1:4" x14ac:dyDescent="0.55000000000000004">
      <c r="A2196" t="s">
        <v>4031</v>
      </c>
      <c r="B2196" s="1">
        <v>40827</v>
      </c>
      <c r="C2196" t="s">
        <v>1</v>
      </c>
      <c r="D2196" t="s">
        <v>6602</v>
      </c>
    </row>
    <row r="2197" spans="1:4" x14ac:dyDescent="0.55000000000000004">
      <c r="A2197" t="s">
        <v>4033</v>
      </c>
      <c r="B2197" s="1">
        <v>40827</v>
      </c>
      <c r="C2197" t="s">
        <v>1</v>
      </c>
      <c r="D2197" t="s">
        <v>5774</v>
      </c>
    </row>
    <row r="2198" spans="1:4" x14ac:dyDescent="0.55000000000000004">
      <c r="A2198" t="s">
        <v>7082</v>
      </c>
      <c r="B2198" s="1">
        <v>40827</v>
      </c>
      <c r="C2198" t="s">
        <v>138</v>
      </c>
      <c r="D2198" t="s">
        <v>7083</v>
      </c>
    </row>
    <row r="2199" spans="1:4" x14ac:dyDescent="0.55000000000000004">
      <c r="A2199" t="s">
        <v>4034</v>
      </c>
      <c r="B2199" s="1">
        <v>40828</v>
      </c>
      <c r="C2199" t="s">
        <v>138</v>
      </c>
      <c r="D2199" t="s">
        <v>6676</v>
      </c>
    </row>
    <row r="2200" spans="1:4" x14ac:dyDescent="0.55000000000000004">
      <c r="A2200" t="s">
        <v>4037</v>
      </c>
      <c r="B2200" s="1">
        <v>40828</v>
      </c>
      <c r="C2200" t="s">
        <v>138</v>
      </c>
      <c r="D2200" t="s">
        <v>5826</v>
      </c>
    </row>
    <row r="2201" spans="1:4" x14ac:dyDescent="0.55000000000000004">
      <c r="A2201" t="s">
        <v>7084</v>
      </c>
      <c r="B2201" s="1">
        <v>40828</v>
      </c>
      <c r="C2201" t="s">
        <v>138</v>
      </c>
      <c r="D2201" t="s">
        <v>7085</v>
      </c>
    </row>
    <row r="2202" spans="1:4" x14ac:dyDescent="0.55000000000000004">
      <c r="A2202" t="s">
        <v>4038</v>
      </c>
      <c r="B2202" s="1">
        <v>40828</v>
      </c>
      <c r="C2202" t="s">
        <v>1</v>
      </c>
      <c r="D2202" t="s">
        <v>7086</v>
      </c>
    </row>
    <row r="2203" spans="1:4" x14ac:dyDescent="0.55000000000000004">
      <c r="A2203" t="s">
        <v>4039</v>
      </c>
      <c r="B2203" s="1">
        <v>40829</v>
      </c>
      <c r="C2203" t="s">
        <v>138</v>
      </c>
      <c r="D2203" t="s">
        <v>7087</v>
      </c>
    </row>
    <row r="2204" spans="1:4" x14ac:dyDescent="0.55000000000000004">
      <c r="A2204" t="s">
        <v>4042</v>
      </c>
      <c r="B2204" s="1">
        <v>40829</v>
      </c>
      <c r="C2204" t="s">
        <v>138</v>
      </c>
      <c r="D2204" t="s">
        <v>7088</v>
      </c>
    </row>
    <row r="2205" spans="1:4" x14ac:dyDescent="0.55000000000000004">
      <c r="A2205" t="s">
        <v>4045</v>
      </c>
      <c r="B2205" s="1">
        <v>40829</v>
      </c>
      <c r="C2205" t="s">
        <v>138</v>
      </c>
      <c r="D2205" t="s">
        <v>6898</v>
      </c>
    </row>
    <row r="2206" spans="1:4" x14ac:dyDescent="0.55000000000000004">
      <c r="A2206" t="s">
        <v>4046</v>
      </c>
      <c r="B2206" s="1">
        <v>40829</v>
      </c>
      <c r="C2206" t="s">
        <v>138</v>
      </c>
      <c r="D2206" t="s">
        <v>7085</v>
      </c>
    </row>
    <row r="2207" spans="1:4" x14ac:dyDescent="0.55000000000000004">
      <c r="A2207" t="s">
        <v>4049</v>
      </c>
      <c r="B2207" s="1">
        <v>40830</v>
      </c>
      <c r="C2207" t="s">
        <v>138</v>
      </c>
      <c r="D2207" t="s">
        <v>6612</v>
      </c>
    </row>
    <row r="2208" spans="1:4" x14ac:dyDescent="0.55000000000000004">
      <c r="A2208" t="s">
        <v>4051</v>
      </c>
      <c r="B2208" s="1">
        <v>40830</v>
      </c>
      <c r="C2208" t="s">
        <v>138</v>
      </c>
      <c r="D2208" t="s">
        <v>6975</v>
      </c>
    </row>
    <row r="2209" spans="1:4" x14ac:dyDescent="0.55000000000000004">
      <c r="A2209" t="s">
        <v>4055</v>
      </c>
      <c r="B2209" s="1">
        <v>40830</v>
      </c>
      <c r="C2209" t="s">
        <v>138</v>
      </c>
      <c r="D2209" t="s">
        <v>6469</v>
      </c>
    </row>
    <row r="2210" spans="1:4" x14ac:dyDescent="0.55000000000000004">
      <c r="A2210" t="s">
        <v>4056</v>
      </c>
      <c r="B2210" s="1">
        <v>40830</v>
      </c>
      <c r="C2210" t="s">
        <v>138</v>
      </c>
      <c r="D2210" t="s">
        <v>7089</v>
      </c>
    </row>
    <row r="2211" spans="1:4" x14ac:dyDescent="0.55000000000000004">
      <c r="A2211" t="s">
        <v>7090</v>
      </c>
      <c r="B2211" s="1">
        <v>40830</v>
      </c>
      <c r="C2211" t="s">
        <v>138</v>
      </c>
      <c r="D2211" t="s">
        <v>7091</v>
      </c>
    </row>
    <row r="2212" spans="1:4" x14ac:dyDescent="0.55000000000000004">
      <c r="A2212" t="s">
        <v>4057</v>
      </c>
      <c r="B2212" s="1">
        <v>40833</v>
      </c>
      <c r="C2212" t="s">
        <v>138</v>
      </c>
      <c r="D2212" t="s">
        <v>7092</v>
      </c>
    </row>
    <row r="2213" spans="1:4" x14ac:dyDescent="0.55000000000000004">
      <c r="A2213" t="s">
        <v>4059</v>
      </c>
      <c r="B2213" s="1">
        <v>40833</v>
      </c>
      <c r="C2213" t="s">
        <v>1</v>
      </c>
      <c r="D2213" t="s">
        <v>7093</v>
      </c>
    </row>
    <row r="2214" spans="1:4" x14ac:dyDescent="0.55000000000000004">
      <c r="A2214" t="s">
        <v>4060</v>
      </c>
      <c r="B2214" s="1">
        <v>40833</v>
      </c>
      <c r="C2214" t="s">
        <v>138</v>
      </c>
      <c r="D2214" t="s">
        <v>7091</v>
      </c>
    </row>
    <row r="2215" spans="1:4" x14ac:dyDescent="0.55000000000000004">
      <c r="A2215" t="s">
        <v>4062</v>
      </c>
      <c r="B2215" s="1">
        <v>40833</v>
      </c>
      <c r="C2215" t="s">
        <v>1</v>
      </c>
      <c r="D2215" t="s">
        <v>7094</v>
      </c>
    </row>
    <row r="2216" spans="1:4" x14ac:dyDescent="0.55000000000000004">
      <c r="A2216" t="s">
        <v>4063</v>
      </c>
      <c r="B2216" s="1">
        <v>40833</v>
      </c>
      <c r="C2216" t="s">
        <v>138</v>
      </c>
      <c r="D2216" t="s">
        <v>6975</v>
      </c>
    </row>
    <row r="2217" spans="1:4" x14ac:dyDescent="0.55000000000000004">
      <c r="A2217" t="s">
        <v>4064</v>
      </c>
      <c r="B2217" s="1">
        <v>40835</v>
      </c>
      <c r="C2217" t="s">
        <v>1</v>
      </c>
      <c r="D2217" t="s">
        <v>7095</v>
      </c>
    </row>
    <row r="2218" spans="1:4" x14ac:dyDescent="0.55000000000000004">
      <c r="A2218" t="s">
        <v>4065</v>
      </c>
      <c r="B2218" s="1">
        <v>40836</v>
      </c>
      <c r="C2218" t="s">
        <v>1</v>
      </c>
      <c r="D2218" t="s">
        <v>7096</v>
      </c>
    </row>
    <row r="2219" spans="1:4" x14ac:dyDescent="0.55000000000000004">
      <c r="A2219" t="s">
        <v>4066</v>
      </c>
      <c r="B2219" s="1">
        <v>40836</v>
      </c>
      <c r="C2219" t="s">
        <v>1</v>
      </c>
      <c r="D2219" t="s">
        <v>7097</v>
      </c>
    </row>
    <row r="2220" spans="1:4" x14ac:dyDescent="0.55000000000000004">
      <c r="A2220" t="s">
        <v>4067</v>
      </c>
      <c r="B2220" s="1">
        <v>40836</v>
      </c>
      <c r="C2220" t="s">
        <v>1</v>
      </c>
      <c r="D2220" t="s">
        <v>6239</v>
      </c>
    </row>
    <row r="2221" spans="1:4" x14ac:dyDescent="0.55000000000000004">
      <c r="A2221" t="s">
        <v>4068</v>
      </c>
      <c r="B2221" s="1">
        <v>40836</v>
      </c>
      <c r="C2221" t="s">
        <v>1</v>
      </c>
      <c r="D2221" t="s">
        <v>7098</v>
      </c>
    </row>
    <row r="2222" spans="1:4" x14ac:dyDescent="0.55000000000000004">
      <c r="A2222" t="s">
        <v>4069</v>
      </c>
      <c r="B2222" s="1">
        <v>40836</v>
      </c>
      <c r="C2222" t="s">
        <v>1</v>
      </c>
      <c r="D2222" t="s">
        <v>7099</v>
      </c>
    </row>
    <row r="2223" spans="1:4" x14ac:dyDescent="0.55000000000000004">
      <c r="A2223" t="s">
        <v>4070</v>
      </c>
      <c r="B2223" s="1">
        <v>40836</v>
      </c>
      <c r="C2223" t="s">
        <v>1</v>
      </c>
      <c r="D2223" t="s">
        <v>7100</v>
      </c>
    </row>
    <row r="2224" spans="1:4" x14ac:dyDescent="0.55000000000000004">
      <c r="A2224" t="s">
        <v>4071</v>
      </c>
      <c r="B2224" s="1">
        <v>40836</v>
      </c>
      <c r="C2224" t="s">
        <v>1</v>
      </c>
      <c r="D2224" t="s">
        <v>7101</v>
      </c>
    </row>
    <row r="2225" spans="1:4" x14ac:dyDescent="0.55000000000000004">
      <c r="A2225" t="s">
        <v>4072</v>
      </c>
      <c r="B2225" s="1">
        <v>40836</v>
      </c>
      <c r="C2225" t="s">
        <v>138</v>
      </c>
      <c r="D2225" t="s">
        <v>6742</v>
      </c>
    </row>
    <row r="2226" spans="1:4" x14ac:dyDescent="0.55000000000000004">
      <c r="A2226" t="s">
        <v>4075</v>
      </c>
      <c r="B2226" s="1">
        <v>40837</v>
      </c>
      <c r="C2226" t="s">
        <v>1</v>
      </c>
      <c r="D2226" t="s">
        <v>7102</v>
      </c>
    </row>
    <row r="2227" spans="1:4" x14ac:dyDescent="0.55000000000000004">
      <c r="A2227" t="s">
        <v>4076</v>
      </c>
      <c r="B2227" s="1">
        <v>40837</v>
      </c>
      <c r="C2227" t="s">
        <v>138</v>
      </c>
      <c r="D2227" t="s">
        <v>7103</v>
      </c>
    </row>
    <row r="2228" spans="1:4" x14ac:dyDescent="0.55000000000000004">
      <c r="A2228" t="s">
        <v>7104</v>
      </c>
      <c r="B2228" s="1">
        <v>40837</v>
      </c>
      <c r="C2228" t="s">
        <v>138</v>
      </c>
      <c r="D2228" t="s">
        <v>6469</v>
      </c>
    </row>
    <row r="2229" spans="1:4" x14ac:dyDescent="0.55000000000000004">
      <c r="A2229" t="s">
        <v>4079</v>
      </c>
      <c r="B2229" s="1">
        <v>40837</v>
      </c>
      <c r="C2229" t="s">
        <v>138</v>
      </c>
      <c r="D2229" t="s">
        <v>7105</v>
      </c>
    </row>
    <row r="2230" spans="1:4" x14ac:dyDescent="0.55000000000000004">
      <c r="A2230" t="s">
        <v>4080</v>
      </c>
      <c r="B2230" s="1">
        <v>40837</v>
      </c>
      <c r="C2230" t="s">
        <v>138</v>
      </c>
      <c r="D2230" t="s">
        <v>7106</v>
      </c>
    </row>
    <row r="2231" spans="1:4" x14ac:dyDescent="0.55000000000000004">
      <c r="A2231" t="s">
        <v>4081</v>
      </c>
      <c r="B2231" s="1">
        <v>40837</v>
      </c>
      <c r="C2231" t="s">
        <v>138</v>
      </c>
      <c r="D2231" t="s">
        <v>7107</v>
      </c>
    </row>
    <row r="2232" spans="1:4" x14ac:dyDescent="0.55000000000000004">
      <c r="A2232" t="s">
        <v>4082</v>
      </c>
      <c r="B2232" s="1">
        <v>40837</v>
      </c>
      <c r="C2232" t="s">
        <v>138</v>
      </c>
      <c r="D2232" t="s">
        <v>7108</v>
      </c>
    </row>
    <row r="2233" spans="1:4" x14ac:dyDescent="0.55000000000000004">
      <c r="A2233" t="s">
        <v>4083</v>
      </c>
      <c r="B2233" s="1">
        <v>40837</v>
      </c>
      <c r="C2233" t="s">
        <v>138</v>
      </c>
      <c r="D2233" t="s">
        <v>7109</v>
      </c>
    </row>
    <row r="2234" spans="1:4" x14ac:dyDescent="0.55000000000000004">
      <c r="A2234" t="s">
        <v>4084</v>
      </c>
      <c r="B2234" s="1">
        <v>40837</v>
      </c>
      <c r="C2234" t="s">
        <v>138</v>
      </c>
      <c r="D2234" t="s">
        <v>7110</v>
      </c>
    </row>
    <row r="2235" spans="1:4" x14ac:dyDescent="0.55000000000000004">
      <c r="A2235" t="s">
        <v>4085</v>
      </c>
      <c r="B2235" s="1">
        <v>40837</v>
      </c>
      <c r="C2235" t="s">
        <v>1</v>
      </c>
      <c r="D2235" t="s">
        <v>7111</v>
      </c>
    </row>
    <row r="2236" spans="1:4" x14ac:dyDescent="0.55000000000000004">
      <c r="A2236" t="s">
        <v>4087</v>
      </c>
      <c r="B2236" s="1">
        <v>40837</v>
      </c>
      <c r="C2236" t="s">
        <v>1</v>
      </c>
      <c r="D2236" t="s">
        <v>7112</v>
      </c>
    </row>
    <row r="2237" spans="1:4" x14ac:dyDescent="0.55000000000000004">
      <c r="A2237" t="s">
        <v>4088</v>
      </c>
      <c r="B2237" s="1">
        <v>40840</v>
      </c>
      <c r="C2237" t="s">
        <v>138</v>
      </c>
      <c r="D2237" t="s">
        <v>7113</v>
      </c>
    </row>
    <row r="2238" spans="1:4" x14ac:dyDescent="0.55000000000000004">
      <c r="A2238" t="s">
        <v>4089</v>
      </c>
      <c r="B2238" s="1">
        <v>40840</v>
      </c>
      <c r="C2238" t="s">
        <v>1</v>
      </c>
      <c r="D2238" t="s">
        <v>7114</v>
      </c>
    </row>
    <row r="2239" spans="1:4" x14ac:dyDescent="0.55000000000000004">
      <c r="A2239" t="s">
        <v>4090</v>
      </c>
      <c r="B2239" s="1">
        <v>40841</v>
      </c>
      <c r="C2239" t="s">
        <v>1</v>
      </c>
      <c r="D2239" t="s">
        <v>7115</v>
      </c>
    </row>
    <row r="2240" spans="1:4" x14ac:dyDescent="0.55000000000000004">
      <c r="A2240" t="s">
        <v>4091</v>
      </c>
      <c r="B2240" s="1">
        <v>40841</v>
      </c>
      <c r="C2240" t="s">
        <v>138</v>
      </c>
      <c r="D2240" t="s">
        <v>7116</v>
      </c>
    </row>
    <row r="2241" spans="1:4" x14ac:dyDescent="0.55000000000000004">
      <c r="A2241" t="s">
        <v>4094</v>
      </c>
      <c r="B2241" s="1">
        <v>40843</v>
      </c>
      <c r="C2241" t="s">
        <v>1</v>
      </c>
      <c r="D2241" t="s">
        <v>7096</v>
      </c>
    </row>
    <row r="2242" spans="1:4" x14ac:dyDescent="0.55000000000000004">
      <c r="A2242" t="s">
        <v>4095</v>
      </c>
      <c r="B2242" s="1">
        <v>40843</v>
      </c>
      <c r="C2242" t="s">
        <v>138</v>
      </c>
      <c r="D2242" t="s">
        <v>7117</v>
      </c>
    </row>
    <row r="2243" spans="1:4" x14ac:dyDescent="0.55000000000000004">
      <c r="A2243" t="s">
        <v>7118</v>
      </c>
      <c r="B2243" s="1">
        <v>40843</v>
      </c>
      <c r="C2243" t="s">
        <v>1</v>
      </c>
      <c r="D2243" t="s">
        <v>5810</v>
      </c>
    </row>
    <row r="2244" spans="1:4" x14ac:dyDescent="0.55000000000000004">
      <c r="A2244" t="s">
        <v>7119</v>
      </c>
      <c r="B2244" s="1">
        <v>40843</v>
      </c>
      <c r="C2244" t="s">
        <v>1</v>
      </c>
      <c r="D2244" t="s">
        <v>5810</v>
      </c>
    </row>
    <row r="2245" spans="1:4" x14ac:dyDescent="0.55000000000000004">
      <c r="A2245" t="s">
        <v>4099</v>
      </c>
      <c r="B2245" s="1">
        <v>40844</v>
      </c>
      <c r="C2245" t="s">
        <v>1</v>
      </c>
      <c r="D2245" t="s">
        <v>5974</v>
      </c>
    </row>
    <row r="2246" spans="1:4" x14ac:dyDescent="0.55000000000000004">
      <c r="A2246" t="s">
        <v>4100</v>
      </c>
      <c r="B2246" s="1">
        <v>40844</v>
      </c>
      <c r="C2246" t="s">
        <v>1</v>
      </c>
      <c r="D2246" t="s">
        <v>7120</v>
      </c>
    </row>
    <row r="2247" spans="1:4" x14ac:dyDescent="0.55000000000000004">
      <c r="A2247" t="s">
        <v>4102</v>
      </c>
      <c r="B2247" s="1">
        <v>40844</v>
      </c>
      <c r="C2247" t="s">
        <v>138</v>
      </c>
      <c r="D2247" t="s">
        <v>6056</v>
      </c>
    </row>
    <row r="2248" spans="1:4" x14ac:dyDescent="0.55000000000000004">
      <c r="A2248" t="s">
        <v>4103</v>
      </c>
      <c r="B2248" s="1">
        <v>40844</v>
      </c>
      <c r="C2248" t="s">
        <v>1</v>
      </c>
      <c r="D2248" t="s">
        <v>7121</v>
      </c>
    </row>
    <row r="2249" spans="1:4" x14ac:dyDescent="0.55000000000000004">
      <c r="A2249" t="s">
        <v>4104</v>
      </c>
      <c r="B2249" s="1">
        <v>40844</v>
      </c>
      <c r="C2249" t="s">
        <v>138</v>
      </c>
      <c r="D2249" t="s">
        <v>7117</v>
      </c>
    </row>
    <row r="2250" spans="1:4" x14ac:dyDescent="0.55000000000000004">
      <c r="A2250" t="s">
        <v>7122</v>
      </c>
      <c r="B2250" s="1">
        <v>40849</v>
      </c>
      <c r="C2250" t="s">
        <v>138</v>
      </c>
      <c r="D2250" t="s">
        <v>7123</v>
      </c>
    </row>
    <row r="2251" spans="1:4" x14ac:dyDescent="0.55000000000000004">
      <c r="A2251" t="s">
        <v>4105</v>
      </c>
      <c r="B2251" s="1">
        <v>40850</v>
      </c>
      <c r="C2251" t="s">
        <v>1</v>
      </c>
      <c r="D2251" t="s">
        <v>7124</v>
      </c>
    </row>
    <row r="2252" spans="1:4" x14ac:dyDescent="0.55000000000000004">
      <c r="A2252" t="s">
        <v>4108</v>
      </c>
      <c r="B2252" s="1">
        <v>40850</v>
      </c>
      <c r="C2252" t="s">
        <v>138</v>
      </c>
      <c r="D2252" t="s">
        <v>7125</v>
      </c>
    </row>
    <row r="2253" spans="1:4" x14ac:dyDescent="0.55000000000000004">
      <c r="A2253" t="s">
        <v>4109</v>
      </c>
      <c r="B2253" s="1">
        <v>40850</v>
      </c>
      <c r="C2253" t="s">
        <v>138</v>
      </c>
      <c r="D2253" t="s">
        <v>7126</v>
      </c>
    </row>
    <row r="2254" spans="1:4" x14ac:dyDescent="0.55000000000000004">
      <c r="A2254" t="s">
        <v>4113</v>
      </c>
      <c r="B2254" s="1">
        <v>40850</v>
      </c>
      <c r="C2254" t="s">
        <v>1</v>
      </c>
      <c r="D2254" t="s">
        <v>7127</v>
      </c>
    </row>
    <row r="2255" spans="1:4" x14ac:dyDescent="0.55000000000000004">
      <c r="A2255" t="s">
        <v>4114</v>
      </c>
      <c r="B2255" s="1">
        <v>40851</v>
      </c>
      <c r="C2255" t="s">
        <v>138</v>
      </c>
      <c r="D2255" t="s">
        <v>7128</v>
      </c>
    </row>
    <row r="2256" spans="1:4" x14ac:dyDescent="0.55000000000000004">
      <c r="A2256" t="s">
        <v>4116</v>
      </c>
      <c r="B2256" s="1">
        <v>40851</v>
      </c>
      <c r="C2256" t="s">
        <v>138</v>
      </c>
      <c r="D2256" t="s">
        <v>7129</v>
      </c>
    </row>
    <row r="2257" spans="1:4" x14ac:dyDescent="0.55000000000000004">
      <c r="A2257" t="s">
        <v>4129</v>
      </c>
      <c r="B2257" s="1">
        <v>40851</v>
      </c>
      <c r="C2257" t="s">
        <v>138</v>
      </c>
      <c r="D2257" t="s">
        <v>7130</v>
      </c>
    </row>
    <row r="2258" spans="1:4" x14ac:dyDescent="0.55000000000000004">
      <c r="A2258" t="s">
        <v>4132</v>
      </c>
      <c r="B2258" s="1">
        <v>40851</v>
      </c>
      <c r="C2258" t="s">
        <v>138</v>
      </c>
      <c r="D2258" t="s">
        <v>7131</v>
      </c>
    </row>
    <row r="2259" spans="1:4" x14ac:dyDescent="0.55000000000000004">
      <c r="A2259" t="s">
        <v>4139</v>
      </c>
      <c r="B2259" s="1">
        <v>40855</v>
      </c>
      <c r="C2259" t="s">
        <v>1</v>
      </c>
      <c r="D2259" t="s">
        <v>7132</v>
      </c>
    </row>
    <row r="2260" spans="1:4" x14ac:dyDescent="0.55000000000000004">
      <c r="A2260" t="s">
        <v>4142</v>
      </c>
      <c r="B2260" s="1">
        <v>40855</v>
      </c>
      <c r="C2260" t="s">
        <v>1</v>
      </c>
      <c r="D2260" t="s">
        <v>7133</v>
      </c>
    </row>
    <row r="2261" spans="1:4" x14ac:dyDescent="0.55000000000000004">
      <c r="A2261" t="s">
        <v>4143</v>
      </c>
      <c r="B2261" s="1">
        <v>40855</v>
      </c>
      <c r="C2261" t="s">
        <v>138</v>
      </c>
      <c r="D2261" t="s">
        <v>7134</v>
      </c>
    </row>
    <row r="2262" spans="1:4" x14ac:dyDescent="0.55000000000000004">
      <c r="A2262" t="s">
        <v>4144</v>
      </c>
      <c r="B2262" s="1">
        <v>40855</v>
      </c>
      <c r="C2262" t="s">
        <v>1</v>
      </c>
      <c r="D2262" t="s">
        <v>7135</v>
      </c>
    </row>
    <row r="2263" spans="1:4" x14ac:dyDescent="0.55000000000000004">
      <c r="A2263" t="s">
        <v>4145</v>
      </c>
      <c r="B2263" s="1">
        <v>40855</v>
      </c>
      <c r="C2263" t="s">
        <v>138</v>
      </c>
      <c r="D2263" t="s">
        <v>6350</v>
      </c>
    </row>
    <row r="2264" spans="1:4" x14ac:dyDescent="0.55000000000000004">
      <c r="A2264" t="s">
        <v>7136</v>
      </c>
      <c r="B2264" s="1">
        <v>40855</v>
      </c>
      <c r="C2264" t="s">
        <v>138</v>
      </c>
      <c r="D2264" t="s">
        <v>6443</v>
      </c>
    </row>
    <row r="2265" spans="1:4" x14ac:dyDescent="0.55000000000000004">
      <c r="A2265" t="s">
        <v>4146</v>
      </c>
      <c r="B2265" s="1">
        <v>40857</v>
      </c>
      <c r="C2265" t="s">
        <v>138</v>
      </c>
      <c r="D2265" t="s">
        <v>5717</v>
      </c>
    </row>
    <row r="2266" spans="1:4" x14ac:dyDescent="0.55000000000000004">
      <c r="A2266" t="s">
        <v>4149</v>
      </c>
      <c r="B2266" s="1">
        <v>40857</v>
      </c>
      <c r="C2266" t="s">
        <v>1</v>
      </c>
      <c r="D2266" t="s">
        <v>7096</v>
      </c>
    </row>
    <row r="2267" spans="1:4" x14ac:dyDescent="0.55000000000000004">
      <c r="A2267" t="s">
        <v>7137</v>
      </c>
      <c r="B2267" s="1">
        <v>40857</v>
      </c>
      <c r="C2267" t="s">
        <v>138</v>
      </c>
      <c r="D2267" t="s">
        <v>7128</v>
      </c>
    </row>
    <row r="2268" spans="1:4" x14ac:dyDescent="0.55000000000000004">
      <c r="A2268" t="s">
        <v>7138</v>
      </c>
      <c r="B2268" s="1">
        <v>40857</v>
      </c>
      <c r="C2268" t="s">
        <v>138</v>
      </c>
      <c r="D2268" t="s">
        <v>7128</v>
      </c>
    </row>
    <row r="2269" spans="1:4" x14ac:dyDescent="0.55000000000000004">
      <c r="A2269" t="s">
        <v>4150</v>
      </c>
      <c r="B2269" s="1">
        <v>40857</v>
      </c>
      <c r="C2269" t="s">
        <v>138</v>
      </c>
      <c r="D2269" t="s">
        <v>7139</v>
      </c>
    </row>
    <row r="2270" spans="1:4" x14ac:dyDescent="0.55000000000000004">
      <c r="A2270" t="s">
        <v>4159</v>
      </c>
      <c r="B2270" s="1">
        <v>40857</v>
      </c>
      <c r="C2270" t="s">
        <v>138</v>
      </c>
      <c r="D2270" t="s">
        <v>6960</v>
      </c>
    </row>
    <row r="2271" spans="1:4" x14ac:dyDescent="0.55000000000000004">
      <c r="A2271" t="s">
        <v>4162</v>
      </c>
      <c r="B2271" s="1">
        <v>40857</v>
      </c>
      <c r="C2271" t="s">
        <v>138</v>
      </c>
      <c r="D2271" t="s">
        <v>7128</v>
      </c>
    </row>
    <row r="2272" spans="1:4" x14ac:dyDescent="0.55000000000000004">
      <c r="A2272" t="s">
        <v>4163</v>
      </c>
      <c r="B2272" s="1">
        <v>40858</v>
      </c>
      <c r="C2272" t="s">
        <v>138</v>
      </c>
      <c r="D2272" t="s">
        <v>7140</v>
      </c>
    </row>
    <row r="2273" spans="1:4" x14ac:dyDescent="0.55000000000000004">
      <c r="A2273" t="s">
        <v>4167</v>
      </c>
      <c r="B2273" s="1">
        <v>40858</v>
      </c>
      <c r="C2273" t="s">
        <v>138</v>
      </c>
      <c r="D2273" t="s">
        <v>6443</v>
      </c>
    </row>
    <row r="2274" spans="1:4" x14ac:dyDescent="0.55000000000000004">
      <c r="A2274" t="s">
        <v>4173</v>
      </c>
      <c r="B2274" s="1">
        <v>40862</v>
      </c>
      <c r="C2274" t="s">
        <v>138</v>
      </c>
      <c r="D2274" t="s">
        <v>7141</v>
      </c>
    </row>
    <row r="2275" spans="1:4" x14ac:dyDescent="0.55000000000000004">
      <c r="A2275" t="s">
        <v>4174</v>
      </c>
      <c r="B2275" s="1">
        <v>40861</v>
      </c>
      <c r="C2275" t="s">
        <v>1</v>
      </c>
      <c r="D2275" t="s">
        <v>7142</v>
      </c>
    </row>
    <row r="2276" spans="1:4" x14ac:dyDescent="0.55000000000000004">
      <c r="A2276" t="s">
        <v>4175</v>
      </c>
      <c r="B2276" s="1">
        <v>40861</v>
      </c>
      <c r="C2276" t="s">
        <v>1</v>
      </c>
      <c r="D2276" t="s">
        <v>7143</v>
      </c>
    </row>
    <row r="2277" spans="1:4" x14ac:dyDescent="0.55000000000000004">
      <c r="A2277" t="s">
        <v>4176</v>
      </c>
      <c r="B2277" s="1">
        <v>40861</v>
      </c>
      <c r="C2277" t="s">
        <v>138</v>
      </c>
      <c r="D2277" t="s">
        <v>7144</v>
      </c>
    </row>
    <row r="2278" spans="1:4" x14ac:dyDescent="0.55000000000000004">
      <c r="A2278" t="s">
        <v>4177</v>
      </c>
      <c r="B2278" s="1">
        <v>40861</v>
      </c>
      <c r="C2278" t="s">
        <v>1</v>
      </c>
      <c r="D2278" t="s">
        <v>6908</v>
      </c>
    </row>
    <row r="2279" spans="1:4" x14ac:dyDescent="0.55000000000000004">
      <c r="A2279" t="s">
        <v>4178</v>
      </c>
      <c r="B2279" s="1">
        <v>40861</v>
      </c>
      <c r="C2279" t="s">
        <v>138</v>
      </c>
      <c r="D2279" t="s">
        <v>7130</v>
      </c>
    </row>
    <row r="2280" spans="1:4" x14ac:dyDescent="0.55000000000000004">
      <c r="A2280" t="s">
        <v>4179</v>
      </c>
      <c r="B2280" s="1">
        <v>40862</v>
      </c>
      <c r="C2280" t="s">
        <v>1</v>
      </c>
      <c r="D2280" t="s">
        <v>7145</v>
      </c>
    </row>
    <row r="2281" spans="1:4" x14ac:dyDescent="0.55000000000000004">
      <c r="A2281" t="s">
        <v>4180</v>
      </c>
      <c r="B2281" s="1">
        <v>40862</v>
      </c>
      <c r="C2281" t="s">
        <v>1</v>
      </c>
      <c r="D2281" t="s">
        <v>7146</v>
      </c>
    </row>
    <row r="2282" spans="1:4" x14ac:dyDescent="0.55000000000000004">
      <c r="A2282" t="s">
        <v>4181</v>
      </c>
      <c r="B2282" s="1">
        <v>40862</v>
      </c>
      <c r="C2282" t="s">
        <v>1</v>
      </c>
      <c r="D2282" t="s">
        <v>7147</v>
      </c>
    </row>
    <row r="2283" spans="1:4" x14ac:dyDescent="0.55000000000000004">
      <c r="A2283" t="s">
        <v>4182</v>
      </c>
      <c r="B2283" s="1">
        <v>40862</v>
      </c>
      <c r="C2283" t="s">
        <v>1</v>
      </c>
      <c r="D2283" t="s">
        <v>7148</v>
      </c>
    </row>
    <row r="2284" spans="1:4" x14ac:dyDescent="0.55000000000000004">
      <c r="A2284" t="s">
        <v>4184</v>
      </c>
      <c r="B2284" s="1">
        <v>40862</v>
      </c>
      <c r="C2284" t="s">
        <v>138</v>
      </c>
      <c r="D2284" t="s">
        <v>7149</v>
      </c>
    </row>
    <row r="2285" spans="1:4" x14ac:dyDescent="0.55000000000000004">
      <c r="A2285" t="s">
        <v>4186</v>
      </c>
      <c r="B2285" s="1">
        <v>40862</v>
      </c>
      <c r="C2285" t="s">
        <v>138</v>
      </c>
      <c r="D2285" t="s">
        <v>7150</v>
      </c>
    </row>
    <row r="2286" spans="1:4" x14ac:dyDescent="0.55000000000000004">
      <c r="A2286" t="s">
        <v>4187</v>
      </c>
      <c r="B2286" s="1">
        <v>40862</v>
      </c>
      <c r="C2286" t="s">
        <v>1</v>
      </c>
      <c r="D2286" t="s">
        <v>7132</v>
      </c>
    </row>
    <row r="2287" spans="1:4" x14ac:dyDescent="0.55000000000000004">
      <c r="A2287" t="s">
        <v>7151</v>
      </c>
      <c r="B2287" s="1">
        <v>40863</v>
      </c>
      <c r="C2287" t="s">
        <v>1</v>
      </c>
      <c r="D2287" t="s">
        <v>7152</v>
      </c>
    </row>
    <row r="2288" spans="1:4" x14ac:dyDescent="0.55000000000000004">
      <c r="A2288" t="s">
        <v>4188</v>
      </c>
      <c r="B2288" s="1">
        <v>40863</v>
      </c>
      <c r="C2288" t="s">
        <v>138</v>
      </c>
      <c r="D2288" t="s">
        <v>7153</v>
      </c>
    </row>
    <row r="2289" spans="1:4" x14ac:dyDescent="0.55000000000000004">
      <c r="A2289" t="s">
        <v>4189</v>
      </c>
      <c r="B2289" s="1">
        <v>40863</v>
      </c>
      <c r="C2289" t="s">
        <v>138</v>
      </c>
      <c r="D2289" t="s">
        <v>7154</v>
      </c>
    </row>
    <row r="2290" spans="1:4" x14ac:dyDescent="0.55000000000000004">
      <c r="A2290" t="s">
        <v>4190</v>
      </c>
      <c r="B2290" s="1">
        <v>40863</v>
      </c>
      <c r="C2290" t="s">
        <v>138</v>
      </c>
      <c r="D2290" t="s">
        <v>7155</v>
      </c>
    </row>
    <row r="2291" spans="1:4" x14ac:dyDescent="0.55000000000000004">
      <c r="A2291" t="s">
        <v>7156</v>
      </c>
      <c r="B2291" s="1">
        <v>40864</v>
      </c>
      <c r="C2291" t="s">
        <v>138</v>
      </c>
      <c r="D2291" t="s">
        <v>7157</v>
      </c>
    </row>
    <row r="2292" spans="1:4" x14ac:dyDescent="0.55000000000000004">
      <c r="A2292" t="s">
        <v>4191</v>
      </c>
      <c r="B2292" s="1">
        <v>40868</v>
      </c>
      <c r="C2292" t="s">
        <v>1</v>
      </c>
      <c r="D2292" t="s">
        <v>7158</v>
      </c>
    </row>
    <row r="2293" spans="1:4" x14ac:dyDescent="0.55000000000000004">
      <c r="A2293" t="s">
        <v>4192</v>
      </c>
      <c r="B2293" s="1">
        <v>40868</v>
      </c>
      <c r="C2293" t="s">
        <v>138</v>
      </c>
      <c r="D2293" t="s">
        <v>7159</v>
      </c>
    </row>
    <row r="2294" spans="1:4" x14ac:dyDescent="0.55000000000000004">
      <c r="A2294" t="s">
        <v>4193</v>
      </c>
      <c r="B2294" s="1">
        <v>40868</v>
      </c>
      <c r="C2294" t="s">
        <v>138</v>
      </c>
      <c r="D2294" t="s">
        <v>7066</v>
      </c>
    </row>
    <row r="2295" spans="1:4" x14ac:dyDescent="0.55000000000000004">
      <c r="A2295" t="s">
        <v>4194</v>
      </c>
      <c r="B2295" s="1">
        <v>40868</v>
      </c>
      <c r="C2295" t="s">
        <v>1</v>
      </c>
      <c r="D2295" t="s">
        <v>7160</v>
      </c>
    </row>
    <row r="2296" spans="1:4" x14ac:dyDescent="0.55000000000000004">
      <c r="A2296" t="s">
        <v>4195</v>
      </c>
      <c r="B2296" s="1">
        <v>40870</v>
      </c>
      <c r="C2296" t="s">
        <v>138</v>
      </c>
      <c r="D2296" t="s">
        <v>7161</v>
      </c>
    </row>
    <row r="2297" spans="1:4" x14ac:dyDescent="0.55000000000000004">
      <c r="A2297" t="s">
        <v>4198</v>
      </c>
      <c r="B2297" s="1">
        <v>40870</v>
      </c>
      <c r="C2297" t="s">
        <v>138</v>
      </c>
      <c r="D2297" t="s">
        <v>7143</v>
      </c>
    </row>
    <row r="2298" spans="1:4" x14ac:dyDescent="0.55000000000000004">
      <c r="A2298" t="s">
        <v>4201</v>
      </c>
      <c r="B2298" s="1">
        <v>40870</v>
      </c>
      <c r="C2298" t="s">
        <v>138</v>
      </c>
      <c r="D2298" t="s">
        <v>7162</v>
      </c>
    </row>
    <row r="2299" spans="1:4" x14ac:dyDescent="0.55000000000000004">
      <c r="A2299" t="s">
        <v>4203</v>
      </c>
      <c r="B2299" s="1">
        <v>40870</v>
      </c>
      <c r="C2299" t="s">
        <v>138</v>
      </c>
      <c r="D2299" t="s">
        <v>7163</v>
      </c>
    </row>
    <row r="2300" spans="1:4" x14ac:dyDescent="0.55000000000000004">
      <c r="A2300" t="s">
        <v>7164</v>
      </c>
      <c r="B2300" s="1">
        <v>40870</v>
      </c>
      <c r="C2300" t="s">
        <v>138</v>
      </c>
      <c r="D2300" t="s">
        <v>7165</v>
      </c>
    </row>
    <row r="2301" spans="1:4" x14ac:dyDescent="0.55000000000000004">
      <c r="A2301" t="s">
        <v>4206</v>
      </c>
      <c r="B2301" s="1">
        <v>40875</v>
      </c>
      <c r="C2301" t="s">
        <v>138</v>
      </c>
      <c r="D2301" t="s">
        <v>7166</v>
      </c>
    </row>
    <row r="2302" spans="1:4" x14ac:dyDescent="0.55000000000000004">
      <c r="A2302" t="s">
        <v>4209</v>
      </c>
      <c r="B2302" s="1">
        <v>40876</v>
      </c>
      <c r="C2302" t="s">
        <v>1</v>
      </c>
      <c r="D2302" t="s">
        <v>7167</v>
      </c>
    </row>
    <row r="2303" spans="1:4" x14ac:dyDescent="0.55000000000000004">
      <c r="A2303" t="s">
        <v>4210</v>
      </c>
      <c r="B2303" s="1">
        <v>40876</v>
      </c>
      <c r="C2303" t="s">
        <v>1</v>
      </c>
      <c r="D2303" t="s">
        <v>7168</v>
      </c>
    </row>
    <row r="2304" spans="1:4" x14ac:dyDescent="0.55000000000000004">
      <c r="A2304" t="s">
        <v>4211</v>
      </c>
      <c r="B2304" s="1">
        <v>40876</v>
      </c>
      <c r="C2304" t="s">
        <v>1</v>
      </c>
      <c r="D2304" t="s">
        <v>7169</v>
      </c>
    </row>
    <row r="2305" spans="1:4" x14ac:dyDescent="0.55000000000000004">
      <c r="A2305" t="s">
        <v>4214</v>
      </c>
      <c r="B2305" s="1">
        <v>40876</v>
      </c>
      <c r="C2305" t="s">
        <v>1</v>
      </c>
      <c r="D2305" t="s">
        <v>7170</v>
      </c>
    </row>
    <row r="2306" spans="1:4" x14ac:dyDescent="0.55000000000000004">
      <c r="A2306" t="s">
        <v>4215</v>
      </c>
      <c r="B2306" s="1">
        <v>40876</v>
      </c>
      <c r="C2306" t="s">
        <v>1</v>
      </c>
      <c r="D2306" t="s">
        <v>7171</v>
      </c>
    </row>
    <row r="2307" spans="1:4" x14ac:dyDescent="0.55000000000000004">
      <c r="A2307" t="s">
        <v>4216</v>
      </c>
      <c r="B2307" s="1">
        <v>40876</v>
      </c>
      <c r="C2307" t="s">
        <v>138</v>
      </c>
      <c r="D2307" t="s">
        <v>7172</v>
      </c>
    </row>
    <row r="2308" spans="1:4" x14ac:dyDescent="0.55000000000000004">
      <c r="A2308" t="s">
        <v>4217</v>
      </c>
      <c r="B2308" s="1">
        <v>40876</v>
      </c>
      <c r="C2308" t="s">
        <v>138</v>
      </c>
      <c r="D2308" t="s">
        <v>7173</v>
      </c>
    </row>
    <row r="2309" spans="1:4" x14ac:dyDescent="0.55000000000000004">
      <c r="A2309" t="s">
        <v>4222</v>
      </c>
      <c r="B2309" s="1">
        <v>40877</v>
      </c>
      <c r="C2309" t="s">
        <v>138</v>
      </c>
      <c r="D2309" t="s">
        <v>6742</v>
      </c>
    </row>
    <row r="2310" spans="1:4" x14ac:dyDescent="0.55000000000000004">
      <c r="A2310" t="s">
        <v>4225</v>
      </c>
      <c r="B2310" s="1">
        <v>40877</v>
      </c>
      <c r="C2310" t="s">
        <v>138</v>
      </c>
      <c r="D2310" t="s">
        <v>7161</v>
      </c>
    </row>
    <row r="2311" spans="1:4" x14ac:dyDescent="0.55000000000000004">
      <c r="A2311" t="s">
        <v>4226</v>
      </c>
      <c r="B2311" s="1">
        <v>40877</v>
      </c>
      <c r="C2311" t="s">
        <v>138</v>
      </c>
      <c r="D2311" t="s">
        <v>7174</v>
      </c>
    </row>
    <row r="2312" spans="1:4" x14ac:dyDescent="0.55000000000000004">
      <c r="A2312" t="s">
        <v>4229</v>
      </c>
      <c r="B2312" s="1">
        <v>40877</v>
      </c>
      <c r="C2312" t="s">
        <v>1</v>
      </c>
      <c r="D2312" t="s">
        <v>7175</v>
      </c>
    </row>
    <row r="2313" spans="1:4" x14ac:dyDescent="0.55000000000000004">
      <c r="A2313" t="s">
        <v>4230</v>
      </c>
      <c r="B2313" s="1">
        <v>40877</v>
      </c>
      <c r="C2313" t="s">
        <v>1</v>
      </c>
      <c r="D2313" t="s">
        <v>7176</v>
      </c>
    </row>
    <row r="2314" spans="1:4" x14ac:dyDescent="0.55000000000000004">
      <c r="A2314" t="s">
        <v>4231</v>
      </c>
      <c r="B2314" s="1">
        <v>40877</v>
      </c>
      <c r="C2314" t="s">
        <v>1</v>
      </c>
      <c r="D2314" t="s">
        <v>7177</v>
      </c>
    </row>
    <row r="2315" spans="1:4" x14ac:dyDescent="0.55000000000000004">
      <c r="A2315" t="s">
        <v>7178</v>
      </c>
      <c r="B2315" s="1">
        <v>40877</v>
      </c>
      <c r="C2315" t="s">
        <v>138</v>
      </c>
      <c r="D2315" t="s">
        <v>6469</v>
      </c>
    </row>
    <row r="2316" spans="1:4" x14ac:dyDescent="0.55000000000000004">
      <c r="A2316" t="s">
        <v>4232</v>
      </c>
      <c r="B2316" s="1">
        <v>40877</v>
      </c>
      <c r="C2316" t="s">
        <v>138</v>
      </c>
      <c r="D2316" t="s">
        <v>6469</v>
      </c>
    </row>
    <row r="2317" spans="1:4" x14ac:dyDescent="0.55000000000000004">
      <c r="A2317" t="s">
        <v>4233</v>
      </c>
      <c r="B2317" s="1">
        <v>40877</v>
      </c>
      <c r="C2317" t="s">
        <v>138</v>
      </c>
      <c r="D2317" t="s">
        <v>7179</v>
      </c>
    </row>
    <row r="2318" spans="1:4" x14ac:dyDescent="0.55000000000000004">
      <c r="A2318" t="s">
        <v>4236</v>
      </c>
      <c r="B2318" s="1">
        <v>40877</v>
      </c>
      <c r="C2318" t="s">
        <v>138</v>
      </c>
      <c r="D2318" t="s">
        <v>7180</v>
      </c>
    </row>
    <row r="2319" spans="1:4" x14ac:dyDescent="0.55000000000000004">
      <c r="A2319" t="s">
        <v>4239</v>
      </c>
      <c r="B2319" s="1">
        <v>40877</v>
      </c>
      <c r="C2319" t="s">
        <v>1</v>
      </c>
      <c r="D2319" t="s">
        <v>7181</v>
      </c>
    </row>
    <row r="2320" spans="1:4" x14ac:dyDescent="0.55000000000000004">
      <c r="A2320" t="s">
        <v>4240</v>
      </c>
      <c r="B2320" s="1">
        <v>40877</v>
      </c>
      <c r="C2320" t="s">
        <v>1</v>
      </c>
      <c r="D2320" t="s">
        <v>7182</v>
      </c>
    </row>
    <row r="2321" spans="1:4" x14ac:dyDescent="0.55000000000000004">
      <c r="A2321" t="s">
        <v>4241</v>
      </c>
      <c r="B2321" s="1">
        <v>40878</v>
      </c>
      <c r="C2321" t="s">
        <v>138</v>
      </c>
      <c r="D2321" t="s">
        <v>7183</v>
      </c>
    </row>
    <row r="2322" spans="1:4" x14ac:dyDescent="0.55000000000000004">
      <c r="A2322" t="s">
        <v>4244</v>
      </c>
      <c r="B2322" s="1">
        <v>40878</v>
      </c>
      <c r="C2322" t="s">
        <v>138</v>
      </c>
      <c r="D2322" t="s">
        <v>6742</v>
      </c>
    </row>
    <row r="2323" spans="1:4" x14ac:dyDescent="0.55000000000000004">
      <c r="A2323" t="s">
        <v>4245</v>
      </c>
      <c r="B2323" s="1">
        <v>40878</v>
      </c>
      <c r="C2323" t="s">
        <v>138</v>
      </c>
      <c r="D2323" t="s">
        <v>7143</v>
      </c>
    </row>
    <row r="2324" spans="1:4" x14ac:dyDescent="0.55000000000000004">
      <c r="A2324" t="s">
        <v>4250</v>
      </c>
      <c r="B2324" s="1">
        <v>40878</v>
      </c>
      <c r="C2324" t="s">
        <v>138</v>
      </c>
      <c r="D2324" t="s">
        <v>7184</v>
      </c>
    </row>
    <row r="2325" spans="1:4" x14ac:dyDescent="0.55000000000000004">
      <c r="A2325" t="s">
        <v>4253</v>
      </c>
      <c r="B2325" s="1">
        <v>40879</v>
      </c>
      <c r="C2325" t="s">
        <v>138</v>
      </c>
      <c r="D2325" t="s">
        <v>7185</v>
      </c>
    </row>
    <row r="2326" spans="1:4" x14ac:dyDescent="0.55000000000000004">
      <c r="A2326" t="s">
        <v>4255</v>
      </c>
      <c r="B2326" s="1">
        <v>40879</v>
      </c>
      <c r="C2326" t="s">
        <v>1</v>
      </c>
      <c r="D2326" t="s">
        <v>7186</v>
      </c>
    </row>
    <row r="2327" spans="1:4" x14ac:dyDescent="0.55000000000000004">
      <c r="A2327" t="s">
        <v>4256</v>
      </c>
      <c r="B2327" s="1">
        <v>40879</v>
      </c>
      <c r="C2327" t="s">
        <v>138</v>
      </c>
      <c r="D2327" t="s">
        <v>7187</v>
      </c>
    </row>
    <row r="2328" spans="1:4" x14ac:dyDescent="0.55000000000000004">
      <c r="A2328" t="s">
        <v>4257</v>
      </c>
      <c r="B2328" s="1">
        <v>40883</v>
      </c>
      <c r="C2328" t="s">
        <v>138</v>
      </c>
      <c r="D2328" t="s">
        <v>7188</v>
      </c>
    </row>
    <row r="2329" spans="1:4" x14ac:dyDescent="0.55000000000000004">
      <c r="A2329" t="s">
        <v>4260</v>
      </c>
      <c r="B2329" s="1">
        <v>40883</v>
      </c>
      <c r="C2329" t="s">
        <v>138</v>
      </c>
      <c r="D2329" t="s">
        <v>7189</v>
      </c>
    </row>
    <row r="2330" spans="1:4" x14ac:dyDescent="0.55000000000000004">
      <c r="A2330" t="s">
        <v>4261</v>
      </c>
      <c r="B2330" s="1">
        <v>40884</v>
      </c>
      <c r="C2330" t="s">
        <v>138</v>
      </c>
      <c r="D2330" t="s">
        <v>7190</v>
      </c>
    </row>
    <row r="2331" spans="1:4" x14ac:dyDescent="0.55000000000000004">
      <c r="A2331" t="s">
        <v>4262</v>
      </c>
      <c r="B2331" s="1">
        <v>40884</v>
      </c>
      <c r="C2331" t="s">
        <v>138</v>
      </c>
      <c r="D2331" t="s">
        <v>7191</v>
      </c>
    </row>
    <row r="2332" spans="1:4" x14ac:dyDescent="0.55000000000000004">
      <c r="A2332" t="s">
        <v>4263</v>
      </c>
      <c r="B2332" s="1">
        <v>40885</v>
      </c>
      <c r="C2332" t="s">
        <v>138</v>
      </c>
      <c r="D2332" t="s">
        <v>7192</v>
      </c>
    </row>
    <row r="2333" spans="1:4" x14ac:dyDescent="0.55000000000000004">
      <c r="A2333" t="s">
        <v>4264</v>
      </c>
      <c r="B2333" s="1">
        <v>40885</v>
      </c>
      <c r="C2333" t="s">
        <v>138</v>
      </c>
      <c r="D2333" t="s">
        <v>7193</v>
      </c>
    </row>
    <row r="2334" spans="1:4" x14ac:dyDescent="0.55000000000000004">
      <c r="A2334" t="s">
        <v>4265</v>
      </c>
      <c r="B2334" s="1">
        <v>40886</v>
      </c>
      <c r="C2334" t="s">
        <v>138</v>
      </c>
      <c r="D2334" t="s">
        <v>7194</v>
      </c>
    </row>
    <row r="2335" spans="1:4" x14ac:dyDescent="0.55000000000000004">
      <c r="A2335" t="s">
        <v>4266</v>
      </c>
      <c r="B2335" s="1">
        <v>40886</v>
      </c>
      <c r="C2335" t="s">
        <v>1</v>
      </c>
      <c r="D2335" t="s">
        <v>7195</v>
      </c>
    </row>
    <row r="2336" spans="1:4" x14ac:dyDescent="0.55000000000000004">
      <c r="A2336" t="s">
        <v>4267</v>
      </c>
      <c r="B2336" s="1">
        <v>40886</v>
      </c>
      <c r="C2336" t="s">
        <v>138</v>
      </c>
      <c r="D2336" t="s">
        <v>7196</v>
      </c>
    </row>
    <row r="2337" spans="1:4" x14ac:dyDescent="0.55000000000000004">
      <c r="A2337" t="s">
        <v>4269</v>
      </c>
      <c r="B2337" s="1">
        <v>40886</v>
      </c>
      <c r="C2337" t="s">
        <v>1</v>
      </c>
      <c r="D2337" t="s">
        <v>7197</v>
      </c>
    </row>
    <row r="2338" spans="1:4" x14ac:dyDescent="0.55000000000000004">
      <c r="A2338" t="s">
        <v>4270</v>
      </c>
      <c r="B2338" s="1">
        <v>40886</v>
      </c>
      <c r="C2338" t="s">
        <v>138</v>
      </c>
      <c r="D2338" t="s">
        <v>7182</v>
      </c>
    </row>
    <row r="2339" spans="1:4" x14ac:dyDescent="0.55000000000000004">
      <c r="A2339" t="s">
        <v>4271</v>
      </c>
      <c r="B2339" s="1">
        <v>40886</v>
      </c>
      <c r="C2339" t="s">
        <v>138</v>
      </c>
      <c r="D2339" t="s">
        <v>7198</v>
      </c>
    </row>
    <row r="2340" spans="1:4" x14ac:dyDescent="0.55000000000000004">
      <c r="A2340" t="s">
        <v>4272</v>
      </c>
      <c r="B2340" s="1">
        <v>40886</v>
      </c>
      <c r="C2340" t="s">
        <v>138</v>
      </c>
      <c r="D2340" t="s">
        <v>7185</v>
      </c>
    </row>
    <row r="2341" spans="1:4" x14ac:dyDescent="0.55000000000000004">
      <c r="A2341" t="s">
        <v>4277</v>
      </c>
      <c r="B2341" s="1">
        <v>40886</v>
      </c>
      <c r="C2341" t="s">
        <v>138</v>
      </c>
      <c r="D2341" t="s">
        <v>6653</v>
      </c>
    </row>
    <row r="2342" spans="1:4" x14ac:dyDescent="0.55000000000000004">
      <c r="A2342" t="s">
        <v>4278</v>
      </c>
      <c r="B2342" s="1">
        <v>40890</v>
      </c>
      <c r="C2342" t="s">
        <v>1</v>
      </c>
      <c r="D2342" t="s">
        <v>7199</v>
      </c>
    </row>
    <row r="2343" spans="1:4" x14ac:dyDescent="0.55000000000000004">
      <c r="A2343" t="s">
        <v>4279</v>
      </c>
      <c r="B2343" s="1">
        <v>40890</v>
      </c>
      <c r="C2343" t="s">
        <v>1</v>
      </c>
      <c r="D2343" t="s">
        <v>7200</v>
      </c>
    </row>
    <row r="2344" spans="1:4" x14ac:dyDescent="0.55000000000000004">
      <c r="A2344" t="s">
        <v>4280</v>
      </c>
      <c r="B2344" s="1">
        <v>40890</v>
      </c>
      <c r="C2344" t="s">
        <v>1</v>
      </c>
      <c r="D2344" t="s">
        <v>7100</v>
      </c>
    </row>
    <row r="2345" spans="1:4" x14ac:dyDescent="0.55000000000000004">
      <c r="A2345" t="s">
        <v>4281</v>
      </c>
      <c r="B2345" s="1">
        <v>40891</v>
      </c>
      <c r="C2345" t="s">
        <v>138</v>
      </c>
      <c r="D2345" t="s">
        <v>7201</v>
      </c>
    </row>
    <row r="2346" spans="1:4" x14ac:dyDescent="0.55000000000000004">
      <c r="A2346" t="s">
        <v>4282</v>
      </c>
      <c r="B2346" s="1">
        <v>40891</v>
      </c>
      <c r="C2346" t="s">
        <v>138</v>
      </c>
      <c r="D2346" t="s">
        <v>7202</v>
      </c>
    </row>
    <row r="2347" spans="1:4" x14ac:dyDescent="0.55000000000000004">
      <c r="A2347" t="s">
        <v>4284</v>
      </c>
      <c r="B2347" s="1">
        <v>40891</v>
      </c>
      <c r="C2347" t="s">
        <v>138</v>
      </c>
      <c r="D2347" t="s">
        <v>6443</v>
      </c>
    </row>
    <row r="2348" spans="1:4" x14ac:dyDescent="0.55000000000000004">
      <c r="A2348" t="s">
        <v>7203</v>
      </c>
      <c r="B2348" s="1">
        <v>40892</v>
      </c>
      <c r="C2348" t="s">
        <v>138</v>
      </c>
      <c r="D2348" t="s">
        <v>7204</v>
      </c>
    </row>
    <row r="2349" spans="1:4" x14ac:dyDescent="0.55000000000000004">
      <c r="A2349" t="s">
        <v>4285</v>
      </c>
      <c r="B2349" s="1">
        <v>40892</v>
      </c>
      <c r="C2349" t="s">
        <v>138</v>
      </c>
      <c r="D2349" t="s">
        <v>7205</v>
      </c>
    </row>
    <row r="2350" spans="1:4" x14ac:dyDescent="0.55000000000000004">
      <c r="A2350" t="s">
        <v>4286</v>
      </c>
      <c r="B2350" s="1">
        <v>40892</v>
      </c>
      <c r="C2350" t="s">
        <v>1</v>
      </c>
      <c r="D2350" t="s">
        <v>6343</v>
      </c>
    </row>
    <row r="2351" spans="1:4" x14ac:dyDescent="0.55000000000000004">
      <c r="A2351" t="s">
        <v>4291</v>
      </c>
      <c r="B2351" s="1">
        <v>40892</v>
      </c>
      <c r="C2351" t="s">
        <v>138</v>
      </c>
      <c r="D2351" t="s">
        <v>7206</v>
      </c>
    </row>
    <row r="2352" spans="1:4" x14ac:dyDescent="0.55000000000000004">
      <c r="A2352" t="s">
        <v>4292</v>
      </c>
      <c r="B2352" s="1">
        <v>40892</v>
      </c>
      <c r="C2352" t="s">
        <v>1</v>
      </c>
      <c r="D2352" t="s">
        <v>6819</v>
      </c>
    </row>
    <row r="2353" spans="1:4" x14ac:dyDescent="0.55000000000000004">
      <c r="A2353" t="s">
        <v>4293</v>
      </c>
      <c r="B2353" s="1">
        <v>40892</v>
      </c>
      <c r="C2353" t="s">
        <v>138</v>
      </c>
      <c r="D2353" t="s">
        <v>6968</v>
      </c>
    </row>
    <row r="2354" spans="1:4" x14ac:dyDescent="0.55000000000000004">
      <c r="A2354" t="s">
        <v>4296</v>
      </c>
      <c r="B2354" s="1">
        <v>40893</v>
      </c>
      <c r="C2354" t="s">
        <v>138</v>
      </c>
      <c r="D2354" t="s">
        <v>7207</v>
      </c>
    </row>
    <row r="2355" spans="1:4" x14ac:dyDescent="0.55000000000000004">
      <c r="A2355" t="s">
        <v>4297</v>
      </c>
      <c r="B2355" s="1">
        <v>40893</v>
      </c>
      <c r="C2355" t="s">
        <v>138</v>
      </c>
      <c r="D2355" t="s">
        <v>7196</v>
      </c>
    </row>
    <row r="2356" spans="1:4" x14ac:dyDescent="0.55000000000000004">
      <c r="A2356" t="s">
        <v>4298</v>
      </c>
      <c r="B2356" s="1">
        <v>40893</v>
      </c>
      <c r="C2356" t="s">
        <v>138</v>
      </c>
      <c r="D2356" t="s">
        <v>7208</v>
      </c>
    </row>
    <row r="2357" spans="1:4" x14ac:dyDescent="0.55000000000000004">
      <c r="A2357" t="s">
        <v>4299</v>
      </c>
      <c r="B2357" s="1">
        <v>40893</v>
      </c>
      <c r="C2357" t="s">
        <v>1</v>
      </c>
      <c r="D2357" t="s">
        <v>7209</v>
      </c>
    </row>
    <row r="2358" spans="1:4" x14ac:dyDescent="0.55000000000000004">
      <c r="A2358" t="s">
        <v>4300</v>
      </c>
      <c r="B2358" s="1">
        <v>40893</v>
      </c>
      <c r="C2358" t="s">
        <v>1</v>
      </c>
      <c r="D2358" t="s">
        <v>7210</v>
      </c>
    </row>
    <row r="2359" spans="1:4" x14ac:dyDescent="0.55000000000000004">
      <c r="A2359" t="s">
        <v>4303</v>
      </c>
      <c r="B2359" s="1">
        <v>40893</v>
      </c>
      <c r="C2359" t="s">
        <v>1</v>
      </c>
      <c r="D2359" t="s">
        <v>7211</v>
      </c>
    </row>
    <row r="2360" spans="1:4" x14ac:dyDescent="0.55000000000000004">
      <c r="A2360" t="s">
        <v>4304</v>
      </c>
      <c r="B2360" s="1">
        <v>40893</v>
      </c>
      <c r="C2360" t="s">
        <v>1</v>
      </c>
      <c r="D2360" t="s">
        <v>7212</v>
      </c>
    </row>
    <row r="2361" spans="1:4" x14ac:dyDescent="0.55000000000000004">
      <c r="A2361" t="s">
        <v>4309</v>
      </c>
      <c r="B2361" s="1">
        <v>40893</v>
      </c>
      <c r="C2361" t="s">
        <v>1</v>
      </c>
      <c r="D2361" t="s">
        <v>7096</v>
      </c>
    </row>
    <row r="2362" spans="1:4" x14ac:dyDescent="0.55000000000000004">
      <c r="A2362" t="s">
        <v>4310</v>
      </c>
      <c r="B2362" s="1">
        <v>40893</v>
      </c>
      <c r="C2362" t="s">
        <v>138</v>
      </c>
      <c r="D2362" t="s">
        <v>7213</v>
      </c>
    </row>
    <row r="2363" spans="1:4" x14ac:dyDescent="0.55000000000000004">
      <c r="A2363" t="s">
        <v>4311</v>
      </c>
      <c r="B2363" s="1">
        <v>40896</v>
      </c>
      <c r="C2363" t="s">
        <v>138</v>
      </c>
      <c r="D2363" t="s">
        <v>7214</v>
      </c>
    </row>
    <row r="2364" spans="1:4" x14ac:dyDescent="0.55000000000000004">
      <c r="A2364" t="s">
        <v>4312</v>
      </c>
      <c r="B2364" s="1">
        <v>40896</v>
      </c>
      <c r="C2364" t="s">
        <v>1</v>
      </c>
      <c r="D2364" t="s">
        <v>7215</v>
      </c>
    </row>
    <row r="2365" spans="1:4" x14ac:dyDescent="0.55000000000000004">
      <c r="A2365" t="s">
        <v>4316</v>
      </c>
      <c r="B2365" s="1">
        <v>40896</v>
      </c>
      <c r="C2365" t="s">
        <v>1</v>
      </c>
      <c r="D2365" t="s">
        <v>7216</v>
      </c>
    </row>
    <row r="2366" spans="1:4" x14ac:dyDescent="0.55000000000000004">
      <c r="A2366" t="s">
        <v>4318</v>
      </c>
      <c r="B2366" s="1">
        <v>40897</v>
      </c>
      <c r="C2366" t="s">
        <v>138</v>
      </c>
      <c r="D2366" t="s">
        <v>5826</v>
      </c>
    </row>
    <row r="2367" spans="1:4" x14ac:dyDescent="0.55000000000000004">
      <c r="A2367" t="s">
        <v>4319</v>
      </c>
      <c r="B2367" s="1">
        <v>40897</v>
      </c>
      <c r="C2367" t="s">
        <v>138</v>
      </c>
      <c r="D2367" t="s">
        <v>7174</v>
      </c>
    </row>
    <row r="2368" spans="1:4" x14ac:dyDescent="0.55000000000000004">
      <c r="A2368" t="s">
        <v>4321</v>
      </c>
      <c r="B2368" s="1">
        <v>40897</v>
      </c>
      <c r="C2368" t="s">
        <v>1</v>
      </c>
      <c r="D2368" t="s">
        <v>7217</v>
      </c>
    </row>
    <row r="2369" spans="1:4" x14ac:dyDescent="0.55000000000000004">
      <c r="A2369" t="s">
        <v>4322</v>
      </c>
      <c r="B2369" s="1">
        <v>40897</v>
      </c>
      <c r="C2369" t="s">
        <v>1</v>
      </c>
      <c r="D2369" t="s">
        <v>7218</v>
      </c>
    </row>
    <row r="2370" spans="1:4" x14ac:dyDescent="0.55000000000000004">
      <c r="A2370" t="s">
        <v>4323</v>
      </c>
      <c r="B2370" s="1">
        <v>40897</v>
      </c>
      <c r="C2370" t="s">
        <v>138</v>
      </c>
      <c r="D2370" t="s">
        <v>7219</v>
      </c>
    </row>
    <row r="2371" spans="1:4" x14ac:dyDescent="0.55000000000000004">
      <c r="A2371" t="s">
        <v>4324</v>
      </c>
      <c r="B2371" s="1">
        <v>40898</v>
      </c>
      <c r="C2371" t="s">
        <v>138</v>
      </c>
      <c r="D2371" t="s">
        <v>7213</v>
      </c>
    </row>
    <row r="2372" spans="1:4" x14ac:dyDescent="0.55000000000000004">
      <c r="A2372" t="s">
        <v>4325</v>
      </c>
      <c r="B2372" s="1">
        <v>40898</v>
      </c>
      <c r="C2372" t="s">
        <v>1</v>
      </c>
      <c r="D2372" t="s">
        <v>7220</v>
      </c>
    </row>
    <row r="2373" spans="1:4" x14ac:dyDescent="0.55000000000000004">
      <c r="A2373" t="s">
        <v>4326</v>
      </c>
      <c r="B2373" s="1">
        <v>40898</v>
      </c>
      <c r="C2373" t="s">
        <v>1</v>
      </c>
      <c r="D2373" t="s">
        <v>7221</v>
      </c>
    </row>
    <row r="2374" spans="1:4" x14ac:dyDescent="0.55000000000000004">
      <c r="A2374" t="s">
        <v>4327</v>
      </c>
      <c r="B2374" s="1">
        <v>40898</v>
      </c>
      <c r="C2374" t="s">
        <v>1</v>
      </c>
      <c r="D2374" t="s">
        <v>5486</v>
      </c>
    </row>
    <row r="2375" spans="1:4" x14ac:dyDescent="0.55000000000000004">
      <c r="A2375" t="s">
        <v>4328</v>
      </c>
      <c r="B2375" s="1">
        <v>40898</v>
      </c>
      <c r="C2375" t="s">
        <v>138</v>
      </c>
      <c r="D2375" t="s">
        <v>7204</v>
      </c>
    </row>
    <row r="2376" spans="1:4" x14ac:dyDescent="0.55000000000000004">
      <c r="A2376" t="s">
        <v>4338</v>
      </c>
      <c r="B2376" s="1">
        <v>40899</v>
      </c>
      <c r="C2376" t="s">
        <v>138</v>
      </c>
      <c r="D2376" t="s">
        <v>7222</v>
      </c>
    </row>
    <row r="2377" spans="1:4" x14ac:dyDescent="0.55000000000000004">
      <c r="A2377" t="s">
        <v>4339</v>
      </c>
      <c r="B2377" s="1">
        <v>40904</v>
      </c>
      <c r="C2377" t="s">
        <v>138</v>
      </c>
      <c r="D2377" t="s">
        <v>5971</v>
      </c>
    </row>
    <row r="2378" spans="1:4" x14ac:dyDescent="0.55000000000000004">
      <c r="A2378" t="s">
        <v>4350</v>
      </c>
      <c r="B2378" s="1">
        <v>40904</v>
      </c>
      <c r="C2378" t="s">
        <v>1</v>
      </c>
      <c r="D2378" t="s">
        <v>7223</v>
      </c>
    </row>
    <row r="2379" spans="1:4" x14ac:dyDescent="0.55000000000000004">
      <c r="A2379" t="s">
        <v>4351</v>
      </c>
      <c r="B2379" s="1">
        <v>40904</v>
      </c>
      <c r="C2379" t="s">
        <v>1</v>
      </c>
      <c r="D2379" t="s">
        <v>7224</v>
      </c>
    </row>
    <row r="2380" spans="1:4" x14ac:dyDescent="0.55000000000000004">
      <c r="A2380" t="s">
        <v>4352</v>
      </c>
      <c r="B2380" s="1">
        <v>40904</v>
      </c>
      <c r="C2380" t="s">
        <v>1</v>
      </c>
      <c r="D2380" t="s">
        <v>7225</v>
      </c>
    </row>
    <row r="2381" spans="1:4" x14ac:dyDescent="0.55000000000000004">
      <c r="A2381" t="s">
        <v>4354</v>
      </c>
      <c r="B2381" s="1">
        <v>40905</v>
      </c>
      <c r="C2381" t="s">
        <v>1</v>
      </c>
      <c r="D2381" t="s">
        <v>7226</v>
      </c>
    </row>
    <row r="2382" spans="1:4" x14ac:dyDescent="0.55000000000000004">
      <c r="A2382" t="s">
        <v>4357</v>
      </c>
      <c r="B2382" s="1">
        <v>40905</v>
      </c>
      <c r="C2382" t="s">
        <v>138</v>
      </c>
      <c r="D2382" t="s">
        <v>7227</v>
      </c>
    </row>
    <row r="2383" spans="1:4" x14ac:dyDescent="0.55000000000000004">
      <c r="A2383" t="s">
        <v>4359</v>
      </c>
      <c r="B2383" s="1">
        <v>40906</v>
      </c>
      <c r="C2383" t="s">
        <v>138</v>
      </c>
      <c r="D2383" t="s">
        <v>6578</v>
      </c>
    </row>
    <row r="2384" spans="1:4" x14ac:dyDescent="0.55000000000000004">
      <c r="A2384" t="s">
        <v>4362</v>
      </c>
      <c r="B2384" s="1">
        <v>40906</v>
      </c>
      <c r="C2384" t="s">
        <v>138</v>
      </c>
      <c r="D2384" t="s">
        <v>7228</v>
      </c>
    </row>
    <row r="2385" spans="1:4" x14ac:dyDescent="0.55000000000000004">
      <c r="A2385" t="s">
        <v>4363</v>
      </c>
      <c r="B2385" s="1">
        <v>40906</v>
      </c>
      <c r="C2385" t="s">
        <v>138</v>
      </c>
      <c r="D2385" t="s">
        <v>7229</v>
      </c>
    </row>
    <row r="2386" spans="1:4" x14ac:dyDescent="0.55000000000000004">
      <c r="A2386" t="s">
        <v>4365</v>
      </c>
      <c r="B2386" s="1">
        <v>40906</v>
      </c>
      <c r="C2386" t="s">
        <v>1</v>
      </c>
      <c r="D2386" t="s">
        <v>6832</v>
      </c>
    </row>
    <row r="2387" spans="1:4" x14ac:dyDescent="0.55000000000000004">
      <c r="A2387" t="s">
        <v>7230</v>
      </c>
      <c r="B2387" s="1">
        <v>40912</v>
      </c>
      <c r="C2387" t="s">
        <v>138</v>
      </c>
      <c r="D2387" t="s">
        <v>7231</v>
      </c>
    </row>
    <row r="2388" spans="1:4" x14ac:dyDescent="0.55000000000000004">
      <c r="A2388" t="s">
        <v>4366</v>
      </c>
      <c r="B2388" s="1">
        <v>40913</v>
      </c>
      <c r="C2388" t="s">
        <v>1</v>
      </c>
      <c r="D2388" t="s">
        <v>7232</v>
      </c>
    </row>
    <row r="2389" spans="1:4" x14ac:dyDescent="0.55000000000000004">
      <c r="A2389" t="s">
        <v>4367</v>
      </c>
      <c r="B2389" s="1">
        <v>40913</v>
      </c>
      <c r="C2389" t="s">
        <v>1</v>
      </c>
      <c r="D2389" t="s">
        <v>7233</v>
      </c>
    </row>
    <row r="2390" spans="1:4" x14ac:dyDescent="0.55000000000000004">
      <c r="A2390" t="s">
        <v>4368</v>
      </c>
      <c r="B2390" s="1">
        <v>40913</v>
      </c>
      <c r="C2390" t="s">
        <v>138</v>
      </c>
      <c r="D2390" t="s">
        <v>7234</v>
      </c>
    </row>
    <row r="2391" spans="1:4" x14ac:dyDescent="0.55000000000000004">
      <c r="A2391" t="s">
        <v>4369</v>
      </c>
      <c r="B2391" s="1">
        <v>40913</v>
      </c>
      <c r="C2391" t="s">
        <v>138</v>
      </c>
      <c r="D2391" t="s">
        <v>7235</v>
      </c>
    </row>
    <row r="2392" spans="1:4" x14ac:dyDescent="0.55000000000000004">
      <c r="A2392" t="s">
        <v>4370</v>
      </c>
      <c r="B2392" s="1">
        <v>40913</v>
      </c>
      <c r="C2392" t="s">
        <v>138</v>
      </c>
      <c r="D2392" t="s">
        <v>7021</v>
      </c>
    </row>
    <row r="2393" spans="1:4" x14ac:dyDescent="0.55000000000000004">
      <c r="A2393" t="s">
        <v>4373</v>
      </c>
      <c r="B2393" s="1">
        <v>40913</v>
      </c>
      <c r="C2393" t="s">
        <v>138</v>
      </c>
      <c r="D2393" t="s">
        <v>7236</v>
      </c>
    </row>
    <row r="2394" spans="1:4" x14ac:dyDescent="0.55000000000000004">
      <c r="A2394" t="s">
        <v>4374</v>
      </c>
      <c r="B2394" s="1">
        <v>40913</v>
      </c>
      <c r="C2394" t="s">
        <v>138</v>
      </c>
      <c r="D2394" t="s">
        <v>6522</v>
      </c>
    </row>
    <row r="2395" spans="1:4" x14ac:dyDescent="0.55000000000000004">
      <c r="A2395" t="s">
        <v>4375</v>
      </c>
      <c r="B2395" s="1">
        <v>40913</v>
      </c>
      <c r="C2395" t="s">
        <v>1</v>
      </c>
      <c r="D2395" t="s">
        <v>7237</v>
      </c>
    </row>
    <row r="2396" spans="1:4" x14ac:dyDescent="0.55000000000000004">
      <c r="A2396" t="s">
        <v>4376</v>
      </c>
      <c r="B2396" s="1">
        <v>40913</v>
      </c>
      <c r="C2396" t="s">
        <v>1</v>
      </c>
      <c r="D2396" t="s">
        <v>7238</v>
      </c>
    </row>
    <row r="2397" spans="1:4" x14ac:dyDescent="0.55000000000000004">
      <c r="A2397" t="s">
        <v>4377</v>
      </c>
      <c r="B2397" s="1">
        <v>40913</v>
      </c>
      <c r="C2397" t="s">
        <v>1</v>
      </c>
      <c r="D2397" t="s">
        <v>7239</v>
      </c>
    </row>
    <row r="2398" spans="1:4" x14ac:dyDescent="0.55000000000000004">
      <c r="A2398" t="s">
        <v>4378</v>
      </c>
      <c r="B2398" s="1">
        <v>40913</v>
      </c>
      <c r="C2398" t="s">
        <v>1</v>
      </c>
      <c r="D2398" t="s">
        <v>7240</v>
      </c>
    </row>
    <row r="2399" spans="1:4" x14ac:dyDescent="0.55000000000000004">
      <c r="A2399" t="s">
        <v>4379</v>
      </c>
      <c r="B2399" s="1">
        <v>40913</v>
      </c>
      <c r="C2399" t="s">
        <v>138</v>
      </c>
      <c r="D2399" t="s">
        <v>7241</v>
      </c>
    </row>
    <row r="2400" spans="1:4" x14ac:dyDescent="0.55000000000000004">
      <c r="A2400" t="s">
        <v>4384</v>
      </c>
      <c r="B2400" s="1">
        <v>40913</v>
      </c>
      <c r="C2400" t="s">
        <v>138</v>
      </c>
      <c r="D2400" t="s">
        <v>7242</v>
      </c>
    </row>
    <row r="2401" spans="1:4" x14ac:dyDescent="0.55000000000000004">
      <c r="A2401" t="s">
        <v>4385</v>
      </c>
      <c r="B2401" s="1">
        <v>40913</v>
      </c>
      <c r="C2401" t="s">
        <v>1</v>
      </c>
      <c r="D2401" t="s">
        <v>7243</v>
      </c>
    </row>
    <row r="2402" spans="1:4" x14ac:dyDescent="0.55000000000000004">
      <c r="A2402" t="s">
        <v>4386</v>
      </c>
      <c r="B2402" s="1">
        <v>40913</v>
      </c>
      <c r="C2402" t="s">
        <v>138</v>
      </c>
      <c r="D2402" t="s">
        <v>7244</v>
      </c>
    </row>
    <row r="2403" spans="1:4" x14ac:dyDescent="0.55000000000000004">
      <c r="A2403" t="s">
        <v>4391</v>
      </c>
      <c r="B2403" s="1">
        <v>40913</v>
      </c>
      <c r="C2403" t="s">
        <v>138</v>
      </c>
      <c r="D2403" t="s">
        <v>7245</v>
      </c>
    </row>
    <row r="2404" spans="1:4" x14ac:dyDescent="0.55000000000000004">
      <c r="A2404" t="s">
        <v>4394</v>
      </c>
      <c r="B2404" s="1">
        <v>40914</v>
      </c>
      <c r="C2404" t="s">
        <v>138</v>
      </c>
      <c r="D2404" t="s">
        <v>7246</v>
      </c>
    </row>
    <row r="2405" spans="1:4" x14ac:dyDescent="0.55000000000000004">
      <c r="A2405" t="s">
        <v>4400</v>
      </c>
      <c r="B2405" s="1">
        <v>40914</v>
      </c>
      <c r="C2405" t="s">
        <v>138</v>
      </c>
      <c r="D2405" t="s">
        <v>7227</v>
      </c>
    </row>
    <row r="2406" spans="1:4" x14ac:dyDescent="0.55000000000000004">
      <c r="A2406" t="s">
        <v>4402</v>
      </c>
      <c r="B2406" s="1">
        <v>40914</v>
      </c>
      <c r="C2406" t="s">
        <v>1</v>
      </c>
      <c r="D2406" t="s">
        <v>7247</v>
      </c>
    </row>
    <row r="2407" spans="1:4" x14ac:dyDescent="0.55000000000000004">
      <c r="A2407" t="s">
        <v>4403</v>
      </c>
      <c r="B2407" s="1">
        <v>40914</v>
      </c>
      <c r="C2407" t="s">
        <v>1</v>
      </c>
      <c r="D2407" t="s">
        <v>7248</v>
      </c>
    </row>
    <row r="2408" spans="1:4" x14ac:dyDescent="0.55000000000000004">
      <c r="A2408" t="s">
        <v>4404</v>
      </c>
      <c r="B2408" s="1">
        <v>40914</v>
      </c>
      <c r="C2408" t="s">
        <v>1</v>
      </c>
      <c r="D2408" t="s">
        <v>7249</v>
      </c>
    </row>
    <row r="2409" spans="1:4" x14ac:dyDescent="0.55000000000000004">
      <c r="A2409" t="s">
        <v>4405</v>
      </c>
      <c r="B2409" s="1">
        <v>40914</v>
      </c>
      <c r="C2409" t="s">
        <v>138</v>
      </c>
      <c r="D2409" t="s">
        <v>7250</v>
      </c>
    </row>
    <row r="2410" spans="1:4" x14ac:dyDescent="0.55000000000000004">
      <c r="A2410" t="s">
        <v>4406</v>
      </c>
      <c r="B2410" s="1">
        <v>40914</v>
      </c>
      <c r="C2410" t="s">
        <v>138</v>
      </c>
      <c r="D2410" t="s">
        <v>7251</v>
      </c>
    </row>
    <row r="2411" spans="1:4" x14ac:dyDescent="0.55000000000000004">
      <c r="A2411" t="s">
        <v>4407</v>
      </c>
      <c r="B2411" s="1">
        <v>40914</v>
      </c>
      <c r="C2411" t="s">
        <v>138</v>
      </c>
      <c r="D2411" t="s">
        <v>7252</v>
      </c>
    </row>
    <row r="2412" spans="1:4" x14ac:dyDescent="0.55000000000000004">
      <c r="A2412" t="s">
        <v>4412</v>
      </c>
      <c r="B2412" s="1">
        <v>40914</v>
      </c>
      <c r="C2412" t="s">
        <v>138</v>
      </c>
      <c r="D2412" t="s">
        <v>6325</v>
      </c>
    </row>
    <row r="2413" spans="1:4" x14ac:dyDescent="0.55000000000000004">
      <c r="A2413" t="s">
        <v>4413</v>
      </c>
      <c r="B2413" s="1">
        <v>40914</v>
      </c>
      <c r="C2413" t="s">
        <v>138</v>
      </c>
      <c r="D2413" t="s">
        <v>7253</v>
      </c>
    </row>
    <row r="2414" spans="1:4" x14ac:dyDescent="0.55000000000000004">
      <c r="A2414" t="s">
        <v>4418</v>
      </c>
      <c r="B2414" s="1">
        <v>40914</v>
      </c>
      <c r="C2414" t="s">
        <v>1</v>
      </c>
      <c r="D2414" t="s">
        <v>7254</v>
      </c>
    </row>
    <row r="2415" spans="1:4" x14ac:dyDescent="0.55000000000000004">
      <c r="A2415" t="s">
        <v>4419</v>
      </c>
      <c r="B2415" s="1">
        <v>40917</v>
      </c>
      <c r="C2415" t="s">
        <v>138</v>
      </c>
      <c r="D2415" t="s">
        <v>6350</v>
      </c>
    </row>
    <row r="2416" spans="1:4" x14ac:dyDescent="0.55000000000000004">
      <c r="A2416" t="s">
        <v>4420</v>
      </c>
      <c r="B2416" s="1">
        <v>40917</v>
      </c>
      <c r="C2416" t="s">
        <v>138</v>
      </c>
      <c r="D2416" t="s">
        <v>7255</v>
      </c>
    </row>
    <row r="2417" spans="1:4" x14ac:dyDescent="0.55000000000000004">
      <c r="A2417" t="s">
        <v>4423</v>
      </c>
      <c r="B2417" s="1">
        <v>40918</v>
      </c>
      <c r="C2417" t="s">
        <v>1</v>
      </c>
      <c r="D2417" t="s">
        <v>7256</v>
      </c>
    </row>
    <row r="2418" spans="1:4" x14ac:dyDescent="0.55000000000000004">
      <c r="A2418" t="s">
        <v>4424</v>
      </c>
      <c r="B2418" s="1">
        <v>40918</v>
      </c>
      <c r="C2418" t="s">
        <v>138</v>
      </c>
      <c r="D2418" t="s">
        <v>7257</v>
      </c>
    </row>
    <row r="2419" spans="1:4" x14ac:dyDescent="0.55000000000000004">
      <c r="A2419" t="s">
        <v>4425</v>
      </c>
      <c r="B2419" s="1">
        <v>40918</v>
      </c>
      <c r="C2419" t="s">
        <v>1</v>
      </c>
      <c r="D2419" t="s">
        <v>7258</v>
      </c>
    </row>
    <row r="2420" spans="1:4" x14ac:dyDescent="0.55000000000000004">
      <c r="A2420" t="s">
        <v>4426</v>
      </c>
      <c r="B2420" s="1">
        <v>40919</v>
      </c>
      <c r="C2420" t="s">
        <v>138</v>
      </c>
      <c r="D2420" t="s">
        <v>7259</v>
      </c>
    </row>
    <row r="2421" spans="1:4" x14ac:dyDescent="0.55000000000000004">
      <c r="A2421" t="s">
        <v>4427</v>
      </c>
      <c r="B2421" s="1">
        <v>40920</v>
      </c>
      <c r="C2421" t="s">
        <v>138</v>
      </c>
      <c r="D2421" t="s">
        <v>6731</v>
      </c>
    </row>
    <row r="2422" spans="1:4" x14ac:dyDescent="0.55000000000000004">
      <c r="A2422" t="s">
        <v>4431</v>
      </c>
      <c r="B2422" s="1">
        <v>40920</v>
      </c>
      <c r="C2422" t="s">
        <v>138</v>
      </c>
      <c r="D2422" t="s">
        <v>7260</v>
      </c>
    </row>
    <row r="2423" spans="1:4" x14ac:dyDescent="0.55000000000000004">
      <c r="A2423" t="s">
        <v>4432</v>
      </c>
      <c r="B2423" s="1">
        <v>40921</v>
      </c>
      <c r="C2423" t="s">
        <v>1</v>
      </c>
      <c r="D2423" t="s">
        <v>7261</v>
      </c>
    </row>
    <row r="2424" spans="1:4" x14ac:dyDescent="0.55000000000000004">
      <c r="A2424" t="s">
        <v>4433</v>
      </c>
      <c r="B2424" s="1">
        <v>40921</v>
      </c>
      <c r="C2424" t="s">
        <v>138</v>
      </c>
      <c r="D2424" t="s">
        <v>7262</v>
      </c>
    </row>
    <row r="2425" spans="1:4" x14ac:dyDescent="0.55000000000000004">
      <c r="A2425" t="s">
        <v>4434</v>
      </c>
      <c r="B2425" s="1">
        <v>40921</v>
      </c>
      <c r="C2425" t="s">
        <v>1</v>
      </c>
      <c r="D2425" t="s">
        <v>7263</v>
      </c>
    </row>
    <row r="2426" spans="1:4" x14ac:dyDescent="0.55000000000000004">
      <c r="A2426" t="s">
        <v>4435</v>
      </c>
      <c r="B2426" s="1">
        <v>40921</v>
      </c>
      <c r="C2426" t="s">
        <v>1</v>
      </c>
      <c r="D2426" t="s">
        <v>7176</v>
      </c>
    </row>
    <row r="2427" spans="1:4" x14ac:dyDescent="0.55000000000000004">
      <c r="A2427" t="s">
        <v>4436</v>
      </c>
      <c r="B2427" s="1">
        <v>40921</v>
      </c>
      <c r="C2427" t="s">
        <v>138</v>
      </c>
      <c r="D2427" t="s">
        <v>7208</v>
      </c>
    </row>
    <row r="2428" spans="1:4" x14ac:dyDescent="0.55000000000000004">
      <c r="A2428" t="s">
        <v>4447</v>
      </c>
      <c r="B2428" s="1">
        <v>40924</v>
      </c>
      <c r="C2428" t="s">
        <v>138</v>
      </c>
      <c r="D2428" t="s">
        <v>6198</v>
      </c>
    </row>
    <row r="2429" spans="1:4" x14ac:dyDescent="0.55000000000000004">
      <c r="A2429" t="s">
        <v>4448</v>
      </c>
      <c r="B2429" s="1">
        <v>40924</v>
      </c>
      <c r="C2429" t="s">
        <v>1</v>
      </c>
      <c r="D2429" t="s">
        <v>7264</v>
      </c>
    </row>
    <row r="2430" spans="1:4" x14ac:dyDescent="0.55000000000000004">
      <c r="A2430" t="s">
        <v>4449</v>
      </c>
      <c r="B2430" s="1">
        <v>40924</v>
      </c>
      <c r="C2430" t="s">
        <v>1</v>
      </c>
      <c r="D2430" t="s">
        <v>7265</v>
      </c>
    </row>
    <row r="2431" spans="1:4" x14ac:dyDescent="0.55000000000000004">
      <c r="A2431" t="s">
        <v>4450</v>
      </c>
      <c r="B2431" s="1">
        <v>40924</v>
      </c>
      <c r="C2431" t="s">
        <v>1</v>
      </c>
      <c r="D2431" t="s">
        <v>7266</v>
      </c>
    </row>
    <row r="2432" spans="1:4" x14ac:dyDescent="0.55000000000000004">
      <c r="A2432" t="s">
        <v>4451</v>
      </c>
      <c r="B2432" s="1">
        <v>40925</v>
      </c>
      <c r="C2432" t="s">
        <v>1</v>
      </c>
      <c r="D2432" t="s">
        <v>7267</v>
      </c>
    </row>
    <row r="2433" spans="1:4" x14ac:dyDescent="0.55000000000000004">
      <c r="A2433" t="s">
        <v>4456</v>
      </c>
      <c r="B2433" s="1">
        <v>40925</v>
      </c>
      <c r="C2433" t="s">
        <v>138</v>
      </c>
      <c r="D2433" t="s">
        <v>7268</v>
      </c>
    </row>
    <row r="2434" spans="1:4" x14ac:dyDescent="0.55000000000000004">
      <c r="A2434" t="s">
        <v>4457</v>
      </c>
      <c r="B2434" s="1">
        <v>40925</v>
      </c>
      <c r="C2434" t="s">
        <v>1</v>
      </c>
      <c r="D2434" t="s">
        <v>7269</v>
      </c>
    </row>
    <row r="2435" spans="1:4" x14ac:dyDescent="0.55000000000000004">
      <c r="A2435" t="s">
        <v>4458</v>
      </c>
      <c r="B2435" s="1">
        <v>40925</v>
      </c>
      <c r="C2435" t="s">
        <v>1</v>
      </c>
      <c r="D2435" t="s">
        <v>7270</v>
      </c>
    </row>
    <row r="2436" spans="1:4" x14ac:dyDescent="0.55000000000000004">
      <c r="A2436" t="s">
        <v>4459</v>
      </c>
      <c r="B2436" s="1">
        <v>40925</v>
      </c>
      <c r="C2436" t="s">
        <v>1</v>
      </c>
      <c r="D2436" t="s">
        <v>7271</v>
      </c>
    </row>
    <row r="2437" spans="1:4" x14ac:dyDescent="0.55000000000000004">
      <c r="A2437" t="s">
        <v>4462</v>
      </c>
      <c r="B2437" s="1">
        <v>40927</v>
      </c>
      <c r="C2437" t="s">
        <v>1</v>
      </c>
      <c r="D2437" t="s">
        <v>7197</v>
      </c>
    </row>
    <row r="2438" spans="1:4" x14ac:dyDescent="0.55000000000000004">
      <c r="A2438" t="s">
        <v>4463</v>
      </c>
      <c r="B2438" s="1">
        <v>40927</v>
      </c>
      <c r="C2438" t="s">
        <v>1</v>
      </c>
      <c r="D2438" t="s">
        <v>7272</v>
      </c>
    </row>
    <row r="2439" spans="1:4" x14ac:dyDescent="0.55000000000000004">
      <c r="A2439" t="s">
        <v>4464</v>
      </c>
      <c r="B2439" s="1">
        <v>40927</v>
      </c>
      <c r="C2439" t="s">
        <v>1</v>
      </c>
      <c r="D2439" t="s">
        <v>7273</v>
      </c>
    </row>
    <row r="2440" spans="1:4" x14ac:dyDescent="0.55000000000000004">
      <c r="A2440" t="s">
        <v>4466</v>
      </c>
      <c r="B2440" s="1">
        <v>40927</v>
      </c>
      <c r="C2440" t="s">
        <v>1</v>
      </c>
      <c r="D2440" t="s">
        <v>7274</v>
      </c>
    </row>
    <row r="2441" spans="1:4" x14ac:dyDescent="0.55000000000000004">
      <c r="A2441" t="s">
        <v>4470</v>
      </c>
      <c r="B2441" s="1">
        <v>40927</v>
      </c>
      <c r="C2441" t="s">
        <v>1</v>
      </c>
      <c r="D2441" t="s">
        <v>7275</v>
      </c>
    </row>
    <row r="2442" spans="1:4" x14ac:dyDescent="0.55000000000000004">
      <c r="A2442" t="s">
        <v>4471</v>
      </c>
      <c r="B2442" s="1">
        <v>40927</v>
      </c>
      <c r="C2442" t="s">
        <v>138</v>
      </c>
      <c r="D2442" t="s">
        <v>7276</v>
      </c>
    </row>
    <row r="2443" spans="1:4" x14ac:dyDescent="0.55000000000000004">
      <c r="A2443" t="s">
        <v>4474</v>
      </c>
      <c r="B2443" s="1">
        <v>40927</v>
      </c>
      <c r="C2443" t="s">
        <v>138</v>
      </c>
      <c r="D2443" t="s">
        <v>7277</v>
      </c>
    </row>
    <row r="2444" spans="1:4" x14ac:dyDescent="0.55000000000000004">
      <c r="A2444" t="s">
        <v>4475</v>
      </c>
      <c r="B2444" s="1">
        <v>40927</v>
      </c>
      <c r="C2444" t="s">
        <v>138</v>
      </c>
      <c r="D2444" t="s">
        <v>7278</v>
      </c>
    </row>
    <row r="2445" spans="1:4" x14ac:dyDescent="0.55000000000000004">
      <c r="A2445" t="s">
        <v>4476</v>
      </c>
      <c r="B2445" s="1">
        <v>40927</v>
      </c>
      <c r="C2445" t="s">
        <v>138</v>
      </c>
      <c r="D2445" t="s">
        <v>7279</v>
      </c>
    </row>
    <row r="2446" spans="1:4" x14ac:dyDescent="0.55000000000000004">
      <c r="A2446" t="s">
        <v>7280</v>
      </c>
      <c r="B2446" s="1">
        <v>40927</v>
      </c>
      <c r="C2446" t="s">
        <v>138</v>
      </c>
      <c r="D2446" t="s">
        <v>7281</v>
      </c>
    </row>
    <row r="2447" spans="1:4" x14ac:dyDescent="0.55000000000000004">
      <c r="A2447" t="s">
        <v>4479</v>
      </c>
      <c r="B2447" s="1">
        <v>40928</v>
      </c>
      <c r="C2447" t="s">
        <v>138</v>
      </c>
      <c r="D2447" t="s">
        <v>7282</v>
      </c>
    </row>
    <row r="2448" spans="1:4" x14ac:dyDescent="0.55000000000000004">
      <c r="A2448" t="s">
        <v>4480</v>
      </c>
      <c r="B2448" s="1">
        <v>40928</v>
      </c>
      <c r="C2448" t="s">
        <v>138</v>
      </c>
      <c r="D2448" t="s">
        <v>7283</v>
      </c>
    </row>
    <row r="2449" spans="1:4" x14ac:dyDescent="0.55000000000000004">
      <c r="A2449" t="s">
        <v>4481</v>
      </c>
      <c r="B2449" s="1">
        <v>40928</v>
      </c>
      <c r="C2449" t="s">
        <v>1</v>
      </c>
      <c r="D2449" t="s">
        <v>7284</v>
      </c>
    </row>
    <row r="2450" spans="1:4" x14ac:dyDescent="0.55000000000000004">
      <c r="A2450" t="s">
        <v>4483</v>
      </c>
      <c r="B2450" s="1">
        <v>40928</v>
      </c>
      <c r="C2450" t="s">
        <v>1</v>
      </c>
      <c r="D2450" t="s">
        <v>7285</v>
      </c>
    </row>
    <row r="2451" spans="1:4" x14ac:dyDescent="0.55000000000000004">
      <c r="A2451" t="s">
        <v>4484</v>
      </c>
      <c r="B2451" s="1">
        <v>40928</v>
      </c>
      <c r="C2451" t="s">
        <v>1</v>
      </c>
      <c r="D2451" t="s">
        <v>7286</v>
      </c>
    </row>
    <row r="2452" spans="1:4" x14ac:dyDescent="0.55000000000000004">
      <c r="A2452" t="s">
        <v>4487</v>
      </c>
      <c r="B2452" s="1">
        <v>40928</v>
      </c>
      <c r="C2452" t="s">
        <v>138</v>
      </c>
      <c r="D2452" t="s">
        <v>7225</v>
      </c>
    </row>
    <row r="2453" spans="1:4" x14ac:dyDescent="0.55000000000000004">
      <c r="A2453" t="s">
        <v>4489</v>
      </c>
      <c r="B2453" s="1">
        <v>40928</v>
      </c>
      <c r="C2453" t="s">
        <v>138</v>
      </c>
      <c r="D2453" t="s">
        <v>7287</v>
      </c>
    </row>
    <row r="2454" spans="1:4" x14ac:dyDescent="0.55000000000000004">
      <c r="A2454" t="s">
        <v>4492</v>
      </c>
      <c r="B2454" s="1">
        <v>40928</v>
      </c>
      <c r="C2454" t="s">
        <v>138</v>
      </c>
      <c r="D2454" t="s">
        <v>6443</v>
      </c>
    </row>
    <row r="2455" spans="1:4" x14ac:dyDescent="0.55000000000000004">
      <c r="A2455" t="s">
        <v>4495</v>
      </c>
      <c r="B2455" s="1">
        <v>40928</v>
      </c>
      <c r="C2455" t="s">
        <v>138</v>
      </c>
      <c r="D2455" t="s">
        <v>7143</v>
      </c>
    </row>
    <row r="2456" spans="1:4" x14ac:dyDescent="0.55000000000000004">
      <c r="A2456" t="s">
        <v>7288</v>
      </c>
      <c r="B2456" s="1">
        <v>40931</v>
      </c>
      <c r="C2456" t="s">
        <v>138</v>
      </c>
      <c r="D2456" t="s">
        <v>7278</v>
      </c>
    </row>
    <row r="2457" spans="1:4" x14ac:dyDescent="0.55000000000000004">
      <c r="A2457" t="s">
        <v>4496</v>
      </c>
      <c r="B2457" s="1">
        <v>40931</v>
      </c>
      <c r="C2457" t="s">
        <v>1</v>
      </c>
      <c r="D2457" t="s">
        <v>5810</v>
      </c>
    </row>
    <row r="2458" spans="1:4" x14ac:dyDescent="0.55000000000000004">
      <c r="A2458" t="s">
        <v>4497</v>
      </c>
      <c r="B2458" s="1">
        <v>40932</v>
      </c>
      <c r="C2458" t="s">
        <v>1</v>
      </c>
      <c r="D2458" t="s">
        <v>7173</v>
      </c>
    </row>
    <row r="2459" spans="1:4" x14ac:dyDescent="0.55000000000000004">
      <c r="A2459" t="s">
        <v>4498</v>
      </c>
      <c r="B2459" s="1">
        <v>40932</v>
      </c>
      <c r="C2459" t="s">
        <v>1</v>
      </c>
      <c r="D2459" t="s">
        <v>7289</v>
      </c>
    </row>
    <row r="2460" spans="1:4" x14ac:dyDescent="0.55000000000000004">
      <c r="A2460" t="s">
        <v>4499</v>
      </c>
      <c r="B2460" s="1">
        <v>40932</v>
      </c>
      <c r="C2460" t="s">
        <v>1</v>
      </c>
      <c r="D2460" t="s">
        <v>7290</v>
      </c>
    </row>
    <row r="2461" spans="1:4" x14ac:dyDescent="0.55000000000000004">
      <c r="A2461" t="s">
        <v>4500</v>
      </c>
      <c r="B2461" s="1">
        <v>40932</v>
      </c>
      <c r="C2461" t="s">
        <v>1</v>
      </c>
      <c r="D2461" t="s">
        <v>7182</v>
      </c>
    </row>
    <row r="2462" spans="1:4" x14ac:dyDescent="0.55000000000000004">
      <c r="A2462" t="s">
        <v>4501</v>
      </c>
      <c r="B2462" s="1">
        <v>40932</v>
      </c>
      <c r="C2462" t="s">
        <v>138</v>
      </c>
      <c r="D2462" t="s">
        <v>7259</v>
      </c>
    </row>
    <row r="2463" spans="1:4" x14ac:dyDescent="0.55000000000000004">
      <c r="A2463" t="s">
        <v>4504</v>
      </c>
      <c r="B2463" s="1">
        <v>40932</v>
      </c>
      <c r="C2463" t="s">
        <v>138</v>
      </c>
      <c r="D2463" t="s">
        <v>7291</v>
      </c>
    </row>
    <row r="2464" spans="1:4" x14ac:dyDescent="0.55000000000000004">
      <c r="A2464" t="s">
        <v>4505</v>
      </c>
      <c r="B2464" s="1">
        <v>40932</v>
      </c>
      <c r="C2464" t="s">
        <v>138</v>
      </c>
      <c r="D2464" t="s">
        <v>7292</v>
      </c>
    </row>
    <row r="2465" spans="1:4" x14ac:dyDescent="0.55000000000000004">
      <c r="A2465" t="s">
        <v>4506</v>
      </c>
      <c r="B2465" s="1">
        <v>40932</v>
      </c>
      <c r="C2465" t="s">
        <v>1</v>
      </c>
      <c r="D2465" t="s">
        <v>7293</v>
      </c>
    </row>
    <row r="2466" spans="1:4" x14ac:dyDescent="0.55000000000000004">
      <c r="A2466" t="s">
        <v>4507</v>
      </c>
      <c r="B2466" s="1">
        <v>40932</v>
      </c>
      <c r="C2466" t="s">
        <v>1</v>
      </c>
      <c r="D2466" t="s">
        <v>7294</v>
      </c>
    </row>
    <row r="2467" spans="1:4" x14ac:dyDescent="0.55000000000000004">
      <c r="A2467" t="s">
        <v>4508</v>
      </c>
      <c r="B2467" s="1">
        <v>40932</v>
      </c>
      <c r="C2467" t="s">
        <v>1</v>
      </c>
      <c r="D2467" t="s">
        <v>7295</v>
      </c>
    </row>
    <row r="2468" spans="1:4" x14ac:dyDescent="0.55000000000000004">
      <c r="A2468" t="s">
        <v>4509</v>
      </c>
      <c r="B2468" s="1">
        <v>40933</v>
      </c>
      <c r="C2468" t="s">
        <v>1</v>
      </c>
      <c r="D2468" t="s">
        <v>7296</v>
      </c>
    </row>
    <row r="2469" spans="1:4" x14ac:dyDescent="0.55000000000000004">
      <c r="A2469" t="s">
        <v>4510</v>
      </c>
      <c r="B2469" s="1">
        <v>40933</v>
      </c>
      <c r="C2469" t="s">
        <v>138</v>
      </c>
      <c r="D2469" t="s">
        <v>7296</v>
      </c>
    </row>
    <row r="2470" spans="1:4" x14ac:dyDescent="0.55000000000000004">
      <c r="A2470" t="s">
        <v>4511</v>
      </c>
      <c r="B2470" s="1">
        <v>40933</v>
      </c>
      <c r="C2470" t="s">
        <v>138</v>
      </c>
      <c r="D2470" t="s">
        <v>7297</v>
      </c>
    </row>
    <row r="2471" spans="1:4" x14ac:dyDescent="0.55000000000000004">
      <c r="A2471" t="s">
        <v>4514</v>
      </c>
      <c r="B2471" s="1">
        <v>40933</v>
      </c>
      <c r="C2471" t="s">
        <v>138</v>
      </c>
      <c r="D2471" t="s">
        <v>7298</v>
      </c>
    </row>
    <row r="2472" spans="1:4" x14ac:dyDescent="0.55000000000000004">
      <c r="A2472" t="s">
        <v>4517</v>
      </c>
      <c r="B2472" s="1">
        <v>40934</v>
      </c>
      <c r="C2472" t="s">
        <v>138</v>
      </c>
      <c r="D2472" t="s">
        <v>7299</v>
      </c>
    </row>
    <row r="2473" spans="1:4" x14ac:dyDescent="0.55000000000000004">
      <c r="A2473" t="s">
        <v>4543</v>
      </c>
      <c r="B2473" s="1">
        <v>40934</v>
      </c>
      <c r="C2473" t="s">
        <v>138</v>
      </c>
      <c r="D2473" t="s">
        <v>7300</v>
      </c>
    </row>
    <row r="2474" spans="1:4" x14ac:dyDescent="0.55000000000000004">
      <c r="A2474" t="s">
        <v>4546</v>
      </c>
      <c r="B2474" s="1">
        <v>40934</v>
      </c>
      <c r="C2474" t="s">
        <v>1</v>
      </c>
      <c r="D2474" t="s">
        <v>7301</v>
      </c>
    </row>
    <row r="2475" spans="1:4" x14ac:dyDescent="0.55000000000000004">
      <c r="A2475" t="s">
        <v>4547</v>
      </c>
      <c r="B2475" s="1">
        <v>40934</v>
      </c>
      <c r="C2475" t="s">
        <v>1</v>
      </c>
      <c r="D2475" t="s">
        <v>7249</v>
      </c>
    </row>
    <row r="2476" spans="1:4" x14ac:dyDescent="0.55000000000000004">
      <c r="A2476" t="s">
        <v>4548</v>
      </c>
      <c r="B2476" s="1">
        <v>40934</v>
      </c>
      <c r="C2476" t="s">
        <v>138</v>
      </c>
      <c r="D2476" t="s">
        <v>7302</v>
      </c>
    </row>
    <row r="2477" spans="1:4" x14ac:dyDescent="0.55000000000000004">
      <c r="A2477" t="s">
        <v>4549</v>
      </c>
      <c r="B2477" s="1">
        <v>40934</v>
      </c>
      <c r="C2477" t="s">
        <v>1</v>
      </c>
      <c r="D2477" t="s">
        <v>7239</v>
      </c>
    </row>
    <row r="2478" spans="1:4" x14ac:dyDescent="0.55000000000000004">
      <c r="A2478" t="s">
        <v>4550</v>
      </c>
      <c r="B2478" s="1">
        <v>40934</v>
      </c>
      <c r="C2478" t="s">
        <v>138</v>
      </c>
      <c r="D2478" t="s">
        <v>7303</v>
      </c>
    </row>
    <row r="2479" spans="1:4" x14ac:dyDescent="0.55000000000000004">
      <c r="A2479" t="s">
        <v>4551</v>
      </c>
      <c r="B2479" s="1">
        <v>40934</v>
      </c>
      <c r="C2479" t="s">
        <v>138</v>
      </c>
      <c r="D2479" t="s">
        <v>7304</v>
      </c>
    </row>
    <row r="2480" spans="1:4" x14ac:dyDescent="0.55000000000000004">
      <c r="A2480" t="s">
        <v>4555</v>
      </c>
      <c r="B2480" s="1">
        <v>40934</v>
      </c>
      <c r="C2480" t="s">
        <v>138</v>
      </c>
      <c r="D2480" t="s">
        <v>7267</v>
      </c>
    </row>
    <row r="2481" spans="1:4" x14ac:dyDescent="0.55000000000000004">
      <c r="A2481" t="s">
        <v>4556</v>
      </c>
      <c r="B2481" s="1">
        <v>40935</v>
      </c>
      <c r="C2481" t="s">
        <v>1</v>
      </c>
      <c r="D2481" t="s">
        <v>7286</v>
      </c>
    </row>
    <row r="2482" spans="1:4" x14ac:dyDescent="0.55000000000000004">
      <c r="A2482" t="s">
        <v>4557</v>
      </c>
      <c r="B2482" s="1">
        <v>40935</v>
      </c>
      <c r="C2482" t="s">
        <v>138</v>
      </c>
      <c r="D2482" t="s">
        <v>7274</v>
      </c>
    </row>
    <row r="2483" spans="1:4" x14ac:dyDescent="0.55000000000000004">
      <c r="A2483" t="s">
        <v>4559</v>
      </c>
      <c r="B2483" s="1">
        <v>40935</v>
      </c>
      <c r="C2483" t="s">
        <v>138</v>
      </c>
      <c r="D2483" t="s">
        <v>7305</v>
      </c>
    </row>
    <row r="2484" spans="1:4" x14ac:dyDescent="0.55000000000000004">
      <c r="A2484" t="s">
        <v>4583</v>
      </c>
      <c r="B2484" s="1">
        <v>40938</v>
      </c>
      <c r="C2484" t="s">
        <v>138</v>
      </c>
      <c r="D2484" t="s">
        <v>7306</v>
      </c>
    </row>
    <row r="2485" spans="1:4" x14ac:dyDescent="0.55000000000000004">
      <c r="A2485" t="s">
        <v>4587</v>
      </c>
      <c r="B2485" s="1">
        <v>40938</v>
      </c>
      <c r="C2485" t="s">
        <v>138</v>
      </c>
      <c r="D2485" t="s">
        <v>7307</v>
      </c>
    </row>
    <row r="2486" spans="1:4" x14ac:dyDescent="0.55000000000000004">
      <c r="A2486" t="s">
        <v>4589</v>
      </c>
      <c r="B2486" s="1">
        <v>40938</v>
      </c>
      <c r="C2486" t="s">
        <v>138</v>
      </c>
      <c r="D2486" t="s">
        <v>7308</v>
      </c>
    </row>
    <row r="2487" spans="1:4" x14ac:dyDescent="0.55000000000000004">
      <c r="A2487" t="s">
        <v>4590</v>
      </c>
      <c r="B2487" s="1">
        <v>40938</v>
      </c>
      <c r="C2487" t="s">
        <v>138</v>
      </c>
      <c r="D2487" t="s">
        <v>7160</v>
      </c>
    </row>
    <row r="2488" spans="1:4" x14ac:dyDescent="0.55000000000000004">
      <c r="A2488" t="s">
        <v>4591</v>
      </c>
      <c r="B2488" s="1">
        <v>40938</v>
      </c>
      <c r="C2488" t="s">
        <v>1</v>
      </c>
      <c r="D2488" t="s">
        <v>7301</v>
      </c>
    </row>
    <row r="2489" spans="1:4" x14ac:dyDescent="0.55000000000000004">
      <c r="A2489" t="s">
        <v>4592</v>
      </c>
      <c r="B2489" s="1">
        <v>40938</v>
      </c>
      <c r="C2489" t="s">
        <v>1</v>
      </c>
      <c r="D2489" t="s">
        <v>7309</v>
      </c>
    </row>
    <row r="2490" spans="1:4" x14ac:dyDescent="0.55000000000000004">
      <c r="A2490" t="s">
        <v>4593</v>
      </c>
      <c r="B2490" s="1">
        <v>40939</v>
      </c>
      <c r="C2490" t="s">
        <v>1</v>
      </c>
      <c r="D2490" t="s">
        <v>7310</v>
      </c>
    </row>
    <row r="2491" spans="1:4" x14ac:dyDescent="0.55000000000000004">
      <c r="A2491" t="s">
        <v>4594</v>
      </c>
      <c r="B2491" s="1">
        <v>40939</v>
      </c>
      <c r="C2491" t="s">
        <v>1</v>
      </c>
      <c r="D2491" t="s">
        <v>7311</v>
      </c>
    </row>
    <row r="2492" spans="1:4" x14ac:dyDescent="0.55000000000000004">
      <c r="A2492" t="s">
        <v>4595</v>
      </c>
      <c r="B2492" s="1">
        <v>40939</v>
      </c>
      <c r="C2492" t="s">
        <v>138</v>
      </c>
      <c r="D2492" t="s">
        <v>7312</v>
      </c>
    </row>
    <row r="2493" spans="1:4" x14ac:dyDescent="0.55000000000000004">
      <c r="A2493" t="s">
        <v>4604</v>
      </c>
      <c r="B2493" s="1">
        <v>40939</v>
      </c>
      <c r="C2493" t="s">
        <v>138</v>
      </c>
      <c r="D2493" t="s">
        <v>7272</v>
      </c>
    </row>
    <row r="2494" spans="1:4" x14ac:dyDescent="0.55000000000000004">
      <c r="A2494" t="s">
        <v>4606</v>
      </c>
      <c r="B2494" s="1">
        <v>40939</v>
      </c>
      <c r="C2494" t="s">
        <v>1</v>
      </c>
      <c r="D2494" t="s">
        <v>7313</v>
      </c>
    </row>
    <row r="2495" spans="1:4" x14ac:dyDescent="0.55000000000000004">
      <c r="A2495" t="s">
        <v>4607</v>
      </c>
      <c r="B2495" s="1">
        <v>40939</v>
      </c>
      <c r="C2495" t="s">
        <v>1</v>
      </c>
      <c r="D2495" t="s">
        <v>7026</v>
      </c>
    </row>
    <row r="2496" spans="1:4" x14ac:dyDescent="0.55000000000000004">
      <c r="A2496" t="s">
        <v>4608</v>
      </c>
      <c r="B2496" s="1">
        <v>40939</v>
      </c>
      <c r="C2496" t="s">
        <v>138</v>
      </c>
      <c r="D2496" t="s">
        <v>6578</v>
      </c>
    </row>
    <row r="2497" spans="1:4" x14ac:dyDescent="0.55000000000000004">
      <c r="A2497" t="s">
        <v>4616</v>
      </c>
      <c r="B2497" s="1">
        <v>40939</v>
      </c>
      <c r="C2497" t="s">
        <v>138</v>
      </c>
      <c r="D2497" t="s">
        <v>7314</v>
      </c>
    </row>
    <row r="2498" spans="1:4" x14ac:dyDescent="0.55000000000000004">
      <c r="A2498" t="s">
        <v>4625</v>
      </c>
      <c r="B2498" s="1">
        <v>40939</v>
      </c>
      <c r="C2498" t="s">
        <v>1</v>
      </c>
      <c r="D2498" t="s">
        <v>7275</v>
      </c>
    </row>
    <row r="2499" spans="1:4" x14ac:dyDescent="0.55000000000000004">
      <c r="A2499" t="s">
        <v>4626</v>
      </c>
      <c r="B2499" s="1">
        <v>40939</v>
      </c>
      <c r="C2499" t="s">
        <v>138</v>
      </c>
      <c r="D2499" t="s">
        <v>7315</v>
      </c>
    </row>
    <row r="2500" spans="1:4" x14ac:dyDescent="0.55000000000000004">
      <c r="A2500" t="s">
        <v>4627</v>
      </c>
      <c r="B2500" s="1">
        <v>40939</v>
      </c>
      <c r="C2500" t="s">
        <v>1</v>
      </c>
      <c r="D2500" t="s">
        <v>7316</v>
      </c>
    </row>
    <row r="2501" spans="1:4" x14ac:dyDescent="0.55000000000000004">
      <c r="A2501" t="s">
        <v>4628</v>
      </c>
      <c r="B2501" s="1">
        <v>40939</v>
      </c>
      <c r="C2501" t="s">
        <v>138</v>
      </c>
      <c r="D2501" t="s">
        <v>7317</v>
      </c>
    </row>
    <row r="2502" spans="1:4" x14ac:dyDescent="0.55000000000000004">
      <c r="A2502" t="s">
        <v>7318</v>
      </c>
      <c r="B2502" s="1">
        <v>40939</v>
      </c>
      <c r="C2502" t="s">
        <v>138</v>
      </c>
      <c r="D2502" t="s">
        <v>7319</v>
      </c>
    </row>
    <row r="2503" spans="1:4" x14ac:dyDescent="0.55000000000000004">
      <c r="A2503" t="s">
        <v>4629</v>
      </c>
      <c r="B2503" s="1">
        <v>40940</v>
      </c>
      <c r="C2503" t="s">
        <v>1</v>
      </c>
      <c r="D2503" t="s">
        <v>7320</v>
      </c>
    </row>
    <row r="2504" spans="1:4" x14ac:dyDescent="0.55000000000000004">
      <c r="A2504" t="s">
        <v>4630</v>
      </c>
      <c r="B2504" s="1">
        <v>40940</v>
      </c>
      <c r="C2504" t="s">
        <v>1</v>
      </c>
      <c r="D2504" t="s">
        <v>7321</v>
      </c>
    </row>
    <row r="2505" spans="1:4" x14ac:dyDescent="0.55000000000000004">
      <c r="A2505" t="s">
        <v>4631</v>
      </c>
      <c r="B2505" s="1">
        <v>40940</v>
      </c>
      <c r="C2505" t="s">
        <v>1</v>
      </c>
      <c r="D2505" t="s">
        <v>7322</v>
      </c>
    </row>
    <row r="2506" spans="1:4" x14ac:dyDescent="0.55000000000000004">
      <c r="A2506" t="s">
        <v>4632</v>
      </c>
      <c r="B2506" s="1">
        <v>40940</v>
      </c>
      <c r="C2506" t="s">
        <v>1</v>
      </c>
      <c r="D2506" t="s">
        <v>7323</v>
      </c>
    </row>
    <row r="2507" spans="1:4" x14ac:dyDescent="0.55000000000000004">
      <c r="A2507" t="s">
        <v>4635</v>
      </c>
      <c r="B2507" s="1">
        <v>40940</v>
      </c>
      <c r="C2507" t="s">
        <v>138</v>
      </c>
      <c r="D2507" t="s">
        <v>7085</v>
      </c>
    </row>
    <row r="2508" spans="1:4" x14ac:dyDescent="0.55000000000000004">
      <c r="A2508" t="s">
        <v>4636</v>
      </c>
      <c r="B2508" s="1">
        <v>40940</v>
      </c>
      <c r="C2508" t="s">
        <v>138</v>
      </c>
      <c r="D2508" t="s">
        <v>7324</v>
      </c>
    </row>
    <row r="2509" spans="1:4" x14ac:dyDescent="0.55000000000000004">
      <c r="A2509" t="s">
        <v>4639</v>
      </c>
      <c r="B2509" s="1">
        <v>40941</v>
      </c>
      <c r="C2509" t="s">
        <v>138</v>
      </c>
      <c r="D2509" t="s">
        <v>7276</v>
      </c>
    </row>
    <row r="2510" spans="1:4" x14ac:dyDescent="0.55000000000000004">
      <c r="A2510" t="s">
        <v>4640</v>
      </c>
      <c r="B2510" s="1">
        <v>40941</v>
      </c>
      <c r="C2510" t="s">
        <v>138</v>
      </c>
      <c r="D2510" t="s">
        <v>7325</v>
      </c>
    </row>
    <row r="2511" spans="1:4" x14ac:dyDescent="0.55000000000000004">
      <c r="A2511" t="s">
        <v>4641</v>
      </c>
      <c r="B2511" s="1">
        <v>40941</v>
      </c>
      <c r="C2511" t="s">
        <v>1</v>
      </c>
      <c r="D2511" t="s">
        <v>7326</v>
      </c>
    </row>
    <row r="2512" spans="1:4" x14ac:dyDescent="0.55000000000000004">
      <c r="A2512" t="s">
        <v>4643</v>
      </c>
      <c r="B2512" s="1">
        <v>40941</v>
      </c>
      <c r="C2512" t="s">
        <v>138</v>
      </c>
      <c r="D2512" t="s">
        <v>7327</v>
      </c>
    </row>
    <row r="2513" spans="1:4" x14ac:dyDescent="0.55000000000000004">
      <c r="A2513" t="s">
        <v>4645</v>
      </c>
      <c r="B2513" s="1">
        <v>40941</v>
      </c>
      <c r="C2513" t="s">
        <v>1</v>
      </c>
      <c r="D2513" t="s">
        <v>7328</v>
      </c>
    </row>
    <row r="2514" spans="1:4" x14ac:dyDescent="0.55000000000000004">
      <c r="A2514" t="s">
        <v>4646</v>
      </c>
      <c r="B2514" s="1">
        <v>40941</v>
      </c>
      <c r="C2514" t="s">
        <v>1</v>
      </c>
      <c r="D2514" t="s">
        <v>7329</v>
      </c>
    </row>
    <row r="2515" spans="1:4" x14ac:dyDescent="0.55000000000000004">
      <c r="A2515" t="s">
        <v>4647</v>
      </c>
      <c r="B2515" s="1">
        <v>40941</v>
      </c>
      <c r="C2515" t="s">
        <v>138</v>
      </c>
      <c r="D2515" t="s">
        <v>7330</v>
      </c>
    </row>
    <row r="2516" spans="1:4" x14ac:dyDescent="0.55000000000000004">
      <c r="A2516" t="s">
        <v>4648</v>
      </c>
      <c r="B2516" s="1">
        <v>40941</v>
      </c>
      <c r="C2516" t="s">
        <v>138</v>
      </c>
      <c r="D2516" t="s">
        <v>7331</v>
      </c>
    </row>
    <row r="2517" spans="1:4" x14ac:dyDescent="0.55000000000000004">
      <c r="A2517" t="s">
        <v>4651</v>
      </c>
      <c r="B2517" s="1">
        <v>40941</v>
      </c>
      <c r="C2517" t="s">
        <v>138</v>
      </c>
      <c r="D2517" t="s">
        <v>7332</v>
      </c>
    </row>
    <row r="2518" spans="1:4" x14ac:dyDescent="0.55000000000000004">
      <c r="A2518" t="s">
        <v>4652</v>
      </c>
      <c r="B2518" s="1">
        <v>40941</v>
      </c>
      <c r="C2518" t="s">
        <v>138</v>
      </c>
      <c r="D2518" t="s">
        <v>7299</v>
      </c>
    </row>
    <row r="2519" spans="1:4" x14ac:dyDescent="0.55000000000000004">
      <c r="A2519" t="s">
        <v>4653</v>
      </c>
      <c r="B2519" s="1">
        <v>40941</v>
      </c>
      <c r="C2519" t="s">
        <v>138</v>
      </c>
      <c r="D2519" t="s">
        <v>6537</v>
      </c>
    </row>
    <row r="2520" spans="1:4" x14ac:dyDescent="0.55000000000000004">
      <c r="A2520" t="s">
        <v>4656</v>
      </c>
      <c r="B2520" s="1">
        <v>40942</v>
      </c>
      <c r="C2520" t="s">
        <v>138</v>
      </c>
      <c r="D2520" t="s">
        <v>7333</v>
      </c>
    </row>
    <row r="2521" spans="1:4" x14ac:dyDescent="0.55000000000000004">
      <c r="A2521" t="s">
        <v>7334</v>
      </c>
      <c r="B2521" s="1">
        <v>40942</v>
      </c>
      <c r="C2521" t="s">
        <v>138</v>
      </c>
      <c r="D2521" t="s">
        <v>7335</v>
      </c>
    </row>
    <row r="2522" spans="1:4" x14ac:dyDescent="0.55000000000000004">
      <c r="A2522" t="s">
        <v>4657</v>
      </c>
      <c r="B2522" s="1">
        <v>40942</v>
      </c>
      <c r="C2522" t="s">
        <v>1</v>
      </c>
      <c r="D2522" t="s">
        <v>7336</v>
      </c>
    </row>
    <row r="2523" spans="1:4" x14ac:dyDescent="0.55000000000000004">
      <c r="A2523" t="s">
        <v>4664</v>
      </c>
      <c r="B2523" s="1">
        <v>40942</v>
      </c>
      <c r="C2523" t="s">
        <v>1</v>
      </c>
      <c r="D2523" t="s">
        <v>7337</v>
      </c>
    </row>
    <row r="2524" spans="1:4" x14ac:dyDescent="0.55000000000000004">
      <c r="A2524" t="s">
        <v>4665</v>
      </c>
      <c r="B2524" s="1">
        <v>40942</v>
      </c>
      <c r="C2524" t="s">
        <v>1</v>
      </c>
      <c r="D2524" t="s">
        <v>7338</v>
      </c>
    </row>
    <row r="2525" spans="1:4" x14ac:dyDescent="0.55000000000000004">
      <c r="A2525" t="s">
        <v>4666</v>
      </c>
      <c r="B2525" s="1">
        <v>40942</v>
      </c>
      <c r="C2525" t="s">
        <v>1</v>
      </c>
      <c r="D2525" t="s">
        <v>6343</v>
      </c>
    </row>
    <row r="2526" spans="1:4" x14ac:dyDescent="0.55000000000000004">
      <c r="A2526" t="s">
        <v>4667</v>
      </c>
      <c r="B2526" s="1">
        <v>40942</v>
      </c>
      <c r="C2526" t="s">
        <v>1</v>
      </c>
      <c r="D2526" t="s">
        <v>7339</v>
      </c>
    </row>
    <row r="2527" spans="1:4" x14ac:dyDescent="0.55000000000000004">
      <c r="A2527" t="s">
        <v>4668</v>
      </c>
      <c r="B2527" s="1">
        <v>40942</v>
      </c>
      <c r="C2527" t="s">
        <v>1</v>
      </c>
      <c r="D2527" t="s">
        <v>7340</v>
      </c>
    </row>
    <row r="2528" spans="1:4" x14ac:dyDescent="0.55000000000000004">
      <c r="A2528" t="s">
        <v>4670</v>
      </c>
      <c r="B2528" s="1">
        <v>40942</v>
      </c>
      <c r="C2528" t="s">
        <v>138</v>
      </c>
      <c r="D2528" t="s">
        <v>7341</v>
      </c>
    </row>
    <row r="2529" spans="1:4" x14ac:dyDescent="0.55000000000000004">
      <c r="A2529" t="s">
        <v>4671</v>
      </c>
      <c r="B2529" s="1">
        <v>40945</v>
      </c>
      <c r="C2529" t="s">
        <v>1</v>
      </c>
      <c r="D2529" t="s">
        <v>7342</v>
      </c>
    </row>
    <row r="2530" spans="1:4" x14ac:dyDescent="0.55000000000000004">
      <c r="A2530" t="s">
        <v>4673</v>
      </c>
      <c r="B2530" s="1">
        <v>40945</v>
      </c>
      <c r="C2530" t="s">
        <v>1</v>
      </c>
      <c r="D2530" t="s">
        <v>7343</v>
      </c>
    </row>
    <row r="2531" spans="1:4" x14ac:dyDescent="0.55000000000000004">
      <c r="A2531" t="s">
        <v>4674</v>
      </c>
      <c r="B2531" s="1">
        <v>40945</v>
      </c>
      <c r="C2531" t="s">
        <v>1</v>
      </c>
      <c r="D2531" t="s">
        <v>7344</v>
      </c>
    </row>
    <row r="2532" spans="1:4" x14ac:dyDescent="0.55000000000000004">
      <c r="A2532" t="s">
        <v>4675</v>
      </c>
      <c r="B2532" s="1">
        <v>40945</v>
      </c>
      <c r="C2532" t="s">
        <v>1</v>
      </c>
      <c r="D2532" t="s">
        <v>7345</v>
      </c>
    </row>
    <row r="2533" spans="1:4" x14ac:dyDescent="0.55000000000000004">
      <c r="A2533" t="s">
        <v>4676</v>
      </c>
      <c r="B2533" s="1">
        <v>40945</v>
      </c>
      <c r="C2533" t="s">
        <v>138</v>
      </c>
      <c r="D2533" t="s">
        <v>5899</v>
      </c>
    </row>
    <row r="2534" spans="1:4" x14ac:dyDescent="0.55000000000000004">
      <c r="A2534" t="s">
        <v>4677</v>
      </c>
      <c r="B2534" s="1">
        <v>40946</v>
      </c>
      <c r="C2534" t="s">
        <v>1</v>
      </c>
      <c r="D2534" t="s">
        <v>7346</v>
      </c>
    </row>
    <row r="2535" spans="1:4" x14ac:dyDescent="0.55000000000000004">
      <c r="A2535" t="s">
        <v>4678</v>
      </c>
      <c r="B2535" s="1">
        <v>40946</v>
      </c>
      <c r="C2535" t="s">
        <v>138</v>
      </c>
      <c r="D2535" t="s">
        <v>7347</v>
      </c>
    </row>
    <row r="2536" spans="1:4" x14ac:dyDescent="0.55000000000000004">
      <c r="A2536" t="s">
        <v>4681</v>
      </c>
      <c r="B2536" s="1">
        <v>40946</v>
      </c>
      <c r="C2536" t="s">
        <v>1</v>
      </c>
      <c r="D2536" t="s">
        <v>7313</v>
      </c>
    </row>
    <row r="2537" spans="1:4" x14ac:dyDescent="0.55000000000000004">
      <c r="A2537" t="s">
        <v>4682</v>
      </c>
      <c r="B2537" s="1">
        <v>40946</v>
      </c>
      <c r="C2537" t="s">
        <v>1</v>
      </c>
      <c r="D2537" t="s">
        <v>7348</v>
      </c>
    </row>
    <row r="2538" spans="1:4" x14ac:dyDescent="0.55000000000000004">
      <c r="A2538" t="s">
        <v>4683</v>
      </c>
      <c r="B2538" s="1">
        <v>40946</v>
      </c>
      <c r="C2538" t="s">
        <v>138</v>
      </c>
      <c r="D2538" t="s">
        <v>7349</v>
      </c>
    </row>
    <row r="2539" spans="1:4" x14ac:dyDescent="0.55000000000000004">
      <c r="A2539" t="s">
        <v>4684</v>
      </c>
      <c r="B2539" s="1">
        <v>40947</v>
      </c>
      <c r="C2539" t="s">
        <v>138</v>
      </c>
      <c r="D2539" t="s">
        <v>7350</v>
      </c>
    </row>
    <row r="2540" spans="1:4" x14ac:dyDescent="0.55000000000000004">
      <c r="A2540" t="s">
        <v>4685</v>
      </c>
      <c r="B2540" s="1">
        <v>40947</v>
      </c>
      <c r="C2540" t="s">
        <v>138</v>
      </c>
      <c r="D2540" t="s">
        <v>7351</v>
      </c>
    </row>
    <row r="2541" spans="1:4" x14ac:dyDescent="0.55000000000000004">
      <c r="A2541" t="s">
        <v>4686</v>
      </c>
      <c r="B2541" s="1">
        <v>40947</v>
      </c>
      <c r="C2541" t="s">
        <v>138</v>
      </c>
      <c r="D2541" t="s">
        <v>7352</v>
      </c>
    </row>
    <row r="2542" spans="1:4" x14ac:dyDescent="0.55000000000000004">
      <c r="A2542" t="s">
        <v>4687</v>
      </c>
      <c r="B2542" s="1">
        <v>40947</v>
      </c>
      <c r="C2542" t="s">
        <v>138</v>
      </c>
      <c r="D2542" t="s">
        <v>7353</v>
      </c>
    </row>
    <row r="2543" spans="1:4" x14ac:dyDescent="0.55000000000000004">
      <c r="A2543" t="s">
        <v>4689</v>
      </c>
      <c r="B2543" s="1">
        <v>40947</v>
      </c>
      <c r="C2543" t="s">
        <v>1</v>
      </c>
      <c r="D2543" t="s">
        <v>7354</v>
      </c>
    </row>
    <row r="2544" spans="1:4" x14ac:dyDescent="0.55000000000000004">
      <c r="A2544" t="s">
        <v>4690</v>
      </c>
      <c r="B2544" s="1">
        <v>40947</v>
      </c>
      <c r="C2544" t="s">
        <v>1</v>
      </c>
      <c r="D2544" t="s">
        <v>7355</v>
      </c>
    </row>
    <row r="2545" spans="1:4" x14ac:dyDescent="0.55000000000000004">
      <c r="A2545" t="s">
        <v>4691</v>
      </c>
      <c r="B2545" s="1">
        <v>40947</v>
      </c>
      <c r="C2545" t="s">
        <v>1</v>
      </c>
      <c r="D2545" t="s">
        <v>7356</v>
      </c>
    </row>
    <row r="2546" spans="1:4" x14ac:dyDescent="0.55000000000000004">
      <c r="A2546" t="s">
        <v>4692</v>
      </c>
      <c r="B2546" s="1">
        <v>40947</v>
      </c>
      <c r="C2546" t="s">
        <v>1</v>
      </c>
      <c r="D2546" t="s">
        <v>7346</v>
      </c>
    </row>
    <row r="2547" spans="1:4" x14ac:dyDescent="0.55000000000000004">
      <c r="A2547" t="s">
        <v>4693</v>
      </c>
      <c r="B2547" s="1">
        <v>40947</v>
      </c>
      <c r="C2547" t="s">
        <v>1</v>
      </c>
      <c r="D2547" t="s">
        <v>7357</v>
      </c>
    </row>
    <row r="2548" spans="1:4" x14ac:dyDescent="0.55000000000000004">
      <c r="A2548" t="s">
        <v>4694</v>
      </c>
      <c r="B2548" s="1">
        <v>40947</v>
      </c>
      <c r="C2548" t="s">
        <v>1</v>
      </c>
      <c r="D2548" t="s">
        <v>7358</v>
      </c>
    </row>
    <row r="2549" spans="1:4" x14ac:dyDescent="0.55000000000000004">
      <c r="A2549" t="s">
        <v>4695</v>
      </c>
      <c r="B2549" s="1">
        <v>40947</v>
      </c>
      <c r="C2549" t="s">
        <v>138</v>
      </c>
      <c r="D2549" t="s">
        <v>6108</v>
      </c>
    </row>
    <row r="2550" spans="1:4" x14ac:dyDescent="0.55000000000000004">
      <c r="A2550" t="s">
        <v>4696</v>
      </c>
      <c r="B2550" s="1">
        <v>40947</v>
      </c>
      <c r="C2550" t="s">
        <v>138</v>
      </c>
      <c r="D2550" t="s">
        <v>5971</v>
      </c>
    </row>
    <row r="2551" spans="1:4" x14ac:dyDescent="0.55000000000000004">
      <c r="A2551" t="s">
        <v>7359</v>
      </c>
      <c r="B2551" s="1">
        <v>40947</v>
      </c>
      <c r="C2551" t="s">
        <v>138</v>
      </c>
      <c r="D2551" t="s">
        <v>7360</v>
      </c>
    </row>
    <row r="2552" spans="1:4" x14ac:dyDescent="0.55000000000000004">
      <c r="A2552" t="s">
        <v>4747</v>
      </c>
      <c r="B2552" s="1">
        <v>40948</v>
      </c>
      <c r="C2552" t="s">
        <v>138</v>
      </c>
      <c r="D2552" t="s">
        <v>7361</v>
      </c>
    </row>
    <row r="2553" spans="1:4" x14ac:dyDescent="0.55000000000000004">
      <c r="A2553" t="s">
        <v>4748</v>
      </c>
      <c r="B2553" s="1">
        <v>40948</v>
      </c>
      <c r="C2553" t="s">
        <v>138</v>
      </c>
      <c r="D2553" t="s">
        <v>7360</v>
      </c>
    </row>
    <row r="2554" spans="1:4" x14ac:dyDescent="0.55000000000000004">
      <c r="A2554" t="s">
        <v>4749</v>
      </c>
      <c r="B2554" s="1">
        <v>40948</v>
      </c>
      <c r="C2554" t="s">
        <v>138</v>
      </c>
      <c r="D2554" t="s">
        <v>7362</v>
      </c>
    </row>
    <row r="2555" spans="1:4" x14ac:dyDescent="0.55000000000000004">
      <c r="A2555" t="s">
        <v>4750</v>
      </c>
      <c r="B2555" s="1">
        <v>40949</v>
      </c>
      <c r="C2555" t="s">
        <v>138</v>
      </c>
      <c r="D2555" t="s">
        <v>7363</v>
      </c>
    </row>
    <row r="2556" spans="1:4" x14ac:dyDescent="0.55000000000000004">
      <c r="A2556" t="s">
        <v>4751</v>
      </c>
      <c r="B2556" s="1">
        <v>40949</v>
      </c>
      <c r="C2556" t="s">
        <v>138</v>
      </c>
      <c r="D2556" t="s">
        <v>7364</v>
      </c>
    </row>
    <row r="2557" spans="1:4" x14ac:dyDescent="0.55000000000000004">
      <c r="A2557" t="s">
        <v>4752</v>
      </c>
      <c r="B2557" s="1">
        <v>40949</v>
      </c>
      <c r="C2557" t="s">
        <v>138</v>
      </c>
      <c r="D2557" t="s">
        <v>7092</v>
      </c>
    </row>
    <row r="2558" spans="1:4" x14ac:dyDescent="0.55000000000000004">
      <c r="A2558" t="s">
        <v>4754</v>
      </c>
      <c r="B2558" s="1">
        <v>40949</v>
      </c>
      <c r="C2558" t="s">
        <v>138</v>
      </c>
      <c r="D2558" t="s">
        <v>6198</v>
      </c>
    </row>
    <row r="2559" spans="1:4" x14ac:dyDescent="0.55000000000000004">
      <c r="A2559" t="s">
        <v>4762</v>
      </c>
      <c r="B2559" s="1">
        <v>40949</v>
      </c>
      <c r="C2559" t="s">
        <v>138</v>
      </c>
      <c r="D2559" t="s">
        <v>7365</v>
      </c>
    </row>
    <row r="2560" spans="1:4" x14ac:dyDescent="0.55000000000000004">
      <c r="A2560" t="s">
        <v>4764</v>
      </c>
      <c r="B2560" s="1">
        <v>40949</v>
      </c>
      <c r="C2560" t="s">
        <v>1</v>
      </c>
      <c r="D2560" t="s">
        <v>7366</v>
      </c>
    </row>
    <row r="2561" spans="1:4" x14ac:dyDescent="0.55000000000000004">
      <c r="A2561" t="s">
        <v>4765</v>
      </c>
      <c r="B2561" s="1">
        <v>40949</v>
      </c>
      <c r="C2561" t="s">
        <v>138</v>
      </c>
      <c r="D2561" t="s">
        <v>7367</v>
      </c>
    </row>
    <row r="2562" spans="1:4" x14ac:dyDescent="0.55000000000000004">
      <c r="A2562" t="s">
        <v>4767</v>
      </c>
      <c r="B2562" s="1">
        <v>40949</v>
      </c>
      <c r="C2562" t="s">
        <v>138</v>
      </c>
      <c r="D2562" t="s">
        <v>7368</v>
      </c>
    </row>
    <row r="2563" spans="1:4" x14ac:dyDescent="0.55000000000000004">
      <c r="A2563" t="s">
        <v>4773</v>
      </c>
      <c r="B2563" s="1">
        <v>40949</v>
      </c>
      <c r="C2563" t="s">
        <v>138</v>
      </c>
      <c r="D2563" t="s">
        <v>7369</v>
      </c>
    </row>
    <row r="2564" spans="1:4" x14ac:dyDescent="0.55000000000000004">
      <c r="A2564" t="s">
        <v>4774</v>
      </c>
      <c r="B2564" s="1">
        <v>40949</v>
      </c>
      <c r="C2564" t="s">
        <v>138</v>
      </c>
      <c r="D2564" t="s">
        <v>7370</v>
      </c>
    </row>
    <row r="2565" spans="1:4" x14ac:dyDescent="0.55000000000000004">
      <c r="A2565" t="s">
        <v>4777</v>
      </c>
      <c r="B2565" s="1">
        <v>40949</v>
      </c>
      <c r="C2565" t="s">
        <v>138</v>
      </c>
      <c r="D2565" t="s">
        <v>7371</v>
      </c>
    </row>
    <row r="2566" spans="1:4" x14ac:dyDescent="0.55000000000000004">
      <c r="A2566" t="s">
        <v>4780</v>
      </c>
      <c r="B2566" s="1">
        <v>40949</v>
      </c>
      <c r="C2566" t="s">
        <v>138</v>
      </c>
      <c r="D2566" t="s">
        <v>6220</v>
      </c>
    </row>
    <row r="2567" spans="1:4" x14ac:dyDescent="0.55000000000000004">
      <c r="A2567" t="s">
        <v>4783</v>
      </c>
      <c r="B2567" s="1">
        <v>40949</v>
      </c>
      <c r="C2567" t="s">
        <v>138</v>
      </c>
      <c r="D2567" t="s">
        <v>7372</v>
      </c>
    </row>
    <row r="2568" spans="1:4" x14ac:dyDescent="0.55000000000000004">
      <c r="A2568" t="s">
        <v>4784</v>
      </c>
      <c r="B2568" s="1">
        <v>40949</v>
      </c>
      <c r="C2568" t="s">
        <v>138</v>
      </c>
      <c r="D2568" t="s">
        <v>7373</v>
      </c>
    </row>
    <row r="2569" spans="1:4" x14ac:dyDescent="0.55000000000000004">
      <c r="A2569" t="s">
        <v>4789</v>
      </c>
      <c r="B2569" s="1">
        <v>40949</v>
      </c>
      <c r="C2569" t="s">
        <v>1</v>
      </c>
      <c r="D2569" t="s">
        <v>7374</v>
      </c>
    </row>
    <row r="2570" spans="1:4" x14ac:dyDescent="0.55000000000000004">
      <c r="A2570" t="s">
        <v>4790</v>
      </c>
      <c r="B2570" s="1">
        <v>40949</v>
      </c>
      <c r="C2570" t="s">
        <v>1</v>
      </c>
      <c r="D2570" t="s">
        <v>7375</v>
      </c>
    </row>
    <row r="2571" spans="1:4" x14ac:dyDescent="0.55000000000000004">
      <c r="A2571" t="s">
        <v>4791</v>
      </c>
      <c r="B2571" s="1">
        <v>40949</v>
      </c>
      <c r="C2571" t="s">
        <v>1</v>
      </c>
      <c r="D2571" t="s">
        <v>7376</v>
      </c>
    </row>
    <row r="2572" spans="1:4" x14ac:dyDescent="0.55000000000000004">
      <c r="A2572" t="s">
        <v>4792</v>
      </c>
      <c r="B2572" s="1">
        <v>40949</v>
      </c>
      <c r="C2572" t="s">
        <v>1</v>
      </c>
      <c r="D2572" t="s">
        <v>7377</v>
      </c>
    </row>
    <row r="2573" spans="1:4" x14ac:dyDescent="0.55000000000000004">
      <c r="A2573" t="s">
        <v>4793</v>
      </c>
      <c r="B2573" s="1">
        <v>40952</v>
      </c>
      <c r="C2573" t="s">
        <v>138</v>
      </c>
      <c r="D2573" t="s">
        <v>7378</v>
      </c>
    </row>
    <row r="2574" spans="1:4" x14ac:dyDescent="0.55000000000000004">
      <c r="A2574" t="s">
        <v>4794</v>
      </c>
      <c r="B2574" s="1">
        <v>40952</v>
      </c>
      <c r="C2574" t="s">
        <v>138</v>
      </c>
      <c r="D2574" t="s">
        <v>7379</v>
      </c>
    </row>
    <row r="2575" spans="1:4" x14ac:dyDescent="0.55000000000000004">
      <c r="A2575" t="s">
        <v>4795</v>
      </c>
      <c r="B2575" s="1">
        <v>40952</v>
      </c>
      <c r="C2575" t="s">
        <v>138</v>
      </c>
      <c r="D2575" t="s">
        <v>7380</v>
      </c>
    </row>
    <row r="2576" spans="1:4" x14ac:dyDescent="0.55000000000000004">
      <c r="A2576" t="s">
        <v>4796</v>
      </c>
      <c r="B2576" s="1">
        <v>40952</v>
      </c>
      <c r="C2576" t="s">
        <v>1</v>
      </c>
      <c r="D2576" t="s">
        <v>7381</v>
      </c>
    </row>
    <row r="2577" spans="1:4" x14ac:dyDescent="0.55000000000000004">
      <c r="A2577" t="s">
        <v>4797</v>
      </c>
      <c r="B2577" s="1">
        <v>40952</v>
      </c>
      <c r="C2577" t="s">
        <v>1</v>
      </c>
      <c r="D2577" t="s">
        <v>7382</v>
      </c>
    </row>
    <row r="2578" spans="1:4" x14ac:dyDescent="0.55000000000000004">
      <c r="A2578" t="s">
        <v>4798</v>
      </c>
      <c r="B2578" s="1">
        <v>40952</v>
      </c>
      <c r="C2578" t="s">
        <v>1</v>
      </c>
      <c r="D2578" t="s">
        <v>7383</v>
      </c>
    </row>
    <row r="2579" spans="1:4" x14ac:dyDescent="0.55000000000000004">
      <c r="A2579" t="s">
        <v>4799</v>
      </c>
      <c r="B2579" s="1">
        <v>40952</v>
      </c>
      <c r="C2579" t="s">
        <v>1</v>
      </c>
      <c r="D2579" t="s">
        <v>7384</v>
      </c>
    </row>
    <row r="2580" spans="1:4" x14ac:dyDescent="0.55000000000000004">
      <c r="A2580" t="s">
        <v>4800</v>
      </c>
      <c r="B2580" s="1">
        <v>40952</v>
      </c>
      <c r="C2580" t="s">
        <v>1</v>
      </c>
      <c r="D2580" t="s">
        <v>7385</v>
      </c>
    </row>
    <row r="2581" spans="1:4" x14ac:dyDescent="0.55000000000000004">
      <c r="A2581" t="s">
        <v>4801</v>
      </c>
      <c r="B2581" s="1">
        <v>40952</v>
      </c>
      <c r="C2581" t="s">
        <v>1</v>
      </c>
      <c r="D2581" t="s">
        <v>7386</v>
      </c>
    </row>
    <row r="2582" spans="1:4" x14ac:dyDescent="0.55000000000000004">
      <c r="A2582" t="s">
        <v>4802</v>
      </c>
      <c r="B2582" s="1">
        <v>40952</v>
      </c>
      <c r="C2582" t="s">
        <v>1</v>
      </c>
      <c r="D2582" t="s">
        <v>7387</v>
      </c>
    </row>
    <row r="2583" spans="1:4" x14ac:dyDescent="0.55000000000000004">
      <c r="A2583" t="s">
        <v>4803</v>
      </c>
      <c r="B2583" s="1">
        <v>40952</v>
      </c>
      <c r="C2583" t="s">
        <v>1</v>
      </c>
      <c r="D2583" t="s">
        <v>7388</v>
      </c>
    </row>
    <row r="2584" spans="1:4" x14ac:dyDescent="0.55000000000000004">
      <c r="A2584" t="s">
        <v>4804</v>
      </c>
      <c r="B2584" s="1">
        <v>40952</v>
      </c>
      <c r="C2584" t="s">
        <v>138</v>
      </c>
      <c r="D2584" t="s">
        <v>7389</v>
      </c>
    </row>
    <row r="2585" spans="1:4" x14ac:dyDescent="0.55000000000000004">
      <c r="A2585" t="s">
        <v>4807</v>
      </c>
      <c r="B2585" s="1">
        <v>40953</v>
      </c>
      <c r="C2585" t="s">
        <v>138</v>
      </c>
      <c r="D2585" t="s">
        <v>7390</v>
      </c>
    </row>
    <row r="2586" spans="1:4" x14ac:dyDescent="0.55000000000000004">
      <c r="A2586" t="s">
        <v>4808</v>
      </c>
      <c r="B2586" s="1">
        <v>40953</v>
      </c>
      <c r="C2586" t="s">
        <v>138</v>
      </c>
      <c r="D2586" t="s">
        <v>5970</v>
      </c>
    </row>
    <row r="2587" spans="1:4" x14ac:dyDescent="0.55000000000000004">
      <c r="A2587" t="s">
        <v>4809</v>
      </c>
      <c r="B2587" s="1">
        <v>40953</v>
      </c>
      <c r="C2587" t="s">
        <v>138</v>
      </c>
      <c r="D2587" t="s">
        <v>7353</v>
      </c>
    </row>
    <row r="2588" spans="1:4" x14ac:dyDescent="0.55000000000000004">
      <c r="A2588" t="s">
        <v>4810</v>
      </c>
      <c r="B2588" s="1">
        <v>40953</v>
      </c>
      <c r="C2588" t="s">
        <v>138</v>
      </c>
      <c r="D2588" t="s">
        <v>7391</v>
      </c>
    </row>
    <row r="2589" spans="1:4" x14ac:dyDescent="0.55000000000000004">
      <c r="A2589" t="s">
        <v>4811</v>
      </c>
      <c r="B2589" s="1">
        <v>40953</v>
      </c>
      <c r="C2589" t="s">
        <v>138</v>
      </c>
      <c r="D2589" t="s">
        <v>7362</v>
      </c>
    </row>
    <row r="2590" spans="1:4" x14ac:dyDescent="0.55000000000000004">
      <c r="A2590" t="s">
        <v>4812</v>
      </c>
      <c r="B2590" s="1">
        <v>40953</v>
      </c>
      <c r="C2590" t="s">
        <v>138</v>
      </c>
      <c r="D2590" t="s">
        <v>7373</v>
      </c>
    </row>
    <row r="2591" spans="1:4" x14ac:dyDescent="0.55000000000000004">
      <c r="A2591" t="s">
        <v>4813</v>
      </c>
      <c r="B2591" s="1">
        <v>40953</v>
      </c>
      <c r="C2591" t="s">
        <v>138</v>
      </c>
      <c r="D2591" t="s">
        <v>7392</v>
      </c>
    </row>
    <row r="2592" spans="1:4" x14ac:dyDescent="0.55000000000000004">
      <c r="A2592" t="s">
        <v>4814</v>
      </c>
      <c r="B2592" s="1">
        <v>40954</v>
      </c>
      <c r="C2592" t="s">
        <v>138</v>
      </c>
      <c r="D2592" t="s">
        <v>7393</v>
      </c>
    </row>
    <row r="2593" spans="1:4" x14ac:dyDescent="0.55000000000000004">
      <c r="A2593" t="s">
        <v>4821</v>
      </c>
      <c r="B2593" s="1">
        <v>40954</v>
      </c>
      <c r="C2593" t="s">
        <v>1</v>
      </c>
      <c r="D2593" t="s">
        <v>7394</v>
      </c>
    </row>
    <row r="2594" spans="1:4" x14ac:dyDescent="0.55000000000000004">
      <c r="A2594" t="s">
        <v>4822</v>
      </c>
      <c r="B2594" s="1">
        <v>40954</v>
      </c>
      <c r="C2594" t="s">
        <v>1</v>
      </c>
      <c r="D2594" t="s">
        <v>7395</v>
      </c>
    </row>
    <row r="2595" spans="1:4" x14ac:dyDescent="0.55000000000000004">
      <c r="A2595" t="s">
        <v>4823</v>
      </c>
      <c r="B2595" s="1">
        <v>40954</v>
      </c>
      <c r="C2595" t="s">
        <v>1</v>
      </c>
      <c r="D2595" t="s">
        <v>7396</v>
      </c>
    </row>
    <row r="2596" spans="1:4" x14ac:dyDescent="0.55000000000000004">
      <c r="A2596" t="s">
        <v>4824</v>
      </c>
      <c r="B2596" s="1">
        <v>40954</v>
      </c>
      <c r="C2596" t="s">
        <v>1</v>
      </c>
      <c r="D2596" t="s">
        <v>7397</v>
      </c>
    </row>
    <row r="2597" spans="1:4" x14ac:dyDescent="0.55000000000000004">
      <c r="A2597" t="s">
        <v>4825</v>
      </c>
      <c r="B2597" s="1">
        <v>40954</v>
      </c>
      <c r="C2597" t="s">
        <v>138</v>
      </c>
      <c r="D2597" t="s">
        <v>7398</v>
      </c>
    </row>
    <row r="2598" spans="1:4" x14ac:dyDescent="0.55000000000000004">
      <c r="A2598" t="s">
        <v>4826</v>
      </c>
      <c r="B2598" s="1">
        <v>40954</v>
      </c>
      <c r="C2598" t="s">
        <v>138</v>
      </c>
      <c r="D2598" t="s">
        <v>7399</v>
      </c>
    </row>
    <row r="2599" spans="1:4" x14ac:dyDescent="0.55000000000000004">
      <c r="A2599" t="s">
        <v>4827</v>
      </c>
      <c r="B2599" s="1">
        <v>40954</v>
      </c>
      <c r="C2599" t="s">
        <v>138</v>
      </c>
      <c r="D2599" t="s">
        <v>7373</v>
      </c>
    </row>
    <row r="2600" spans="1:4" x14ac:dyDescent="0.55000000000000004">
      <c r="A2600" t="s">
        <v>4828</v>
      </c>
      <c r="B2600" s="1">
        <v>40954</v>
      </c>
      <c r="C2600" t="s">
        <v>1</v>
      </c>
      <c r="D2600" t="s">
        <v>7400</v>
      </c>
    </row>
    <row r="2601" spans="1:4" x14ac:dyDescent="0.55000000000000004">
      <c r="A2601" t="s">
        <v>4831</v>
      </c>
      <c r="B2601" s="1">
        <v>40954</v>
      </c>
      <c r="C2601" t="s">
        <v>1</v>
      </c>
      <c r="D2601" t="s">
        <v>7401</v>
      </c>
    </row>
    <row r="2602" spans="1:4" x14ac:dyDescent="0.55000000000000004">
      <c r="A2602" t="s">
        <v>4832</v>
      </c>
      <c r="B2602" s="1">
        <v>40954</v>
      </c>
      <c r="C2602" t="s">
        <v>1</v>
      </c>
      <c r="D2602" t="s">
        <v>7402</v>
      </c>
    </row>
    <row r="2603" spans="1:4" x14ac:dyDescent="0.55000000000000004">
      <c r="A2603" t="s">
        <v>4833</v>
      </c>
      <c r="B2603" s="1">
        <v>40954</v>
      </c>
      <c r="C2603" t="s">
        <v>1</v>
      </c>
      <c r="D2603" t="s">
        <v>7403</v>
      </c>
    </row>
    <row r="2604" spans="1:4" x14ac:dyDescent="0.55000000000000004">
      <c r="A2604" t="s">
        <v>4835</v>
      </c>
      <c r="B2604" s="1">
        <v>40954</v>
      </c>
      <c r="C2604" t="s">
        <v>1</v>
      </c>
      <c r="D2604" t="s">
        <v>7404</v>
      </c>
    </row>
    <row r="2605" spans="1:4" x14ac:dyDescent="0.55000000000000004">
      <c r="A2605" t="s">
        <v>4836</v>
      </c>
      <c r="B2605" s="1">
        <v>40954</v>
      </c>
      <c r="C2605" t="s">
        <v>1</v>
      </c>
      <c r="D2605" t="s">
        <v>7405</v>
      </c>
    </row>
    <row r="2606" spans="1:4" x14ac:dyDescent="0.55000000000000004">
      <c r="A2606" t="s">
        <v>4839</v>
      </c>
      <c r="B2606" s="1">
        <v>40954</v>
      </c>
      <c r="C2606" t="s">
        <v>1</v>
      </c>
      <c r="D2606" t="s">
        <v>7406</v>
      </c>
    </row>
    <row r="2607" spans="1:4" x14ac:dyDescent="0.55000000000000004">
      <c r="A2607" t="s">
        <v>7407</v>
      </c>
      <c r="B2607" s="1">
        <v>40954</v>
      </c>
      <c r="C2607" t="s">
        <v>1</v>
      </c>
      <c r="D2607" t="s">
        <v>7408</v>
      </c>
    </row>
    <row r="2608" spans="1:4" x14ac:dyDescent="0.55000000000000004">
      <c r="A2608" t="s">
        <v>4840</v>
      </c>
      <c r="B2608" s="1">
        <v>40956</v>
      </c>
      <c r="C2608" t="s">
        <v>138</v>
      </c>
      <c r="D2608" t="s">
        <v>7409</v>
      </c>
    </row>
    <row r="2609" spans="1:4" x14ac:dyDescent="0.55000000000000004">
      <c r="A2609" t="s">
        <v>4841</v>
      </c>
      <c r="B2609" s="1">
        <v>40956</v>
      </c>
      <c r="C2609" t="s">
        <v>138</v>
      </c>
      <c r="D2609" t="s">
        <v>7410</v>
      </c>
    </row>
    <row r="2610" spans="1:4" x14ac:dyDescent="0.55000000000000004">
      <c r="A2610" t="s">
        <v>4844</v>
      </c>
      <c r="B2610" s="1">
        <v>40956</v>
      </c>
      <c r="C2610" t="s">
        <v>1</v>
      </c>
      <c r="D2610" t="s">
        <v>7267</v>
      </c>
    </row>
    <row r="2611" spans="1:4" x14ac:dyDescent="0.55000000000000004">
      <c r="A2611" t="s">
        <v>4845</v>
      </c>
      <c r="B2611" s="1">
        <v>40956</v>
      </c>
      <c r="C2611" t="s">
        <v>138</v>
      </c>
      <c r="D2611" t="s">
        <v>7411</v>
      </c>
    </row>
    <row r="2612" spans="1:4" x14ac:dyDescent="0.55000000000000004">
      <c r="A2612" t="s">
        <v>4847</v>
      </c>
      <c r="B2612" s="1">
        <v>40956</v>
      </c>
      <c r="C2612" t="s">
        <v>1</v>
      </c>
      <c r="D2612" t="s">
        <v>7346</v>
      </c>
    </row>
    <row r="2613" spans="1:4" x14ac:dyDescent="0.55000000000000004">
      <c r="A2613" t="s">
        <v>7412</v>
      </c>
      <c r="B2613" s="1">
        <v>40956</v>
      </c>
      <c r="C2613" t="s">
        <v>1</v>
      </c>
      <c r="D2613" t="s">
        <v>7413</v>
      </c>
    </row>
    <row r="2614" spans="1:4" x14ac:dyDescent="0.55000000000000004">
      <c r="A2614" t="s">
        <v>7414</v>
      </c>
      <c r="B2614" s="1">
        <v>40956</v>
      </c>
      <c r="C2614" t="s">
        <v>1</v>
      </c>
      <c r="D2614" t="s">
        <v>7415</v>
      </c>
    </row>
    <row r="2615" spans="1:4" x14ac:dyDescent="0.55000000000000004">
      <c r="A2615" t="s">
        <v>4848</v>
      </c>
      <c r="B2615" s="1">
        <v>40956</v>
      </c>
      <c r="C2615" t="s">
        <v>1</v>
      </c>
      <c r="D2615" t="s">
        <v>7416</v>
      </c>
    </row>
    <row r="2616" spans="1:4" x14ac:dyDescent="0.55000000000000004">
      <c r="A2616" t="s">
        <v>4849</v>
      </c>
      <c r="B2616" s="1">
        <v>40956</v>
      </c>
      <c r="C2616" t="s">
        <v>1</v>
      </c>
      <c r="D2616" t="s">
        <v>7417</v>
      </c>
    </row>
    <row r="2617" spans="1:4" x14ac:dyDescent="0.55000000000000004">
      <c r="A2617" t="s">
        <v>4850</v>
      </c>
      <c r="B2617" s="1">
        <v>40956</v>
      </c>
      <c r="C2617" t="s">
        <v>1</v>
      </c>
      <c r="D2617" t="s">
        <v>7408</v>
      </c>
    </row>
    <row r="2618" spans="1:4" x14ac:dyDescent="0.55000000000000004">
      <c r="A2618" t="s">
        <v>4851</v>
      </c>
      <c r="B2618" s="1">
        <v>40956</v>
      </c>
      <c r="C2618" t="s">
        <v>138</v>
      </c>
      <c r="D2618" t="s">
        <v>7319</v>
      </c>
    </row>
    <row r="2619" spans="1:4" x14ac:dyDescent="0.55000000000000004">
      <c r="A2619" t="s">
        <v>4852</v>
      </c>
      <c r="B2619" s="1">
        <v>40956</v>
      </c>
      <c r="C2619" t="s">
        <v>1</v>
      </c>
      <c r="D2619" t="s">
        <v>7418</v>
      </c>
    </row>
    <row r="2620" spans="1:4" x14ac:dyDescent="0.55000000000000004">
      <c r="A2620" t="s">
        <v>4853</v>
      </c>
      <c r="B2620" s="1">
        <v>40959</v>
      </c>
      <c r="C2620" t="s">
        <v>1</v>
      </c>
      <c r="D2620" t="s">
        <v>7419</v>
      </c>
    </row>
    <row r="2621" spans="1:4" x14ac:dyDescent="0.55000000000000004">
      <c r="A2621" t="s">
        <v>4854</v>
      </c>
      <c r="B2621" s="1">
        <v>40960</v>
      </c>
      <c r="C2621" t="s">
        <v>1</v>
      </c>
      <c r="D2621" t="s">
        <v>7420</v>
      </c>
    </row>
    <row r="2622" spans="1:4" x14ac:dyDescent="0.55000000000000004">
      <c r="A2622" t="s">
        <v>4856</v>
      </c>
      <c r="B2622" s="1">
        <v>40960</v>
      </c>
      <c r="C2622" t="s">
        <v>138</v>
      </c>
      <c r="D2622" t="s">
        <v>7421</v>
      </c>
    </row>
    <row r="2623" spans="1:4" x14ac:dyDescent="0.55000000000000004">
      <c r="A2623" t="s">
        <v>4857</v>
      </c>
      <c r="B2623" s="1">
        <v>40960</v>
      </c>
      <c r="C2623" t="s">
        <v>138</v>
      </c>
      <c r="D2623" t="s">
        <v>7422</v>
      </c>
    </row>
    <row r="2624" spans="1:4" x14ac:dyDescent="0.55000000000000004">
      <c r="A2624" t="s">
        <v>4858</v>
      </c>
      <c r="B2624" s="1">
        <v>40960</v>
      </c>
      <c r="C2624" t="s">
        <v>138</v>
      </c>
      <c r="D2624" t="s">
        <v>7423</v>
      </c>
    </row>
    <row r="2625" spans="1:4" x14ac:dyDescent="0.55000000000000004">
      <c r="A2625" t="s">
        <v>4859</v>
      </c>
      <c r="B2625" s="1">
        <v>40960</v>
      </c>
      <c r="C2625" t="s">
        <v>1</v>
      </c>
      <c r="D2625" t="s">
        <v>7424</v>
      </c>
    </row>
    <row r="2626" spans="1:4" x14ac:dyDescent="0.55000000000000004">
      <c r="A2626" t="s">
        <v>4860</v>
      </c>
      <c r="B2626" s="1">
        <v>40960</v>
      </c>
      <c r="C2626" t="s">
        <v>1</v>
      </c>
      <c r="D2626" t="s">
        <v>7425</v>
      </c>
    </row>
    <row r="2627" spans="1:4" x14ac:dyDescent="0.55000000000000004">
      <c r="A2627" t="s">
        <v>4861</v>
      </c>
      <c r="B2627" s="1">
        <v>40960</v>
      </c>
      <c r="C2627" t="s">
        <v>138</v>
      </c>
      <c r="D2627" t="s">
        <v>6537</v>
      </c>
    </row>
    <row r="2628" spans="1:4" x14ac:dyDescent="0.55000000000000004">
      <c r="A2628" t="s">
        <v>4864</v>
      </c>
      <c r="B2628" s="1">
        <v>40960</v>
      </c>
      <c r="C2628" t="s">
        <v>138</v>
      </c>
      <c r="D2628" t="s">
        <v>7426</v>
      </c>
    </row>
    <row r="2629" spans="1:4" x14ac:dyDescent="0.55000000000000004">
      <c r="A2629" t="s">
        <v>4865</v>
      </c>
      <c r="B2629" s="1">
        <v>40960</v>
      </c>
      <c r="C2629" t="s">
        <v>138</v>
      </c>
      <c r="D2629" t="s">
        <v>7427</v>
      </c>
    </row>
    <row r="2630" spans="1:4" x14ac:dyDescent="0.55000000000000004">
      <c r="A2630" t="s">
        <v>4866</v>
      </c>
      <c r="B2630" s="1">
        <v>40960</v>
      </c>
      <c r="C2630" t="s">
        <v>138</v>
      </c>
      <c r="D2630" t="s">
        <v>7052</v>
      </c>
    </row>
    <row r="2631" spans="1:4" x14ac:dyDescent="0.55000000000000004">
      <c r="A2631" t="s">
        <v>4874</v>
      </c>
      <c r="B2631" s="1">
        <v>40960</v>
      </c>
      <c r="C2631" t="s">
        <v>138</v>
      </c>
      <c r="D2631" t="s">
        <v>7428</v>
      </c>
    </row>
    <row r="2632" spans="1:4" x14ac:dyDescent="0.55000000000000004">
      <c r="A2632" t="s">
        <v>4875</v>
      </c>
      <c r="B2632" s="1">
        <v>40960</v>
      </c>
      <c r="C2632" t="s">
        <v>138</v>
      </c>
      <c r="D2632" t="s">
        <v>7429</v>
      </c>
    </row>
    <row r="2633" spans="1:4" x14ac:dyDescent="0.55000000000000004">
      <c r="A2633" t="s">
        <v>4876</v>
      </c>
      <c r="B2633" s="1">
        <v>40960</v>
      </c>
      <c r="C2633" t="s">
        <v>138</v>
      </c>
      <c r="D2633" t="s">
        <v>7368</v>
      </c>
    </row>
    <row r="2634" spans="1:4" x14ac:dyDescent="0.55000000000000004">
      <c r="A2634" t="s">
        <v>4877</v>
      </c>
      <c r="B2634" s="1">
        <v>40960</v>
      </c>
      <c r="C2634" t="s">
        <v>138</v>
      </c>
      <c r="D2634" t="s">
        <v>7430</v>
      </c>
    </row>
    <row r="2635" spans="1:4" x14ac:dyDescent="0.55000000000000004">
      <c r="A2635" t="s">
        <v>4879</v>
      </c>
      <c r="B2635" s="1">
        <v>40960</v>
      </c>
      <c r="C2635" t="s">
        <v>138</v>
      </c>
      <c r="D2635" t="s">
        <v>7431</v>
      </c>
    </row>
    <row r="2636" spans="1:4" x14ac:dyDescent="0.55000000000000004">
      <c r="A2636" t="s">
        <v>4880</v>
      </c>
      <c r="B2636" s="1">
        <v>40960</v>
      </c>
      <c r="C2636" t="s">
        <v>138</v>
      </c>
      <c r="D2636" t="s">
        <v>7432</v>
      </c>
    </row>
    <row r="2637" spans="1:4" x14ac:dyDescent="0.55000000000000004">
      <c r="A2637" t="s">
        <v>4881</v>
      </c>
      <c r="B2637" s="1">
        <v>40960</v>
      </c>
      <c r="C2637" t="s">
        <v>1</v>
      </c>
      <c r="D2637" t="s">
        <v>7433</v>
      </c>
    </row>
    <row r="2638" spans="1:4" x14ac:dyDescent="0.55000000000000004">
      <c r="A2638" t="s">
        <v>4882</v>
      </c>
      <c r="B2638" s="1">
        <v>40960</v>
      </c>
      <c r="C2638" t="s">
        <v>1</v>
      </c>
      <c r="D2638" t="s">
        <v>7434</v>
      </c>
    </row>
    <row r="2639" spans="1:4" x14ac:dyDescent="0.55000000000000004">
      <c r="A2639" t="s">
        <v>4883</v>
      </c>
      <c r="B2639" s="1">
        <v>40960</v>
      </c>
      <c r="C2639" t="s">
        <v>138</v>
      </c>
      <c r="D2639" t="s">
        <v>7435</v>
      </c>
    </row>
    <row r="2640" spans="1:4" x14ac:dyDescent="0.55000000000000004">
      <c r="A2640" t="s">
        <v>4884</v>
      </c>
      <c r="B2640" s="1">
        <v>40960</v>
      </c>
      <c r="C2640" t="s">
        <v>138</v>
      </c>
      <c r="D2640" t="s">
        <v>7436</v>
      </c>
    </row>
    <row r="2641" spans="1:4" x14ac:dyDescent="0.55000000000000004">
      <c r="A2641" t="s">
        <v>4885</v>
      </c>
      <c r="B2641" s="1">
        <v>40960</v>
      </c>
      <c r="C2641" t="s">
        <v>138</v>
      </c>
      <c r="D2641" t="s">
        <v>7370</v>
      </c>
    </row>
    <row r="2642" spans="1:4" x14ac:dyDescent="0.55000000000000004">
      <c r="A2642" t="s">
        <v>4886</v>
      </c>
      <c r="B2642" s="1">
        <v>40960</v>
      </c>
      <c r="C2642" t="s">
        <v>138</v>
      </c>
      <c r="D2642" t="s">
        <v>7437</v>
      </c>
    </row>
    <row r="2643" spans="1:4" x14ac:dyDescent="0.55000000000000004">
      <c r="A2643" t="s">
        <v>4890</v>
      </c>
      <c r="B2643" s="1">
        <v>40960</v>
      </c>
      <c r="C2643" t="s">
        <v>138</v>
      </c>
      <c r="D2643" t="s">
        <v>7438</v>
      </c>
    </row>
    <row r="2644" spans="1:4" x14ac:dyDescent="0.55000000000000004">
      <c r="A2644" t="s">
        <v>4891</v>
      </c>
      <c r="B2644" s="1">
        <v>40960</v>
      </c>
      <c r="C2644" t="s">
        <v>1</v>
      </c>
      <c r="D2644" t="s">
        <v>7405</v>
      </c>
    </row>
    <row r="2645" spans="1:4" x14ac:dyDescent="0.55000000000000004">
      <c r="A2645" t="s">
        <v>4892</v>
      </c>
      <c r="B2645" s="1">
        <v>40960</v>
      </c>
      <c r="C2645" t="s">
        <v>138</v>
      </c>
      <c r="D2645" t="s">
        <v>7439</v>
      </c>
    </row>
    <row r="2646" spans="1:4" x14ac:dyDescent="0.55000000000000004">
      <c r="A2646" t="s">
        <v>4895</v>
      </c>
      <c r="B2646" s="1">
        <v>40960</v>
      </c>
      <c r="C2646" t="s">
        <v>138</v>
      </c>
      <c r="D2646" t="s">
        <v>7440</v>
      </c>
    </row>
    <row r="2647" spans="1:4" x14ac:dyDescent="0.55000000000000004">
      <c r="A2647" t="s">
        <v>4896</v>
      </c>
      <c r="B2647" s="1">
        <v>40961</v>
      </c>
      <c r="C2647" t="s">
        <v>1</v>
      </c>
      <c r="D2647" t="s">
        <v>7336</v>
      </c>
    </row>
    <row r="2648" spans="1:4" x14ac:dyDescent="0.55000000000000004">
      <c r="A2648" t="s">
        <v>4897</v>
      </c>
      <c r="B2648" s="1">
        <v>40961</v>
      </c>
      <c r="C2648" t="s">
        <v>138</v>
      </c>
      <c r="D2648" t="s">
        <v>7441</v>
      </c>
    </row>
    <row r="2649" spans="1:4" x14ac:dyDescent="0.55000000000000004">
      <c r="A2649" t="s">
        <v>4898</v>
      </c>
      <c r="B2649" s="1">
        <v>40961</v>
      </c>
      <c r="C2649" t="s">
        <v>138</v>
      </c>
      <c r="D2649" t="s">
        <v>7442</v>
      </c>
    </row>
    <row r="2650" spans="1:4" x14ac:dyDescent="0.55000000000000004">
      <c r="A2650" t="s">
        <v>4901</v>
      </c>
      <c r="B2650" s="1">
        <v>40961</v>
      </c>
      <c r="C2650" t="s">
        <v>1</v>
      </c>
      <c r="D2650" t="s">
        <v>7443</v>
      </c>
    </row>
    <row r="2651" spans="1:4" x14ac:dyDescent="0.55000000000000004">
      <c r="A2651" t="s">
        <v>4902</v>
      </c>
      <c r="B2651" s="1">
        <v>40961</v>
      </c>
      <c r="C2651" t="s">
        <v>1</v>
      </c>
      <c r="D2651" t="s">
        <v>7444</v>
      </c>
    </row>
    <row r="2652" spans="1:4" x14ac:dyDescent="0.55000000000000004">
      <c r="A2652" t="s">
        <v>4903</v>
      </c>
      <c r="B2652" s="1">
        <v>40961</v>
      </c>
      <c r="C2652" t="s">
        <v>1</v>
      </c>
      <c r="D2652" t="s">
        <v>7445</v>
      </c>
    </row>
    <row r="2653" spans="1:4" x14ac:dyDescent="0.55000000000000004">
      <c r="A2653" t="s">
        <v>4904</v>
      </c>
      <c r="B2653" s="1">
        <v>40961</v>
      </c>
      <c r="C2653" t="s">
        <v>1</v>
      </c>
      <c r="D2653" t="s">
        <v>7446</v>
      </c>
    </row>
    <row r="2654" spans="1:4" x14ac:dyDescent="0.55000000000000004">
      <c r="A2654" t="s">
        <v>4905</v>
      </c>
      <c r="B2654" s="1">
        <v>40961</v>
      </c>
      <c r="C2654" t="s">
        <v>1</v>
      </c>
      <c r="D2654" t="s">
        <v>7447</v>
      </c>
    </row>
    <row r="2655" spans="1:4" x14ac:dyDescent="0.55000000000000004">
      <c r="A2655" t="s">
        <v>4906</v>
      </c>
      <c r="B2655" s="1">
        <v>40961</v>
      </c>
      <c r="C2655" t="s">
        <v>1</v>
      </c>
      <c r="D2655" t="s">
        <v>7448</v>
      </c>
    </row>
    <row r="2656" spans="1:4" x14ac:dyDescent="0.55000000000000004">
      <c r="A2656" t="s">
        <v>4907</v>
      </c>
      <c r="B2656" s="1">
        <v>40961</v>
      </c>
      <c r="C2656" t="s">
        <v>1</v>
      </c>
      <c r="D2656" t="s">
        <v>7449</v>
      </c>
    </row>
    <row r="2657" spans="1:4" x14ac:dyDescent="0.55000000000000004">
      <c r="A2657" t="s">
        <v>4910</v>
      </c>
      <c r="B2657" s="1">
        <v>40961</v>
      </c>
      <c r="C2657" t="s">
        <v>1</v>
      </c>
      <c r="D2657" t="s">
        <v>7450</v>
      </c>
    </row>
    <row r="2658" spans="1:4" x14ac:dyDescent="0.55000000000000004">
      <c r="A2658" t="s">
        <v>4911</v>
      </c>
      <c r="B2658" s="1">
        <v>40961</v>
      </c>
      <c r="C2658" t="s">
        <v>138</v>
      </c>
      <c r="D2658" t="s">
        <v>6456</v>
      </c>
    </row>
    <row r="2659" spans="1:4" x14ac:dyDescent="0.55000000000000004">
      <c r="A2659" t="s">
        <v>4912</v>
      </c>
      <c r="B2659" s="1">
        <v>40961</v>
      </c>
      <c r="C2659" t="s">
        <v>138</v>
      </c>
      <c r="D2659" t="s">
        <v>6025</v>
      </c>
    </row>
    <row r="2660" spans="1:4" x14ac:dyDescent="0.55000000000000004">
      <c r="A2660" t="s">
        <v>4917</v>
      </c>
      <c r="B2660" s="1">
        <v>40961</v>
      </c>
      <c r="C2660" t="s">
        <v>138</v>
      </c>
      <c r="D2660" t="s">
        <v>7451</v>
      </c>
    </row>
    <row r="2661" spans="1:4" x14ac:dyDescent="0.55000000000000004">
      <c r="A2661" t="s">
        <v>4919</v>
      </c>
      <c r="B2661" s="1">
        <v>40961</v>
      </c>
      <c r="C2661" t="s">
        <v>138</v>
      </c>
      <c r="D2661" t="s">
        <v>7452</v>
      </c>
    </row>
    <row r="2662" spans="1:4" x14ac:dyDescent="0.55000000000000004">
      <c r="A2662" t="s">
        <v>4920</v>
      </c>
      <c r="B2662" s="1">
        <v>40961</v>
      </c>
      <c r="C2662" t="s">
        <v>138</v>
      </c>
      <c r="D2662" t="s">
        <v>7453</v>
      </c>
    </row>
    <row r="2663" spans="1:4" x14ac:dyDescent="0.55000000000000004">
      <c r="A2663" t="s">
        <v>4921</v>
      </c>
      <c r="B2663" s="1">
        <v>40962</v>
      </c>
      <c r="C2663" t="s">
        <v>138</v>
      </c>
      <c r="D2663" t="s">
        <v>7215</v>
      </c>
    </row>
    <row r="2664" spans="1:4" x14ac:dyDescent="0.55000000000000004">
      <c r="A2664" t="s">
        <v>4923</v>
      </c>
      <c r="B2664" s="1">
        <v>40962</v>
      </c>
      <c r="C2664" t="s">
        <v>138</v>
      </c>
      <c r="D2664" t="s">
        <v>7399</v>
      </c>
    </row>
    <row r="2665" spans="1:4" x14ac:dyDescent="0.55000000000000004">
      <c r="A2665" t="s">
        <v>4934</v>
      </c>
      <c r="B2665" s="1">
        <v>40962</v>
      </c>
      <c r="C2665" t="s">
        <v>138</v>
      </c>
      <c r="D2665" t="s">
        <v>7454</v>
      </c>
    </row>
    <row r="2666" spans="1:4" x14ac:dyDescent="0.55000000000000004">
      <c r="A2666" t="s">
        <v>4937</v>
      </c>
      <c r="B2666" s="1">
        <v>40962</v>
      </c>
      <c r="C2666" t="s">
        <v>138</v>
      </c>
      <c r="D2666" t="s">
        <v>6025</v>
      </c>
    </row>
    <row r="2667" spans="1:4" x14ac:dyDescent="0.55000000000000004">
      <c r="A2667" t="s">
        <v>4938</v>
      </c>
      <c r="B2667" s="1">
        <v>40962</v>
      </c>
      <c r="C2667" t="s">
        <v>138</v>
      </c>
      <c r="D2667" t="s">
        <v>7455</v>
      </c>
    </row>
    <row r="2668" spans="1:4" x14ac:dyDescent="0.55000000000000004">
      <c r="A2668" t="s">
        <v>4939</v>
      </c>
      <c r="B2668" s="1">
        <v>40962</v>
      </c>
      <c r="C2668" t="s">
        <v>138</v>
      </c>
      <c r="D2668" t="s">
        <v>7456</v>
      </c>
    </row>
    <row r="2669" spans="1:4" x14ac:dyDescent="0.55000000000000004">
      <c r="A2669" t="s">
        <v>4940</v>
      </c>
      <c r="B2669" s="1">
        <v>40962</v>
      </c>
      <c r="C2669" t="s">
        <v>1</v>
      </c>
      <c r="D2669" t="s">
        <v>7457</v>
      </c>
    </row>
    <row r="2670" spans="1:4" x14ac:dyDescent="0.55000000000000004">
      <c r="A2670" t="s">
        <v>4947</v>
      </c>
      <c r="B2670" s="1">
        <v>40962</v>
      </c>
      <c r="C2670" t="s">
        <v>138</v>
      </c>
      <c r="D2670" t="s">
        <v>7458</v>
      </c>
    </row>
    <row r="2671" spans="1:4" x14ac:dyDescent="0.55000000000000004">
      <c r="A2671" t="s">
        <v>4948</v>
      </c>
      <c r="B2671" s="1">
        <v>40963</v>
      </c>
      <c r="C2671" t="s">
        <v>1</v>
      </c>
      <c r="D2671" t="s">
        <v>7459</v>
      </c>
    </row>
    <row r="2672" spans="1:4" x14ac:dyDescent="0.55000000000000004">
      <c r="A2672" t="s">
        <v>4949</v>
      </c>
      <c r="B2672" s="1">
        <v>40963</v>
      </c>
      <c r="C2672" t="s">
        <v>1</v>
      </c>
      <c r="D2672" t="s">
        <v>7460</v>
      </c>
    </row>
    <row r="2673" spans="1:4" x14ac:dyDescent="0.55000000000000004">
      <c r="A2673" t="s">
        <v>4950</v>
      </c>
      <c r="B2673" s="1">
        <v>40963</v>
      </c>
      <c r="C2673" t="s">
        <v>1</v>
      </c>
      <c r="D2673" t="s">
        <v>7461</v>
      </c>
    </row>
    <row r="2674" spans="1:4" x14ac:dyDescent="0.55000000000000004">
      <c r="A2674" t="s">
        <v>4951</v>
      </c>
      <c r="B2674" s="1">
        <v>40963</v>
      </c>
      <c r="C2674" t="s">
        <v>138</v>
      </c>
      <c r="D2674" t="s">
        <v>7442</v>
      </c>
    </row>
    <row r="2675" spans="1:4" x14ac:dyDescent="0.55000000000000004">
      <c r="A2675" t="s">
        <v>4952</v>
      </c>
      <c r="B2675" s="1">
        <v>40966</v>
      </c>
      <c r="C2675" t="s">
        <v>1</v>
      </c>
      <c r="D2675" t="s">
        <v>7462</v>
      </c>
    </row>
    <row r="2676" spans="1:4" x14ac:dyDescent="0.55000000000000004">
      <c r="A2676" t="s">
        <v>4953</v>
      </c>
      <c r="B2676" s="1">
        <v>40966</v>
      </c>
      <c r="C2676" t="s">
        <v>1</v>
      </c>
      <c r="D2676" t="s">
        <v>7463</v>
      </c>
    </row>
    <row r="2677" spans="1:4" x14ac:dyDescent="0.55000000000000004">
      <c r="A2677" t="s">
        <v>4954</v>
      </c>
      <c r="B2677" s="1">
        <v>40966</v>
      </c>
      <c r="C2677" t="s">
        <v>1</v>
      </c>
      <c r="D2677" t="s">
        <v>7464</v>
      </c>
    </row>
    <row r="2678" spans="1:4" x14ac:dyDescent="0.55000000000000004">
      <c r="A2678" t="s">
        <v>4961</v>
      </c>
      <c r="B2678" s="1">
        <v>40966</v>
      </c>
      <c r="C2678" t="s">
        <v>138</v>
      </c>
      <c r="D2678" t="s">
        <v>7143</v>
      </c>
    </row>
    <row r="2679" spans="1:4" x14ac:dyDescent="0.55000000000000004">
      <c r="A2679" t="s">
        <v>4962</v>
      </c>
      <c r="B2679" s="1">
        <v>40966</v>
      </c>
      <c r="C2679" t="s">
        <v>138</v>
      </c>
      <c r="D2679" t="s">
        <v>7465</v>
      </c>
    </row>
    <row r="2680" spans="1:4" x14ac:dyDescent="0.55000000000000004">
      <c r="A2680" t="s">
        <v>4968</v>
      </c>
      <c r="B2680" s="1">
        <v>40966</v>
      </c>
      <c r="C2680" t="s">
        <v>138</v>
      </c>
      <c r="D2680" t="s">
        <v>7466</v>
      </c>
    </row>
    <row r="2681" spans="1:4" x14ac:dyDescent="0.55000000000000004">
      <c r="A2681" t="s">
        <v>4972</v>
      </c>
      <c r="B2681" s="1">
        <v>40966</v>
      </c>
      <c r="C2681" t="s">
        <v>1</v>
      </c>
      <c r="D2681" t="s">
        <v>7467</v>
      </c>
    </row>
    <row r="2682" spans="1:4" x14ac:dyDescent="0.55000000000000004">
      <c r="A2682" t="s">
        <v>4973</v>
      </c>
      <c r="B2682" s="1">
        <v>40966</v>
      </c>
      <c r="C2682" t="s">
        <v>1</v>
      </c>
      <c r="D2682" t="s">
        <v>7468</v>
      </c>
    </row>
    <row r="2683" spans="1:4" x14ac:dyDescent="0.55000000000000004">
      <c r="A2683" t="s">
        <v>4974</v>
      </c>
      <c r="B2683" s="1">
        <v>40966</v>
      </c>
      <c r="C2683" t="s">
        <v>1</v>
      </c>
      <c r="D2683" t="s">
        <v>7469</v>
      </c>
    </row>
    <row r="2684" spans="1:4" x14ac:dyDescent="0.55000000000000004">
      <c r="A2684" t="s">
        <v>4975</v>
      </c>
      <c r="B2684" s="1">
        <v>40966</v>
      </c>
      <c r="C2684" t="s">
        <v>138</v>
      </c>
      <c r="D2684" t="s">
        <v>7470</v>
      </c>
    </row>
    <row r="2685" spans="1:4" x14ac:dyDescent="0.55000000000000004">
      <c r="A2685" t="s">
        <v>4976</v>
      </c>
      <c r="B2685" s="1">
        <v>40966</v>
      </c>
      <c r="C2685" t="s">
        <v>138</v>
      </c>
      <c r="D2685" t="s">
        <v>7471</v>
      </c>
    </row>
    <row r="2686" spans="1:4" x14ac:dyDescent="0.55000000000000004">
      <c r="A2686" t="s">
        <v>4977</v>
      </c>
      <c r="B2686" s="1">
        <v>40966</v>
      </c>
      <c r="C2686" t="s">
        <v>138</v>
      </c>
      <c r="D2686" t="s">
        <v>7472</v>
      </c>
    </row>
    <row r="2687" spans="1:4" x14ac:dyDescent="0.55000000000000004">
      <c r="A2687" t="s">
        <v>4978</v>
      </c>
      <c r="B2687" s="1">
        <v>40966</v>
      </c>
      <c r="C2687" t="s">
        <v>138</v>
      </c>
      <c r="D2687" t="s">
        <v>7473</v>
      </c>
    </row>
    <row r="2688" spans="1:4" x14ac:dyDescent="0.55000000000000004">
      <c r="A2688" t="s">
        <v>4979</v>
      </c>
      <c r="B2688" s="1">
        <v>40966</v>
      </c>
      <c r="C2688" t="s">
        <v>138</v>
      </c>
      <c r="D2688" t="s">
        <v>7474</v>
      </c>
    </row>
    <row r="2689" spans="1:4" x14ac:dyDescent="0.55000000000000004">
      <c r="A2689" t="s">
        <v>4981</v>
      </c>
      <c r="B2689" s="1">
        <v>40966</v>
      </c>
      <c r="C2689" t="s">
        <v>138</v>
      </c>
      <c r="D2689" t="s">
        <v>7475</v>
      </c>
    </row>
    <row r="2690" spans="1:4" x14ac:dyDescent="0.55000000000000004">
      <c r="A2690" t="s">
        <v>4982</v>
      </c>
      <c r="B2690" s="1">
        <v>40967</v>
      </c>
      <c r="C2690" t="s">
        <v>1</v>
      </c>
      <c r="D2690" t="s">
        <v>7373</v>
      </c>
    </row>
    <row r="2691" spans="1:4" x14ac:dyDescent="0.55000000000000004">
      <c r="A2691" t="s">
        <v>4985</v>
      </c>
      <c r="B2691" s="1">
        <v>40967</v>
      </c>
      <c r="C2691" t="s">
        <v>1</v>
      </c>
      <c r="D2691" t="s">
        <v>7476</v>
      </c>
    </row>
    <row r="2692" spans="1:4" x14ac:dyDescent="0.55000000000000004">
      <c r="A2692" t="s">
        <v>4986</v>
      </c>
      <c r="B2692" s="1">
        <v>40967</v>
      </c>
      <c r="C2692" t="s">
        <v>1</v>
      </c>
      <c r="D2692" t="s">
        <v>7477</v>
      </c>
    </row>
    <row r="2693" spans="1:4" x14ac:dyDescent="0.55000000000000004">
      <c r="A2693" t="s">
        <v>4988</v>
      </c>
      <c r="B2693" s="1">
        <v>40967</v>
      </c>
      <c r="C2693" t="s">
        <v>138</v>
      </c>
      <c r="D2693" t="s">
        <v>7478</v>
      </c>
    </row>
    <row r="2694" spans="1:4" x14ac:dyDescent="0.55000000000000004">
      <c r="A2694" t="s">
        <v>4989</v>
      </c>
      <c r="B2694" s="1">
        <v>40967</v>
      </c>
      <c r="C2694" t="s">
        <v>138</v>
      </c>
      <c r="D2694" t="s">
        <v>7479</v>
      </c>
    </row>
    <row r="2695" spans="1:4" x14ac:dyDescent="0.55000000000000004">
      <c r="A2695" t="s">
        <v>4990</v>
      </c>
      <c r="B2695" s="1">
        <v>40967</v>
      </c>
      <c r="C2695" t="s">
        <v>1</v>
      </c>
      <c r="D2695" t="s">
        <v>7480</v>
      </c>
    </row>
    <row r="2696" spans="1:4" x14ac:dyDescent="0.55000000000000004">
      <c r="A2696" t="s">
        <v>4991</v>
      </c>
      <c r="B2696" s="1">
        <v>40967</v>
      </c>
      <c r="C2696" t="s">
        <v>1</v>
      </c>
      <c r="D2696" t="s">
        <v>7481</v>
      </c>
    </row>
    <row r="2697" spans="1:4" x14ac:dyDescent="0.55000000000000004">
      <c r="A2697" t="s">
        <v>4992</v>
      </c>
      <c r="B2697" s="1">
        <v>40967</v>
      </c>
      <c r="C2697" t="s">
        <v>1</v>
      </c>
      <c r="D2697" t="s">
        <v>7482</v>
      </c>
    </row>
    <row r="2698" spans="1:4" x14ac:dyDescent="0.55000000000000004">
      <c r="A2698" t="s">
        <v>4993</v>
      </c>
      <c r="B2698" s="1">
        <v>40968</v>
      </c>
      <c r="C2698" t="s">
        <v>138</v>
      </c>
      <c r="D2698" t="s">
        <v>6354</v>
      </c>
    </row>
    <row r="2699" spans="1:4" x14ac:dyDescent="0.55000000000000004">
      <c r="A2699" t="s">
        <v>4994</v>
      </c>
      <c r="B2699" s="1">
        <v>40968</v>
      </c>
      <c r="C2699" t="s">
        <v>1</v>
      </c>
      <c r="D2699" t="s">
        <v>7483</v>
      </c>
    </row>
    <row r="2700" spans="1:4" x14ac:dyDescent="0.55000000000000004">
      <c r="A2700" t="s">
        <v>4995</v>
      </c>
      <c r="B2700" s="1">
        <v>40968</v>
      </c>
      <c r="C2700" t="s">
        <v>138</v>
      </c>
      <c r="D2700" t="s">
        <v>7484</v>
      </c>
    </row>
    <row r="2701" spans="1:4" x14ac:dyDescent="0.55000000000000004">
      <c r="A2701" t="s">
        <v>4998</v>
      </c>
      <c r="B2701" s="1">
        <v>40968</v>
      </c>
      <c r="C2701" t="s">
        <v>138</v>
      </c>
      <c r="D2701" t="s">
        <v>7485</v>
      </c>
    </row>
    <row r="2702" spans="1:4" x14ac:dyDescent="0.55000000000000004">
      <c r="A2702" t="s">
        <v>4999</v>
      </c>
      <c r="B2702" s="1">
        <v>40968</v>
      </c>
      <c r="C2702" t="s">
        <v>1</v>
      </c>
      <c r="D2702" t="s">
        <v>7486</v>
      </c>
    </row>
    <row r="2703" spans="1:4" x14ac:dyDescent="0.55000000000000004">
      <c r="A2703" t="s">
        <v>5001</v>
      </c>
      <c r="B2703" s="1">
        <v>40968</v>
      </c>
      <c r="C2703" t="s">
        <v>1</v>
      </c>
      <c r="D2703" t="s">
        <v>7487</v>
      </c>
    </row>
    <row r="2704" spans="1:4" x14ac:dyDescent="0.55000000000000004">
      <c r="A2704" t="s">
        <v>5003</v>
      </c>
      <c r="B2704" s="1">
        <v>40968</v>
      </c>
      <c r="C2704" t="s">
        <v>1</v>
      </c>
      <c r="D2704" t="s">
        <v>7482</v>
      </c>
    </row>
    <row r="2705" spans="1:4" x14ac:dyDescent="0.55000000000000004">
      <c r="A2705" t="s">
        <v>5004</v>
      </c>
      <c r="B2705" s="1">
        <v>40968</v>
      </c>
      <c r="C2705" t="s">
        <v>138</v>
      </c>
      <c r="D2705" t="s">
        <v>7488</v>
      </c>
    </row>
    <row r="2706" spans="1:4" x14ac:dyDescent="0.55000000000000004">
      <c r="A2706" t="s">
        <v>5005</v>
      </c>
      <c r="B2706" s="1">
        <v>40968</v>
      </c>
      <c r="C2706" t="s">
        <v>138</v>
      </c>
      <c r="D2706" t="s">
        <v>7489</v>
      </c>
    </row>
    <row r="2707" spans="1:4" x14ac:dyDescent="0.55000000000000004">
      <c r="A2707" t="s">
        <v>5006</v>
      </c>
      <c r="B2707" s="1">
        <v>40968</v>
      </c>
      <c r="C2707" t="s">
        <v>1</v>
      </c>
      <c r="D2707" t="s">
        <v>7490</v>
      </c>
    </row>
    <row r="2708" spans="1:4" x14ac:dyDescent="0.55000000000000004">
      <c r="A2708" t="s">
        <v>5007</v>
      </c>
      <c r="B2708" s="1">
        <v>40968</v>
      </c>
      <c r="C2708" t="s">
        <v>138</v>
      </c>
      <c r="D2708" t="s">
        <v>7491</v>
      </c>
    </row>
    <row r="2709" spans="1:4" x14ac:dyDescent="0.55000000000000004">
      <c r="A2709" t="s">
        <v>5010</v>
      </c>
      <c r="B2709" s="1">
        <v>40969</v>
      </c>
      <c r="C2709" t="s">
        <v>1</v>
      </c>
      <c r="D2709" t="s">
        <v>7492</v>
      </c>
    </row>
    <row r="2710" spans="1:4" x14ac:dyDescent="0.55000000000000004">
      <c r="A2710" t="s">
        <v>5011</v>
      </c>
      <c r="B2710" s="1">
        <v>40969</v>
      </c>
      <c r="C2710" t="s">
        <v>1</v>
      </c>
      <c r="D2710" t="s">
        <v>7493</v>
      </c>
    </row>
    <row r="2711" spans="1:4" x14ac:dyDescent="0.55000000000000004">
      <c r="A2711" t="s">
        <v>7494</v>
      </c>
      <c r="B2711" s="1">
        <v>40969</v>
      </c>
      <c r="C2711" t="s">
        <v>1</v>
      </c>
      <c r="D2711" t="s">
        <v>7493</v>
      </c>
    </row>
    <row r="2712" spans="1:4" x14ac:dyDescent="0.55000000000000004">
      <c r="A2712" t="s">
        <v>5014</v>
      </c>
      <c r="B2712" s="1">
        <v>40969</v>
      </c>
      <c r="C2712" t="s">
        <v>1</v>
      </c>
      <c r="D2712" t="s">
        <v>7495</v>
      </c>
    </row>
    <row r="2713" spans="1:4" x14ac:dyDescent="0.55000000000000004">
      <c r="A2713" t="s">
        <v>5015</v>
      </c>
      <c r="B2713" s="1">
        <v>40969</v>
      </c>
      <c r="C2713" t="s">
        <v>1</v>
      </c>
      <c r="D2713" t="s">
        <v>7496</v>
      </c>
    </row>
    <row r="2714" spans="1:4" x14ac:dyDescent="0.55000000000000004">
      <c r="A2714" t="s">
        <v>5016</v>
      </c>
      <c r="B2714" s="1">
        <v>40969</v>
      </c>
      <c r="C2714" t="s">
        <v>1</v>
      </c>
      <c r="D2714" t="s">
        <v>7497</v>
      </c>
    </row>
    <row r="2715" spans="1:4" x14ac:dyDescent="0.55000000000000004">
      <c r="A2715" t="s">
        <v>5017</v>
      </c>
      <c r="B2715" s="1">
        <v>40969</v>
      </c>
      <c r="C2715" t="s">
        <v>1</v>
      </c>
      <c r="D2715" t="s">
        <v>7498</v>
      </c>
    </row>
    <row r="2716" spans="1:4" x14ac:dyDescent="0.55000000000000004">
      <c r="A2716" t="s">
        <v>5018</v>
      </c>
      <c r="B2716" s="1">
        <v>40969</v>
      </c>
      <c r="C2716" t="s">
        <v>138</v>
      </c>
      <c r="D2716" t="s">
        <v>7499</v>
      </c>
    </row>
    <row r="2717" spans="1:4" x14ac:dyDescent="0.55000000000000004">
      <c r="A2717" t="s">
        <v>5019</v>
      </c>
      <c r="B2717" s="1">
        <v>40969</v>
      </c>
      <c r="C2717" t="s">
        <v>138</v>
      </c>
      <c r="D2717" t="s">
        <v>7500</v>
      </c>
    </row>
    <row r="2718" spans="1:4" x14ac:dyDescent="0.55000000000000004">
      <c r="A2718" t="s">
        <v>5020</v>
      </c>
      <c r="B2718" s="1">
        <v>40969</v>
      </c>
      <c r="C2718" t="s">
        <v>138</v>
      </c>
      <c r="D2718" t="s">
        <v>7501</v>
      </c>
    </row>
    <row r="2719" spans="1:4" x14ac:dyDescent="0.55000000000000004">
      <c r="A2719" t="s">
        <v>5021</v>
      </c>
      <c r="B2719" s="1">
        <v>40969</v>
      </c>
      <c r="C2719" t="s">
        <v>138</v>
      </c>
      <c r="D2719" t="s">
        <v>7502</v>
      </c>
    </row>
    <row r="2720" spans="1:4" x14ac:dyDescent="0.55000000000000004">
      <c r="A2720" t="s">
        <v>5022</v>
      </c>
      <c r="B2720" s="1">
        <v>40969</v>
      </c>
      <c r="C2720" t="s">
        <v>138</v>
      </c>
      <c r="D2720" t="s">
        <v>7360</v>
      </c>
    </row>
    <row r="2721" spans="1:4" x14ac:dyDescent="0.55000000000000004">
      <c r="A2721" t="s">
        <v>5023</v>
      </c>
      <c r="B2721" s="1">
        <v>40969</v>
      </c>
      <c r="C2721" t="s">
        <v>138</v>
      </c>
      <c r="D2721" t="s">
        <v>6103</v>
      </c>
    </row>
    <row r="2722" spans="1:4" x14ac:dyDescent="0.55000000000000004">
      <c r="A2722" t="s">
        <v>5024</v>
      </c>
      <c r="B2722" s="1">
        <v>40969</v>
      </c>
      <c r="C2722" t="s">
        <v>138</v>
      </c>
      <c r="D2722" t="s">
        <v>7503</v>
      </c>
    </row>
    <row r="2723" spans="1:4" x14ac:dyDescent="0.55000000000000004">
      <c r="A2723" t="s">
        <v>5025</v>
      </c>
      <c r="B2723" s="1">
        <v>40970</v>
      </c>
      <c r="C2723" t="s">
        <v>1</v>
      </c>
      <c r="D2723" t="s">
        <v>7504</v>
      </c>
    </row>
    <row r="2724" spans="1:4" x14ac:dyDescent="0.55000000000000004">
      <c r="A2724" t="s">
        <v>5026</v>
      </c>
      <c r="B2724" s="1">
        <v>40970</v>
      </c>
      <c r="C2724" t="s">
        <v>1</v>
      </c>
      <c r="D2724" t="s">
        <v>7505</v>
      </c>
    </row>
    <row r="2725" spans="1:4" x14ac:dyDescent="0.55000000000000004">
      <c r="A2725" t="s">
        <v>5027</v>
      </c>
      <c r="B2725" s="1">
        <v>40970</v>
      </c>
      <c r="C2725" t="s">
        <v>1</v>
      </c>
      <c r="D2725" t="s">
        <v>7506</v>
      </c>
    </row>
    <row r="2726" spans="1:4" x14ac:dyDescent="0.55000000000000004">
      <c r="A2726" t="s">
        <v>5028</v>
      </c>
      <c r="B2726" s="1">
        <v>40970</v>
      </c>
      <c r="C2726" t="s">
        <v>1</v>
      </c>
      <c r="D2726" t="s">
        <v>7507</v>
      </c>
    </row>
    <row r="2727" spans="1:4" x14ac:dyDescent="0.55000000000000004">
      <c r="A2727" t="s">
        <v>5029</v>
      </c>
      <c r="B2727" s="1">
        <v>40970</v>
      </c>
      <c r="C2727" t="s">
        <v>138</v>
      </c>
      <c r="D2727" t="s">
        <v>7508</v>
      </c>
    </row>
    <row r="2728" spans="1:4" x14ac:dyDescent="0.55000000000000004">
      <c r="A2728" t="s">
        <v>5032</v>
      </c>
      <c r="B2728" s="1">
        <v>40970</v>
      </c>
      <c r="C2728" t="s">
        <v>138</v>
      </c>
      <c r="D2728" t="s">
        <v>7509</v>
      </c>
    </row>
    <row r="2729" spans="1:4" x14ac:dyDescent="0.55000000000000004">
      <c r="A2729" t="s">
        <v>5033</v>
      </c>
      <c r="B2729" s="1">
        <v>40973</v>
      </c>
      <c r="C2729" t="s">
        <v>1</v>
      </c>
      <c r="D2729" t="s">
        <v>7510</v>
      </c>
    </row>
    <row r="2730" spans="1:4" x14ac:dyDescent="0.55000000000000004">
      <c r="A2730" t="s">
        <v>5034</v>
      </c>
      <c r="B2730" s="1">
        <v>40973</v>
      </c>
      <c r="C2730" t="s">
        <v>1</v>
      </c>
      <c r="D2730" t="s">
        <v>7511</v>
      </c>
    </row>
    <row r="2731" spans="1:4" x14ac:dyDescent="0.55000000000000004">
      <c r="A2731" t="s">
        <v>5037</v>
      </c>
      <c r="B2731" s="1">
        <v>40973</v>
      </c>
      <c r="C2731" t="s">
        <v>1</v>
      </c>
      <c r="D2731" t="s">
        <v>7512</v>
      </c>
    </row>
    <row r="2732" spans="1:4" x14ac:dyDescent="0.55000000000000004">
      <c r="A2732" t="s">
        <v>5038</v>
      </c>
      <c r="B2732" s="1">
        <v>40973</v>
      </c>
      <c r="C2732" t="s">
        <v>1</v>
      </c>
      <c r="D2732" t="s">
        <v>7513</v>
      </c>
    </row>
    <row r="2733" spans="1:4" x14ac:dyDescent="0.55000000000000004">
      <c r="A2733" t="s">
        <v>5039</v>
      </c>
      <c r="B2733" s="1">
        <v>40973</v>
      </c>
      <c r="C2733" t="s">
        <v>1</v>
      </c>
      <c r="D2733" t="s">
        <v>7514</v>
      </c>
    </row>
    <row r="2734" spans="1:4" x14ac:dyDescent="0.55000000000000004">
      <c r="A2734" t="s">
        <v>5040</v>
      </c>
      <c r="B2734" s="1">
        <v>40973</v>
      </c>
      <c r="C2734" t="s">
        <v>138</v>
      </c>
      <c r="D2734" t="s">
        <v>7515</v>
      </c>
    </row>
    <row r="2735" spans="1:4" x14ac:dyDescent="0.55000000000000004">
      <c r="A2735" t="s">
        <v>5041</v>
      </c>
      <c r="B2735" s="1">
        <v>40974</v>
      </c>
      <c r="C2735" t="s">
        <v>138</v>
      </c>
      <c r="D2735" t="s">
        <v>7482</v>
      </c>
    </row>
    <row r="2736" spans="1:4" x14ac:dyDescent="0.55000000000000004">
      <c r="A2736" t="s">
        <v>5042</v>
      </c>
      <c r="B2736" s="1">
        <v>40974</v>
      </c>
      <c r="C2736" t="s">
        <v>1</v>
      </c>
      <c r="D2736" t="s">
        <v>7516</v>
      </c>
    </row>
    <row r="2737" spans="1:4" x14ac:dyDescent="0.55000000000000004">
      <c r="A2737" t="s">
        <v>5043</v>
      </c>
      <c r="B2737" s="1">
        <v>40974</v>
      </c>
      <c r="C2737" t="s">
        <v>1</v>
      </c>
      <c r="D2737" t="s">
        <v>7517</v>
      </c>
    </row>
    <row r="2738" spans="1:4" x14ac:dyDescent="0.55000000000000004">
      <c r="A2738" t="s">
        <v>5046</v>
      </c>
      <c r="B2738" s="1">
        <v>40974</v>
      </c>
      <c r="C2738" t="s">
        <v>1</v>
      </c>
      <c r="D2738" t="s">
        <v>7518</v>
      </c>
    </row>
    <row r="2739" spans="1:4" x14ac:dyDescent="0.55000000000000004">
      <c r="A2739" t="s">
        <v>5047</v>
      </c>
      <c r="B2739" s="1">
        <v>40974</v>
      </c>
      <c r="C2739" t="s">
        <v>1</v>
      </c>
      <c r="D2739" t="s">
        <v>7519</v>
      </c>
    </row>
    <row r="2740" spans="1:4" x14ac:dyDescent="0.55000000000000004">
      <c r="A2740" t="s">
        <v>5048</v>
      </c>
      <c r="B2740" s="1">
        <v>40974</v>
      </c>
      <c r="C2740" t="s">
        <v>138</v>
      </c>
      <c r="D2740" t="s">
        <v>7520</v>
      </c>
    </row>
    <row r="2741" spans="1:4" x14ac:dyDescent="0.55000000000000004">
      <c r="A2741" t="s">
        <v>5049</v>
      </c>
      <c r="B2741" s="1">
        <v>40974</v>
      </c>
      <c r="C2741" t="s">
        <v>138</v>
      </c>
      <c r="D2741" t="s">
        <v>7521</v>
      </c>
    </row>
    <row r="2742" spans="1:4" x14ac:dyDescent="0.55000000000000004">
      <c r="A2742" t="s">
        <v>5050</v>
      </c>
      <c r="B2742" s="1">
        <v>40974</v>
      </c>
      <c r="C2742" t="s">
        <v>138</v>
      </c>
      <c r="D2742" t="s">
        <v>7522</v>
      </c>
    </row>
    <row r="2743" spans="1:4" x14ac:dyDescent="0.55000000000000004">
      <c r="A2743" t="s">
        <v>5051</v>
      </c>
      <c r="B2743" s="1">
        <v>40974</v>
      </c>
      <c r="C2743" t="s">
        <v>1</v>
      </c>
      <c r="D2743" t="s">
        <v>7523</v>
      </c>
    </row>
    <row r="2744" spans="1:4" x14ac:dyDescent="0.55000000000000004">
      <c r="A2744" t="s">
        <v>5052</v>
      </c>
      <c r="B2744" s="1">
        <v>40974</v>
      </c>
      <c r="C2744" t="s">
        <v>138</v>
      </c>
      <c r="D2744" t="s">
        <v>7524</v>
      </c>
    </row>
    <row r="2745" spans="1:4" x14ac:dyDescent="0.55000000000000004">
      <c r="A2745" t="s">
        <v>5061</v>
      </c>
      <c r="B2745" s="1">
        <v>40974</v>
      </c>
      <c r="C2745" t="s">
        <v>1</v>
      </c>
      <c r="D2745" t="s">
        <v>7464</v>
      </c>
    </row>
    <row r="2746" spans="1:4" x14ac:dyDescent="0.55000000000000004">
      <c r="A2746" t="s">
        <v>5062</v>
      </c>
      <c r="B2746" s="1">
        <v>40974</v>
      </c>
      <c r="C2746" t="s">
        <v>1</v>
      </c>
      <c r="D2746" t="s">
        <v>7525</v>
      </c>
    </row>
    <row r="2747" spans="1:4" x14ac:dyDescent="0.55000000000000004">
      <c r="A2747" t="s">
        <v>5063</v>
      </c>
      <c r="B2747" s="1">
        <v>40975</v>
      </c>
      <c r="C2747" t="s">
        <v>138</v>
      </c>
      <c r="D2747" t="s">
        <v>7526</v>
      </c>
    </row>
    <row r="2748" spans="1:4" x14ac:dyDescent="0.55000000000000004">
      <c r="A2748" t="s">
        <v>5066</v>
      </c>
      <c r="B2748" s="1">
        <v>40975</v>
      </c>
      <c r="C2748" t="s">
        <v>1</v>
      </c>
      <c r="D2748" t="s">
        <v>7527</v>
      </c>
    </row>
    <row r="2749" spans="1:4" x14ac:dyDescent="0.55000000000000004">
      <c r="A2749" t="s">
        <v>5067</v>
      </c>
      <c r="B2749" s="1">
        <v>40975</v>
      </c>
      <c r="C2749" t="s">
        <v>1</v>
      </c>
      <c r="D2749" t="s">
        <v>7528</v>
      </c>
    </row>
    <row r="2750" spans="1:4" x14ac:dyDescent="0.55000000000000004">
      <c r="A2750" t="s">
        <v>5069</v>
      </c>
      <c r="B2750" s="1">
        <v>40975</v>
      </c>
      <c r="C2750" t="s">
        <v>1</v>
      </c>
      <c r="D2750" t="s">
        <v>7529</v>
      </c>
    </row>
    <row r="2751" spans="1:4" x14ac:dyDescent="0.55000000000000004">
      <c r="A2751" t="s">
        <v>5070</v>
      </c>
      <c r="B2751" s="1">
        <v>40975</v>
      </c>
      <c r="C2751" t="s">
        <v>138</v>
      </c>
      <c r="D2751" t="s">
        <v>7530</v>
      </c>
    </row>
    <row r="2752" spans="1:4" x14ac:dyDescent="0.55000000000000004">
      <c r="A2752" t="s">
        <v>5072</v>
      </c>
      <c r="B2752" s="1">
        <v>40975</v>
      </c>
      <c r="C2752" t="s">
        <v>138</v>
      </c>
      <c r="D2752" t="s">
        <v>7466</v>
      </c>
    </row>
    <row r="2753" spans="1:4" x14ac:dyDescent="0.55000000000000004">
      <c r="A2753" t="s">
        <v>5073</v>
      </c>
      <c r="B2753" s="1">
        <v>40975</v>
      </c>
      <c r="C2753" t="s">
        <v>1</v>
      </c>
      <c r="D2753" t="s">
        <v>7531</v>
      </c>
    </row>
    <row r="2754" spans="1:4" x14ac:dyDescent="0.55000000000000004">
      <c r="A2754" t="s">
        <v>5074</v>
      </c>
      <c r="B2754" s="1">
        <v>40976</v>
      </c>
      <c r="C2754" t="s">
        <v>1</v>
      </c>
      <c r="D2754" t="s">
        <v>7461</v>
      </c>
    </row>
    <row r="2755" spans="1:4" x14ac:dyDescent="0.55000000000000004">
      <c r="A2755" t="s">
        <v>5075</v>
      </c>
      <c r="B2755" s="1">
        <v>40976</v>
      </c>
      <c r="C2755" t="s">
        <v>138</v>
      </c>
      <c r="D2755" t="s">
        <v>6103</v>
      </c>
    </row>
    <row r="2756" spans="1:4" x14ac:dyDescent="0.55000000000000004">
      <c r="A2756" t="s">
        <v>5078</v>
      </c>
      <c r="B2756" s="1">
        <v>40976</v>
      </c>
      <c r="C2756" t="s">
        <v>138</v>
      </c>
      <c r="D2756" t="s">
        <v>7532</v>
      </c>
    </row>
    <row r="2757" spans="1:4" x14ac:dyDescent="0.55000000000000004">
      <c r="A2757" t="s">
        <v>5079</v>
      </c>
      <c r="B2757" s="1">
        <v>40976</v>
      </c>
      <c r="C2757" t="s">
        <v>138</v>
      </c>
      <c r="D2757" t="s">
        <v>6103</v>
      </c>
    </row>
    <row r="2758" spans="1:4" x14ac:dyDescent="0.55000000000000004">
      <c r="A2758" t="s">
        <v>5080</v>
      </c>
      <c r="B2758" s="1">
        <v>40976</v>
      </c>
      <c r="C2758" t="s">
        <v>1</v>
      </c>
      <c r="D2758" t="s">
        <v>7533</v>
      </c>
    </row>
    <row r="2759" spans="1:4" x14ac:dyDescent="0.55000000000000004">
      <c r="A2759" t="s">
        <v>5081</v>
      </c>
      <c r="B2759" s="1">
        <v>40976</v>
      </c>
      <c r="C2759" t="s">
        <v>1</v>
      </c>
      <c r="D2759" t="s">
        <v>7534</v>
      </c>
    </row>
    <row r="2760" spans="1:4" x14ac:dyDescent="0.55000000000000004">
      <c r="A2760" t="s">
        <v>5084</v>
      </c>
      <c r="B2760" s="1">
        <v>40976</v>
      </c>
      <c r="C2760" t="s">
        <v>1</v>
      </c>
      <c r="D2760" t="s">
        <v>7535</v>
      </c>
    </row>
    <row r="2761" spans="1:4" x14ac:dyDescent="0.55000000000000004">
      <c r="A2761" t="s">
        <v>5085</v>
      </c>
      <c r="B2761" s="1">
        <v>40976</v>
      </c>
      <c r="C2761" t="s">
        <v>1</v>
      </c>
      <c r="D2761" t="s">
        <v>7536</v>
      </c>
    </row>
    <row r="2762" spans="1:4" x14ac:dyDescent="0.55000000000000004">
      <c r="A2762" t="s">
        <v>5086</v>
      </c>
      <c r="B2762" s="1">
        <v>40976</v>
      </c>
      <c r="C2762" t="s">
        <v>1</v>
      </c>
      <c r="D2762" t="s">
        <v>7537</v>
      </c>
    </row>
    <row r="2763" spans="1:4" x14ac:dyDescent="0.55000000000000004">
      <c r="A2763" t="s">
        <v>5087</v>
      </c>
      <c r="B2763" s="1">
        <v>40976</v>
      </c>
      <c r="C2763" t="s">
        <v>1</v>
      </c>
      <c r="D2763" t="s">
        <v>7538</v>
      </c>
    </row>
    <row r="2764" spans="1:4" x14ac:dyDescent="0.55000000000000004">
      <c r="A2764" t="s">
        <v>5088</v>
      </c>
      <c r="B2764" s="1">
        <v>40976</v>
      </c>
      <c r="C2764" t="s">
        <v>138</v>
      </c>
      <c r="D2764" t="s">
        <v>7539</v>
      </c>
    </row>
    <row r="2765" spans="1:4" x14ac:dyDescent="0.55000000000000004">
      <c r="A2765" t="s">
        <v>5089</v>
      </c>
      <c r="B2765" s="1">
        <v>40976</v>
      </c>
      <c r="C2765" t="s">
        <v>1</v>
      </c>
      <c r="D2765" t="s">
        <v>7540</v>
      </c>
    </row>
    <row r="2766" spans="1:4" x14ac:dyDescent="0.55000000000000004">
      <c r="A2766" t="s">
        <v>5090</v>
      </c>
      <c r="B2766" s="1">
        <v>40976</v>
      </c>
      <c r="C2766" t="s">
        <v>1</v>
      </c>
      <c r="D2766" t="s">
        <v>7541</v>
      </c>
    </row>
    <row r="2767" spans="1:4" x14ac:dyDescent="0.55000000000000004">
      <c r="A2767" t="s">
        <v>5095</v>
      </c>
      <c r="B2767" s="1">
        <v>40976</v>
      </c>
      <c r="C2767" t="s">
        <v>138</v>
      </c>
      <c r="D2767" t="s">
        <v>7251</v>
      </c>
    </row>
    <row r="2768" spans="1:4" x14ac:dyDescent="0.55000000000000004">
      <c r="A2768" t="s">
        <v>5096</v>
      </c>
      <c r="B2768" s="1">
        <v>40977</v>
      </c>
      <c r="C2768" t="s">
        <v>1</v>
      </c>
      <c r="D2768" t="s">
        <v>7542</v>
      </c>
    </row>
    <row r="2769" spans="1:4" x14ac:dyDescent="0.55000000000000004">
      <c r="A2769" t="s">
        <v>5097</v>
      </c>
      <c r="B2769" s="1">
        <v>40977</v>
      </c>
      <c r="C2769" t="s">
        <v>1</v>
      </c>
      <c r="D2769" t="s">
        <v>7543</v>
      </c>
    </row>
    <row r="2770" spans="1:4" x14ac:dyDescent="0.55000000000000004">
      <c r="A2770" t="s">
        <v>5100</v>
      </c>
      <c r="B2770" s="1">
        <v>40977</v>
      </c>
      <c r="C2770" t="s">
        <v>1</v>
      </c>
      <c r="D2770" t="s">
        <v>7544</v>
      </c>
    </row>
    <row r="2771" spans="1:4" x14ac:dyDescent="0.55000000000000004">
      <c r="A2771" t="s">
        <v>5101</v>
      </c>
      <c r="B2771" s="1">
        <v>40977</v>
      </c>
      <c r="C2771" t="s">
        <v>1</v>
      </c>
      <c r="D2771" t="s">
        <v>7493</v>
      </c>
    </row>
    <row r="2772" spans="1:4" x14ac:dyDescent="0.55000000000000004">
      <c r="A2772" t="s">
        <v>5104</v>
      </c>
      <c r="B2772" s="1">
        <v>40977</v>
      </c>
      <c r="C2772" t="s">
        <v>138</v>
      </c>
      <c r="D2772" t="s">
        <v>7017</v>
      </c>
    </row>
    <row r="2773" spans="1:4" x14ac:dyDescent="0.55000000000000004">
      <c r="A2773" t="s">
        <v>5105</v>
      </c>
      <c r="B2773" s="1">
        <v>40977</v>
      </c>
      <c r="C2773" t="s">
        <v>138</v>
      </c>
      <c r="D2773" t="s">
        <v>7545</v>
      </c>
    </row>
    <row r="2774" spans="1:4" x14ac:dyDescent="0.55000000000000004">
      <c r="A2774" t="s">
        <v>5107</v>
      </c>
      <c r="B2774" s="1">
        <v>40977</v>
      </c>
      <c r="C2774" t="s">
        <v>1</v>
      </c>
      <c r="D2774" t="s">
        <v>7541</v>
      </c>
    </row>
    <row r="2775" spans="1:4" x14ac:dyDescent="0.55000000000000004">
      <c r="A2775" t="s">
        <v>5108</v>
      </c>
      <c r="B2775" s="1">
        <v>40977</v>
      </c>
      <c r="C2775" t="s">
        <v>138</v>
      </c>
      <c r="D2775" t="s">
        <v>7546</v>
      </c>
    </row>
    <row r="2776" spans="1:4" x14ac:dyDescent="0.55000000000000004">
      <c r="A2776" t="s">
        <v>5111</v>
      </c>
      <c r="B2776" s="1">
        <v>40977</v>
      </c>
      <c r="C2776" t="s">
        <v>138</v>
      </c>
      <c r="D2776" t="s">
        <v>7547</v>
      </c>
    </row>
    <row r="2777" spans="1:4" x14ac:dyDescent="0.55000000000000004">
      <c r="A2777" t="s">
        <v>5112</v>
      </c>
      <c r="B2777" s="1">
        <v>40977</v>
      </c>
      <c r="C2777" t="s">
        <v>138</v>
      </c>
      <c r="D2777" t="s">
        <v>7548</v>
      </c>
    </row>
    <row r="2778" spans="1:4" x14ac:dyDescent="0.55000000000000004">
      <c r="A2778" t="s">
        <v>5113</v>
      </c>
      <c r="B2778" s="1">
        <v>40977</v>
      </c>
      <c r="C2778" t="s">
        <v>138</v>
      </c>
      <c r="D2778" t="s">
        <v>7549</v>
      </c>
    </row>
    <row r="2779" spans="1:4" x14ac:dyDescent="0.55000000000000004">
      <c r="A2779" t="s">
        <v>5114</v>
      </c>
      <c r="B2779" s="1">
        <v>40977</v>
      </c>
      <c r="C2779" t="s">
        <v>1</v>
      </c>
      <c r="D2779" t="s">
        <v>7550</v>
      </c>
    </row>
    <row r="2780" spans="1:4" x14ac:dyDescent="0.55000000000000004">
      <c r="A2780" t="s">
        <v>5115</v>
      </c>
      <c r="B2780" s="1">
        <v>40977</v>
      </c>
      <c r="C2780" t="s">
        <v>1</v>
      </c>
      <c r="D2780" t="s">
        <v>7462</v>
      </c>
    </row>
    <row r="2781" spans="1:4" x14ac:dyDescent="0.55000000000000004">
      <c r="A2781" t="s">
        <v>5118</v>
      </c>
      <c r="B2781" s="1">
        <v>40977</v>
      </c>
      <c r="C2781" t="s">
        <v>1</v>
      </c>
      <c r="D2781" t="s">
        <v>7551</v>
      </c>
    </row>
    <row r="2782" spans="1:4" x14ac:dyDescent="0.55000000000000004">
      <c r="A2782" t="s">
        <v>5119</v>
      </c>
      <c r="B2782" s="1">
        <v>40977</v>
      </c>
      <c r="C2782" t="s">
        <v>1</v>
      </c>
      <c r="D2782" t="s">
        <v>7552</v>
      </c>
    </row>
    <row r="2783" spans="1:4" x14ac:dyDescent="0.55000000000000004">
      <c r="A2783" t="s">
        <v>5120</v>
      </c>
      <c r="B2783" s="1">
        <v>40980</v>
      </c>
      <c r="C2783" t="s">
        <v>1</v>
      </c>
      <c r="D2783" t="s">
        <v>7553</v>
      </c>
    </row>
    <row r="2784" spans="1:4" x14ac:dyDescent="0.55000000000000004">
      <c r="A2784" t="s">
        <v>5121</v>
      </c>
      <c r="B2784" s="1">
        <v>40980</v>
      </c>
      <c r="C2784" t="s">
        <v>1</v>
      </c>
      <c r="D2784" t="s">
        <v>7554</v>
      </c>
    </row>
    <row r="2785" spans="1:4" x14ac:dyDescent="0.55000000000000004">
      <c r="A2785" t="s">
        <v>5122</v>
      </c>
      <c r="B2785" s="1">
        <v>40980</v>
      </c>
      <c r="C2785" t="s">
        <v>1</v>
      </c>
      <c r="D2785" t="s">
        <v>7555</v>
      </c>
    </row>
    <row r="2786" spans="1:4" x14ac:dyDescent="0.55000000000000004">
      <c r="A2786" t="s">
        <v>5123</v>
      </c>
      <c r="B2786" s="1">
        <v>40980</v>
      </c>
      <c r="C2786" t="s">
        <v>1</v>
      </c>
      <c r="D2786" t="s">
        <v>7556</v>
      </c>
    </row>
    <row r="2787" spans="1:4" x14ac:dyDescent="0.55000000000000004">
      <c r="A2787" t="s">
        <v>5124</v>
      </c>
      <c r="B2787" s="1">
        <v>40980</v>
      </c>
      <c r="C2787" t="s">
        <v>138</v>
      </c>
      <c r="D2787" t="s">
        <v>7557</v>
      </c>
    </row>
    <row r="2788" spans="1:4" x14ac:dyDescent="0.55000000000000004">
      <c r="A2788" t="s">
        <v>5125</v>
      </c>
      <c r="B2788" s="1">
        <v>40980</v>
      </c>
      <c r="C2788" t="s">
        <v>1</v>
      </c>
      <c r="D2788" t="s">
        <v>7558</v>
      </c>
    </row>
    <row r="2789" spans="1:4" x14ac:dyDescent="0.55000000000000004">
      <c r="A2789" t="s">
        <v>5126</v>
      </c>
      <c r="B2789" s="1">
        <v>40980</v>
      </c>
      <c r="C2789" t="s">
        <v>1</v>
      </c>
      <c r="D2789" t="s">
        <v>7559</v>
      </c>
    </row>
    <row r="2790" spans="1:4" x14ac:dyDescent="0.55000000000000004">
      <c r="A2790" t="s">
        <v>5127</v>
      </c>
      <c r="B2790" s="1">
        <v>40980</v>
      </c>
      <c r="C2790" t="s">
        <v>138</v>
      </c>
      <c r="D2790" t="s">
        <v>7465</v>
      </c>
    </row>
    <row r="2791" spans="1:4" x14ac:dyDescent="0.55000000000000004">
      <c r="A2791" t="s">
        <v>5128</v>
      </c>
      <c r="B2791" s="1">
        <v>40980</v>
      </c>
      <c r="C2791" t="s">
        <v>138</v>
      </c>
      <c r="D2791" t="s">
        <v>7560</v>
      </c>
    </row>
    <row r="2792" spans="1:4" x14ac:dyDescent="0.55000000000000004">
      <c r="A2792" t="s">
        <v>5129</v>
      </c>
      <c r="B2792" s="1">
        <v>40980</v>
      </c>
      <c r="C2792" t="s">
        <v>1</v>
      </c>
      <c r="D2792" t="s">
        <v>7561</v>
      </c>
    </row>
    <row r="2793" spans="1:4" x14ac:dyDescent="0.55000000000000004">
      <c r="A2793" t="s">
        <v>5130</v>
      </c>
      <c r="B2793" s="1">
        <v>40980</v>
      </c>
      <c r="C2793" t="s">
        <v>138</v>
      </c>
      <c r="D2793" t="s">
        <v>7562</v>
      </c>
    </row>
    <row r="2794" spans="1:4" x14ac:dyDescent="0.55000000000000004">
      <c r="A2794" t="s">
        <v>5132</v>
      </c>
      <c r="B2794" s="1">
        <v>40980</v>
      </c>
      <c r="C2794" t="s">
        <v>138</v>
      </c>
      <c r="D2794" t="s">
        <v>7563</v>
      </c>
    </row>
    <row r="2795" spans="1:4" x14ac:dyDescent="0.55000000000000004">
      <c r="A2795" t="s">
        <v>5133</v>
      </c>
      <c r="B2795" s="1">
        <v>40980</v>
      </c>
      <c r="C2795" t="s">
        <v>1</v>
      </c>
      <c r="D2795" t="s">
        <v>7564</v>
      </c>
    </row>
    <row r="2796" spans="1:4" x14ac:dyDescent="0.55000000000000004">
      <c r="A2796" t="s">
        <v>5134</v>
      </c>
      <c r="B2796" s="1">
        <v>40980</v>
      </c>
      <c r="C2796" t="s">
        <v>1</v>
      </c>
      <c r="D2796" t="s">
        <v>7565</v>
      </c>
    </row>
    <row r="2797" spans="1:4" x14ac:dyDescent="0.55000000000000004">
      <c r="A2797" t="s">
        <v>5135</v>
      </c>
      <c r="B2797" s="1">
        <v>40980</v>
      </c>
      <c r="C2797" t="s">
        <v>1</v>
      </c>
      <c r="D2797" t="s">
        <v>7566</v>
      </c>
    </row>
    <row r="2798" spans="1:4" x14ac:dyDescent="0.55000000000000004">
      <c r="A2798" t="s">
        <v>5136</v>
      </c>
      <c r="B2798" s="1">
        <v>40980</v>
      </c>
      <c r="C2798" t="s">
        <v>138</v>
      </c>
      <c r="D2798" t="s">
        <v>6103</v>
      </c>
    </row>
    <row r="2799" spans="1:4" x14ac:dyDescent="0.55000000000000004">
      <c r="A2799" t="s">
        <v>5138</v>
      </c>
      <c r="B2799" s="1">
        <v>40980</v>
      </c>
      <c r="C2799" t="s">
        <v>1</v>
      </c>
      <c r="D2799" t="s">
        <v>7567</v>
      </c>
    </row>
    <row r="2800" spans="1:4" x14ac:dyDescent="0.55000000000000004">
      <c r="A2800" t="s">
        <v>5139</v>
      </c>
      <c r="B2800" s="1">
        <v>40981</v>
      </c>
      <c r="C2800" t="s">
        <v>1</v>
      </c>
      <c r="D2800" t="s">
        <v>7531</v>
      </c>
    </row>
    <row r="2801" spans="1:4" x14ac:dyDescent="0.55000000000000004">
      <c r="A2801" t="s">
        <v>5140</v>
      </c>
      <c r="B2801" s="1">
        <v>40981</v>
      </c>
      <c r="C2801" t="s">
        <v>1</v>
      </c>
      <c r="D2801" t="s">
        <v>7568</v>
      </c>
    </row>
    <row r="2802" spans="1:4" x14ac:dyDescent="0.55000000000000004">
      <c r="A2802" t="s">
        <v>5141</v>
      </c>
      <c r="B2802" s="1">
        <v>40981</v>
      </c>
      <c r="C2802" t="s">
        <v>138</v>
      </c>
      <c r="D2802" t="s">
        <v>7569</v>
      </c>
    </row>
    <row r="2803" spans="1:4" x14ac:dyDescent="0.55000000000000004">
      <c r="A2803" t="s">
        <v>5144</v>
      </c>
      <c r="B2803" s="1">
        <v>40981</v>
      </c>
      <c r="C2803" t="s">
        <v>138</v>
      </c>
      <c r="D2803" t="s">
        <v>6103</v>
      </c>
    </row>
    <row r="2804" spans="1:4" x14ac:dyDescent="0.55000000000000004">
      <c r="A2804" t="s">
        <v>5146</v>
      </c>
      <c r="B2804" s="1">
        <v>40981</v>
      </c>
      <c r="C2804" t="s">
        <v>138</v>
      </c>
      <c r="D2804" t="s">
        <v>7570</v>
      </c>
    </row>
    <row r="2805" spans="1:4" x14ac:dyDescent="0.55000000000000004">
      <c r="A2805" t="s">
        <v>5149</v>
      </c>
      <c r="B2805" s="1">
        <v>40981</v>
      </c>
      <c r="C2805" t="s">
        <v>1</v>
      </c>
      <c r="D2805" t="s">
        <v>7571</v>
      </c>
    </row>
    <row r="2806" spans="1:4" x14ac:dyDescent="0.55000000000000004">
      <c r="A2806" t="s">
        <v>5150</v>
      </c>
      <c r="B2806" s="1">
        <v>40981</v>
      </c>
      <c r="C2806" t="s">
        <v>138</v>
      </c>
      <c r="D2806" t="s">
        <v>7572</v>
      </c>
    </row>
    <row r="2807" spans="1:4" x14ac:dyDescent="0.55000000000000004">
      <c r="A2807" t="s">
        <v>5152</v>
      </c>
      <c r="B2807" s="1">
        <v>40981</v>
      </c>
      <c r="C2807" t="s">
        <v>1</v>
      </c>
      <c r="D2807" t="s">
        <v>7573</v>
      </c>
    </row>
    <row r="2808" spans="1:4" x14ac:dyDescent="0.55000000000000004">
      <c r="A2808" t="s">
        <v>5153</v>
      </c>
      <c r="B2808" s="1">
        <v>40981</v>
      </c>
      <c r="C2808" t="s">
        <v>1</v>
      </c>
      <c r="D2808" t="s">
        <v>7574</v>
      </c>
    </row>
    <row r="2809" spans="1:4" x14ac:dyDescent="0.55000000000000004">
      <c r="A2809" t="s">
        <v>5154</v>
      </c>
      <c r="B2809" s="1">
        <v>40981</v>
      </c>
      <c r="C2809" t="s">
        <v>138</v>
      </c>
      <c r="D2809" t="s">
        <v>7575</v>
      </c>
    </row>
    <row r="2810" spans="1:4" x14ac:dyDescent="0.55000000000000004">
      <c r="A2810" t="s">
        <v>5155</v>
      </c>
      <c r="B2810" s="1">
        <v>40981</v>
      </c>
      <c r="C2810" t="s">
        <v>138</v>
      </c>
      <c r="D2810" t="s">
        <v>7576</v>
      </c>
    </row>
    <row r="2811" spans="1:4" x14ac:dyDescent="0.55000000000000004">
      <c r="A2811" t="s">
        <v>5160</v>
      </c>
      <c r="B2811" s="1">
        <v>40981</v>
      </c>
      <c r="C2811" t="s">
        <v>138</v>
      </c>
      <c r="D2811" t="s">
        <v>7569</v>
      </c>
    </row>
    <row r="2812" spans="1:4" x14ac:dyDescent="0.55000000000000004">
      <c r="A2812" t="s">
        <v>5161</v>
      </c>
      <c r="B2812" s="1">
        <v>40981</v>
      </c>
      <c r="C2812" t="s">
        <v>1</v>
      </c>
      <c r="D2812" t="s">
        <v>7577</v>
      </c>
    </row>
    <row r="2813" spans="1:4" x14ac:dyDescent="0.55000000000000004">
      <c r="A2813" t="s">
        <v>5162</v>
      </c>
      <c r="B2813" s="1">
        <v>40981</v>
      </c>
      <c r="C2813" t="s">
        <v>138</v>
      </c>
      <c r="D2813" t="s">
        <v>7578</v>
      </c>
    </row>
    <row r="2814" spans="1:4" x14ac:dyDescent="0.55000000000000004">
      <c r="A2814" t="s">
        <v>5163</v>
      </c>
      <c r="B2814" s="1">
        <v>40981</v>
      </c>
      <c r="C2814" t="s">
        <v>138</v>
      </c>
      <c r="D2814" t="s">
        <v>7579</v>
      </c>
    </row>
    <row r="2815" spans="1:4" x14ac:dyDescent="0.55000000000000004">
      <c r="A2815" t="s">
        <v>5165</v>
      </c>
      <c r="B2815" s="1">
        <v>40981</v>
      </c>
      <c r="C2815" t="s">
        <v>138</v>
      </c>
      <c r="D2815" t="s">
        <v>7541</v>
      </c>
    </row>
    <row r="2816" spans="1:4" x14ac:dyDescent="0.55000000000000004">
      <c r="A2816" t="s">
        <v>5166</v>
      </c>
      <c r="B2816" s="1">
        <v>40981</v>
      </c>
      <c r="C2816" t="s">
        <v>1</v>
      </c>
      <c r="D2816" t="s">
        <v>7580</v>
      </c>
    </row>
    <row r="2817" spans="1:4" x14ac:dyDescent="0.55000000000000004">
      <c r="A2817" t="s">
        <v>5167</v>
      </c>
      <c r="B2817" s="1">
        <v>40981</v>
      </c>
      <c r="C2817" t="s">
        <v>138</v>
      </c>
      <c r="D2817" t="s">
        <v>7562</v>
      </c>
    </row>
    <row r="2818" spans="1:4" x14ac:dyDescent="0.55000000000000004">
      <c r="A2818" t="s">
        <v>5168</v>
      </c>
      <c r="B2818" s="1">
        <v>40981</v>
      </c>
      <c r="C2818" t="s">
        <v>138</v>
      </c>
      <c r="D2818" t="s">
        <v>7581</v>
      </c>
    </row>
    <row r="2819" spans="1:4" x14ac:dyDescent="0.55000000000000004">
      <c r="A2819" t="s">
        <v>5169</v>
      </c>
      <c r="B2819" s="1">
        <v>40981</v>
      </c>
      <c r="C2819" t="s">
        <v>138</v>
      </c>
      <c r="D2819" t="s">
        <v>7582</v>
      </c>
    </row>
    <row r="2820" spans="1:4" x14ac:dyDescent="0.55000000000000004">
      <c r="A2820" t="s">
        <v>5170</v>
      </c>
      <c r="B2820" s="1">
        <v>40981</v>
      </c>
      <c r="C2820" t="s">
        <v>1</v>
      </c>
      <c r="D2820" t="s">
        <v>7583</v>
      </c>
    </row>
    <row r="2821" spans="1:4" x14ac:dyDescent="0.55000000000000004">
      <c r="A2821" t="s">
        <v>5171</v>
      </c>
      <c r="B2821" s="1">
        <v>40981</v>
      </c>
      <c r="C2821" t="s">
        <v>138</v>
      </c>
      <c r="D2821" t="s">
        <v>6198</v>
      </c>
    </row>
    <row r="2822" spans="1:4" x14ac:dyDescent="0.55000000000000004">
      <c r="A2822" t="s">
        <v>5172</v>
      </c>
      <c r="B2822" s="1">
        <v>40981</v>
      </c>
      <c r="C2822" t="s">
        <v>138</v>
      </c>
      <c r="D2822" t="s">
        <v>7584</v>
      </c>
    </row>
    <row r="2823" spans="1:4" x14ac:dyDescent="0.55000000000000004">
      <c r="A2823" t="s">
        <v>5173</v>
      </c>
      <c r="B2823" s="1">
        <v>40981</v>
      </c>
      <c r="C2823" t="s">
        <v>138</v>
      </c>
      <c r="D2823" t="s">
        <v>7585</v>
      </c>
    </row>
    <row r="2824" spans="1:4" x14ac:dyDescent="0.55000000000000004">
      <c r="A2824" t="s">
        <v>5174</v>
      </c>
      <c r="B2824" s="1">
        <v>40982</v>
      </c>
      <c r="C2824" t="s">
        <v>1</v>
      </c>
      <c r="D2824" t="s">
        <v>7586</v>
      </c>
    </row>
    <row r="2825" spans="1:4" x14ac:dyDescent="0.55000000000000004">
      <c r="A2825" t="s">
        <v>5175</v>
      </c>
      <c r="B2825" s="1">
        <v>40982</v>
      </c>
      <c r="C2825" t="s">
        <v>138</v>
      </c>
      <c r="D2825" t="s">
        <v>7587</v>
      </c>
    </row>
    <row r="2826" spans="1:4" x14ac:dyDescent="0.55000000000000004">
      <c r="A2826" t="s">
        <v>5178</v>
      </c>
      <c r="B2826" s="1">
        <v>40982</v>
      </c>
      <c r="C2826" t="s">
        <v>1</v>
      </c>
      <c r="D2826" t="s">
        <v>7588</v>
      </c>
    </row>
    <row r="2827" spans="1:4" x14ac:dyDescent="0.55000000000000004">
      <c r="A2827" t="s">
        <v>5179</v>
      </c>
      <c r="B2827" s="1">
        <v>40982</v>
      </c>
      <c r="C2827" t="s">
        <v>1</v>
      </c>
      <c r="D2827" t="s">
        <v>7589</v>
      </c>
    </row>
    <row r="2828" spans="1:4" x14ac:dyDescent="0.55000000000000004">
      <c r="A2828" t="s">
        <v>5180</v>
      </c>
      <c r="B2828" s="1">
        <v>40982</v>
      </c>
      <c r="C2828" t="s">
        <v>1</v>
      </c>
      <c r="D2828" t="s">
        <v>7541</v>
      </c>
    </row>
    <row r="2829" spans="1:4" x14ac:dyDescent="0.55000000000000004">
      <c r="A2829" t="s">
        <v>5181</v>
      </c>
      <c r="B2829" s="1">
        <v>40982</v>
      </c>
      <c r="C2829" t="s">
        <v>138</v>
      </c>
      <c r="D2829" t="s">
        <v>7541</v>
      </c>
    </row>
    <row r="2830" spans="1:4" x14ac:dyDescent="0.55000000000000004">
      <c r="A2830" t="s">
        <v>5182</v>
      </c>
      <c r="B2830" s="1">
        <v>40982</v>
      </c>
      <c r="C2830" t="s">
        <v>138</v>
      </c>
      <c r="D2830" t="s">
        <v>7390</v>
      </c>
    </row>
    <row r="2831" spans="1:4" x14ac:dyDescent="0.55000000000000004">
      <c r="A2831" t="s">
        <v>5183</v>
      </c>
      <c r="B2831" s="1">
        <v>40982</v>
      </c>
      <c r="C2831" t="s">
        <v>1</v>
      </c>
      <c r="D2831" t="s">
        <v>7590</v>
      </c>
    </row>
    <row r="2832" spans="1:4" x14ac:dyDescent="0.55000000000000004">
      <c r="A2832" t="s">
        <v>5184</v>
      </c>
      <c r="B2832" s="1">
        <v>40983</v>
      </c>
      <c r="C2832" t="s">
        <v>1</v>
      </c>
      <c r="D2832" t="s">
        <v>7591</v>
      </c>
    </row>
    <row r="2833" spans="1:4" x14ac:dyDescent="0.55000000000000004">
      <c r="A2833" t="s">
        <v>5185</v>
      </c>
      <c r="B2833" s="1">
        <v>40983</v>
      </c>
      <c r="C2833" t="s">
        <v>1</v>
      </c>
      <c r="D2833" t="s">
        <v>7052</v>
      </c>
    </row>
    <row r="2834" spans="1:4" x14ac:dyDescent="0.55000000000000004">
      <c r="A2834" t="s">
        <v>5186</v>
      </c>
      <c r="B2834" s="1">
        <v>40983</v>
      </c>
      <c r="C2834" t="s">
        <v>1</v>
      </c>
      <c r="D2834" t="s">
        <v>7592</v>
      </c>
    </row>
    <row r="2835" spans="1:4" x14ac:dyDescent="0.55000000000000004">
      <c r="A2835" t="s">
        <v>5187</v>
      </c>
      <c r="B2835" s="1">
        <v>40983</v>
      </c>
      <c r="C2835" t="s">
        <v>1</v>
      </c>
      <c r="D2835" t="s">
        <v>7593</v>
      </c>
    </row>
    <row r="2836" spans="1:4" x14ac:dyDescent="0.55000000000000004">
      <c r="A2836" t="s">
        <v>5188</v>
      </c>
      <c r="B2836" s="1">
        <v>40983</v>
      </c>
      <c r="C2836" t="s">
        <v>1</v>
      </c>
      <c r="D2836" t="s">
        <v>7594</v>
      </c>
    </row>
    <row r="2837" spans="1:4" x14ac:dyDescent="0.55000000000000004">
      <c r="A2837" t="s">
        <v>5189</v>
      </c>
      <c r="B2837" s="1">
        <v>40983</v>
      </c>
      <c r="C2837" t="s">
        <v>1</v>
      </c>
      <c r="D2837" t="s">
        <v>7544</v>
      </c>
    </row>
    <row r="2838" spans="1:4" x14ac:dyDescent="0.55000000000000004">
      <c r="A2838" t="s">
        <v>5190</v>
      </c>
      <c r="B2838" s="1">
        <v>40983</v>
      </c>
      <c r="C2838" t="s">
        <v>1</v>
      </c>
      <c r="D2838" t="s">
        <v>7595</v>
      </c>
    </row>
    <row r="2839" spans="1:4" x14ac:dyDescent="0.55000000000000004">
      <c r="A2839" t="s">
        <v>5191</v>
      </c>
      <c r="B2839" s="1">
        <v>40983</v>
      </c>
      <c r="C2839" t="s">
        <v>138</v>
      </c>
      <c r="D2839" t="s">
        <v>7596</v>
      </c>
    </row>
    <row r="2840" spans="1:4" x14ac:dyDescent="0.55000000000000004">
      <c r="A2840" t="s">
        <v>5192</v>
      </c>
      <c r="B2840" s="1">
        <v>40983</v>
      </c>
      <c r="C2840" t="s">
        <v>138</v>
      </c>
      <c r="D2840" t="s">
        <v>7052</v>
      </c>
    </row>
    <row r="2841" spans="1:4" x14ac:dyDescent="0.55000000000000004">
      <c r="A2841" t="s">
        <v>5193</v>
      </c>
      <c r="B2841" s="1">
        <v>40984</v>
      </c>
      <c r="C2841" t="s">
        <v>1</v>
      </c>
      <c r="D2841" t="s">
        <v>7597</v>
      </c>
    </row>
    <row r="2842" spans="1:4" x14ac:dyDescent="0.55000000000000004">
      <c r="A2842" t="s">
        <v>5194</v>
      </c>
      <c r="B2842" s="1">
        <v>40984</v>
      </c>
      <c r="C2842" t="s">
        <v>138</v>
      </c>
      <c r="D2842" t="s">
        <v>5717</v>
      </c>
    </row>
    <row r="2843" spans="1:4" x14ac:dyDescent="0.55000000000000004">
      <c r="A2843" t="s">
        <v>5195</v>
      </c>
      <c r="B2843" s="1">
        <v>40984</v>
      </c>
      <c r="C2843" t="s">
        <v>1</v>
      </c>
      <c r="D2843" t="s">
        <v>7598</v>
      </c>
    </row>
    <row r="2844" spans="1:4" x14ac:dyDescent="0.55000000000000004">
      <c r="A2844" t="s">
        <v>5196</v>
      </c>
      <c r="B2844" s="1">
        <v>40984</v>
      </c>
      <c r="C2844" t="s">
        <v>138</v>
      </c>
      <c r="D2844" t="s">
        <v>7599</v>
      </c>
    </row>
    <row r="2845" spans="1:4" x14ac:dyDescent="0.55000000000000004">
      <c r="A2845" t="s">
        <v>5197</v>
      </c>
      <c r="B2845" s="1">
        <v>40984</v>
      </c>
      <c r="C2845" t="s">
        <v>138</v>
      </c>
      <c r="D2845" t="s">
        <v>7336</v>
      </c>
    </row>
    <row r="2846" spans="1:4" x14ac:dyDescent="0.55000000000000004">
      <c r="A2846" t="s">
        <v>7600</v>
      </c>
      <c r="B2846" s="1">
        <v>40984</v>
      </c>
      <c r="C2846" t="s">
        <v>138</v>
      </c>
      <c r="D2846" t="s">
        <v>7601</v>
      </c>
    </row>
    <row r="2847" spans="1:4" x14ac:dyDescent="0.55000000000000004">
      <c r="A2847" t="s">
        <v>5200</v>
      </c>
      <c r="B2847" s="1">
        <v>40984</v>
      </c>
      <c r="C2847" t="s">
        <v>138</v>
      </c>
      <c r="D2847" t="s">
        <v>7601</v>
      </c>
    </row>
    <row r="2848" spans="1:4" x14ac:dyDescent="0.55000000000000004">
      <c r="A2848" t="s">
        <v>5201</v>
      </c>
      <c r="B2848" s="1">
        <v>40984</v>
      </c>
      <c r="C2848" t="s">
        <v>138</v>
      </c>
      <c r="D2848" t="s">
        <v>7569</v>
      </c>
    </row>
    <row r="2849" spans="1:4" x14ac:dyDescent="0.55000000000000004">
      <c r="A2849" t="s">
        <v>5202</v>
      </c>
      <c r="B2849" s="1">
        <v>40984</v>
      </c>
      <c r="C2849" t="s">
        <v>138</v>
      </c>
      <c r="D2849" t="s">
        <v>7602</v>
      </c>
    </row>
    <row r="2850" spans="1:4" x14ac:dyDescent="0.55000000000000004">
      <c r="A2850" t="s">
        <v>5205</v>
      </c>
      <c r="B2850" s="1">
        <v>40984</v>
      </c>
      <c r="C2850" t="s">
        <v>138</v>
      </c>
      <c r="D2850" t="s">
        <v>7603</v>
      </c>
    </row>
    <row r="2851" spans="1:4" x14ac:dyDescent="0.55000000000000004">
      <c r="A2851" t="s">
        <v>5206</v>
      </c>
      <c r="B2851" s="1">
        <v>40984</v>
      </c>
      <c r="C2851" t="s">
        <v>138</v>
      </c>
      <c r="D2851" t="s">
        <v>7604</v>
      </c>
    </row>
    <row r="2852" spans="1:4" x14ac:dyDescent="0.55000000000000004">
      <c r="A2852" t="s">
        <v>5207</v>
      </c>
      <c r="B2852" s="1">
        <v>40984</v>
      </c>
      <c r="C2852" t="s">
        <v>138</v>
      </c>
      <c r="D2852" t="s">
        <v>7605</v>
      </c>
    </row>
    <row r="2853" spans="1:4" x14ac:dyDescent="0.55000000000000004">
      <c r="A2853" t="s">
        <v>5208</v>
      </c>
      <c r="B2853" s="1">
        <v>40984</v>
      </c>
      <c r="C2853" t="s">
        <v>1</v>
      </c>
      <c r="D2853" t="s">
        <v>7606</v>
      </c>
    </row>
    <row r="2854" spans="1:4" x14ac:dyDescent="0.55000000000000004">
      <c r="A2854" t="s">
        <v>5209</v>
      </c>
      <c r="B2854" s="1">
        <v>40984</v>
      </c>
      <c r="C2854" t="s">
        <v>138</v>
      </c>
      <c r="D2854" t="s">
        <v>7607</v>
      </c>
    </row>
    <row r="2855" spans="1:4" x14ac:dyDescent="0.55000000000000004">
      <c r="A2855" t="s">
        <v>5210</v>
      </c>
      <c r="B2855" s="1">
        <v>40984</v>
      </c>
      <c r="C2855" t="s">
        <v>1</v>
      </c>
      <c r="D2855" t="s">
        <v>7608</v>
      </c>
    </row>
    <row r="2856" spans="1:4" x14ac:dyDescent="0.55000000000000004">
      <c r="A2856" t="s">
        <v>5211</v>
      </c>
      <c r="B2856" s="1">
        <v>40984</v>
      </c>
      <c r="C2856" t="s">
        <v>1</v>
      </c>
      <c r="D2856" t="s">
        <v>7609</v>
      </c>
    </row>
    <row r="2857" spans="1:4" x14ac:dyDescent="0.55000000000000004">
      <c r="A2857" t="s">
        <v>5212</v>
      </c>
      <c r="B2857" s="1">
        <v>40984</v>
      </c>
      <c r="C2857" t="s">
        <v>1</v>
      </c>
      <c r="D2857" t="s">
        <v>7610</v>
      </c>
    </row>
    <row r="2858" spans="1:4" x14ac:dyDescent="0.55000000000000004">
      <c r="A2858" t="s">
        <v>5213</v>
      </c>
      <c r="B2858" s="1">
        <v>40984</v>
      </c>
      <c r="C2858" t="s">
        <v>138</v>
      </c>
      <c r="D2858" t="s">
        <v>7611</v>
      </c>
    </row>
    <row r="2859" spans="1:4" x14ac:dyDescent="0.55000000000000004">
      <c r="A2859" t="s">
        <v>5216</v>
      </c>
      <c r="B2859" s="1">
        <v>40984</v>
      </c>
      <c r="C2859" t="s">
        <v>1</v>
      </c>
      <c r="D2859" t="s">
        <v>7612</v>
      </c>
    </row>
    <row r="2860" spans="1:4" x14ac:dyDescent="0.55000000000000004">
      <c r="A2860" t="s">
        <v>5217</v>
      </c>
      <c r="B2860" s="1">
        <v>40984</v>
      </c>
      <c r="C2860" t="s">
        <v>1</v>
      </c>
      <c r="D2860" t="s">
        <v>7613</v>
      </c>
    </row>
    <row r="2861" spans="1:4" x14ac:dyDescent="0.55000000000000004">
      <c r="A2861" t="s">
        <v>5218</v>
      </c>
      <c r="B2861" s="1">
        <v>40984</v>
      </c>
      <c r="C2861" t="s">
        <v>1</v>
      </c>
      <c r="D2861" t="s">
        <v>7614</v>
      </c>
    </row>
    <row r="2862" spans="1:4" x14ac:dyDescent="0.55000000000000004">
      <c r="A2862" t="s">
        <v>5220</v>
      </c>
      <c r="B2862" s="1">
        <v>40984</v>
      </c>
      <c r="C2862" t="s">
        <v>138</v>
      </c>
      <c r="D2862" t="s">
        <v>7615</v>
      </c>
    </row>
    <row r="2863" spans="1:4" x14ac:dyDescent="0.55000000000000004">
      <c r="A2863" t="s">
        <v>7616</v>
      </c>
      <c r="B2863" s="1">
        <v>40984</v>
      </c>
      <c r="C2863" t="s">
        <v>138</v>
      </c>
      <c r="D2863" t="s">
        <v>6198</v>
      </c>
    </row>
    <row r="2864" spans="1:4" x14ac:dyDescent="0.55000000000000004">
      <c r="A2864" t="s">
        <v>5221</v>
      </c>
      <c r="B2864" s="1">
        <v>40984</v>
      </c>
      <c r="C2864" t="s">
        <v>138</v>
      </c>
      <c r="D2864" t="s">
        <v>7617</v>
      </c>
    </row>
    <row r="2865" spans="1:4" x14ac:dyDescent="0.55000000000000004">
      <c r="A2865" t="s">
        <v>5224</v>
      </c>
      <c r="B2865" s="1">
        <v>40984</v>
      </c>
      <c r="C2865" t="s">
        <v>138</v>
      </c>
      <c r="D2865" t="s">
        <v>7618</v>
      </c>
    </row>
    <row r="2866" spans="1:4" x14ac:dyDescent="0.55000000000000004">
      <c r="A2866" t="s">
        <v>5227</v>
      </c>
      <c r="B2866" s="1">
        <v>40984</v>
      </c>
      <c r="C2866" t="s">
        <v>138</v>
      </c>
      <c r="D2866" t="s">
        <v>7619</v>
      </c>
    </row>
    <row r="2867" spans="1:4" x14ac:dyDescent="0.55000000000000004">
      <c r="A2867" t="s">
        <v>5230</v>
      </c>
      <c r="B2867" s="1">
        <v>40984</v>
      </c>
      <c r="C2867" t="s">
        <v>1</v>
      </c>
      <c r="D2867" t="s">
        <v>7620</v>
      </c>
    </row>
    <row r="2868" spans="1:4" x14ac:dyDescent="0.55000000000000004">
      <c r="A2868" t="s">
        <v>5231</v>
      </c>
      <c r="B2868" s="1">
        <v>40984</v>
      </c>
      <c r="C2868" t="s">
        <v>1</v>
      </c>
      <c r="D2868" t="s">
        <v>7621</v>
      </c>
    </row>
    <row r="2869" spans="1:4" x14ac:dyDescent="0.55000000000000004">
      <c r="A2869" t="s">
        <v>5232</v>
      </c>
      <c r="B2869" s="1">
        <v>40984</v>
      </c>
      <c r="C2869" t="s">
        <v>1</v>
      </c>
      <c r="D2869" t="s">
        <v>7622</v>
      </c>
    </row>
    <row r="2870" spans="1:4" x14ac:dyDescent="0.55000000000000004">
      <c r="A2870" t="s">
        <v>5233</v>
      </c>
      <c r="B2870" s="1">
        <v>40984</v>
      </c>
      <c r="C2870" t="s">
        <v>1</v>
      </c>
      <c r="D2870" t="s">
        <v>7623</v>
      </c>
    </row>
    <row r="2871" spans="1:4" x14ac:dyDescent="0.55000000000000004">
      <c r="A2871" t="s">
        <v>5234</v>
      </c>
      <c r="B2871" s="1">
        <v>40984</v>
      </c>
      <c r="C2871" t="s">
        <v>1</v>
      </c>
      <c r="D2871" t="s">
        <v>7624</v>
      </c>
    </row>
    <row r="2872" spans="1:4" x14ac:dyDescent="0.55000000000000004">
      <c r="A2872" t="s">
        <v>5235</v>
      </c>
      <c r="B2872" s="1">
        <v>40984</v>
      </c>
      <c r="C2872" t="s">
        <v>138</v>
      </c>
      <c r="D2872" t="s">
        <v>6198</v>
      </c>
    </row>
    <row r="2873" spans="1:4" x14ac:dyDescent="0.55000000000000004">
      <c r="A2873" t="s">
        <v>5236</v>
      </c>
      <c r="B2873" s="1">
        <v>40984</v>
      </c>
      <c r="C2873" t="s">
        <v>138</v>
      </c>
      <c r="D2873" t="s">
        <v>6354</v>
      </c>
    </row>
    <row r="2874" spans="1:4" x14ac:dyDescent="0.55000000000000004">
      <c r="A2874" t="s">
        <v>5238</v>
      </c>
      <c r="B2874" s="1">
        <v>40984</v>
      </c>
      <c r="C2874" t="s">
        <v>1</v>
      </c>
      <c r="D2874" t="s">
        <v>7625</v>
      </c>
    </row>
    <row r="2875" spans="1:4" x14ac:dyDescent="0.55000000000000004">
      <c r="A2875" t="s">
        <v>5239</v>
      </c>
      <c r="B2875" s="1">
        <v>40984</v>
      </c>
      <c r="C2875" t="s">
        <v>1</v>
      </c>
      <c r="D2875" t="s">
        <v>7626</v>
      </c>
    </row>
    <row r="2876" spans="1:4" x14ac:dyDescent="0.55000000000000004">
      <c r="A2876" t="s">
        <v>5240</v>
      </c>
      <c r="B2876" s="1">
        <v>40984</v>
      </c>
      <c r="C2876" t="s">
        <v>1</v>
      </c>
      <c r="D2876" t="s">
        <v>7608</v>
      </c>
    </row>
    <row r="2877" spans="1:4" x14ac:dyDescent="0.55000000000000004">
      <c r="A2877" t="s">
        <v>5241</v>
      </c>
      <c r="B2877" s="1">
        <v>40984</v>
      </c>
      <c r="C2877" t="s">
        <v>138</v>
      </c>
      <c r="D2877" t="s">
        <v>7627</v>
      </c>
    </row>
    <row r="2878" spans="1:4" x14ac:dyDescent="0.55000000000000004">
      <c r="A2878" t="s">
        <v>5245</v>
      </c>
      <c r="B2878" s="1">
        <v>40984</v>
      </c>
      <c r="C2878" t="s">
        <v>138</v>
      </c>
      <c r="D2878" t="s">
        <v>7628</v>
      </c>
    </row>
    <row r="2879" spans="1:4" x14ac:dyDescent="0.55000000000000004">
      <c r="A2879" t="s">
        <v>5246</v>
      </c>
      <c r="B2879" s="1">
        <v>40984</v>
      </c>
      <c r="C2879" t="s">
        <v>138</v>
      </c>
      <c r="D2879" t="s">
        <v>7623</v>
      </c>
    </row>
    <row r="2880" spans="1:4" x14ac:dyDescent="0.55000000000000004">
      <c r="A2880" t="s">
        <v>5247</v>
      </c>
      <c r="B2880" s="1">
        <v>40987</v>
      </c>
      <c r="C2880" t="s">
        <v>138</v>
      </c>
      <c r="D2880" t="s">
        <v>6350</v>
      </c>
    </row>
    <row r="2881" spans="1:4" x14ac:dyDescent="0.55000000000000004">
      <c r="A2881" t="s">
        <v>5248</v>
      </c>
      <c r="B2881" s="1">
        <v>40987</v>
      </c>
      <c r="C2881" t="s">
        <v>1</v>
      </c>
      <c r="D2881" t="s">
        <v>7629</v>
      </c>
    </row>
    <row r="2882" spans="1:4" x14ac:dyDescent="0.55000000000000004">
      <c r="A2882" t="s">
        <v>5249</v>
      </c>
      <c r="B2882" s="1">
        <v>40987</v>
      </c>
      <c r="C2882" t="s">
        <v>1</v>
      </c>
      <c r="D2882" t="s">
        <v>7574</v>
      </c>
    </row>
    <row r="2883" spans="1:4" x14ac:dyDescent="0.55000000000000004">
      <c r="A2883" t="s">
        <v>5250</v>
      </c>
      <c r="B2883" s="1">
        <v>40987</v>
      </c>
      <c r="C2883" t="s">
        <v>1</v>
      </c>
      <c r="D2883" t="s">
        <v>7630</v>
      </c>
    </row>
    <row r="2884" spans="1:4" x14ac:dyDescent="0.55000000000000004">
      <c r="A2884" t="s">
        <v>5255</v>
      </c>
      <c r="B2884" s="1">
        <v>40987</v>
      </c>
      <c r="C2884" t="s">
        <v>1</v>
      </c>
      <c r="D2884" t="s">
        <v>7631</v>
      </c>
    </row>
    <row r="2885" spans="1:4" x14ac:dyDescent="0.55000000000000004">
      <c r="A2885" t="s">
        <v>5256</v>
      </c>
      <c r="B2885" s="1">
        <v>40987</v>
      </c>
      <c r="C2885" t="s">
        <v>138</v>
      </c>
      <c r="D2885" t="s">
        <v>7632</v>
      </c>
    </row>
    <row r="2886" spans="1:4" x14ac:dyDescent="0.55000000000000004">
      <c r="A2886" t="s">
        <v>5257</v>
      </c>
      <c r="B2886" s="1">
        <v>40987</v>
      </c>
      <c r="C2886" t="s">
        <v>1</v>
      </c>
      <c r="D2886" t="s">
        <v>7633</v>
      </c>
    </row>
    <row r="2887" spans="1:4" x14ac:dyDescent="0.55000000000000004">
      <c r="A2887" t="s">
        <v>5258</v>
      </c>
      <c r="B2887" s="1">
        <v>40987</v>
      </c>
      <c r="C2887" t="s">
        <v>138</v>
      </c>
      <c r="D2887" t="s">
        <v>7634</v>
      </c>
    </row>
    <row r="2888" spans="1:4" x14ac:dyDescent="0.55000000000000004">
      <c r="A2888" t="s">
        <v>5259</v>
      </c>
      <c r="B2888" s="1">
        <v>40987</v>
      </c>
      <c r="C2888" t="s">
        <v>1</v>
      </c>
      <c r="D2888" t="s">
        <v>7635</v>
      </c>
    </row>
    <row r="2889" spans="1:4" x14ac:dyDescent="0.55000000000000004">
      <c r="A2889" t="s">
        <v>5260</v>
      </c>
      <c r="B2889" s="1">
        <v>40987</v>
      </c>
      <c r="C2889" t="s">
        <v>1</v>
      </c>
      <c r="D2889" t="s">
        <v>7636</v>
      </c>
    </row>
    <row r="2890" spans="1:4" x14ac:dyDescent="0.55000000000000004">
      <c r="A2890" t="s">
        <v>5261</v>
      </c>
      <c r="B2890" s="1">
        <v>40987</v>
      </c>
      <c r="C2890" t="s">
        <v>138</v>
      </c>
      <c r="D2890" t="s">
        <v>7637</v>
      </c>
    </row>
    <row r="2891" spans="1:4" x14ac:dyDescent="0.55000000000000004">
      <c r="A2891" t="s">
        <v>5262</v>
      </c>
      <c r="B2891" s="1">
        <v>40987</v>
      </c>
      <c r="C2891" t="s">
        <v>1</v>
      </c>
      <c r="D2891" t="s">
        <v>7638</v>
      </c>
    </row>
    <row r="2892" spans="1:4" x14ac:dyDescent="0.55000000000000004">
      <c r="A2892" t="s">
        <v>5263</v>
      </c>
      <c r="B2892" s="1">
        <v>40987</v>
      </c>
      <c r="C2892" t="s">
        <v>1</v>
      </c>
      <c r="D2892" t="s">
        <v>7639</v>
      </c>
    </row>
    <row r="2893" spans="1:4" x14ac:dyDescent="0.55000000000000004">
      <c r="A2893" t="s">
        <v>5264</v>
      </c>
      <c r="B2893" s="1">
        <v>40987</v>
      </c>
      <c r="C2893" t="s">
        <v>138</v>
      </c>
      <c r="D2893" t="s">
        <v>6420</v>
      </c>
    </row>
    <row r="2894" spans="1:4" x14ac:dyDescent="0.55000000000000004">
      <c r="A2894" t="s">
        <v>5267</v>
      </c>
      <c r="B2894" s="1">
        <v>40987</v>
      </c>
      <c r="C2894" t="s">
        <v>138</v>
      </c>
      <c r="D2894" t="s">
        <v>6134</v>
      </c>
    </row>
    <row r="2895" spans="1:4" x14ac:dyDescent="0.55000000000000004">
      <c r="A2895" t="s">
        <v>7640</v>
      </c>
      <c r="B2895" s="1">
        <v>40988</v>
      </c>
      <c r="C2895" t="s">
        <v>1</v>
      </c>
      <c r="D2895" t="s">
        <v>7541</v>
      </c>
    </row>
    <row r="2896" spans="1:4" x14ac:dyDescent="0.55000000000000004">
      <c r="A2896" t="s">
        <v>5268</v>
      </c>
      <c r="B2896" s="1">
        <v>40988</v>
      </c>
      <c r="C2896" t="s">
        <v>138</v>
      </c>
      <c r="D2896" t="s">
        <v>7587</v>
      </c>
    </row>
    <row r="2897" spans="1:4" x14ac:dyDescent="0.55000000000000004">
      <c r="A2897" t="s">
        <v>5269</v>
      </c>
      <c r="B2897" s="1">
        <v>40989</v>
      </c>
      <c r="C2897" t="s">
        <v>138</v>
      </c>
      <c r="D2897" t="s">
        <v>7601</v>
      </c>
    </row>
    <row r="2898" spans="1:4" x14ac:dyDescent="0.55000000000000004">
      <c r="A2898" t="s">
        <v>5270</v>
      </c>
      <c r="B2898" s="1">
        <v>40989</v>
      </c>
      <c r="C2898" t="s">
        <v>138</v>
      </c>
      <c r="D2898" t="s">
        <v>7641</v>
      </c>
    </row>
    <row r="2899" spans="1:4" x14ac:dyDescent="0.55000000000000004">
      <c r="A2899" t="s">
        <v>5273</v>
      </c>
      <c r="B2899" s="1">
        <v>40989</v>
      </c>
      <c r="C2899" t="s">
        <v>138</v>
      </c>
      <c r="D2899" t="s">
        <v>6103</v>
      </c>
    </row>
    <row r="2900" spans="1:4" x14ac:dyDescent="0.55000000000000004">
      <c r="A2900" t="s">
        <v>5274</v>
      </c>
      <c r="B2900" s="1">
        <v>40989</v>
      </c>
      <c r="C2900" t="s">
        <v>138</v>
      </c>
      <c r="D2900" t="s">
        <v>7603</v>
      </c>
    </row>
    <row r="2901" spans="1:4" x14ac:dyDescent="0.55000000000000004">
      <c r="A2901" t="s">
        <v>5275</v>
      </c>
      <c r="B2901" s="1">
        <v>40989</v>
      </c>
      <c r="C2901" t="s">
        <v>1</v>
      </c>
      <c r="D2901" t="s">
        <v>7642</v>
      </c>
    </row>
    <row r="2902" spans="1:4" x14ac:dyDescent="0.55000000000000004">
      <c r="A2902" t="s">
        <v>5280</v>
      </c>
      <c r="B2902" s="1">
        <v>40989</v>
      </c>
      <c r="C2902" t="s">
        <v>1</v>
      </c>
      <c r="D2902" t="s">
        <v>7643</v>
      </c>
    </row>
    <row r="2903" spans="1:4" x14ac:dyDescent="0.55000000000000004">
      <c r="A2903" t="s">
        <v>7644</v>
      </c>
      <c r="B2903" s="1">
        <v>40989</v>
      </c>
      <c r="C2903" t="s">
        <v>138</v>
      </c>
      <c r="D2903" t="s">
        <v>7637</v>
      </c>
    </row>
    <row r="2904" spans="1:4" x14ac:dyDescent="0.55000000000000004">
      <c r="A2904" t="s">
        <v>7645</v>
      </c>
      <c r="B2904" s="1">
        <v>40989</v>
      </c>
      <c r="C2904" t="s">
        <v>1</v>
      </c>
      <c r="D2904" t="s">
        <v>7646</v>
      </c>
    </row>
    <row r="2905" spans="1:4" x14ac:dyDescent="0.55000000000000004">
      <c r="A2905" t="s">
        <v>7647</v>
      </c>
      <c r="B2905" s="1">
        <v>40989</v>
      </c>
      <c r="C2905" t="s">
        <v>1</v>
      </c>
      <c r="D2905" t="s">
        <v>7597</v>
      </c>
    </row>
    <row r="2906" spans="1:4" x14ac:dyDescent="0.55000000000000004">
      <c r="A2906" t="s">
        <v>7648</v>
      </c>
      <c r="B2906" s="1">
        <v>40989</v>
      </c>
      <c r="C2906" t="s">
        <v>1</v>
      </c>
      <c r="D2906" t="s">
        <v>7595</v>
      </c>
    </row>
    <row r="2907" spans="1:4" x14ac:dyDescent="0.55000000000000004">
      <c r="A2907" t="s">
        <v>7649</v>
      </c>
      <c r="B2907" s="1">
        <v>40989</v>
      </c>
      <c r="C2907" t="s">
        <v>1</v>
      </c>
      <c r="D2907" t="s">
        <v>7594</v>
      </c>
    </row>
    <row r="2908" spans="1:4" x14ac:dyDescent="0.55000000000000004">
      <c r="A2908" t="s">
        <v>7650</v>
      </c>
      <c r="B2908" s="1">
        <v>40989</v>
      </c>
      <c r="C2908" t="s">
        <v>1</v>
      </c>
      <c r="D2908" t="s">
        <v>7651</v>
      </c>
    </row>
    <row r="2909" spans="1:4" x14ac:dyDescent="0.55000000000000004">
      <c r="A2909" t="s">
        <v>7652</v>
      </c>
      <c r="B2909" s="1">
        <v>40989</v>
      </c>
      <c r="C2909" t="s">
        <v>1</v>
      </c>
      <c r="D2909" t="s">
        <v>7052</v>
      </c>
    </row>
    <row r="2910" spans="1:4" x14ac:dyDescent="0.55000000000000004">
      <c r="A2910" t="s">
        <v>7653</v>
      </c>
      <c r="B2910" s="1">
        <v>40989</v>
      </c>
      <c r="C2910" t="s">
        <v>1</v>
      </c>
      <c r="D2910" t="s">
        <v>7654</v>
      </c>
    </row>
    <row r="2911" spans="1:4" x14ac:dyDescent="0.55000000000000004">
      <c r="A2911" t="s">
        <v>7655</v>
      </c>
      <c r="B2911" s="1">
        <v>40989</v>
      </c>
      <c r="C2911" t="s">
        <v>1</v>
      </c>
      <c r="D2911" t="s">
        <v>7656</v>
      </c>
    </row>
    <row r="2912" spans="1:4" x14ac:dyDescent="0.55000000000000004">
      <c r="A2912" t="s">
        <v>5283</v>
      </c>
      <c r="B2912" s="1">
        <v>40989</v>
      </c>
      <c r="C2912" t="s">
        <v>138</v>
      </c>
      <c r="D2912" t="s">
        <v>7657</v>
      </c>
    </row>
    <row r="2913" spans="1:4" x14ac:dyDescent="0.55000000000000004">
      <c r="A2913" t="s">
        <v>5284</v>
      </c>
      <c r="B2913" s="1">
        <v>40989</v>
      </c>
      <c r="C2913" t="s">
        <v>1</v>
      </c>
      <c r="D2913" t="s">
        <v>7658</v>
      </c>
    </row>
    <row r="2914" spans="1:4" x14ac:dyDescent="0.55000000000000004">
      <c r="A2914" t="s">
        <v>5285</v>
      </c>
      <c r="B2914" s="1">
        <v>40989</v>
      </c>
      <c r="C2914" t="s">
        <v>1</v>
      </c>
      <c r="D2914" t="s">
        <v>7659</v>
      </c>
    </row>
    <row r="2915" spans="1:4" x14ac:dyDescent="0.55000000000000004">
      <c r="A2915" t="s">
        <v>5294</v>
      </c>
      <c r="B2915" s="1">
        <v>40989</v>
      </c>
      <c r="C2915" t="s">
        <v>138</v>
      </c>
      <c r="D2915" t="s">
        <v>7659</v>
      </c>
    </row>
    <row r="2916" spans="1:4" x14ac:dyDescent="0.55000000000000004">
      <c r="A2916" t="s">
        <v>5295</v>
      </c>
      <c r="B2916" s="1">
        <v>40989</v>
      </c>
      <c r="C2916" t="s">
        <v>138</v>
      </c>
      <c r="D2916" t="s">
        <v>7660</v>
      </c>
    </row>
    <row r="2917" spans="1:4" x14ac:dyDescent="0.55000000000000004">
      <c r="A2917" t="s">
        <v>5296</v>
      </c>
      <c r="B2917" s="1">
        <v>40989</v>
      </c>
      <c r="C2917" t="s">
        <v>138</v>
      </c>
      <c r="D2917" t="s">
        <v>6103</v>
      </c>
    </row>
    <row r="2918" spans="1:4" x14ac:dyDescent="0.55000000000000004">
      <c r="A2918" t="s">
        <v>5297</v>
      </c>
      <c r="B2918" s="1">
        <v>40989</v>
      </c>
      <c r="C2918" t="s">
        <v>138</v>
      </c>
      <c r="D2918" t="s">
        <v>7661</v>
      </c>
    </row>
    <row r="2919" spans="1:4" x14ac:dyDescent="0.55000000000000004">
      <c r="A2919" t="s">
        <v>5304</v>
      </c>
      <c r="B2919" s="1">
        <v>40989</v>
      </c>
      <c r="C2919" t="s">
        <v>138</v>
      </c>
      <c r="D2919" t="s">
        <v>7662</v>
      </c>
    </row>
    <row r="2920" spans="1:4" x14ac:dyDescent="0.55000000000000004">
      <c r="A2920" t="s">
        <v>5305</v>
      </c>
      <c r="B2920" s="1">
        <v>40989</v>
      </c>
      <c r="C2920" t="s">
        <v>138</v>
      </c>
      <c r="D2920" t="s">
        <v>7663</v>
      </c>
    </row>
    <row r="2921" spans="1:4" x14ac:dyDescent="0.55000000000000004">
      <c r="A2921" t="s">
        <v>5306</v>
      </c>
      <c r="B2921" s="1">
        <v>40989</v>
      </c>
      <c r="C2921" t="s">
        <v>138</v>
      </c>
      <c r="D2921" t="s">
        <v>7664</v>
      </c>
    </row>
    <row r="2922" spans="1:4" x14ac:dyDescent="0.55000000000000004">
      <c r="A2922" t="s">
        <v>7665</v>
      </c>
      <c r="B2922" s="1">
        <v>40989</v>
      </c>
      <c r="C2922" t="s">
        <v>138</v>
      </c>
      <c r="D2922" t="s">
        <v>7666</v>
      </c>
    </row>
    <row r="2923" spans="1:4" x14ac:dyDescent="0.55000000000000004">
      <c r="A2923" t="s">
        <v>5307</v>
      </c>
      <c r="B2923" s="1">
        <v>40990</v>
      </c>
      <c r="C2923" t="s">
        <v>138</v>
      </c>
      <c r="D2923" t="s">
        <v>7667</v>
      </c>
    </row>
    <row r="2924" spans="1:4" x14ac:dyDescent="0.55000000000000004">
      <c r="A2924" t="s">
        <v>5310</v>
      </c>
      <c r="B2924" s="1">
        <v>40990</v>
      </c>
      <c r="C2924" t="s">
        <v>138</v>
      </c>
      <c r="D2924" t="s">
        <v>7668</v>
      </c>
    </row>
    <row r="2925" spans="1:4" x14ac:dyDescent="0.55000000000000004">
      <c r="A2925" t="s">
        <v>5311</v>
      </c>
      <c r="B2925" s="1">
        <v>40990</v>
      </c>
      <c r="C2925" t="s">
        <v>1</v>
      </c>
      <c r="D2925" t="s">
        <v>7669</v>
      </c>
    </row>
    <row r="2926" spans="1:4" x14ac:dyDescent="0.55000000000000004">
      <c r="A2926" t="s">
        <v>5312</v>
      </c>
      <c r="B2926" s="1">
        <v>40990</v>
      </c>
      <c r="C2926" t="s">
        <v>1</v>
      </c>
      <c r="D2926" t="s">
        <v>7670</v>
      </c>
    </row>
    <row r="2927" spans="1:4" x14ac:dyDescent="0.55000000000000004">
      <c r="A2927" t="s">
        <v>5313</v>
      </c>
      <c r="B2927" s="1">
        <v>40990</v>
      </c>
      <c r="C2927" t="s">
        <v>1</v>
      </c>
      <c r="D2927" t="s">
        <v>7630</v>
      </c>
    </row>
    <row r="2928" spans="1:4" x14ac:dyDescent="0.55000000000000004">
      <c r="A2928" t="s">
        <v>5314</v>
      </c>
      <c r="B2928" s="1">
        <v>40990</v>
      </c>
      <c r="C2928" t="s">
        <v>1</v>
      </c>
      <c r="D2928" t="s">
        <v>7671</v>
      </c>
    </row>
    <row r="2929" spans="1:4" x14ac:dyDescent="0.55000000000000004">
      <c r="A2929" t="s">
        <v>5317</v>
      </c>
      <c r="B2929" s="1">
        <v>40990</v>
      </c>
      <c r="C2929" t="s">
        <v>1</v>
      </c>
      <c r="D2929" t="s">
        <v>7552</v>
      </c>
    </row>
    <row r="2930" spans="1:4" x14ac:dyDescent="0.55000000000000004">
      <c r="A2930" t="s">
        <v>5318</v>
      </c>
      <c r="B2930" s="1">
        <v>40990</v>
      </c>
      <c r="C2930" t="s">
        <v>138</v>
      </c>
      <c r="D2930" t="s">
        <v>7672</v>
      </c>
    </row>
    <row r="2931" spans="1:4" x14ac:dyDescent="0.55000000000000004">
      <c r="A2931" t="s">
        <v>7673</v>
      </c>
      <c r="B2931" s="1">
        <v>40990</v>
      </c>
      <c r="C2931" t="s">
        <v>138</v>
      </c>
      <c r="D2931" t="s">
        <v>7674</v>
      </c>
    </row>
    <row r="2932" spans="1:4" x14ac:dyDescent="0.55000000000000004">
      <c r="A2932" t="s">
        <v>7675</v>
      </c>
      <c r="B2932" s="1">
        <v>40990</v>
      </c>
      <c r="C2932" t="s">
        <v>138</v>
      </c>
      <c r="D2932" t="s">
        <v>7143</v>
      </c>
    </row>
    <row r="2933" spans="1:4" x14ac:dyDescent="0.55000000000000004">
      <c r="A2933" t="s">
        <v>5320</v>
      </c>
      <c r="B2933" s="1">
        <v>40990</v>
      </c>
      <c r="C2933" t="s">
        <v>138</v>
      </c>
      <c r="D2933" t="s">
        <v>7676</v>
      </c>
    </row>
    <row r="2934" spans="1:4" x14ac:dyDescent="0.55000000000000004">
      <c r="A2934" t="s">
        <v>5321</v>
      </c>
      <c r="B2934" s="1">
        <v>40991</v>
      </c>
      <c r="C2934" t="s">
        <v>138</v>
      </c>
      <c r="D2934" t="s">
        <v>7677</v>
      </c>
    </row>
    <row r="2935" spans="1:4" x14ac:dyDescent="0.55000000000000004">
      <c r="A2935" t="s">
        <v>5323</v>
      </c>
      <c r="B2935" s="1">
        <v>40991</v>
      </c>
      <c r="C2935" t="s">
        <v>138</v>
      </c>
      <c r="D2935" t="s">
        <v>7678</v>
      </c>
    </row>
    <row r="2936" spans="1:4" x14ac:dyDescent="0.55000000000000004">
      <c r="A2936" t="s">
        <v>5325</v>
      </c>
      <c r="B2936" s="1">
        <v>40991</v>
      </c>
      <c r="C2936" t="s">
        <v>138</v>
      </c>
      <c r="D2936" t="s">
        <v>7679</v>
      </c>
    </row>
    <row r="2937" spans="1:4" x14ac:dyDescent="0.55000000000000004">
      <c r="A2937" t="s">
        <v>5326</v>
      </c>
      <c r="B2937" s="1">
        <v>40991</v>
      </c>
      <c r="C2937" t="s">
        <v>138</v>
      </c>
      <c r="D2937" t="s">
        <v>7680</v>
      </c>
    </row>
    <row r="2938" spans="1:4" x14ac:dyDescent="0.55000000000000004">
      <c r="A2938" t="s">
        <v>5328</v>
      </c>
      <c r="B2938" s="1">
        <v>40991</v>
      </c>
      <c r="C2938" t="s">
        <v>138</v>
      </c>
      <c r="D2938" t="s">
        <v>7277</v>
      </c>
    </row>
    <row r="2939" spans="1:4" x14ac:dyDescent="0.55000000000000004">
      <c r="A2939" t="s">
        <v>5329</v>
      </c>
      <c r="B2939" s="1">
        <v>40991</v>
      </c>
      <c r="C2939" t="s">
        <v>138</v>
      </c>
      <c r="D2939" t="s">
        <v>7681</v>
      </c>
    </row>
    <row r="2940" spans="1:4" x14ac:dyDescent="0.55000000000000004">
      <c r="A2940" t="s">
        <v>7682</v>
      </c>
      <c r="B2940" s="1">
        <v>40991</v>
      </c>
      <c r="C2940" t="s">
        <v>138</v>
      </c>
      <c r="D2940" t="s">
        <v>7683</v>
      </c>
    </row>
    <row r="2941" spans="1:4" x14ac:dyDescent="0.55000000000000004">
      <c r="A2941" t="s">
        <v>5336</v>
      </c>
      <c r="B2941" s="1">
        <v>40991</v>
      </c>
      <c r="C2941" t="s">
        <v>138</v>
      </c>
      <c r="D2941" t="s">
        <v>7684</v>
      </c>
    </row>
    <row r="2942" spans="1:4" x14ac:dyDescent="0.55000000000000004">
      <c r="A2942" t="s">
        <v>5339</v>
      </c>
      <c r="B2942" s="1">
        <v>40991</v>
      </c>
      <c r="C2942" t="s">
        <v>138</v>
      </c>
      <c r="D2942" t="s">
        <v>7685</v>
      </c>
    </row>
    <row r="2943" spans="1:4" x14ac:dyDescent="0.55000000000000004">
      <c r="A2943" t="s">
        <v>5340</v>
      </c>
      <c r="B2943" s="1">
        <v>40991</v>
      </c>
      <c r="C2943" t="s">
        <v>138</v>
      </c>
      <c r="D2943" t="s">
        <v>7686</v>
      </c>
    </row>
    <row r="2944" spans="1:4" x14ac:dyDescent="0.55000000000000004">
      <c r="A2944" t="s">
        <v>5343</v>
      </c>
      <c r="B2944" s="1">
        <v>40991</v>
      </c>
      <c r="C2944" t="s">
        <v>138</v>
      </c>
      <c r="D2944" t="s">
        <v>7687</v>
      </c>
    </row>
    <row r="2945" spans="1:4" x14ac:dyDescent="0.55000000000000004">
      <c r="A2945" t="s">
        <v>5346</v>
      </c>
      <c r="B2945" s="1">
        <v>40991</v>
      </c>
      <c r="C2945" t="s">
        <v>138</v>
      </c>
      <c r="D2945" t="s">
        <v>7688</v>
      </c>
    </row>
    <row r="2946" spans="1:4" x14ac:dyDescent="0.55000000000000004">
      <c r="A2946" t="s">
        <v>5348</v>
      </c>
      <c r="B2946" s="1">
        <v>40991</v>
      </c>
      <c r="C2946" t="s">
        <v>138</v>
      </c>
      <c r="D2946" t="s">
        <v>7596</v>
      </c>
    </row>
    <row r="2947" spans="1:4" x14ac:dyDescent="0.55000000000000004">
      <c r="A2947" t="s">
        <v>5349</v>
      </c>
      <c r="B2947" s="1">
        <v>40991</v>
      </c>
      <c r="C2947" t="s">
        <v>1</v>
      </c>
      <c r="D2947" t="s">
        <v>7214</v>
      </c>
    </row>
    <row r="2948" spans="1:4" x14ac:dyDescent="0.55000000000000004">
      <c r="A2948" t="s">
        <v>5352</v>
      </c>
      <c r="B2948" s="1">
        <v>40991</v>
      </c>
      <c r="C2948" t="s">
        <v>1</v>
      </c>
      <c r="D2948" t="s">
        <v>7689</v>
      </c>
    </row>
    <row r="2949" spans="1:4" x14ac:dyDescent="0.55000000000000004">
      <c r="A2949" t="s">
        <v>5353</v>
      </c>
      <c r="B2949" s="1">
        <v>40991</v>
      </c>
      <c r="C2949" t="s">
        <v>1</v>
      </c>
      <c r="D2949" t="s">
        <v>7690</v>
      </c>
    </row>
    <row r="2950" spans="1:4" x14ac:dyDescent="0.55000000000000004">
      <c r="A2950" t="s">
        <v>5354</v>
      </c>
      <c r="B2950" s="1">
        <v>40991</v>
      </c>
      <c r="C2950" t="s">
        <v>1</v>
      </c>
      <c r="D2950" t="s">
        <v>7691</v>
      </c>
    </row>
    <row r="2951" spans="1:4" x14ac:dyDescent="0.55000000000000004">
      <c r="A2951" t="s">
        <v>5355</v>
      </c>
      <c r="B2951" s="1">
        <v>40991</v>
      </c>
      <c r="C2951" t="s">
        <v>1</v>
      </c>
      <c r="D2951" t="s">
        <v>7692</v>
      </c>
    </row>
    <row r="2952" spans="1:4" x14ac:dyDescent="0.55000000000000004">
      <c r="A2952" t="s">
        <v>5356</v>
      </c>
      <c r="B2952" s="1">
        <v>40991</v>
      </c>
      <c r="C2952" t="s">
        <v>1</v>
      </c>
      <c r="D2952" t="s">
        <v>7693</v>
      </c>
    </row>
    <row r="2953" spans="1:4" x14ac:dyDescent="0.55000000000000004">
      <c r="A2953" t="s">
        <v>5357</v>
      </c>
      <c r="B2953" s="1">
        <v>40991</v>
      </c>
      <c r="C2953" t="s">
        <v>1</v>
      </c>
      <c r="D2953" t="s">
        <v>7694</v>
      </c>
    </row>
    <row r="2954" spans="1:4" x14ac:dyDescent="0.55000000000000004">
      <c r="A2954" t="s">
        <v>5358</v>
      </c>
      <c r="B2954" s="1">
        <v>40991</v>
      </c>
      <c r="C2954" t="s">
        <v>1</v>
      </c>
      <c r="D2954" t="s">
        <v>7695</v>
      </c>
    </row>
    <row r="2955" spans="1:4" x14ac:dyDescent="0.55000000000000004">
      <c r="A2955" t="s">
        <v>5359</v>
      </c>
      <c r="B2955" s="1">
        <v>40991</v>
      </c>
      <c r="C2955" t="s">
        <v>1</v>
      </c>
      <c r="D2955" t="s">
        <v>7696</v>
      </c>
    </row>
    <row r="2956" spans="1:4" x14ac:dyDescent="0.55000000000000004">
      <c r="A2956" t="s">
        <v>7697</v>
      </c>
      <c r="B2956" s="1">
        <v>40991</v>
      </c>
      <c r="C2956" t="s">
        <v>7698</v>
      </c>
      <c r="D2956" t="s">
        <v>7699</v>
      </c>
    </row>
    <row r="2957" spans="1:4" x14ac:dyDescent="0.55000000000000004">
      <c r="A2957" t="s">
        <v>7700</v>
      </c>
      <c r="B2957" s="1">
        <v>40991</v>
      </c>
      <c r="C2957" t="s">
        <v>7698</v>
      </c>
      <c r="D2957" t="s">
        <v>7701</v>
      </c>
    </row>
    <row r="2958" spans="1:4" x14ac:dyDescent="0.55000000000000004">
      <c r="A2958" t="s">
        <v>7702</v>
      </c>
      <c r="B2958" s="1">
        <v>40991</v>
      </c>
      <c r="C2958" t="s">
        <v>7698</v>
      </c>
      <c r="D2958" t="s">
        <v>7703</v>
      </c>
    </row>
    <row r="2959" spans="1:4" x14ac:dyDescent="0.55000000000000004">
      <c r="A2959" t="s">
        <v>7704</v>
      </c>
      <c r="B2959" s="1">
        <v>40991</v>
      </c>
      <c r="C2959" t="s">
        <v>138</v>
      </c>
      <c r="D2959" t="s">
        <v>7705</v>
      </c>
    </row>
    <row r="2960" spans="1:4" x14ac:dyDescent="0.55000000000000004">
      <c r="A2960" t="s">
        <v>7706</v>
      </c>
      <c r="B2960" s="1">
        <v>40991</v>
      </c>
      <c r="C2960" t="s">
        <v>1</v>
      </c>
      <c r="D2960" t="s">
        <v>7707</v>
      </c>
    </row>
    <row r="2961" spans="1:4" x14ac:dyDescent="0.55000000000000004">
      <c r="A2961" t="s">
        <v>7708</v>
      </c>
      <c r="B2961" s="1">
        <v>40991</v>
      </c>
      <c r="C2961" t="s">
        <v>1</v>
      </c>
      <c r="D2961" t="s">
        <v>7709</v>
      </c>
    </row>
    <row r="2962" spans="1:4" x14ac:dyDescent="0.55000000000000004">
      <c r="A2962" t="s">
        <v>7710</v>
      </c>
      <c r="B2962" s="1">
        <v>40991</v>
      </c>
      <c r="C2962" t="s">
        <v>138</v>
      </c>
      <c r="D2962" t="s">
        <v>5834</v>
      </c>
    </row>
    <row r="2963" spans="1:4" x14ac:dyDescent="0.55000000000000004">
      <c r="A2963" t="s">
        <v>7711</v>
      </c>
      <c r="B2963" s="1">
        <v>40993</v>
      </c>
      <c r="C2963" t="s">
        <v>138</v>
      </c>
      <c r="D2963" t="s">
        <v>7712</v>
      </c>
    </row>
    <row r="2964" spans="1:4" x14ac:dyDescent="0.55000000000000004">
      <c r="A2964" t="s">
        <v>7713</v>
      </c>
      <c r="B2964" s="1">
        <v>40993</v>
      </c>
      <c r="C2964" t="s">
        <v>138</v>
      </c>
      <c r="D2964" t="s">
        <v>7714</v>
      </c>
    </row>
    <row r="2965" spans="1:4" x14ac:dyDescent="0.55000000000000004">
      <c r="A2965" t="s">
        <v>7715</v>
      </c>
      <c r="B2965" s="1">
        <v>40993</v>
      </c>
      <c r="C2965" t="s">
        <v>138</v>
      </c>
      <c r="D2965" t="s">
        <v>7716</v>
      </c>
    </row>
    <row r="2966" spans="1:4" x14ac:dyDescent="0.55000000000000004">
      <c r="A2966" t="s">
        <v>7717</v>
      </c>
      <c r="B2966" s="1">
        <v>40993</v>
      </c>
      <c r="C2966" t="s">
        <v>138</v>
      </c>
      <c r="D2966" t="s">
        <v>7718</v>
      </c>
    </row>
    <row r="2967" spans="1:4" x14ac:dyDescent="0.55000000000000004">
      <c r="A2967" t="s">
        <v>7719</v>
      </c>
      <c r="B2967" s="1">
        <v>40994</v>
      </c>
      <c r="C2967" t="s">
        <v>1</v>
      </c>
      <c r="D2967" t="s">
        <v>7720</v>
      </c>
    </row>
    <row r="2968" spans="1:4" x14ac:dyDescent="0.55000000000000004">
      <c r="A2968" t="s">
        <v>7721</v>
      </c>
      <c r="B2968" s="1">
        <v>40994</v>
      </c>
      <c r="C2968" t="s">
        <v>138</v>
      </c>
      <c r="D2968" t="s">
        <v>6537</v>
      </c>
    </row>
    <row r="2969" spans="1:4" x14ac:dyDescent="0.55000000000000004">
      <c r="A2969" t="s">
        <v>7722</v>
      </c>
      <c r="B2969" s="1">
        <v>40994</v>
      </c>
      <c r="C2969" t="s">
        <v>1</v>
      </c>
      <c r="D2969" t="s">
        <v>7642</v>
      </c>
    </row>
    <row r="2970" spans="1:4" x14ac:dyDescent="0.55000000000000004">
      <c r="A2970" t="s">
        <v>7723</v>
      </c>
      <c r="B2970" s="1">
        <v>40994</v>
      </c>
      <c r="C2970" t="s">
        <v>1</v>
      </c>
      <c r="D2970" t="s">
        <v>7724</v>
      </c>
    </row>
    <row r="2971" spans="1:4" x14ac:dyDescent="0.55000000000000004">
      <c r="A2971" t="s">
        <v>7725</v>
      </c>
      <c r="B2971" s="1">
        <v>40994</v>
      </c>
      <c r="C2971" t="s">
        <v>1</v>
      </c>
      <c r="D2971" t="s">
        <v>7726</v>
      </c>
    </row>
    <row r="2972" spans="1:4" x14ac:dyDescent="0.55000000000000004">
      <c r="A2972" t="s">
        <v>7727</v>
      </c>
      <c r="B2972" s="1">
        <v>40994</v>
      </c>
      <c r="C2972" t="s">
        <v>1</v>
      </c>
      <c r="D2972" t="s">
        <v>7342</v>
      </c>
    </row>
    <row r="2973" spans="1:4" x14ac:dyDescent="0.55000000000000004">
      <c r="A2973" t="s">
        <v>7728</v>
      </c>
      <c r="B2973" s="1">
        <v>40994</v>
      </c>
      <c r="C2973" t="s">
        <v>1</v>
      </c>
      <c r="D2973" t="s">
        <v>7591</v>
      </c>
    </row>
    <row r="2974" spans="1:4" x14ac:dyDescent="0.55000000000000004">
      <c r="A2974" t="s">
        <v>7729</v>
      </c>
      <c r="B2974" s="1">
        <v>40994</v>
      </c>
      <c r="C2974" t="s">
        <v>1</v>
      </c>
      <c r="D2974" t="s">
        <v>7052</v>
      </c>
    </row>
    <row r="2975" spans="1:4" x14ac:dyDescent="0.55000000000000004">
      <c r="A2975" t="s">
        <v>7730</v>
      </c>
      <c r="B2975" s="1">
        <v>40994</v>
      </c>
      <c r="C2975" t="s">
        <v>1</v>
      </c>
      <c r="D2975" t="s">
        <v>7731</v>
      </c>
    </row>
    <row r="2976" spans="1:4" x14ac:dyDescent="0.55000000000000004">
      <c r="A2976" t="s">
        <v>7732</v>
      </c>
      <c r="B2976" s="1">
        <v>40994</v>
      </c>
      <c r="C2976" t="s">
        <v>1</v>
      </c>
      <c r="D2976" t="s">
        <v>7733</v>
      </c>
    </row>
    <row r="2977" spans="1:4" x14ac:dyDescent="0.55000000000000004">
      <c r="A2977" t="s">
        <v>7734</v>
      </c>
      <c r="B2977" s="1">
        <v>40994</v>
      </c>
      <c r="C2977" t="s">
        <v>1</v>
      </c>
      <c r="D2977" t="s">
        <v>7735</v>
      </c>
    </row>
    <row r="2978" spans="1:4" x14ac:dyDescent="0.55000000000000004">
      <c r="A2978" t="s">
        <v>7736</v>
      </c>
      <c r="B2978" s="1">
        <v>40994</v>
      </c>
      <c r="C2978" t="s">
        <v>1</v>
      </c>
      <c r="D2978" t="s">
        <v>7405</v>
      </c>
    </row>
    <row r="2979" spans="1:4" x14ac:dyDescent="0.55000000000000004">
      <c r="A2979" t="s">
        <v>7737</v>
      </c>
      <c r="B2979" s="1">
        <v>40994</v>
      </c>
      <c r="C2979" t="s">
        <v>1</v>
      </c>
      <c r="D2979" t="s">
        <v>7738</v>
      </c>
    </row>
    <row r="2980" spans="1:4" x14ac:dyDescent="0.55000000000000004">
      <c r="A2980" t="s">
        <v>7739</v>
      </c>
      <c r="B2980" s="1">
        <v>40994</v>
      </c>
      <c r="C2980" t="s">
        <v>1</v>
      </c>
      <c r="D2980" t="s">
        <v>7740</v>
      </c>
    </row>
    <row r="2981" spans="1:4" x14ac:dyDescent="0.55000000000000004">
      <c r="A2981" t="s">
        <v>7741</v>
      </c>
      <c r="B2981" s="1">
        <v>40994</v>
      </c>
      <c r="C2981" t="s">
        <v>1</v>
      </c>
      <c r="D2981" t="s">
        <v>7742</v>
      </c>
    </row>
    <row r="2982" spans="1:4" x14ac:dyDescent="0.55000000000000004">
      <c r="A2982" t="s">
        <v>7743</v>
      </c>
      <c r="B2982" s="1">
        <v>40994</v>
      </c>
      <c r="C2982" t="s">
        <v>1</v>
      </c>
      <c r="D2982" t="s">
        <v>7744</v>
      </c>
    </row>
    <row r="2983" spans="1:4" x14ac:dyDescent="0.55000000000000004">
      <c r="A2983" t="s">
        <v>7745</v>
      </c>
      <c r="B2983" s="1">
        <v>40994</v>
      </c>
      <c r="C2983" t="s">
        <v>1</v>
      </c>
      <c r="D2983" t="s">
        <v>7746</v>
      </c>
    </row>
    <row r="2984" spans="1:4" x14ac:dyDescent="0.55000000000000004">
      <c r="A2984" t="s">
        <v>7747</v>
      </c>
      <c r="B2984" s="1">
        <v>40995</v>
      </c>
      <c r="C2984" t="s">
        <v>138</v>
      </c>
      <c r="D2984" t="s">
        <v>7615</v>
      </c>
    </row>
    <row r="2985" spans="1:4" x14ac:dyDescent="0.55000000000000004">
      <c r="A2985" t="s">
        <v>7748</v>
      </c>
      <c r="B2985" s="1">
        <v>40995</v>
      </c>
      <c r="C2985" t="s">
        <v>138</v>
      </c>
      <c r="D2985" t="s">
        <v>7749</v>
      </c>
    </row>
    <row r="2986" spans="1:4" x14ac:dyDescent="0.55000000000000004">
      <c r="A2986" t="s">
        <v>7750</v>
      </c>
      <c r="B2986" s="1">
        <v>40995</v>
      </c>
      <c r="C2986" t="s">
        <v>7698</v>
      </c>
      <c r="D2986" t="s">
        <v>7751</v>
      </c>
    </row>
    <row r="2987" spans="1:4" x14ac:dyDescent="0.55000000000000004">
      <c r="A2987" t="s">
        <v>7752</v>
      </c>
      <c r="B2987" s="1">
        <v>40995</v>
      </c>
      <c r="C2987" t="s">
        <v>1</v>
      </c>
      <c r="D2987" t="s">
        <v>7753</v>
      </c>
    </row>
    <row r="2988" spans="1:4" x14ac:dyDescent="0.55000000000000004">
      <c r="A2988" t="s">
        <v>7754</v>
      </c>
      <c r="B2988" s="1">
        <v>40995</v>
      </c>
      <c r="C2988" t="s">
        <v>138</v>
      </c>
      <c r="D2988" t="s">
        <v>5973</v>
      </c>
    </row>
    <row r="2989" spans="1:4" x14ac:dyDescent="0.55000000000000004">
      <c r="A2989" t="s">
        <v>7755</v>
      </c>
      <c r="B2989" s="1">
        <v>40995</v>
      </c>
      <c r="C2989" t="s">
        <v>1</v>
      </c>
      <c r="D2989" t="s">
        <v>7642</v>
      </c>
    </row>
    <row r="2990" spans="1:4" x14ac:dyDescent="0.55000000000000004">
      <c r="A2990" t="s">
        <v>7756</v>
      </c>
      <c r="B2990" s="1">
        <v>40995</v>
      </c>
      <c r="C2990" t="s">
        <v>1</v>
      </c>
      <c r="D2990" t="s">
        <v>7757</v>
      </c>
    </row>
    <row r="2991" spans="1:4" x14ac:dyDescent="0.55000000000000004">
      <c r="A2991" t="s">
        <v>7758</v>
      </c>
      <c r="B2991" s="1">
        <v>40996</v>
      </c>
      <c r="C2991" t="s">
        <v>7698</v>
      </c>
      <c r="D2991" t="s">
        <v>7759</v>
      </c>
    </row>
    <row r="2992" spans="1:4" x14ac:dyDescent="0.55000000000000004">
      <c r="A2992" t="s">
        <v>7760</v>
      </c>
      <c r="B2992" s="1">
        <v>40996</v>
      </c>
      <c r="C2992" t="s">
        <v>138</v>
      </c>
      <c r="D2992" t="s">
        <v>7761</v>
      </c>
    </row>
    <row r="2993" spans="1:4" x14ac:dyDescent="0.55000000000000004">
      <c r="A2993" t="s">
        <v>7762</v>
      </c>
      <c r="B2993" s="1">
        <v>40996</v>
      </c>
      <c r="C2993" t="s">
        <v>138</v>
      </c>
      <c r="D2993" t="s">
        <v>7685</v>
      </c>
    </row>
    <row r="2994" spans="1:4" x14ac:dyDescent="0.55000000000000004">
      <c r="A2994" t="s">
        <v>7763</v>
      </c>
      <c r="B2994" s="1">
        <v>40996</v>
      </c>
      <c r="C2994" t="s">
        <v>138</v>
      </c>
      <c r="D2994" t="s">
        <v>7764</v>
      </c>
    </row>
    <row r="2995" spans="1:4" x14ac:dyDescent="0.55000000000000004">
      <c r="A2995" t="s">
        <v>7765</v>
      </c>
      <c r="B2995" s="1">
        <v>40996</v>
      </c>
      <c r="C2995" t="s">
        <v>1</v>
      </c>
      <c r="D2995" t="s">
        <v>7693</v>
      </c>
    </row>
    <row r="2996" spans="1:4" x14ac:dyDescent="0.55000000000000004">
      <c r="A2996" t="s">
        <v>7766</v>
      </c>
      <c r="B2996" s="1">
        <v>40996</v>
      </c>
      <c r="C2996" t="s">
        <v>1</v>
      </c>
      <c r="D2996" t="s">
        <v>7767</v>
      </c>
    </row>
    <row r="2997" spans="1:4" x14ac:dyDescent="0.55000000000000004">
      <c r="A2997" t="s">
        <v>7768</v>
      </c>
      <c r="B2997" s="1">
        <v>40996</v>
      </c>
      <c r="C2997" t="s">
        <v>1</v>
      </c>
      <c r="D2997" t="s">
        <v>7769</v>
      </c>
    </row>
    <row r="2998" spans="1:4" x14ac:dyDescent="0.55000000000000004">
      <c r="A2998" t="s">
        <v>7770</v>
      </c>
      <c r="B2998" s="1">
        <v>40996</v>
      </c>
      <c r="C2998" t="s">
        <v>1</v>
      </c>
      <c r="D2998" t="s">
        <v>7464</v>
      </c>
    </row>
    <row r="2999" spans="1:4" x14ac:dyDescent="0.55000000000000004">
      <c r="A2999" t="s">
        <v>7771</v>
      </c>
      <c r="B2999" s="1">
        <v>40996</v>
      </c>
      <c r="C2999" t="s">
        <v>138</v>
      </c>
      <c r="D2999" t="s">
        <v>7772</v>
      </c>
    </row>
    <row r="3000" spans="1:4" x14ac:dyDescent="0.55000000000000004">
      <c r="A3000" t="s">
        <v>7773</v>
      </c>
      <c r="B3000" s="1">
        <v>40996</v>
      </c>
      <c r="C3000" t="s">
        <v>138</v>
      </c>
      <c r="D3000" t="s">
        <v>7683</v>
      </c>
    </row>
    <row r="3001" spans="1:4" x14ac:dyDescent="0.55000000000000004">
      <c r="A3001" t="s">
        <v>7774</v>
      </c>
      <c r="B3001" s="1">
        <v>40996</v>
      </c>
      <c r="C3001" t="s">
        <v>138</v>
      </c>
      <c r="D3001" t="s">
        <v>7341</v>
      </c>
    </row>
    <row r="3002" spans="1:4" x14ac:dyDescent="0.55000000000000004">
      <c r="A3002" t="s">
        <v>7775</v>
      </c>
      <c r="B3002" s="1">
        <v>40996</v>
      </c>
      <c r="C3002" t="s">
        <v>138</v>
      </c>
      <c r="D3002" t="s">
        <v>7776</v>
      </c>
    </row>
    <row r="3003" spans="1:4" x14ac:dyDescent="0.55000000000000004">
      <c r="A3003" t="s">
        <v>7777</v>
      </c>
      <c r="B3003" s="1">
        <v>40996</v>
      </c>
      <c r="C3003" t="s">
        <v>1</v>
      </c>
      <c r="D3003" t="s">
        <v>7778</v>
      </c>
    </row>
    <row r="3004" spans="1:4" x14ac:dyDescent="0.55000000000000004">
      <c r="A3004" t="s">
        <v>7779</v>
      </c>
      <c r="B3004" s="1">
        <v>40997</v>
      </c>
      <c r="C3004" t="s">
        <v>138</v>
      </c>
      <c r="D3004" t="s">
        <v>7780</v>
      </c>
    </row>
    <row r="3005" spans="1:4" x14ac:dyDescent="0.55000000000000004">
      <c r="A3005" t="s">
        <v>7781</v>
      </c>
      <c r="B3005" s="1">
        <v>40997</v>
      </c>
      <c r="C3005" t="s">
        <v>1</v>
      </c>
      <c r="D3005" t="s">
        <v>7782</v>
      </c>
    </row>
    <row r="3006" spans="1:4" x14ac:dyDescent="0.55000000000000004">
      <c r="A3006" t="s">
        <v>7783</v>
      </c>
      <c r="B3006" s="1">
        <v>40997</v>
      </c>
      <c r="C3006" t="s">
        <v>138</v>
      </c>
      <c r="D3006" t="s">
        <v>7784</v>
      </c>
    </row>
    <row r="3007" spans="1:4" x14ac:dyDescent="0.55000000000000004">
      <c r="A3007" t="s">
        <v>7785</v>
      </c>
      <c r="B3007" s="1">
        <v>40997</v>
      </c>
      <c r="C3007" t="s">
        <v>138</v>
      </c>
      <c r="D3007" t="s">
        <v>7786</v>
      </c>
    </row>
    <row r="3008" spans="1:4" x14ac:dyDescent="0.55000000000000004">
      <c r="A3008" t="s">
        <v>7787</v>
      </c>
      <c r="B3008" s="1">
        <v>40997</v>
      </c>
      <c r="C3008" t="s">
        <v>138</v>
      </c>
      <c r="D3008" t="s">
        <v>7788</v>
      </c>
    </row>
    <row r="3009" spans="1:4" x14ac:dyDescent="0.55000000000000004">
      <c r="A3009" t="s">
        <v>7789</v>
      </c>
      <c r="B3009" s="1">
        <v>40997</v>
      </c>
      <c r="C3009" t="s">
        <v>138</v>
      </c>
      <c r="D3009" t="s">
        <v>7790</v>
      </c>
    </row>
    <row r="3010" spans="1:4" x14ac:dyDescent="0.55000000000000004">
      <c r="A3010" t="s">
        <v>7791</v>
      </c>
      <c r="B3010" s="1">
        <v>40997</v>
      </c>
      <c r="C3010" t="s">
        <v>138</v>
      </c>
      <c r="D3010" t="s">
        <v>7792</v>
      </c>
    </row>
    <row r="3011" spans="1:4" x14ac:dyDescent="0.55000000000000004">
      <c r="A3011" t="s">
        <v>7793</v>
      </c>
      <c r="B3011" s="1">
        <v>40997</v>
      </c>
      <c r="C3011" t="s">
        <v>7698</v>
      </c>
      <c r="D3011" t="s">
        <v>7794</v>
      </c>
    </row>
    <row r="3012" spans="1:4" x14ac:dyDescent="0.55000000000000004">
      <c r="A3012" t="s">
        <v>7795</v>
      </c>
      <c r="B3012" s="1">
        <v>40997</v>
      </c>
      <c r="C3012" t="s">
        <v>138</v>
      </c>
      <c r="D3012" t="s">
        <v>7796</v>
      </c>
    </row>
    <row r="3013" spans="1:4" x14ac:dyDescent="0.55000000000000004">
      <c r="A3013" t="s">
        <v>7797</v>
      </c>
      <c r="B3013" s="1">
        <v>40997</v>
      </c>
      <c r="C3013" t="s">
        <v>138</v>
      </c>
      <c r="D3013" t="s">
        <v>7798</v>
      </c>
    </row>
    <row r="3014" spans="1:4" x14ac:dyDescent="0.55000000000000004">
      <c r="A3014" t="s">
        <v>7799</v>
      </c>
      <c r="B3014" s="1">
        <v>40997</v>
      </c>
      <c r="C3014" t="s">
        <v>1</v>
      </c>
      <c r="D3014" t="s">
        <v>7800</v>
      </c>
    </row>
    <row r="3015" spans="1:4" x14ac:dyDescent="0.55000000000000004">
      <c r="A3015" t="s">
        <v>7801</v>
      </c>
      <c r="B3015" s="1">
        <v>40997</v>
      </c>
      <c r="C3015" t="s">
        <v>1</v>
      </c>
      <c r="D3015" t="s">
        <v>7802</v>
      </c>
    </row>
    <row r="3016" spans="1:4" x14ac:dyDescent="0.55000000000000004">
      <c r="A3016" t="s">
        <v>7803</v>
      </c>
      <c r="B3016" s="1">
        <v>40997</v>
      </c>
      <c r="C3016" t="s">
        <v>1</v>
      </c>
      <c r="D3016" t="s">
        <v>7804</v>
      </c>
    </row>
    <row r="3017" spans="1:4" x14ac:dyDescent="0.55000000000000004">
      <c r="A3017" t="s">
        <v>7805</v>
      </c>
      <c r="B3017" s="1">
        <v>40997</v>
      </c>
      <c r="C3017" t="s">
        <v>1</v>
      </c>
      <c r="D3017" t="s">
        <v>7806</v>
      </c>
    </row>
    <row r="3018" spans="1:4" x14ac:dyDescent="0.55000000000000004">
      <c r="A3018" t="s">
        <v>7807</v>
      </c>
      <c r="B3018" s="1">
        <v>40997</v>
      </c>
      <c r="C3018" t="s">
        <v>1</v>
      </c>
      <c r="D3018" t="s">
        <v>7808</v>
      </c>
    </row>
    <row r="3019" spans="1:4" x14ac:dyDescent="0.55000000000000004">
      <c r="A3019" t="s">
        <v>7809</v>
      </c>
      <c r="B3019" s="1">
        <v>40997</v>
      </c>
      <c r="C3019" t="s">
        <v>1</v>
      </c>
      <c r="D3019" t="s">
        <v>7810</v>
      </c>
    </row>
    <row r="3020" spans="1:4" x14ac:dyDescent="0.55000000000000004">
      <c r="A3020" t="s">
        <v>7811</v>
      </c>
      <c r="B3020" s="1">
        <v>40997</v>
      </c>
      <c r="C3020" t="s">
        <v>1</v>
      </c>
      <c r="D3020" t="s">
        <v>7812</v>
      </c>
    </row>
    <row r="3021" spans="1:4" x14ac:dyDescent="0.55000000000000004">
      <c r="A3021" t="s">
        <v>7813</v>
      </c>
      <c r="B3021" s="1">
        <v>40997</v>
      </c>
      <c r="C3021" t="s">
        <v>138</v>
      </c>
      <c r="D3021" t="s">
        <v>5873</v>
      </c>
    </row>
    <row r="3022" spans="1:4" x14ac:dyDescent="0.55000000000000004">
      <c r="A3022" t="s">
        <v>7814</v>
      </c>
      <c r="B3022" s="1">
        <v>40997</v>
      </c>
      <c r="C3022" t="s">
        <v>1</v>
      </c>
      <c r="D3022" t="s">
        <v>7815</v>
      </c>
    </row>
    <row r="3023" spans="1:4" x14ac:dyDescent="0.55000000000000004">
      <c r="A3023" t="s">
        <v>7816</v>
      </c>
      <c r="B3023" s="1">
        <v>40998</v>
      </c>
      <c r="C3023" t="s">
        <v>138</v>
      </c>
      <c r="D3023" t="s">
        <v>7817</v>
      </c>
    </row>
    <row r="3024" spans="1:4" x14ac:dyDescent="0.55000000000000004">
      <c r="A3024" t="s">
        <v>7818</v>
      </c>
      <c r="B3024" s="1">
        <v>40998</v>
      </c>
      <c r="C3024" t="s">
        <v>138</v>
      </c>
      <c r="D3024" t="s">
        <v>7819</v>
      </c>
    </row>
    <row r="3025" spans="1:4" x14ac:dyDescent="0.55000000000000004">
      <c r="A3025" t="s">
        <v>7820</v>
      </c>
      <c r="B3025" s="1">
        <v>40998</v>
      </c>
      <c r="C3025" t="s">
        <v>138</v>
      </c>
      <c r="D3025" t="s">
        <v>5837</v>
      </c>
    </row>
    <row r="3026" spans="1:4" x14ac:dyDescent="0.55000000000000004">
      <c r="A3026" t="s">
        <v>7821</v>
      </c>
      <c r="B3026" s="1">
        <v>40998</v>
      </c>
      <c r="C3026" t="s">
        <v>138</v>
      </c>
      <c r="D3026" t="s">
        <v>7822</v>
      </c>
    </row>
    <row r="3027" spans="1:4" x14ac:dyDescent="0.55000000000000004">
      <c r="A3027" t="s">
        <v>7823</v>
      </c>
      <c r="B3027" s="1">
        <v>40998</v>
      </c>
      <c r="C3027" t="s">
        <v>138</v>
      </c>
      <c r="D3027" t="s">
        <v>7824</v>
      </c>
    </row>
    <row r="3028" spans="1:4" x14ac:dyDescent="0.55000000000000004">
      <c r="A3028" t="s">
        <v>7825</v>
      </c>
      <c r="B3028" s="1">
        <v>40998</v>
      </c>
      <c r="C3028" t="s">
        <v>7698</v>
      </c>
      <c r="D3028" t="s">
        <v>7826</v>
      </c>
    </row>
    <row r="3029" spans="1:4" x14ac:dyDescent="0.55000000000000004">
      <c r="A3029" t="s">
        <v>7827</v>
      </c>
      <c r="B3029" s="1">
        <v>40998</v>
      </c>
      <c r="C3029" t="s">
        <v>1</v>
      </c>
      <c r="D3029" t="s">
        <v>7608</v>
      </c>
    </row>
    <row r="3030" spans="1:4" x14ac:dyDescent="0.55000000000000004">
      <c r="A3030" t="s">
        <v>7828</v>
      </c>
      <c r="B3030" s="1">
        <v>40998</v>
      </c>
      <c r="C3030" t="s">
        <v>1</v>
      </c>
      <c r="D3030" t="s">
        <v>7829</v>
      </c>
    </row>
    <row r="3031" spans="1:4" x14ac:dyDescent="0.55000000000000004">
      <c r="A3031" t="s">
        <v>7830</v>
      </c>
      <c r="B3031" s="1">
        <v>40998</v>
      </c>
      <c r="C3031" t="s">
        <v>1</v>
      </c>
      <c r="D3031" t="s">
        <v>7831</v>
      </c>
    </row>
    <row r="3032" spans="1:4" x14ac:dyDescent="0.55000000000000004">
      <c r="A3032" t="s">
        <v>7832</v>
      </c>
      <c r="B3032" s="1">
        <v>40998</v>
      </c>
      <c r="C3032" t="s">
        <v>1</v>
      </c>
      <c r="D3032" t="s">
        <v>7833</v>
      </c>
    </row>
    <row r="3033" spans="1:4" x14ac:dyDescent="0.55000000000000004">
      <c r="A3033" t="s">
        <v>7834</v>
      </c>
      <c r="B3033" s="1">
        <v>40998</v>
      </c>
      <c r="C3033" t="s">
        <v>1</v>
      </c>
      <c r="D3033" t="s">
        <v>7835</v>
      </c>
    </row>
    <row r="3034" spans="1:4" x14ac:dyDescent="0.55000000000000004">
      <c r="A3034" t="s">
        <v>7836</v>
      </c>
      <c r="B3034" s="1">
        <v>40998</v>
      </c>
      <c r="C3034" t="s">
        <v>1</v>
      </c>
      <c r="D3034" t="s">
        <v>7837</v>
      </c>
    </row>
    <row r="3035" spans="1:4" x14ac:dyDescent="0.55000000000000004">
      <c r="A3035" t="s">
        <v>7838</v>
      </c>
      <c r="B3035" s="1">
        <v>40998</v>
      </c>
      <c r="C3035" t="s">
        <v>1</v>
      </c>
      <c r="D3035" t="s">
        <v>7839</v>
      </c>
    </row>
    <row r="3036" spans="1:4" x14ac:dyDescent="0.55000000000000004">
      <c r="A3036" t="s">
        <v>7840</v>
      </c>
      <c r="B3036" s="1">
        <v>40998</v>
      </c>
      <c r="C3036" t="s">
        <v>1</v>
      </c>
      <c r="D3036" t="s">
        <v>7841</v>
      </c>
    </row>
    <row r="3037" spans="1:4" x14ac:dyDescent="0.55000000000000004">
      <c r="A3037" t="s">
        <v>7842</v>
      </c>
      <c r="B3037" s="1">
        <v>40998</v>
      </c>
      <c r="C3037" t="s">
        <v>1</v>
      </c>
      <c r="D3037" t="s">
        <v>7843</v>
      </c>
    </row>
    <row r="3038" spans="1:4" x14ac:dyDescent="0.55000000000000004">
      <c r="A3038" t="s">
        <v>7844</v>
      </c>
      <c r="B3038" s="1">
        <v>40998</v>
      </c>
      <c r="C3038" t="s">
        <v>1</v>
      </c>
      <c r="D3038" t="s">
        <v>7845</v>
      </c>
    </row>
    <row r="3039" spans="1:4" x14ac:dyDescent="0.55000000000000004">
      <c r="A3039" t="s">
        <v>7846</v>
      </c>
      <c r="B3039" s="1">
        <v>40998</v>
      </c>
      <c r="C3039" t="s">
        <v>1</v>
      </c>
      <c r="D3039" t="s">
        <v>7847</v>
      </c>
    </row>
    <row r="3040" spans="1:4" x14ac:dyDescent="0.55000000000000004">
      <c r="A3040" t="s">
        <v>7848</v>
      </c>
      <c r="B3040" s="1">
        <v>40998</v>
      </c>
      <c r="C3040" t="s">
        <v>1</v>
      </c>
      <c r="D3040" t="s">
        <v>7849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33"/>
  <sheetViews>
    <sheetView workbookViewId="0">
      <selection activeCell="B8" sqref="B8"/>
    </sheetView>
  </sheetViews>
  <sheetFormatPr defaultRowHeight="14.4" x14ac:dyDescent="0.55000000000000004"/>
  <cols>
    <col min="1" max="1" width="12.578125" bestFit="1" customWidth="1"/>
    <col min="2" max="2" width="40.578125" bestFit="1" customWidth="1"/>
    <col min="3" max="3" width="19.26171875" bestFit="1" customWidth="1"/>
  </cols>
  <sheetData>
    <row r="1" spans="1:4" x14ac:dyDescent="0.55000000000000004">
      <c r="A1" s="2" t="s">
        <v>9138</v>
      </c>
      <c r="B1" s="2" t="s">
        <v>7850</v>
      </c>
      <c r="C1" s="2" t="s">
        <v>7851</v>
      </c>
      <c r="D1" s="2" t="s">
        <v>9206</v>
      </c>
    </row>
    <row r="2" spans="1:4" x14ac:dyDescent="0.55000000000000004">
      <c r="A2" t="s">
        <v>1138</v>
      </c>
      <c r="B2" t="s">
        <v>7893</v>
      </c>
      <c r="C2" t="s">
        <v>7894</v>
      </c>
      <c r="D2" t="str">
        <f t="shared" ref="D2:D65" si="0">LEFT(A2,LEN(A2))</f>
        <v>IBFD35-SET</v>
      </c>
    </row>
    <row r="3" spans="1:4" x14ac:dyDescent="0.55000000000000004">
      <c r="A3" t="s">
        <v>108</v>
      </c>
      <c r="B3" t="s">
        <v>7893</v>
      </c>
      <c r="C3" t="s">
        <v>7894</v>
      </c>
      <c r="D3" t="str">
        <f t="shared" si="0"/>
        <v>IBFD60-SET</v>
      </c>
    </row>
    <row r="4" spans="1:4" x14ac:dyDescent="0.55000000000000004">
      <c r="A4" t="s">
        <v>1095</v>
      </c>
      <c r="B4" t="s">
        <v>7893</v>
      </c>
      <c r="C4" t="s">
        <v>7894</v>
      </c>
      <c r="D4" t="str">
        <f t="shared" si="0"/>
        <v>IN0015-19</v>
      </c>
    </row>
    <row r="5" spans="1:4" x14ac:dyDescent="0.55000000000000004">
      <c r="A5" t="s">
        <v>1152</v>
      </c>
      <c r="B5" t="s">
        <v>7893</v>
      </c>
      <c r="C5" t="s">
        <v>7894</v>
      </c>
      <c r="D5" t="str">
        <f t="shared" si="0"/>
        <v>IN0030-24</v>
      </c>
    </row>
    <row r="6" spans="1:4" x14ac:dyDescent="0.55000000000000004">
      <c r="A6" t="s">
        <v>3449</v>
      </c>
      <c r="B6" t="s">
        <v>7893</v>
      </c>
      <c r="C6" t="s">
        <v>7894</v>
      </c>
      <c r="D6" t="str">
        <f t="shared" si="0"/>
        <v>IN0040-30</v>
      </c>
    </row>
    <row r="7" spans="1:4" x14ac:dyDescent="0.55000000000000004">
      <c r="A7" t="s">
        <v>1715</v>
      </c>
      <c r="B7" t="s">
        <v>7893</v>
      </c>
      <c r="C7" t="s">
        <v>7894</v>
      </c>
      <c r="D7" t="str">
        <f t="shared" si="0"/>
        <v>IN0060-24</v>
      </c>
    </row>
    <row r="8" spans="1:4" x14ac:dyDescent="0.55000000000000004">
      <c r="A8" t="s">
        <v>5147</v>
      </c>
      <c r="B8" t="s">
        <v>7893</v>
      </c>
      <c r="C8" t="s">
        <v>7894</v>
      </c>
      <c r="D8" t="str">
        <f t="shared" si="0"/>
        <v>IN0085-30</v>
      </c>
    </row>
    <row r="9" spans="1:4" x14ac:dyDescent="0.55000000000000004">
      <c r="A9" t="s">
        <v>1097</v>
      </c>
      <c r="B9" t="s">
        <v>7893</v>
      </c>
      <c r="C9" t="s">
        <v>7894</v>
      </c>
      <c r="D9" t="str">
        <f t="shared" si="0"/>
        <v>IN15-ST</v>
      </c>
    </row>
    <row r="10" spans="1:4" x14ac:dyDescent="0.55000000000000004">
      <c r="A10" t="s">
        <v>1154</v>
      </c>
      <c r="B10" t="s">
        <v>7893</v>
      </c>
      <c r="C10" t="s">
        <v>7894</v>
      </c>
      <c r="D10" t="str">
        <f t="shared" si="0"/>
        <v>IN30/60-ST</v>
      </c>
    </row>
    <row r="11" spans="1:4" x14ac:dyDescent="0.55000000000000004">
      <c r="A11" t="s">
        <v>1298</v>
      </c>
      <c r="B11" t="s">
        <v>7893</v>
      </c>
      <c r="C11" t="s">
        <v>7894</v>
      </c>
      <c r="D11" t="str">
        <f t="shared" si="0"/>
        <v>INFD0015-19</v>
      </c>
    </row>
    <row r="12" spans="1:4" x14ac:dyDescent="0.55000000000000004">
      <c r="A12" t="s">
        <v>7895</v>
      </c>
      <c r="B12" t="s">
        <v>7893</v>
      </c>
      <c r="C12" t="s">
        <v>7894</v>
      </c>
      <c r="D12" t="str">
        <f t="shared" si="0"/>
        <v xml:space="preserve">INFD0015-19 </v>
      </c>
    </row>
    <row r="13" spans="1:4" x14ac:dyDescent="0.55000000000000004">
      <c r="A13" t="s">
        <v>155</v>
      </c>
      <c r="B13" t="s">
        <v>8053</v>
      </c>
      <c r="C13" t="s">
        <v>7854</v>
      </c>
      <c r="D13" t="str">
        <f t="shared" si="0"/>
        <v>QJ1/4T-NYB</v>
      </c>
    </row>
    <row r="14" spans="1:4" x14ac:dyDescent="0.55000000000000004">
      <c r="A14" t="s">
        <v>157</v>
      </c>
      <c r="B14" t="s">
        <v>8053</v>
      </c>
      <c r="C14" t="s">
        <v>7854</v>
      </c>
      <c r="D14" t="str">
        <f t="shared" si="0"/>
        <v>QJ1/4TT-NYB</v>
      </c>
    </row>
    <row r="15" spans="1:4" x14ac:dyDescent="0.55000000000000004">
      <c r="A15" t="s">
        <v>3877</v>
      </c>
      <c r="B15" t="s">
        <v>8053</v>
      </c>
      <c r="C15" t="s">
        <v>7854</v>
      </c>
      <c r="D15" t="str">
        <f t="shared" si="0"/>
        <v>QJ8355-1/4-NYB</v>
      </c>
    </row>
    <row r="16" spans="1:4" x14ac:dyDescent="0.55000000000000004">
      <c r="A16" t="s">
        <v>742</v>
      </c>
      <c r="B16" t="s">
        <v>8053</v>
      </c>
      <c r="C16" t="s">
        <v>7854</v>
      </c>
      <c r="D16" t="str">
        <f t="shared" si="0"/>
        <v>QJ8355-1/8-NYB</v>
      </c>
    </row>
    <row r="17" spans="1:4" x14ac:dyDescent="0.55000000000000004">
      <c r="A17" t="s">
        <v>1179</v>
      </c>
      <c r="B17" t="s">
        <v>8053</v>
      </c>
      <c r="C17" t="s">
        <v>7854</v>
      </c>
      <c r="D17" t="str">
        <f t="shared" si="0"/>
        <v>QJ90-2-NYR</v>
      </c>
    </row>
    <row r="18" spans="1:4" x14ac:dyDescent="0.55000000000000004">
      <c r="A18" t="s">
        <v>792</v>
      </c>
      <c r="B18" t="s">
        <v>8053</v>
      </c>
      <c r="C18" t="s">
        <v>7854</v>
      </c>
      <c r="D18" t="str">
        <f t="shared" si="0"/>
        <v>QJP19011-NYB</v>
      </c>
    </row>
    <row r="19" spans="1:4" x14ac:dyDescent="0.55000000000000004">
      <c r="A19" t="s">
        <v>1116</v>
      </c>
      <c r="B19" t="s">
        <v>8053</v>
      </c>
      <c r="C19" t="s">
        <v>7854</v>
      </c>
      <c r="D19" t="str">
        <f t="shared" si="0"/>
        <v>QJT8360-NYB</v>
      </c>
    </row>
    <row r="20" spans="1:4" x14ac:dyDescent="0.55000000000000004">
      <c r="A20" t="s">
        <v>8321</v>
      </c>
      <c r="B20" t="s">
        <v>8320</v>
      </c>
      <c r="C20" t="s">
        <v>8270</v>
      </c>
      <c r="D20" t="str">
        <f t="shared" si="0"/>
        <v>L85-100-12</v>
      </c>
    </row>
    <row r="21" spans="1:4" x14ac:dyDescent="0.55000000000000004">
      <c r="A21" t="s">
        <v>8319</v>
      </c>
      <c r="B21" t="s">
        <v>8320</v>
      </c>
      <c r="C21" t="s">
        <v>8270</v>
      </c>
      <c r="D21" t="str">
        <f t="shared" si="0"/>
        <v>L85-100-8</v>
      </c>
    </row>
    <row r="22" spans="1:4" x14ac:dyDescent="0.55000000000000004">
      <c r="A22" t="s">
        <v>393</v>
      </c>
      <c r="B22" t="s">
        <v>8316</v>
      </c>
      <c r="C22" t="s">
        <v>8270</v>
      </c>
      <c r="D22" t="str">
        <f t="shared" si="0"/>
        <v>L85-038</v>
      </c>
    </row>
    <row r="23" spans="1:4" x14ac:dyDescent="0.55000000000000004">
      <c r="A23" t="s">
        <v>256</v>
      </c>
      <c r="B23" t="s">
        <v>8316</v>
      </c>
      <c r="C23" t="s">
        <v>8270</v>
      </c>
      <c r="D23" t="str">
        <f t="shared" si="0"/>
        <v>L85-050</v>
      </c>
    </row>
    <row r="24" spans="1:4" x14ac:dyDescent="0.55000000000000004">
      <c r="A24" t="s">
        <v>8317</v>
      </c>
      <c r="B24" t="s">
        <v>8316</v>
      </c>
      <c r="C24" t="s">
        <v>8270</v>
      </c>
      <c r="D24" t="str">
        <f t="shared" si="0"/>
        <v>L85-058</v>
      </c>
    </row>
    <row r="25" spans="1:4" x14ac:dyDescent="0.55000000000000004">
      <c r="A25" t="s">
        <v>535</v>
      </c>
      <c r="B25" t="s">
        <v>8316</v>
      </c>
      <c r="C25" t="s">
        <v>8270</v>
      </c>
      <c r="D25" t="str">
        <f t="shared" si="0"/>
        <v>L85-075</v>
      </c>
    </row>
    <row r="26" spans="1:4" x14ac:dyDescent="0.55000000000000004">
      <c r="A26" t="s">
        <v>866</v>
      </c>
      <c r="B26" t="s">
        <v>8316</v>
      </c>
      <c r="C26" t="s">
        <v>8270</v>
      </c>
      <c r="D26" t="str">
        <f t="shared" si="0"/>
        <v>L85-100</v>
      </c>
    </row>
    <row r="27" spans="1:4" x14ac:dyDescent="0.55000000000000004">
      <c r="A27" t="s">
        <v>4485</v>
      </c>
      <c r="B27" t="s">
        <v>8316</v>
      </c>
      <c r="C27" t="s">
        <v>8270</v>
      </c>
      <c r="D27" t="str">
        <f t="shared" si="0"/>
        <v>L85-125</v>
      </c>
    </row>
    <row r="28" spans="1:4" x14ac:dyDescent="0.55000000000000004">
      <c r="A28" t="s">
        <v>8318</v>
      </c>
      <c r="B28" t="s">
        <v>8316</v>
      </c>
      <c r="C28" t="s">
        <v>8270</v>
      </c>
      <c r="D28" t="str">
        <f t="shared" si="0"/>
        <v>L85-150</v>
      </c>
    </row>
    <row r="29" spans="1:4" x14ac:dyDescent="0.55000000000000004">
      <c r="A29" t="s">
        <v>4538</v>
      </c>
      <c r="B29" t="s">
        <v>8316</v>
      </c>
      <c r="C29" t="s">
        <v>8270</v>
      </c>
      <c r="D29" t="str">
        <f t="shared" si="0"/>
        <v>L85-200</v>
      </c>
    </row>
    <row r="30" spans="1:4" x14ac:dyDescent="0.55000000000000004">
      <c r="A30" t="s">
        <v>1876</v>
      </c>
      <c r="B30" t="s">
        <v>8175</v>
      </c>
      <c r="C30" t="s">
        <v>7854</v>
      </c>
      <c r="D30" t="str">
        <f t="shared" si="0"/>
        <v>AI110015-VS</v>
      </c>
    </row>
    <row r="31" spans="1:4" x14ac:dyDescent="0.55000000000000004">
      <c r="A31" t="s">
        <v>374</v>
      </c>
      <c r="B31" t="s">
        <v>8175</v>
      </c>
      <c r="C31" t="s">
        <v>7854</v>
      </c>
      <c r="D31" t="str">
        <f t="shared" si="0"/>
        <v>AI110025-VS</v>
      </c>
    </row>
    <row r="32" spans="1:4" x14ac:dyDescent="0.55000000000000004">
      <c r="A32" t="s">
        <v>306</v>
      </c>
      <c r="B32" t="s">
        <v>8175</v>
      </c>
      <c r="C32" t="s">
        <v>7854</v>
      </c>
      <c r="D32" t="str">
        <f t="shared" si="0"/>
        <v>AI11002-VS</v>
      </c>
    </row>
    <row r="33" spans="1:4" x14ac:dyDescent="0.55000000000000004">
      <c r="A33" t="s">
        <v>738</v>
      </c>
      <c r="B33" t="s">
        <v>8175</v>
      </c>
      <c r="C33" t="s">
        <v>7854</v>
      </c>
      <c r="D33" t="str">
        <f t="shared" si="0"/>
        <v>AI11003-VS</v>
      </c>
    </row>
    <row r="34" spans="1:4" x14ac:dyDescent="0.55000000000000004">
      <c r="A34" t="s">
        <v>665</v>
      </c>
      <c r="B34" t="s">
        <v>8175</v>
      </c>
      <c r="C34" t="s">
        <v>7854</v>
      </c>
      <c r="D34" t="str">
        <f t="shared" si="0"/>
        <v>AI11004-VS</v>
      </c>
    </row>
    <row r="35" spans="1:4" x14ac:dyDescent="0.55000000000000004">
      <c r="A35" t="s">
        <v>2141</v>
      </c>
      <c r="B35" t="s">
        <v>8175</v>
      </c>
      <c r="C35" t="s">
        <v>7854</v>
      </c>
      <c r="D35" t="str">
        <f t="shared" si="0"/>
        <v>AI11005-VS</v>
      </c>
    </row>
    <row r="36" spans="1:4" x14ac:dyDescent="0.55000000000000004">
      <c r="A36" t="s">
        <v>959</v>
      </c>
      <c r="B36" t="s">
        <v>8175</v>
      </c>
      <c r="C36" t="s">
        <v>7854</v>
      </c>
      <c r="D36" t="str">
        <f t="shared" si="0"/>
        <v>AI11006-VS</v>
      </c>
    </row>
    <row r="37" spans="1:4" x14ac:dyDescent="0.55000000000000004">
      <c r="A37" t="s">
        <v>772</v>
      </c>
      <c r="B37" t="s">
        <v>8175</v>
      </c>
      <c r="C37" t="s">
        <v>7854</v>
      </c>
      <c r="D37" t="str">
        <f t="shared" si="0"/>
        <v>AI11008-VS</v>
      </c>
    </row>
    <row r="38" spans="1:4" x14ac:dyDescent="0.55000000000000004">
      <c r="A38" t="s">
        <v>1335</v>
      </c>
      <c r="B38" t="s">
        <v>8176</v>
      </c>
      <c r="C38" t="s">
        <v>7854</v>
      </c>
      <c r="D38" t="str">
        <f t="shared" si="0"/>
        <v>AIC110025-VS</v>
      </c>
    </row>
    <row r="39" spans="1:4" x14ac:dyDescent="0.55000000000000004">
      <c r="A39" t="s">
        <v>105</v>
      </c>
      <c r="B39" t="s">
        <v>8176</v>
      </c>
      <c r="C39" t="s">
        <v>7854</v>
      </c>
      <c r="D39" t="str">
        <f t="shared" si="0"/>
        <v>AIC11002-VS</v>
      </c>
    </row>
    <row r="40" spans="1:4" x14ac:dyDescent="0.55000000000000004">
      <c r="A40" t="s">
        <v>261</v>
      </c>
      <c r="B40" t="s">
        <v>8176</v>
      </c>
      <c r="C40" t="s">
        <v>7854</v>
      </c>
      <c r="D40" t="str">
        <f t="shared" si="0"/>
        <v>AIC11003-VS</v>
      </c>
    </row>
    <row r="41" spans="1:4" x14ac:dyDescent="0.55000000000000004">
      <c r="A41" t="s">
        <v>970</v>
      </c>
      <c r="B41" t="s">
        <v>8176</v>
      </c>
      <c r="C41" t="s">
        <v>7854</v>
      </c>
      <c r="D41" t="str">
        <f t="shared" si="0"/>
        <v>AIC11004-VS</v>
      </c>
    </row>
    <row r="42" spans="1:4" x14ac:dyDescent="0.55000000000000004">
      <c r="A42" t="s">
        <v>1336</v>
      </c>
      <c r="B42" t="s">
        <v>8176</v>
      </c>
      <c r="C42" t="s">
        <v>7854</v>
      </c>
      <c r="D42" t="str">
        <f t="shared" si="0"/>
        <v>AIC11005-VS</v>
      </c>
    </row>
    <row r="43" spans="1:4" x14ac:dyDescent="0.55000000000000004">
      <c r="A43" t="s">
        <v>2156</v>
      </c>
      <c r="B43" t="s">
        <v>8176</v>
      </c>
      <c r="C43" t="s">
        <v>7854</v>
      </c>
      <c r="D43" t="str">
        <f t="shared" si="0"/>
        <v>AIC11006-VS</v>
      </c>
    </row>
    <row r="44" spans="1:4" x14ac:dyDescent="0.55000000000000004">
      <c r="A44" t="s">
        <v>1857</v>
      </c>
      <c r="B44" t="s">
        <v>8176</v>
      </c>
      <c r="C44" t="s">
        <v>7854</v>
      </c>
      <c r="D44" t="str">
        <f t="shared" si="0"/>
        <v>AIC11008-VS</v>
      </c>
    </row>
    <row r="45" spans="1:4" x14ac:dyDescent="0.55000000000000004">
      <c r="A45" t="s">
        <v>471</v>
      </c>
      <c r="B45" t="s">
        <v>8176</v>
      </c>
      <c r="C45" t="s">
        <v>7854</v>
      </c>
      <c r="D45" t="str">
        <f t="shared" si="0"/>
        <v>AIC11010-VS</v>
      </c>
    </row>
    <row r="46" spans="1:4" x14ac:dyDescent="0.55000000000000004">
      <c r="A46" t="s">
        <v>887</v>
      </c>
      <c r="B46" t="s">
        <v>8177</v>
      </c>
      <c r="C46" t="s">
        <v>7854</v>
      </c>
      <c r="D46" t="str">
        <f t="shared" si="0"/>
        <v>AIXR110015VP</v>
      </c>
    </row>
    <row r="47" spans="1:4" x14ac:dyDescent="0.55000000000000004">
      <c r="A47" t="s">
        <v>748</v>
      </c>
      <c r="B47" t="s">
        <v>8177</v>
      </c>
      <c r="C47" t="s">
        <v>7854</v>
      </c>
      <c r="D47" t="str">
        <f t="shared" si="0"/>
        <v>AIXR110025VP</v>
      </c>
    </row>
    <row r="48" spans="1:4" x14ac:dyDescent="0.55000000000000004">
      <c r="A48" t="s">
        <v>292</v>
      </c>
      <c r="B48" t="s">
        <v>8177</v>
      </c>
      <c r="C48" t="s">
        <v>7854</v>
      </c>
      <c r="D48" t="str">
        <f t="shared" si="0"/>
        <v>AIXR11002VP</v>
      </c>
    </row>
    <row r="49" spans="1:4" x14ac:dyDescent="0.55000000000000004">
      <c r="A49" t="s">
        <v>308</v>
      </c>
      <c r="B49" t="s">
        <v>8177</v>
      </c>
      <c r="C49" t="s">
        <v>7854</v>
      </c>
      <c r="D49" t="str">
        <f t="shared" si="0"/>
        <v>AIXR11003VP</v>
      </c>
    </row>
    <row r="50" spans="1:4" x14ac:dyDescent="0.55000000000000004">
      <c r="A50" t="s">
        <v>2026</v>
      </c>
      <c r="B50" t="s">
        <v>8177</v>
      </c>
      <c r="C50" t="s">
        <v>7854</v>
      </c>
      <c r="D50" t="str">
        <f t="shared" si="0"/>
        <v>AIXR11004VP</v>
      </c>
    </row>
    <row r="51" spans="1:4" x14ac:dyDescent="0.55000000000000004">
      <c r="A51" t="s">
        <v>2185</v>
      </c>
      <c r="B51" t="s">
        <v>8177</v>
      </c>
      <c r="C51" t="s">
        <v>7854</v>
      </c>
      <c r="D51" t="str">
        <f t="shared" si="0"/>
        <v>AIXR11005VP</v>
      </c>
    </row>
    <row r="52" spans="1:4" x14ac:dyDescent="0.55000000000000004">
      <c r="A52" t="s">
        <v>2190</v>
      </c>
      <c r="B52" t="s">
        <v>8177</v>
      </c>
      <c r="C52" t="s">
        <v>7854</v>
      </c>
      <c r="D52" t="str">
        <f t="shared" si="0"/>
        <v>AIXR11006VP</v>
      </c>
    </row>
    <row r="53" spans="1:4" x14ac:dyDescent="0.55000000000000004">
      <c r="A53">
        <v>5305</v>
      </c>
      <c r="B53" t="s">
        <v>8973</v>
      </c>
      <c r="C53" t="s">
        <v>8947</v>
      </c>
      <c r="D53" t="str">
        <f t="shared" si="0"/>
        <v>5305</v>
      </c>
    </row>
    <row r="54" spans="1:4" x14ac:dyDescent="0.55000000000000004">
      <c r="A54">
        <v>5331</v>
      </c>
      <c r="B54" t="s">
        <v>8973</v>
      </c>
      <c r="C54" t="s">
        <v>8947</v>
      </c>
      <c r="D54" t="str">
        <f t="shared" si="0"/>
        <v>5331</v>
      </c>
    </row>
    <row r="55" spans="1:4" x14ac:dyDescent="0.55000000000000004">
      <c r="A55">
        <v>5520</v>
      </c>
      <c r="B55" t="s">
        <v>8973</v>
      </c>
      <c r="C55" t="s">
        <v>8947</v>
      </c>
      <c r="D55" t="str">
        <f t="shared" si="0"/>
        <v>5520</v>
      </c>
    </row>
    <row r="56" spans="1:4" x14ac:dyDescent="0.55000000000000004">
      <c r="A56" t="s">
        <v>8972</v>
      </c>
      <c r="B56" t="s">
        <v>8973</v>
      </c>
      <c r="C56" t="s">
        <v>8947</v>
      </c>
      <c r="D56" t="str">
        <f t="shared" si="0"/>
        <v>5520-2</v>
      </c>
    </row>
    <row r="57" spans="1:4" x14ac:dyDescent="0.55000000000000004">
      <c r="A57" t="s">
        <v>8974</v>
      </c>
      <c r="B57" t="s">
        <v>8973</v>
      </c>
      <c r="C57" t="s">
        <v>8947</v>
      </c>
      <c r="D57" t="str">
        <f t="shared" si="0"/>
        <v>5520-2 1/2</v>
      </c>
    </row>
    <row r="58" spans="1:4" x14ac:dyDescent="0.55000000000000004">
      <c r="A58" t="s">
        <v>8975</v>
      </c>
      <c r="B58" t="s">
        <v>8973</v>
      </c>
      <c r="C58" t="s">
        <v>8947</v>
      </c>
      <c r="D58" t="str">
        <f t="shared" si="0"/>
        <v>5520-3</v>
      </c>
    </row>
    <row r="59" spans="1:4" x14ac:dyDescent="0.55000000000000004">
      <c r="A59" t="s">
        <v>8988</v>
      </c>
      <c r="B59" t="s">
        <v>8973</v>
      </c>
      <c r="C59" t="s">
        <v>8947</v>
      </c>
      <c r="D59" t="str">
        <f t="shared" si="0"/>
        <v>A1742</v>
      </c>
    </row>
    <row r="60" spans="1:4" x14ac:dyDescent="0.55000000000000004">
      <c r="A60" t="s">
        <v>8989</v>
      </c>
      <c r="B60" t="s">
        <v>8973</v>
      </c>
      <c r="C60" t="s">
        <v>8947</v>
      </c>
      <c r="D60" t="str">
        <f t="shared" si="0"/>
        <v>A1743</v>
      </c>
    </row>
    <row r="61" spans="1:4" x14ac:dyDescent="0.55000000000000004">
      <c r="A61" t="s">
        <v>9007</v>
      </c>
      <c r="B61" t="s">
        <v>8973</v>
      </c>
      <c r="C61" t="s">
        <v>8947</v>
      </c>
      <c r="D61" t="str">
        <f t="shared" si="0"/>
        <v>AA130A</v>
      </c>
    </row>
    <row r="62" spans="1:4" x14ac:dyDescent="0.55000000000000004">
      <c r="A62" t="s">
        <v>9008</v>
      </c>
      <c r="B62" t="s">
        <v>8973</v>
      </c>
      <c r="C62" t="s">
        <v>8947</v>
      </c>
      <c r="D62" t="str">
        <f t="shared" si="0"/>
        <v>AA160A</v>
      </c>
    </row>
    <row r="63" spans="1:4" x14ac:dyDescent="0.55000000000000004">
      <c r="A63" t="s">
        <v>9009</v>
      </c>
      <c r="B63" t="s">
        <v>8973</v>
      </c>
      <c r="C63" t="s">
        <v>8947</v>
      </c>
      <c r="D63" t="str">
        <f t="shared" si="0"/>
        <v>AA194A</v>
      </c>
    </row>
    <row r="64" spans="1:4" x14ac:dyDescent="0.55000000000000004">
      <c r="A64" t="s">
        <v>9010</v>
      </c>
      <c r="B64" t="s">
        <v>8973</v>
      </c>
      <c r="C64" t="s">
        <v>8947</v>
      </c>
      <c r="D64" t="str">
        <f t="shared" si="0"/>
        <v>AA214ES</v>
      </c>
    </row>
    <row r="65" spans="1:4" x14ac:dyDescent="0.55000000000000004">
      <c r="A65" t="s">
        <v>9011</v>
      </c>
      <c r="B65" t="s">
        <v>8973</v>
      </c>
      <c r="C65" t="s">
        <v>8947</v>
      </c>
      <c r="D65" t="str">
        <f t="shared" si="0"/>
        <v>AA240AS</v>
      </c>
    </row>
    <row r="66" spans="1:4" x14ac:dyDescent="0.55000000000000004">
      <c r="A66" t="s">
        <v>9012</v>
      </c>
      <c r="B66" t="s">
        <v>8973</v>
      </c>
      <c r="C66" t="s">
        <v>8947</v>
      </c>
      <c r="D66" t="str">
        <f t="shared" ref="D66:D129" si="1">LEFT(A66,LEN(A66))</f>
        <v>AD080B</v>
      </c>
    </row>
    <row r="67" spans="1:4" x14ac:dyDescent="0.55000000000000004">
      <c r="A67" t="s">
        <v>9013</v>
      </c>
      <c r="B67" t="s">
        <v>8973</v>
      </c>
      <c r="C67" t="s">
        <v>8947</v>
      </c>
      <c r="D67" t="str">
        <f t="shared" si="1"/>
        <v>AD100D</v>
      </c>
    </row>
    <row r="68" spans="1:4" x14ac:dyDescent="0.55000000000000004">
      <c r="A68" t="s">
        <v>9015</v>
      </c>
      <c r="B68" t="s">
        <v>8973</v>
      </c>
      <c r="C68" t="s">
        <v>8947</v>
      </c>
      <c r="D68" t="str">
        <f t="shared" si="1"/>
        <v>AD140A</v>
      </c>
    </row>
    <row r="69" spans="1:4" x14ac:dyDescent="0.55000000000000004">
      <c r="A69" t="s">
        <v>9016</v>
      </c>
      <c r="B69" t="s">
        <v>8973</v>
      </c>
      <c r="C69" t="s">
        <v>8947</v>
      </c>
      <c r="D69" t="str">
        <f t="shared" si="1"/>
        <v>AD150A</v>
      </c>
    </row>
    <row r="70" spans="1:4" x14ac:dyDescent="0.55000000000000004">
      <c r="A70" t="s">
        <v>9014</v>
      </c>
      <c r="B70" t="s">
        <v>8973</v>
      </c>
      <c r="C70" t="s">
        <v>8947</v>
      </c>
      <c r="D70" t="str">
        <f t="shared" si="1"/>
        <v>AS120E</v>
      </c>
    </row>
    <row r="71" spans="1:4" x14ac:dyDescent="0.55000000000000004">
      <c r="A71" t="s">
        <v>8977</v>
      </c>
      <c r="B71" t="s">
        <v>8973</v>
      </c>
      <c r="C71" t="s">
        <v>8947</v>
      </c>
      <c r="D71" t="str">
        <f t="shared" si="1"/>
        <v>DD240A</v>
      </c>
    </row>
    <row r="72" spans="1:4" x14ac:dyDescent="0.55000000000000004">
      <c r="A72" t="s">
        <v>8976</v>
      </c>
      <c r="B72" t="s">
        <v>8973</v>
      </c>
      <c r="C72" t="s">
        <v>8947</v>
      </c>
      <c r="D72" t="str">
        <f t="shared" si="1"/>
        <v>DD240B</v>
      </c>
    </row>
    <row r="73" spans="1:4" x14ac:dyDescent="0.55000000000000004">
      <c r="A73" t="s">
        <v>8978</v>
      </c>
      <c r="B73" t="s">
        <v>8973</v>
      </c>
      <c r="C73" t="s">
        <v>8947</v>
      </c>
      <c r="D73" t="str">
        <f t="shared" si="1"/>
        <v>DD270D</v>
      </c>
    </row>
    <row r="74" spans="1:4" x14ac:dyDescent="0.55000000000000004">
      <c r="A74" t="s">
        <v>8979</v>
      </c>
      <c r="B74" t="s">
        <v>8973</v>
      </c>
      <c r="C74" t="s">
        <v>8947</v>
      </c>
      <c r="D74" t="str">
        <f t="shared" si="1"/>
        <v>DD270G</v>
      </c>
    </row>
    <row r="75" spans="1:4" x14ac:dyDescent="0.55000000000000004">
      <c r="A75" t="s">
        <v>8981</v>
      </c>
      <c r="B75" t="s">
        <v>8973</v>
      </c>
      <c r="C75" t="s">
        <v>8947</v>
      </c>
      <c r="D75" t="str">
        <f t="shared" si="1"/>
        <v>DD280C</v>
      </c>
    </row>
    <row r="76" spans="1:4" x14ac:dyDescent="0.55000000000000004">
      <c r="A76" t="s">
        <v>8980</v>
      </c>
      <c r="B76" t="s">
        <v>8973</v>
      </c>
      <c r="C76" t="s">
        <v>8947</v>
      </c>
      <c r="D76" t="str">
        <f t="shared" si="1"/>
        <v>DD280G</v>
      </c>
    </row>
    <row r="77" spans="1:4" x14ac:dyDescent="0.55000000000000004">
      <c r="A77" t="s">
        <v>8983</v>
      </c>
      <c r="B77" t="s">
        <v>8973</v>
      </c>
      <c r="C77" t="s">
        <v>8947</v>
      </c>
      <c r="D77" t="str">
        <f t="shared" si="1"/>
        <v>DD320B</v>
      </c>
    </row>
    <row r="78" spans="1:4" x14ac:dyDescent="0.55000000000000004">
      <c r="A78" t="s">
        <v>8982</v>
      </c>
      <c r="B78" t="s">
        <v>8973</v>
      </c>
      <c r="C78" t="s">
        <v>8947</v>
      </c>
      <c r="D78" t="str">
        <f t="shared" si="1"/>
        <v>DD320F</v>
      </c>
    </row>
    <row r="79" spans="1:4" x14ac:dyDescent="0.55000000000000004">
      <c r="A79" t="s">
        <v>8984</v>
      </c>
      <c r="B79" t="s">
        <v>8973</v>
      </c>
      <c r="C79" t="s">
        <v>8947</v>
      </c>
      <c r="D79" t="str">
        <f t="shared" si="1"/>
        <v>DD360A</v>
      </c>
    </row>
    <row r="80" spans="1:4" x14ac:dyDescent="0.55000000000000004">
      <c r="A80" t="s">
        <v>8985</v>
      </c>
      <c r="B80" t="s">
        <v>8973</v>
      </c>
      <c r="C80" t="s">
        <v>8947</v>
      </c>
      <c r="D80" t="str">
        <f t="shared" si="1"/>
        <v>DD360B</v>
      </c>
    </row>
    <row r="81" spans="1:4" x14ac:dyDescent="0.55000000000000004">
      <c r="A81" t="s">
        <v>8987</v>
      </c>
      <c r="B81" t="s">
        <v>8973</v>
      </c>
      <c r="C81" t="s">
        <v>8947</v>
      </c>
      <c r="D81" t="str">
        <f t="shared" si="1"/>
        <v>DD380F</v>
      </c>
    </row>
    <row r="82" spans="1:4" x14ac:dyDescent="0.55000000000000004">
      <c r="A82" t="s">
        <v>8986</v>
      </c>
      <c r="B82" t="s">
        <v>8973</v>
      </c>
      <c r="C82" t="s">
        <v>8947</v>
      </c>
      <c r="D82" t="str">
        <f t="shared" si="1"/>
        <v>DD430B</v>
      </c>
    </row>
    <row r="83" spans="1:4" x14ac:dyDescent="0.55000000000000004">
      <c r="A83" t="s">
        <v>9127</v>
      </c>
      <c r="B83" t="s">
        <v>8952</v>
      </c>
      <c r="C83" t="s">
        <v>9018</v>
      </c>
      <c r="D83" t="str">
        <f t="shared" si="1"/>
        <v>A-53-RSS</v>
      </c>
    </row>
    <row r="84" spans="1:4" x14ac:dyDescent="0.55000000000000004">
      <c r="A84" t="s">
        <v>9128</v>
      </c>
      <c r="B84" t="s">
        <v>8952</v>
      </c>
      <c r="C84" t="s">
        <v>9018</v>
      </c>
      <c r="D84" t="str">
        <f t="shared" si="1"/>
        <v>A-72-RSS</v>
      </c>
    </row>
    <row r="85" spans="1:4" x14ac:dyDescent="0.55000000000000004">
      <c r="A85" t="s">
        <v>9129</v>
      </c>
      <c r="B85" t="s">
        <v>8952</v>
      </c>
      <c r="C85" t="s">
        <v>9018</v>
      </c>
      <c r="D85" t="str">
        <f t="shared" si="1"/>
        <v>A-98-RSS</v>
      </c>
    </row>
    <row r="86" spans="1:4" x14ac:dyDescent="0.55000000000000004">
      <c r="A86" t="s">
        <v>8955</v>
      </c>
      <c r="B86" t="s">
        <v>8952</v>
      </c>
      <c r="C86" t="s">
        <v>8947</v>
      </c>
      <c r="D86" t="str">
        <f t="shared" si="1"/>
        <v>TP-4-1001</v>
      </c>
    </row>
    <row r="87" spans="1:4" x14ac:dyDescent="0.55000000000000004">
      <c r="A87" t="s">
        <v>8951</v>
      </c>
      <c r="B87" t="s">
        <v>8952</v>
      </c>
      <c r="C87" t="s">
        <v>8947</v>
      </c>
      <c r="D87" t="str">
        <f t="shared" si="1"/>
        <v>TP-5-1001</v>
      </c>
    </row>
    <row r="88" spans="1:4" x14ac:dyDescent="0.55000000000000004">
      <c r="A88" t="s">
        <v>8953</v>
      </c>
      <c r="B88" t="s">
        <v>8952</v>
      </c>
      <c r="C88" t="s">
        <v>8947</v>
      </c>
      <c r="D88" t="str">
        <f t="shared" si="1"/>
        <v>TP-6-1001</v>
      </c>
    </row>
    <row r="89" spans="1:4" x14ac:dyDescent="0.55000000000000004">
      <c r="A89" t="s">
        <v>8954</v>
      </c>
      <c r="B89" t="s">
        <v>8952</v>
      </c>
      <c r="C89" t="s">
        <v>8947</v>
      </c>
      <c r="D89" t="str">
        <f t="shared" si="1"/>
        <v>TP-7-1001</v>
      </c>
    </row>
    <row r="90" spans="1:4" x14ac:dyDescent="0.55000000000000004">
      <c r="A90" t="s">
        <v>1497</v>
      </c>
      <c r="B90" t="s">
        <v>8585</v>
      </c>
      <c r="C90" t="s">
        <v>8586</v>
      </c>
      <c r="D90" t="str">
        <f t="shared" si="1"/>
        <v>063-0171-183</v>
      </c>
    </row>
    <row r="91" spans="1:4" x14ac:dyDescent="0.55000000000000004">
      <c r="A91" t="s">
        <v>456</v>
      </c>
      <c r="B91" t="s">
        <v>8585</v>
      </c>
      <c r="C91" t="s">
        <v>8586</v>
      </c>
      <c r="D91" t="str">
        <f t="shared" si="1"/>
        <v>063-0171-220</v>
      </c>
    </row>
    <row r="92" spans="1:4" x14ac:dyDescent="0.55000000000000004">
      <c r="A92" t="s">
        <v>8614</v>
      </c>
      <c r="B92" t="s">
        <v>8585</v>
      </c>
      <c r="C92" t="s">
        <v>8586</v>
      </c>
      <c r="D92" t="str">
        <f t="shared" si="1"/>
        <v>063-0171-221</v>
      </c>
    </row>
    <row r="93" spans="1:4" x14ac:dyDescent="0.55000000000000004">
      <c r="A93" t="s">
        <v>8605</v>
      </c>
      <c r="B93" t="s">
        <v>8585</v>
      </c>
      <c r="C93" t="s">
        <v>8586</v>
      </c>
      <c r="D93" t="str">
        <f t="shared" si="1"/>
        <v>063-0171-249</v>
      </c>
    </row>
    <row r="94" spans="1:4" x14ac:dyDescent="0.55000000000000004">
      <c r="A94" t="s">
        <v>8606</v>
      </c>
      <c r="B94" t="s">
        <v>8585</v>
      </c>
      <c r="C94" t="s">
        <v>8586</v>
      </c>
      <c r="D94" t="str">
        <f t="shared" si="1"/>
        <v>063-0171-704</v>
      </c>
    </row>
    <row r="95" spans="1:4" x14ac:dyDescent="0.55000000000000004">
      <c r="A95" t="s">
        <v>8584</v>
      </c>
      <c r="B95" t="s">
        <v>8585</v>
      </c>
      <c r="C95" t="s">
        <v>8586</v>
      </c>
      <c r="D95" t="str">
        <f t="shared" si="1"/>
        <v>063-0172-281</v>
      </c>
    </row>
    <row r="96" spans="1:4" x14ac:dyDescent="0.55000000000000004">
      <c r="A96" t="s">
        <v>8613</v>
      </c>
      <c r="B96" t="s">
        <v>8585</v>
      </c>
      <c r="C96" t="s">
        <v>8586</v>
      </c>
      <c r="D96" t="str">
        <f t="shared" si="1"/>
        <v>063-0172-542</v>
      </c>
    </row>
    <row r="97" spans="1:4" x14ac:dyDescent="0.55000000000000004">
      <c r="A97" t="s">
        <v>8601</v>
      </c>
      <c r="B97" t="s">
        <v>8585</v>
      </c>
      <c r="C97" t="s">
        <v>8586</v>
      </c>
      <c r="D97" t="str">
        <f t="shared" si="1"/>
        <v>115-0159-404</v>
      </c>
    </row>
    <row r="98" spans="1:4" x14ac:dyDescent="0.55000000000000004">
      <c r="A98" t="s">
        <v>8603</v>
      </c>
      <c r="B98" t="s">
        <v>8585</v>
      </c>
      <c r="C98" t="s">
        <v>8586</v>
      </c>
      <c r="D98" t="str">
        <f t="shared" si="1"/>
        <v>115-0159-405</v>
      </c>
    </row>
    <row r="99" spans="1:4" x14ac:dyDescent="0.55000000000000004">
      <c r="A99" t="s">
        <v>8604</v>
      </c>
      <c r="B99" t="s">
        <v>8585</v>
      </c>
      <c r="C99" t="s">
        <v>8586</v>
      </c>
      <c r="D99" t="str">
        <f t="shared" si="1"/>
        <v>115-0159-409</v>
      </c>
    </row>
    <row r="100" spans="1:4" x14ac:dyDescent="0.55000000000000004">
      <c r="A100" t="s">
        <v>8602</v>
      </c>
      <c r="B100" t="s">
        <v>8585</v>
      </c>
      <c r="C100" t="s">
        <v>8586</v>
      </c>
      <c r="D100" t="str">
        <f t="shared" si="1"/>
        <v>115-0159-414</v>
      </c>
    </row>
    <row r="101" spans="1:4" x14ac:dyDescent="0.55000000000000004">
      <c r="A101" t="s">
        <v>1309</v>
      </c>
      <c r="B101" t="s">
        <v>8585</v>
      </c>
      <c r="C101" t="s">
        <v>8586</v>
      </c>
      <c r="D101" t="str">
        <f t="shared" si="1"/>
        <v>115-0159-418</v>
      </c>
    </row>
    <row r="102" spans="1:4" x14ac:dyDescent="0.55000000000000004">
      <c r="A102" t="s">
        <v>8607</v>
      </c>
      <c r="B102" t="s">
        <v>8585</v>
      </c>
      <c r="C102" t="s">
        <v>8586</v>
      </c>
      <c r="D102" t="str">
        <f t="shared" si="1"/>
        <v>115-0159-495</v>
      </c>
    </row>
    <row r="103" spans="1:4" x14ac:dyDescent="0.55000000000000004">
      <c r="A103" t="s">
        <v>4660</v>
      </c>
      <c r="B103" t="s">
        <v>8585</v>
      </c>
      <c r="C103" t="s">
        <v>8586</v>
      </c>
      <c r="D103" t="str">
        <f t="shared" si="1"/>
        <v>115-0159-496</v>
      </c>
    </row>
    <row r="104" spans="1:4" x14ac:dyDescent="0.55000000000000004">
      <c r="A104" t="s">
        <v>8597</v>
      </c>
      <c r="B104" t="s">
        <v>8585</v>
      </c>
      <c r="C104" t="s">
        <v>8586</v>
      </c>
      <c r="D104" t="str">
        <f t="shared" si="1"/>
        <v>115-0159-509</v>
      </c>
    </row>
    <row r="105" spans="1:4" x14ac:dyDescent="0.55000000000000004">
      <c r="A105" t="s">
        <v>458</v>
      </c>
      <c r="B105" t="s">
        <v>8585</v>
      </c>
      <c r="C105" t="s">
        <v>8586</v>
      </c>
      <c r="D105" t="str">
        <f t="shared" si="1"/>
        <v>115-0159-707</v>
      </c>
    </row>
    <row r="106" spans="1:4" x14ac:dyDescent="0.55000000000000004">
      <c r="A106" t="s">
        <v>8598</v>
      </c>
      <c r="B106" t="s">
        <v>8585</v>
      </c>
      <c r="C106" t="s">
        <v>8586</v>
      </c>
      <c r="D106" t="str">
        <f t="shared" si="1"/>
        <v>115-0159-708</v>
      </c>
    </row>
    <row r="107" spans="1:4" x14ac:dyDescent="0.55000000000000004">
      <c r="A107" t="s">
        <v>3982</v>
      </c>
      <c r="B107" t="s">
        <v>8585</v>
      </c>
      <c r="C107" t="s">
        <v>8586</v>
      </c>
      <c r="D107" t="str">
        <f t="shared" si="1"/>
        <v>115-0159-717</v>
      </c>
    </row>
    <row r="108" spans="1:4" x14ac:dyDescent="0.55000000000000004">
      <c r="A108" t="s">
        <v>8608</v>
      </c>
      <c r="B108" t="s">
        <v>8585</v>
      </c>
      <c r="C108" t="s">
        <v>8586</v>
      </c>
      <c r="D108" t="str">
        <f t="shared" si="1"/>
        <v>115-0159-786</v>
      </c>
    </row>
    <row r="109" spans="1:4" x14ac:dyDescent="0.55000000000000004">
      <c r="A109" t="s">
        <v>3980</v>
      </c>
      <c r="B109" t="s">
        <v>8585</v>
      </c>
      <c r="C109" t="s">
        <v>8586</v>
      </c>
      <c r="D109" t="str">
        <f t="shared" si="1"/>
        <v>115-0159-787</v>
      </c>
    </row>
    <row r="110" spans="1:4" x14ac:dyDescent="0.55000000000000004">
      <c r="A110" t="s">
        <v>8610</v>
      </c>
      <c r="B110" t="s">
        <v>8585</v>
      </c>
      <c r="C110" t="s">
        <v>8586</v>
      </c>
      <c r="D110" t="str">
        <f t="shared" si="1"/>
        <v>115-0159-839</v>
      </c>
    </row>
    <row r="111" spans="1:4" x14ac:dyDescent="0.55000000000000004">
      <c r="A111" t="s">
        <v>5091</v>
      </c>
      <c r="B111" t="s">
        <v>8585</v>
      </c>
      <c r="C111" t="s">
        <v>8586</v>
      </c>
      <c r="D111" t="str">
        <f t="shared" si="1"/>
        <v>115-0159-856</v>
      </c>
    </row>
    <row r="112" spans="1:4" x14ac:dyDescent="0.55000000000000004">
      <c r="A112" t="s">
        <v>1993</v>
      </c>
      <c r="B112" t="s">
        <v>8585</v>
      </c>
      <c r="C112" t="s">
        <v>8586</v>
      </c>
      <c r="D112" t="str">
        <f t="shared" si="1"/>
        <v>115-0159-857</v>
      </c>
    </row>
    <row r="113" spans="1:4" x14ac:dyDescent="0.55000000000000004">
      <c r="A113" t="s">
        <v>5093</v>
      </c>
      <c r="B113" t="s">
        <v>8585</v>
      </c>
      <c r="C113" t="s">
        <v>8586</v>
      </c>
      <c r="D113" t="str">
        <f t="shared" si="1"/>
        <v>115-0159-858</v>
      </c>
    </row>
    <row r="114" spans="1:4" x14ac:dyDescent="0.55000000000000004">
      <c r="A114" t="s">
        <v>8600</v>
      </c>
      <c r="B114" t="s">
        <v>8585</v>
      </c>
      <c r="C114" t="s">
        <v>8586</v>
      </c>
      <c r="D114" t="str">
        <f t="shared" si="1"/>
        <v>115-0159-859</v>
      </c>
    </row>
    <row r="115" spans="1:4" x14ac:dyDescent="0.55000000000000004">
      <c r="A115" t="s">
        <v>8599</v>
      </c>
      <c r="B115" t="s">
        <v>8585</v>
      </c>
      <c r="C115" t="s">
        <v>8586</v>
      </c>
      <c r="D115" t="str">
        <f t="shared" si="1"/>
        <v>115-0171-055</v>
      </c>
    </row>
    <row r="116" spans="1:4" x14ac:dyDescent="0.55000000000000004">
      <c r="A116" t="s">
        <v>572</v>
      </c>
      <c r="B116" t="s">
        <v>8585</v>
      </c>
      <c r="C116" t="s">
        <v>8586</v>
      </c>
      <c r="D116" t="str">
        <f t="shared" si="1"/>
        <v>115-0171-085</v>
      </c>
    </row>
    <row r="117" spans="1:4" x14ac:dyDescent="0.55000000000000004">
      <c r="A117" t="s">
        <v>1995</v>
      </c>
      <c r="B117" t="s">
        <v>8585</v>
      </c>
      <c r="C117" t="s">
        <v>8586</v>
      </c>
      <c r="D117" t="str">
        <f t="shared" si="1"/>
        <v>115-0171-086</v>
      </c>
    </row>
    <row r="118" spans="1:4" x14ac:dyDescent="0.55000000000000004">
      <c r="A118" t="s">
        <v>8612</v>
      </c>
      <c r="B118" t="s">
        <v>8585</v>
      </c>
      <c r="C118" t="s">
        <v>8586</v>
      </c>
      <c r="D118" t="str">
        <f t="shared" si="1"/>
        <v>115-0171-129</v>
      </c>
    </row>
    <row r="119" spans="1:4" x14ac:dyDescent="0.55000000000000004">
      <c r="A119" t="s">
        <v>8609</v>
      </c>
      <c r="B119" t="s">
        <v>8585</v>
      </c>
      <c r="C119" t="s">
        <v>8586</v>
      </c>
      <c r="D119" t="str">
        <f t="shared" si="1"/>
        <v>115-0171-206</v>
      </c>
    </row>
    <row r="120" spans="1:4" x14ac:dyDescent="0.55000000000000004">
      <c r="A120" t="s">
        <v>8588</v>
      </c>
      <c r="B120" t="s">
        <v>8585</v>
      </c>
      <c r="C120" t="s">
        <v>8586</v>
      </c>
      <c r="D120" t="str">
        <f t="shared" si="1"/>
        <v>115-0171-299</v>
      </c>
    </row>
    <row r="121" spans="1:4" x14ac:dyDescent="0.55000000000000004">
      <c r="A121" t="s">
        <v>8595</v>
      </c>
      <c r="B121" t="s">
        <v>8585</v>
      </c>
      <c r="C121" t="s">
        <v>8586</v>
      </c>
      <c r="D121" t="str">
        <f t="shared" si="1"/>
        <v>115-0171-300</v>
      </c>
    </row>
    <row r="122" spans="1:4" x14ac:dyDescent="0.55000000000000004">
      <c r="A122" t="s">
        <v>3978</v>
      </c>
      <c r="B122" t="s">
        <v>8585</v>
      </c>
      <c r="C122" t="s">
        <v>8586</v>
      </c>
      <c r="D122" t="str">
        <f t="shared" si="1"/>
        <v>115-0171-301</v>
      </c>
    </row>
    <row r="123" spans="1:4" x14ac:dyDescent="0.55000000000000004">
      <c r="A123" t="s">
        <v>8611</v>
      </c>
      <c r="B123" t="s">
        <v>8585</v>
      </c>
      <c r="C123" t="s">
        <v>8586</v>
      </c>
      <c r="D123" t="str">
        <f t="shared" si="1"/>
        <v>115-0171-302</v>
      </c>
    </row>
    <row r="124" spans="1:4" x14ac:dyDescent="0.55000000000000004">
      <c r="A124" t="s">
        <v>8596</v>
      </c>
      <c r="B124" t="s">
        <v>8585</v>
      </c>
      <c r="C124" t="s">
        <v>8586</v>
      </c>
      <c r="D124" t="str">
        <f t="shared" si="1"/>
        <v>115-0171-313</v>
      </c>
    </row>
    <row r="125" spans="1:4" x14ac:dyDescent="0.55000000000000004">
      <c r="A125" t="s">
        <v>1676</v>
      </c>
      <c r="B125" t="s">
        <v>8585</v>
      </c>
      <c r="C125" t="s">
        <v>8586</v>
      </c>
      <c r="D125" t="str">
        <f t="shared" si="1"/>
        <v>115-0171-314</v>
      </c>
    </row>
    <row r="126" spans="1:4" x14ac:dyDescent="0.55000000000000004">
      <c r="A126" t="s">
        <v>8594</v>
      </c>
      <c r="B126" t="s">
        <v>8585</v>
      </c>
      <c r="C126" t="s">
        <v>8586</v>
      </c>
      <c r="D126" t="str">
        <f t="shared" si="1"/>
        <v>115-0171-315</v>
      </c>
    </row>
    <row r="127" spans="1:4" x14ac:dyDescent="0.55000000000000004">
      <c r="A127" t="s">
        <v>8593</v>
      </c>
      <c r="B127" t="s">
        <v>8585</v>
      </c>
      <c r="C127" t="s">
        <v>8586</v>
      </c>
      <c r="D127" t="str">
        <f t="shared" si="1"/>
        <v>115-0171-316</v>
      </c>
    </row>
    <row r="128" spans="1:4" x14ac:dyDescent="0.55000000000000004">
      <c r="A128" t="s">
        <v>8591</v>
      </c>
      <c r="B128" t="s">
        <v>8585</v>
      </c>
      <c r="C128" t="s">
        <v>8586</v>
      </c>
      <c r="D128" t="str">
        <f t="shared" si="1"/>
        <v>115-0171-319</v>
      </c>
    </row>
    <row r="129" spans="1:4" x14ac:dyDescent="0.55000000000000004">
      <c r="A129" t="s">
        <v>1678</v>
      </c>
      <c r="B129" t="s">
        <v>8585</v>
      </c>
      <c r="C129" t="s">
        <v>8586</v>
      </c>
      <c r="D129" t="str">
        <f t="shared" si="1"/>
        <v>115-0171-320</v>
      </c>
    </row>
    <row r="130" spans="1:4" x14ac:dyDescent="0.55000000000000004">
      <c r="A130" t="s">
        <v>8589</v>
      </c>
      <c r="B130" t="s">
        <v>8585</v>
      </c>
      <c r="C130" t="s">
        <v>8586</v>
      </c>
      <c r="D130" t="str">
        <f t="shared" ref="D130:D193" si="2">LEFT(A130,LEN(A130))</f>
        <v>115-0171-365</v>
      </c>
    </row>
    <row r="131" spans="1:4" x14ac:dyDescent="0.55000000000000004">
      <c r="A131" t="s">
        <v>8590</v>
      </c>
      <c r="B131" t="s">
        <v>8585</v>
      </c>
      <c r="C131" t="s">
        <v>8586</v>
      </c>
      <c r="D131" t="str">
        <f t="shared" si="2"/>
        <v>115-0171-414</v>
      </c>
    </row>
    <row r="132" spans="1:4" x14ac:dyDescent="0.55000000000000004">
      <c r="A132" t="s">
        <v>8592</v>
      </c>
      <c r="B132" t="s">
        <v>8585</v>
      </c>
      <c r="C132" t="s">
        <v>8586</v>
      </c>
      <c r="D132" t="str">
        <f t="shared" si="2"/>
        <v>115-0171-417</v>
      </c>
    </row>
    <row r="133" spans="1:4" x14ac:dyDescent="0.55000000000000004">
      <c r="A133" t="s">
        <v>8587</v>
      </c>
      <c r="B133" t="s">
        <v>8585</v>
      </c>
      <c r="C133" t="s">
        <v>8586</v>
      </c>
      <c r="D133" t="str">
        <f t="shared" si="2"/>
        <v>9-117-0159-924</v>
      </c>
    </row>
    <row r="134" spans="1:4" x14ac:dyDescent="0.55000000000000004">
      <c r="A134" t="s">
        <v>3515</v>
      </c>
      <c r="B134" t="s">
        <v>8363</v>
      </c>
      <c r="C134" t="s">
        <v>7856</v>
      </c>
      <c r="D134" t="str">
        <f t="shared" si="2"/>
        <v>EV075</v>
      </c>
    </row>
    <row r="135" spans="1:4" x14ac:dyDescent="0.55000000000000004">
      <c r="A135" t="s">
        <v>172</v>
      </c>
      <c r="B135" t="s">
        <v>8363</v>
      </c>
      <c r="C135" t="s">
        <v>7856</v>
      </c>
      <c r="D135" t="str">
        <f t="shared" si="2"/>
        <v>EV100FP</v>
      </c>
    </row>
    <row r="136" spans="1:4" x14ac:dyDescent="0.55000000000000004">
      <c r="A136" t="s">
        <v>8527</v>
      </c>
      <c r="B136" t="s">
        <v>8363</v>
      </c>
      <c r="C136" t="s">
        <v>7856</v>
      </c>
      <c r="D136" t="str">
        <f t="shared" si="2"/>
        <v>EV100XR1</v>
      </c>
    </row>
    <row r="137" spans="1:4" x14ac:dyDescent="0.55000000000000004">
      <c r="A137" t="s">
        <v>5012</v>
      </c>
      <c r="B137" t="s">
        <v>8363</v>
      </c>
      <c r="C137" t="s">
        <v>7856</v>
      </c>
      <c r="D137" t="str">
        <f t="shared" si="2"/>
        <v>EV125</v>
      </c>
    </row>
    <row r="138" spans="1:4" x14ac:dyDescent="0.55000000000000004">
      <c r="A138" t="s">
        <v>1402</v>
      </c>
      <c r="B138" t="s">
        <v>8363</v>
      </c>
      <c r="C138" t="s">
        <v>7856</v>
      </c>
      <c r="D138" t="str">
        <f t="shared" si="2"/>
        <v>EVR3102</v>
      </c>
    </row>
    <row r="139" spans="1:4" x14ac:dyDescent="0.55000000000000004">
      <c r="A139" t="s">
        <v>8364</v>
      </c>
      <c r="B139" t="s">
        <v>8363</v>
      </c>
      <c r="C139" t="s">
        <v>7856</v>
      </c>
      <c r="D139" t="str">
        <f t="shared" si="2"/>
        <v>MEV100FPXR1</v>
      </c>
    </row>
    <row r="140" spans="1:4" x14ac:dyDescent="0.55000000000000004">
      <c r="A140" t="s">
        <v>8526</v>
      </c>
      <c r="B140" t="s">
        <v>8363</v>
      </c>
      <c r="C140" t="s">
        <v>7856</v>
      </c>
      <c r="D140" t="str">
        <f t="shared" si="2"/>
        <v>MEV100XR1</v>
      </c>
    </row>
    <row r="141" spans="1:4" x14ac:dyDescent="0.55000000000000004">
      <c r="A141" t="s">
        <v>7857</v>
      </c>
      <c r="B141" t="s">
        <v>7855</v>
      </c>
      <c r="C141" t="s">
        <v>7856</v>
      </c>
      <c r="D141" t="str">
        <f t="shared" si="2"/>
        <v>MFM100</v>
      </c>
    </row>
    <row r="142" spans="1:4" x14ac:dyDescent="0.55000000000000004">
      <c r="A142" t="s">
        <v>93</v>
      </c>
      <c r="B142" t="s">
        <v>7855</v>
      </c>
      <c r="C142" t="s">
        <v>7856</v>
      </c>
      <c r="D142" t="str">
        <f t="shared" si="2"/>
        <v>MFM220</v>
      </c>
    </row>
    <row r="143" spans="1:4" x14ac:dyDescent="0.55000000000000004">
      <c r="A143" t="s">
        <v>7858</v>
      </c>
      <c r="B143" t="s">
        <v>7855</v>
      </c>
      <c r="C143" t="s">
        <v>7856</v>
      </c>
      <c r="D143" t="str">
        <f t="shared" si="2"/>
        <v>MFM300</v>
      </c>
    </row>
    <row r="144" spans="1:4" x14ac:dyDescent="0.55000000000000004">
      <c r="A144" t="s">
        <v>423</v>
      </c>
      <c r="B144" t="s">
        <v>7997</v>
      </c>
      <c r="C144" t="s">
        <v>7856</v>
      </c>
      <c r="D144" t="str">
        <f t="shared" si="2"/>
        <v>LSTM050-50C</v>
      </c>
    </row>
    <row r="145" spans="1:4" x14ac:dyDescent="0.55000000000000004">
      <c r="A145" t="s">
        <v>1745</v>
      </c>
      <c r="B145" t="s">
        <v>7997</v>
      </c>
      <c r="C145" t="s">
        <v>7856</v>
      </c>
      <c r="D145" t="str">
        <f t="shared" si="2"/>
        <v>LSTM075-50C</v>
      </c>
    </row>
    <row r="146" spans="1:4" x14ac:dyDescent="0.55000000000000004">
      <c r="A146" t="s">
        <v>7998</v>
      </c>
      <c r="B146" t="s">
        <v>7999</v>
      </c>
      <c r="C146" t="s">
        <v>7856</v>
      </c>
      <c r="D146" t="str">
        <f t="shared" si="2"/>
        <v>MLS200-20</v>
      </c>
    </row>
    <row r="147" spans="1:4" x14ac:dyDescent="0.55000000000000004">
      <c r="A147" t="s">
        <v>8001</v>
      </c>
      <c r="B147" t="s">
        <v>7999</v>
      </c>
      <c r="C147" t="s">
        <v>7856</v>
      </c>
      <c r="D147" t="str">
        <f t="shared" si="2"/>
        <v>MLS200-30</v>
      </c>
    </row>
    <row r="148" spans="1:4" x14ac:dyDescent="0.55000000000000004">
      <c r="A148" t="s">
        <v>2271</v>
      </c>
      <c r="B148" t="s">
        <v>7999</v>
      </c>
      <c r="C148" t="s">
        <v>7856</v>
      </c>
      <c r="D148" t="str">
        <f t="shared" si="2"/>
        <v>MLS200-50</v>
      </c>
    </row>
    <row r="149" spans="1:4" x14ac:dyDescent="0.55000000000000004">
      <c r="A149" t="s">
        <v>8000</v>
      </c>
      <c r="B149" t="s">
        <v>7999</v>
      </c>
      <c r="C149" t="s">
        <v>7856</v>
      </c>
      <c r="D149" t="str">
        <f t="shared" si="2"/>
        <v>MLS200-80</v>
      </c>
    </row>
    <row r="150" spans="1:4" x14ac:dyDescent="0.55000000000000004">
      <c r="A150" t="s">
        <v>8002</v>
      </c>
      <c r="B150" t="s">
        <v>7999</v>
      </c>
      <c r="C150" t="s">
        <v>7856</v>
      </c>
      <c r="D150" t="str">
        <f t="shared" si="2"/>
        <v>MLS220BC</v>
      </c>
    </row>
    <row r="151" spans="1:4" x14ac:dyDescent="0.55000000000000004">
      <c r="A151" t="s">
        <v>8005</v>
      </c>
      <c r="B151" t="s">
        <v>7999</v>
      </c>
      <c r="C151" t="s">
        <v>7856</v>
      </c>
      <c r="D151" t="str">
        <f t="shared" si="2"/>
        <v>MLS220I-100</v>
      </c>
    </row>
    <row r="152" spans="1:4" x14ac:dyDescent="0.55000000000000004">
      <c r="A152" t="s">
        <v>8003</v>
      </c>
      <c r="B152" t="s">
        <v>7999</v>
      </c>
      <c r="C152" t="s">
        <v>7856</v>
      </c>
      <c r="D152" t="str">
        <f t="shared" si="2"/>
        <v>MLS220I-30</v>
      </c>
    </row>
    <row r="153" spans="1:4" x14ac:dyDescent="0.55000000000000004">
      <c r="A153" t="s">
        <v>8006</v>
      </c>
      <c r="B153" t="s">
        <v>7999</v>
      </c>
      <c r="C153" t="s">
        <v>7856</v>
      </c>
      <c r="D153" t="str">
        <f t="shared" si="2"/>
        <v>MLS220I-50</v>
      </c>
    </row>
    <row r="154" spans="1:4" x14ac:dyDescent="0.55000000000000004">
      <c r="A154" t="s">
        <v>8004</v>
      </c>
      <c r="B154" t="s">
        <v>7999</v>
      </c>
      <c r="C154" t="s">
        <v>7856</v>
      </c>
      <c r="D154" t="str">
        <f t="shared" si="2"/>
        <v>MLS220I-80</v>
      </c>
    </row>
    <row r="155" spans="1:4" x14ac:dyDescent="0.55000000000000004">
      <c r="A155" t="s">
        <v>8010</v>
      </c>
      <c r="B155" t="s">
        <v>7999</v>
      </c>
      <c r="C155" t="s">
        <v>7856</v>
      </c>
      <c r="D155" t="str">
        <f t="shared" si="2"/>
        <v>MLS222-100</v>
      </c>
    </row>
    <row r="156" spans="1:4" x14ac:dyDescent="0.55000000000000004">
      <c r="A156" t="s">
        <v>8007</v>
      </c>
      <c r="B156" t="s">
        <v>7999</v>
      </c>
      <c r="C156" t="s">
        <v>7856</v>
      </c>
      <c r="D156" t="str">
        <f t="shared" si="2"/>
        <v>MLS222-30</v>
      </c>
    </row>
    <row r="157" spans="1:4" x14ac:dyDescent="0.55000000000000004">
      <c r="A157" t="s">
        <v>8009</v>
      </c>
      <c r="B157" t="s">
        <v>7999</v>
      </c>
      <c r="C157" t="s">
        <v>7856</v>
      </c>
      <c r="D157" t="str">
        <f t="shared" si="2"/>
        <v>MLS222-50</v>
      </c>
    </row>
    <row r="158" spans="1:4" x14ac:dyDescent="0.55000000000000004">
      <c r="A158" t="s">
        <v>8008</v>
      </c>
      <c r="B158" t="s">
        <v>7999</v>
      </c>
      <c r="C158" t="s">
        <v>7856</v>
      </c>
      <c r="D158" t="str">
        <f t="shared" si="2"/>
        <v>MLS222-80</v>
      </c>
    </row>
    <row r="159" spans="1:4" x14ac:dyDescent="0.55000000000000004">
      <c r="A159" t="s">
        <v>8011</v>
      </c>
      <c r="B159" t="s">
        <v>7999</v>
      </c>
      <c r="C159" t="s">
        <v>7856</v>
      </c>
      <c r="D159" t="str">
        <f t="shared" si="2"/>
        <v>MLS222BC</v>
      </c>
    </row>
    <row r="160" spans="1:4" x14ac:dyDescent="0.55000000000000004">
      <c r="A160" t="s">
        <v>8012</v>
      </c>
      <c r="B160" t="s">
        <v>7999</v>
      </c>
      <c r="C160" t="s">
        <v>7856</v>
      </c>
      <c r="D160" t="str">
        <f t="shared" si="2"/>
        <v>MLS300-50</v>
      </c>
    </row>
    <row r="161" spans="1:4" x14ac:dyDescent="0.55000000000000004">
      <c r="A161" t="s">
        <v>8017</v>
      </c>
      <c r="B161" t="s">
        <v>8014</v>
      </c>
      <c r="C161" t="s">
        <v>7856</v>
      </c>
      <c r="D161" t="str">
        <f t="shared" si="2"/>
        <v>MLST100-100</v>
      </c>
    </row>
    <row r="162" spans="1:4" x14ac:dyDescent="0.55000000000000004">
      <c r="A162" t="s">
        <v>8013</v>
      </c>
      <c r="B162" t="s">
        <v>8014</v>
      </c>
      <c r="C162" t="s">
        <v>7856</v>
      </c>
      <c r="D162" t="str">
        <f t="shared" si="2"/>
        <v>MLST100-30</v>
      </c>
    </row>
    <row r="163" spans="1:4" x14ac:dyDescent="0.55000000000000004">
      <c r="A163" t="s">
        <v>8015</v>
      </c>
      <c r="B163" t="s">
        <v>8014</v>
      </c>
      <c r="C163" t="s">
        <v>7856</v>
      </c>
      <c r="D163" t="str">
        <f t="shared" si="2"/>
        <v>MLST100-50</v>
      </c>
    </row>
    <row r="164" spans="1:4" x14ac:dyDescent="0.55000000000000004">
      <c r="A164" t="s">
        <v>8016</v>
      </c>
      <c r="B164" t="s">
        <v>8014</v>
      </c>
      <c r="C164" t="s">
        <v>7856</v>
      </c>
      <c r="D164" t="str">
        <f t="shared" si="2"/>
        <v>MLST100-80</v>
      </c>
    </row>
    <row r="165" spans="1:4" x14ac:dyDescent="0.55000000000000004">
      <c r="A165" t="s">
        <v>8021</v>
      </c>
      <c r="B165" t="s">
        <v>8014</v>
      </c>
      <c r="C165" t="s">
        <v>7856</v>
      </c>
      <c r="D165" t="str">
        <f t="shared" si="2"/>
        <v>MLST150-100</v>
      </c>
    </row>
    <row r="166" spans="1:4" x14ac:dyDescent="0.55000000000000004">
      <c r="A166" t="s">
        <v>8018</v>
      </c>
      <c r="B166" t="s">
        <v>8014</v>
      </c>
      <c r="C166" t="s">
        <v>7856</v>
      </c>
      <c r="D166" t="str">
        <f t="shared" si="2"/>
        <v>MLST150-30</v>
      </c>
    </row>
    <row r="167" spans="1:4" x14ac:dyDescent="0.55000000000000004">
      <c r="A167" t="s">
        <v>8020</v>
      </c>
      <c r="B167" t="s">
        <v>8014</v>
      </c>
      <c r="C167" t="s">
        <v>7856</v>
      </c>
      <c r="D167" t="str">
        <f t="shared" si="2"/>
        <v>MLST150-50</v>
      </c>
    </row>
    <row r="168" spans="1:4" x14ac:dyDescent="0.55000000000000004">
      <c r="A168" t="s">
        <v>8019</v>
      </c>
      <c r="B168" t="s">
        <v>8014</v>
      </c>
      <c r="C168" t="s">
        <v>7856</v>
      </c>
      <c r="D168" t="str">
        <f t="shared" si="2"/>
        <v>MLST150-80</v>
      </c>
    </row>
    <row r="169" spans="1:4" x14ac:dyDescent="0.55000000000000004">
      <c r="A169" t="s">
        <v>8022</v>
      </c>
      <c r="B169" t="s">
        <v>8014</v>
      </c>
      <c r="C169" t="s">
        <v>7856</v>
      </c>
      <c r="D169" t="str">
        <f t="shared" si="2"/>
        <v>MLST150-H</v>
      </c>
    </row>
    <row r="170" spans="1:4" x14ac:dyDescent="0.55000000000000004">
      <c r="A170" t="s">
        <v>3788</v>
      </c>
      <c r="B170" t="s">
        <v>7993</v>
      </c>
      <c r="C170" t="s">
        <v>7856</v>
      </c>
      <c r="D170" t="str">
        <f t="shared" si="2"/>
        <v>LST075-100</v>
      </c>
    </row>
    <row r="171" spans="1:4" x14ac:dyDescent="0.55000000000000004">
      <c r="A171" t="s">
        <v>3693</v>
      </c>
      <c r="B171" t="s">
        <v>7993</v>
      </c>
      <c r="C171" t="s">
        <v>7856</v>
      </c>
      <c r="D171" t="str">
        <f t="shared" si="2"/>
        <v>LST075-50</v>
      </c>
    </row>
    <row r="172" spans="1:4" x14ac:dyDescent="0.55000000000000004">
      <c r="A172" t="s">
        <v>2554</v>
      </c>
      <c r="B172" t="s">
        <v>7993</v>
      </c>
      <c r="C172" t="s">
        <v>7856</v>
      </c>
      <c r="D172" t="str">
        <f t="shared" si="2"/>
        <v>LST075-80</v>
      </c>
    </row>
    <row r="173" spans="1:4" x14ac:dyDescent="0.55000000000000004">
      <c r="A173" t="s">
        <v>2078</v>
      </c>
      <c r="B173" t="s">
        <v>7993</v>
      </c>
      <c r="C173" t="s">
        <v>7856</v>
      </c>
      <c r="D173" t="str">
        <f t="shared" si="2"/>
        <v>LST100-100</v>
      </c>
    </row>
    <row r="174" spans="1:4" x14ac:dyDescent="0.55000000000000004">
      <c r="A174" t="s">
        <v>1488</v>
      </c>
      <c r="B174" t="s">
        <v>7993</v>
      </c>
      <c r="C174" t="s">
        <v>7856</v>
      </c>
      <c r="D174" t="str">
        <f t="shared" si="2"/>
        <v>LST100-50</v>
      </c>
    </row>
    <row r="175" spans="1:4" x14ac:dyDescent="0.55000000000000004">
      <c r="A175" t="s">
        <v>1408</v>
      </c>
      <c r="B175" t="s">
        <v>7993</v>
      </c>
      <c r="C175" t="s">
        <v>7856</v>
      </c>
      <c r="D175" t="str">
        <f t="shared" si="2"/>
        <v>LST100-80</v>
      </c>
    </row>
    <row r="176" spans="1:4" x14ac:dyDescent="0.55000000000000004">
      <c r="A176" t="s">
        <v>2914</v>
      </c>
      <c r="B176" t="s">
        <v>7993</v>
      </c>
      <c r="C176" t="s">
        <v>7856</v>
      </c>
      <c r="D176" t="str">
        <f t="shared" si="2"/>
        <v>LST125-100</v>
      </c>
    </row>
    <row r="177" spans="1:4" x14ac:dyDescent="0.55000000000000004">
      <c r="A177" t="s">
        <v>1253</v>
      </c>
      <c r="B177" t="s">
        <v>7993</v>
      </c>
      <c r="C177" t="s">
        <v>7856</v>
      </c>
      <c r="D177" t="str">
        <f t="shared" si="2"/>
        <v>LST125-50</v>
      </c>
    </row>
    <row r="178" spans="1:4" x14ac:dyDescent="0.55000000000000004">
      <c r="A178" t="s">
        <v>4700</v>
      </c>
      <c r="B178" t="s">
        <v>7993</v>
      </c>
      <c r="C178" t="s">
        <v>7856</v>
      </c>
      <c r="D178" t="str">
        <f t="shared" si="2"/>
        <v>LST125-80</v>
      </c>
    </row>
    <row r="179" spans="1:4" x14ac:dyDescent="0.55000000000000004">
      <c r="A179" t="s">
        <v>7996</v>
      </c>
      <c r="B179" t="s">
        <v>7993</v>
      </c>
      <c r="C179" t="s">
        <v>7856</v>
      </c>
      <c r="D179" t="str">
        <f t="shared" si="2"/>
        <v>LST150-100</v>
      </c>
    </row>
    <row r="180" spans="1:4" x14ac:dyDescent="0.55000000000000004">
      <c r="A180" t="s">
        <v>1654</v>
      </c>
      <c r="B180" t="s">
        <v>7993</v>
      </c>
      <c r="C180" t="s">
        <v>7856</v>
      </c>
      <c r="D180" t="str">
        <f t="shared" si="2"/>
        <v>LST150-50</v>
      </c>
    </row>
    <row r="181" spans="1:4" x14ac:dyDescent="0.55000000000000004">
      <c r="A181" t="s">
        <v>8815</v>
      </c>
      <c r="B181" t="s">
        <v>8024</v>
      </c>
      <c r="C181" t="s">
        <v>7856</v>
      </c>
      <c r="D181" t="str">
        <f t="shared" si="2"/>
        <v>BC090</v>
      </c>
    </row>
    <row r="182" spans="1:4" x14ac:dyDescent="0.55000000000000004">
      <c r="A182" t="s">
        <v>8816</v>
      </c>
      <c r="B182" t="s">
        <v>8024</v>
      </c>
      <c r="C182" t="s">
        <v>7856</v>
      </c>
      <c r="D182" t="str">
        <f t="shared" si="2"/>
        <v>BC114</v>
      </c>
    </row>
    <row r="183" spans="1:4" x14ac:dyDescent="0.55000000000000004">
      <c r="A183" t="s">
        <v>8812</v>
      </c>
      <c r="B183" t="s">
        <v>8024</v>
      </c>
      <c r="C183" t="s">
        <v>7856</v>
      </c>
      <c r="D183" t="str">
        <f t="shared" si="2"/>
        <v>CAP025</v>
      </c>
    </row>
    <row r="184" spans="1:4" x14ac:dyDescent="0.55000000000000004">
      <c r="A184" t="s">
        <v>8813</v>
      </c>
      <c r="B184" t="s">
        <v>8024</v>
      </c>
      <c r="C184" t="s">
        <v>7856</v>
      </c>
      <c r="D184" t="str">
        <f t="shared" si="2"/>
        <v>CAP038</v>
      </c>
    </row>
    <row r="185" spans="1:4" x14ac:dyDescent="0.55000000000000004">
      <c r="A185" t="s">
        <v>8814</v>
      </c>
      <c r="B185" t="s">
        <v>8024</v>
      </c>
      <c r="C185" t="s">
        <v>7856</v>
      </c>
      <c r="D185" t="str">
        <f t="shared" si="2"/>
        <v>CPLG025</v>
      </c>
    </row>
    <row r="186" spans="1:4" x14ac:dyDescent="0.55000000000000004">
      <c r="A186" t="s">
        <v>8806</v>
      </c>
      <c r="B186" t="s">
        <v>8024</v>
      </c>
      <c r="C186" t="s">
        <v>7856</v>
      </c>
      <c r="D186" t="str">
        <f t="shared" si="2"/>
        <v>CR025</v>
      </c>
    </row>
    <row r="187" spans="1:4" x14ac:dyDescent="0.55000000000000004">
      <c r="A187" t="s">
        <v>8807</v>
      </c>
      <c r="B187" t="s">
        <v>8024</v>
      </c>
      <c r="C187" t="s">
        <v>7856</v>
      </c>
      <c r="D187" t="str">
        <f t="shared" si="2"/>
        <v>CR038</v>
      </c>
    </row>
    <row r="188" spans="1:4" x14ac:dyDescent="0.55000000000000004">
      <c r="A188" t="s">
        <v>8804</v>
      </c>
      <c r="B188" t="s">
        <v>8024</v>
      </c>
      <c r="C188" t="s">
        <v>7856</v>
      </c>
      <c r="D188" t="str">
        <f t="shared" si="2"/>
        <v>EL025-90</v>
      </c>
    </row>
    <row r="189" spans="1:4" x14ac:dyDescent="0.55000000000000004">
      <c r="A189" t="s">
        <v>8811</v>
      </c>
      <c r="B189" t="s">
        <v>8024</v>
      </c>
      <c r="C189" t="s">
        <v>7856</v>
      </c>
      <c r="D189" t="str">
        <f t="shared" si="2"/>
        <v>HBT025</v>
      </c>
    </row>
    <row r="190" spans="1:4" x14ac:dyDescent="0.55000000000000004">
      <c r="A190" t="s">
        <v>5253</v>
      </c>
      <c r="B190" t="s">
        <v>8024</v>
      </c>
      <c r="C190" t="s">
        <v>7856</v>
      </c>
      <c r="D190" t="str">
        <f t="shared" si="2"/>
        <v>HBT038</v>
      </c>
    </row>
    <row r="191" spans="1:4" x14ac:dyDescent="0.55000000000000004">
      <c r="A191" t="s">
        <v>8810</v>
      </c>
      <c r="B191" t="s">
        <v>8024</v>
      </c>
      <c r="C191" t="s">
        <v>7856</v>
      </c>
      <c r="D191" t="str">
        <f t="shared" si="2"/>
        <v>HM025</v>
      </c>
    </row>
    <row r="192" spans="1:4" x14ac:dyDescent="0.55000000000000004">
      <c r="A192" t="s">
        <v>5251</v>
      </c>
      <c r="B192" t="s">
        <v>8024</v>
      </c>
      <c r="C192" t="s">
        <v>7856</v>
      </c>
      <c r="D192" t="str">
        <f t="shared" si="2"/>
        <v>HM038</v>
      </c>
    </row>
    <row r="193" spans="1:4" x14ac:dyDescent="0.55000000000000004">
      <c r="A193" t="s">
        <v>8893</v>
      </c>
      <c r="B193" t="s">
        <v>8024</v>
      </c>
      <c r="C193" t="s">
        <v>7856</v>
      </c>
      <c r="D193" t="str">
        <f t="shared" si="2"/>
        <v>LV025MTV</v>
      </c>
    </row>
    <row r="194" spans="1:4" x14ac:dyDescent="0.55000000000000004">
      <c r="A194" t="s">
        <v>8894</v>
      </c>
      <c r="B194" t="s">
        <v>8024</v>
      </c>
      <c r="C194" t="s">
        <v>7856</v>
      </c>
      <c r="D194" t="str">
        <f t="shared" ref="D194:D257" si="3">LEFT(A194,LEN(A194))</f>
        <v>LV025V</v>
      </c>
    </row>
    <row r="195" spans="1:4" x14ac:dyDescent="0.55000000000000004">
      <c r="A195" t="s">
        <v>8895</v>
      </c>
      <c r="B195" t="s">
        <v>8024</v>
      </c>
      <c r="C195" t="s">
        <v>7856</v>
      </c>
      <c r="D195" t="str">
        <f t="shared" si="3"/>
        <v>LV038MTV</v>
      </c>
    </row>
    <row r="196" spans="1:4" x14ac:dyDescent="0.55000000000000004">
      <c r="A196" t="s">
        <v>8896</v>
      </c>
      <c r="B196" t="s">
        <v>8024</v>
      </c>
      <c r="C196" t="s">
        <v>7856</v>
      </c>
      <c r="D196" t="str">
        <f t="shared" si="3"/>
        <v>LV038V</v>
      </c>
    </row>
    <row r="197" spans="1:4" x14ac:dyDescent="0.55000000000000004">
      <c r="A197" t="s">
        <v>8897</v>
      </c>
      <c r="B197" t="s">
        <v>8024</v>
      </c>
      <c r="C197" t="s">
        <v>7856</v>
      </c>
      <c r="D197" t="str">
        <f t="shared" si="3"/>
        <v>LV050MTV</v>
      </c>
    </row>
    <row r="198" spans="1:4" x14ac:dyDescent="0.55000000000000004">
      <c r="A198" t="s">
        <v>8898</v>
      </c>
      <c r="B198" t="s">
        <v>8024</v>
      </c>
      <c r="C198" t="s">
        <v>7856</v>
      </c>
      <c r="D198" t="str">
        <f t="shared" si="3"/>
        <v>LV050V</v>
      </c>
    </row>
    <row r="199" spans="1:4" x14ac:dyDescent="0.55000000000000004">
      <c r="A199" t="s">
        <v>8899</v>
      </c>
      <c r="B199" t="s">
        <v>8024</v>
      </c>
      <c r="C199" t="s">
        <v>7856</v>
      </c>
      <c r="D199" t="str">
        <f t="shared" si="3"/>
        <v>LVHB025V</v>
      </c>
    </row>
    <row r="200" spans="1:4" x14ac:dyDescent="0.55000000000000004">
      <c r="A200" t="s">
        <v>5276</v>
      </c>
      <c r="B200" t="s">
        <v>8024</v>
      </c>
      <c r="C200" t="s">
        <v>7856</v>
      </c>
      <c r="D200" t="str">
        <f t="shared" si="3"/>
        <v>LVHB038V</v>
      </c>
    </row>
    <row r="201" spans="1:4" x14ac:dyDescent="0.55000000000000004">
      <c r="A201" t="s">
        <v>2872</v>
      </c>
      <c r="B201" t="s">
        <v>8024</v>
      </c>
      <c r="C201" t="s">
        <v>7856</v>
      </c>
      <c r="D201" t="str">
        <f t="shared" si="3"/>
        <v>LVHB050V</v>
      </c>
    </row>
    <row r="202" spans="1:4" x14ac:dyDescent="0.55000000000000004">
      <c r="A202" t="s">
        <v>2874</v>
      </c>
      <c r="B202" t="s">
        <v>8024</v>
      </c>
      <c r="C202" t="s">
        <v>7856</v>
      </c>
      <c r="D202" t="str">
        <f t="shared" si="3"/>
        <v>LVHB075V</v>
      </c>
    </row>
    <row r="203" spans="1:4" x14ac:dyDescent="0.55000000000000004">
      <c r="A203" t="s">
        <v>3842</v>
      </c>
      <c r="B203" t="s">
        <v>8024</v>
      </c>
      <c r="C203" t="s">
        <v>7856</v>
      </c>
      <c r="D203" t="str">
        <f t="shared" si="3"/>
        <v>MCV100</v>
      </c>
    </row>
    <row r="204" spans="1:4" x14ac:dyDescent="0.55000000000000004">
      <c r="A204" t="s">
        <v>8881</v>
      </c>
      <c r="B204" t="s">
        <v>8024</v>
      </c>
      <c r="C204" t="s">
        <v>7856</v>
      </c>
      <c r="D204" t="str">
        <f t="shared" si="3"/>
        <v>MCV200</v>
      </c>
    </row>
    <row r="205" spans="1:4" x14ac:dyDescent="0.55000000000000004">
      <c r="A205" t="s">
        <v>8882</v>
      </c>
      <c r="B205" t="s">
        <v>8024</v>
      </c>
      <c r="C205" t="s">
        <v>7856</v>
      </c>
      <c r="D205" t="str">
        <f t="shared" si="3"/>
        <v>MCV220</v>
      </c>
    </row>
    <row r="206" spans="1:4" x14ac:dyDescent="0.55000000000000004">
      <c r="A206" t="s">
        <v>8023</v>
      </c>
      <c r="B206" t="s">
        <v>8024</v>
      </c>
      <c r="C206" t="s">
        <v>7856</v>
      </c>
      <c r="D206" t="str">
        <f t="shared" si="3"/>
        <v>MPRV100-050</v>
      </c>
    </row>
    <row r="207" spans="1:4" x14ac:dyDescent="0.55000000000000004">
      <c r="A207" t="s">
        <v>8025</v>
      </c>
      <c r="B207" t="s">
        <v>8024</v>
      </c>
      <c r="C207" t="s">
        <v>7856</v>
      </c>
      <c r="D207" t="str">
        <f t="shared" si="3"/>
        <v>MPRV100-075</v>
      </c>
    </row>
    <row r="208" spans="1:4" x14ac:dyDescent="0.55000000000000004">
      <c r="A208" t="s">
        <v>8026</v>
      </c>
      <c r="B208" t="s">
        <v>8024</v>
      </c>
      <c r="C208" t="s">
        <v>7856</v>
      </c>
      <c r="D208" t="str">
        <f t="shared" si="3"/>
        <v>MPRV100-100</v>
      </c>
    </row>
    <row r="209" spans="1:4" x14ac:dyDescent="0.55000000000000004">
      <c r="A209" t="s">
        <v>8027</v>
      </c>
      <c r="B209" t="s">
        <v>8024</v>
      </c>
      <c r="C209" t="s">
        <v>7856</v>
      </c>
      <c r="D209" t="str">
        <f t="shared" si="3"/>
        <v>MPRV100-125</v>
      </c>
    </row>
    <row r="210" spans="1:4" x14ac:dyDescent="0.55000000000000004">
      <c r="A210" t="s">
        <v>8028</v>
      </c>
      <c r="B210" t="s">
        <v>8024</v>
      </c>
      <c r="C210" t="s">
        <v>7856</v>
      </c>
      <c r="D210" t="str">
        <f t="shared" si="3"/>
        <v>MPRV100-150</v>
      </c>
    </row>
    <row r="211" spans="1:4" x14ac:dyDescent="0.55000000000000004">
      <c r="A211" t="s">
        <v>8365</v>
      </c>
      <c r="B211" t="s">
        <v>8024</v>
      </c>
      <c r="C211" t="s">
        <v>7856</v>
      </c>
      <c r="D211" t="str">
        <f t="shared" si="3"/>
        <v>MV220CF</v>
      </c>
    </row>
    <row r="212" spans="1:4" x14ac:dyDescent="0.55000000000000004">
      <c r="A212" t="s">
        <v>8366</v>
      </c>
      <c r="B212" t="s">
        <v>8024</v>
      </c>
      <c r="C212" t="s">
        <v>7856</v>
      </c>
      <c r="D212" t="str">
        <f t="shared" si="3"/>
        <v>MVS220CF</v>
      </c>
    </row>
    <row r="213" spans="1:4" x14ac:dyDescent="0.55000000000000004">
      <c r="A213" t="s">
        <v>8802</v>
      </c>
      <c r="B213" t="s">
        <v>8024</v>
      </c>
      <c r="C213" t="s">
        <v>7856</v>
      </c>
      <c r="D213" t="str">
        <f t="shared" si="3"/>
        <v>PLUG025</v>
      </c>
    </row>
    <row r="214" spans="1:4" x14ac:dyDescent="0.55000000000000004">
      <c r="A214" t="s">
        <v>8803</v>
      </c>
      <c r="B214" t="s">
        <v>8024</v>
      </c>
      <c r="C214" t="s">
        <v>7856</v>
      </c>
      <c r="D214" t="str">
        <f t="shared" si="3"/>
        <v>PLUG038</v>
      </c>
    </row>
    <row r="215" spans="1:4" x14ac:dyDescent="0.55000000000000004">
      <c r="A215" t="s">
        <v>8873</v>
      </c>
      <c r="B215" t="s">
        <v>8024</v>
      </c>
      <c r="C215" t="s">
        <v>7856</v>
      </c>
      <c r="D215" t="str">
        <f t="shared" si="3"/>
        <v>PV075</v>
      </c>
    </row>
    <row r="216" spans="1:4" x14ac:dyDescent="0.55000000000000004">
      <c r="A216" t="s">
        <v>8874</v>
      </c>
      <c r="B216" t="s">
        <v>8024</v>
      </c>
      <c r="C216" t="s">
        <v>7856</v>
      </c>
      <c r="D216" t="str">
        <f t="shared" si="3"/>
        <v>PV075V</v>
      </c>
    </row>
    <row r="217" spans="1:4" x14ac:dyDescent="0.55000000000000004">
      <c r="A217" t="s">
        <v>8875</v>
      </c>
      <c r="B217" t="s">
        <v>8024</v>
      </c>
      <c r="C217" t="s">
        <v>7856</v>
      </c>
      <c r="D217" t="str">
        <f t="shared" si="3"/>
        <v>PV100</v>
      </c>
    </row>
    <row r="218" spans="1:4" x14ac:dyDescent="0.55000000000000004">
      <c r="A218" t="s">
        <v>8877</v>
      </c>
      <c r="B218" t="s">
        <v>8024</v>
      </c>
      <c r="C218" t="s">
        <v>7856</v>
      </c>
      <c r="D218" t="str">
        <f t="shared" si="3"/>
        <v>PV100-075</v>
      </c>
    </row>
    <row r="219" spans="1:4" x14ac:dyDescent="0.55000000000000004">
      <c r="A219" t="s">
        <v>8878</v>
      </c>
      <c r="B219" t="s">
        <v>8024</v>
      </c>
      <c r="C219" t="s">
        <v>7856</v>
      </c>
      <c r="D219" t="str">
        <f t="shared" si="3"/>
        <v>PV100-075B</v>
      </c>
    </row>
    <row r="220" spans="1:4" x14ac:dyDescent="0.55000000000000004">
      <c r="A220" t="s">
        <v>8879</v>
      </c>
      <c r="B220" t="s">
        <v>8024</v>
      </c>
      <c r="C220" t="s">
        <v>7856</v>
      </c>
      <c r="D220" t="str">
        <f t="shared" si="3"/>
        <v>PV100-075BV</v>
      </c>
    </row>
    <row r="221" spans="1:4" x14ac:dyDescent="0.55000000000000004">
      <c r="A221" t="s">
        <v>8880</v>
      </c>
      <c r="B221" t="s">
        <v>8024</v>
      </c>
      <c r="C221" t="s">
        <v>7856</v>
      </c>
      <c r="D221" t="str">
        <f t="shared" si="3"/>
        <v>PV100-075V</v>
      </c>
    </row>
    <row r="222" spans="1:4" x14ac:dyDescent="0.55000000000000004">
      <c r="A222" t="s">
        <v>8876</v>
      </c>
      <c r="B222" t="s">
        <v>8024</v>
      </c>
      <c r="C222" t="s">
        <v>7856</v>
      </c>
      <c r="D222" t="str">
        <f t="shared" si="3"/>
        <v>PV100V</v>
      </c>
    </row>
    <row r="223" spans="1:4" x14ac:dyDescent="0.55000000000000004">
      <c r="A223" t="s">
        <v>8805</v>
      </c>
      <c r="B223" t="s">
        <v>8024</v>
      </c>
      <c r="C223" t="s">
        <v>7856</v>
      </c>
      <c r="D223" t="str">
        <f t="shared" si="3"/>
        <v>SL025-90</v>
      </c>
    </row>
    <row r="224" spans="1:4" x14ac:dyDescent="0.55000000000000004">
      <c r="A224" t="s">
        <v>8854</v>
      </c>
      <c r="B224" t="s">
        <v>8024</v>
      </c>
      <c r="C224" t="s">
        <v>7856</v>
      </c>
      <c r="D224" t="str">
        <f t="shared" si="3"/>
        <v>SUV050FP</v>
      </c>
    </row>
    <row r="225" spans="1:4" x14ac:dyDescent="0.55000000000000004">
      <c r="A225" t="s">
        <v>8855</v>
      </c>
      <c r="B225" t="s">
        <v>8024</v>
      </c>
      <c r="C225" t="s">
        <v>7856</v>
      </c>
      <c r="D225" t="str">
        <f t="shared" si="3"/>
        <v>SUV075FP</v>
      </c>
    </row>
    <row r="226" spans="1:4" x14ac:dyDescent="0.55000000000000004">
      <c r="A226" t="s">
        <v>8856</v>
      </c>
      <c r="B226" t="s">
        <v>8024</v>
      </c>
      <c r="C226" t="s">
        <v>7856</v>
      </c>
      <c r="D226" t="str">
        <f t="shared" si="3"/>
        <v>SUV100FP</v>
      </c>
    </row>
    <row r="227" spans="1:4" x14ac:dyDescent="0.55000000000000004">
      <c r="A227" t="s">
        <v>8857</v>
      </c>
      <c r="B227" t="s">
        <v>8024</v>
      </c>
      <c r="C227" t="s">
        <v>7856</v>
      </c>
      <c r="D227" t="str">
        <f t="shared" si="3"/>
        <v>SUV125FP</v>
      </c>
    </row>
    <row r="228" spans="1:4" x14ac:dyDescent="0.55000000000000004">
      <c r="A228" t="s">
        <v>8858</v>
      </c>
      <c r="B228" t="s">
        <v>8024</v>
      </c>
      <c r="C228" t="s">
        <v>7856</v>
      </c>
      <c r="D228" t="str">
        <f t="shared" si="3"/>
        <v>SUV150FP</v>
      </c>
    </row>
    <row r="229" spans="1:4" x14ac:dyDescent="0.55000000000000004">
      <c r="A229" t="s">
        <v>4560</v>
      </c>
      <c r="B229" t="s">
        <v>8024</v>
      </c>
      <c r="C229" t="s">
        <v>7856</v>
      </c>
      <c r="D229" t="str">
        <f t="shared" si="3"/>
        <v>SUV200FP</v>
      </c>
    </row>
    <row r="230" spans="1:4" x14ac:dyDescent="0.55000000000000004">
      <c r="A230" t="s">
        <v>8808</v>
      </c>
      <c r="B230" t="s">
        <v>8024</v>
      </c>
      <c r="C230" t="s">
        <v>7856</v>
      </c>
      <c r="D230" t="str">
        <f t="shared" si="3"/>
        <v>TEE025</v>
      </c>
    </row>
    <row r="231" spans="1:4" x14ac:dyDescent="0.55000000000000004">
      <c r="A231" t="s">
        <v>8809</v>
      </c>
      <c r="B231" t="s">
        <v>8024</v>
      </c>
      <c r="C231" t="s">
        <v>7856</v>
      </c>
      <c r="D231" t="str">
        <f t="shared" si="3"/>
        <v>TEG075</v>
      </c>
    </row>
    <row r="232" spans="1:4" x14ac:dyDescent="0.55000000000000004">
      <c r="A232" t="s">
        <v>8367</v>
      </c>
      <c r="B232" t="s">
        <v>8024</v>
      </c>
      <c r="C232" t="s">
        <v>7856</v>
      </c>
      <c r="D232" t="str">
        <f t="shared" si="3"/>
        <v>UV050FP</v>
      </c>
    </row>
    <row r="233" spans="1:4" x14ac:dyDescent="0.55000000000000004">
      <c r="A233" t="s">
        <v>8369</v>
      </c>
      <c r="B233" t="s">
        <v>8024</v>
      </c>
      <c r="C233" t="s">
        <v>7856</v>
      </c>
      <c r="D233" t="str">
        <f t="shared" si="3"/>
        <v>UV075FP</v>
      </c>
    </row>
    <row r="234" spans="1:4" x14ac:dyDescent="0.55000000000000004">
      <c r="A234" t="s">
        <v>4408</v>
      </c>
      <c r="B234" t="s">
        <v>8024</v>
      </c>
      <c r="C234" t="s">
        <v>7856</v>
      </c>
      <c r="D234" t="str">
        <f t="shared" si="3"/>
        <v>UV100FP</v>
      </c>
    </row>
    <row r="235" spans="1:4" x14ac:dyDescent="0.55000000000000004">
      <c r="A235" t="s">
        <v>8370</v>
      </c>
      <c r="B235" t="s">
        <v>8024</v>
      </c>
      <c r="C235" t="s">
        <v>7856</v>
      </c>
      <c r="D235" t="str">
        <f t="shared" si="3"/>
        <v>UV125FP</v>
      </c>
    </row>
    <row r="236" spans="1:4" x14ac:dyDescent="0.55000000000000004">
      <c r="A236" t="s">
        <v>2288</v>
      </c>
      <c r="B236" t="s">
        <v>8024</v>
      </c>
      <c r="C236" t="s">
        <v>7856</v>
      </c>
      <c r="D236" t="str">
        <f t="shared" si="3"/>
        <v>UV150FP</v>
      </c>
    </row>
    <row r="237" spans="1:4" x14ac:dyDescent="0.55000000000000004">
      <c r="A237" t="s">
        <v>8368</v>
      </c>
      <c r="B237" t="s">
        <v>8024</v>
      </c>
      <c r="C237" t="s">
        <v>7856</v>
      </c>
      <c r="D237" t="str">
        <f t="shared" si="3"/>
        <v>UV200FP</v>
      </c>
    </row>
    <row r="238" spans="1:4" x14ac:dyDescent="0.55000000000000004">
      <c r="A238" t="s">
        <v>8371</v>
      </c>
      <c r="B238" t="s">
        <v>8024</v>
      </c>
      <c r="C238" t="s">
        <v>7856</v>
      </c>
      <c r="D238" t="str">
        <f t="shared" si="3"/>
        <v>UV204FPFD</v>
      </c>
    </row>
    <row r="239" spans="1:4" x14ac:dyDescent="0.55000000000000004">
      <c r="A239" t="s">
        <v>4571</v>
      </c>
      <c r="B239" t="s">
        <v>8024</v>
      </c>
      <c r="C239" t="s">
        <v>7856</v>
      </c>
      <c r="D239" t="str">
        <f t="shared" si="3"/>
        <v>UVA100FP</v>
      </c>
    </row>
    <row r="240" spans="1:4" x14ac:dyDescent="0.55000000000000004">
      <c r="A240" t="s">
        <v>8822</v>
      </c>
      <c r="B240" t="s">
        <v>8024</v>
      </c>
      <c r="C240" t="s">
        <v>7856</v>
      </c>
      <c r="D240" t="str">
        <f t="shared" si="3"/>
        <v>V050</v>
      </c>
    </row>
    <row r="241" spans="1:4" x14ac:dyDescent="0.55000000000000004">
      <c r="A241" t="s">
        <v>3695</v>
      </c>
      <c r="B241" t="s">
        <v>8024</v>
      </c>
      <c r="C241" t="s">
        <v>7856</v>
      </c>
      <c r="D241" t="str">
        <f t="shared" si="3"/>
        <v>V075</v>
      </c>
    </row>
    <row r="242" spans="1:4" x14ac:dyDescent="0.55000000000000004">
      <c r="A242" t="s">
        <v>8845</v>
      </c>
      <c r="B242" t="s">
        <v>8024</v>
      </c>
      <c r="C242" t="s">
        <v>7856</v>
      </c>
      <c r="D242" t="str">
        <f t="shared" si="3"/>
        <v>V075BL</v>
      </c>
    </row>
    <row r="243" spans="1:4" x14ac:dyDescent="0.55000000000000004">
      <c r="A243" t="s">
        <v>8848</v>
      </c>
      <c r="B243" t="s">
        <v>8024</v>
      </c>
      <c r="C243" t="s">
        <v>7856</v>
      </c>
      <c r="D243" t="str">
        <f t="shared" si="3"/>
        <v>V075SL</v>
      </c>
    </row>
    <row r="244" spans="1:4" x14ac:dyDescent="0.55000000000000004">
      <c r="A244" t="s">
        <v>1853</v>
      </c>
      <c r="B244" t="s">
        <v>8024</v>
      </c>
      <c r="C244" t="s">
        <v>7856</v>
      </c>
      <c r="D244" t="str">
        <f t="shared" si="3"/>
        <v>V100</v>
      </c>
    </row>
    <row r="245" spans="1:4" x14ac:dyDescent="0.55000000000000004">
      <c r="A245" t="s">
        <v>8846</v>
      </c>
      <c r="B245" t="s">
        <v>8024</v>
      </c>
      <c r="C245" t="s">
        <v>7856</v>
      </c>
      <c r="D245" t="str">
        <f t="shared" si="3"/>
        <v>V100BL</v>
      </c>
    </row>
    <row r="246" spans="1:4" x14ac:dyDescent="0.55000000000000004">
      <c r="A246" t="s">
        <v>2667</v>
      </c>
      <c r="B246" t="s">
        <v>8024</v>
      </c>
      <c r="C246" t="s">
        <v>7856</v>
      </c>
      <c r="D246" t="str">
        <f t="shared" si="3"/>
        <v>V100FP</v>
      </c>
    </row>
    <row r="247" spans="1:4" x14ac:dyDescent="0.55000000000000004">
      <c r="A247" t="s">
        <v>8849</v>
      </c>
      <c r="B247" t="s">
        <v>8024</v>
      </c>
      <c r="C247" t="s">
        <v>7856</v>
      </c>
      <c r="D247" t="str">
        <f t="shared" si="3"/>
        <v>V100SL</v>
      </c>
    </row>
    <row r="248" spans="1:4" x14ac:dyDescent="0.55000000000000004">
      <c r="A248" t="s">
        <v>8826</v>
      </c>
      <c r="B248" t="s">
        <v>8024</v>
      </c>
      <c r="C248" t="s">
        <v>7856</v>
      </c>
      <c r="D248" t="str">
        <f t="shared" si="3"/>
        <v>V10153138</v>
      </c>
    </row>
    <row r="249" spans="1:4" x14ac:dyDescent="0.55000000000000004">
      <c r="A249" t="s">
        <v>8827</v>
      </c>
      <c r="B249" t="s">
        <v>8024</v>
      </c>
      <c r="C249" t="s">
        <v>7856</v>
      </c>
      <c r="D249" t="str">
        <f t="shared" si="3"/>
        <v>V10153138BL</v>
      </c>
    </row>
    <row r="250" spans="1:4" x14ac:dyDescent="0.55000000000000004">
      <c r="A250" t="s">
        <v>2286</v>
      </c>
      <c r="B250" t="s">
        <v>8024</v>
      </c>
      <c r="C250" t="s">
        <v>7856</v>
      </c>
      <c r="D250" t="str">
        <f t="shared" si="3"/>
        <v>V10153A</v>
      </c>
    </row>
    <row r="251" spans="1:4" x14ac:dyDescent="0.55000000000000004">
      <c r="A251" t="s">
        <v>2336</v>
      </c>
      <c r="B251" t="s">
        <v>8024</v>
      </c>
      <c r="C251" t="s">
        <v>7856</v>
      </c>
      <c r="D251" t="str">
        <f t="shared" si="3"/>
        <v>V10161</v>
      </c>
    </row>
    <row r="252" spans="1:4" x14ac:dyDescent="0.55000000000000004">
      <c r="A252" t="s">
        <v>4945</v>
      </c>
      <c r="B252" t="s">
        <v>8024</v>
      </c>
      <c r="C252" t="s">
        <v>7856</v>
      </c>
      <c r="D252" t="str">
        <f t="shared" si="3"/>
        <v>V10270</v>
      </c>
    </row>
    <row r="253" spans="1:4" x14ac:dyDescent="0.55000000000000004">
      <c r="A253" t="s">
        <v>4943</v>
      </c>
      <c r="B253" t="s">
        <v>8024</v>
      </c>
      <c r="C253" t="s">
        <v>7856</v>
      </c>
      <c r="D253" t="str">
        <f t="shared" si="3"/>
        <v>V10271</v>
      </c>
    </row>
    <row r="254" spans="1:4" x14ac:dyDescent="0.55000000000000004">
      <c r="A254" t="s">
        <v>8823</v>
      </c>
      <c r="B254" t="s">
        <v>8024</v>
      </c>
      <c r="C254" t="s">
        <v>7856</v>
      </c>
      <c r="D254" t="str">
        <f t="shared" si="3"/>
        <v>V125</v>
      </c>
    </row>
    <row r="255" spans="1:4" x14ac:dyDescent="0.55000000000000004">
      <c r="A255" t="s">
        <v>8847</v>
      </c>
      <c r="B255" t="s">
        <v>8024</v>
      </c>
      <c r="C255" t="s">
        <v>7856</v>
      </c>
      <c r="D255" t="str">
        <f t="shared" si="3"/>
        <v>V125BL</v>
      </c>
    </row>
    <row r="256" spans="1:4" x14ac:dyDescent="0.55000000000000004">
      <c r="A256" t="s">
        <v>3522</v>
      </c>
      <c r="B256" t="s">
        <v>8024</v>
      </c>
      <c r="C256" t="s">
        <v>7856</v>
      </c>
      <c r="D256" t="str">
        <f t="shared" si="3"/>
        <v>V125FP</v>
      </c>
    </row>
    <row r="257" spans="1:4" x14ac:dyDescent="0.55000000000000004">
      <c r="A257" t="s">
        <v>8850</v>
      </c>
      <c r="B257" t="s">
        <v>8024</v>
      </c>
      <c r="C257" t="s">
        <v>7856</v>
      </c>
      <c r="D257" t="str">
        <f t="shared" si="3"/>
        <v>V125SL</v>
      </c>
    </row>
    <row r="258" spans="1:4" x14ac:dyDescent="0.55000000000000004">
      <c r="A258" t="s">
        <v>2627</v>
      </c>
      <c r="B258" t="s">
        <v>8024</v>
      </c>
      <c r="C258" t="s">
        <v>7856</v>
      </c>
      <c r="D258" t="str">
        <f t="shared" ref="D258:D321" si="4">LEFT(A258,LEN(A258))</f>
        <v>V150</v>
      </c>
    </row>
    <row r="259" spans="1:4" x14ac:dyDescent="0.55000000000000004">
      <c r="A259" t="s">
        <v>3383</v>
      </c>
      <c r="B259" t="s">
        <v>8024</v>
      </c>
      <c r="C259" t="s">
        <v>7856</v>
      </c>
      <c r="D259" t="str">
        <f t="shared" si="4"/>
        <v>V150BL</v>
      </c>
    </row>
    <row r="260" spans="1:4" x14ac:dyDescent="0.55000000000000004">
      <c r="A260" t="s">
        <v>4698</v>
      </c>
      <c r="B260" t="s">
        <v>8024</v>
      </c>
      <c r="C260" t="s">
        <v>7856</v>
      </c>
      <c r="D260" t="str">
        <f t="shared" si="4"/>
        <v>V150SL</v>
      </c>
    </row>
    <row r="261" spans="1:4" x14ac:dyDescent="0.55000000000000004">
      <c r="A261" t="s">
        <v>1144</v>
      </c>
      <c r="B261" t="s">
        <v>8024</v>
      </c>
      <c r="C261" t="s">
        <v>7856</v>
      </c>
      <c r="D261" t="str">
        <f t="shared" si="4"/>
        <v>V200</v>
      </c>
    </row>
    <row r="262" spans="1:4" x14ac:dyDescent="0.55000000000000004">
      <c r="A262" t="s">
        <v>2163</v>
      </c>
      <c r="B262" t="s">
        <v>8024</v>
      </c>
      <c r="C262" t="s">
        <v>7856</v>
      </c>
      <c r="D262" t="str">
        <f t="shared" si="4"/>
        <v>V200BL</v>
      </c>
    </row>
    <row r="263" spans="1:4" x14ac:dyDescent="0.55000000000000004">
      <c r="A263" t="s">
        <v>1106</v>
      </c>
      <c r="B263" t="s">
        <v>8024</v>
      </c>
      <c r="C263" t="s">
        <v>7856</v>
      </c>
      <c r="D263" t="str">
        <f t="shared" si="4"/>
        <v>V200FP</v>
      </c>
    </row>
    <row r="264" spans="1:4" x14ac:dyDescent="0.55000000000000004">
      <c r="A264" t="s">
        <v>8851</v>
      </c>
      <c r="B264" t="s">
        <v>8024</v>
      </c>
      <c r="C264" t="s">
        <v>7856</v>
      </c>
      <c r="D264" t="str">
        <f t="shared" si="4"/>
        <v>V200SL</v>
      </c>
    </row>
    <row r="265" spans="1:4" x14ac:dyDescent="0.55000000000000004">
      <c r="A265" t="s">
        <v>8828</v>
      </c>
      <c r="B265" t="s">
        <v>8024</v>
      </c>
      <c r="C265" t="s">
        <v>7856</v>
      </c>
      <c r="D265" t="str">
        <f t="shared" si="4"/>
        <v>V20153138</v>
      </c>
    </row>
    <row r="266" spans="1:4" x14ac:dyDescent="0.55000000000000004">
      <c r="A266" t="s">
        <v>8829</v>
      </c>
      <c r="B266" t="s">
        <v>8024</v>
      </c>
      <c r="C266" t="s">
        <v>7856</v>
      </c>
      <c r="D266" t="str">
        <f t="shared" si="4"/>
        <v>V20153138BL</v>
      </c>
    </row>
    <row r="267" spans="1:4" x14ac:dyDescent="0.55000000000000004">
      <c r="A267" t="s">
        <v>1559</v>
      </c>
      <c r="B267" t="s">
        <v>8024</v>
      </c>
      <c r="C267" t="s">
        <v>7856</v>
      </c>
      <c r="D267" t="str">
        <f t="shared" si="4"/>
        <v>V204FP</v>
      </c>
    </row>
    <row r="268" spans="1:4" x14ac:dyDescent="0.55000000000000004">
      <c r="A268" t="s">
        <v>8830</v>
      </c>
      <c r="B268" t="s">
        <v>8024</v>
      </c>
      <c r="C268" t="s">
        <v>7856</v>
      </c>
      <c r="D268" t="str">
        <f t="shared" si="4"/>
        <v>V25153138</v>
      </c>
    </row>
    <row r="269" spans="1:4" x14ac:dyDescent="0.55000000000000004">
      <c r="A269" t="s">
        <v>8831</v>
      </c>
      <c r="B269" t="s">
        <v>8024</v>
      </c>
      <c r="C269" t="s">
        <v>7856</v>
      </c>
      <c r="D269" t="str">
        <f t="shared" si="4"/>
        <v>V25153138BL</v>
      </c>
    </row>
    <row r="270" spans="1:4" x14ac:dyDescent="0.55000000000000004">
      <c r="A270" t="s">
        <v>2756</v>
      </c>
      <c r="B270" t="s">
        <v>8024</v>
      </c>
      <c r="C270" t="s">
        <v>7856</v>
      </c>
      <c r="D270" t="str">
        <f t="shared" si="4"/>
        <v>V25270</v>
      </c>
    </row>
    <row r="271" spans="1:4" x14ac:dyDescent="0.55000000000000004">
      <c r="A271" t="s">
        <v>4941</v>
      </c>
      <c r="B271" t="s">
        <v>8024</v>
      </c>
      <c r="C271" t="s">
        <v>7856</v>
      </c>
      <c r="D271" t="str">
        <f t="shared" si="4"/>
        <v>V25271</v>
      </c>
    </row>
    <row r="272" spans="1:4" x14ac:dyDescent="0.55000000000000004">
      <c r="A272" t="s">
        <v>2284</v>
      </c>
      <c r="B272" t="s">
        <v>8024</v>
      </c>
      <c r="C272" t="s">
        <v>7856</v>
      </c>
      <c r="D272" t="str">
        <f t="shared" si="4"/>
        <v>V300</v>
      </c>
    </row>
    <row r="273" spans="1:4" x14ac:dyDescent="0.55000000000000004">
      <c r="A273" t="s">
        <v>1903</v>
      </c>
      <c r="B273" t="s">
        <v>8024</v>
      </c>
      <c r="C273" t="s">
        <v>7856</v>
      </c>
      <c r="D273" t="str">
        <f t="shared" si="4"/>
        <v>V300FP</v>
      </c>
    </row>
    <row r="274" spans="1:4" x14ac:dyDescent="0.55000000000000004">
      <c r="A274" t="s">
        <v>8832</v>
      </c>
      <c r="B274" t="s">
        <v>8024</v>
      </c>
      <c r="C274" t="s">
        <v>7856</v>
      </c>
      <c r="D274" t="str">
        <f t="shared" si="4"/>
        <v>V400</v>
      </c>
    </row>
    <row r="275" spans="1:4" x14ac:dyDescent="0.55000000000000004">
      <c r="A275" t="s">
        <v>3753</v>
      </c>
      <c r="B275" t="s">
        <v>8024</v>
      </c>
      <c r="C275" t="s">
        <v>7856</v>
      </c>
      <c r="D275" t="str">
        <f t="shared" si="4"/>
        <v>VA100</v>
      </c>
    </row>
    <row r="276" spans="1:4" x14ac:dyDescent="0.55000000000000004">
      <c r="A276" t="s">
        <v>955</v>
      </c>
      <c r="B276" t="s">
        <v>8024</v>
      </c>
      <c r="C276" t="s">
        <v>7856</v>
      </c>
      <c r="D276" t="str">
        <f t="shared" si="4"/>
        <v>VA150</v>
      </c>
    </row>
    <row r="277" spans="1:4" x14ac:dyDescent="0.55000000000000004">
      <c r="A277" t="s">
        <v>8853</v>
      </c>
      <c r="B277" t="s">
        <v>8024</v>
      </c>
      <c r="C277" t="s">
        <v>7856</v>
      </c>
      <c r="D277" t="str">
        <f t="shared" si="4"/>
        <v>VA200</v>
      </c>
    </row>
    <row r="278" spans="1:4" x14ac:dyDescent="0.55000000000000004">
      <c r="A278" t="s">
        <v>8852</v>
      </c>
      <c r="B278" t="s">
        <v>8024</v>
      </c>
      <c r="C278" t="s">
        <v>7856</v>
      </c>
      <c r="D278" t="str">
        <f t="shared" si="4"/>
        <v>VA200/150</v>
      </c>
    </row>
    <row r="279" spans="1:4" x14ac:dyDescent="0.55000000000000004">
      <c r="A279" t="s">
        <v>4388</v>
      </c>
      <c r="B279" t="s">
        <v>8024</v>
      </c>
      <c r="C279" t="s">
        <v>7856</v>
      </c>
      <c r="D279" t="str">
        <f t="shared" si="4"/>
        <v>VA200FP</v>
      </c>
    </row>
    <row r="280" spans="1:4" x14ac:dyDescent="0.55000000000000004">
      <c r="A280" t="s">
        <v>8833</v>
      </c>
      <c r="B280" t="s">
        <v>8024</v>
      </c>
      <c r="C280" t="s">
        <v>7856</v>
      </c>
      <c r="D280" t="str">
        <f t="shared" si="4"/>
        <v>VFMT200FP</v>
      </c>
    </row>
    <row r="281" spans="1:4" x14ac:dyDescent="0.55000000000000004">
      <c r="A281" t="s">
        <v>8834</v>
      </c>
      <c r="B281" t="s">
        <v>8024</v>
      </c>
      <c r="C281" t="s">
        <v>7856</v>
      </c>
      <c r="D281" t="str">
        <f t="shared" si="4"/>
        <v>VFMT200FPSH</v>
      </c>
    </row>
    <row r="282" spans="1:4" x14ac:dyDescent="0.55000000000000004">
      <c r="A282" t="s">
        <v>8837</v>
      </c>
      <c r="B282" t="s">
        <v>8024</v>
      </c>
      <c r="C282" t="s">
        <v>7856</v>
      </c>
      <c r="D282" t="str">
        <f t="shared" si="4"/>
        <v>VFMT204FP</v>
      </c>
    </row>
    <row r="283" spans="1:4" x14ac:dyDescent="0.55000000000000004">
      <c r="A283" t="s">
        <v>8824</v>
      </c>
      <c r="B283" t="s">
        <v>8024</v>
      </c>
      <c r="C283" t="s">
        <v>7856</v>
      </c>
      <c r="D283" t="str">
        <f t="shared" si="4"/>
        <v>VL20153</v>
      </c>
    </row>
    <row r="284" spans="1:4" x14ac:dyDescent="0.55000000000000004">
      <c r="A284" t="s">
        <v>8835</v>
      </c>
      <c r="B284" t="s">
        <v>8024</v>
      </c>
      <c r="C284" t="s">
        <v>7856</v>
      </c>
      <c r="D284" t="str">
        <f t="shared" si="4"/>
        <v>VL25153</v>
      </c>
    </row>
    <row r="285" spans="1:4" x14ac:dyDescent="0.55000000000000004">
      <c r="A285" t="s">
        <v>5228</v>
      </c>
      <c r="B285" t="s">
        <v>8024</v>
      </c>
      <c r="C285" t="s">
        <v>7856</v>
      </c>
      <c r="D285" t="str">
        <f t="shared" si="4"/>
        <v>VN100</v>
      </c>
    </row>
    <row r="286" spans="1:4" x14ac:dyDescent="0.55000000000000004">
      <c r="A286" t="s">
        <v>8825</v>
      </c>
      <c r="B286" t="s">
        <v>8024</v>
      </c>
      <c r="C286" t="s">
        <v>7856</v>
      </c>
      <c r="D286" t="str">
        <f t="shared" si="4"/>
        <v>VRH200K</v>
      </c>
    </row>
    <row r="287" spans="1:4" x14ac:dyDescent="0.55000000000000004">
      <c r="A287" t="s">
        <v>8836</v>
      </c>
      <c r="B287" t="s">
        <v>8024</v>
      </c>
      <c r="C287" t="s">
        <v>7856</v>
      </c>
      <c r="D287" t="str">
        <f t="shared" si="4"/>
        <v>VRH220K</v>
      </c>
    </row>
    <row r="288" spans="1:4" x14ac:dyDescent="0.55000000000000004">
      <c r="A288" t="s">
        <v>4609</v>
      </c>
      <c r="B288" t="s">
        <v>8024</v>
      </c>
      <c r="C288" t="s">
        <v>7856</v>
      </c>
      <c r="D288" t="str">
        <f t="shared" si="4"/>
        <v>VS204FP</v>
      </c>
    </row>
    <row r="289" spans="1:4" x14ac:dyDescent="0.55000000000000004">
      <c r="A289" t="s">
        <v>8838</v>
      </c>
      <c r="B289" t="s">
        <v>8024</v>
      </c>
      <c r="C289" t="s">
        <v>7856</v>
      </c>
      <c r="D289" t="str">
        <f t="shared" si="4"/>
        <v>VSF200</v>
      </c>
    </row>
    <row r="290" spans="1:4" x14ac:dyDescent="0.55000000000000004">
      <c r="A290" t="s">
        <v>2669</v>
      </c>
      <c r="B290" t="s">
        <v>8024</v>
      </c>
      <c r="C290" t="s">
        <v>7856</v>
      </c>
      <c r="D290" t="str">
        <f t="shared" si="4"/>
        <v>VSF204FP</v>
      </c>
    </row>
    <row r="291" spans="1:4" x14ac:dyDescent="0.55000000000000004">
      <c r="A291" t="s">
        <v>8842</v>
      </c>
      <c r="B291" t="s">
        <v>8024</v>
      </c>
      <c r="C291" t="s">
        <v>7856</v>
      </c>
      <c r="D291" t="str">
        <f t="shared" si="4"/>
        <v>VSF300</v>
      </c>
    </row>
    <row r="292" spans="1:4" x14ac:dyDescent="0.55000000000000004">
      <c r="A292" t="s">
        <v>8839</v>
      </c>
      <c r="B292" t="s">
        <v>8024</v>
      </c>
      <c r="C292" t="s">
        <v>7856</v>
      </c>
      <c r="D292" t="str">
        <f t="shared" si="4"/>
        <v>VSFHB200</v>
      </c>
    </row>
    <row r="293" spans="1:4" x14ac:dyDescent="0.55000000000000004">
      <c r="A293" t="s">
        <v>8840</v>
      </c>
      <c r="B293" t="s">
        <v>8024</v>
      </c>
      <c r="C293" t="s">
        <v>7856</v>
      </c>
      <c r="D293" t="str">
        <f t="shared" si="4"/>
        <v>VSFMT200</v>
      </c>
    </row>
    <row r="294" spans="1:4" x14ac:dyDescent="0.55000000000000004">
      <c r="A294" t="s">
        <v>4392</v>
      </c>
      <c r="B294" t="s">
        <v>8024</v>
      </c>
      <c r="C294" t="s">
        <v>7856</v>
      </c>
      <c r="D294" t="str">
        <f t="shared" si="4"/>
        <v>VSFMT204FP</v>
      </c>
    </row>
    <row r="295" spans="1:4" x14ac:dyDescent="0.55000000000000004">
      <c r="A295" t="s">
        <v>8843</v>
      </c>
      <c r="B295" t="s">
        <v>8024</v>
      </c>
      <c r="C295" t="s">
        <v>7856</v>
      </c>
      <c r="D295" t="str">
        <f t="shared" si="4"/>
        <v>VSFMT300</v>
      </c>
    </row>
    <row r="296" spans="1:4" x14ac:dyDescent="0.55000000000000004">
      <c r="A296" t="s">
        <v>8841</v>
      </c>
      <c r="B296" t="s">
        <v>8024</v>
      </c>
      <c r="C296" t="s">
        <v>7856</v>
      </c>
      <c r="D296" t="str">
        <f t="shared" si="4"/>
        <v>VSMT200</v>
      </c>
    </row>
    <row r="297" spans="1:4" x14ac:dyDescent="0.55000000000000004">
      <c r="A297" t="s">
        <v>2505</v>
      </c>
      <c r="B297" t="s">
        <v>8024</v>
      </c>
      <c r="C297" t="s">
        <v>7856</v>
      </c>
      <c r="D297" t="str">
        <f t="shared" si="4"/>
        <v>VSMT204FP</v>
      </c>
    </row>
    <row r="298" spans="1:4" x14ac:dyDescent="0.55000000000000004">
      <c r="A298" t="s">
        <v>8844</v>
      </c>
      <c r="B298" t="s">
        <v>8024</v>
      </c>
      <c r="C298" t="s">
        <v>7856</v>
      </c>
      <c r="D298" t="str">
        <f t="shared" si="4"/>
        <v>VSMT300</v>
      </c>
    </row>
    <row r="299" spans="1:4" x14ac:dyDescent="0.55000000000000004">
      <c r="A299" t="s">
        <v>3524</v>
      </c>
      <c r="B299" t="s">
        <v>8024</v>
      </c>
      <c r="C299" t="s">
        <v>7856</v>
      </c>
      <c r="D299" t="str">
        <f t="shared" si="4"/>
        <v>VT075</v>
      </c>
    </row>
    <row r="300" spans="1:4" x14ac:dyDescent="0.55000000000000004">
      <c r="A300" t="s">
        <v>3526</v>
      </c>
      <c r="B300" t="s">
        <v>8024</v>
      </c>
      <c r="C300" t="s">
        <v>7856</v>
      </c>
      <c r="D300" t="str">
        <f t="shared" si="4"/>
        <v>VT100SL</v>
      </c>
    </row>
    <row r="301" spans="1:4" x14ac:dyDescent="0.55000000000000004">
      <c r="A301" t="s">
        <v>1255</v>
      </c>
      <c r="B301" t="s">
        <v>8024</v>
      </c>
      <c r="C301" t="s">
        <v>7856</v>
      </c>
      <c r="D301" t="str">
        <f t="shared" si="4"/>
        <v>VT125FP</v>
      </c>
    </row>
    <row r="302" spans="1:4" x14ac:dyDescent="0.55000000000000004">
      <c r="A302" t="s">
        <v>8404</v>
      </c>
      <c r="B302" t="s">
        <v>8024</v>
      </c>
      <c r="C302" t="s">
        <v>7856</v>
      </c>
      <c r="D302" t="str">
        <f t="shared" si="4"/>
        <v>VT150</v>
      </c>
    </row>
    <row r="303" spans="1:4" x14ac:dyDescent="0.55000000000000004">
      <c r="A303" t="s">
        <v>8405</v>
      </c>
      <c r="B303" t="s">
        <v>8024</v>
      </c>
      <c r="C303" t="s">
        <v>7856</v>
      </c>
      <c r="D303" t="str">
        <f t="shared" si="4"/>
        <v>VT200</v>
      </c>
    </row>
    <row r="304" spans="1:4" x14ac:dyDescent="0.55000000000000004">
      <c r="A304" t="s">
        <v>4611</v>
      </c>
      <c r="B304" t="s">
        <v>8024</v>
      </c>
      <c r="C304" t="s">
        <v>7856</v>
      </c>
      <c r="D304" t="str">
        <f t="shared" si="4"/>
        <v>VT200BL</v>
      </c>
    </row>
    <row r="305" spans="1:4" x14ac:dyDescent="0.55000000000000004">
      <c r="A305" t="s">
        <v>1118</v>
      </c>
      <c r="B305" t="s">
        <v>8024</v>
      </c>
      <c r="C305" t="s">
        <v>7856</v>
      </c>
      <c r="D305" t="str">
        <f t="shared" si="4"/>
        <v>VT200FP</v>
      </c>
    </row>
    <row r="306" spans="1:4" x14ac:dyDescent="0.55000000000000004">
      <c r="A306" t="s">
        <v>8871</v>
      </c>
      <c r="B306" t="s">
        <v>8024</v>
      </c>
      <c r="C306" t="s">
        <v>7856</v>
      </c>
      <c r="D306" t="str">
        <f t="shared" si="4"/>
        <v>WSFMT200</v>
      </c>
    </row>
    <row r="307" spans="1:4" x14ac:dyDescent="0.55000000000000004">
      <c r="A307" t="s">
        <v>8872</v>
      </c>
      <c r="B307" t="s">
        <v>8024</v>
      </c>
      <c r="C307" t="s">
        <v>7856</v>
      </c>
      <c r="D307" t="str">
        <f t="shared" si="4"/>
        <v>WSFMT200FP</v>
      </c>
    </row>
    <row r="308" spans="1:4" x14ac:dyDescent="0.55000000000000004">
      <c r="A308" t="s">
        <v>8859</v>
      </c>
      <c r="B308" t="s">
        <v>8024</v>
      </c>
      <c r="C308" t="s">
        <v>7856</v>
      </c>
      <c r="D308" t="str">
        <f t="shared" si="4"/>
        <v>WV050FP</v>
      </c>
    </row>
    <row r="309" spans="1:4" x14ac:dyDescent="0.55000000000000004">
      <c r="A309" t="s">
        <v>8860</v>
      </c>
      <c r="B309" t="s">
        <v>8024</v>
      </c>
      <c r="C309" t="s">
        <v>7856</v>
      </c>
      <c r="D309" t="str">
        <f t="shared" si="4"/>
        <v>WV050FPB</v>
      </c>
    </row>
    <row r="310" spans="1:4" x14ac:dyDescent="0.55000000000000004">
      <c r="A310" t="s">
        <v>8861</v>
      </c>
      <c r="B310" t="s">
        <v>8024</v>
      </c>
      <c r="C310" t="s">
        <v>7856</v>
      </c>
      <c r="D310" t="str">
        <f t="shared" si="4"/>
        <v>WV075FP</v>
      </c>
    </row>
    <row r="311" spans="1:4" x14ac:dyDescent="0.55000000000000004">
      <c r="A311" t="s">
        <v>8862</v>
      </c>
      <c r="B311" t="s">
        <v>8024</v>
      </c>
      <c r="C311" t="s">
        <v>7856</v>
      </c>
      <c r="D311" t="str">
        <f t="shared" si="4"/>
        <v>WV075FPB</v>
      </c>
    </row>
    <row r="312" spans="1:4" x14ac:dyDescent="0.55000000000000004">
      <c r="A312" t="s">
        <v>8863</v>
      </c>
      <c r="B312" t="s">
        <v>8024</v>
      </c>
      <c r="C312" t="s">
        <v>7856</v>
      </c>
      <c r="D312" t="str">
        <f t="shared" si="4"/>
        <v>WV100FP</v>
      </c>
    </row>
    <row r="313" spans="1:4" x14ac:dyDescent="0.55000000000000004">
      <c r="A313" t="s">
        <v>8864</v>
      </c>
      <c r="B313" t="s">
        <v>8024</v>
      </c>
      <c r="C313" t="s">
        <v>7856</v>
      </c>
      <c r="D313" t="str">
        <f t="shared" si="4"/>
        <v>WV100FPB</v>
      </c>
    </row>
    <row r="314" spans="1:4" x14ac:dyDescent="0.55000000000000004">
      <c r="A314" t="s">
        <v>8865</v>
      </c>
      <c r="B314" t="s">
        <v>8024</v>
      </c>
      <c r="C314" t="s">
        <v>7856</v>
      </c>
      <c r="D314" t="str">
        <f t="shared" si="4"/>
        <v>WV125FP</v>
      </c>
    </row>
    <row r="315" spans="1:4" x14ac:dyDescent="0.55000000000000004">
      <c r="A315" t="s">
        <v>8866</v>
      </c>
      <c r="B315" t="s">
        <v>8024</v>
      </c>
      <c r="C315" t="s">
        <v>7856</v>
      </c>
      <c r="D315" t="str">
        <f t="shared" si="4"/>
        <v>WV125FPB</v>
      </c>
    </row>
    <row r="316" spans="1:4" x14ac:dyDescent="0.55000000000000004">
      <c r="A316" t="s">
        <v>8867</v>
      </c>
      <c r="B316" t="s">
        <v>8024</v>
      </c>
      <c r="C316" t="s">
        <v>7856</v>
      </c>
      <c r="D316" t="str">
        <f t="shared" si="4"/>
        <v>WV150FP</v>
      </c>
    </row>
    <row r="317" spans="1:4" x14ac:dyDescent="0.55000000000000004">
      <c r="A317" t="s">
        <v>8868</v>
      </c>
      <c r="B317" t="s">
        <v>8024</v>
      </c>
      <c r="C317" t="s">
        <v>7856</v>
      </c>
      <c r="D317" t="str">
        <f t="shared" si="4"/>
        <v>WV150FPB</v>
      </c>
    </row>
    <row r="318" spans="1:4" x14ac:dyDescent="0.55000000000000004">
      <c r="A318" t="s">
        <v>8869</v>
      </c>
      <c r="B318" t="s">
        <v>8024</v>
      </c>
      <c r="C318" t="s">
        <v>7856</v>
      </c>
      <c r="D318" t="str">
        <f t="shared" si="4"/>
        <v>WV200FP</v>
      </c>
    </row>
    <row r="319" spans="1:4" x14ac:dyDescent="0.55000000000000004">
      <c r="A319" t="s">
        <v>8870</v>
      </c>
      <c r="B319" t="s">
        <v>8024</v>
      </c>
      <c r="C319" t="s">
        <v>7856</v>
      </c>
      <c r="D319" t="str">
        <f t="shared" si="4"/>
        <v>WV200FPB</v>
      </c>
    </row>
    <row r="320" spans="1:4" x14ac:dyDescent="0.55000000000000004">
      <c r="A320" t="s">
        <v>8407</v>
      </c>
      <c r="B320" t="s">
        <v>8408</v>
      </c>
      <c r="C320" t="s">
        <v>7856</v>
      </c>
      <c r="D320" t="str">
        <f t="shared" si="4"/>
        <v>VTF101</v>
      </c>
    </row>
    <row r="321" spans="1:4" x14ac:dyDescent="0.55000000000000004">
      <c r="A321" t="s">
        <v>8409</v>
      </c>
      <c r="B321" t="s">
        <v>8408</v>
      </c>
      <c r="C321" t="s">
        <v>7856</v>
      </c>
      <c r="D321" t="str">
        <f t="shared" si="4"/>
        <v>VTF300FP</v>
      </c>
    </row>
    <row r="322" spans="1:4" x14ac:dyDescent="0.55000000000000004">
      <c r="A322" t="s">
        <v>7988</v>
      </c>
      <c r="B322" t="s">
        <v>7989</v>
      </c>
      <c r="C322" t="s">
        <v>7856</v>
      </c>
      <c r="D322" t="str">
        <f t="shared" ref="D322:D385" si="5">LEFT(A322,LEN(A322))</f>
        <v>LS050-40</v>
      </c>
    </row>
    <row r="323" spans="1:4" x14ac:dyDescent="0.55000000000000004">
      <c r="A323" t="s">
        <v>7990</v>
      </c>
      <c r="B323" t="s">
        <v>7989</v>
      </c>
      <c r="C323" t="s">
        <v>7856</v>
      </c>
      <c r="D323" t="str">
        <f t="shared" si="5"/>
        <v>LS050-80</v>
      </c>
    </row>
    <row r="324" spans="1:4" x14ac:dyDescent="0.55000000000000004">
      <c r="A324" t="s">
        <v>2329</v>
      </c>
      <c r="B324" t="s">
        <v>7989</v>
      </c>
      <c r="C324" t="s">
        <v>7856</v>
      </c>
      <c r="D324" t="str">
        <f t="shared" si="5"/>
        <v>LS075-40</v>
      </c>
    </row>
    <row r="325" spans="1:4" x14ac:dyDescent="0.55000000000000004">
      <c r="A325" t="s">
        <v>1691</v>
      </c>
      <c r="B325" t="s">
        <v>7989</v>
      </c>
      <c r="C325" t="s">
        <v>7856</v>
      </c>
      <c r="D325" t="str">
        <f t="shared" si="5"/>
        <v>LS075-80</v>
      </c>
    </row>
    <row r="326" spans="1:4" x14ac:dyDescent="0.55000000000000004">
      <c r="A326" t="s">
        <v>3991</v>
      </c>
      <c r="B326" t="s">
        <v>7989</v>
      </c>
      <c r="C326" t="s">
        <v>7856</v>
      </c>
      <c r="D326" t="str">
        <f t="shared" si="5"/>
        <v>LS100-40</v>
      </c>
    </row>
    <row r="327" spans="1:4" x14ac:dyDescent="0.55000000000000004">
      <c r="A327" t="s">
        <v>1696</v>
      </c>
      <c r="B327" t="s">
        <v>7989</v>
      </c>
      <c r="C327" t="s">
        <v>7856</v>
      </c>
      <c r="D327" t="str">
        <f t="shared" si="5"/>
        <v>LS100-80</v>
      </c>
    </row>
    <row r="328" spans="1:4" x14ac:dyDescent="0.55000000000000004">
      <c r="A328" t="s">
        <v>4957</v>
      </c>
      <c r="B328" t="s">
        <v>7989</v>
      </c>
      <c r="C328" t="s">
        <v>7856</v>
      </c>
      <c r="D328" t="str">
        <f t="shared" si="5"/>
        <v>LS125-40</v>
      </c>
    </row>
    <row r="329" spans="1:4" x14ac:dyDescent="0.55000000000000004">
      <c r="A329" t="s">
        <v>2169</v>
      </c>
      <c r="B329" t="s">
        <v>7989</v>
      </c>
      <c r="C329" t="s">
        <v>7856</v>
      </c>
      <c r="D329" t="str">
        <f t="shared" si="5"/>
        <v>LS125-80</v>
      </c>
    </row>
    <row r="330" spans="1:4" x14ac:dyDescent="0.55000000000000004">
      <c r="A330" t="s">
        <v>7991</v>
      </c>
      <c r="B330" t="s">
        <v>7989</v>
      </c>
      <c r="C330" t="s">
        <v>7856</v>
      </c>
      <c r="D330" t="str">
        <f t="shared" si="5"/>
        <v>LS150-06</v>
      </c>
    </row>
    <row r="331" spans="1:4" x14ac:dyDescent="0.55000000000000004">
      <c r="A331" t="s">
        <v>3722</v>
      </c>
      <c r="B331" t="s">
        <v>7989</v>
      </c>
      <c r="C331" t="s">
        <v>7856</v>
      </c>
      <c r="D331" t="str">
        <f t="shared" si="5"/>
        <v>LS150-120</v>
      </c>
    </row>
    <row r="332" spans="1:4" x14ac:dyDescent="0.55000000000000004">
      <c r="A332" t="s">
        <v>2022</v>
      </c>
      <c r="B332" t="s">
        <v>7989</v>
      </c>
      <c r="C332" t="s">
        <v>7856</v>
      </c>
      <c r="D332" t="str">
        <f t="shared" si="5"/>
        <v>LS150-50</v>
      </c>
    </row>
    <row r="333" spans="1:4" x14ac:dyDescent="0.55000000000000004">
      <c r="A333" t="s">
        <v>3809</v>
      </c>
      <c r="B333" t="s">
        <v>7989</v>
      </c>
      <c r="C333" t="s">
        <v>7856</v>
      </c>
      <c r="D333" t="str">
        <f t="shared" si="5"/>
        <v>LS150-80</v>
      </c>
    </row>
    <row r="334" spans="1:4" x14ac:dyDescent="0.55000000000000004">
      <c r="A334" t="s">
        <v>2464</v>
      </c>
      <c r="B334" t="s">
        <v>7989</v>
      </c>
      <c r="C334" t="s">
        <v>7856</v>
      </c>
      <c r="D334" t="str">
        <f t="shared" si="5"/>
        <v>LS200-06</v>
      </c>
    </row>
    <row r="335" spans="1:4" x14ac:dyDescent="0.55000000000000004">
      <c r="A335" t="s">
        <v>1698</v>
      </c>
      <c r="B335" t="s">
        <v>7989</v>
      </c>
      <c r="C335" t="s">
        <v>7856</v>
      </c>
      <c r="D335" t="str">
        <f t="shared" si="5"/>
        <v>LS200-120</v>
      </c>
    </row>
    <row r="336" spans="1:4" x14ac:dyDescent="0.55000000000000004">
      <c r="A336" t="s">
        <v>1397</v>
      </c>
      <c r="B336" t="s">
        <v>7989</v>
      </c>
      <c r="C336" t="s">
        <v>7856</v>
      </c>
      <c r="D336" t="str">
        <f t="shared" si="5"/>
        <v>LS200-30</v>
      </c>
    </row>
    <row r="337" spans="1:4" x14ac:dyDescent="0.55000000000000004">
      <c r="A337" t="s">
        <v>2754</v>
      </c>
      <c r="B337" t="s">
        <v>7989</v>
      </c>
      <c r="C337" t="s">
        <v>7856</v>
      </c>
      <c r="D337" t="str">
        <f t="shared" si="5"/>
        <v>LS200-50</v>
      </c>
    </row>
    <row r="338" spans="1:4" x14ac:dyDescent="0.55000000000000004">
      <c r="A338" t="s">
        <v>2324</v>
      </c>
      <c r="B338" t="s">
        <v>7989</v>
      </c>
      <c r="C338" t="s">
        <v>7856</v>
      </c>
      <c r="D338" t="str">
        <f t="shared" si="5"/>
        <v>LS200-80</v>
      </c>
    </row>
    <row r="339" spans="1:4" x14ac:dyDescent="0.55000000000000004">
      <c r="A339" t="s">
        <v>3286</v>
      </c>
      <c r="B339" t="s">
        <v>7989</v>
      </c>
      <c r="C339" t="s">
        <v>7856</v>
      </c>
      <c r="D339" t="str">
        <f t="shared" si="5"/>
        <v>LS350</v>
      </c>
    </row>
    <row r="340" spans="1:4" x14ac:dyDescent="0.55000000000000004">
      <c r="A340" t="s">
        <v>8883</v>
      </c>
      <c r="B340" t="s">
        <v>8884</v>
      </c>
      <c r="C340" t="s">
        <v>7856</v>
      </c>
      <c r="D340" t="str">
        <f t="shared" si="5"/>
        <v>VSS025</v>
      </c>
    </row>
    <row r="341" spans="1:4" x14ac:dyDescent="0.55000000000000004">
      <c r="A341" t="s">
        <v>8885</v>
      </c>
      <c r="B341" t="s">
        <v>8884</v>
      </c>
      <c r="C341" t="s">
        <v>7856</v>
      </c>
      <c r="D341" t="str">
        <f t="shared" si="5"/>
        <v>VSS038</v>
      </c>
    </row>
    <row r="342" spans="1:4" x14ac:dyDescent="0.55000000000000004">
      <c r="A342" t="s">
        <v>8886</v>
      </c>
      <c r="B342" t="s">
        <v>8884</v>
      </c>
      <c r="C342" t="s">
        <v>7856</v>
      </c>
      <c r="D342" t="str">
        <f t="shared" si="5"/>
        <v>VSS050</v>
      </c>
    </row>
    <row r="343" spans="1:4" x14ac:dyDescent="0.55000000000000004">
      <c r="A343" t="s">
        <v>8887</v>
      </c>
      <c r="B343" t="s">
        <v>8884</v>
      </c>
      <c r="C343" t="s">
        <v>7856</v>
      </c>
      <c r="D343" t="str">
        <f t="shared" si="5"/>
        <v>VSS075</v>
      </c>
    </row>
    <row r="344" spans="1:4" x14ac:dyDescent="0.55000000000000004">
      <c r="A344" t="s">
        <v>8888</v>
      </c>
      <c r="B344" t="s">
        <v>8884</v>
      </c>
      <c r="C344" t="s">
        <v>7856</v>
      </c>
      <c r="D344" t="str">
        <f t="shared" si="5"/>
        <v>VSS100</v>
      </c>
    </row>
    <row r="345" spans="1:4" x14ac:dyDescent="0.55000000000000004">
      <c r="A345" t="s">
        <v>8889</v>
      </c>
      <c r="B345" t="s">
        <v>8884</v>
      </c>
      <c r="C345" t="s">
        <v>7856</v>
      </c>
      <c r="D345" t="str">
        <f t="shared" si="5"/>
        <v>VSS125</v>
      </c>
    </row>
    <row r="346" spans="1:4" x14ac:dyDescent="0.55000000000000004">
      <c r="A346" t="s">
        <v>8890</v>
      </c>
      <c r="B346" t="s">
        <v>8884</v>
      </c>
      <c r="C346" t="s">
        <v>7856</v>
      </c>
      <c r="D346" t="str">
        <f t="shared" si="5"/>
        <v>VSS150</v>
      </c>
    </row>
    <row r="347" spans="1:4" x14ac:dyDescent="0.55000000000000004">
      <c r="A347" t="s">
        <v>8891</v>
      </c>
      <c r="B347" t="s">
        <v>8884</v>
      </c>
      <c r="C347" t="s">
        <v>7856</v>
      </c>
      <c r="D347" t="str">
        <f t="shared" si="5"/>
        <v>VSS200</v>
      </c>
    </row>
    <row r="348" spans="1:4" x14ac:dyDescent="0.55000000000000004">
      <c r="A348" t="s">
        <v>8892</v>
      </c>
      <c r="B348" t="s">
        <v>8884</v>
      </c>
      <c r="C348" t="s">
        <v>7856</v>
      </c>
      <c r="D348" t="str">
        <f t="shared" si="5"/>
        <v>VSS300</v>
      </c>
    </row>
    <row r="349" spans="1:4" x14ac:dyDescent="0.55000000000000004">
      <c r="A349" t="s">
        <v>8818</v>
      </c>
      <c r="B349" t="s">
        <v>7911</v>
      </c>
      <c r="C349" t="s">
        <v>7856</v>
      </c>
      <c r="D349" t="str">
        <f t="shared" si="5"/>
        <v>M17000</v>
      </c>
    </row>
    <row r="350" spans="1:4" x14ac:dyDescent="0.55000000000000004">
      <c r="A350" t="s">
        <v>8819</v>
      </c>
      <c r="B350" t="s">
        <v>7911</v>
      </c>
      <c r="C350" t="s">
        <v>7856</v>
      </c>
      <c r="D350" t="str">
        <f t="shared" si="5"/>
        <v>M17002</v>
      </c>
    </row>
    <row r="351" spans="1:4" x14ac:dyDescent="0.55000000000000004">
      <c r="A351" t="s">
        <v>8820</v>
      </c>
      <c r="B351" t="s">
        <v>7911</v>
      </c>
      <c r="C351" t="s">
        <v>7856</v>
      </c>
      <c r="D351" t="str">
        <f t="shared" si="5"/>
        <v>M18008</v>
      </c>
    </row>
    <row r="352" spans="1:4" x14ac:dyDescent="0.55000000000000004">
      <c r="A352" t="s">
        <v>8821</v>
      </c>
      <c r="B352" t="s">
        <v>7911</v>
      </c>
      <c r="C352" t="s">
        <v>7856</v>
      </c>
      <c r="D352" t="str">
        <f t="shared" si="5"/>
        <v>M18012</v>
      </c>
    </row>
    <row r="353" spans="1:4" x14ac:dyDescent="0.55000000000000004">
      <c r="A353" t="s">
        <v>7910</v>
      </c>
      <c r="B353" t="s">
        <v>7911</v>
      </c>
      <c r="C353" t="s">
        <v>7911</v>
      </c>
      <c r="D353" t="str">
        <f t="shared" si="5"/>
        <v>200PH-5</v>
      </c>
    </row>
    <row r="354" spans="1:4" x14ac:dyDescent="0.55000000000000004">
      <c r="A354" t="s">
        <v>2509</v>
      </c>
      <c r="B354" t="s">
        <v>7911</v>
      </c>
      <c r="C354" t="s">
        <v>7911</v>
      </c>
      <c r="D354" t="str">
        <f t="shared" si="5"/>
        <v>200PH-5E</v>
      </c>
    </row>
    <row r="355" spans="1:4" x14ac:dyDescent="0.55000000000000004">
      <c r="A355" t="s">
        <v>7912</v>
      </c>
      <c r="B355" t="s">
        <v>7911</v>
      </c>
      <c r="C355" t="s">
        <v>7911</v>
      </c>
      <c r="D355" t="str">
        <f t="shared" si="5"/>
        <v>300PH-6</v>
      </c>
    </row>
    <row r="356" spans="1:4" x14ac:dyDescent="0.55000000000000004">
      <c r="A356" t="s">
        <v>8461</v>
      </c>
      <c r="B356" t="s">
        <v>7911</v>
      </c>
      <c r="C356" t="s">
        <v>7911</v>
      </c>
      <c r="D356" t="str">
        <f t="shared" si="5"/>
        <v>300PIHY</v>
      </c>
    </row>
    <row r="357" spans="1:4" x14ac:dyDescent="0.55000000000000004">
      <c r="A357" t="s">
        <v>8817</v>
      </c>
      <c r="B357" t="s">
        <v>7911</v>
      </c>
      <c r="C357" t="s">
        <v>7911</v>
      </c>
      <c r="D357" t="str">
        <f t="shared" si="5"/>
        <v>333PIE15</v>
      </c>
    </row>
    <row r="358" spans="1:4" x14ac:dyDescent="0.55000000000000004">
      <c r="A358" t="s">
        <v>8400</v>
      </c>
      <c r="B358" t="s">
        <v>8030</v>
      </c>
      <c r="C358" t="s">
        <v>7856</v>
      </c>
      <c r="D358" t="str">
        <f t="shared" si="5"/>
        <v>inacive_VS204FP</v>
      </c>
    </row>
    <row r="359" spans="1:4" x14ac:dyDescent="0.55000000000000004">
      <c r="A359" t="s">
        <v>8398</v>
      </c>
      <c r="B359" t="s">
        <v>8030</v>
      </c>
      <c r="C359" t="s">
        <v>7856</v>
      </c>
      <c r="D359" t="str">
        <f t="shared" si="5"/>
        <v>inactive_ VFMT200FP</v>
      </c>
    </row>
    <row r="360" spans="1:4" x14ac:dyDescent="0.55000000000000004">
      <c r="A360" t="s">
        <v>8372</v>
      </c>
      <c r="B360" t="s">
        <v>8030</v>
      </c>
      <c r="C360" t="s">
        <v>7856</v>
      </c>
      <c r="D360" t="str">
        <f t="shared" si="5"/>
        <v>inactive_V050</v>
      </c>
    </row>
    <row r="361" spans="1:4" x14ac:dyDescent="0.55000000000000004">
      <c r="A361" t="s">
        <v>8373</v>
      </c>
      <c r="B361" t="s">
        <v>8030</v>
      </c>
      <c r="C361" t="s">
        <v>7856</v>
      </c>
      <c r="D361" t="str">
        <f t="shared" si="5"/>
        <v>inactive_V075</v>
      </c>
    </row>
    <row r="362" spans="1:4" x14ac:dyDescent="0.55000000000000004">
      <c r="A362" t="s">
        <v>8374</v>
      </c>
      <c r="B362" t="s">
        <v>8030</v>
      </c>
      <c r="C362" t="s">
        <v>7856</v>
      </c>
      <c r="D362" t="str">
        <f t="shared" si="5"/>
        <v>inactive_V075BL</v>
      </c>
    </row>
    <row r="363" spans="1:4" x14ac:dyDescent="0.55000000000000004">
      <c r="A363" t="s">
        <v>8376</v>
      </c>
      <c r="B363" t="s">
        <v>8030</v>
      </c>
      <c r="C363" t="s">
        <v>7856</v>
      </c>
      <c r="D363" t="str">
        <f t="shared" si="5"/>
        <v>inactive_V075SL</v>
      </c>
    </row>
    <row r="364" spans="1:4" x14ac:dyDescent="0.55000000000000004">
      <c r="A364" t="s">
        <v>8379</v>
      </c>
      <c r="B364" t="s">
        <v>8030</v>
      </c>
      <c r="C364" t="s">
        <v>7856</v>
      </c>
      <c r="D364" t="str">
        <f t="shared" si="5"/>
        <v>inactive_V100</v>
      </c>
    </row>
    <row r="365" spans="1:4" x14ac:dyDescent="0.55000000000000004">
      <c r="A365" t="s">
        <v>8375</v>
      </c>
      <c r="B365" t="s">
        <v>8030</v>
      </c>
      <c r="C365" t="s">
        <v>7856</v>
      </c>
      <c r="D365" t="str">
        <f t="shared" si="5"/>
        <v>inactive_V100BL</v>
      </c>
    </row>
    <row r="366" spans="1:4" x14ac:dyDescent="0.55000000000000004">
      <c r="A366" t="s">
        <v>8380</v>
      </c>
      <c r="B366" t="s">
        <v>8030</v>
      </c>
      <c r="C366" t="s">
        <v>7856</v>
      </c>
      <c r="D366" t="str">
        <f t="shared" si="5"/>
        <v>inactive_V100FP</v>
      </c>
    </row>
    <row r="367" spans="1:4" x14ac:dyDescent="0.55000000000000004">
      <c r="A367" t="s">
        <v>8378</v>
      </c>
      <c r="B367" t="s">
        <v>8030</v>
      </c>
      <c r="C367" t="s">
        <v>7856</v>
      </c>
      <c r="D367" t="str">
        <f t="shared" si="5"/>
        <v>inactive_V100SL</v>
      </c>
    </row>
    <row r="368" spans="1:4" x14ac:dyDescent="0.55000000000000004">
      <c r="A368" t="s">
        <v>8381</v>
      </c>
      <c r="B368" t="s">
        <v>8030</v>
      </c>
      <c r="C368" t="s">
        <v>7856</v>
      </c>
      <c r="D368" t="str">
        <f t="shared" si="5"/>
        <v>inactive_V125</v>
      </c>
    </row>
    <row r="369" spans="1:4" x14ac:dyDescent="0.55000000000000004">
      <c r="A369" t="s">
        <v>8384</v>
      </c>
      <c r="B369" t="s">
        <v>8030</v>
      </c>
      <c r="C369" t="s">
        <v>7856</v>
      </c>
      <c r="D369" t="str">
        <f t="shared" si="5"/>
        <v>inactive_V125FP</v>
      </c>
    </row>
    <row r="370" spans="1:4" x14ac:dyDescent="0.55000000000000004">
      <c r="A370" t="s">
        <v>8382</v>
      </c>
      <c r="B370" t="s">
        <v>8030</v>
      </c>
      <c r="C370" t="s">
        <v>7856</v>
      </c>
      <c r="D370" t="str">
        <f t="shared" si="5"/>
        <v>inactive_V150</v>
      </c>
    </row>
    <row r="371" spans="1:4" x14ac:dyDescent="0.55000000000000004">
      <c r="A371" t="s">
        <v>8383</v>
      </c>
      <c r="B371" t="s">
        <v>8030</v>
      </c>
      <c r="C371" t="s">
        <v>7856</v>
      </c>
      <c r="D371" t="str">
        <f t="shared" si="5"/>
        <v>inactive_V150/200</v>
      </c>
    </row>
    <row r="372" spans="1:4" x14ac:dyDescent="0.55000000000000004">
      <c r="A372" t="s">
        <v>8377</v>
      </c>
      <c r="B372" t="s">
        <v>8030</v>
      </c>
      <c r="C372" t="s">
        <v>7856</v>
      </c>
      <c r="D372" t="str">
        <f t="shared" si="5"/>
        <v>inactive_V150SL</v>
      </c>
    </row>
    <row r="373" spans="1:4" x14ac:dyDescent="0.55000000000000004">
      <c r="A373" t="s">
        <v>8385</v>
      </c>
      <c r="B373" t="s">
        <v>8030</v>
      </c>
      <c r="C373" t="s">
        <v>7856</v>
      </c>
      <c r="D373" t="str">
        <f t="shared" si="5"/>
        <v>inactive_V200</v>
      </c>
    </row>
    <row r="374" spans="1:4" x14ac:dyDescent="0.55000000000000004">
      <c r="A374" t="s">
        <v>8386</v>
      </c>
      <c r="B374" t="s">
        <v>8030</v>
      </c>
      <c r="C374" t="s">
        <v>7856</v>
      </c>
      <c r="D374" t="str">
        <f t="shared" si="5"/>
        <v>inactive_V200FP</v>
      </c>
    </row>
    <row r="375" spans="1:4" x14ac:dyDescent="0.55000000000000004">
      <c r="A375" t="s">
        <v>8391</v>
      </c>
      <c r="B375" t="s">
        <v>8030</v>
      </c>
      <c r="C375" t="s">
        <v>7856</v>
      </c>
      <c r="D375" t="str">
        <f t="shared" si="5"/>
        <v>inactive_V20152</v>
      </c>
    </row>
    <row r="376" spans="1:4" x14ac:dyDescent="0.55000000000000004">
      <c r="A376" t="s">
        <v>8392</v>
      </c>
      <c r="B376" t="s">
        <v>8030</v>
      </c>
      <c r="C376" t="s">
        <v>7856</v>
      </c>
      <c r="D376" t="str">
        <f t="shared" si="5"/>
        <v>inactive_V20153</v>
      </c>
    </row>
    <row r="377" spans="1:4" x14ac:dyDescent="0.55000000000000004">
      <c r="A377" t="s">
        <v>8390</v>
      </c>
      <c r="B377" t="s">
        <v>8030</v>
      </c>
      <c r="C377" t="s">
        <v>7856</v>
      </c>
      <c r="D377" t="str">
        <f t="shared" si="5"/>
        <v>inactive_V204FP</v>
      </c>
    </row>
    <row r="378" spans="1:4" x14ac:dyDescent="0.55000000000000004">
      <c r="A378" t="s">
        <v>8393</v>
      </c>
      <c r="B378" t="s">
        <v>8030</v>
      </c>
      <c r="C378" t="s">
        <v>7856</v>
      </c>
      <c r="D378" t="str">
        <f t="shared" si="5"/>
        <v>inactive_V25152</v>
      </c>
    </row>
    <row r="379" spans="1:4" x14ac:dyDescent="0.55000000000000004">
      <c r="A379" t="s">
        <v>8394</v>
      </c>
      <c r="B379" t="s">
        <v>8030</v>
      </c>
      <c r="C379" t="s">
        <v>7856</v>
      </c>
      <c r="D379" t="str">
        <f t="shared" si="5"/>
        <v>inactive_V25153</v>
      </c>
    </row>
    <row r="380" spans="1:4" x14ac:dyDescent="0.55000000000000004">
      <c r="A380" t="s">
        <v>8389</v>
      </c>
      <c r="B380" t="s">
        <v>8030</v>
      </c>
      <c r="C380" t="s">
        <v>7856</v>
      </c>
      <c r="D380" t="str">
        <f t="shared" si="5"/>
        <v>inactive_V300</v>
      </c>
    </row>
    <row r="381" spans="1:4" x14ac:dyDescent="0.55000000000000004">
      <c r="A381" t="s">
        <v>8387</v>
      </c>
      <c r="B381" t="s">
        <v>8030</v>
      </c>
      <c r="C381" t="s">
        <v>7856</v>
      </c>
      <c r="D381" t="str">
        <f t="shared" si="5"/>
        <v>inactive_V300FP</v>
      </c>
    </row>
    <row r="382" spans="1:4" x14ac:dyDescent="0.55000000000000004">
      <c r="A382" t="s">
        <v>8388</v>
      </c>
      <c r="B382" t="s">
        <v>8030</v>
      </c>
      <c r="C382" t="s">
        <v>7856</v>
      </c>
      <c r="D382" t="str">
        <f t="shared" si="5"/>
        <v>inactive_V400</v>
      </c>
    </row>
    <row r="383" spans="1:4" x14ac:dyDescent="0.55000000000000004">
      <c r="A383" t="s">
        <v>8395</v>
      </c>
      <c r="B383" t="s">
        <v>8030</v>
      </c>
      <c r="C383" t="s">
        <v>7856</v>
      </c>
      <c r="D383" t="str">
        <f t="shared" si="5"/>
        <v>inactive_VA150</v>
      </c>
    </row>
    <row r="384" spans="1:4" x14ac:dyDescent="0.55000000000000004">
      <c r="A384" t="s">
        <v>8396</v>
      </c>
      <c r="B384" t="s">
        <v>8030</v>
      </c>
      <c r="C384" t="s">
        <v>7856</v>
      </c>
      <c r="D384" t="str">
        <f t="shared" si="5"/>
        <v>inactive_VA200</v>
      </c>
    </row>
    <row r="385" spans="1:4" x14ac:dyDescent="0.55000000000000004">
      <c r="A385" t="s">
        <v>8397</v>
      </c>
      <c r="B385" t="s">
        <v>8030</v>
      </c>
      <c r="C385" t="s">
        <v>7856</v>
      </c>
      <c r="D385" t="str">
        <f t="shared" si="5"/>
        <v>inactive_VA200FP</v>
      </c>
    </row>
    <row r="386" spans="1:4" x14ac:dyDescent="0.55000000000000004">
      <c r="A386" t="s">
        <v>8399</v>
      </c>
      <c r="B386" t="s">
        <v>8030</v>
      </c>
      <c r="C386" t="s">
        <v>7856</v>
      </c>
      <c r="D386" t="str">
        <f t="shared" ref="D386:D449" si="6">LEFT(A386,LEN(A386))</f>
        <v>inactive_VFMT204FP</v>
      </c>
    </row>
    <row r="387" spans="1:4" x14ac:dyDescent="0.55000000000000004">
      <c r="A387" t="s">
        <v>8401</v>
      </c>
      <c r="B387" t="s">
        <v>8030</v>
      </c>
      <c r="C387" t="s">
        <v>7856</v>
      </c>
      <c r="D387" t="str">
        <f t="shared" si="6"/>
        <v>inactive_VSF204FP</v>
      </c>
    </row>
    <row r="388" spans="1:4" x14ac:dyDescent="0.55000000000000004">
      <c r="A388" t="s">
        <v>8459</v>
      </c>
      <c r="B388" t="s">
        <v>8030</v>
      </c>
      <c r="C388" t="s">
        <v>7856</v>
      </c>
      <c r="D388" t="str">
        <f t="shared" si="6"/>
        <v>inactive_VSFMT204FP</v>
      </c>
    </row>
    <row r="389" spans="1:4" x14ac:dyDescent="0.55000000000000004">
      <c r="A389" t="s">
        <v>8460</v>
      </c>
      <c r="B389" t="s">
        <v>8030</v>
      </c>
      <c r="C389" t="s">
        <v>7856</v>
      </c>
      <c r="D389" t="str">
        <f t="shared" si="6"/>
        <v>inactive_VSMT204FP</v>
      </c>
    </row>
    <row r="390" spans="1:4" x14ac:dyDescent="0.55000000000000004">
      <c r="A390" t="s">
        <v>8402</v>
      </c>
      <c r="B390" t="s">
        <v>8030</v>
      </c>
      <c r="C390" t="s">
        <v>7856</v>
      </c>
      <c r="D390" t="str">
        <f t="shared" si="6"/>
        <v>inactive_VSS200</v>
      </c>
    </row>
    <row r="391" spans="1:4" x14ac:dyDescent="0.55000000000000004">
      <c r="A391" t="s">
        <v>8403</v>
      </c>
      <c r="B391" t="s">
        <v>8030</v>
      </c>
      <c r="C391" t="s">
        <v>7856</v>
      </c>
      <c r="D391" t="str">
        <f t="shared" si="6"/>
        <v>inactive_VT100SL</v>
      </c>
    </row>
    <row r="392" spans="1:4" x14ac:dyDescent="0.55000000000000004">
      <c r="A392" t="s">
        <v>8406</v>
      </c>
      <c r="B392" t="s">
        <v>8030</v>
      </c>
      <c r="C392" t="s">
        <v>7856</v>
      </c>
      <c r="D392" t="str">
        <f t="shared" si="6"/>
        <v>inactive_VT200BL</v>
      </c>
    </row>
    <row r="393" spans="1:4" x14ac:dyDescent="0.55000000000000004">
      <c r="A393" t="s">
        <v>8029</v>
      </c>
      <c r="B393" t="s">
        <v>8030</v>
      </c>
      <c r="C393" t="s">
        <v>7856</v>
      </c>
      <c r="D393" t="str">
        <f t="shared" si="6"/>
        <v>old_PV075</v>
      </c>
    </row>
    <row r="394" spans="1:4" x14ac:dyDescent="0.55000000000000004">
      <c r="A394" t="s">
        <v>8031</v>
      </c>
      <c r="B394" t="s">
        <v>8030</v>
      </c>
      <c r="C394" t="s">
        <v>7856</v>
      </c>
      <c r="D394" t="str">
        <f t="shared" si="6"/>
        <v>old_PV100</v>
      </c>
    </row>
    <row r="395" spans="1:4" x14ac:dyDescent="0.55000000000000004">
      <c r="A395" t="s">
        <v>8032</v>
      </c>
      <c r="B395" t="s">
        <v>8030</v>
      </c>
      <c r="C395" t="s">
        <v>7856</v>
      </c>
      <c r="D395" t="str">
        <f t="shared" si="6"/>
        <v>old_PV100-075</v>
      </c>
    </row>
    <row r="396" spans="1:4" x14ac:dyDescent="0.55000000000000004">
      <c r="A396" t="s">
        <v>1740</v>
      </c>
      <c r="B396" t="s">
        <v>8030</v>
      </c>
      <c r="C396" t="s">
        <v>7856</v>
      </c>
      <c r="D396" t="str">
        <f t="shared" si="6"/>
        <v>VT200SL</v>
      </c>
    </row>
    <row r="397" spans="1:4" x14ac:dyDescent="0.55000000000000004">
      <c r="A397" t="s">
        <v>2524</v>
      </c>
      <c r="B397" t="s">
        <v>8150</v>
      </c>
      <c r="C397" t="s">
        <v>7897</v>
      </c>
      <c r="D397" t="str">
        <f t="shared" si="6"/>
        <v>FC-XT020</v>
      </c>
    </row>
    <row r="398" spans="1:4" x14ac:dyDescent="0.55000000000000004">
      <c r="A398" t="s">
        <v>213</v>
      </c>
      <c r="B398" t="s">
        <v>8150</v>
      </c>
      <c r="C398" t="s">
        <v>7897</v>
      </c>
      <c r="D398" t="str">
        <f t="shared" si="6"/>
        <v>FC-XT024</v>
      </c>
    </row>
    <row r="399" spans="1:4" x14ac:dyDescent="0.55000000000000004">
      <c r="A399" t="s">
        <v>1181</v>
      </c>
      <c r="B399" t="s">
        <v>8150</v>
      </c>
      <c r="C399" t="s">
        <v>7897</v>
      </c>
      <c r="D399" t="str">
        <f t="shared" si="6"/>
        <v>FC-XT043</v>
      </c>
    </row>
    <row r="400" spans="1:4" x14ac:dyDescent="0.55000000000000004">
      <c r="A400" t="s">
        <v>1431</v>
      </c>
      <c r="B400" t="s">
        <v>8150</v>
      </c>
      <c r="C400" t="s">
        <v>7897</v>
      </c>
      <c r="D400" t="str">
        <f t="shared" si="6"/>
        <v>XT010</v>
      </c>
    </row>
    <row r="401" spans="1:4" x14ac:dyDescent="0.55000000000000004">
      <c r="A401" t="s">
        <v>823</v>
      </c>
      <c r="B401" t="s">
        <v>8150</v>
      </c>
      <c r="C401" t="s">
        <v>7897</v>
      </c>
      <c r="D401" t="str">
        <f t="shared" si="6"/>
        <v>XT020</v>
      </c>
    </row>
    <row r="402" spans="1:4" x14ac:dyDescent="0.55000000000000004">
      <c r="A402" t="s">
        <v>2018</v>
      </c>
      <c r="B402" t="s">
        <v>8150</v>
      </c>
      <c r="C402" t="s">
        <v>7897</v>
      </c>
      <c r="D402" t="str">
        <f t="shared" si="6"/>
        <v>XT024</v>
      </c>
    </row>
    <row r="403" spans="1:4" x14ac:dyDescent="0.55000000000000004">
      <c r="A403" t="s">
        <v>1960</v>
      </c>
      <c r="B403" t="s">
        <v>8150</v>
      </c>
      <c r="C403" t="s">
        <v>7897</v>
      </c>
      <c r="D403" t="str">
        <f t="shared" si="6"/>
        <v>XT043</v>
      </c>
    </row>
    <row r="404" spans="1:4" x14ac:dyDescent="0.55000000000000004">
      <c r="A404" t="s">
        <v>3183</v>
      </c>
      <c r="B404" t="s">
        <v>8150</v>
      </c>
      <c r="C404" t="s">
        <v>7897</v>
      </c>
      <c r="D404" t="str">
        <f t="shared" si="6"/>
        <v>XT043R</v>
      </c>
    </row>
    <row r="405" spans="1:4" x14ac:dyDescent="0.55000000000000004">
      <c r="A405" t="s">
        <v>3581</v>
      </c>
      <c r="B405" t="s">
        <v>8150</v>
      </c>
      <c r="C405" t="s">
        <v>7897</v>
      </c>
      <c r="D405" t="str">
        <f t="shared" si="6"/>
        <v>XT080</v>
      </c>
    </row>
    <row r="406" spans="1:4" x14ac:dyDescent="0.55000000000000004">
      <c r="A406" t="s">
        <v>8170</v>
      </c>
      <c r="B406" t="s">
        <v>8150</v>
      </c>
      <c r="C406" t="s">
        <v>7897</v>
      </c>
      <c r="D406" t="str">
        <f t="shared" si="6"/>
        <v>XT080R</v>
      </c>
    </row>
    <row r="407" spans="1:4" x14ac:dyDescent="0.55000000000000004">
      <c r="A407" t="s">
        <v>8169</v>
      </c>
      <c r="B407" t="s">
        <v>8150</v>
      </c>
      <c r="C407" t="s">
        <v>7897</v>
      </c>
      <c r="D407" t="str">
        <f t="shared" si="6"/>
        <v>XT167</v>
      </c>
    </row>
    <row r="408" spans="1:4" x14ac:dyDescent="0.55000000000000004">
      <c r="A408" t="s">
        <v>8168</v>
      </c>
      <c r="B408" t="s">
        <v>8150</v>
      </c>
      <c r="C408" t="s">
        <v>7897</v>
      </c>
      <c r="D408" t="str">
        <f t="shared" si="6"/>
        <v>XT215</v>
      </c>
    </row>
    <row r="409" spans="1:4" x14ac:dyDescent="0.55000000000000004">
      <c r="A409" t="s">
        <v>757</v>
      </c>
      <c r="B409" t="s">
        <v>8506</v>
      </c>
      <c r="C409" t="s">
        <v>7854</v>
      </c>
      <c r="D409" t="str">
        <f t="shared" si="6"/>
        <v>5880-3/4-2TOC06</v>
      </c>
    </row>
    <row r="410" spans="1:4" x14ac:dyDescent="0.55000000000000004">
      <c r="A410" t="s">
        <v>932</v>
      </c>
      <c r="B410" t="s">
        <v>8506</v>
      </c>
      <c r="C410" t="s">
        <v>7854</v>
      </c>
      <c r="D410" t="str">
        <f t="shared" si="6"/>
        <v>5880-3/4-2TOC10</v>
      </c>
    </row>
    <row r="411" spans="1:4" x14ac:dyDescent="0.55000000000000004">
      <c r="A411" t="s">
        <v>8798</v>
      </c>
      <c r="B411" t="s">
        <v>8789</v>
      </c>
      <c r="C411" t="s">
        <v>8743</v>
      </c>
      <c r="D411" t="str">
        <f t="shared" si="6"/>
        <v>A-9590</v>
      </c>
    </row>
    <row r="412" spans="1:4" x14ac:dyDescent="0.55000000000000004">
      <c r="A412" t="s">
        <v>8799</v>
      </c>
      <c r="B412" t="s">
        <v>8789</v>
      </c>
      <c r="C412" t="s">
        <v>8743</v>
      </c>
      <c r="D412" t="str">
        <f t="shared" si="6"/>
        <v>A-9590-B</v>
      </c>
    </row>
    <row r="413" spans="1:4" x14ac:dyDescent="0.55000000000000004">
      <c r="A413" t="s">
        <v>8792</v>
      </c>
      <c r="B413" t="s">
        <v>8789</v>
      </c>
      <c r="C413" t="s">
        <v>8743</v>
      </c>
      <c r="D413" t="str">
        <f t="shared" si="6"/>
        <v>VW30PV</v>
      </c>
    </row>
    <row r="414" spans="1:4" x14ac:dyDescent="0.55000000000000004">
      <c r="A414" t="s">
        <v>8800</v>
      </c>
      <c r="B414" t="s">
        <v>8789</v>
      </c>
      <c r="C414" t="s">
        <v>8743</v>
      </c>
      <c r="D414" t="str">
        <f t="shared" si="6"/>
        <v>VW3WS</v>
      </c>
    </row>
    <row r="415" spans="1:4" x14ac:dyDescent="0.55000000000000004">
      <c r="A415" t="s">
        <v>8793</v>
      </c>
      <c r="B415" t="s">
        <v>8789</v>
      </c>
      <c r="C415" t="s">
        <v>8743</v>
      </c>
      <c r="D415" t="str">
        <f t="shared" si="6"/>
        <v>VW50PV</v>
      </c>
    </row>
    <row r="416" spans="1:4" x14ac:dyDescent="0.55000000000000004">
      <c r="A416" t="s">
        <v>8788</v>
      </c>
      <c r="B416" t="s">
        <v>8789</v>
      </c>
      <c r="C416" t="s">
        <v>8743</v>
      </c>
      <c r="D416" t="str">
        <f t="shared" si="6"/>
        <v>VWCAM</v>
      </c>
    </row>
    <row r="417" spans="1:4" x14ac:dyDescent="0.55000000000000004">
      <c r="A417" t="s">
        <v>8791</v>
      </c>
      <c r="B417" t="s">
        <v>8789</v>
      </c>
      <c r="C417" t="s">
        <v>8743</v>
      </c>
      <c r="D417" t="str">
        <f t="shared" si="6"/>
        <v>VWCAM-2</v>
      </c>
    </row>
    <row r="418" spans="1:4" x14ac:dyDescent="0.55000000000000004">
      <c r="A418" t="s">
        <v>8790</v>
      </c>
      <c r="B418" t="s">
        <v>8789</v>
      </c>
      <c r="C418" t="s">
        <v>8743</v>
      </c>
      <c r="D418" t="str">
        <f t="shared" si="6"/>
        <v>VWCAM-VPRO</v>
      </c>
    </row>
    <row r="419" spans="1:4" x14ac:dyDescent="0.55000000000000004">
      <c r="A419" t="s">
        <v>8796</v>
      </c>
      <c r="B419" t="s">
        <v>8789</v>
      </c>
      <c r="C419" t="s">
        <v>8743</v>
      </c>
      <c r="D419" t="str">
        <f t="shared" si="6"/>
        <v>VWGPSADP</v>
      </c>
    </row>
    <row r="420" spans="1:4" x14ac:dyDescent="0.55000000000000004">
      <c r="A420" t="s">
        <v>8801</v>
      </c>
      <c r="B420" t="s">
        <v>8789</v>
      </c>
      <c r="C420" t="s">
        <v>8743</v>
      </c>
      <c r="D420" t="str">
        <f t="shared" si="6"/>
        <v>VWQUAD</v>
      </c>
    </row>
    <row r="421" spans="1:4" x14ac:dyDescent="0.55000000000000004">
      <c r="A421" t="s">
        <v>8794</v>
      </c>
      <c r="B421" t="s">
        <v>8789</v>
      </c>
      <c r="C421" t="s">
        <v>8743</v>
      </c>
      <c r="D421" t="str">
        <f t="shared" si="6"/>
        <v>VWSVC25</v>
      </c>
    </row>
    <row r="422" spans="1:4" x14ac:dyDescent="0.55000000000000004">
      <c r="A422" t="s">
        <v>8795</v>
      </c>
      <c r="B422" t="s">
        <v>8789</v>
      </c>
      <c r="C422" t="s">
        <v>8743</v>
      </c>
      <c r="D422" t="str">
        <f t="shared" si="6"/>
        <v>VWSVC50</v>
      </c>
    </row>
    <row r="423" spans="1:4" x14ac:dyDescent="0.55000000000000004">
      <c r="A423" t="s">
        <v>8797</v>
      </c>
      <c r="B423" t="s">
        <v>8789</v>
      </c>
      <c r="C423" t="s">
        <v>8743</v>
      </c>
      <c r="D423" t="str">
        <f t="shared" si="6"/>
        <v>VW-VTVA</v>
      </c>
    </row>
    <row r="424" spans="1:4" x14ac:dyDescent="0.55000000000000004">
      <c r="A424" t="s">
        <v>3833</v>
      </c>
      <c r="B424" t="s">
        <v>8912</v>
      </c>
      <c r="C424" t="s">
        <v>8457</v>
      </c>
      <c r="D424" t="str">
        <f t="shared" si="6"/>
        <v>90-02546</v>
      </c>
    </row>
    <row r="425" spans="1:4" x14ac:dyDescent="0.55000000000000004">
      <c r="A425" t="s">
        <v>8911</v>
      </c>
      <c r="B425" t="s">
        <v>8912</v>
      </c>
      <c r="C425" t="s">
        <v>8457</v>
      </c>
      <c r="D425" t="str">
        <f t="shared" si="6"/>
        <v>90-02661</v>
      </c>
    </row>
    <row r="426" spans="1:4" x14ac:dyDescent="0.55000000000000004">
      <c r="A426" t="s">
        <v>3845</v>
      </c>
      <c r="B426" t="s">
        <v>8912</v>
      </c>
      <c r="C426" t="s">
        <v>8457</v>
      </c>
      <c r="D426" t="str">
        <f t="shared" si="6"/>
        <v>90-02719</v>
      </c>
    </row>
    <row r="427" spans="1:4" x14ac:dyDescent="0.55000000000000004">
      <c r="A427">
        <v>10150</v>
      </c>
      <c r="B427" t="s">
        <v>7890</v>
      </c>
      <c r="C427" t="s">
        <v>7881</v>
      </c>
      <c r="D427" t="str">
        <f t="shared" si="6"/>
        <v>10150</v>
      </c>
    </row>
    <row r="428" spans="1:4" x14ac:dyDescent="0.55000000000000004">
      <c r="A428">
        <v>10160</v>
      </c>
      <c r="B428" t="s">
        <v>7890</v>
      </c>
      <c r="C428" t="s">
        <v>7881</v>
      </c>
      <c r="D428" t="str">
        <f t="shared" si="6"/>
        <v>10160</v>
      </c>
    </row>
    <row r="429" spans="1:4" x14ac:dyDescent="0.55000000000000004">
      <c r="A429" t="s">
        <v>2640</v>
      </c>
      <c r="B429" t="s">
        <v>7974</v>
      </c>
      <c r="C429" t="s">
        <v>7897</v>
      </c>
      <c r="D429" t="str">
        <f t="shared" si="6"/>
        <v>9302C-HM1C</v>
      </c>
    </row>
    <row r="430" spans="1:4" x14ac:dyDescent="0.55000000000000004">
      <c r="A430" t="s">
        <v>7975</v>
      </c>
      <c r="B430" t="s">
        <v>7974</v>
      </c>
      <c r="C430" t="s">
        <v>7897</v>
      </c>
      <c r="D430" t="str">
        <f t="shared" si="6"/>
        <v>9302C-HM2C</v>
      </c>
    </row>
    <row r="431" spans="1:4" x14ac:dyDescent="0.55000000000000004">
      <c r="A431" t="s">
        <v>7976</v>
      </c>
      <c r="B431" t="s">
        <v>7974</v>
      </c>
      <c r="C431" t="s">
        <v>7897</v>
      </c>
      <c r="D431" t="str">
        <f t="shared" si="6"/>
        <v>9302C-HM4C</v>
      </c>
    </row>
    <row r="432" spans="1:4" x14ac:dyDescent="0.55000000000000004">
      <c r="A432" t="s">
        <v>7982</v>
      </c>
      <c r="B432" t="s">
        <v>7974</v>
      </c>
      <c r="C432" t="s">
        <v>7897</v>
      </c>
      <c r="D432" t="str">
        <f t="shared" si="6"/>
        <v>9302CT-GM1</v>
      </c>
    </row>
    <row r="433" spans="1:4" x14ac:dyDescent="0.55000000000000004">
      <c r="A433" t="s">
        <v>3229</v>
      </c>
      <c r="B433" t="s">
        <v>7974</v>
      </c>
      <c r="C433" t="s">
        <v>7897</v>
      </c>
      <c r="D433" t="str">
        <f t="shared" si="6"/>
        <v>9303C-HM1C</v>
      </c>
    </row>
    <row r="434" spans="1:4" x14ac:dyDescent="0.55000000000000004">
      <c r="A434" t="s">
        <v>4969</v>
      </c>
      <c r="B434" t="s">
        <v>7974</v>
      </c>
      <c r="C434" t="s">
        <v>7897</v>
      </c>
      <c r="D434" t="str">
        <f t="shared" si="6"/>
        <v>9303C-HM2C</v>
      </c>
    </row>
    <row r="435" spans="1:4" x14ac:dyDescent="0.55000000000000004">
      <c r="A435" t="s">
        <v>7977</v>
      </c>
      <c r="B435" t="s">
        <v>7974</v>
      </c>
      <c r="C435" t="s">
        <v>7897</v>
      </c>
      <c r="D435" t="str">
        <f t="shared" si="6"/>
        <v>9303C-HM3C</v>
      </c>
    </row>
    <row r="436" spans="1:4" x14ac:dyDescent="0.55000000000000004">
      <c r="A436" t="s">
        <v>4838</v>
      </c>
      <c r="B436" t="s">
        <v>7974</v>
      </c>
      <c r="C436" t="s">
        <v>7897</v>
      </c>
      <c r="D436" t="str">
        <f t="shared" si="6"/>
        <v>9303C-HM4C</v>
      </c>
    </row>
    <row r="437" spans="1:4" x14ac:dyDescent="0.55000000000000004">
      <c r="A437" t="s">
        <v>4387</v>
      </c>
      <c r="B437" t="s">
        <v>7974</v>
      </c>
      <c r="C437" t="s">
        <v>7897</v>
      </c>
      <c r="D437" t="str">
        <f t="shared" si="6"/>
        <v>9303C-HM5C</v>
      </c>
    </row>
    <row r="438" spans="1:4" x14ac:dyDescent="0.55000000000000004">
      <c r="A438" t="s">
        <v>7979</v>
      </c>
      <c r="B438" t="s">
        <v>7974</v>
      </c>
      <c r="C438" t="s">
        <v>7897</v>
      </c>
      <c r="D438" t="str">
        <f t="shared" si="6"/>
        <v>9305C-HM3C</v>
      </c>
    </row>
    <row r="439" spans="1:4" x14ac:dyDescent="0.55000000000000004">
      <c r="A439" t="s">
        <v>3355</v>
      </c>
      <c r="B439" t="s">
        <v>7974</v>
      </c>
      <c r="C439" t="s">
        <v>7897</v>
      </c>
      <c r="D439" t="str">
        <f t="shared" si="6"/>
        <v>9306C-HM1C</v>
      </c>
    </row>
    <row r="440" spans="1:4" x14ac:dyDescent="0.55000000000000004">
      <c r="A440" t="s">
        <v>7980</v>
      </c>
      <c r="B440" t="s">
        <v>7974</v>
      </c>
      <c r="C440" t="s">
        <v>7897</v>
      </c>
      <c r="D440" t="str">
        <f t="shared" si="6"/>
        <v>9306C-HM3C</v>
      </c>
    </row>
    <row r="441" spans="1:4" x14ac:dyDescent="0.55000000000000004">
      <c r="A441" t="s">
        <v>7978</v>
      </c>
      <c r="B441" t="s">
        <v>7974</v>
      </c>
      <c r="C441" t="s">
        <v>7897</v>
      </c>
      <c r="D441" t="str">
        <f t="shared" si="6"/>
        <v>9306C-HM5C</v>
      </c>
    </row>
    <row r="442" spans="1:4" x14ac:dyDescent="0.55000000000000004">
      <c r="A442" t="s">
        <v>7981</v>
      </c>
      <c r="B442" t="s">
        <v>7974</v>
      </c>
      <c r="C442" t="s">
        <v>7897</v>
      </c>
      <c r="D442" t="str">
        <f t="shared" si="6"/>
        <v>9307C-GM10</v>
      </c>
    </row>
    <row r="443" spans="1:4" x14ac:dyDescent="0.55000000000000004">
      <c r="A443" t="s">
        <v>483</v>
      </c>
      <c r="B443" t="s">
        <v>7970</v>
      </c>
      <c r="C443" t="s">
        <v>7897</v>
      </c>
      <c r="D443" t="str">
        <f t="shared" si="6"/>
        <v>9202C</v>
      </c>
    </row>
    <row r="444" spans="1:4" x14ac:dyDescent="0.55000000000000004">
      <c r="A444" t="s">
        <v>7971</v>
      </c>
      <c r="B444" t="s">
        <v>7970</v>
      </c>
      <c r="C444" t="s">
        <v>7897</v>
      </c>
      <c r="D444" t="str">
        <f t="shared" si="6"/>
        <v>9203C</v>
      </c>
    </row>
    <row r="445" spans="1:4" x14ac:dyDescent="0.55000000000000004">
      <c r="A445" t="s">
        <v>8462</v>
      </c>
      <c r="B445" t="s">
        <v>7970</v>
      </c>
      <c r="C445" t="s">
        <v>7897</v>
      </c>
      <c r="D445" t="str">
        <f t="shared" si="6"/>
        <v>9203C-BR</v>
      </c>
    </row>
    <row r="446" spans="1:4" x14ac:dyDescent="0.55000000000000004">
      <c r="A446" t="s">
        <v>3519</v>
      </c>
      <c r="B446" t="s">
        <v>7970</v>
      </c>
      <c r="C446" t="s">
        <v>7897</v>
      </c>
      <c r="D446" t="str">
        <f t="shared" si="6"/>
        <v>9203C-R</v>
      </c>
    </row>
    <row r="447" spans="1:4" x14ac:dyDescent="0.55000000000000004">
      <c r="A447" t="s">
        <v>7972</v>
      </c>
      <c r="B447" t="s">
        <v>7970</v>
      </c>
      <c r="C447" t="s">
        <v>7897</v>
      </c>
      <c r="D447" t="str">
        <f t="shared" si="6"/>
        <v>9205C</v>
      </c>
    </row>
    <row r="448" spans="1:4" x14ac:dyDescent="0.55000000000000004">
      <c r="A448" t="s">
        <v>7973</v>
      </c>
      <c r="B448" t="s">
        <v>7970</v>
      </c>
      <c r="C448" t="s">
        <v>7897</v>
      </c>
      <c r="D448" t="str">
        <f t="shared" si="6"/>
        <v>9206C</v>
      </c>
    </row>
    <row r="449" spans="1:4" x14ac:dyDescent="0.55000000000000004">
      <c r="A449">
        <v>47190</v>
      </c>
      <c r="B449" t="s">
        <v>7908</v>
      </c>
      <c r="C449" t="s">
        <v>7909</v>
      </c>
      <c r="D449" t="str">
        <f t="shared" si="6"/>
        <v>47190</v>
      </c>
    </row>
    <row r="450" spans="1:4" x14ac:dyDescent="0.55000000000000004">
      <c r="A450">
        <v>47200</v>
      </c>
      <c r="B450" t="s">
        <v>7908</v>
      </c>
      <c r="C450" t="s">
        <v>7909</v>
      </c>
      <c r="D450" t="str">
        <f t="shared" ref="D450:D513" si="7">LEFT(A450,LEN(A450))</f>
        <v>47200</v>
      </c>
    </row>
    <row r="451" spans="1:4" x14ac:dyDescent="0.55000000000000004">
      <c r="A451">
        <v>47201</v>
      </c>
      <c r="B451" t="s">
        <v>7908</v>
      </c>
      <c r="C451" t="s">
        <v>7909</v>
      </c>
      <c r="D451" t="str">
        <f t="shared" si="7"/>
        <v>47201</v>
      </c>
    </row>
    <row r="452" spans="1:4" x14ac:dyDescent="0.55000000000000004">
      <c r="A452">
        <v>47250</v>
      </c>
      <c r="B452" t="s">
        <v>7908</v>
      </c>
      <c r="C452" t="s">
        <v>7909</v>
      </c>
      <c r="D452" t="str">
        <f t="shared" si="7"/>
        <v>47250</v>
      </c>
    </row>
    <row r="453" spans="1:4" x14ac:dyDescent="0.55000000000000004">
      <c r="A453">
        <v>47400</v>
      </c>
      <c r="B453" t="s">
        <v>7908</v>
      </c>
      <c r="C453" t="s">
        <v>7909</v>
      </c>
      <c r="D453" t="str">
        <f t="shared" si="7"/>
        <v>47400</v>
      </c>
    </row>
    <row r="454" spans="1:4" x14ac:dyDescent="0.55000000000000004">
      <c r="A454">
        <v>47401</v>
      </c>
      <c r="B454" t="s">
        <v>7908</v>
      </c>
      <c r="C454" t="s">
        <v>7909</v>
      </c>
      <c r="D454" t="str">
        <f t="shared" si="7"/>
        <v>47401</v>
      </c>
    </row>
    <row r="455" spans="1:4" x14ac:dyDescent="0.55000000000000004">
      <c r="A455">
        <v>49800</v>
      </c>
      <c r="B455" t="s">
        <v>7908</v>
      </c>
      <c r="C455" t="s">
        <v>7909</v>
      </c>
      <c r="D455" t="str">
        <f t="shared" si="7"/>
        <v>49800</v>
      </c>
    </row>
    <row r="456" spans="1:4" x14ac:dyDescent="0.55000000000000004">
      <c r="A456">
        <v>49810</v>
      </c>
      <c r="B456" t="s">
        <v>7908</v>
      </c>
      <c r="C456" t="s">
        <v>7909</v>
      </c>
      <c r="D456" t="str">
        <f t="shared" si="7"/>
        <v>49810</v>
      </c>
    </row>
    <row r="457" spans="1:4" x14ac:dyDescent="0.55000000000000004">
      <c r="A457">
        <v>49826</v>
      </c>
      <c r="B457" t="s">
        <v>7908</v>
      </c>
      <c r="C457" t="s">
        <v>7909</v>
      </c>
      <c r="D457" t="str">
        <f t="shared" si="7"/>
        <v>49826</v>
      </c>
    </row>
    <row r="458" spans="1:4" x14ac:dyDescent="0.55000000000000004">
      <c r="A458">
        <v>49840</v>
      </c>
      <c r="B458" t="s">
        <v>7908</v>
      </c>
      <c r="C458" t="s">
        <v>7909</v>
      </c>
      <c r="D458" t="str">
        <f t="shared" si="7"/>
        <v>49840</v>
      </c>
    </row>
    <row r="459" spans="1:4" x14ac:dyDescent="0.55000000000000004">
      <c r="A459">
        <v>49850</v>
      </c>
      <c r="B459" t="s">
        <v>7908</v>
      </c>
      <c r="C459" t="s">
        <v>7909</v>
      </c>
      <c r="D459" t="str">
        <f t="shared" si="7"/>
        <v>49850</v>
      </c>
    </row>
    <row r="460" spans="1:4" x14ac:dyDescent="0.55000000000000004">
      <c r="A460">
        <v>49859</v>
      </c>
      <c r="B460" t="s">
        <v>7908</v>
      </c>
      <c r="C460" t="s">
        <v>7909</v>
      </c>
      <c r="D460" t="str">
        <f t="shared" si="7"/>
        <v>49859</v>
      </c>
    </row>
    <row r="461" spans="1:4" x14ac:dyDescent="0.55000000000000004">
      <c r="A461">
        <v>49860</v>
      </c>
      <c r="B461" t="s">
        <v>7908</v>
      </c>
      <c r="C461" t="s">
        <v>7909</v>
      </c>
      <c r="D461" t="str">
        <f t="shared" si="7"/>
        <v>49860</v>
      </c>
    </row>
    <row r="462" spans="1:4" x14ac:dyDescent="0.55000000000000004">
      <c r="A462">
        <v>49920</v>
      </c>
      <c r="B462" t="s">
        <v>7908</v>
      </c>
      <c r="C462" t="s">
        <v>7909</v>
      </c>
      <c r="D462" t="str">
        <f t="shared" si="7"/>
        <v>49920</v>
      </c>
    </row>
    <row r="463" spans="1:4" x14ac:dyDescent="0.55000000000000004">
      <c r="A463">
        <v>49942</v>
      </c>
      <c r="B463" t="s">
        <v>7908</v>
      </c>
      <c r="C463" t="s">
        <v>7909</v>
      </c>
      <c r="D463" t="str">
        <f t="shared" si="7"/>
        <v>49942</v>
      </c>
    </row>
    <row r="464" spans="1:4" x14ac:dyDescent="0.55000000000000004">
      <c r="A464">
        <v>49980</v>
      </c>
      <c r="B464" t="s">
        <v>7908</v>
      </c>
      <c r="C464" t="s">
        <v>7909</v>
      </c>
      <c r="D464" t="str">
        <f t="shared" si="7"/>
        <v>49980</v>
      </c>
    </row>
    <row r="465" spans="1:4" x14ac:dyDescent="0.55000000000000004">
      <c r="A465" t="s">
        <v>1394</v>
      </c>
      <c r="B465" t="s">
        <v>8056</v>
      </c>
      <c r="C465" t="s">
        <v>7854</v>
      </c>
      <c r="D465" t="str">
        <f t="shared" si="7"/>
        <v>12328-1/2-NYB</v>
      </c>
    </row>
    <row r="466" spans="1:4" x14ac:dyDescent="0.55000000000000004">
      <c r="A466" t="s">
        <v>1603</v>
      </c>
      <c r="B466" t="s">
        <v>8056</v>
      </c>
      <c r="C466" t="s">
        <v>7854</v>
      </c>
      <c r="D466" t="str">
        <f t="shared" si="7"/>
        <v>12328-3/4-NYB</v>
      </c>
    </row>
    <row r="467" spans="1:4" x14ac:dyDescent="0.55000000000000004">
      <c r="A467" t="s">
        <v>3350</v>
      </c>
      <c r="B467" t="s">
        <v>8056</v>
      </c>
      <c r="C467" t="s">
        <v>7854</v>
      </c>
      <c r="D467" t="str">
        <f t="shared" si="7"/>
        <v>8355-1/4-NYB</v>
      </c>
    </row>
    <row r="468" spans="1:4" x14ac:dyDescent="0.55000000000000004">
      <c r="A468" t="s">
        <v>4855</v>
      </c>
      <c r="B468" t="s">
        <v>8056</v>
      </c>
      <c r="C468" t="s">
        <v>7854</v>
      </c>
      <c r="D468" t="str">
        <f t="shared" si="7"/>
        <v>8355-1/8-NYB</v>
      </c>
    </row>
    <row r="469" spans="1:4" x14ac:dyDescent="0.55000000000000004">
      <c r="A469" t="s">
        <v>3783</v>
      </c>
      <c r="B469" t="s">
        <v>8056</v>
      </c>
      <c r="C469" t="s">
        <v>7854</v>
      </c>
      <c r="D469" t="str">
        <f t="shared" si="7"/>
        <v>8360-NYB</v>
      </c>
    </row>
    <row r="470" spans="1:4" x14ac:dyDescent="0.55000000000000004">
      <c r="A470" t="s">
        <v>8087</v>
      </c>
      <c r="B470" t="s">
        <v>8085</v>
      </c>
      <c r="C470" t="s">
        <v>7854</v>
      </c>
      <c r="D470" t="str">
        <f t="shared" si="7"/>
        <v>QJ353-1000-1-NYB</v>
      </c>
    </row>
    <row r="471" spans="1:4" x14ac:dyDescent="0.55000000000000004">
      <c r="A471" t="s">
        <v>8084</v>
      </c>
      <c r="B471" t="s">
        <v>8085</v>
      </c>
      <c r="C471" t="s">
        <v>7854</v>
      </c>
      <c r="D471" t="str">
        <f t="shared" si="7"/>
        <v>QJ353-1000-2-NY</v>
      </c>
    </row>
    <row r="472" spans="1:4" x14ac:dyDescent="0.55000000000000004">
      <c r="A472" t="s">
        <v>8086</v>
      </c>
      <c r="B472" t="s">
        <v>8085</v>
      </c>
      <c r="C472" t="s">
        <v>7854</v>
      </c>
      <c r="D472" t="str">
        <f t="shared" si="7"/>
        <v>QJ353-500-1-NYB</v>
      </c>
    </row>
    <row r="473" spans="1:4" x14ac:dyDescent="0.55000000000000004">
      <c r="A473" t="s">
        <v>1042</v>
      </c>
      <c r="B473" t="s">
        <v>8085</v>
      </c>
      <c r="C473" t="s">
        <v>7854</v>
      </c>
      <c r="D473" t="str">
        <f t="shared" si="7"/>
        <v>QJ353-750-1-NYB</v>
      </c>
    </row>
    <row r="474" spans="1:4" x14ac:dyDescent="0.55000000000000004">
      <c r="A474" t="s">
        <v>8093</v>
      </c>
      <c r="B474" t="s">
        <v>8085</v>
      </c>
      <c r="C474" t="s">
        <v>7854</v>
      </c>
      <c r="D474" t="str">
        <f t="shared" si="7"/>
        <v>QJ355-1000-1-N</v>
      </c>
    </row>
    <row r="475" spans="1:4" x14ac:dyDescent="0.55000000000000004">
      <c r="A475" t="s">
        <v>8096</v>
      </c>
      <c r="B475" t="s">
        <v>8085</v>
      </c>
      <c r="C475" t="s">
        <v>7854</v>
      </c>
      <c r="D475" t="str">
        <f t="shared" si="7"/>
        <v>QJ355-1000-2-N</v>
      </c>
    </row>
    <row r="476" spans="1:4" x14ac:dyDescent="0.55000000000000004">
      <c r="A476" t="s">
        <v>8091</v>
      </c>
      <c r="B476" t="s">
        <v>8085</v>
      </c>
      <c r="C476" t="s">
        <v>7854</v>
      </c>
      <c r="D476" t="str">
        <f t="shared" si="7"/>
        <v>QJ355-500-1-NY</v>
      </c>
    </row>
    <row r="477" spans="1:4" x14ac:dyDescent="0.55000000000000004">
      <c r="A477" t="s">
        <v>8094</v>
      </c>
      <c r="B477" t="s">
        <v>8085</v>
      </c>
      <c r="C477" t="s">
        <v>7854</v>
      </c>
      <c r="D477" t="str">
        <f t="shared" si="7"/>
        <v>QJ355-500-2-NY</v>
      </c>
    </row>
    <row r="478" spans="1:4" x14ac:dyDescent="0.55000000000000004">
      <c r="A478" t="s">
        <v>8092</v>
      </c>
      <c r="B478" t="s">
        <v>8085</v>
      </c>
      <c r="C478" t="s">
        <v>7854</v>
      </c>
      <c r="D478" t="str">
        <f t="shared" si="7"/>
        <v>QJ355-750-1-NY</v>
      </c>
    </row>
    <row r="479" spans="1:4" x14ac:dyDescent="0.55000000000000004">
      <c r="A479" t="s">
        <v>8095</v>
      </c>
      <c r="B479" t="s">
        <v>8085</v>
      </c>
      <c r="C479" t="s">
        <v>7854</v>
      </c>
      <c r="D479" t="str">
        <f t="shared" si="7"/>
        <v>QJ355-750-2-NY</v>
      </c>
    </row>
    <row r="480" spans="1:4" x14ac:dyDescent="0.55000000000000004">
      <c r="A480" t="s">
        <v>2446</v>
      </c>
      <c r="B480" t="s">
        <v>8083</v>
      </c>
      <c r="C480" t="s">
        <v>7854</v>
      </c>
      <c r="D480" t="str">
        <f t="shared" si="7"/>
        <v>QJ353-1/2-NYB</v>
      </c>
    </row>
    <row r="481" spans="1:4" x14ac:dyDescent="0.55000000000000004">
      <c r="A481" t="s">
        <v>1874</v>
      </c>
      <c r="B481" t="s">
        <v>8083</v>
      </c>
      <c r="C481" t="s">
        <v>7854</v>
      </c>
      <c r="D481" t="str">
        <f t="shared" si="7"/>
        <v>QJ353-1-NYB</v>
      </c>
    </row>
    <row r="482" spans="1:4" x14ac:dyDescent="0.55000000000000004">
      <c r="A482" t="s">
        <v>604</v>
      </c>
      <c r="B482" t="s">
        <v>8083</v>
      </c>
      <c r="C482" t="s">
        <v>7854</v>
      </c>
      <c r="D482" t="str">
        <f t="shared" si="7"/>
        <v>QJ353-3/4-NYB</v>
      </c>
    </row>
    <row r="483" spans="1:4" x14ac:dyDescent="0.55000000000000004">
      <c r="A483" t="s">
        <v>8088</v>
      </c>
      <c r="B483" t="s">
        <v>8083</v>
      </c>
      <c r="C483" t="s">
        <v>7854</v>
      </c>
      <c r="D483" t="str">
        <f t="shared" si="7"/>
        <v>QJ355-1/2-NYB</v>
      </c>
    </row>
    <row r="484" spans="1:4" x14ac:dyDescent="0.55000000000000004">
      <c r="A484" t="s">
        <v>8090</v>
      </c>
      <c r="B484" t="s">
        <v>8083</v>
      </c>
      <c r="C484" t="s">
        <v>7854</v>
      </c>
      <c r="D484" t="str">
        <f t="shared" si="7"/>
        <v>QJ355-1-NYB</v>
      </c>
    </row>
    <row r="485" spans="1:4" x14ac:dyDescent="0.55000000000000004">
      <c r="A485" t="s">
        <v>8089</v>
      </c>
      <c r="B485" t="s">
        <v>8083</v>
      </c>
      <c r="C485" t="s">
        <v>7854</v>
      </c>
      <c r="D485" t="str">
        <f t="shared" si="7"/>
        <v>QJ355-3/4-NYB</v>
      </c>
    </row>
    <row r="486" spans="1:4" x14ac:dyDescent="0.55000000000000004">
      <c r="A486" t="s">
        <v>8785</v>
      </c>
      <c r="B486" t="s">
        <v>8782</v>
      </c>
      <c r="C486" t="s">
        <v>8743</v>
      </c>
      <c r="D486" t="str">
        <f t="shared" si="7"/>
        <v>VWIC1000</v>
      </c>
    </row>
    <row r="487" spans="1:4" x14ac:dyDescent="0.55000000000000004">
      <c r="A487" t="s">
        <v>8786</v>
      </c>
      <c r="B487" t="s">
        <v>8782</v>
      </c>
      <c r="C487" t="s">
        <v>8743</v>
      </c>
      <c r="D487" t="str">
        <f t="shared" si="7"/>
        <v>VWIC12V2</v>
      </c>
    </row>
    <row r="488" spans="1:4" x14ac:dyDescent="0.55000000000000004">
      <c r="A488" t="s">
        <v>8787</v>
      </c>
      <c r="B488" t="s">
        <v>8782</v>
      </c>
      <c r="C488" t="s">
        <v>8743</v>
      </c>
      <c r="D488" t="str">
        <f t="shared" si="7"/>
        <v>VWIC12V4</v>
      </c>
    </row>
    <row r="489" spans="1:4" x14ac:dyDescent="0.55000000000000004">
      <c r="A489" t="s">
        <v>2910</v>
      </c>
      <c r="B489" t="s">
        <v>8782</v>
      </c>
      <c r="C489" t="s">
        <v>8743</v>
      </c>
      <c r="D489" t="str">
        <f t="shared" si="7"/>
        <v>VWIC300</v>
      </c>
    </row>
    <row r="490" spans="1:4" x14ac:dyDescent="0.55000000000000004">
      <c r="A490" t="s">
        <v>8783</v>
      </c>
      <c r="B490" t="s">
        <v>8782</v>
      </c>
      <c r="C490" t="s">
        <v>8743</v>
      </c>
      <c r="D490" t="str">
        <f t="shared" si="7"/>
        <v>VWIC701</v>
      </c>
    </row>
    <row r="491" spans="1:4" x14ac:dyDescent="0.55000000000000004">
      <c r="A491" t="s">
        <v>8784</v>
      </c>
      <c r="B491" t="s">
        <v>8782</v>
      </c>
      <c r="C491" t="s">
        <v>8743</v>
      </c>
      <c r="D491" t="str">
        <f t="shared" si="7"/>
        <v>VWIC7DV</v>
      </c>
    </row>
    <row r="492" spans="1:4" x14ac:dyDescent="0.55000000000000004">
      <c r="A492" t="s">
        <v>1383</v>
      </c>
      <c r="B492" t="s">
        <v>8550</v>
      </c>
      <c r="C492" t="s">
        <v>7854</v>
      </c>
      <c r="D492" t="str">
        <f t="shared" si="7"/>
        <v>TX-VK10</v>
      </c>
    </row>
    <row r="493" spans="1:4" x14ac:dyDescent="0.55000000000000004">
      <c r="A493" t="s">
        <v>439</v>
      </c>
      <c r="B493" t="s">
        <v>8550</v>
      </c>
      <c r="C493" t="s">
        <v>7854</v>
      </c>
      <c r="D493" t="str">
        <f t="shared" si="7"/>
        <v>TX-VK12</v>
      </c>
    </row>
    <row r="494" spans="1:4" x14ac:dyDescent="0.55000000000000004">
      <c r="A494" t="s">
        <v>440</v>
      </c>
      <c r="B494" t="s">
        <v>8550</v>
      </c>
      <c r="C494" t="s">
        <v>7854</v>
      </c>
      <c r="D494" t="str">
        <f t="shared" si="7"/>
        <v>TX-VK18</v>
      </c>
    </row>
    <row r="495" spans="1:4" x14ac:dyDescent="0.55000000000000004">
      <c r="A495" t="s">
        <v>1085</v>
      </c>
      <c r="B495" t="s">
        <v>8550</v>
      </c>
      <c r="C495" t="s">
        <v>7854</v>
      </c>
      <c r="D495" t="str">
        <f t="shared" si="7"/>
        <v>TX-VK26</v>
      </c>
    </row>
    <row r="496" spans="1:4" x14ac:dyDescent="0.55000000000000004">
      <c r="A496" t="s">
        <v>437</v>
      </c>
      <c r="B496" t="s">
        <v>8550</v>
      </c>
      <c r="C496" t="s">
        <v>7854</v>
      </c>
      <c r="D496" t="str">
        <f t="shared" si="7"/>
        <v>TX-VK8</v>
      </c>
    </row>
    <row r="497" spans="1:4" x14ac:dyDescent="0.55000000000000004">
      <c r="A497" t="s">
        <v>3785</v>
      </c>
      <c r="B497" t="s">
        <v>8550</v>
      </c>
      <c r="C497" t="s">
        <v>7854</v>
      </c>
      <c r="D497" t="str">
        <f t="shared" si="7"/>
        <v>TX-VS1</v>
      </c>
    </row>
    <row r="498" spans="1:4" x14ac:dyDescent="0.55000000000000004">
      <c r="A498" t="s">
        <v>1485</v>
      </c>
      <c r="B498" t="s">
        <v>8550</v>
      </c>
      <c r="C498" t="s">
        <v>7854</v>
      </c>
      <c r="D498" t="str">
        <f t="shared" si="7"/>
        <v>TX-VS2</v>
      </c>
    </row>
    <row r="499" spans="1:4" x14ac:dyDescent="0.55000000000000004">
      <c r="A499" t="s">
        <v>434</v>
      </c>
      <c r="B499" t="s">
        <v>8550</v>
      </c>
      <c r="C499" t="s">
        <v>7854</v>
      </c>
      <c r="D499" t="str">
        <f t="shared" si="7"/>
        <v>TX-VS3</v>
      </c>
    </row>
    <row r="500" spans="1:4" x14ac:dyDescent="0.55000000000000004">
      <c r="A500" t="s">
        <v>8583</v>
      </c>
      <c r="B500" t="s">
        <v>8577</v>
      </c>
      <c r="C500" t="s">
        <v>8578</v>
      </c>
      <c r="D500" t="str">
        <f t="shared" si="7"/>
        <v>016-0171-128</v>
      </c>
    </row>
    <row r="501" spans="1:4" x14ac:dyDescent="0.55000000000000004">
      <c r="A501" t="s">
        <v>2940</v>
      </c>
      <c r="B501" t="s">
        <v>8577</v>
      </c>
      <c r="C501" t="s">
        <v>8578</v>
      </c>
      <c r="D501" t="str">
        <f t="shared" si="7"/>
        <v>063-0172-101</v>
      </c>
    </row>
    <row r="502" spans="1:4" x14ac:dyDescent="0.55000000000000004">
      <c r="A502" t="s">
        <v>8582</v>
      </c>
      <c r="B502" t="s">
        <v>8577</v>
      </c>
      <c r="C502" t="s">
        <v>8578</v>
      </c>
      <c r="D502" t="str">
        <f t="shared" si="7"/>
        <v>063-0172-480</v>
      </c>
    </row>
    <row r="503" spans="1:4" x14ac:dyDescent="0.55000000000000004">
      <c r="A503" t="s">
        <v>8580</v>
      </c>
      <c r="B503" t="s">
        <v>8577</v>
      </c>
      <c r="C503" t="s">
        <v>8578</v>
      </c>
      <c r="D503" t="str">
        <f t="shared" si="7"/>
        <v>103-0159-011</v>
      </c>
    </row>
    <row r="504" spans="1:4" x14ac:dyDescent="0.55000000000000004">
      <c r="A504" t="s">
        <v>447</v>
      </c>
      <c r="B504" t="s">
        <v>8577</v>
      </c>
      <c r="C504" t="s">
        <v>8578</v>
      </c>
      <c r="D504" t="str">
        <f t="shared" si="7"/>
        <v>115-0171-787</v>
      </c>
    </row>
    <row r="505" spans="1:4" x14ac:dyDescent="0.55000000000000004">
      <c r="A505" t="s">
        <v>8579</v>
      </c>
      <c r="B505" t="s">
        <v>8577</v>
      </c>
      <c r="C505" t="s">
        <v>8578</v>
      </c>
      <c r="D505" t="str">
        <f t="shared" si="7"/>
        <v>115-0171-791</v>
      </c>
    </row>
    <row r="506" spans="1:4" x14ac:dyDescent="0.55000000000000004">
      <c r="A506" t="s">
        <v>1112</v>
      </c>
      <c r="B506" t="s">
        <v>8577</v>
      </c>
      <c r="C506" t="s">
        <v>8578</v>
      </c>
      <c r="D506" t="str">
        <f t="shared" si="7"/>
        <v>115-0171-792</v>
      </c>
    </row>
    <row r="507" spans="1:4" x14ac:dyDescent="0.55000000000000004">
      <c r="A507" t="s">
        <v>1636</v>
      </c>
      <c r="B507" t="s">
        <v>8577</v>
      </c>
      <c r="C507" t="s">
        <v>8578</v>
      </c>
      <c r="D507" t="str">
        <f t="shared" si="7"/>
        <v>115-0171-793</v>
      </c>
    </row>
    <row r="508" spans="1:4" x14ac:dyDescent="0.55000000000000004">
      <c r="A508" t="s">
        <v>3118</v>
      </c>
      <c r="B508" t="s">
        <v>8577</v>
      </c>
      <c r="C508" t="s">
        <v>8578</v>
      </c>
      <c r="D508" t="str">
        <f t="shared" si="7"/>
        <v>115-0171-794</v>
      </c>
    </row>
    <row r="509" spans="1:4" x14ac:dyDescent="0.55000000000000004">
      <c r="A509" t="s">
        <v>8576</v>
      </c>
      <c r="B509" t="s">
        <v>8577</v>
      </c>
      <c r="C509" t="s">
        <v>8578</v>
      </c>
      <c r="D509" t="str">
        <f t="shared" si="7"/>
        <v>117-0171-139</v>
      </c>
    </row>
    <row r="510" spans="1:4" x14ac:dyDescent="0.55000000000000004">
      <c r="A510" t="s">
        <v>445</v>
      </c>
      <c r="B510" t="s">
        <v>8577</v>
      </c>
      <c r="C510" t="s">
        <v>8578</v>
      </c>
      <c r="D510" t="str">
        <f t="shared" si="7"/>
        <v>117-0171-140</v>
      </c>
    </row>
    <row r="511" spans="1:4" x14ac:dyDescent="0.55000000000000004">
      <c r="A511" t="s">
        <v>8581</v>
      </c>
      <c r="B511" t="s">
        <v>8577</v>
      </c>
      <c r="C511" t="s">
        <v>8578</v>
      </c>
      <c r="D511" t="str">
        <f t="shared" si="7"/>
        <v>117-0171-141</v>
      </c>
    </row>
    <row r="512" spans="1:4" x14ac:dyDescent="0.55000000000000004">
      <c r="A512" t="s">
        <v>4289</v>
      </c>
      <c r="B512" t="s">
        <v>8577</v>
      </c>
      <c r="C512" t="s">
        <v>8578</v>
      </c>
      <c r="D512" t="str">
        <f t="shared" si="7"/>
        <v>117-0171-180</v>
      </c>
    </row>
    <row r="513" spans="1:4" x14ac:dyDescent="0.55000000000000004">
      <c r="A513" t="s">
        <v>449</v>
      </c>
      <c r="B513" t="s">
        <v>8577</v>
      </c>
      <c r="C513" t="s">
        <v>8578</v>
      </c>
      <c r="D513" t="str">
        <f t="shared" si="7"/>
        <v>420-1011-008</v>
      </c>
    </row>
    <row r="514" spans="1:4" x14ac:dyDescent="0.55000000000000004">
      <c r="A514" t="s">
        <v>2971</v>
      </c>
      <c r="B514" t="s">
        <v>8240</v>
      </c>
      <c r="C514" t="s">
        <v>7854</v>
      </c>
      <c r="D514" t="str">
        <f t="shared" ref="D514:D577" si="8">LEFT(A514,LEN(A514))</f>
        <v>DG110015-VP</v>
      </c>
    </row>
    <row r="515" spans="1:4" x14ac:dyDescent="0.55000000000000004">
      <c r="A515" t="s">
        <v>59</v>
      </c>
      <c r="B515" t="s">
        <v>8240</v>
      </c>
      <c r="C515" t="s">
        <v>7854</v>
      </c>
      <c r="D515" t="str">
        <f t="shared" si="8"/>
        <v>DG11002-VP</v>
      </c>
    </row>
    <row r="516" spans="1:4" x14ac:dyDescent="0.55000000000000004">
      <c r="A516" t="s">
        <v>313</v>
      </c>
      <c r="B516" t="s">
        <v>8240</v>
      </c>
      <c r="C516" t="s">
        <v>7854</v>
      </c>
      <c r="D516" t="str">
        <f t="shared" si="8"/>
        <v>DG11003-VP</v>
      </c>
    </row>
    <row r="517" spans="1:4" x14ac:dyDescent="0.55000000000000004">
      <c r="A517" t="s">
        <v>61</v>
      </c>
      <c r="B517" t="s">
        <v>8240</v>
      </c>
      <c r="C517" t="s">
        <v>7854</v>
      </c>
      <c r="D517" t="str">
        <f t="shared" si="8"/>
        <v>DG11004-VP</v>
      </c>
    </row>
    <row r="518" spans="1:4" x14ac:dyDescent="0.55000000000000004">
      <c r="A518" t="s">
        <v>683</v>
      </c>
      <c r="B518" t="s">
        <v>8240</v>
      </c>
      <c r="C518" t="s">
        <v>7854</v>
      </c>
      <c r="D518" t="str">
        <f t="shared" si="8"/>
        <v>DG11005-VP</v>
      </c>
    </row>
    <row r="519" spans="1:4" x14ac:dyDescent="0.55000000000000004">
      <c r="A519" t="s">
        <v>3100</v>
      </c>
      <c r="B519" t="s">
        <v>8240</v>
      </c>
      <c r="C519" t="s">
        <v>7854</v>
      </c>
      <c r="D519" t="str">
        <f t="shared" si="8"/>
        <v>DG80015VS</v>
      </c>
    </row>
    <row r="520" spans="1:4" x14ac:dyDescent="0.55000000000000004">
      <c r="A520" t="s">
        <v>711</v>
      </c>
      <c r="B520" t="s">
        <v>8240</v>
      </c>
      <c r="C520" t="s">
        <v>7854</v>
      </c>
      <c r="D520" t="str">
        <f t="shared" si="8"/>
        <v>DG8002VS</v>
      </c>
    </row>
    <row r="521" spans="1:4" x14ac:dyDescent="0.55000000000000004">
      <c r="A521" t="s">
        <v>658</v>
      </c>
      <c r="B521" t="s">
        <v>8240</v>
      </c>
      <c r="C521" t="s">
        <v>7854</v>
      </c>
      <c r="D521" t="str">
        <f t="shared" si="8"/>
        <v>DG8003VS</v>
      </c>
    </row>
    <row r="522" spans="1:4" x14ac:dyDescent="0.55000000000000004">
      <c r="A522" t="s">
        <v>62</v>
      </c>
      <c r="B522" t="s">
        <v>8240</v>
      </c>
      <c r="C522" t="s">
        <v>7854</v>
      </c>
      <c r="D522" t="str">
        <f t="shared" si="8"/>
        <v>DG8004VS</v>
      </c>
    </row>
    <row r="523" spans="1:4" x14ac:dyDescent="0.55000000000000004">
      <c r="A523" t="s">
        <v>1812</v>
      </c>
      <c r="B523" t="s">
        <v>8240</v>
      </c>
      <c r="C523" t="s">
        <v>7854</v>
      </c>
      <c r="D523" t="str">
        <f t="shared" si="8"/>
        <v>DG8005VS</v>
      </c>
    </row>
    <row r="524" spans="1:4" x14ac:dyDescent="0.55000000000000004">
      <c r="A524" t="s">
        <v>432</v>
      </c>
      <c r="B524" t="s">
        <v>8241</v>
      </c>
      <c r="C524" t="s">
        <v>7854</v>
      </c>
      <c r="D524" t="str">
        <f t="shared" si="8"/>
        <v>DGTJ60-110015VS</v>
      </c>
    </row>
    <row r="525" spans="1:4" x14ac:dyDescent="0.55000000000000004">
      <c r="A525" t="s">
        <v>2340</v>
      </c>
      <c r="B525" t="s">
        <v>8241</v>
      </c>
      <c r="C525" t="s">
        <v>7854</v>
      </c>
      <c r="D525" t="str">
        <f t="shared" si="8"/>
        <v>DGTJ60-11002VS</v>
      </c>
    </row>
    <row r="526" spans="1:4" x14ac:dyDescent="0.55000000000000004">
      <c r="A526" t="s">
        <v>2761</v>
      </c>
      <c r="B526" t="s">
        <v>8241</v>
      </c>
      <c r="C526" t="s">
        <v>7854</v>
      </c>
      <c r="D526" t="str">
        <f t="shared" si="8"/>
        <v>DGTJ60-11003VS</v>
      </c>
    </row>
    <row r="527" spans="1:4" x14ac:dyDescent="0.55000000000000004">
      <c r="A527" t="s">
        <v>2922</v>
      </c>
      <c r="B527" t="s">
        <v>8241</v>
      </c>
      <c r="C527" t="s">
        <v>7854</v>
      </c>
      <c r="D527" t="str">
        <f t="shared" si="8"/>
        <v>DGTJ60-11004VS</v>
      </c>
    </row>
    <row r="528" spans="1:4" x14ac:dyDescent="0.55000000000000004">
      <c r="A528" t="s">
        <v>8242</v>
      </c>
      <c r="B528" t="s">
        <v>8241</v>
      </c>
      <c r="C528" t="s">
        <v>7854</v>
      </c>
      <c r="D528" t="str">
        <f t="shared" si="8"/>
        <v>DGTJ60-11006VS</v>
      </c>
    </row>
    <row r="529" spans="1:4" x14ac:dyDescent="0.55000000000000004">
      <c r="A529" t="s">
        <v>8243</v>
      </c>
      <c r="B529" t="s">
        <v>8241</v>
      </c>
      <c r="C529" t="s">
        <v>7854</v>
      </c>
      <c r="D529" t="str">
        <f t="shared" si="8"/>
        <v>DGTJ60-11008VS</v>
      </c>
    </row>
    <row r="530" spans="1:4" x14ac:dyDescent="0.55000000000000004">
      <c r="A530" t="s">
        <v>2764</v>
      </c>
      <c r="B530" t="s">
        <v>7984</v>
      </c>
      <c r="C530" t="s">
        <v>7897</v>
      </c>
      <c r="D530" t="str">
        <f t="shared" si="8"/>
        <v>5330C-HRX</v>
      </c>
    </row>
    <row r="531" spans="1:4" x14ac:dyDescent="0.55000000000000004">
      <c r="A531" t="s">
        <v>7983</v>
      </c>
      <c r="B531" t="s">
        <v>7984</v>
      </c>
      <c r="C531" t="s">
        <v>7897</v>
      </c>
      <c r="D531" t="str">
        <f t="shared" si="8"/>
        <v>9910-D115</v>
      </c>
    </row>
    <row r="532" spans="1:4" x14ac:dyDescent="0.55000000000000004">
      <c r="A532" t="s">
        <v>7985</v>
      </c>
      <c r="B532" t="s">
        <v>7984</v>
      </c>
      <c r="C532" t="s">
        <v>7897</v>
      </c>
      <c r="D532" t="str">
        <f t="shared" si="8"/>
        <v>9910-D135</v>
      </c>
    </row>
    <row r="533" spans="1:4" x14ac:dyDescent="0.55000000000000004">
      <c r="A533" t="s">
        <v>7986</v>
      </c>
      <c r="B533" t="s">
        <v>7984</v>
      </c>
      <c r="C533" t="s">
        <v>7897</v>
      </c>
      <c r="D533" t="str">
        <f t="shared" si="8"/>
        <v>9910-D250</v>
      </c>
    </row>
    <row r="534" spans="1:4" x14ac:dyDescent="0.55000000000000004">
      <c r="A534" t="s">
        <v>4227</v>
      </c>
      <c r="B534" t="s">
        <v>7984</v>
      </c>
      <c r="C534" t="s">
        <v>7897</v>
      </c>
      <c r="D534" t="str">
        <f t="shared" si="8"/>
        <v>9910-D252</v>
      </c>
    </row>
    <row r="535" spans="1:4" x14ac:dyDescent="0.55000000000000004">
      <c r="A535" t="s">
        <v>3653</v>
      </c>
      <c r="B535" t="s">
        <v>7984</v>
      </c>
      <c r="C535" t="s">
        <v>7897</v>
      </c>
      <c r="D535" t="str">
        <f t="shared" si="8"/>
        <v>9910-D30</v>
      </c>
    </row>
    <row r="536" spans="1:4" x14ac:dyDescent="0.55000000000000004">
      <c r="A536" t="s">
        <v>7987</v>
      </c>
      <c r="B536" t="s">
        <v>7984</v>
      </c>
      <c r="C536" t="s">
        <v>7897</v>
      </c>
      <c r="D536" t="str">
        <f t="shared" si="8"/>
        <v>9910-D70</v>
      </c>
    </row>
    <row r="537" spans="1:4" x14ac:dyDescent="0.55000000000000004">
      <c r="A537" t="s">
        <v>7930</v>
      </c>
      <c r="B537" t="s">
        <v>7931</v>
      </c>
      <c r="C537" t="s">
        <v>7897</v>
      </c>
      <c r="D537" t="str">
        <f t="shared" si="8"/>
        <v>2150P-D05AC</v>
      </c>
    </row>
    <row r="538" spans="1:4" x14ac:dyDescent="0.55000000000000004">
      <c r="A538" t="s">
        <v>7935</v>
      </c>
      <c r="B538" t="s">
        <v>7931</v>
      </c>
      <c r="C538" t="s">
        <v>7897</v>
      </c>
      <c r="D538" t="str">
        <f t="shared" si="8"/>
        <v>2150P-D05EU</v>
      </c>
    </row>
    <row r="539" spans="1:4" x14ac:dyDescent="0.55000000000000004">
      <c r="A539" t="s">
        <v>7934</v>
      </c>
      <c r="B539" t="s">
        <v>7931</v>
      </c>
      <c r="C539" t="s">
        <v>7897</v>
      </c>
      <c r="D539" t="str">
        <f t="shared" si="8"/>
        <v>2150P-D35DC</v>
      </c>
    </row>
    <row r="540" spans="1:4" x14ac:dyDescent="0.55000000000000004">
      <c r="A540" t="s">
        <v>7932</v>
      </c>
      <c r="B540" t="s">
        <v>7931</v>
      </c>
      <c r="C540" t="s">
        <v>7897</v>
      </c>
      <c r="D540" t="str">
        <f t="shared" si="8"/>
        <v>2150P-D39DC</v>
      </c>
    </row>
    <row r="541" spans="1:4" x14ac:dyDescent="0.55000000000000004">
      <c r="A541" t="s">
        <v>7933</v>
      </c>
      <c r="B541" t="s">
        <v>7931</v>
      </c>
      <c r="C541" t="s">
        <v>7897</v>
      </c>
      <c r="D541" t="str">
        <f t="shared" si="8"/>
        <v>2150P-D55GE</v>
      </c>
    </row>
    <row r="542" spans="1:4" x14ac:dyDescent="0.55000000000000004">
      <c r="A542" t="s">
        <v>8047</v>
      </c>
      <c r="B542" t="s">
        <v>8044</v>
      </c>
      <c r="C542" t="s">
        <v>7861</v>
      </c>
      <c r="D542" t="str">
        <f t="shared" si="8"/>
        <v>457902302S1</v>
      </c>
    </row>
    <row r="543" spans="1:4" x14ac:dyDescent="0.55000000000000004">
      <c r="A543" t="s">
        <v>8048</v>
      </c>
      <c r="B543" t="s">
        <v>8044</v>
      </c>
      <c r="C543" t="s">
        <v>7861</v>
      </c>
      <c r="D543" t="str">
        <f t="shared" si="8"/>
        <v>457902305S1</v>
      </c>
    </row>
    <row r="544" spans="1:4" x14ac:dyDescent="0.55000000000000004">
      <c r="A544" t="s">
        <v>8051</v>
      </c>
      <c r="B544" t="s">
        <v>8044</v>
      </c>
      <c r="C544" t="s">
        <v>7861</v>
      </c>
      <c r="D544" t="str">
        <f t="shared" si="8"/>
        <v>457902320S1</v>
      </c>
    </row>
    <row r="545" spans="1:4" x14ac:dyDescent="0.55000000000000004">
      <c r="A545" t="s">
        <v>8049</v>
      </c>
      <c r="B545" t="s">
        <v>8044</v>
      </c>
      <c r="C545" t="s">
        <v>7861</v>
      </c>
      <c r="D545" t="str">
        <f t="shared" si="8"/>
        <v>464290011S1</v>
      </c>
    </row>
    <row r="546" spans="1:4" x14ac:dyDescent="0.55000000000000004">
      <c r="A546" t="s">
        <v>8050</v>
      </c>
      <c r="B546" t="s">
        <v>8044</v>
      </c>
      <c r="C546" t="s">
        <v>7861</v>
      </c>
      <c r="D546" t="str">
        <f t="shared" si="8"/>
        <v>464290012S1</v>
      </c>
    </row>
    <row r="547" spans="1:4" x14ac:dyDescent="0.55000000000000004">
      <c r="A547" t="s">
        <v>1161</v>
      </c>
      <c r="B547" t="s">
        <v>8044</v>
      </c>
      <c r="C547" t="s">
        <v>7861</v>
      </c>
      <c r="D547" t="str">
        <f t="shared" si="8"/>
        <v>464360172S1</v>
      </c>
    </row>
    <row r="548" spans="1:4" x14ac:dyDescent="0.55000000000000004">
      <c r="A548">
        <v>465700010</v>
      </c>
      <c r="B548" t="s">
        <v>8044</v>
      </c>
      <c r="C548" t="s">
        <v>7861</v>
      </c>
      <c r="D548" t="str">
        <f t="shared" si="8"/>
        <v>465700010</v>
      </c>
    </row>
    <row r="549" spans="1:4" x14ac:dyDescent="0.55000000000000004">
      <c r="A549">
        <v>466050030</v>
      </c>
      <c r="B549" t="s">
        <v>8044</v>
      </c>
      <c r="C549" t="s">
        <v>7861</v>
      </c>
      <c r="D549" t="str">
        <f t="shared" si="8"/>
        <v>466050030</v>
      </c>
    </row>
    <row r="550" spans="1:4" x14ac:dyDescent="0.55000000000000004">
      <c r="A550" t="s">
        <v>8043</v>
      </c>
      <c r="B550" t="s">
        <v>8044</v>
      </c>
      <c r="C550" t="s">
        <v>7861</v>
      </c>
      <c r="D550" t="str">
        <f t="shared" si="8"/>
        <v>466390025S1</v>
      </c>
    </row>
    <row r="551" spans="1:4" x14ac:dyDescent="0.55000000000000004">
      <c r="A551" t="s">
        <v>8045</v>
      </c>
      <c r="B551" t="s">
        <v>8044</v>
      </c>
      <c r="C551" t="s">
        <v>7861</v>
      </c>
      <c r="D551" t="str">
        <f t="shared" si="8"/>
        <v>466390026S1</v>
      </c>
    </row>
    <row r="552" spans="1:4" x14ac:dyDescent="0.55000000000000004">
      <c r="A552" t="s">
        <v>8046</v>
      </c>
      <c r="B552" t="s">
        <v>8044</v>
      </c>
      <c r="C552" t="s">
        <v>7861</v>
      </c>
      <c r="D552" t="str">
        <f t="shared" si="8"/>
        <v>466390029S1</v>
      </c>
    </row>
    <row r="553" spans="1:4" x14ac:dyDescent="0.55000000000000004">
      <c r="A553" t="s">
        <v>8052</v>
      </c>
      <c r="B553" t="s">
        <v>8044</v>
      </c>
      <c r="C553" t="s">
        <v>7861</v>
      </c>
      <c r="D553" t="str">
        <f t="shared" si="8"/>
        <v>466390970S1</v>
      </c>
    </row>
    <row r="554" spans="1:4" x14ac:dyDescent="0.55000000000000004">
      <c r="A554" t="s">
        <v>7863</v>
      </c>
      <c r="B554" t="s">
        <v>7860</v>
      </c>
      <c r="C554" t="s">
        <v>7861</v>
      </c>
      <c r="D554" t="str">
        <f t="shared" si="8"/>
        <v>457901570AS1</v>
      </c>
    </row>
    <row r="555" spans="1:4" x14ac:dyDescent="0.55000000000000004">
      <c r="A555" t="s">
        <v>7859</v>
      </c>
      <c r="B555" t="s">
        <v>7860</v>
      </c>
      <c r="C555" t="s">
        <v>7861</v>
      </c>
      <c r="D555" t="str">
        <f t="shared" si="8"/>
        <v>457901610S1</v>
      </c>
    </row>
    <row r="556" spans="1:4" x14ac:dyDescent="0.55000000000000004">
      <c r="A556" t="s">
        <v>7864</v>
      </c>
      <c r="B556" t="s">
        <v>7860</v>
      </c>
      <c r="C556" t="s">
        <v>7861</v>
      </c>
      <c r="D556" t="str">
        <f t="shared" si="8"/>
        <v>457903080S1</v>
      </c>
    </row>
    <row r="557" spans="1:4" x14ac:dyDescent="0.55000000000000004">
      <c r="A557" t="s">
        <v>7865</v>
      </c>
      <c r="B557" t="s">
        <v>7860</v>
      </c>
      <c r="C557" t="s">
        <v>7861</v>
      </c>
      <c r="D557" t="str">
        <f t="shared" si="8"/>
        <v>466980040S1</v>
      </c>
    </row>
    <row r="558" spans="1:4" x14ac:dyDescent="0.55000000000000004">
      <c r="A558" t="s">
        <v>7862</v>
      </c>
      <c r="B558" t="s">
        <v>7860</v>
      </c>
      <c r="C558" t="s">
        <v>7861</v>
      </c>
      <c r="D558" t="str">
        <f t="shared" si="8"/>
        <v>tr-01</v>
      </c>
    </row>
    <row r="559" spans="1:4" x14ac:dyDescent="0.55000000000000004">
      <c r="A559" t="s">
        <v>8410</v>
      </c>
      <c r="B559" t="s">
        <v>8411</v>
      </c>
      <c r="C559" t="s">
        <v>7861</v>
      </c>
      <c r="D559" t="str">
        <f t="shared" si="8"/>
        <v>457902490S1</v>
      </c>
    </row>
    <row r="560" spans="1:4" x14ac:dyDescent="0.55000000000000004">
      <c r="A560">
        <v>457903380</v>
      </c>
      <c r="B560" t="s">
        <v>8411</v>
      </c>
      <c r="C560" t="s">
        <v>7861</v>
      </c>
      <c r="D560" t="str">
        <f t="shared" si="8"/>
        <v>457903380</v>
      </c>
    </row>
    <row r="561" spans="1:4" x14ac:dyDescent="0.55000000000000004">
      <c r="A561" t="s">
        <v>8413</v>
      </c>
      <c r="B561" t="s">
        <v>8411</v>
      </c>
      <c r="C561" t="s">
        <v>7861</v>
      </c>
      <c r="D561" t="str">
        <f t="shared" si="8"/>
        <v>464820200S1</v>
      </c>
    </row>
    <row r="562" spans="1:4" x14ac:dyDescent="0.55000000000000004">
      <c r="A562" t="s">
        <v>8412</v>
      </c>
      <c r="B562" t="s">
        <v>8411</v>
      </c>
      <c r="C562" t="s">
        <v>7861</v>
      </c>
      <c r="D562" t="str">
        <f t="shared" si="8"/>
        <v>464820210S1</v>
      </c>
    </row>
    <row r="563" spans="1:4" x14ac:dyDescent="0.55000000000000004">
      <c r="A563" t="s">
        <v>248</v>
      </c>
      <c r="B563" t="s">
        <v>8135</v>
      </c>
      <c r="C563" t="s">
        <v>7897</v>
      </c>
      <c r="D563" t="str">
        <f t="shared" si="8"/>
        <v>SG100</v>
      </c>
    </row>
    <row r="564" spans="1:4" x14ac:dyDescent="0.55000000000000004">
      <c r="A564" t="s">
        <v>1443</v>
      </c>
      <c r="B564" t="s">
        <v>8061</v>
      </c>
      <c r="C564" t="s">
        <v>7854</v>
      </c>
      <c r="D564" t="str">
        <f t="shared" si="8"/>
        <v>21353-6-15-NYB</v>
      </c>
    </row>
    <row r="565" spans="1:4" x14ac:dyDescent="0.55000000000000004">
      <c r="A565" t="s">
        <v>1329</v>
      </c>
      <c r="B565" t="s">
        <v>8061</v>
      </c>
      <c r="C565" t="s">
        <v>7854</v>
      </c>
      <c r="D565" t="str">
        <f t="shared" si="8"/>
        <v>21353-6-24-NYB</v>
      </c>
    </row>
    <row r="566" spans="1:4" x14ac:dyDescent="0.55000000000000004">
      <c r="A566" t="s">
        <v>1410</v>
      </c>
      <c r="B566" t="s">
        <v>8061</v>
      </c>
      <c r="C566" t="s">
        <v>7854</v>
      </c>
      <c r="D566" t="str">
        <f t="shared" si="8"/>
        <v>21950-10-NYB</v>
      </c>
    </row>
    <row r="567" spans="1:4" x14ac:dyDescent="0.55000000000000004">
      <c r="A567" t="s">
        <v>5315</v>
      </c>
      <c r="B567" t="s">
        <v>8061</v>
      </c>
      <c r="C567" t="s">
        <v>7854</v>
      </c>
      <c r="D567" t="str">
        <f t="shared" si="8"/>
        <v>21950-15-NY</v>
      </c>
    </row>
    <row r="568" spans="1:4" x14ac:dyDescent="0.55000000000000004">
      <c r="A568" t="s">
        <v>8062</v>
      </c>
      <c r="B568" t="s">
        <v>8061</v>
      </c>
      <c r="C568" t="s">
        <v>7854</v>
      </c>
      <c r="D568" t="str">
        <f t="shared" si="8"/>
        <v>21950-20-NYB</v>
      </c>
    </row>
    <row r="569" spans="1:4" x14ac:dyDescent="0.55000000000000004">
      <c r="A569" t="s">
        <v>686</v>
      </c>
      <c r="B569" t="s">
        <v>8061</v>
      </c>
      <c r="C569" t="s">
        <v>7854</v>
      </c>
      <c r="D569" t="str">
        <f t="shared" si="8"/>
        <v>21950-2-NYB</v>
      </c>
    </row>
    <row r="570" spans="1:4" x14ac:dyDescent="0.55000000000000004">
      <c r="A570" t="s">
        <v>1205</v>
      </c>
      <c r="B570" t="s">
        <v>8061</v>
      </c>
      <c r="C570" t="s">
        <v>7854</v>
      </c>
      <c r="D570" t="str">
        <f t="shared" si="8"/>
        <v>21950-30-NYB</v>
      </c>
    </row>
    <row r="571" spans="1:4" x14ac:dyDescent="0.55000000000000004">
      <c r="A571" t="s">
        <v>808</v>
      </c>
      <c r="B571" t="s">
        <v>8061</v>
      </c>
      <c r="C571" t="s">
        <v>7854</v>
      </c>
      <c r="D571" t="str">
        <f t="shared" si="8"/>
        <v>21950-8-NYB</v>
      </c>
    </row>
    <row r="572" spans="1:4" x14ac:dyDescent="0.55000000000000004">
      <c r="A572" t="s">
        <v>1123</v>
      </c>
      <c r="B572" t="s">
        <v>8061</v>
      </c>
      <c r="C572" t="s">
        <v>7854</v>
      </c>
      <c r="D572" t="str">
        <f t="shared" si="8"/>
        <v>23770-SS</v>
      </c>
    </row>
    <row r="573" spans="1:4" x14ac:dyDescent="0.55000000000000004">
      <c r="A573">
        <v>10001</v>
      </c>
      <c r="B573" t="s">
        <v>7891</v>
      </c>
      <c r="C573" t="s">
        <v>7881</v>
      </c>
      <c r="D573" t="str">
        <f t="shared" si="8"/>
        <v>10001</v>
      </c>
    </row>
    <row r="574" spans="1:4" x14ac:dyDescent="0.55000000000000004">
      <c r="A574">
        <v>10002</v>
      </c>
      <c r="B574" t="s">
        <v>7891</v>
      </c>
      <c r="C574" t="s">
        <v>7881</v>
      </c>
      <c r="D574" t="str">
        <f t="shared" si="8"/>
        <v>10002</v>
      </c>
    </row>
    <row r="575" spans="1:4" x14ac:dyDescent="0.55000000000000004">
      <c r="A575">
        <v>10015</v>
      </c>
      <c r="B575" t="s">
        <v>7891</v>
      </c>
      <c r="C575" t="s">
        <v>7881</v>
      </c>
      <c r="D575" t="str">
        <f t="shared" si="8"/>
        <v>10015</v>
      </c>
    </row>
    <row r="576" spans="1:4" x14ac:dyDescent="0.55000000000000004">
      <c r="A576">
        <v>10130</v>
      </c>
      <c r="B576" t="s">
        <v>7891</v>
      </c>
      <c r="C576" t="s">
        <v>7881</v>
      </c>
      <c r="D576" t="str">
        <f t="shared" si="8"/>
        <v>10130</v>
      </c>
    </row>
    <row r="577" spans="1:4" x14ac:dyDescent="0.55000000000000004">
      <c r="A577">
        <v>10131</v>
      </c>
      <c r="B577" t="s">
        <v>7891</v>
      </c>
      <c r="C577" t="s">
        <v>7881</v>
      </c>
      <c r="D577" t="str">
        <f t="shared" si="8"/>
        <v>10131</v>
      </c>
    </row>
    <row r="578" spans="1:4" x14ac:dyDescent="0.55000000000000004">
      <c r="A578">
        <v>10278</v>
      </c>
      <c r="B578" t="s">
        <v>7891</v>
      </c>
      <c r="C578" t="s">
        <v>7881</v>
      </c>
      <c r="D578" t="str">
        <f t="shared" ref="D578:D641" si="9">LEFT(A578,LEN(A578))</f>
        <v>10278</v>
      </c>
    </row>
    <row r="579" spans="1:4" x14ac:dyDescent="0.55000000000000004">
      <c r="A579">
        <v>10279</v>
      </c>
      <c r="B579" t="s">
        <v>7891</v>
      </c>
      <c r="C579" t="s">
        <v>7881</v>
      </c>
      <c r="D579" t="str">
        <f t="shared" si="9"/>
        <v>10279</v>
      </c>
    </row>
    <row r="580" spans="1:4" x14ac:dyDescent="0.55000000000000004">
      <c r="A580">
        <v>10063</v>
      </c>
      <c r="B580" t="s">
        <v>7889</v>
      </c>
      <c r="C580" t="s">
        <v>7881</v>
      </c>
      <c r="D580" t="str">
        <f t="shared" si="9"/>
        <v>10063</v>
      </c>
    </row>
    <row r="581" spans="1:4" x14ac:dyDescent="0.55000000000000004">
      <c r="A581" t="s">
        <v>4575</v>
      </c>
      <c r="B581" t="s">
        <v>8322</v>
      </c>
      <c r="C581" t="s">
        <v>8270</v>
      </c>
      <c r="D581" t="str">
        <f t="shared" si="9"/>
        <v>300EPDM-100</v>
      </c>
    </row>
    <row r="582" spans="1:4" x14ac:dyDescent="0.55000000000000004">
      <c r="A582" t="s">
        <v>8323</v>
      </c>
      <c r="B582" t="s">
        <v>8322</v>
      </c>
      <c r="C582" t="s">
        <v>8270</v>
      </c>
      <c r="D582" t="str">
        <f t="shared" si="9"/>
        <v>300EPDM-125</v>
      </c>
    </row>
    <row r="583" spans="1:4" x14ac:dyDescent="0.55000000000000004">
      <c r="A583" t="s">
        <v>1360</v>
      </c>
      <c r="B583" t="s">
        <v>8322</v>
      </c>
      <c r="C583" t="s">
        <v>8270</v>
      </c>
      <c r="D583" t="str">
        <f t="shared" si="9"/>
        <v>300EPDM-150</v>
      </c>
    </row>
    <row r="584" spans="1:4" x14ac:dyDescent="0.55000000000000004">
      <c r="A584" t="s">
        <v>2490</v>
      </c>
      <c r="B584" t="s">
        <v>8322</v>
      </c>
      <c r="C584" t="s">
        <v>8270</v>
      </c>
      <c r="D584" t="str">
        <f t="shared" si="9"/>
        <v>300EPDM-200</v>
      </c>
    </row>
    <row r="585" spans="1:4" x14ac:dyDescent="0.55000000000000004">
      <c r="A585" t="s">
        <v>1913</v>
      </c>
      <c r="B585" t="s">
        <v>8322</v>
      </c>
      <c r="C585" t="s">
        <v>8270</v>
      </c>
      <c r="D585" t="str">
        <f t="shared" si="9"/>
        <v>300EPDM-300</v>
      </c>
    </row>
    <row r="586" spans="1:4" x14ac:dyDescent="0.55000000000000004">
      <c r="A586" t="s">
        <v>1326</v>
      </c>
      <c r="B586" t="s">
        <v>8322</v>
      </c>
      <c r="C586" t="s">
        <v>8270</v>
      </c>
      <c r="D586" t="str">
        <f t="shared" si="9"/>
        <v>N645-150</v>
      </c>
    </row>
    <row r="587" spans="1:4" x14ac:dyDescent="0.55000000000000004">
      <c r="A587" t="s">
        <v>5103</v>
      </c>
      <c r="B587" t="s">
        <v>8322</v>
      </c>
      <c r="C587" t="s">
        <v>8270</v>
      </c>
      <c r="D587" t="str">
        <f t="shared" si="9"/>
        <v>N645-200</v>
      </c>
    </row>
    <row r="588" spans="1:4" x14ac:dyDescent="0.55000000000000004">
      <c r="A588" t="s">
        <v>3290</v>
      </c>
      <c r="B588" t="s">
        <v>8322</v>
      </c>
      <c r="C588" t="s">
        <v>8270</v>
      </c>
      <c r="D588" t="str">
        <f t="shared" si="9"/>
        <v>N645-300</v>
      </c>
    </row>
    <row r="589" spans="1:4" x14ac:dyDescent="0.55000000000000004">
      <c r="A589" t="s">
        <v>2403</v>
      </c>
      <c r="B589" t="s">
        <v>2404</v>
      </c>
      <c r="C589" t="s">
        <v>8270</v>
      </c>
      <c r="D589" t="str">
        <f t="shared" si="9"/>
        <v>V1180-038</v>
      </c>
    </row>
    <row r="590" spans="1:4" x14ac:dyDescent="0.55000000000000004">
      <c r="A590" t="s">
        <v>4461</v>
      </c>
      <c r="B590" t="s">
        <v>2404</v>
      </c>
      <c r="C590" t="s">
        <v>8270</v>
      </c>
      <c r="D590" t="str">
        <f t="shared" si="9"/>
        <v>V1180-050</v>
      </c>
    </row>
    <row r="591" spans="1:4" x14ac:dyDescent="0.55000000000000004">
      <c r="A591" t="s">
        <v>8305</v>
      </c>
      <c r="B591" t="s">
        <v>2404</v>
      </c>
      <c r="C591" t="s">
        <v>8270</v>
      </c>
      <c r="D591" t="str">
        <f t="shared" si="9"/>
        <v>V1180-075</v>
      </c>
    </row>
    <row r="592" spans="1:4" x14ac:dyDescent="0.55000000000000004">
      <c r="A592" t="s">
        <v>777</v>
      </c>
      <c r="B592" t="s">
        <v>2404</v>
      </c>
      <c r="C592" t="s">
        <v>8270</v>
      </c>
      <c r="D592" t="str">
        <f t="shared" si="9"/>
        <v>V3020-038</v>
      </c>
    </row>
    <row r="593" spans="1:4" x14ac:dyDescent="0.55000000000000004">
      <c r="A593" t="s">
        <v>779</v>
      </c>
      <c r="B593" t="s">
        <v>2404</v>
      </c>
      <c r="C593" t="s">
        <v>8270</v>
      </c>
      <c r="D593" t="str">
        <f t="shared" si="9"/>
        <v>V3020-050</v>
      </c>
    </row>
    <row r="594" spans="1:4" x14ac:dyDescent="0.55000000000000004">
      <c r="A594" t="s">
        <v>3377</v>
      </c>
      <c r="B594" t="s">
        <v>2404</v>
      </c>
      <c r="C594" t="s">
        <v>8270</v>
      </c>
      <c r="D594" t="str">
        <f t="shared" si="9"/>
        <v>V3020-075</v>
      </c>
    </row>
    <row r="595" spans="1:4" x14ac:dyDescent="0.55000000000000004">
      <c r="A595" t="s">
        <v>8306</v>
      </c>
      <c r="B595" t="s">
        <v>2404</v>
      </c>
      <c r="C595" t="s">
        <v>8270</v>
      </c>
      <c r="D595" t="str">
        <f t="shared" si="9"/>
        <v>V3020-100</v>
      </c>
    </row>
    <row r="596" spans="1:4" x14ac:dyDescent="0.55000000000000004">
      <c r="A596" t="s">
        <v>8345</v>
      </c>
      <c r="B596" t="s">
        <v>8337</v>
      </c>
      <c r="C596" t="s">
        <v>8338</v>
      </c>
      <c r="D596" t="str">
        <f t="shared" si="9"/>
        <v>FR112</v>
      </c>
    </row>
    <row r="597" spans="1:4" x14ac:dyDescent="0.55000000000000004">
      <c r="A597" t="s">
        <v>8336</v>
      </c>
      <c r="B597" t="s">
        <v>8337</v>
      </c>
      <c r="C597" t="s">
        <v>8338</v>
      </c>
      <c r="D597" t="str">
        <f t="shared" si="9"/>
        <v>FR1210C</v>
      </c>
    </row>
    <row r="598" spans="1:4" x14ac:dyDescent="0.55000000000000004">
      <c r="A598" t="s">
        <v>8339</v>
      </c>
      <c r="B598" t="s">
        <v>8337</v>
      </c>
      <c r="C598" t="s">
        <v>8338</v>
      </c>
      <c r="D598" t="str">
        <f t="shared" si="9"/>
        <v>FR1211C</v>
      </c>
    </row>
    <row r="599" spans="1:4" x14ac:dyDescent="0.55000000000000004">
      <c r="A599" t="s">
        <v>8344</v>
      </c>
      <c r="B599" t="s">
        <v>8337</v>
      </c>
      <c r="C599" t="s">
        <v>8338</v>
      </c>
      <c r="D599" t="str">
        <f t="shared" si="9"/>
        <v>FR152</v>
      </c>
    </row>
    <row r="600" spans="1:4" x14ac:dyDescent="0.55000000000000004">
      <c r="A600" t="s">
        <v>8342</v>
      </c>
      <c r="B600" t="s">
        <v>8337</v>
      </c>
      <c r="C600" t="s">
        <v>8338</v>
      </c>
      <c r="D600" t="str">
        <f t="shared" si="9"/>
        <v>FR310</v>
      </c>
    </row>
    <row r="601" spans="1:4" x14ac:dyDescent="0.55000000000000004">
      <c r="A601" t="s">
        <v>8343</v>
      </c>
      <c r="B601" t="s">
        <v>8337</v>
      </c>
      <c r="C601" t="s">
        <v>8338</v>
      </c>
      <c r="D601" t="str">
        <f t="shared" si="9"/>
        <v>FR311</v>
      </c>
    </row>
    <row r="602" spans="1:4" x14ac:dyDescent="0.55000000000000004">
      <c r="A602" t="s">
        <v>8347</v>
      </c>
      <c r="B602" t="s">
        <v>8337</v>
      </c>
      <c r="C602" t="s">
        <v>8338</v>
      </c>
      <c r="D602" t="str">
        <f t="shared" si="9"/>
        <v>FR4210D</v>
      </c>
    </row>
    <row r="603" spans="1:4" x14ac:dyDescent="0.55000000000000004">
      <c r="A603" t="s">
        <v>8346</v>
      </c>
      <c r="B603" t="s">
        <v>8337</v>
      </c>
      <c r="C603" t="s">
        <v>8338</v>
      </c>
      <c r="D603" t="str">
        <f t="shared" si="9"/>
        <v>FR450</v>
      </c>
    </row>
    <row r="604" spans="1:4" x14ac:dyDescent="0.55000000000000004">
      <c r="A604" t="s">
        <v>8340</v>
      </c>
      <c r="B604" t="s">
        <v>8337</v>
      </c>
      <c r="C604" t="s">
        <v>8338</v>
      </c>
      <c r="D604" t="str">
        <f t="shared" si="9"/>
        <v>FR700</v>
      </c>
    </row>
    <row r="605" spans="1:4" x14ac:dyDescent="0.55000000000000004">
      <c r="A605" t="s">
        <v>8341</v>
      </c>
      <c r="B605" t="s">
        <v>8337</v>
      </c>
      <c r="C605" t="s">
        <v>8338</v>
      </c>
      <c r="D605" t="str">
        <f t="shared" si="9"/>
        <v>FR701</v>
      </c>
    </row>
    <row r="606" spans="1:4" x14ac:dyDescent="0.55000000000000004">
      <c r="A606" t="s">
        <v>8455</v>
      </c>
      <c r="B606" t="s">
        <v>8337</v>
      </c>
      <c r="C606" t="s">
        <v>8338</v>
      </c>
      <c r="D606" t="str">
        <f t="shared" si="9"/>
        <v>FR807C</v>
      </c>
    </row>
    <row r="607" spans="1:4" x14ac:dyDescent="0.55000000000000004">
      <c r="A607" t="s">
        <v>8445</v>
      </c>
      <c r="B607" t="s">
        <v>8337</v>
      </c>
      <c r="C607" t="s">
        <v>8338</v>
      </c>
      <c r="D607" t="str">
        <f t="shared" si="9"/>
        <v>FR901</v>
      </c>
    </row>
    <row r="608" spans="1:4" x14ac:dyDescent="0.55000000000000004">
      <c r="A608" t="s">
        <v>8446</v>
      </c>
      <c r="B608" t="s">
        <v>8337</v>
      </c>
      <c r="C608" t="s">
        <v>8338</v>
      </c>
      <c r="D608" t="str">
        <f t="shared" si="9"/>
        <v>FR9011.5</v>
      </c>
    </row>
    <row r="609" spans="1:4" x14ac:dyDescent="0.55000000000000004">
      <c r="A609" t="s">
        <v>8454</v>
      </c>
      <c r="B609" t="s">
        <v>8337</v>
      </c>
      <c r="C609" t="s">
        <v>8338</v>
      </c>
      <c r="D609" t="str">
        <f t="shared" si="9"/>
        <v>FR901T</v>
      </c>
    </row>
    <row r="610" spans="1:4" x14ac:dyDescent="0.55000000000000004">
      <c r="A610" t="s">
        <v>1103</v>
      </c>
      <c r="B610" t="s">
        <v>8536</v>
      </c>
      <c r="C610" t="s">
        <v>8537</v>
      </c>
      <c r="D610" t="str">
        <f t="shared" si="9"/>
        <v>20460-00</v>
      </c>
    </row>
    <row r="611" spans="1:4" x14ac:dyDescent="0.55000000000000004">
      <c r="A611" t="s">
        <v>8538</v>
      </c>
      <c r="B611" t="s">
        <v>8536</v>
      </c>
      <c r="C611" t="s">
        <v>8537</v>
      </c>
      <c r="D611" t="str">
        <f t="shared" si="9"/>
        <v>20460-06</v>
      </c>
    </row>
    <row r="612" spans="1:4" x14ac:dyDescent="0.55000000000000004">
      <c r="A612" t="s">
        <v>2239</v>
      </c>
      <c r="B612" t="s">
        <v>8536</v>
      </c>
      <c r="C612" t="s">
        <v>8537</v>
      </c>
      <c r="D612" t="str">
        <f t="shared" si="9"/>
        <v>20501-00</v>
      </c>
    </row>
    <row r="613" spans="1:4" x14ac:dyDescent="0.55000000000000004">
      <c r="A613" t="s">
        <v>1621</v>
      </c>
      <c r="B613" t="s">
        <v>8536</v>
      </c>
      <c r="C613" t="s">
        <v>8537</v>
      </c>
      <c r="D613" t="str">
        <f t="shared" si="9"/>
        <v>20502-00</v>
      </c>
    </row>
    <row r="614" spans="1:4" x14ac:dyDescent="0.55000000000000004">
      <c r="A614" t="s">
        <v>1626</v>
      </c>
      <c r="B614" t="s">
        <v>8536</v>
      </c>
      <c r="C614" t="s">
        <v>8537</v>
      </c>
      <c r="D614" t="str">
        <f t="shared" si="9"/>
        <v>20503-00</v>
      </c>
    </row>
    <row r="615" spans="1:4" x14ac:dyDescent="0.55000000000000004">
      <c r="A615" t="s">
        <v>1881</v>
      </c>
      <c r="B615" t="s">
        <v>8536</v>
      </c>
      <c r="C615" t="s">
        <v>8537</v>
      </c>
      <c r="D615" t="str">
        <f t="shared" si="9"/>
        <v>20511-00</v>
      </c>
    </row>
    <row r="616" spans="1:4" x14ac:dyDescent="0.55000000000000004">
      <c r="A616" t="s">
        <v>1623</v>
      </c>
      <c r="B616" t="s">
        <v>8536</v>
      </c>
      <c r="C616" t="s">
        <v>8537</v>
      </c>
      <c r="D616" t="str">
        <f t="shared" si="9"/>
        <v>20512-00</v>
      </c>
    </row>
    <row r="617" spans="1:4" x14ac:dyDescent="0.55000000000000004">
      <c r="A617" t="s">
        <v>2888</v>
      </c>
      <c r="B617" t="s">
        <v>8536</v>
      </c>
      <c r="C617" t="s">
        <v>8537</v>
      </c>
      <c r="D617" t="str">
        <f t="shared" si="9"/>
        <v>20513-00</v>
      </c>
    </row>
    <row r="618" spans="1:4" x14ac:dyDescent="0.55000000000000004">
      <c r="A618" t="s">
        <v>1262</v>
      </c>
      <c r="B618" t="s">
        <v>8536</v>
      </c>
      <c r="C618" t="s">
        <v>8537</v>
      </c>
      <c r="D618" t="str">
        <f t="shared" si="9"/>
        <v>20518-00</v>
      </c>
    </row>
    <row r="619" spans="1:4" x14ac:dyDescent="0.55000000000000004">
      <c r="A619" t="s">
        <v>8547</v>
      </c>
      <c r="B619" t="s">
        <v>8536</v>
      </c>
      <c r="C619" t="s">
        <v>8537</v>
      </c>
      <c r="D619" t="str">
        <f t="shared" si="9"/>
        <v>20519-00</v>
      </c>
    </row>
    <row r="620" spans="1:4" x14ac:dyDescent="0.55000000000000004">
      <c r="A620" t="s">
        <v>1619</v>
      </c>
      <c r="B620" t="s">
        <v>8536</v>
      </c>
      <c r="C620" t="s">
        <v>8537</v>
      </c>
      <c r="D620" t="str">
        <f t="shared" si="9"/>
        <v>20521-00</v>
      </c>
    </row>
    <row r="621" spans="1:4" x14ac:dyDescent="0.55000000000000004">
      <c r="A621" t="s">
        <v>1628</v>
      </c>
      <c r="B621" t="s">
        <v>8536</v>
      </c>
      <c r="C621" t="s">
        <v>8537</v>
      </c>
      <c r="D621" t="str">
        <f t="shared" si="9"/>
        <v>20522-00</v>
      </c>
    </row>
    <row r="622" spans="1:4" x14ac:dyDescent="0.55000000000000004">
      <c r="A622" t="s">
        <v>8548</v>
      </c>
      <c r="B622" t="s">
        <v>8536</v>
      </c>
      <c r="C622" t="s">
        <v>8537</v>
      </c>
      <c r="D622" t="str">
        <f t="shared" si="9"/>
        <v>20523-00</v>
      </c>
    </row>
    <row r="623" spans="1:4" x14ac:dyDescent="0.55000000000000004">
      <c r="A623" t="s">
        <v>8549</v>
      </c>
      <c r="B623" t="s">
        <v>8536</v>
      </c>
      <c r="C623" t="s">
        <v>8537</v>
      </c>
      <c r="D623" t="str">
        <f t="shared" si="9"/>
        <v>20525-00</v>
      </c>
    </row>
    <row r="624" spans="1:4" x14ac:dyDescent="0.55000000000000004">
      <c r="A624" t="s">
        <v>7852</v>
      </c>
      <c r="B624" t="s">
        <v>7853</v>
      </c>
      <c r="C624" t="s">
        <v>7854</v>
      </c>
      <c r="D624" t="str">
        <f t="shared" si="9"/>
        <v>121-0101</v>
      </c>
    </row>
    <row r="625" spans="1:4" x14ac:dyDescent="0.55000000000000004">
      <c r="A625" t="s">
        <v>8183</v>
      </c>
      <c r="B625" t="s">
        <v>8184</v>
      </c>
      <c r="C625" t="s">
        <v>7854</v>
      </c>
      <c r="D625" t="str">
        <f t="shared" si="9"/>
        <v>CP4916-008</v>
      </c>
    </row>
    <row r="626" spans="1:4" x14ac:dyDescent="0.55000000000000004">
      <c r="A626" t="s">
        <v>8217</v>
      </c>
      <c r="B626" t="s">
        <v>8184</v>
      </c>
      <c r="C626" t="s">
        <v>7854</v>
      </c>
      <c r="D626" t="str">
        <f t="shared" si="9"/>
        <v>CP4916-10</v>
      </c>
    </row>
    <row r="627" spans="1:4" x14ac:dyDescent="0.55000000000000004">
      <c r="A627" t="s">
        <v>2004</v>
      </c>
      <c r="B627" t="s">
        <v>8184</v>
      </c>
      <c r="C627" t="s">
        <v>7854</v>
      </c>
      <c r="D627" t="str">
        <f t="shared" si="9"/>
        <v>CP4916-103</v>
      </c>
    </row>
    <row r="628" spans="1:4" x14ac:dyDescent="0.55000000000000004">
      <c r="A628" t="s">
        <v>1459</v>
      </c>
      <c r="B628" t="s">
        <v>8184</v>
      </c>
      <c r="C628" t="s">
        <v>7854</v>
      </c>
      <c r="D628" t="str">
        <f t="shared" si="9"/>
        <v>CP4916-107</v>
      </c>
    </row>
    <row r="629" spans="1:4" x14ac:dyDescent="0.55000000000000004">
      <c r="A629" t="s">
        <v>2005</v>
      </c>
      <c r="B629" t="s">
        <v>8184</v>
      </c>
      <c r="C629" t="s">
        <v>7854</v>
      </c>
      <c r="D629" t="str">
        <f t="shared" si="9"/>
        <v>CP4916-110</v>
      </c>
    </row>
    <row r="630" spans="1:4" x14ac:dyDescent="0.55000000000000004">
      <c r="A630" t="s">
        <v>8216</v>
      </c>
      <c r="B630" t="s">
        <v>8184</v>
      </c>
      <c r="C630" t="s">
        <v>7854</v>
      </c>
      <c r="D630" t="str">
        <f t="shared" si="9"/>
        <v>CP4916-115</v>
      </c>
    </row>
    <row r="631" spans="1:4" x14ac:dyDescent="0.55000000000000004">
      <c r="A631" t="s">
        <v>8228</v>
      </c>
      <c r="B631" t="s">
        <v>8184</v>
      </c>
      <c r="C631" t="s">
        <v>7854</v>
      </c>
      <c r="D631" t="str">
        <f t="shared" si="9"/>
        <v>CP4916-12</v>
      </c>
    </row>
    <row r="632" spans="1:4" x14ac:dyDescent="0.55000000000000004">
      <c r="A632" t="s">
        <v>2006</v>
      </c>
      <c r="B632" t="s">
        <v>8184</v>
      </c>
      <c r="C632" t="s">
        <v>7854</v>
      </c>
      <c r="D632" t="str">
        <f t="shared" si="9"/>
        <v>CP4916-120</v>
      </c>
    </row>
    <row r="633" spans="1:4" x14ac:dyDescent="0.55000000000000004">
      <c r="A633" t="s">
        <v>8215</v>
      </c>
      <c r="B633" t="s">
        <v>8184</v>
      </c>
      <c r="C633" t="s">
        <v>7854</v>
      </c>
      <c r="D633" t="str">
        <f t="shared" si="9"/>
        <v>CP4916-125</v>
      </c>
    </row>
    <row r="634" spans="1:4" x14ac:dyDescent="0.55000000000000004">
      <c r="A634" t="s">
        <v>1458</v>
      </c>
      <c r="B634" t="s">
        <v>8184</v>
      </c>
      <c r="C634" t="s">
        <v>7854</v>
      </c>
      <c r="D634" t="str">
        <f t="shared" si="9"/>
        <v>CP4916-128</v>
      </c>
    </row>
    <row r="635" spans="1:4" x14ac:dyDescent="0.55000000000000004">
      <c r="A635" t="s">
        <v>8219</v>
      </c>
      <c r="B635" t="s">
        <v>8184</v>
      </c>
      <c r="C635" t="s">
        <v>7854</v>
      </c>
      <c r="D635" t="str">
        <f t="shared" si="9"/>
        <v>CP4916-132</v>
      </c>
    </row>
    <row r="636" spans="1:4" x14ac:dyDescent="0.55000000000000004">
      <c r="A636" t="s">
        <v>2007</v>
      </c>
      <c r="B636" t="s">
        <v>8184</v>
      </c>
      <c r="C636" t="s">
        <v>7854</v>
      </c>
      <c r="D636" t="str">
        <f t="shared" si="9"/>
        <v>CP4916-136</v>
      </c>
    </row>
    <row r="637" spans="1:4" x14ac:dyDescent="0.55000000000000004">
      <c r="A637" t="s">
        <v>8214</v>
      </c>
      <c r="B637" t="s">
        <v>8184</v>
      </c>
      <c r="C637" t="s">
        <v>7854</v>
      </c>
      <c r="D637" t="str">
        <f t="shared" si="9"/>
        <v>CP4916-14</v>
      </c>
    </row>
    <row r="638" spans="1:4" x14ac:dyDescent="0.55000000000000004">
      <c r="A638" t="s">
        <v>1457</v>
      </c>
      <c r="B638" t="s">
        <v>8184</v>
      </c>
      <c r="C638" t="s">
        <v>7854</v>
      </c>
      <c r="D638" t="str">
        <f t="shared" si="9"/>
        <v>CP4916-140</v>
      </c>
    </row>
    <row r="639" spans="1:4" x14ac:dyDescent="0.55000000000000004">
      <c r="A639" t="s">
        <v>8213</v>
      </c>
      <c r="B639" t="s">
        <v>8184</v>
      </c>
      <c r="C639" t="s">
        <v>7854</v>
      </c>
      <c r="D639" t="str">
        <f t="shared" si="9"/>
        <v>CP4916-144</v>
      </c>
    </row>
    <row r="640" spans="1:4" x14ac:dyDescent="0.55000000000000004">
      <c r="A640" t="s">
        <v>8212</v>
      </c>
      <c r="B640" t="s">
        <v>8184</v>
      </c>
      <c r="C640" t="s">
        <v>7854</v>
      </c>
      <c r="D640" t="str">
        <f t="shared" si="9"/>
        <v>CP4916-147</v>
      </c>
    </row>
    <row r="641" spans="1:4" x14ac:dyDescent="0.55000000000000004">
      <c r="A641" t="s">
        <v>8211</v>
      </c>
      <c r="B641" t="s">
        <v>8184</v>
      </c>
      <c r="C641" t="s">
        <v>7854</v>
      </c>
      <c r="D641" t="str">
        <f t="shared" si="9"/>
        <v>CP4916-15</v>
      </c>
    </row>
    <row r="642" spans="1:4" x14ac:dyDescent="0.55000000000000004">
      <c r="A642" t="s">
        <v>2845</v>
      </c>
      <c r="B642" t="s">
        <v>8184</v>
      </c>
      <c r="C642" t="s">
        <v>7854</v>
      </c>
      <c r="D642" t="str">
        <f t="shared" ref="D642:D705" si="10">LEFT(A642,LEN(A642))</f>
        <v>CP4916-151</v>
      </c>
    </row>
    <row r="643" spans="1:4" x14ac:dyDescent="0.55000000000000004">
      <c r="A643" t="s">
        <v>1456</v>
      </c>
      <c r="B643" t="s">
        <v>8184</v>
      </c>
      <c r="C643" t="s">
        <v>7854</v>
      </c>
      <c r="D643" t="str">
        <f t="shared" si="10"/>
        <v>CP4916-156</v>
      </c>
    </row>
    <row r="644" spans="1:4" x14ac:dyDescent="0.55000000000000004">
      <c r="A644" t="s">
        <v>2673</v>
      </c>
      <c r="B644" t="s">
        <v>8184</v>
      </c>
      <c r="C644" t="s">
        <v>7854</v>
      </c>
      <c r="D644" t="str">
        <f t="shared" si="10"/>
        <v>CP4916-16</v>
      </c>
    </row>
    <row r="645" spans="1:4" x14ac:dyDescent="0.55000000000000004">
      <c r="A645" t="s">
        <v>8221</v>
      </c>
      <c r="B645" t="s">
        <v>8184</v>
      </c>
      <c r="C645" t="s">
        <v>7854</v>
      </c>
      <c r="D645" t="str">
        <f t="shared" si="10"/>
        <v>CP4916-161</v>
      </c>
    </row>
    <row r="646" spans="1:4" x14ac:dyDescent="0.55000000000000004">
      <c r="A646" t="s">
        <v>8238</v>
      </c>
      <c r="B646" t="s">
        <v>8184</v>
      </c>
      <c r="C646" t="s">
        <v>7854</v>
      </c>
      <c r="D646" t="str">
        <f t="shared" si="10"/>
        <v>CP4916-166</v>
      </c>
    </row>
    <row r="647" spans="1:4" x14ac:dyDescent="0.55000000000000004">
      <c r="A647" t="s">
        <v>8237</v>
      </c>
      <c r="B647" t="s">
        <v>8184</v>
      </c>
      <c r="C647" t="s">
        <v>7854</v>
      </c>
      <c r="D647" t="str">
        <f t="shared" si="10"/>
        <v>CP4916-170</v>
      </c>
    </row>
    <row r="648" spans="1:4" x14ac:dyDescent="0.55000000000000004">
      <c r="A648" t="s">
        <v>8236</v>
      </c>
      <c r="B648" t="s">
        <v>8184</v>
      </c>
      <c r="C648" t="s">
        <v>7854</v>
      </c>
      <c r="D648" t="str">
        <f t="shared" si="10"/>
        <v>CP4916-172</v>
      </c>
    </row>
    <row r="649" spans="1:4" x14ac:dyDescent="0.55000000000000004">
      <c r="A649" t="s">
        <v>8235</v>
      </c>
      <c r="B649" t="s">
        <v>8184</v>
      </c>
      <c r="C649" t="s">
        <v>7854</v>
      </c>
      <c r="D649" t="str">
        <f t="shared" si="10"/>
        <v>CP4916-177</v>
      </c>
    </row>
    <row r="650" spans="1:4" x14ac:dyDescent="0.55000000000000004">
      <c r="A650" t="s">
        <v>8234</v>
      </c>
      <c r="B650" t="s">
        <v>8184</v>
      </c>
      <c r="C650" t="s">
        <v>7854</v>
      </c>
      <c r="D650" t="str">
        <f t="shared" si="10"/>
        <v>CP4916-18</v>
      </c>
    </row>
    <row r="651" spans="1:4" x14ac:dyDescent="0.55000000000000004">
      <c r="A651" t="s">
        <v>8233</v>
      </c>
      <c r="B651" t="s">
        <v>8184</v>
      </c>
      <c r="C651" t="s">
        <v>7854</v>
      </c>
      <c r="D651" t="str">
        <f t="shared" si="10"/>
        <v>CP4916-182</v>
      </c>
    </row>
    <row r="652" spans="1:4" x14ac:dyDescent="0.55000000000000004">
      <c r="A652" t="s">
        <v>8232</v>
      </c>
      <c r="B652" t="s">
        <v>8184</v>
      </c>
      <c r="C652" t="s">
        <v>7854</v>
      </c>
      <c r="D652" t="str">
        <f t="shared" si="10"/>
        <v>CP4916-187</v>
      </c>
    </row>
    <row r="653" spans="1:4" x14ac:dyDescent="0.55000000000000004">
      <c r="A653" t="s">
        <v>8231</v>
      </c>
      <c r="B653" t="s">
        <v>8184</v>
      </c>
      <c r="C653" t="s">
        <v>7854</v>
      </c>
      <c r="D653" t="str">
        <f t="shared" si="10"/>
        <v>CP4916-196</v>
      </c>
    </row>
    <row r="654" spans="1:4" x14ac:dyDescent="0.55000000000000004">
      <c r="A654" t="s">
        <v>8230</v>
      </c>
      <c r="B654" t="s">
        <v>8184</v>
      </c>
      <c r="C654" t="s">
        <v>7854</v>
      </c>
      <c r="D654" t="str">
        <f t="shared" si="10"/>
        <v>CP4916-20</v>
      </c>
    </row>
    <row r="655" spans="1:4" x14ac:dyDescent="0.55000000000000004">
      <c r="A655" t="s">
        <v>8220</v>
      </c>
      <c r="B655" t="s">
        <v>8184</v>
      </c>
      <c r="C655" t="s">
        <v>7854</v>
      </c>
      <c r="D655" t="str">
        <f t="shared" si="10"/>
        <v>CP4916-205</v>
      </c>
    </row>
    <row r="656" spans="1:4" x14ac:dyDescent="0.55000000000000004">
      <c r="A656" t="s">
        <v>8239</v>
      </c>
      <c r="B656" t="s">
        <v>8184</v>
      </c>
      <c r="C656" t="s">
        <v>7854</v>
      </c>
      <c r="D656" t="str">
        <f t="shared" si="10"/>
        <v>CP4916-218</v>
      </c>
    </row>
    <row r="657" spans="1:4" x14ac:dyDescent="0.55000000000000004">
      <c r="A657" t="s">
        <v>8226</v>
      </c>
      <c r="B657" t="s">
        <v>8184</v>
      </c>
      <c r="C657" t="s">
        <v>7854</v>
      </c>
      <c r="D657" t="str">
        <f t="shared" si="10"/>
        <v>CP4916-22</v>
      </c>
    </row>
    <row r="658" spans="1:4" x14ac:dyDescent="0.55000000000000004">
      <c r="A658" t="s">
        <v>8225</v>
      </c>
      <c r="B658" t="s">
        <v>8184</v>
      </c>
      <c r="C658" t="s">
        <v>7854</v>
      </c>
      <c r="D658" t="str">
        <f t="shared" si="10"/>
        <v>CP4916-234</v>
      </c>
    </row>
    <row r="659" spans="1:4" x14ac:dyDescent="0.55000000000000004">
      <c r="A659" t="s">
        <v>8224</v>
      </c>
      <c r="B659" t="s">
        <v>8184</v>
      </c>
      <c r="C659" t="s">
        <v>7854</v>
      </c>
      <c r="D659" t="str">
        <f t="shared" si="10"/>
        <v>CP4916-24</v>
      </c>
    </row>
    <row r="660" spans="1:4" x14ac:dyDescent="0.55000000000000004">
      <c r="A660" t="s">
        <v>2674</v>
      </c>
      <c r="B660" t="s">
        <v>8184</v>
      </c>
      <c r="C660" t="s">
        <v>7854</v>
      </c>
      <c r="D660" t="str">
        <f t="shared" si="10"/>
        <v>CP4916-25</v>
      </c>
    </row>
    <row r="661" spans="1:4" x14ac:dyDescent="0.55000000000000004">
      <c r="A661" t="s">
        <v>8223</v>
      </c>
      <c r="B661" t="s">
        <v>8184</v>
      </c>
      <c r="C661" t="s">
        <v>7854</v>
      </c>
      <c r="D661" t="str">
        <f t="shared" si="10"/>
        <v>CP4916-250</v>
      </c>
    </row>
    <row r="662" spans="1:4" x14ac:dyDescent="0.55000000000000004">
      <c r="A662" t="s">
        <v>8222</v>
      </c>
      <c r="B662" t="s">
        <v>8184</v>
      </c>
      <c r="C662" t="s">
        <v>7854</v>
      </c>
      <c r="D662" t="str">
        <f t="shared" si="10"/>
        <v>CP4916-26</v>
      </c>
    </row>
    <row r="663" spans="1:4" x14ac:dyDescent="0.55000000000000004">
      <c r="A663" t="s">
        <v>8227</v>
      </c>
      <c r="B663" t="s">
        <v>8184</v>
      </c>
      <c r="C663" t="s">
        <v>7854</v>
      </c>
      <c r="D663" t="str">
        <f t="shared" si="10"/>
        <v>CP4916-27</v>
      </c>
    </row>
    <row r="664" spans="1:4" x14ac:dyDescent="0.55000000000000004">
      <c r="A664" t="s">
        <v>8229</v>
      </c>
      <c r="B664" t="s">
        <v>8184</v>
      </c>
      <c r="C664" t="s">
        <v>7854</v>
      </c>
      <c r="D664" t="str">
        <f t="shared" si="10"/>
        <v>CP4916-28</v>
      </c>
    </row>
    <row r="665" spans="1:4" x14ac:dyDescent="0.55000000000000004">
      <c r="A665" t="s">
        <v>8218</v>
      </c>
      <c r="B665" t="s">
        <v>8184</v>
      </c>
      <c r="C665" t="s">
        <v>7854</v>
      </c>
      <c r="D665" t="str">
        <f t="shared" si="10"/>
        <v>CP4916-29</v>
      </c>
    </row>
    <row r="666" spans="1:4" x14ac:dyDescent="0.55000000000000004">
      <c r="A666" t="s">
        <v>4337</v>
      </c>
      <c r="B666" t="s">
        <v>8184</v>
      </c>
      <c r="C666" t="s">
        <v>7854</v>
      </c>
      <c r="D666" t="str">
        <f t="shared" si="10"/>
        <v>CP4916-30</v>
      </c>
    </row>
    <row r="667" spans="1:4" x14ac:dyDescent="0.55000000000000004">
      <c r="A667" t="s">
        <v>1736</v>
      </c>
      <c r="B667" t="s">
        <v>8184</v>
      </c>
      <c r="C667" t="s">
        <v>7854</v>
      </c>
      <c r="D667" t="str">
        <f t="shared" si="10"/>
        <v>CP4916-31</v>
      </c>
    </row>
    <row r="668" spans="1:4" x14ac:dyDescent="0.55000000000000004">
      <c r="A668" t="s">
        <v>8197</v>
      </c>
      <c r="B668" t="s">
        <v>8184</v>
      </c>
      <c r="C668" t="s">
        <v>7854</v>
      </c>
      <c r="D668" t="str">
        <f t="shared" si="10"/>
        <v>CP4916-32</v>
      </c>
    </row>
    <row r="669" spans="1:4" x14ac:dyDescent="0.55000000000000004">
      <c r="A669" t="s">
        <v>1735</v>
      </c>
      <c r="B669" t="s">
        <v>8184</v>
      </c>
      <c r="C669" t="s">
        <v>7854</v>
      </c>
      <c r="D669" t="str">
        <f t="shared" si="10"/>
        <v>CP4916-34</v>
      </c>
    </row>
    <row r="670" spans="1:4" x14ac:dyDescent="0.55000000000000004">
      <c r="A670" t="s">
        <v>8196</v>
      </c>
      <c r="B670" t="s">
        <v>8184</v>
      </c>
      <c r="C670" t="s">
        <v>7854</v>
      </c>
      <c r="D670" t="str">
        <f t="shared" si="10"/>
        <v>CP4916-35</v>
      </c>
    </row>
    <row r="671" spans="1:4" x14ac:dyDescent="0.55000000000000004">
      <c r="A671" t="s">
        <v>5319</v>
      </c>
      <c r="B671" t="s">
        <v>8184</v>
      </c>
      <c r="C671" t="s">
        <v>7854</v>
      </c>
      <c r="D671" t="str">
        <f t="shared" si="10"/>
        <v>CP4916-37</v>
      </c>
    </row>
    <row r="672" spans="1:4" x14ac:dyDescent="0.55000000000000004">
      <c r="A672" t="s">
        <v>8195</v>
      </c>
      <c r="B672" t="s">
        <v>8184</v>
      </c>
      <c r="C672" t="s">
        <v>7854</v>
      </c>
      <c r="D672" t="str">
        <f t="shared" si="10"/>
        <v>CP4916-39</v>
      </c>
    </row>
    <row r="673" spans="1:4" x14ac:dyDescent="0.55000000000000004">
      <c r="A673" t="s">
        <v>8194</v>
      </c>
      <c r="B673" t="s">
        <v>8184</v>
      </c>
      <c r="C673" t="s">
        <v>7854</v>
      </c>
      <c r="D673" t="str">
        <f t="shared" si="10"/>
        <v>CP4916-40</v>
      </c>
    </row>
    <row r="674" spans="1:4" x14ac:dyDescent="0.55000000000000004">
      <c r="A674" t="s">
        <v>8193</v>
      </c>
      <c r="B674" t="s">
        <v>8184</v>
      </c>
      <c r="C674" t="s">
        <v>7854</v>
      </c>
      <c r="D674" t="str">
        <f t="shared" si="10"/>
        <v>CP4916-41</v>
      </c>
    </row>
    <row r="675" spans="1:4" x14ac:dyDescent="0.55000000000000004">
      <c r="A675" t="s">
        <v>8192</v>
      </c>
      <c r="B675" t="s">
        <v>8184</v>
      </c>
      <c r="C675" t="s">
        <v>7854</v>
      </c>
      <c r="D675" t="str">
        <f t="shared" si="10"/>
        <v>CP4916-43</v>
      </c>
    </row>
    <row r="676" spans="1:4" x14ac:dyDescent="0.55000000000000004">
      <c r="A676" t="s">
        <v>1266</v>
      </c>
      <c r="B676" t="s">
        <v>8184</v>
      </c>
      <c r="C676" t="s">
        <v>7854</v>
      </c>
      <c r="D676" t="str">
        <f t="shared" si="10"/>
        <v>CP4916-45</v>
      </c>
    </row>
    <row r="677" spans="1:4" x14ac:dyDescent="0.55000000000000004">
      <c r="A677" t="s">
        <v>8186</v>
      </c>
      <c r="B677" t="s">
        <v>8184</v>
      </c>
      <c r="C677" t="s">
        <v>7854</v>
      </c>
      <c r="D677" t="str">
        <f t="shared" si="10"/>
        <v>CP4916-46</v>
      </c>
    </row>
    <row r="678" spans="1:4" x14ac:dyDescent="0.55000000000000004">
      <c r="A678" t="s">
        <v>8191</v>
      </c>
      <c r="B678" t="s">
        <v>8184</v>
      </c>
      <c r="C678" t="s">
        <v>7854</v>
      </c>
      <c r="D678" t="str">
        <f t="shared" si="10"/>
        <v>CP4916-47</v>
      </c>
    </row>
    <row r="679" spans="1:4" x14ac:dyDescent="0.55000000000000004">
      <c r="A679" t="s">
        <v>8190</v>
      </c>
      <c r="B679" t="s">
        <v>8184</v>
      </c>
      <c r="C679" t="s">
        <v>7854</v>
      </c>
      <c r="D679" t="str">
        <f t="shared" si="10"/>
        <v>CP4916-48</v>
      </c>
    </row>
    <row r="680" spans="1:4" x14ac:dyDescent="0.55000000000000004">
      <c r="A680" t="s">
        <v>3245</v>
      </c>
      <c r="B680" t="s">
        <v>8184</v>
      </c>
      <c r="C680" t="s">
        <v>7854</v>
      </c>
      <c r="D680" t="str">
        <f t="shared" si="10"/>
        <v>CP4916-49</v>
      </c>
    </row>
    <row r="681" spans="1:4" x14ac:dyDescent="0.55000000000000004">
      <c r="A681" t="s">
        <v>8189</v>
      </c>
      <c r="B681" t="s">
        <v>8184</v>
      </c>
      <c r="C681" t="s">
        <v>7854</v>
      </c>
      <c r="D681" t="str">
        <f t="shared" si="10"/>
        <v>CP4916-51</v>
      </c>
    </row>
    <row r="682" spans="1:4" x14ac:dyDescent="0.55000000000000004">
      <c r="A682" t="s">
        <v>8188</v>
      </c>
      <c r="B682" t="s">
        <v>8184</v>
      </c>
      <c r="C682" t="s">
        <v>7854</v>
      </c>
      <c r="D682" t="str">
        <f t="shared" si="10"/>
        <v>CP4916-52</v>
      </c>
    </row>
    <row r="683" spans="1:4" x14ac:dyDescent="0.55000000000000004">
      <c r="A683" t="s">
        <v>8187</v>
      </c>
      <c r="B683" t="s">
        <v>8184</v>
      </c>
      <c r="C683" t="s">
        <v>7854</v>
      </c>
      <c r="D683" t="str">
        <f t="shared" si="10"/>
        <v>CP4916-54</v>
      </c>
    </row>
    <row r="684" spans="1:4" x14ac:dyDescent="0.55000000000000004">
      <c r="A684" t="s">
        <v>8185</v>
      </c>
      <c r="B684" t="s">
        <v>8184</v>
      </c>
      <c r="C684" t="s">
        <v>7854</v>
      </c>
      <c r="D684" t="str">
        <f t="shared" si="10"/>
        <v>CP4916-55</v>
      </c>
    </row>
    <row r="685" spans="1:4" x14ac:dyDescent="0.55000000000000004">
      <c r="A685" t="s">
        <v>1463</v>
      </c>
      <c r="B685" t="s">
        <v>8184</v>
      </c>
      <c r="C685" t="s">
        <v>7854</v>
      </c>
      <c r="D685" t="str">
        <f t="shared" si="10"/>
        <v>CP4916-57</v>
      </c>
    </row>
    <row r="686" spans="1:4" x14ac:dyDescent="0.55000000000000004">
      <c r="A686" t="s">
        <v>8204</v>
      </c>
      <c r="B686" t="s">
        <v>8184</v>
      </c>
      <c r="C686" t="s">
        <v>7854</v>
      </c>
      <c r="D686" t="str">
        <f t="shared" si="10"/>
        <v>CP4916-59</v>
      </c>
    </row>
    <row r="687" spans="1:4" x14ac:dyDescent="0.55000000000000004">
      <c r="A687" t="s">
        <v>8210</v>
      </c>
      <c r="B687" t="s">
        <v>8184</v>
      </c>
      <c r="C687" t="s">
        <v>7854</v>
      </c>
      <c r="D687" t="str">
        <f t="shared" si="10"/>
        <v>CP4916-61</v>
      </c>
    </row>
    <row r="688" spans="1:4" x14ac:dyDescent="0.55000000000000004">
      <c r="A688" t="s">
        <v>8209</v>
      </c>
      <c r="B688" t="s">
        <v>8184</v>
      </c>
      <c r="C688" t="s">
        <v>7854</v>
      </c>
      <c r="D688" t="str">
        <f t="shared" si="10"/>
        <v>CP4916-63</v>
      </c>
    </row>
    <row r="689" spans="1:4" x14ac:dyDescent="0.55000000000000004">
      <c r="A689" t="s">
        <v>2514</v>
      </c>
      <c r="B689" t="s">
        <v>8184</v>
      </c>
      <c r="C689" t="s">
        <v>7854</v>
      </c>
      <c r="D689" t="str">
        <f t="shared" si="10"/>
        <v>CP4916-65</v>
      </c>
    </row>
    <row r="690" spans="1:4" x14ac:dyDescent="0.55000000000000004">
      <c r="A690" t="s">
        <v>8208</v>
      </c>
      <c r="B690" t="s">
        <v>8184</v>
      </c>
      <c r="C690" t="s">
        <v>7854</v>
      </c>
      <c r="D690" t="str">
        <f t="shared" si="10"/>
        <v>CP4916-67</v>
      </c>
    </row>
    <row r="691" spans="1:4" x14ac:dyDescent="0.55000000000000004">
      <c r="A691" t="s">
        <v>8207</v>
      </c>
      <c r="B691" t="s">
        <v>8184</v>
      </c>
      <c r="C691" t="s">
        <v>7854</v>
      </c>
      <c r="D691" t="str">
        <f t="shared" si="10"/>
        <v>CP4916-68</v>
      </c>
    </row>
    <row r="692" spans="1:4" x14ac:dyDescent="0.55000000000000004">
      <c r="A692" t="s">
        <v>1462</v>
      </c>
      <c r="B692" t="s">
        <v>8184</v>
      </c>
      <c r="C692" t="s">
        <v>7854</v>
      </c>
      <c r="D692" t="str">
        <f t="shared" si="10"/>
        <v>CP4916-70</v>
      </c>
    </row>
    <row r="693" spans="1:4" x14ac:dyDescent="0.55000000000000004">
      <c r="A693" t="s">
        <v>8206</v>
      </c>
      <c r="B693" t="s">
        <v>8184</v>
      </c>
      <c r="C693" t="s">
        <v>7854</v>
      </c>
      <c r="D693" t="str">
        <f t="shared" si="10"/>
        <v>CP4916-72</v>
      </c>
    </row>
    <row r="694" spans="1:4" x14ac:dyDescent="0.55000000000000004">
      <c r="A694" t="s">
        <v>8205</v>
      </c>
      <c r="B694" t="s">
        <v>8184</v>
      </c>
      <c r="C694" t="s">
        <v>7854</v>
      </c>
      <c r="D694" t="str">
        <f t="shared" si="10"/>
        <v>CP4916-73</v>
      </c>
    </row>
    <row r="695" spans="1:4" x14ac:dyDescent="0.55000000000000004">
      <c r="A695" t="s">
        <v>8198</v>
      </c>
      <c r="B695" t="s">
        <v>8184</v>
      </c>
      <c r="C695" t="s">
        <v>7854</v>
      </c>
      <c r="D695" t="str">
        <f t="shared" si="10"/>
        <v>CP4916-75</v>
      </c>
    </row>
    <row r="696" spans="1:4" x14ac:dyDescent="0.55000000000000004">
      <c r="A696" t="s">
        <v>8203</v>
      </c>
      <c r="B696" t="s">
        <v>8184</v>
      </c>
      <c r="C696" t="s">
        <v>7854</v>
      </c>
      <c r="D696" t="str">
        <f t="shared" si="10"/>
        <v>CP4916-78</v>
      </c>
    </row>
    <row r="697" spans="1:4" x14ac:dyDescent="0.55000000000000004">
      <c r="A697" t="s">
        <v>1461</v>
      </c>
      <c r="B697" t="s">
        <v>8184</v>
      </c>
      <c r="C697" t="s">
        <v>7854</v>
      </c>
      <c r="D697" t="str">
        <f t="shared" si="10"/>
        <v>CP4916-80</v>
      </c>
    </row>
    <row r="698" spans="1:4" x14ac:dyDescent="0.55000000000000004">
      <c r="A698" t="s">
        <v>8201</v>
      </c>
      <c r="B698" t="s">
        <v>8184</v>
      </c>
      <c r="C698" t="s">
        <v>7854</v>
      </c>
      <c r="D698" t="str">
        <f t="shared" si="10"/>
        <v>CP4916-81</v>
      </c>
    </row>
    <row r="699" spans="1:4" x14ac:dyDescent="0.55000000000000004">
      <c r="A699" t="s">
        <v>8200</v>
      </c>
      <c r="B699" t="s">
        <v>8184</v>
      </c>
      <c r="C699" t="s">
        <v>7854</v>
      </c>
      <c r="D699" t="str">
        <f t="shared" si="10"/>
        <v>CP4916-83</v>
      </c>
    </row>
    <row r="700" spans="1:4" x14ac:dyDescent="0.55000000000000004">
      <c r="A700" t="s">
        <v>2898</v>
      </c>
      <c r="B700" t="s">
        <v>8184</v>
      </c>
      <c r="C700" t="s">
        <v>7854</v>
      </c>
      <c r="D700" t="str">
        <f t="shared" si="10"/>
        <v>CP4916-86</v>
      </c>
    </row>
    <row r="701" spans="1:4" x14ac:dyDescent="0.55000000000000004">
      <c r="A701" t="s">
        <v>8199</v>
      </c>
      <c r="B701" t="s">
        <v>8184</v>
      </c>
      <c r="C701" t="s">
        <v>7854</v>
      </c>
      <c r="D701" t="str">
        <f t="shared" si="10"/>
        <v>CP4916-89</v>
      </c>
    </row>
    <row r="702" spans="1:4" x14ac:dyDescent="0.55000000000000004">
      <c r="A702" t="s">
        <v>8202</v>
      </c>
      <c r="B702" t="s">
        <v>8184</v>
      </c>
      <c r="C702" t="s">
        <v>7854</v>
      </c>
      <c r="D702" t="str">
        <f t="shared" si="10"/>
        <v>CP4916-91</v>
      </c>
    </row>
    <row r="703" spans="1:4" x14ac:dyDescent="0.55000000000000004">
      <c r="A703" t="s">
        <v>4918</v>
      </c>
      <c r="B703" t="s">
        <v>8184</v>
      </c>
      <c r="C703" t="s">
        <v>7854</v>
      </c>
      <c r="D703" t="str">
        <f t="shared" si="10"/>
        <v>CP4916-93</v>
      </c>
    </row>
    <row r="704" spans="1:4" x14ac:dyDescent="0.55000000000000004">
      <c r="A704" t="s">
        <v>1460</v>
      </c>
      <c r="B704" t="s">
        <v>8184</v>
      </c>
      <c r="C704" t="s">
        <v>7854</v>
      </c>
      <c r="D704" t="str">
        <f t="shared" si="10"/>
        <v>CP4916-95</v>
      </c>
    </row>
    <row r="705" spans="1:4" x14ac:dyDescent="0.55000000000000004">
      <c r="A705" t="s">
        <v>2161</v>
      </c>
      <c r="B705" t="s">
        <v>8184</v>
      </c>
      <c r="C705" t="s">
        <v>7854</v>
      </c>
      <c r="D705" t="str">
        <f t="shared" si="10"/>
        <v>CP4916-98</v>
      </c>
    </row>
    <row r="706" spans="1:4" x14ac:dyDescent="0.55000000000000004">
      <c r="A706" t="s">
        <v>4829</v>
      </c>
      <c r="B706" t="s">
        <v>8776</v>
      </c>
      <c r="C706" t="s">
        <v>8743</v>
      </c>
      <c r="D706" t="str">
        <f t="shared" ref="D706:D769" si="11">LEFT(A706,LEN(A706))</f>
        <v>LM0600</v>
      </c>
    </row>
    <row r="707" spans="1:4" x14ac:dyDescent="0.55000000000000004">
      <c r="A707" t="s">
        <v>5082</v>
      </c>
      <c r="B707" t="s">
        <v>8776</v>
      </c>
      <c r="C707" t="s">
        <v>8743</v>
      </c>
      <c r="D707" t="str">
        <f t="shared" si="11"/>
        <v>LM1400</v>
      </c>
    </row>
    <row r="708" spans="1:4" x14ac:dyDescent="0.55000000000000004">
      <c r="A708" t="s">
        <v>1784</v>
      </c>
      <c r="B708" t="s">
        <v>8776</v>
      </c>
      <c r="C708" t="s">
        <v>8743</v>
      </c>
      <c r="D708" t="str">
        <f t="shared" si="11"/>
        <v>LM16VL-SF</v>
      </c>
    </row>
    <row r="709" spans="1:4" x14ac:dyDescent="0.55000000000000004">
      <c r="A709" t="s">
        <v>2557</v>
      </c>
      <c r="B709" t="s">
        <v>8776</v>
      </c>
      <c r="C709" t="s">
        <v>8743</v>
      </c>
      <c r="D709" t="str">
        <f t="shared" si="11"/>
        <v>LM16VL-TA</v>
      </c>
    </row>
    <row r="710" spans="1:4" x14ac:dyDescent="0.55000000000000004">
      <c r="A710" t="s">
        <v>1644</v>
      </c>
      <c r="B710" t="s">
        <v>8776</v>
      </c>
      <c r="C710" t="s">
        <v>8743</v>
      </c>
      <c r="D710" t="str">
        <f t="shared" si="11"/>
        <v>LM2500</v>
      </c>
    </row>
    <row r="711" spans="1:4" x14ac:dyDescent="0.55000000000000004">
      <c r="A711" t="s">
        <v>8777</v>
      </c>
      <c r="B711" t="s">
        <v>8776</v>
      </c>
      <c r="C711" t="s">
        <v>8743</v>
      </c>
      <c r="D711" t="str">
        <f t="shared" si="11"/>
        <v>LM25SC</v>
      </c>
    </row>
    <row r="712" spans="1:4" x14ac:dyDescent="0.55000000000000004">
      <c r="A712" t="s">
        <v>8778</v>
      </c>
      <c r="B712" t="s">
        <v>8776</v>
      </c>
      <c r="C712" t="s">
        <v>8743</v>
      </c>
      <c r="D712" t="str">
        <f t="shared" si="11"/>
        <v>TM0001-1NB</v>
      </c>
    </row>
    <row r="713" spans="1:4" x14ac:dyDescent="0.55000000000000004">
      <c r="A713" t="s">
        <v>8779</v>
      </c>
      <c r="B713" t="s">
        <v>8776</v>
      </c>
      <c r="C713" t="s">
        <v>8743</v>
      </c>
      <c r="D713" t="str">
        <f t="shared" si="11"/>
        <v>TM0001-2</v>
      </c>
    </row>
    <row r="714" spans="1:4" x14ac:dyDescent="0.55000000000000004">
      <c r="A714" t="s">
        <v>8745</v>
      </c>
      <c r="B714" t="s">
        <v>8742</v>
      </c>
      <c r="C714" t="s">
        <v>8743</v>
      </c>
      <c r="D714" t="str">
        <f t="shared" si="11"/>
        <v>CL0024</v>
      </c>
    </row>
    <row r="715" spans="1:4" x14ac:dyDescent="0.55000000000000004">
      <c r="A715" t="s">
        <v>8746</v>
      </c>
      <c r="B715" t="s">
        <v>8742</v>
      </c>
      <c r="C715" t="s">
        <v>8743</v>
      </c>
      <c r="D715" t="str">
        <f t="shared" si="11"/>
        <v>CL0032</v>
      </c>
    </row>
    <row r="716" spans="1:4" x14ac:dyDescent="0.55000000000000004">
      <c r="A716" t="s">
        <v>8747</v>
      </c>
      <c r="B716" t="s">
        <v>8742</v>
      </c>
      <c r="C716" t="s">
        <v>8743</v>
      </c>
      <c r="D716" t="str">
        <f t="shared" si="11"/>
        <v>CL0040</v>
      </c>
    </row>
    <row r="717" spans="1:4" x14ac:dyDescent="0.55000000000000004">
      <c r="A717" t="s">
        <v>8749</v>
      </c>
      <c r="B717" t="s">
        <v>8742</v>
      </c>
      <c r="C717" t="s">
        <v>8743</v>
      </c>
      <c r="D717" t="str">
        <f t="shared" si="11"/>
        <v>EL8004</v>
      </c>
    </row>
    <row r="718" spans="1:4" x14ac:dyDescent="0.55000000000000004">
      <c r="A718" t="s">
        <v>8750</v>
      </c>
      <c r="B718" t="s">
        <v>8742</v>
      </c>
      <c r="C718" t="s">
        <v>8743</v>
      </c>
      <c r="D718" t="str">
        <f t="shared" si="11"/>
        <v>EL8024</v>
      </c>
    </row>
    <row r="719" spans="1:4" x14ac:dyDescent="0.55000000000000004">
      <c r="A719" t="s">
        <v>2042</v>
      </c>
      <c r="B719" t="s">
        <v>8742</v>
      </c>
      <c r="C719" t="s">
        <v>8743</v>
      </c>
      <c r="D719" t="str">
        <f t="shared" si="11"/>
        <v>EL8039</v>
      </c>
    </row>
    <row r="720" spans="1:4" x14ac:dyDescent="0.55000000000000004">
      <c r="A720" t="s">
        <v>8748</v>
      </c>
      <c r="B720" t="s">
        <v>8742</v>
      </c>
      <c r="C720" t="s">
        <v>8743</v>
      </c>
      <c r="D720" t="str">
        <f t="shared" si="11"/>
        <v>EL8103</v>
      </c>
    </row>
    <row r="721" spans="1:4" x14ac:dyDescent="0.55000000000000004">
      <c r="A721" t="s">
        <v>3737</v>
      </c>
      <c r="B721" t="s">
        <v>8742</v>
      </c>
      <c r="C721" t="s">
        <v>8743</v>
      </c>
      <c r="D721" t="str">
        <f t="shared" si="11"/>
        <v>FM1001</v>
      </c>
    </row>
    <row r="722" spans="1:4" x14ac:dyDescent="0.55000000000000004">
      <c r="A722" t="s">
        <v>4872</v>
      </c>
      <c r="B722" t="s">
        <v>8742</v>
      </c>
      <c r="C722" t="s">
        <v>8743</v>
      </c>
      <c r="D722" t="str">
        <f t="shared" si="11"/>
        <v>FM1007</v>
      </c>
    </row>
    <row r="723" spans="1:4" x14ac:dyDescent="0.55000000000000004">
      <c r="A723" t="s">
        <v>8752</v>
      </c>
      <c r="B723" t="s">
        <v>8742</v>
      </c>
      <c r="C723" t="s">
        <v>8743</v>
      </c>
      <c r="D723" t="str">
        <f t="shared" si="11"/>
        <v>FM1008</v>
      </c>
    </row>
    <row r="724" spans="1:4" x14ac:dyDescent="0.55000000000000004">
      <c r="A724" t="s">
        <v>8751</v>
      </c>
      <c r="B724" t="s">
        <v>8742</v>
      </c>
      <c r="C724" t="s">
        <v>8743</v>
      </c>
      <c r="D724" t="str">
        <f t="shared" si="11"/>
        <v>FM100A</v>
      </c>
    </row>
    <row r="725" spans="1:4" x14ac:dyDescent="0.55000000000000004">
      <c r="A725" t="s">
        <v>3473</v>
      </c>
      <c r="B725" t="s">
        <v>8742</v>
      </c>
      <c r="C725" t="s">
        <v>8743</v>
      </c>
      <c r="D725" t="str">
        <f t="shared" si="11"/>
        <v>FM100B-99</v>
      </c>
    </row>
    <row r="726" spans="1:4" x14ac:dyDescent="0.55000000000000004">
      <c r="A726" t="s">
        <v>2274</v>
      </c>
      <c r="B726" t="s">
        <v>8742</v>
      </c>
      <c r="C726" t="s">
        <v>8743</v>
      </c>
      <c r="D726" t="str">
        <f t="shared" si="11"/>
        <v>FM1010</v>
      </c>
    </row>
    <row r="727" spans="1:4" x14ac:dyDescent="0.55000000000000004">
      <c r="A727" t="s">
        <v>8756</v>
      </c>
      <c r="B727" t="s">
        <v>8742</v>
      </c>
      <c r="C727" t="s">
        <v>8743</v>
      </c>
      <c r="D727" t="str">
        <f t="shared" si="11"/>
        <v>FM1032</v>
      </c>
    </row>
    <row r="728" spans="1:4" x14ac:dyDescent="0.55000000000000004">
      <c r="A728" t="s">
        <v>3455</v>
      </c>
      <c r="B728" t="s">
        <v>8742</v>
      </c>
      <c r="C728" t="s">
        <v>8743</v>
      </c>
      <c r="D728" t="str">
        <f t="shared" si="11"/>
        <v>FM3009</v>
      </c>
    </row>
    <row r="729" spans="1:4" x14ac:dyDescent="0.55000000000000004">
      <c r="A729" t="s">
        <v>3371</v>
      </c>
      <c r="B729" t="s">
        <v>8742</v>
      </c>
      <c r="C729" t="s">
        <v>8743</v>
      </c>
      <c r="D729" t="str">
        <f t="shared" si="11"/>
        <v>FM9002</v>
      </c>
    </row>
    <row r="730" spans="1:4" x14ac:dyDescent="0.55000000000000004">
      <c r="A730" t="s">
        <v>2784</v>
      </c>
      <c r="B730" t="s">
        <v>8742</v>
      </c>
      <c r="C730" t="s">
        <v>8743</v>
      </c>
      <c r="D730" t="str">
        <f t="shared" si="11"/>
        <v>FM9004</v>
      </c>
    </row>
    <row r="731" spans="1:4" x14ac:dyDescent="0.55000000000000004">
      <c r="A731" t="s">
        <v>4996</v>
      </c>
      <c r="B731" t="s">
        <v>8742</v>
      </c>
      <c r="C731" t="s">
        <v>8743</v>
      </c>
      <c r="D731" t="str">
        <f t="shared" si="11"/>
        <v>FM9005</v>
      </c>
    </row>
    <row r="732" spans="1:4" x14ac:dyDescent="0.55000000000000004">
      <c r="A732" t="s">
        <v>8753</v>
      </c>
      <c r="B732" t="s">
        <v>8742</v>
      </c>
      <c r="C732" t="s">
        <v>8743</v>
      </c>
      <c r="D732" t="str">
        <f t="shared" si="11"/>
        <v>FM900F</v>
      </c>
    </row>
    <row r="733" spans="1:4" x14ac:dyDescent="0.55000000000000004">
      <c r="A733" t="s">
        <v>2073</v>
      </c>
      <c r="B733" t="s">
        <v>8742</v>
      </c>
      <c r="C733" t="s">
        <v>8743</v>
      </c>
      <c r="D733" t="str">
        <f t="shared" si="11"/>
        <v>FM900S</v>
      </c>
    </row>
    <row r="734" spans="1:4" x14ac:dyDescent="0.55000000000000004">
      <c r="A734" t="s">
        <v>2071</v>
      </c>
      <c r="B734" t="s">
        <v>8742</v>
      </c>
      <c r="C734" t="s">
        <v>8743</v>
      </c>
      <c r="D734" t="str">
        <f t="shared" si="11"/>
        <v>FM900Y</v>
      </c>
    </row>
    <row r="735" spans="1:4" x14ac:dyDescent="0.55000000000000004">
      <c r="A735" t="s">
        <v>2770</v>
      </c>
      <c r="B735" t="s">
        <v>8742</v>
      </c>
      <c r="C735" t="s">
        <v>8743</v>
      </c>
      <c r="D735" t="str">
        <f t="shared" si="11"/>
        <v>FM9020</v>
      </c>
    </row>
    <row r="736" spans="1:4" x14ac:dyDescent="0.55000000000000004">
      <c r="A736" t="s">
        <v>2786</v>
      </c>
      <c r="B736" t="s">
        <v>8742</v>
      </c>
      <c r="C736" t="s">
        <v>8743</v>
      </c>
      <c r="D736" t="str">
        <f t="shared" si="11"/>
        <v>FM9023</v>
      </c>
    </row>
    <row r="737" spans="1:4" x14ac:dyDescent="0.55000000000000004">
      <c r="A737" t="s">
        <v>8768</v>
      </c>
      <c r="B737" t="s">
        <v>8742</v>
      </c>
      <c r="C737" t="s">
        <v>8743</v>
      </c>
      <c r="D737" t="str">
        <f t="shared" si="11"/>
        <v>HB3814</v>
      </c>
    </row>
    <row r="738" spans="1:4" x14ac:dyDescent="0.55000000000000004">
      <c r="A738" t="s">
        <v>8769</v>
      </c>
      <c r="B738" t="s">
        <v>8742</v>
      </c>
      <c r="C738" t="s">
        <v>8743</v>
      </c>
      <c r="D738" t="str">
        <f t="shared" si="11"/>
        <v>HE1414</v>
      </c>
    </row>
    <row r="739" spans="1:4" x14ac:dyDescent="0.55000000000000004">
      <c r="A739" t="s">
        <v>8770</v>
      </c>
      <c r="B739" t="s">
        <v>8742</v>
      </c>
      <c r="C739" t="s">
        <v>8743</v>
      </c>
      <c r="D739" t="str">
        <f t="shared" si="11"/>
        <v>HE1438</v>
      </c>
    </row>
    <row r="740" spans="1:4" x14ac:dyDescent="0.55000000000000004">
      <c r="A740" t="s">
        <v>8772</v>
      </c>
      <c r="B740" t="s">
        <v>8742</v>
      </c>
      <c r="C740" t="s">
        <v>8743</v>
      </c>
      <c r="D740" t="str">
        <f t="shared" si="11"/>
        <v>HE1838</v>
      </c>
    </row>
    <row r="741" spans="1:4" x14ac:dyDescent="0.55000000000000004">
      <c r="A741" t="s">
        <v>8771</v>
      </c>
      <c r="B741" t="s">
        <v>8742</v>
      </c>
      <c r="C741" t="s">
        <v>8743</v>
      </c>
      <c r="D741" t="str">
        <f t="shared" si="11"/>
        <v>HE3838</v>
      </c>
    </row>
    <row r="742" spans="1:4" x14ac:dyDescent="0.55000000000000004">
      <c r="A742" t="s">
        <v>2234</v>
      </c>
      <c r="B742" t="s">
        <v>8742</v>
      </c>
      <c r="C742" t="s">
        <v>8743</v>
      </c>
      <c r="D742" t="str">
        <f t="shared" si="11"/>
        <v>HY1414</v>
      </c>
    </row>
    <row r="743" spans="1:4" x14ac:dyDescent="0.55000000000000004">
      <c r="A743" t="s">
        <v>4515</v>
      </c>
      <c r="B743" t="s">
        <v>8742</v>
      </c>
      <c r="C743" t="s">
        <v>8743</v>
      </c>
      <c r="D743" t="str">
        <f t="shared" si="11"/>
        <v>HY14NP</v>
      </c>
    </row>
    <row r="744" spans="1:4" x14ac:dyDescent="0.55000000000000004">
      <c r="A744" t="s">
        <v>4868</v>
      </c>
      <c r="B744" t="s">
        <v>8742</v>
      </c>
      <c r="C744" t="s">
        <v>8743</v>
      </c>
      <c r="D744" t="str">
        <f t="shared" si="11"/>
        <v>HY14WP</v>
      </c>
    </row>
    <row r="745" spans="1:4" x14ac:dyDescent="0.55000000000000004">
      <c r="A745" t="s">
        <v>8741</v>
      </c>
      <c r="B745" t="s">
        <v>8742</v>
      </c>
      <c r="C745" t="s">
        <v>8743</v>
      </c>
      <c r="D745" t="str">
        <f t="shared" si="11"/>
        <v>LM0004</v>
      </c>
    </row>
    <row r="746" spans="1:4" x14ac:dyDescent="0.55000000000000004">
      <c r="A746" t="s">
        <v>2075</v>
      </c>
      <c r="B746" t="s">
        <v>8742</v>
      </c>
      <c r="C746" t="s">
        <v>8743</v>
      </c>
      <c r="D746" t="str">
        <f t="shared" si="11"/>
        <v>LM0020</v>
      </c>
    </row>
    <row r="747" spans="1:4" x14ac:dyDescent="0.55000000000000004">
      <c r="A747" t="s">
        <v>8755</v>
      </c>
      <c r="B747" t="s">
        <v>8742</v>
      </c>
      <c r="C747" t="s">
        <v>8743</v>
      </c>
      <c r="D747" t="str">
        <f t="shared" si="11"/>
        <v>LM1011</v>
      </c>
    </row>
    <row r="748" spans="1:4" x14ac:dyDescent="0.55000000000000004">
      <c r="A748" t="s">
        <v>1843</v>
      </c>
      <c r="B748" t="s">
        <v>8742</v>
      </c>
      <c r="C748" t="s">
        <v>8743</v>
      </c>
      <c r="D748" t="str">
        <f t="shared" si="11"/>
        <v>LM110A</v>
      </c>
    </row>
    <row r="749" spans="1:4" x14ac:dyDescent="0.55000000000000004">
      <c r="A749" t="s">
        <v>8757</v>
      </c>
      <c r="B749" t="s">
        <v>8742</v>
      </c>
      <c r="C749" t="s">
        <v>8743</v>
      </c>
      <c r="D749" t="str">
        <f t="shared" si="11"/>
        <v>LM110B</v>
      </c>
    </row>
    <row r="750" spans="1:4" x14ac:dyDescent="0.55000000000000004">
      <c r="A750" t="s">
        <v>8758</v>
      </c>
      <c r="B750" t="s">
        <v>8742</v>
      </c>
      <c r="C750" t="s">
        <v>8743</v>
      </c>
      <c r="D750" t="str">
        <f t="shared" si="11"/>
        <v>LM110C</v>
      </c>
    </row>
    <row r="751" spans="1:4" x14ac:dyDescent="0.55000000000000004">
      <c r="A751" t="s">
        <v>8759</v>
      </c>
      <c r="B751" t="s">
        <v>8742</v>
      </c>
      <c r="C751" t="s">
        <v>8743</v>
      </c>
      <c r="D751" t="str">
        <f t="shared" si="11"/>
        <v>LM110D</v>
      </c>
    </row>
    <row r="752" spans="1:4" x14ac:dyDescent="0.55000000000000004">
      <c r="A752" t="s">
        <v>8744</v>
      </c>
      <c r="B752" t="s">
        <v>8742</v>
      </c>
      <c r="C752" t="s">
        <v>8743</v>
      </c>
      <c r="D752" t="str">
        <f t="shared" si="11"/>
        <v>LM1818</v>
      </c>
    </row>
    <row r="753" spans="1:4" x14ac:dyDescent="0.55000000000000004">
      <c r="A753" t="s">
        <v>4935</v>
      </c>
      <c r="B753" t="s">
        <v>8742</v>
      </c>
      <c r="C753" t="s">
        <v>8743</v>
      </c>
      <c r="D753" t="str">
        <f t="shared" si="11"/>
        <v>LM3010</v>
      </c>
    </row>
    <row r="754" spans="1:4" x14ac:dyDescent="0.55000000000000004">
      <c r="A754" t="s">
        <v>2192</v>
      </c>
      <c r="B754" t="s">
        <v>8742</v>
      </c>
      <c r="C754" t="s">
        <v>8743</v>
      </c>
      <c r="D754" t="str">
        <f t="shared" si="11"/>
        <v>LM5010</v>
      </c>
    </row>
    <row r="755" spans="1:4" x14ac:dyDescent="0.55000000000000004">
      <c r="A755" t="s">
        <v>8762</v>
      </c>
      <c r="B755" t="s">
        <v>8742</v>
      </c>
      <c r="C755" t="s">
        <v>8743</v>
      </c>
      <c r="D755" t="str">
        <f t="shared" si="11"/>
        <v>LM6000</v>
      </c>
    </row>
    <row r="756" spans="1:4" x14ac:dyDescent="0.55000000000000004">
      <c r="A756" t="s">
        <v>8761</v>
      </c>
      <c r="B756" t="s">
        <v>8742</v>
      </c>
      <c r="C756" t="s">
        <v>8743</v>
      </c>
      <c r="D756" t="str">
        <f t="shared" si="11"/>
        <v>LM6003</v>
      </c>
    </row>
    <row r="757" spans="1:4" x14ac:dyDescent="0.55000000000000004">
      <c r="A757" t="s">
        <v>8765</v>
      </c>
      <c r="B757" t="s">
        <v>8742</v>
      </c>
      <c r="C757" t="s">
        <v>8743</v>
      </c>
      <c r="D757" t="str">
        <f t="shared" si="11"/>
        <v>LM6009</v>
      </c>
    </row>
    <row r="758" spans="1:4" x14ac:dyDescent="0.55000000000000004">
      <c r="A758" t="s">
        <v>8763</v>
      </c>
      <c r="B758" t="s">
        <v>8742</v>
      </c>
      <c r="C758" t="s">
        <v>8743</v>
      </c>
      <c r="D758" t="str">
        <f t="shared" si="11"/>
        <v>LM6016</v>
      </c>
    </row>
    <row r="759" spans="1:4" x14ac:dyDescent="0.55000000000000004">
      <c r="A759" t="s">
        <v>8764</v>
      </c>
      <c r="B759" t="s">
        <v>8742</v>
      </c>
      <c r="C759" t="s">
        <v>8743</v>
      </c>
      <c r="D759" t="str">
        <f t="shared" si="11"/>
        <v>LM6016-VL</v>
      </c>
    </row>
    <row r="760" spans="1:4" x14ac:dyDescent="0.55000000000000004">
      <c r="A760" t="s">
        <v>8767</v>
      </c>
      <c r="B760" t="s">
        <v>8742</v>
      </c>
      <c r="C760" t="s">
        <v>8743</v>
      </c>
      <c r="D760" t="str">
        <f t="shared" si="11"/>
        <v>LM6101</v>
      </c>
    </row>
    <row r="761" spans="1:4" x14ac:dyDescent="0.55000000000000004">
      <c r="A761" t="s">
        <v>8754</v>
      </c>
      <c r="B761" t="s">
        <v>8742</v>
      </c>
      <c r="C761" t="s">
        <v>8743</v>
      </c>
      <c r="D761" t="str">
        <f t="shared" si="11"/>
        <v>LM7000</v>
      </c>
    </row>
    <row r="762" spans="1:4" x14ac:dyDescent="0.55000000000000004">
      <c r="A762" t="s">
        <v>8766</v>
      </c>
      <c r="B762" t="s">
        <v>8742</v>
      </c>
      <c r="C762" t="s">
        <v>8743</v>
      </c>
      <c r="D762" t="str">
        <f t="shared" si="11"/>
        <v>LM8000</v>
      </c>
    </row>
    <row r="763" spans="1:4" x14ac:dyDescent="0.55000000000000004">
      <c r="A763" t="s">
        <v>8760</v>
      </c>
      <c r="B763" t="s">
        <v>8742</v>
      </c>
      <c r="C763" t="s">
        <v>8743</v>
      </c>
      <c r="D763" t="str">
        <f t="shared" si="11"/>
        <v>LM9000</v>
      </c>
    </row>
    <row r="764" spans="1:4" x14ac:dyDescent="0.55000000000000004">
      <c r="A764" t="s">
        <v>8774</v>
      </c>
      <c r="B764" t="s">
        <v>8742</v>
      </c>
      <c r="C764" t="s">
        <v>8743</v>
      </c>
      <c r="D764" t="str">
        <f t="shared" si="11"/>
        <v>NB0001</v>
      </c>
    </row>
    <row r="765" spans="1:4" x14ac:dyDescent="0.55000000000000004">
      <c r="A765" t="s">
        <v>8775</v>
      </c>
      <c r="B765" t="s">
        <v>8742</v>
      </c>
      <c r="C765" t="s">
        <v>8743</v>
      </c>
      <c r="D765" t="str">
        <f t="shared" si="11"/>
        <v>NB0010</v>
      </c>
    </row>
    <row r="766" spans="1:4" x14ac:dyDescent="0.55000000000000004">
      <c r="A766" t="s">
        <v>2772</v>
      </c>
      <c r="B766" t="s">
        <v>8742</v>
      </c>
      <c r="C766" t="s">
        <v>8743</v>
      </c>
      <c r="D766" t="str">
        <f t="shared" si="11"/>
        <v>TH1066</v>
      </c>
    </row>
    <row r="767" spans="1:4" x14ac:dyDescent="0.55000000000000004">
      <c r="A767" t="s">
        <v>1970</v>
      </c>
      <c r="B767" t="s">
        <v>8742</v>
      </c>
      <c r="C767" t="s">
        <v>8743</v>
      </c>
      <c r="D767" t="str">
        <f t="shared" si="11"/>
        <v>VL0140</v>
      </c>
    </row>
    <row r="768" spans="1:4" x14ac:dyDescent="0.55000000000000004">
      <c r="A768" t="s">
        <v>8773</v>
      </c>
      <c r="B768" t="s">
        <v>8742</v>
      </c>
      <c r="C768" t="s">
        <v>8743</v>
      </c>
      <c r="D768" t="str">
        <f t="shared" si="11"/>
        <v>VL0380</v>
      </c>
    </row>
    <row r="769" spans="1:4" x14ac:dyDescent="0.55000000000000004">
      <c r="A769" t="s">
        <v>8452</v>
      </c>
      <c r="B769" t="s">
        <v>8453</v>
      </c>
      <c r="C769" t="s">
        <v>8338</v>
      </c>
      <c r="D769" t="str">
        <f t="shared" si="11"/>
        <v>FR900-30</v>
      </c>
    </row>
    <row r="770" spans="1:4" x14ac:dyDescent="0.55000000000000004">
      <c r="A770">
        <v>10003</v>
      </c>
      <c r="B770" t="s">
        <v>7880</v>
      </c>
      <c r="C770" t="s">
        <v>7881</v>
      </c>
      <c r="D770" t="str">
        <f t="shared" ref="D770:D833" si="12">LEFT(A770,LEN(A770))</f>
        <v>10003</v>
      </c>
    </row>
    <row r="771" spans="1:4" x14ac:dyDescent="0.55000000000000004">
      <c r="A771">
        <v>10013</v>
      </c>
      <c r="B771" t="s">
        <v>7880</v>
      </c>
      <c r="C771" t="s">
        <v>7881</v>
      </c>
      <c r="D771" t="str">
        <f t="shared" si="12"/>
        <v>10013</v>
      </c>
    </row>
    <row r="772" spans="1:4" x14ac:dyDescent="0.55000000000000004">
      <c r="A772">
        <v>10020</v>
      </c>
      <c r="B772" t="s">
        <v>7880</v>
      </c>
      <c r="C772" t="s">
        <v>7881</v>
      </c>
      <c r="D772" t="str">
        <f t="shared" si="12"/>
        <v>10020</v>
      </c>
    </row>
    <row r="773" spans="1:4" x14ac:dyDescent="0.55000000000000004">
      <c r="A773">
        <v>10021</v>
      </c>
      <c r="B773" t="s">
        <v>7880</v>
      </c>
      <c r="C773" t="s">
        <v>7881</v>
      </c>
      <c r="D773" t="str">
        <f t="shared" si="12"/>
        <v>10021</v>
      </c>
    </row>
    <row r="774" spans="1:4" x14ac:dyDescent="0.55000000000000004">
      <c r="A774">
        <v>10026</v>
      </c>
      <c r="B774" t="s">
        <v>7880</v>
      </c>
      <c r="C774" t="s">
        <v>7881</v>
      </c>
      <c r="D774" t="str">
        <f t="shared" si="12"/>
        <v>10026</v>
      </c>
    </row>
    <row r="775" spans="1:4" x14ac:dyDescent="0.55000000000000004">
      <c r="A775">
        <v>10169</v>
      </c>
      <c r="B775" t="s">
        <v>7880</v>
      </c>
      <c r="C775" t="s">
        <v>7881</v>
      </c>
      <c r="D775" t="str">
        <f t="shared" si="12"/>
        <v>10169</v>
      </c>
    </row>
    <row r="776" spans="1:4" x14ac:dyDescent="0.55000000000000004">
      <c r="A776">
        <v>10177</v>
      </c>
      <c r="B776" t="s">
        <v>7880</v>
      </c>
      <c r="C776" t="s">
        <v>7881</v>
      </c>
      <c r="D776" t="str">
        <f t="shared" si="12"/>
        <v>10177</v>
      </c>
    </row>
    <row r="777" spans="1:4" x14ac:dyDescent="0.55000000000000004">
      <c r="A777">
        <v>10178</v>
      </c>
      <c r="B777" t="s">
        <v>7880</v>
      </c>
      <c r="C777" t="s">
        <v>7881</v>
      </c>
      <c r="D777" t="str">
        <f t="shared" si="12"/>
        <v>10178</v>
      </c>
    </row>
    <row r="778" spans="1:4" x14ac:dyDescent="0.55000000000000004">
      <c r="A778">
        <v>10303</v>
      </c>
      <c r="B778" t="s">
        <v>7880</v>
      </c>
      <c r="C778" t="s">
        <v>7881</v>
      </c>
      <c r="D778" t="str">
        <f t="shared" si="12"/>
        <v>10303</v>
      </c>
    </row>
    <row r="779" spans="1:4" x14ac:dyDescent="0.55000000000000004">
      <c r="A779" t="s">
        <v>8571</v>
      </c>
      <c r="B779" t="s">
        <v>8569</v>
      </c>
      <c r="C779" t="s">
        <v>7856</v>
      </c>
      <c r="D779" t="str">
        <f t="shared" si="12"/>
        <v>GHFT075A</v>
      </c>
    </row>
    <row r="780" spans="1:4" x14ac:dyDescent="0.55000000000000004">
      <c r="A780" t="s">
        <v>8572</v>
      </c>
      <c r="B780" t="s">
        <v>8569</v>
      </c>
      <c r="C780" t="s">
        <v>7856</v>
      </c>
      <c r="D780" t="str">
        <f t="shared" si="12"/>
        <v>GHFT075D</v>
      </c>
    </row>
    <row r="781" spans="1:4" x14ac:dyDescent="0.55000000000000004">
      <c r="A781" t="s">
        <v>8573</v>
      </c>
      <c r="B781" t="s">
        <v>8569</v>
      </c>
      <c r="C781" t="s">
        <v>7856</v>
      </c>
      <c r="D781" t="str">
        <f t="shared" si="12"/>
        <v>GHFT075MPT</v>
      </c>
    </row>
    <row r="782" spans="1:4" x14ac:dyDescent="0.55000000000000004">
      <c r="A782" t="s">
        <v>8570</v>
      </c>
      <c r="B782" t="s">
        <v>8569</v>
      </c>
      <c r="C782" t="s">
        <v>7856</v>
      </c>
      <c r="D782" t="str">
        <f t="shared" si="12"/>
        <v>GHMT075B</v>
      </c>
    </row>
    <row r="783" spans="1:4" x14ac:dyDescent="0.55000000000000004">
      <c r="A783" t="s">
        <v>8568</v>
      </c>
      <c r="B783" t="s">
        <v>8569</v>
      </c>
      <c r="C783" t="s">
        <v>7856</v>
      </c>
      <c r="D783" t="str">
        <f t="shared" si="12"/>
        <v>GHMT075F</v>
      </c>
    </row>
    <row r="784" spans="1:4" x14ac:dyDescent="0.55000000000000004">
      <c r="A784" t="s">
        <v>501</v>
      </c>
      <c r="B784" t="s">
        <v>8569</v>
      </c>
      <c r="C784" t="s">
        <v>7856</v>
      </c>
      <c r="D784" t="str">
        <f t="shared" si="12"/>
        <v>GHMT075FPT</v>
      </c>
    </row>
    <row r="785" spans="1:4" x14ac:dyDescent="0.55000000000000004">
      <c r="A785">
        <v>10043</v>
      </c>
      <c r="B785" t="s">
        <v>7887</v>
      </c>
      <c r="C785" t="s">
        <v>7881</v>
      </c>
      <c r="D785" t="str">
        <f t="shared" si="12"/>
        <v>10043</v>
      </c>
    </row>
    <row r="786" spans="1:4" x14ac:dyDescent="0.55000000000000004">
      <c r="A786">
        <v>10046</v>
      </c>
      <c r="B786" t="s">
        <v>7887</v>
      </c>
      <c r="C786" t="s">
        <v>7881</v>
      </c>
      <c r="D786" t="str">
        <f t="shared" si="12"/>
        <v>10046</v>
      </c>
    </row>
    <row r="787" spans="1:4" x14ac:dyDescent="0.55000000000000004">
      <c r="A787">
        <v>10047</v>
      </c>
      <c r="B787" t="s">
        <v>7887</v>
      </c>
      <c r="C787" t="s">
        <v>7881</v>
      </c>
      <c r="D787" t="str">
        <f t="shared" si="12"/>
        <v>10047</v>
      </c>
    </row>
    <row r="788" spans="1:4" x14ac:dyDescent="0.55000000000000004">
      <c r="A788">
        <v>10048</v>
      </c>
      <c r="B788" t="s">
        <v>7887</v>
      </c>
      <c r="C788" t="s">
        <v>7881</v>
      </c>
      <c r="D788" t="str">
        <f t="shared" si="12"/>
        <v>10048</v>
      </c>
    </row>
    <row r="789" spans="1:4" x14ac:dyDescent="0.55000000000000004">
      <c r="A789">
        <v>10052</v>
      </c>
      <c r="B789" t="s">
        <v>7887</v>
      </c>
      <c r="C789" t="s">
        <v>7881</v>
      </c>
      <c r="D789" t="str">
        <f t="shared" si="12"/>
        <v>10052</v>
      </c>
    </row>
    <row r="790" spans="1:4" x14ac:dyDescent="0.55000000000000004">
      <c r="A790">
        <v>10066</v>
      </c>
      <c r="B790" t="s">
        <v>7887</v>
      </c>
      <c r="C790" t="s">
        <v>7881</v>
      </c>
      <c r="D790" t="str">
        <f t="shared" si="12"/>
        <v>10066</v>
      </c>
    </row>
    <row r="791" spans="1:4" x14ac:dyDescent="0.55000000000000004">
      <c r="A791">
        <v>10072</v>
      </c>
      <c r="B791" t="s">
        <v>7887</v>
      </c>
      <c r="C791" t="s">
        <v>7881</v>
      </c>
      <c r="D791" t="str">
        <f t="shared" si="12"/>
        <v>10072</v>
      </c>
    </row>
    <row r="792" spans="1:4" x14ac:dyDescent="0.55000000000000004">
      <c r="A792">
        <v>10075</v>
      </c>
      <c r="B792" t="s">
        <v>7887</v>
      </c>
      <c r="C792" t="s">
        <v>7881</v>
      </c>
      <c r="D792" t="str">
        <f t="shared" si="12"/>
        <v>10075</v>
      </c>
    </row>
    <row r="793" spans="1:4" x14ac:dyDescent="0.55000000000000004">
      <c r="A793">
        <v>10076</v>
      </c>
      <c r="B793" t="s">
        <v>7887</v>
      </c>
      <c r="C793" t="s">
        <v>7881</v>
      </c>
      <c r="D793" t="str">
        <f t="shared" si="12"/>
        <v>10076</v>
      </c>
    </row>
    <row r="794" spans="1:4" x14ac:dyDescent="0.55000000000000004">
      <c r="A794">
        <v>10077</v>
      </c>
      <c r="B794" t="s">
        <v>7887</v>
      </c>
      <c r="C794" t="s">
        <v>7881</v>
      </c>
      <c r="D794" t="str">
        <f t="shared" si="12"/>
        <v>10077</v>
      </c>
    </row>
    <row r="795" spans="1:4" x14ac:dyDescent="0.55000000000000004">
      <c r="A795">
        <v>10088</v>
      </c>
      <c r="B795" t="s">
        <v>7887</v>
      </c>
      <c r="C795" t="s">
        <v>7881</v>
      </c>
      <c r="D795" t="str">
        <f t="shared" si="12"/>
        <v>10088</v>
      </c>
    </row>
    <row r="796" spans="1:4" x14ac:dyDescent="0.55000000000000004">
      <c r="A796">
        <v>10121</v>
      </c>
      <c r="B796" t="s">
        <v>7887</v>
      </c>
      <c r="C796" t="s">
        <v>7881</v>
      </c>
      <c r="D796" t="str">
        <f t="shared" si="12"/>
        <v>10121</v>
      </c>
    </row>
    <row r="797" spans="1:4" x14ac:dyDescent="0.55000000000000004">
      <c r="A797">
        <v>10122</v>
      </c>
      <c r="B797" t="s">
        <v>7887</v>
      </c>
      <c r="C797" t="s">
        <v>7881</v>
      </c>
      <c r="D797" t="str">
        <f t="shared" si="12"/>
        <v>10122</v>
      </c>
    </row>
    <row r="798" spans="1:4" x14ac:dyDescent="0.55000000000000004">
      <c r="A798" t="s">
        <v>3102</v>
      </c>
      <c r="B798" t="s">
        <v>8469</v>
      </c>
      <c r="C798" t="s">
        <v>7897</v>
      </c>
      <c r="D798" t="str">
        <f t="shared" si="12"/>
        <v>9006C-O</v>
      </c>
    </row>
    <row r="799" spans="1:4" x14ac:dyDescent="0.55000000000000004">
      <c r="A799" t="s">
        <v>2726</v>
      </c>
      <c r="B799" t="s">
        <v>8469</v>
      </c>
      <c r="C799" t="s">
        <v>7897</v>
      </c>
      <c r="D799" t="str">
        <f t="shared" si="12"/>
        <v>9008C-O</v>
      </c>
    </row>
    <row r="800" spans="1:4" x14ac:dyDescent="0.55000000000000004">
      <c r="A800" t="s">
        <v>8539</v>
      </c>
      <c r="B800" t="s">
        <v>8469</v>
      </c>
      <c r="C800" t="s">
        <v>7897</v>
      </c>
      <c r="D800" t="str">
        <f t="shared" si="12"/>
        <v>9016P-O</v>
      </c>
    </row>
    <row r="801" spans="1:4" x14ac:dyDescent="0.55000000000000004">
      <c r="A801" t="s">
        <v>8275</v>
      </c>
      <c r="B801" t="s">
        <v>8269</v>
      </c>
      <c r="C801" t="s">
        <v>8270</v>
      </c>
      <c r="D801" t="str">
        <f t="shared" si="12"/>
        <v>L45-075-10</v>
      </c>
    </row>
    <row r="802" spans="1:4" x14ac:dyDescent="0.55000000000000004">
      <c r="A802" t="s">
        <v>8280</v>
      </c>
      <c r="B802" t="s">
        <v>8269</v>
      </c>
      <c r="C802" t="s">
        <v>8270</v>
      </c>
      <c r="D802" t="str">
        <f t="shared" si="12"/>
        <v>L45-075-12</v>
      </c>
    </row>
    <row r="803" spans="1:4" x14ac:dyDescent="0.55000000000000004">
      <c r="A803" t="s">
        <v>8281</v>
      </c>
      <c r="B803" t="s">
        <v>8269</v>
      </c>
      <c r="C803" t="s">
        <v>8270</v>
      </c>
      <c r="D803" t="str">
        <f t="shared" si="12"/>
        <v>L45-075-14</v>
      </c>
    </row>
    <row r="804" spans="1:4" x14ac:dyDescent="0.55000000000000004">
      <c r="A804" t="s">
        <v>8279</v>
      </c>
      <c r="B804" t="s">
        <v>8269</v>
      </c>
      <c r="C804" t="s">
        <v>8270</v>
      </c>
      <c r="D804" t="str">
        <f t="shared" si="12"/>
        <v>L45-075-16</v>
      </c>
    </row>
    <row r="805" spans="1:4" x14ac:dyDescent="0.55000000000000004">
      <c r="A805" t="s">
        <v>8282</v>
      </c>
      <c r="B805" t="s">
        <v>8269</v>
      </c>
      <c r="C805" t="s">
        <v>8270</v>
      </c>
      <c r="D805" t="str">
        <f t="shared" si="12"/>
        <v>L45-075-20</v>
      </c>
    </row>
    <row r="806" spans="1:4" x14ac:dyDescent="0.55000000000000004">
      <c r="A806" t="s">
        <v>8277</v>
      </c>
      <c r="B806" t="s">
        <v>8269</v>
      </c>
      <c r="C806" t="s">
        <v>8270</v>
      </c>
      <c r="D806" t="str">
        <f t="shared" si="12"/>
        <v>L45-100-10</v>
      </c>
    </row>
    <row r="807" spans="1:4" x14ac:dyDescent="0.55000000000000004">
      <c r="A807" t="s">
        <v>8276</v>
      </c>
      <c r="B807" t="s">
        <v>8269</v>
      </c>
      <c r="C807" t="s">
        <v>8270</v>
      </c>
      <c r="D807" t="str">
        <f t="shared" si="12"/>
        <v>L45-100-12</v>
      </c>
    </row>
    <row r="808" spans="1:4" x14ac:dyDescent="0.55000000000000004">
      <c r="A808" t="s">
        <v>4004</v>
      </c>
      <c r="B808" t="s">
        <v>8269</v>
      </c>
      <c r="C808" t="s">
        <v>8270</v>
      </c>
      <c r="D808" t="str">
        <f t="shared" si="12"/>
        <v>L45-100-16</v>
      </c>
    </row>
    <row r="809" spans="1:4" x14ac:dyDescent="0.55000000000000004">
      <c r="A809" t="s">
        <v>8278</v>
      </c>
      <c r="B809" t="s">
        <v>8269</v>
      </c>
      <c r="C809" t="s">
        <v>8270</v>
      </c>
      <c r="D809" t="str">
        <f t="shared" si="12"/>
        <v>L45-100-20</v>
      </c>
    </row>
    <row r="810" spans="1:4" x14ac:dyDescent="0.55000000000000004">
      <c r="A810" t="s">
        <v>599</v>
      </c>
      <c r="B810" t="s">
        <v>8269</v>
      </c>
      <c r="C810" t="s">
        <v>8270</v>
      </c>
      <c r="D810" t="str">
        <f t="shared" si="12"/>
        <v>L77-075-10</v>
      </c>
    </row>
    <row r="811" spans="1:4" x14ac:dyDescent="0.55000000000000004">
      <c r="A811" t="s">
        <v>8271</v>
      </c>
      <c r="B811" t="s">
        <v>8269</v>
      </c>
      <c r="C811" t="s">
        <v>8270</v>
      </c>
      <c r="D811" t="str">
        <f t="shared" si="12"/>
        <v>L77-075-12</v>
      </c>
    </row>
    <row r="812" spans="1:4" x14ac:dyDescent="0.55000000000000004">
      <c r="A812" t="s">
        <v>4477</v>
      </c>
      <c r="B812" t="s">
        <v>8269</v>
      </c>
      <c r="C812" t="s">
        <v>8270</v>
      </c>
      <c r="D812" t="str">
        <f t="shared" si="12"/>
        <v>L77-075-15</v>
      </c>
    </row>
    <row r="813" spans="1:4" x14ac:dyDescent="0.55000000000000004">
      <c r="A813" t="s">
        <v>8272</v>
      </c>
      <c r="B813" t="s">
        <v>8269</v>
      </c>
      <c r="C813" t="s">
        <v>8270</v>
      </c>
      <c r="D813" t="str">
        <f t="shared" si="12"/>
        <v>L77-100-10</v>
      </c>
    </row>
    <row r="814" spans="1:4" x14ac:dyDescent="0.55000000000000004">
      <c r="A814" t="s">
        <v>8274</v>
      </c>
      <c r="B814" t="s">
        <v>8269</v>
      </c>
      <c r="C814" t="s">
        <v>8270</v>
      </c>
      <c r="D814" t="str">
        <f t="shared" si="12"/>
        <v>L77-100-20</v>
      </c>
    </row>
    <row r="815" spans="1:4" x14ac:dyDescent="0.55000000000000004">
      <c r="A815" t="s">
        <v>8273</v>
      </c>
      <c r="B815" t="s">
        <v>8269</v>
      </c>
      <c r="C815" t="s">
        <v>8270</v>
      </c>
      <c r="D815" t="str">
        <f t="shared" si="12"/>
        <v>L77-100-30</v>
      </c>
    </row>
    <row r="816" spans="1:4" x14ac:dyDescent="0.55000000000000004">
      <c r="A816">
        <v>10014</v>
      </c>
      <c r="B816" t="s">
        <v>7885</v>
      </c>
      <c r="C816" t="s">
        <v>7881</v>
      </c>
      <c r="D816" t="str">
        <f t="shared" si="12"/>
        <v>10014</v>
      </c>
    </row>
    <row r="817" spans="1:4" x14ac:dyDescent="0.55000000000000004">
      <c r="A817">
        <v>10070</v>
      </c>
      <c r="B817" t="s">
        <v>7885</v>
      </c>
      <c r="C817" t="s">
        <v>7881</v>
      </c>
      <c r="D817" t="str">
        <f t="shared" si="12"/>
        <v>10070</v>
      </c>
    </row>
    <row r="818" spans="1:4" x14ac:dyDescent="0.55000000000000004">
      <c r="A818">
        <v>10103</v>
      </c>
      <c r="B818" t="s">
        <v>7885</v>
      </c>
      <c r="C818" t="s">
        <v>7881</v>
      </c>
      <c r="D818" t="str">
        <f t="shared" si="12"/>
        <v>10103</v>
      </c>
    </row>
    <row r="819" spans="1:4" x14ac:dyDescent="0.55000000000000004">
      <c r="A819">
        <v>10216</v>
      </c>
      <c r="B819" t="s">
        <v>7885</v>
      </c>
      <c r="C819" t="s">
        <v>7881</v>
      </c>
      <c r="D819" t="str">
        <f t="shared" si="12"/>
        <v>10216</v>
      </c>
    </row>
    <row r="820" spans="1:4" x14ac:dyDescent="0.55000000000000004">
      <c r="A820">
        <v>10005</v>
      </c>
      <c r="B820" t="s">
        <v>7882</v>
      </c>
      <c r="C820" t="s">
        <v>7881</v>
      </c>
      <c r="D820" t="str">
        <f t="shared" si="12"/>
        <v>10005</v>
      </c>
    </row>
    <row r="821" spans="1:4" x14ac:dyDescent="0.55000000000000004">
      <c r="A821">
        <v>10030</v>
      </c>
      <c r="B821" t="s">
        <v>7882</v>
      </c>
      <c r="C821" t="s">
        <v>7881</v>
      </c>
      <c r="D821" t="str">
        <f t="shared" si="12"/>
        <v>10030</v>
      </c>
    </row>
    <row r="822" spans="1:4" x14ac:dyDescent="0.55000000000000004">
      <c r="A822">
        <v>10152</v>
      </c>
      <c r="B822" t="s">
        <v>7882</v>
      </c>
      <c r="C822" t="s">
        <v>7881</v>
      </c>
      <c r="D822" t="str">
        <f t="shared" si="12"/>
        <v>10152</v>
      </c>
    </row>
    <row r="823" spans="1:4" x14ac:dyDescent="0.55000000000000004">
      <c r="A823" t="s">
        <v>8151</v>
      </c>
      <c r="B823" t="s">
        <v>8152</v>
      </c>
      <c r="C823" t="s">
        <v>7897</v>
      </c>
      <c r="D823" t="str">
        <f t="shared" si="12"/>
        <v>GA110-015</v>
      </c>
    </row>
    <row r="824" spans="1:4" x14ac:dyDescent="0.55000000000000004">
      <c r="A824" t="s">
        <v>1682</v>
      </c>
      <c r="B824" t="s">
        <v>8152</v>
      </c>
      <c r="C824" t="s">
        <v>7897</v>
      </c>
      <c r="D824" t="str">
        <f t="shared" si="12"/>
        <v>GA110-02</v>
      </c>
    </row>
    <row r="825" spans="1:4" x14ac:dyDescent="0.55000000000000004">
      <c r="A825" t="s">
        <v>1549</v>
      </c>
      <c r="B825" t="s">
        <v>8152</v>
      </c>
      <c r="C825" t="s">
        <v>7897</v>
      </c>
      <c r="D825" t="str">
        <f t="shared" si="12"/>
        <v>GA110-025</v>
      </c>
    </row>
    <row r="826" spans="1:4" x14ac:dyDescent="0.55000000000000004">
      <c r="A826" t="s">
        <v>2585</v>
      </c>
      <c r="B826" t="s">
        <v>8152</v>
      </c>
      <c r="C826" t="s">
        <v>7897</v>
      </c>
      <c r="D826" t="str">
        <f t="shared" si="12"/>
        <v>GA110-03</v>
      </c>
    </row>
    <row r="827" spans="1:4" x14ac:dyDescent="0.55000000000000004">
      <c r="A827" t="s">
        <v>2388</v>
      </c>
      <c r="B827" t="s">
        <v>8152</v>
      </c>
      <c r="C827" t="s">
        <v>7897</v>
      </c>
      <c r="D827" t="str">
        <f t="shared" si="12"/>
        <v>GA110-035</v>
      </c>
    </row>
    <row r="828" spans="1:4" x14ac:dyDescent="0.55000000000000004">
      <c r="A828" t="s">
        <v>2587</v>
      </c>
      <c r="B828" t="s">
        <v>8152</v>
      </c>
      <c r="C828" t="s">
        <v>7897</v>
      </c>
      <c r="D828" t="str">
        <f t="shared" si="12"/>
        <v>GA110-04</v>
      </c>
    </row>
    <row r="829" spans="1:4" x14ac:dyDescent="0.55000000000000004">
      <c r="A829" t="s">
        <v>2386</v>
      </c>
      <c r="B829" t="s">
        <v>8152</v>
      </c>
      <c r="C829" t="s">
        <v>7897</v>
      </c>
      <c r="D829" t="str">
        <f t="shared" si="12"/>
        <v>GA110-05</v>
      </c>
    </row>
    <row r="830" spans="1:4" x14ac:dyDescent="0.55000000000000004">
      <c r="A830" t="s">
        <v>8153</v>
      </c>
      <c r="B830" t="s">
        <v>8154</v>
      </c>
      <c r="C830" t="s">
        <v>7897</v>
      </c>
      <c r="D830" t="str">
        <f t="shared" si="12"/>
        <v>GRD120-01</v>
      </c>
    </row>
    <row r="831" spans="1:4" x14ac:dyDescent="0.55000000000000004">
      <c r="A831" t="s">
        <v>8155</v>
      </c>
      <c r="B831" t="s">
        <v>8154</v>
      </c>
      <c r="C831" t="s">
        <v>7897</v>
      </c>
      <c r="D831" t="str">
        <f t="shared" si="12"/>
        <v>GRD120-015</v>
      </c>
    </row>
    <row r="832" spans="1:4" x14ac:dyDescent="0.55000000000000004">
      <c r="A832" t="s">
        <v>8159</v>
      </c>
      <c r="B832" t="s">
        <v>8154</v>
      </c>
      <c r="C832" t="s">
        <v>7897</v>
      </c>
      <c r="D832" t="str">
        <f t="shared" si="12"/>
        <v>GRD120-02</v>
      </c>
    </row>
    <row r="833" spans="1:4" x14ac:dyDescent="0.55000000000000004">
      <c r="A833" t="s">
        <v>8161</v>
      </c>
      <c r="B833" t="s">
        <v>8154</v>
      </c>
      <c r="C833" t="s">
        <v>7897</v>
      </c>
      <c r="D833" t="str">
        <f t="shared" si="12"/>
        <v>GRD120-025</v>
      </c>
    </row>
    <row r="834" spans="1:4" x14ac:dyDescent="0.55000000000000004">
      <c r="A834" t="s">
        <v>1684</v>
      </c>
      <c r="B834" t="s">
        <v>8154</v>
      </c>
      <c r="C834" t="s">
        <v>7897</v>
      </c>
      <c r="D834" t="str">
        <f t="shared" ref="D834:D897" si="13">LEFT(A834,LEN(A834))</f>
        <v>GRD120-03</v>
      </c>
    </row>
    <row r="835" spans="1:4" x14ac:dyDescent="0.55000000000000004">
      <c r="A835" t="s">
        <v>8158</v>
      </c>
      <c r="B835" t="s">
        <v>8154</v>
      </c>
      <c r="C835" t="s">
        <v>7897</v>
      </c>
      <c r="D835" t="str">
        <f t="shared" si="13"/>
        <v>GRD120-04</v>
      </c>
    </row>
    <row r="836" spans="1:4" x14ac:dyDescent="0.55000000000000004">
      <c r="A836" t="s">
        <v>8157</v>
      </c>
      <c r="B836" t="s">
        <v>8154</v>
      </c>
      <c r="C836" t="s">
        <v>7897</v>
      </c>
      <c r="D836" t="str">
        <f t="shared" si="13"/>
        <v>GRD120-05</v>
      </c>
    </row>
    <row r="837" spans="1:4" x14ac:dyDescent="0.55000000000000004">
      <c r="A837" t="s">
        <v>8156</v>
      </c>
      <c r="B837" t="s">
        <v>8154</v>
      </c>
      <c r="C837" t="s">
        <v>7897</v>
      </c>
      <c r="D837" t="str">
        <f t="shared" si="13"/>
        <v>GRD120-06</v>
      </c>
    </row>
    <row r="838" spans="1:4" x14ac:dyDescent="0.55000000000000004">
      <c r="A838" t="s">
        <v>8160</v>
      </c>
      <c r="B838" t="s">
        <v>8154</v>
      </c>
      <c r="C838" t="s">
        <v>7897</v>
      </c>
      <c r="D838" t="str">
        <f t="shared" si="13"/>
        <v>GRD120-08</v>
      </c>
    </row>
    <row r="839" spans="1:4" x14ac:dyDescent="0.55000000000000004">
      <c r="A839" t="s">
        <v>1944</v>
      </c>
      <c r="B839" t="s">
        <v>8162</v>
      </c>
      <c r="C839" t="s">
        <v>7897</v>
      </c>
      <c r="D839" t="str">
        <f t="shared" si="13"/>
        <v>HF140-08</v>
      </c>
    </row>
    <row r="840" spans="1:4" x14ac:dyDescent="0.55000000000000004">
      <c r="A840" t="s">
        <v>1940</v>
      </c>
      <c r="B840" t="s">
        <v>8162</v>
      </c>
      <c r="C840" t="s">
        <v>7897</v>
      </c>
      <c r="D840" t="str">
        <f t="shared" si="13"/>
        <v>HF140-10</v>
      </c>
    </row>
    <row r="841" spans="1:4" x14ac:dyDescent="0.55000000000000004">
      <c r="A841" t="s">
        <v>1942</v>
      </c>
      <c r="B841" t="s">
        <v>8162</v>
      </c>
      <c r="C841" t="s">
        <v>7897</v>
      </c>
      <c r="D841" t="str">
        <f t="shared" si="13"/>
        <v>HF140-15</v>
      </c>
    </row>
    <row r="842" spans="1:4" x14ac:dyDescent="0.55000000000000004">
      <c r="A842" t="s">
        <v>8567</v>
      </c>
      <c r="B842" t="s">
        <v>8566</v>
      </c>
      <c r="C842" t="s">
        <v>7856</v>
      </c>
      <c r="D842" t="str">
        <f t="shared" si="13"/>
        <v>FN1510P</v>
      </c>
    </row>
    <row r="843" spans="1:4" x14ac:dyDescent="0.55000000000000004">
      <c r="A843" t="s">
        <v>3143</v>
      </c>
      <c r="B843" t="s">
        <v>8566</v>
      </c>
      <c r="C843" t="s">
        <v>7856</v>
      </c>
      <c r="D843" t="str">
        <f t="shared" si="13"/>
        <v>FNB150S</v>
      </c>
    </row>
    <row r="844" spans="1:4" x14ac:dyDescent="0.55000000000000004">
      <c r="A844" t="s">
        <v>8054</v>
      </c>
      <c r="B844" t="s">
        <v>8055</v>
      </c>
      <c r="C844" t="s">
        <v>7854</v>
      </c>
      <c r="D844" t="str">
        <f t="shared" si="13"/>
        <v>12201-CE-785TD</v>
      </c>
    </row>
    <row r="845" spans="1:4" x14ac:dyDescent="0.55000000000000004">
      <c r="A845" t="s">
        <v>343</v>
      </c>
      <c r="B845" t="s">
        <v>8055</v>
      </c>
      <c r="C845" t="s">
        <v>7854</v>
      </c>
      <c r="D845" t="str">
        <f t="shared" si="13"/>
        <v>12202-CE-785TD</v>
      </c>
    </row>
    <row r="846" spans="1:4" x14ac:dyDescent="0.55000000000000004">
      <c r="A846" t="s">
        <v>5137</v>
      </c>
      <c r="B846" t="s">
        <v>8055</v>
      </c>
      <c r="C846" t="s">
        <v>7854</v>
      </c>
      <c r="D846" t="str">
        <f t="shared" si="13"/>
        <v>13434-406-NYB</v>
      </c>
    </row>
    <row r="847" spans="1:4" x14ac:dyDescent="0.55000000000000004">
      <c r="A847" t="s">
        <v>161</v>
      </c>
      <c r="B847" t="s">
        <v>8055</v>
      </c>
      <c r="C847" t="s">
        <v>7854</v>
      </c>
      <c r="D847" t="str">
        <f t="shared" si="13"/>
        <v>13435-406-NYB</v>
      </c>
    </row>
    <row r="848" spans="1:4" x14ac:dyDescent="0.55000000000000004">
      <c r="A848" t="s">
        <v>153</v>
      </c>
      <c r="B848" t="s">
        <v>8055</v>
      </c>
      <c r="C848" t="s">
        <v>7854</v>
      </c>
      <c r="D848" t="str">
        <f t="shared" si="13"/>
        <v>13436-406-NYB</v>
      </c>
    </row>
    <row r="849" spans="1:4" x14ac:dyDescent="0.55000000000000004">
      <c r="A849" t="s">
        <v>2826</v>
      </c>
      <c r="B849" t="s">
        <v>8055</v>
      </c>
      <c r="C849" t="s">
        <v>7854</v>
      </c>
      <c r="D849" t="str">
        <f t="shared" si="13"/>
        <v>8400-406-NYB</v>
      </c>
    </row>
    <row r="850" spans="1:4" x14ac:dyDescent="0.55000000000000004">
      <c r="A850" t="s">
        <v>8067</v>
      </c>
      <c r="B850" t="s">
        <v>8055</v>
      </c>
      <c r="C850" t="s">
        <v>7854</v>
      </c>
      <c r="D850" t="str">
        <f t="shared" si="13"/>
        <v>8400-500-Nyb</v>
      </c>
    </row>
    <row r="851" spans="1:4" x14ac:dyDescent="0.55000000000000004">
      <c r="A851">
        <v>10017</v>
      </c>
      <c r="B851" t="s">
        <v>7886</v>
      </c>
      <c r="C851" t="s">
        <v>7881</v>
      </c>
      <c r="D851" t="str">
        <f t="shared" si="13"/>
        <v>10017</v>
      </c>
    </row>
    <row r="852" spans="1:4" x14ac:dyDescent="0.55000000000000004">
      <c r="A852">
        <v>10018</v>
      </c>
      <c r="B852" t="s">
        <v>7886</v>
      </c>
      <c r="C852" t="s">
        <v>7881</v>
      </c>
      <c r="D852" t="str">
        <f t="shared" si="13"/>
        <v>10018</v>
      </c>
    </row>
    <row r="853" spans="1:4" x14ac:dyDescent="0.55000000000000004">
      <c r="A853">
        <v>10019</v>
      </c>
      <c r="B853" t="s">
        <v>7886</v>
      </c>
      <c r="C853" t="s">
        <v>7881</v>
      </c>
      <c r="D853" t="str">
        <f t="shared" si="13"/>
        <v>10019</v>
      </c>
    </row>
    <row r="854" spans="1:4" x14ac:dyDescent="0.55000000000000004">
      <c r="A854">
        <v>10037</v>
      </c>
      <c r="B854" t="s">
        <v>7886</v>
      </c>
      <c r="C854" t="s">
        <v>7881</v>
      </c>
      <c r="D854" t="str">
        <f t="shared" si="13"/>
        <v>10037</v>
      </c>
    </row>
    <row r="855" spans="1:4" x14ac:dyDescent="0.55000000000000004">
      <c r="A855" t="s">
        <v>1814</v>
      </c>
      <c r="B855" t="s">
        <v>8574</v>
      </c>
      <c r="C855" t="s">
        <v>7897</v>
      </c>
      <c r="D855" t="str">
        <f t="shared" si="13"/>
        <v>3350-0069</v>
      </c>
    </row>
    <row r="856" spans="1:4" x14ac:dyDescent="0.55000000000000004">
      <c r="A856" t="s">
        <v>402</v>
      </c>
      <c r="B856" t="s">
        <v>8574</v>
      </c>
      <c r="C856" t="s">
        <v>7897</v>
      </c>
      <c r="D856" t="str">
        <f t="shared" si="13"/>
        <v>3350-0079</v>
      </c>
    </row>
    <row r="857" spans="1:4" x14ac:dyDescent="0.55000000000000004">
      <c r="A857" t="s">
        <v>652</v>
      </c>
      <c r="B857" t="s">
        <v>8574</v>
      </c>
      <c r="C857" t="s">
        <v>7897</v>
      </c>
      <c r="D857" t="str">
        <f t="shared" si="13"/>
        <v>3350-0079A</v>
      </c>
    </row>
    <row r="858" spans="1:4" x14ac:dyDescent="0.55000000000000004">
      <c r="A858" t="s">
        <v>8507</v>
      </c>
      <c r="B858" t="s">
        <v>8456</v>
      </c>
      <c r="C858" t="s">
        <v>7897</v>
      </c>
      <c r="D858" t="str">
        <f t="shared" si="13"/>
        <v>3381-0010</v>
      </c>
    </row>
    <row r="859" spans="1:4" x14ac:dyDescent="0.55000000000000004">
      <c r="A859" t="s">
        <v>322</v>
      </c>
      <c r="B859" t="s">
        <v>8456</v>
      </c>
      <c r="C859" t="s">
        <v>7897</v>
      </c>
      <c r="D859" t="str">
        <f t="shared" si="13"/>
        <v>3381-0011</v>
      </c>
    </row>
    <row r="860" spans="1:4" x14ac:dyDescent="0.55000000000000004">
      <c r="A860" t="s">
        <v>8508</v>
      </c>
      <c r="B860" t="s">
        <v>8456</v>
      </c>
      <c r="C860" t="s">
        <v>7897</v>
      </c>
      <c r="D860" t="str">
        <f t="shared" si="13"/>
        <v>3381-0013</v>
      </c>
    </row>
    <row r="861" spans="1:4" x14ac:dyDescent="0.55000000000000004">
      <c r="A861" t="s">
        <v>827</v>
      </c>
      <c r="B861" t="s">
        <v>8456</v>
      </c>
      <c r="C861" t="s">
        <v>7897</v>
      </c>
      <c r="D861" t="str">
        <f t="shared" si="13"/>
        <v>3381-0016</v>
      </c>
    </row>
    <row r="862" spans="1:4" x14ac:dyDescent="0.55000000000000004">
      <c r="A862" t="s">
        <v>2066</v>
      </c>
      <c r="B862" t="s">
        <v>8456</v>
      </c>
      <c r="C862" t="s">
        <v>7897</v>
      </c>
      <c r="D862" t="str">
        <f t="shared" si="13"/>
        <v>3381-0021</v>
      </c>
    </row>
    <row r="863" spans="1:4" x14ac:dyDescent="0.55000000000000004">
      <c r="A863" t="s">
        <v>8509</v>
      </c>
      <c r="B863" t="s">
        <v>8456</v>
      </c>
      <c r="C863" t="s">
        <v>7897</v>
      </c>
      <c r="D863" t="str">
        <f t="shared" si="13"/>
        <v>3381-0043L</v>
      </c>
    </row>
    <row r="864" spans="1:4" x14ac:dyDescent="0.55000000000000004">
      <c r="A864" t="s">
        <v>1760</v>
      </c>
      <c r="B864" t="s">
        <v>8456</v>
      </c>
      <c r="C864" t="s">
        <v>7897</v>
      </c>
      <c r="D864" t="str">
        <f t="shared" si="13"/>
        <v>506400-3415</v>
      </c>
    </row>
    <row r="865" spans="1:4" x14ac:dyDescent="0.55000000000000004">
      <c r="A865" t="s">
        <v>3433</v>
      </c>
      <c r="B865" t="s">
        <v>8145</v>
      </c>
      <c r="C865" t="s">
        <v>7897</v>
      </c>
      <c r="D865" t="str">
        <f t="shared" si="13"/>
        <v>152607TC</v>
      </c>
    </row>
    <row r="866" spans="1:4" x14ac:dyDescent="0.55000000000000004">
      <c r="A866" t="s">
        <v>3924</v>
      </c>
      <c r="B866" t="s">
        <v>8145</v>
      </c>
      <c r="C866" t="s">
        <v>7897</v>
      </c>
      <c r="D866" t="str">
        <f t="shared" si="13"/>
        <v>15Q2530TC</v>
      </c>
    </row>
    <row r="867" spans="1:4" x14ac:dyDescent="0.55000000000000004">
      <c r="A867" t="s">
        <v>5288</v>
      </c>
      <c r="B867" t="s">
        <v>8145</v>
      </c>
      <c r="C867" t="s">
        <v>7897</v>
      </c>
      <c r="D867" t="str">
        <f t="shared" si="13"/>
        <v>CAP00-015</v>
      </c>
    </row>
    <row r="868" spans="1:4" x14ac:dyDescent="0.55000000000000004">
      <c r="A868" t="s">
        <v>5290</v>
      </c>
      <c r="B868" t="s">
        <v>8145</v>
      </c>
      <c r="C868" t="s">
        <v>7897</v>
      </c>
      <c r="D868" t="str">
        <f t="shared" si="13"/>
        <v>CAP00-02</v>
      </c>
    </row>
    <row r="869" spans="1:4" x14ac:dyDescent="0.55000000000000004">
      <c r="A869" t="s">
        <v>1547</v>
      </c>
      <c r="B869" t="s">
        <v>8145</v>
      </c>
      <c r="C869" t="s">
        <v>7897</v>
      </c>
      <c r="D869" t="str">
        <f t="shared" si="13"/>
        <v>CAP00-025</v>
      </c>
    </row>
    <row r="870" spans="1:4" x14ac:dyDescent="0.55000000000000004">
      <c r="A870" t="s">
        <v>5286</v>
      </c>
      <c r="B870" t="s">
        <v>8145</v>
      </c>
      <c r="C870" t="s">
        <v>7897</v>
      </c>
      <c r="D870" t="str">
        <f t="shared" si="13"/>
        <v>CAP00-03</v>
      </c>
    </row>
    <row r="871" spans="1:4" x14ac:dyDescent="0.55000000000000004">
      <c r="A871" t="s">
        <v>2400</v>
      </c>
      <c r="B871" t="s">
        <v>8145</v>
      </c>
      <c r="C871" t="s">
        <v>7897</v>
      </c>
      <c r="D871" t="str">
        <f t="shared" si="13"/>
        <v>CAP00-035</v>
      </c>
    </row>
    <row r="872" spans="1:4" x14ac:dyDescent="0.55000000000000004">
      <c r="A872" t="s">
        <v>8541</v>
      </c>
      <c r="B872" t="s">
        <v>8145</v>
      </c>
      <c r="C872" t="s">
        <v>7897</v>
      </c>
      <c r="D872" t="str">
        <f t="shared" si="13"/>
        <v>CAP00-04</v>
      </c>
    </row>
    <row r="873" spans="1:4" x14ac:dyDescent="0.55000000000000004">
      <c r="A873" t="s">
        <v>2398</v>
      </c>
      <c r="B873" t="s">
        <v>8145</v>
      </c>
      <c r="C873" t="s">
        <v>7897</v>
      </c>
      <c r="D873" t="str">
        <f t="shared" si="13"/>
        <v>CAP00-05</v>
      </c>
    </row>
    <row r="874" spans="1:4" x14ac:dyDescent="0.55000000000000004">
      <c r="A874" t="s">
        <v>8127</v>
      </c>
      <c r="B874" t="s">
        <v>8117</v>
      </c>
      <c r="C874" t="s">
        <v>8118</v>
      </c>
      <c r="D874" t="str">
        <f t="shared" si="13"/>
        <v>000-50K-Y</v>
      </c>
    </row>
    <row r="875" spans="1:4" x14ac:dyDescent="0.55000000000000004">
      <c r="A875" t="s">
        <v>594</v>
      </c>
      <c r="B875" t="s">
        <v>8117</v>
      </c>
      <c r="C875" t="s">
        <v>8118</v>
      </c>
      <c r="D875" t="str">
        <f t="shared" si="13"/>
        <v>000-50-W</v>
      </c>
    </row>
    <row r="876" spans="1:4" x14ac:dyDescent="0.55000000000000004">
      <c r="A876" t="s">
        <v>8470</v>
      </c>
      <c r="B876" t="s">
        <v>8117</v>
      </c>
      <c r="C876" t="s">
        <v>8118</v>
      </c>
      <c r="D876" t="str">
        <f t="shared" si="13"/>
        <v>000-55-N</v>
      </c>
    </row>
    <row r="877" spans="1:4" x14ac:dyDescent="0.55000000000000004">
      <c r="A877" t="s">
        <v>2091</v>
      </c>
      <c r="B877" t="s">
        <v>8117</v>
      </c>
      <c r="C877" t="s">
        <v>8118</v>
      </c>
      <c r="D877" t="str">
        <f t="shared" si="13"/>
        <v>000-55-Y</v>
      </c>
    </row>
    <row r="878" spans="1:4" x14ac:dyDescent="0.55000000000000004">
      <c r="A878" t="s">
        <v>8122</v>
      </c>
      <c r="B878" t="s">
        <v>8117</v>
      </c>
      <c r="C878" t="s">
        <v>8118</v>
      </c>
      <c r="D878" t="str">
        <f t="shared" si="13"/>
        <v>000-60A-M-A</v>
      </c>
    </row>
    <row r="879" spans="1:4" x14ac:dyDescent="0.55000000000000004">
      <c r="A879" t="s">
        <v>8121</v>
      </c>
      <c r="B879" t="s">
        <v>8117</v>
      </c>
      <c r="C879" t="s">
        <v>8118</v>
      </c>
      <c r="D879" t="str">
        <f t="shared" si="13"/>
        <v>000-60A-P-A</v>
      </c>
    </row>
    <row r="880" spans="1:4" x14ac:dyDescent="0.55000000000000004">
      <c r="A880" t="s">
        <v>8123</v>
      </c>
      <c r="B880" t="s">
        <v>8117</v>
      </c>
      <c r="C880" t="s">
        <v>8118</v>
      </c>
      <c r="D880" t="str">
        <f t="shared" si="13"/>
        <v>000-60A-Q-A</v>
      </c>
    </row>
    <row r="881" spans="1:4" x14ac:dyDescent="0.55000000000000004">
      <c r="A881" t="s">
        <v>8124</v>
      </c>
      <c r="B881" t="s">
        <v>8117</v>
      </c>
      <c r="C881" t="s">
        <v>8118</v>
      </c>
      <c r="D881" t="str">
        <f t="shared" si="13"/>
        <v>000-60A-U-A</v>
      </c>
    </row>
    <row r="882" spans="1:4" x14ac:dyDescent="0.55000000000000004">
      <c r="A882" t="s">
        <v>8119</v>
      </c>
      <c r="B882" t="s">
        <v>8117</v>
      </c>
      <c r="C882" t="s">
        <v>8118</v>
      </c>
      <c r="D882" t="str">
        <f t="shared" si="13"/>
        <v>000-60A-W-A</v>
      </c>
    </row>
    <row r="883" spans="1:4" x14ac:dyDescent="0.55000000000000004">
      <c r="A883" t="s">
        <v>3072</v>
      </c>
      <c r="B883" t="s">
        <v>8117</v>
      </c>
      <c r="C883" t="s">
        <v>8118</v>
      </c>
      <c r="D883" t="str">
        <f t="shared" si="13"/>
        <v>000-60A-Y-A</v>
      </c>
    </row>
    <row r="884" spans="1:4" x14ac:dyDescent="0.55000000000000004">
      <c r="A884" t="s">
        <v>8120</v>
      </c>
      <c r="B884" t="s">
        <v>8117</v>
      </c>
      <c r="C884" t="s">
        <v>8118</v>
      </c>
      <c r="D884" t="str">
        <f t="shared" si="13"/>
        <v>000-60A-Z-A</v>
      </c>
    </row>
    <row r="885" spans="1:4" x14ac:dyDescent="0.55000000000000004">
      <c r="A885" t="s">
        <v>8126</v>
      </c>
      <c r="B885" t="s">
        <v>8117</v>
      </c>
      <c r="C885" t="s">
        <v>8118</v>
      </c>
      <c r="D885" t="str">
        <f t="shared" si="13"/>
        <v>000-60B-M</v>
      </c>
    </row>
    <row r="886" spans="1:4" x14ac:dyDescent="0.55000000000000004">
      <c r="A886" t="s">
        <v>8125</v>
      </c>
      <c r="B886" t="s">
        <v>8117</v>
      </c>
      <c r="C886" t="s">
        <v>8118</v>
      </c>
      <c r="D886" t="str">
        <f t="shared" si="13"/>
        <v>000-62-Y</v>
      </c>
    </row>
    <row r="887" spans="1:4" x14ac:dyDescent="0.55000000000000004">
      <c r="A887" t="s">
        <v>8471</v>
      </c>
      <c r="B887" t="s">
        <v>8117</v>
      </c>
      <c r="C887" t="s">
        <v>8118</v>
      </c>
      <c r="D887" t="str">
        <f t="shared" si="13"/>
        <v>10DYO-PO1</v>
      </c>
    </row>
    <row r="888" spans="1:4" x14ac:dyDescent="0.55000000000000004">
      <c r="A888" t="s">
        <v>5044</v>
      </c>
      <c r="B888" t="s">
        <v>8117</v>
      </c>
      <c r="C888" t="s">
        <v>8118</v>
      </c>
      <c r="D888" t="str">
        <f t="shared" si="13"/>
        <v>10DZ0-P01</v>
      </c>
    </row>
    <row r="889" spans="1:4" x14ac:dyDescent="0.55000000000000004">
      <c r="A889" t="s">
        <v>8116</v>
      </c>
      <c r="B889" t="s">
        <v>8117</v>
      </c>
      <c r="C889" t="s">
        <v>8118</v>
      </c>
      <c r="D889" t="str">
        <f t="shared" si="13"/>
        <v>200Y0-P01</v>
      </c>
    </row>
    <row r="890" spans="1:4" x14ac:dyDescent="0.55000000000000004">
      <c r="A890" t="s">
        <v>8449</v>
      </c>
      <c r="B890" t="s">
        <v>8117</v>
      </c>
      <c r="C890" t="s">
        <v>8118</v>
      </c>
      <c r="D890" t="str">
        <f t="shared" si="13"/>
        <v>2MDY0-D01</v>
      </c>
    </row>
    <row r="891" spans="1:4" x14ac:dyDescent="0.55000000000000004">
      <c r="A891">
        <v>457903555</v>
      </c>
      <c r="B891" t="s">
        <v>8117</v>
      </c>
      <c r="C891" t="s">
        <v>8118</v>
      </c>
      <c r="D891" t="str">
        <f t="shared" si="13"/>
        <v>457903555</v>
      </c>
    </row>
    <row r="892" spans="1:4" x14ac:dyDescent="0.55000000000000004">
      <c r="A892" t="s">
        <v>8128</v>
      </c>
      <c r="B892" t="s">
        <v>8117</v>
      </c>
      <c r="C892" t="s">
        <v>8118</v>
      </c>
      <c r="D892" t="str">
        <f t="shared" si="13"/>
        <v>79H-50-W</v>
      </c>
    </row>
    <row r="893" spans="1:4" x14ac:dyDescent="0.55000000000000004">
      <c r="A893" t="s">
        <v>8447</v>
      </c>
      <c r="B893" t="s">
        <v>8117</v>
      </c>
      <c r="C893" t="s">
        <v>8118</v>
      </c>
      <c r="D893" t="str">
        <f t="shared" si="13"/>
        <v>880F22-10DYO-P0</v>
      </c>
    </row>
    <row r="894" spans="1:4" x14ac:dyDescent="0.55000000000000004">
      <c r="A894" t="s">
        <v>8129</v>
      </c>
      <c r="B894" t="s">
        <v>8117</v>
      </c>
      <c r="C894" t="s">
        <v>8118</v>
      </c>
      <c r="D894" t="str">
        <f t="shared" si="13"/>
        <v>88I-50K-W</v>
      </c>
    </row>
    <row r="895" spans="1:4" x14ac:dyDescent="0.55000000000000004">
      <c r="A895" t="s">
        <v>8130</v>
      </c>
      <c r="B895" t="s">
        <v>8117</v>
      </c>
      <c r="C895" t="s">
        <v>8118</v>
      </c>
      <c r="D895" t="str">
        <f t="shared" si="13"/>
        <v>89G-60-Z</v>
      </c>
    </row>
    <row r="896" spans="1:4" x14ac:dyDescent="0.55000000000000004">
      <c r="A896" t="s">
        <v>8132</v>
      </c>
      <c r="B896" t="s">
        <v>8117</v>
      </c>
      <c r="C896" t="s">
        <v>8118</v>
      </c>
      <c r="D896" t="str">
        <f t="shared" si="13"/>
        <v>89I-60-Y</v>
      </c>
    </row>
    <row r="897" spans="1:4" x14ac:dyDescent="0.55000000000000004">
      <c r="A897" t="s">
        <v>8131</v>
      </c>
      <c r="B897" t="s">
        <v>8117</v>
      </c>
      <c r="C897" t="s">
        <v>8118</v>
      </c>
      <c r="D897" t="str">
        <f t="shared" si="13"/>
        <v>99-F-60-Y</v>
      </c>
    </row>
    <row r="898" spans="1:4" x14ac:dyDescent="0.55000000000000004">
      <c r="A898" t="s">
        <v>8510</v>
      </c>
      <c r="B898" t="s">
        <v>8117</v>
      </c>
      <c r="C898" t="s">
        <v>8118</v>
      </c>
      <c r="D898" t="str">
        <f t="shared" ref="D898:D961" si="14">LEFT(A898,LEN(A898))</f>
        <v>EHPT-79H</v>
      </c>
    </row>
    <row r="899" spans="1:4" x14ac:dyDescent="0.55000000000000004">
      <c r="A899" t="s">
        <v>8511</v>
      </c>
      <c r="B899" t="s">
        <v>8117</v>
      </c>
      <c r="C899" t="s">
        <v>8118</v>
      </c>
      <c r="D899" t="str">
        <f t="shared" si="14"/>
        <v>EHPT-99F</v>
      </c>
    </row>
    <row r="900" spans="1:4" x14ac:dyDescent="0.55000000000000004">
      <c r="A900" t="s">
        <v>8512</v>
      </c>
      <c r="B900" t="s">
        <v>8117</v>
      </c>
      <c r="C900" t="s">
        <v>8118</v>
      </c>
      <c r="D900" t="str">
        <f t="shared" si="14"/>
        <v>EHPT-99H</v>
      </c>
    </row>
    <row r="901" spans="1:4" x14ac:dyDescent="0.55000000000000004">
      <c r="A901" t="s">
        <v>8133</v>
      </c>
      <c r="B901" t="s">
        <v>8117</v>
      </c>
      <c r="C901" t="s">
        <v>8118</v>
      </c>
      <c r="D901" t="str">
        <f t="shared" si="14"/>
        <v>F3F-55-M</v>
      </c>
    </row>
    <row r="902" spans="1:4" x14ac:dyDescent="0.55000000000000004">
      <c r="A902" t="s">
        <v>8134</v>
      </c>
      <c r="B902" t="s">
        <v>8117</v>
      </c>
      <c r="C902" t="s">
        <v>8118</v>
      </c>
      <c r="D902" t="str">
        <f t="shared" si="14"/>
        <v>T-12AM-R-A</v>
      </c>
    </row>
    <row r="903" spans="1:4" x14ac:dyDescent="0.55000000000000004">
      <c r="A903" t="s">
        <v>8918</v>
      </c>
      <c r="B903" t="s">
        <v>8915</v>
      </c>
      <c r="C903" t="s">
        <v>8907</v>
      </c>
      <c r="D903" t="str">
        <f t="shared" si="14"/>
        <v>TS-1200E</v>
      </c>
    </row>
    <row r="904" spans="1:4" x14ac:dyDescent="0.55000000000000004">
      <c r="A904" t="s">
        <v>8914</v>
      </c>
      <c r="B904" t="s">
        <v>8915</v>
      </c>
      <c r="C904" t="s">
        <v>8907</v>
      </c>
      <c r="D904" t="str">
        <f t="shared" si="14"/>
        <v>TS-300</v>
      </c>
    </row>
    <row r="905" spans="1:4" x14ac:dyDescent="0.55000000000000004">
      <c r="A905" t="s">
        <v>8916</v>
      </c>
      <c r="B905" t="s">
        <v>8915</v>
      </c>
      <c r="C905" t="s">
        <v>8907</v>
      </c>
      <c r="D905" t="str">
        <f t="shared" si="14"/>
        <v>TS-300EG</v>
      </c>
    </row>
    <row r="906" spans="1:4" x14ac:dyDescent="0.55000000000000004">
      <c r="A906" t="s">
        <v>8917</v>
      </c>
      <c r="B906" t="s">
        <v>8915</v>
      </c>
      <c r="C906" t="s">
        <v>8907</v>
      </c>
      <c r="D906" t="str">
        <f t="shared" si="14"/>
        <v>TS-700E</v>
      </c>
    </row>
    <row r="907" spans="1:4" x14ac:dyDescent="0.55000000000000004">
      <c r="A907" t="s">
        <v>8924</v>
      </c>
      <c r="B907" t="s">
        <v>8923</v>
      </c>
      <c r="C907" t="s">
        <v>8907</v>
      </c>
      <c r="D907" t="str">
        <f t="shared" si="14"/>
        <v>TS-1200GR</v>
      </c>
    </row>
    <row r="908" spans="1:4" x14ac:dyDescent="0.55000000000000004">
      <c r="A908" t="s">
        <v>8922</v>
      </c>
      <c r="B908" t="s">
        <v>8923</v>
      </c>
      <c r="C908" t="s">
        <v>8907</v>
      </c>
      <c r="D908" t="str">
        <f t="shared" si="14"/>
        <v>TS-700GR</v>
      </c>
    </row>
    <row r="909" spans="1:4" x14ac:dyDescent="0.55000000000000004">
      <c r="A909" t="s">
        <v>8921</v>
      </c>
      <c r="B909" t="s">
        <v>8920</v>
      </c>
      <c r="C909" t="s">
        <v>8907</v>
      </c>
      <c r="D909" t="str">
        <f t="shared" si="14"/>
        <v>TS-1200P</v>
      </c>
    </row>
    <row r="910" spans="1:4" x14ac:dyDescent="0.55000000000000004">
      <c r="A910" t="s">
        <v>8919</v>
      </c>
      <c r="B910" t="s">
        <v>8920</v>
      </c>
      <c r="C910" t="s">
        <v>8907</v>
      </c>
      <c r="D910" t="str">
        <f t="shared" si="14"/>
        <v>TS-700P</v>
      </c>
    </row>
    <row r="911" spans="1:4" x14ac:dyDescent="0.55000000000000004">
      <c r="A911" t="s">
        <v>8941</v>
      </c>
      <c r="B911" t="s">
        <v>8940</v>
      </c>
      <c r="C911" t="s">
        <v>8907</v>
      </c>
      <c r="D911" t="str">
        <f t="shared" si="14"/>
        <v>DRM-175</v>
      </c>
    </row>
    <row r="912" spans="1:4" x14ac:dyDescent="0.55000000000000004">
      <c r="A912" t="s">
        <v>8943</v>
      </c>
      <c r="B912" t="s">
        <v>8940</v>
      </c>
      <c r="C912" t="s">
        <v>8907</v>
      </c>
      <c r="D912" t="str">
        <f t="shared" si="14"/>
        <v>TLR-175</v>
      </c>
    </row>
    <row r="913" spans="1:4" x14ac:dyDescent="0.55000000000000004">
      <c r="A913" t="s">
        <v>8942</v>
      </c>
      <c r="B913" t="s">
        <v>8940</v>
      </c>
      <c r="C913" t="s">
        <v>8907</v>
      </c>
      <c r="D913" t="str">
        <f t="shared" si="14"/>
        <v>TPM-175</v>
      </c>
    </row>
    <row r="914" spans="1:4" x14ac:dyDescent="0.55000000000000004">
      <c r="A914" t="s">
        <v>8939</v>
      </c>
      <c r="B914" t="s">
        <v>8940</v>
      </c>
      <c r="C914" t="s">
        <v>8907</v>
      </c>
      <c r="D914" t="str">
        <f t="shared" si="14"/>
        <v>UTM-175</v>
      </c>
    </row>
    <row r="915" spans="1:4" x14ac:dyDescent="0.55000000000000004">
      <c r="A915" t="s">
        <v>8944</v>
      </c>
      <c r="B915" t="s">
        <v>8940</v>
      </c>
      <c r="C915" t="s">
        <v>8907</v>
      </c>
      <c r="D915" t="str">
        <f t="shared" si="14"/>
        <v>WHK-175</v>
      </c>
    </row>
    <row r="916" spans="1:4" x14ac:dyDescent="0.55000000000000004">
      <c r="A916" t="s">
        <v>8934</v>
      </c>
      <c r="B916" t="s">
        <v>8935</v>
      </c>
      <c r="C916" t="s">
        <v>8907</v>
      </c>
      <c r="D916" t="str">
        <f t="shared" si="14"/>
        <v>TBA-048</v>
      </c>
    </row>
    <row r="917" spans="1:4" x14ac:dyDescent="0.55000000000000004">
      <c r="A917" t="s">
        <v>8936</v>
      </c>
      <c r="B917" t="s">
        <v>8935</v>
      </c>
      <c r="C917" t="s">
        <v>8907</v>
      </c>
      <c r="D917" t="str">
        <f t="shared" si="14"/>
        <v>TBN-020</v>
      </c>
    </row>
    <row r="918" spans="1:4" x14ac:dyDescent="0.55000000000000004">
      <c r="A918" t="s">
        <v>8925</v>
      </c>
      <c r="B918" t="s">
        <v>8926</v>
      </c>
      <c r="C918" t="s">
        <v>8907</v>
      </c>
      <c r="D918" t="str">
        <f t="shared" si="14"/>
        <v>US-250</v>
      </c>
    </row>
    <row r="919" spans="1:4" x14ac:dyDescent="0.55000000000000004">
      <c r="A919" t="s">
        <v>8927</v>
      </c>
      <c r="B919" t="s">
        <v>8928</v>
      </c>
      <c r="C919" t="s">
        <v>8907</v>
      </c>
      <c r="D919" t="str">
        <f t="shared" si="14"/>
        <v>ZTR-300</v>
      </c>
    </row>
    <row r="920" spans="1:4" x14ac:dyDescent="0.55000000000000004">
      <c r="A920" t="s">
        <v>8929</v>
      </c>
      <c r="B920" t="s">
        <v>8928</v>
      </c>
      <c r="C920" t="s">
        <v>8907</v>
      </c>
      <c r="D920" t="str">
        <f t="shared" si="14"/>
        <v>ZTR-320</v>
      </c>
    </row>
    <row r="921" spans="1:4" x14ac:dyDescent="0.55000000000000004">
      <c r="A921" t="s">
        <v>8930</v>
      </c>
      <c r="B921" t="s">
        <v>8928</v>
      </c>
      <c r="C921" t="s">
        <v>8907</v>
      </c>
      <c r="D921" t="str">
        <f t="shared" si="14"/>
        <v>ZTR-360</v>
      </c>
    </row>
    <row r="922" spans="1:4" x14ac:dyDescent="0.55000000000000004">
      <c r="A922" t="s">
        <v>8931</v>
      </c>
      <c r="B922" t="s">
        <v>8928</v>
      </c>
      <c r="C922" t="s">
        <v>8907</v>
      </c>
      <c r="D922" t="str">
        <f t="shared" si="14"/>
        <v>ZTR-370</v>
      </c>
    </row>
    <row r="923" spans="1:4" x14ac:dyDescent="0.55000000000000004">
      <c r="A923" t="s">
        <v>8932</v>
      </c>
      <c r="B923" t="s">
        <v>8928</v>
      </c>
      <c r="C923" t="s">
        <v>8907</v>
      </c>
      <c r="D923" t="str">
        <f t="shared" si="14"/>
        <v>ZTR-410</v>
      </c>
    </row>
    <row r="924" spans="1:4" x14ac:dyDescent="0.55000000000000004">
      <c r="A924" t="s">
        <v>8933</v>
      </c>
      <c r="B924" t="s">
        <v>8928</v>
      </c>
      <c r="C924" t="s">
        <v>8907</v>
      </c>
      <c r="D924" t="str">
        <f t="shared" si="14"/>
        <v>ZTR-420</v>
      </c>
    </row>
    <row r="925" spans="1:4" x14ac:dyDescent="0.55000000000000004">
      <c r="A925" t="s">
        <v>8937</v>
      </c>
      <c r="B925" t="s">
        <v>8938</v>
      </c>
      <c r="C925" t="s">
        <v>8907</v>
      </c>
      <c r="D925" t="str">
        <f t="shared" si="14"/>
        <v>TS-200</v>
      </c>
    </row>
    <row r="926" spans="1:4" x14ac:dyDescent="0.55000000000000004">
      <c r="A926" t="s">
        <v>1743</v>
      </c>
      <c r="B926" t="s">
        <v>7992</v>
      </c>
      <c r="C926" t="s">
        <v>7856</v>
      </c>
      <c r="D926" t="str">
        <f t="shared" si="14"/>
        <v>LS220P</v>
      </c>
    </row>
    <row r="927" spans="1:4" x14ac:dyDescent="0.55000000000000004">
      <c r="A927" t="s">
        <v>8523</v>
      </c>
      <c r="B927" t="s">
        <v>7992</v>
      </c>
      <c r="C927" t="s">
        <v>7856</v>
      </c>
      <c r="D927" t="str">
        <f t="shared" si="14"/>
        <v>LS250</v>
      </c>
    </row>
    <row r="928" spans="1:4" x14ac:dyDescent="0.55000000000000004">
      <c r="A928" t="s">
        <v>3023</v>
      </c>
      <c r="B928" t="s">
        <v>7992</v>
      </c>
      <c r="C928" t="s">
        <v>7856</v>
      </c>
      <c r="D928" t="str">
        <f t="shared" si="14"/>
        <v>LS250P</v>
      </c>
    </row>
    <row r="929" spans="1:4" x14ac:dyDescent="0.55000000000000004">
      <c r="A929" t="s">
        <v>8524</v>
      </c>
      <c r="B929" t="s">
        <v>7992</v>
      </c>
      <c r="C929" t="s">
        <v>7856</v>
      </c>
      <c r="D929" t="str">
        <f t="shared" si="14"/>
        <v>LSQ200-C</v>
      </c>
    </row>
    <row r="930" spans="1:4" x14ac:dyDescent="0.55000000000000004">
      <c r="A930" t="s">
        <v>8520</v>
      </c>
      <c r="B930" t="s">
        <v>7992</v>
      </c>
      <c r="C930" t="s">
        <v>7856</v>
      </c>
      <c r="D930" t="str">
        <f t="shared" si="14"/>
        <v>LSS330</v>
      </c>
    </row>
    <row r="931" spans="1:4" x14ac:dyDescent="0.55000000000000004">
      <c r="A931" t="s">
        <v>8521</v>
      </c>
      <c r="B931" t="s">
        <v>7992</v>
      </c>
      <c r="C931" t="s">
        <v>7856</v>
      </c>
      <c r="D931" t="str">
        <f t="shared" si="14"/>
        <v>LSS350</v>
      </c>
    </row>
    <row r="932" spans="1:4" x14ac:dyDescent="0.55000000000000004">
      <c r="A932" t="s">
        <v>2552</v>
      </c>
      <c r="B932" t="s">
        <v>7992</v>
      </c>
      <c r="C932" t="s">
        <v>7856</v>
      </c>
      <c r="D932" t="str">
        <f t="shared" si="14"/>
        <v>LST050B</v>
      </c>
    </row>
    <row r="933" spans="1:4" x14ac:dyDescent="0.55000000000000004">
      <c r="A933" t="s">
        <v>2567</v>
      </c>
      <c r="B933" t="s">
        <v>7992</v>
      </c>
      <c r="C933" t="s">
        <v>7856</v>
      </c>
      <c r="D933" t="str">
        <f t="shared" si="14"/>
        <v>LST100-B</v>
      </c>
    </row>
    <row r="934" spans="1:4" x14ac:dyDescent="0.55000000000000004">
      <c r="A934" t="s">
        <v>3212</v>
      </c>
      <c r="B934" t="s">
        <v>7992</v>
      </c>
      <c r="C934" t="s">
        <v>7856</v>
      </c>
      <c r="D934" t="str">
        <f t="shared" si="14"/>
        <v>LST150</v>
      </c>
    </row>
    <row r="935" spans="1:4" x14ac:dyDescent="0.55000000000000004">
      <c r="A935" t="s">
        <v>7995</v>
      </c>
      <c r="B935" t="s">
        <v>7992</v>
      </c>
      <c r="C935" t="s">
        <v>7856</v>
      </c>
      <c r="D935" t="str">
        <f t="shared" si="14"/>
        <v>LST150-B</v>
      </c>
    </row>
    <row r="936" spans="1:4" x14ac:dyDescent="0.55000000000000004">
      <c r="A936" t="s">
        <v>8522</v>
      </c>
      <c r="B936" t="s">
        <v>7992</v>
      </c>
      <c r="C936" t="s">
        <v>7856</v>
      </c>
      <c r="D936" t="str">
        <f t="shared" si="14"/>
        <v>LST1550</v>
      </c>
    </row>
    <row r="937" spans="1:4" x14ac:dyDescent="0.55000000000000004">
      <c r="A937" t="s">
        <v>4702</v>
      </c>
      <c r="B937" t="s">
        <v>7992</v>
      </c>
      <c r="C937" t="s">
        <v>7856</v>
      </c>
      <c r="D937" t="str">
        <f t="shared" si="14"/>
        <v>LST1580</v>
      </c>
    </row>
    <row r="938" spans="1:4" x14ac:dyDescent="0.55000000000000004">
      <c r="A938" t="s">
        <v>2370</v>
      </c>
      <c r="B938" t="s">
        <v>7992</v>
      </c>
      <c r="C938" t="s">
        <v>7856</v>
      </c>
      <c r="D938" t="str">
        <f t="shared" si="14"/>
        <v>LST180</v>
      </c>
    </row>
    <row r="939" spans="1:4" x14ac:dyDescent="0.55000000000000004">
      <c r="A939" t="s">
        <v>7994</v>
      </c>
      <c r="B939" t="s">
        <v>7992</v>
      </c>
      <c r="C939" t="s">
        <v>7856</v>
      </c>
      <c r="D939" t="str">
        <f t="shared" si="14"/>
        <v>LST200-B</v>
      </c>
    </row>
    <row r="940" spans="1:4" x14ac:dyDescent="0.55000000000000004">
      <c r="A940" t="s">
        <v>1976</v>
      </c>
      <c r="B940" t="s">
        <v>7992</v>
      </c>
      <c r="C940" t="s">
        <v>7856</v>
      </c>
      <c r="D940" t="str">
        <f t="shared" si="14"/>
        <v>LST250SS</v>
      </c>
    </row>
    <row r="941" spans="1:4" x14ac:dyDescent="0.55000000000000004">
      <c r="A941" t="s">
        <v>8033</v>
      </c>
      <c r="B941" t="s">
        <v>7992</v>
      </c>
      <c r="C941" t="s">
        <v>7856</v>
      </c>
      <c r="D941" t="str">
        <f t="shared" si="14"/>
        <v>ST200</v>
      </c>
    </row>
    <row r="942" spans="1:4" x14ac:dyDescent="0.55000000000000004">
      <c r="A942" t="s">
        <v>8034</v>
      </c>
      <c r="B942" t="s">
        <v>7992</v>
      </c>
      <c r="C942" t="s">
        <v>7856</v>
      </c>
      <c r="D942" t="str">
        <f t="shared" si="14"/>
        <v>ST300</v>
      </c>
    </row>
    <row r="943" spans="1:4" x14ac:dyDescent="0.55000000000000004">
      <c r="A943" t="s">
        <v>3288</v>
      </c>
      <c r="B943" t="s">
        <v>8729</v>
      </c>
      <c r="C943" t="s">
        <v>7856</v>
      </c>
      <c r="D943" t="str">
        <f t="shared" si="14"/>
        <v>LSM300-50</v>
      </c>
    </row>
    <row r="944" spans="1:4" x14ac:dyDescent="0.55000000000000004">
      <c r="A944" t="s">
        <v>1930</v>
      </c>
      <c r="B944" t="s">
        <v>8136</v>
      </c>
      <c r="C944" t="s">
        <v>7897</v>
      </c>
      <c r="D944" t="str">
        <f t="shared" si="14"/>
        <v>40400FG02L160</v>
      </c>
    </row>
    <row r="945" spans="1:4" x14ac:dyDescent="0.55000000000000004">
      <c r="A945" t="s">
        <v>2298</v>
      </c>
      <c r="B945" t="s">
        <v>8136</v>
      </c>
      <c r="C945" t="s">
        <v>7897</v>
      </c>
      <c r="D945" t="str">
        <f t="shared" si="14"/>
        <v>GG100</v>
      </c>
    </row>
    <row r="946" spans="1:4" x14ac:dyDescent="0.55000000000000004">
      <c r="A946" t="s">
        <v>3520</v>
      </c>
      <c r="B946" t="s">
        <v>8136</v>
      </c>
      <c r="C946" t="s">
        <v>7897</v>
      </c>
      <c r="D946" t="str">
        <f t="shared" si="14"/>
        <v>GG160</v>
      </c>
    </row>
    <row r="947" spans="1:4" x14ac:dyDescent="0.55000000000000004">
      <c r="A947" t="s">
        <v>8140</v>
      </c>
      <c r="B947" t="s">
        <v>8136</v>
      </c>
      <c r="C947" t="s">
        <v>7897</v>
      </c>
      <c r="D947" t="str">
        <f t="shared" si="14"/>
        <v>GG3000</v>
      </c>
    </row>
    <row r="948" spans="1:4" x14ac:dyDescent="0.55000000000000004">
      <c r="A948" t="s">
        <v>8138</v>
      </c>
      <c r="B948" t="s">
        <v>8136</v>
      </c>
      <c r="C948" t="s">
        <v>7897</v>
      </c>
      <c r="D948" t="str">
        <f t="shared" si="14"/>
        <v>GG400</v>
      </c>
    </row>
    <row r="949" spans="1:4" x14ac:dyDescent="0.55000000000000004">
      <c r="A949" t="s">
        <v>8137</v>
      </c>
      <c r="B949" t="s">
        <v>8136</v>
      </c>
      <c r="C949" t="s">
        <v>7897</v>
      </c>
      <c r="D949" t="str">
        <f t="shared" si="14"/>
        <v>GG5000</v>
      </c>
    </row>
    <row r="950" spans="1:4" x14ac:dyDescent="0.55000000000000004">
      <c r="A950" t="s">
        <v>131</v>
      </c>
      <c r="B950" t="s">
        <v>8136</v>
      </c>
      <c r="C950" t="s">
        <v>7897</v>
      </c>
      <c r="D950" t="str">
        <f t="shared" si="14"/>
        <v>GG60</v>
      </c>
    </row>
    <row r="951" spans="1:4" x14ac:dyDescent="0.55000000000000004">
      <c r="A951" t="s">
        <v>8139</v>
      </c>
      <c r="B951" t="s">
        <v>8136</v>
      </c>
      <c r="C951" t="s">
        <v>7897</v>
      </c>
      <c r="D951" t="str">
        <f t="shared" si="14"/>
        <v>GG604</v>
      </c>
    </row>
    <row r="952" spans="1:4" x14ac:dyDescent="0.55000000000000004">
      <c r="A952" t="s">
        <v>3040</v>
      </c>
      <c r="B952" t="s">
        <v>8136</v>
      </c>
      <c r="C952" t="s">
        <v>7897</v>
      </c>
      <c r="D952" t="str">
        <f t="shared" si="14"/>
        <v>WGGSS160</v>
      </c>
    </row>
    <row r="953" spans="1:4" x14ac:dyDescent="0.55000000000000004">
      <c r="A953" t="s">
        <v>4395</v>
      </c>
      <c r="B953" t="s">
        <v>8136</v>
      </c>
      <c r="C953" t="s">
        <v>7897</v>
      </c>
      <c r="D953" t="str">
        <f t="shared" si="14"/>
        <v>WGGSS60</v>
      </c>
    </row>
    <row r="954" spans="1:4" x14ac:dyDescent="0.55000000000000004">
      <c r="A954" t="s">
        <v>9086</v>
      </c>
      <c r="B954" t="s">
        <v>9087</v>
      </c>
      <c r="C954" t="s">
        <v>9018</v>
      </c>
      <c r="D954" t="str">
        <f t="shared" si="14"/>
        <v>A-462</v>
      </c>
    </row>
    <row r="955" spans="1:4" x14ac:dyDescent="0.55000000000000004">
      <c r="A955" t="s">
        <v>9118</v>
      </c>
      <c r="B955" t="s">
        <v>9087</v>
      </c>
      <c r="C955" t="s">
        <v>9018</v>
      </c>
      <c r="D955" t="str">
        <f t="shared" si="14"/>
        <v>A-6006A</v>
      </c>
    </row>
    <row r="956" spans="1:4" x14ac:dyDescent="0.55000000000000004">
      <c r="A956" t="s">
        <v>9119</v>
      </c>
      <c r="B956" t="s">
        <v>9087</v>
      </c>
      <c r="C956" t="s">
        <v>9018</v>
      </c>
      <c r="D956" t="str">
        <f t="shared" si="14"/>
        <v>A-6006B</v>
      </c>
    </row>
    <row r="957" spans="1:4" x14ac:dyDescent="0.55000000000000004">
      <c r="A957" t="s">
        <v>9120</v>
      </c>
      <c r="B957" t="s">
        <v>9087</v>
      </c>
      <c r="C957" t="s">
        <v>9018</v>
      </c>
      <c r="D957" t="str">
        <f t="shared" si="14"/>
        <v>A-6007C</v>
      </c>
    </row>
    <row r="958" spans="1:4" x14ac:dyDescent="0.55000000000000004">
      <c r="A958" t="s">
        <v>9121</v>
      </c>
      <c r="B958" t="s">
        <v>9087</v>
      </c>
      <c r="C958" t="s">
        <v>9018</v>
      </c>
      <c r="D958" t="str">
        <f t="shared" si="14"/>
        <v>A-6007D</v>
      </c>
    </row>
    <row r="959" spans="1:4" x14ac:dyDescent="0.55000000000000004">
      <c r="A959" t="s">
        <v>9115</v>
      </c>
      <c r="B959" t="s">
        <v>9087</v>
      </c>
      <c r="C959" t="s">
        <v>9018</v>
      </c>
      <c r="D959" t="str">
        <f t="shared" si="14"/>
        <v>A-BWS-6</v>
      </c>
    </row>
    <row r="960" spans="1:4" x14ac:dyDescent="0.55000000000000004">
      <c r="A960" t="s">
        <v>9116</v>
      </c>
      <c r="B960" t="s">
        <v>9087</v>
      </c>
      <c r="C960" t="s">
        <v>9018</v>
      </c>
      <c r="D960" t="str">
        <f t="shared" si="14"/>
        <v>A-BWS-7</v>
      </c>
    </row>
    <row r="961" spans="1:4" x14ac:dyDescent="0.55000000000000004">
      <c r="A961" t="s">
        <v>9117</v>
      </c>
      <c r="B961" t="s">
        <v>9087</v>
      </c>
      <c r="C961" t="s">
        <v>9018</v>
      </c>
      <c r="D961" t="str">
        <f t="shared" si="14"/>
        <v>A-BWS-8</v>
      </c>
    </row>
    <row r="962" spans="1:4" x14ac:dyDescent="0.55000000000000004">
      <c r="A962" t="s">
        <v>9108</v>
      </c>
      <c r="B962" t="s">
        <v>9087</v>
      </c>
      <c r="C962" t="s">
        <v>9018</v>
      </c>
      <c r="D962" t="str">
        <f t="shared" ref="D962:D1025" si="15">LEFT(A962,LEN(A962))</f>
        <v>A-MVD-16A120</v>
      </c>
    </row>
    <row r="963" spans="1:4" x14ac:dyDescent="0.55000000000000004">
      <c r="A963" t="s">
        <v>9110</v>
      </c>
      <c r="B963" t="s">
        <v>9087</v>
      </c>
      <c r="C963" t="s">
        <v>9018</v>
      </c>
      <c r="D963" t="str">
        <f t="shared" si="15"/>
        <v>A-MVD-16A201</v>
      </c>
    </row>
    <row r="964" spans="1:4" x14ac:dyDescent="0.55000000000000004">
      <c r="A964" t="s">
        <v>9109</v>
      </c>
      <c r="B964" t="s">
        <v>9087</v>
      </c>
      <c r="C964" t="s">
        <v>9018</v>
      </c>
      <c r="D964" t="str">
        <f t="shared" si="15"/>
        <v>A-MVD-16B120</v>
      </c>
    </row>
    <row r="965" spans="1:4" x14ac:dyDescent="0.55000000000000004">
      <c r="A965" t="s">
        <v>9111</v>
      </c>
      <c r="B965" t="s">
        <v>9087</v>
      </c>
      <c r="C965" t="s">
        <v>9018</v>
      </c>
      <c r="D965" t="str">
        <f t="shared" si="15"/>
        <v>A-MVD-16B201</v>
      </c>
    </row>
    <row r="966" spans="1:4" x14ac:dyDescent="0.55000000000000004">
      <c r="A966" t="s">
        <v>9112</v>
      </c>
      <c r="B966" t="s">
        <v>9087</v>
      </c>
      <c r="C966" t="s">
        <v>9018</v>
      </c>
      <c r="D966" t="str">
        <f t="shared" si="15"/>
        <v>A-SVD-3</v>
      </c>
    </row>
    <row r="967" spans="1:4" x14ac:dyDescent="0.55000000000000004">
      <c r="A967" t="s">
        <v>9113</v>
      </c>
      <c r="B967" t="s">
        <v>9087</v>
      </c>
      <c r="C967" t="s">
        <v>9018</v>
      </c>
      <c r="D967" t="str">
        <f t="shared" si="15"/>
        <v>A-SVD-4</v>
      </c>
    </row>
    <row r="968" spans="1:4" x14ac:dyDescent="0.55000000000000004">
      <c r="A968" t="s">
        <v>9114</v>
      </c>
      <c r="B968" t="s">
        <v>9087</v>
      </c>
      <c r="C968" t="s">
        <v>9018</v>
      </c>
      <c r="D968" t="str">
        <f t="shared" si="15"/>
        <v>A-SVD-5</v>
      </c>
    </row>
    <row r="969" spans="1:4" x14ac:dyDescent="0.55000000000000004">
      <c r="A969">
        <v>466492570</v>
      </c>
      <c r="B969" t="s">
        <v>8451</v>
      </c>
      <c r="C969" t="s">
        <v>7861</v>
      </c>
      <c r="D969" t="str">
        <f t="shared" si="15"/>
        <v>466492570</v>
      </c>
    </row>
    <row r="970" spans="1:4" x14ac:dyDescent="0.55000000000000004">
      <c r="A970">
        <v>466492580</v>
      </c>
      <c r="B970" t="s">
        <v>8451</v>
      </c>
      <c r="C970" t="s">
        <v>7861</v>
      </c>
      <c r="D970" t="str">
        <f t="shared" si="15"/>
        <v>466492580</v>
      </c>
    </row>
    <row r="971" spans="1:4" x14ac:dyDescent="0.55000000000000004">
      <c r="A971" t="s">
        <v>2338</v>
      </c>
      <c r="B971" t="s">
        <v>8451</v>
      </c>
      <c r="C971" t="s">
        <v>8284</v>
      </c>
      <c r="D971" t="str">
        <f t="shared" si="15"/>
        <v>300-FT-023A</v>
      </c>
    </row>
    <row r="972" spans="1:4" x14ac:dyDescent="0.55000000000000004">
      <c r="A972" t="s">
        <v>1797</v>
      </c>
      <c r="B972" t="s">
        <v>8451</v>
      </c>
      <c r="C972" t="s">
        <v>8284</v>
      </c>
      <c r="D972" t="str">
        <f t="shared" si="15"/>
        <v>561-W7912</v>
      </c>
    </row>
    <row r="973" spans="1:4" x14ac:dyDescent="0.55000000000000004">
      <c r="A973">
        <v>91200</v>
      </c>
      <c r="B973" t="s">
        <v>8451</v>
      </c>
      <c r="C973" t="s">
        <v>8284</v>
      </c>
      <c r="D973" t="str">
        <f t="shared" si="15"/>
        <v>91200</v>
      </c>
    </row>
    <row r="974" spans="1:4" x14ac:dyDescent="0.55000000000000004">
      <c r="A974">
        <v>91351</v>
      </c>
      <c r="B974" t="s">
        <v>8451</v>
      </c>
      <c r="C974" t="s">
        <v>8284</v>
      </c>
      <c r="D974" t="str">
        <f t="shared" si="15"/>
        <v>91351</v>
      </c>
    </row>
    <row r="975" spans="1:4" x14ac:dyDescent="0.55000000000000004">
      <c r="A975">
        <v>990000146</v>
      </c>
      <c r="B975" t="s">
        <v>8451</v>
      </c>
      <c r="C975" t="s">
        <v>8284</v>
      </c>
      <c r="D975" t="str">
        <f t="shared" si="15"/>
        <v>990000146</v>
      </c>
    </row>
    <row r="976" spans="1:4" x14ac:dyDescent="0.55000000000000004">
      <c r="A976" t="s">
        <v>8902</v>
      </c>
      <c r="B976" t="s">
        <v>8451</v>
      </c>
      <c r="C976" t="s">
        <v>8284</v>
      </c>
      <c r="D976" t="str">
        <f t="shared" si="15"/>
        <v>PH6</v>
      </c>
    </row>
    <row r="977" spans="1:4" x14ac:dyDescent="0.55000000000000004">
      <c r="A977" t="s">
        <v>2816</v>
      </c>
      <c r="B977" t="s">
        <v>8451</v>
      </c>
      <c r="C977" t="s">
        <v>8284</v>
      </c>
      <c r="D977" t="str">
        <f t="shared" si="15"/>
        <v>RF002</v>
      </c>
    </row>
    <row r="978" spans="1:4" x14ac:dyDescent="0.55000000000000004">
      <c r="A978" t="s">
        <v>8900</v>
      </c>
      <c r="B978" t="s">
        <v>8451</v>
      </c>
      <c r="C978" t="s">
        <v>8284</v>
      </c>
      <c r="D978" t="str">
        <f t="shared" si="15"/>
        <v>RM003</v>
      </c>
    </row>
    <row r="979" spans="1:4" x14ac:dyDescent="0.55000000000000004">
      <c r="A979" t="s">
        <v>8901</v>
      </c>
      <c r="B979" t="s">
        <v>8451</v>
      </c>
      <c r="C979" t="s">
        <v>8284</v>
      </c>
      <c r="D979" t="str">
        <f t="shared" si="15"/>
        <v>SCICADDY</v>
      </c>
    </row>
    <row r="980" spans="1:4" x14ac:dyDescent="0.55000000000000004">
      <c r="A980" t="s">
        <v>2823</v>
      </c>
      <c r="B980" t="s">
        <v>8451</v>
      </c>
      <c r="C980" t="s">
        <v>8284</v>
      </c>
      <c r="D980" t="str">
        <f t="shared" si="15"/>
        <v>SF2IN</v>
      </c>
    </row>
    <row r="981" spans="1:4" x14ac:dyDescent="0.55000000000000004">
      <c r="A981" t="s">
        <v>3092</v>
      </c>
      <c r="B981" t="s">
        <v>8451</v>
      </c>
      <c r="C981" t="s">
        <v>8284</v>
      </c>
      <c r="D981" t="str">
        <f t="shared" si="15"/>
        <v>SF3IN</v>
      </c>
    </row>
    <row r="982" spans="1:4" x14ac:dyDescent="0.55000000000000004">
      <c r="A982">
        <v>10049</v>
      </c>
      <c r="B982" t="s">
        <v>7888</v>
      </c>
      <c r="C982" t="s">
        <v>7881</v>
      </c>
      <c r="D982" t="str">
        <f t="shared" si="15"/>
        <v>10049</v>
      </c>
    </row>
    <row r="983" spans="1:4" x14ac:dyDescent="0.55000000000000004">
      <c r="A983">
        <v>10058</v>
      </c>
      <c r="B983" t="s">
        <v>7888</v>
      </c>
      <c r="C983" t="s">
        <v>7881</v>
      </c>
      <c r="D983" t="str">
        <f t="shared" si="15"/>
        <v>10058</v>
      </c>
    </row>
    <row r="984" spans="1:4" x14ac:dyDescent="0.55000000000000004">
      <c r="A984">
        <v>10059</v>
      </c>
      <c r="B984" t="s">
        <v>7888</v>
      </c>
      <c r="C984" t="s">
        <v>7881</v>
      </c>
      <c r="D984" t="str">
        <f t="shared" si="15"/>
        <v>10059</v>
      </c>
    </row>
    <row r="985" spans="1:4" x14ac:dyDescent="0.55000000000000004">
      <c r="A985">
        <v>10082</v>
      </c>
      <c r="B985" t="s">
        <v>7888</v>
      </c>
      <c r="C985" t="s">
        <v>7881</v>
      </c>
      <c r="D985" t="str">
        <f t="shared" si="15"/>
        <v>10082</v>
      </c>
    </row>
    <row r="986" spans="1:4" x14ac:dyDescent="0.55000000000000004">
      <c r="A986">
        <v>10110</v>
      </c>
      <c r="B986" t="s">
        <v>7888</v>
      </c>
      <c r="C986" t="s">
        <v>7881</v>
      </c>
      <c r="D986" t="str">
        <f t="shared" si="15"/>
        <v>10110</v>
      </c>
    </row>
    <row r="987" spans="1:4" x14ac:dyDescent="0.55000000000000004">
      <c r="A987">
        <v>10115</v>
      </c>
      <c r="B987" t="s">
        <v>7888</v>
      </c>
      <c r="C987" t="s">
        <v>7881</v>
      </c>
      <c r="D987" t="str">
        <f t="shared" si="15"/>
        <v>10115</v>
      </c>
    </row>
    <row r="988" spans="1:4" x14ac:dyDescent="0.55000000000000004">
      <c r="A988">
        <v>10120</v>
      </c>
      <c r="B988" t="s">
        <v>7888</v>
      </c>
      <c r="C988" t="s">
        <v>7881</v>
      </c>
      <c r="D988" t="str">
        <f t="shared" si="15"/>
        <v>10120</v>
      </c>
    </row>
    <row r="989" spans="1:4" x14ac:dyDescent="0.55000000000000004">
      <c r="A989">
        <v>10176</v>
      </c>
      <c r="B989" t="s">
        <v>7888</v>
      </c>
      <c r="C989" t="s">
        <v>7881</v>
      </c>
      <c r="D989" t="str">
        <f t="shared" si="15"/>
        <v>10176</v>
      </c>
    </row>
    <row r="990" spans="1:4" x14ac:dyDescent="0.55000000000000004">
      <c r="A990">
        <v>10700</v>
      </c>
      <c r="B990" t="s">
        <v>7892</v>
      </c>
      <c r="C990" t="s">
        <v>7881</v>
      </c>
      <c r="D990" t="str">
        <f t="shared" si="15"/>
        <v>10700</v>
      </c>
    </row>
    <row r="991" spans="1:4" x14ac:dyDescent="0.55000000000000004">
      <c r="A991">
        <v>10702</v>
      </c>
      <c r="B991" t="s">
        <v>7892</v>
      </c>
      <c r="C991" t="s">
        <v>7881</v>
      </c>
      <c r="D991" t="str">
        <f t="shared" si="15"/>
        <v>10702</v>
      </c>
    </row>
    <row r="992" spans="1:4" x14ac:dyDescent="0.55000000000000004">
      <c r="A992">
        <v>10704</v>
      </c>
      <c r="B992" t="s">
        <v>7892</v>
      </c>
      <c r="C992" t="s">
        <v>7881</v>
      </c>
      <c r="D992" t="str">
        <f t="shared" si="15"/>
        <v>10704</v>
      </c>
    </row>
    <row r="993" spans="1:4" x14ac:dyDescent="0.55000000000000004">
      <c r="A993">
        <v>10708</v>
      </c>
      <c r="B993" t="s">
        <v>7892</v>
      </c>
      <c r="C993" t="s">
        <v>7881</v>
      </c>
      <c r="D993" t="str">
        <f t="shared" si="15"/>
        <v>10708</v>
      </c>
    </row>
    <row r="994" spans="1:4" x14ac:dyDescent="0.55000000000000004">
      <c r="A994">
        <v>10712</v>
      </c>
      <c r="B994" t="s">
        <v>7892</v>
      </c>
      <c r="C994" t="s">
        <v>7881</v>
      </c>
      <c r="D994" t="str">
        <f t="shared" si="15"/>
        <v>10712</v>
      </c>
    </row>
    <row r="995" spans="1:4" x14ac:dyDescent="0.55000000000000004">
      <c r="A995" t="s">
        <v>1341</v>
      </c>
      <c r="B995" t="s">
        <v>8098</v>
      </c>
      <c r="C995" t="s">
        <v>7854</v>
      </c>
      <c r="D995" t="str">
        <f t="shared" si="15"/>
        <v>QJ363C-1000-1-N</v>
      </c>
    </row>
    <row r="996" spans="1:4" x14ac:dyDescent="0.55000000000000004">
      <c r="A996" t="s">
        <v>8099</v>
      </c>
      <c r="B996" t="s">
        <v>8098</v>
      </c>
      <c r="C996" t="s">
        <v>7854</v>
      </c>
      <c r="D996" t="str">
        <f t="shared" si="15"/>
        <v>QJ363C-1000-2-N</v>
      </c>
    </row>
    <row r="997" spans="1:4" x14ac:dyDescent="0.55000000000000004">
      <c r="A997" t="s">
        <v>2722</v>
      </c>
      <c r="B997" t="s">
        <v>8098</v>
      </c>
      <c r="C997" t="s">
        <v>7854</v>
      </c>
      <c r="D997" t="str">
        <f t="shared" si="15"/>
        <v>QJ363C-500-1-NY</v>
      </c>
    </row>
    <row r="998" spans="1:4" x14ac:dyDescent="0.55000000000000004">
      <c r="A998" t="s">
        <v>144</v>
      </c>
      <c r="B998" t="s">
        <v>8098</v>
      </c>
      <c r="C998" t="s">
        <v>7854</v>
      </c>
      <c r="D998" t="str">
        <f t="shared" si="15"/>
        <v>QJ363C-500-2-NY</v>
      </c>
    </row>
    <row r="999" spans="1:4" x14ac:dyDescent="0.55000000000000004">
      <c r="A999" t="s">
        <v>810</v>
      </c>
      <c r="B999" t="s">
        <v>8098</v>
      </c>
      <c r="C999" t="s">
        <v>7854</v>
      </c>
      <c r="D999" t="str">
        <f t="shared" si="15"/>
        <v>QJ363C-750-1-NY</v>
      </c>
    </row>
    <row r="1000" spans="1:4" x14ac:dyDescent="0.55000000000000004">
      <c r="A1000" t="s">
        <v>1331</v>
      </c>
      <c r="B1000" t="s">
        <v>8098</v>
      </c>
      <c r="C1000" t="s">
        <v>7854</v>
      </c>
      <c r="D1000" t="str">
        <f t="shared" si="15"/>
        <v>QJ363C-750-2-NY</v>
      </c>
    </row>
    <row r="1001" spans="1:4" x14ac:dyDescent="0.55000000000000004">
      <c r="A1001" t="s">
        <v>2579</v>
      </c>
      <c r="B1001" t="s">
        <v>8098</v>
      </c>
      <c r="C1001" t="s">
        <v>7854</v>
      </c>
      <c r="D1001" t="str">
        <f t="shared" si="15"/>
        <v>QJ364C-1000-1-N</v>
      </c>
    </row>
    <row r="1002" spans="1:4" x14ac:dyDescent="0.55000000000000004">
      <c r="A1002" t="s">
        <v>8103</v>
      </c>
      <c r="B1002" t="s">
        <v>8098</v>
      </c>
      <c r="C1002" t="s">
        <v>7854</v>
      </c>
      <c r="D1002" t="str">
        <f t="shared" si="15"/>
        <v>QJ364C-1000-2-N</v>
      </c>
    </row>
    <row r="1003" spans="1:4" x14ac:dyDescent="0.55000000000000004">
      <c r="A1003" t="s">
        <v>8100</v>
      </c>
      <c r="B1003" t="s">
        <v>8098</v>
      </c>
      <c r="C1003" t="s">
        <v>7854</v>
      </c>
      <c r="D1003" t="str">
        <f t="shared" si="15"/>
        <v>QJ364C-500-1-NY</v>
      </c>
    </row>
    <row r="1004" spans="1:4" x14ac:dyDescent="0.55000000000000004">
      <c r="A1004" t="s">
        <v>8102</v>
      </c>
      <c r="B1004" t="s">
        <v>8098</v>
      </c>
      <c r="C1004" t="s">
        <v>7854</v>
      </c>
      <c r="D1004" t="str">
        <f t="shared" si="15"/>
        <v>QJ364C-500-2-NY</v>
      </c>
    </row>
    <row r="1005" spans="1:4" x14ac:dyDescent="0.55000000000000004">
      <c r="A1005" t="s">
        <v>8101</v>
      </c>
      <c r="B1005" t="s">
        <v>8098</v>
      </c>
      <c r="C1005" t="s">
        <v>7854</v>
      </c>
      <c r="D1005" t="str">
        <f t="shared" si="15"/>
        <v>QJ364C-750-1-NY</v>
      </c>
    </row>
    <row r="1006" spans="1:4" x14ac:dyDescent="0.55000000000000004">
      <c r="A1006" t="s">
        <v>8104</v>
      </c>
      <c r="B1006" t="s">
        <v>8098</v>
      </c>
      <c r="C1006" t="s">
        <v>7854</v>
      </c>
      <c r="D1006" t="str">
        <f t="shared" si="15"/>
        <v>QJ364C-750-2-NY</v>
      </c>
    </row>
    <row r="1007" spans="1:4" x14ac:dyDescent="0.55000000000000004">
      <c r="A1007" t="s">
        <v>8107</v>
      </c>
      <c r="B1007" t="s">
        <v>8098</v>
      </c>
      <c r="C1007" t="s">
        <v>7854</v>
      </c>
      <c r="D1007" t="str">
        <f t="shared" si="15"/>
        <v>QJ365C-1000-1-N</v>
      </c>
    </row>
    <row r="1008" spans="1:4" x14ac:dyDescent="0.55000000000000004">
      <c r="A1008" t="s">
        <v>8110</v>
      </c>
      <c r="B1008" t="s">
        <v>8098</v>
      </c>
      <c r="C1008" t="s">
        <v>7854</v>
      </c>
      <c r="D1008" t="str">
        <f t="shared" si="15"/>
        <v>QJ365C-1000-2-N</v>
      </c>
    </row>
    <row r="1009" spans="1:4" x14ac:dyDescent="0.55000000000000004">
      <c r="A1009" t="s">
        <v>8106</v>
      </c>
      <c r="B1009" t="s">
        <v>8098</v>
      </c>
      <c r="C1009" t="s">
        <v>7854</v>
      </c>
      <c r="D1009" t="str">
        <f t="shared" si="15"/>
        <v>QJ365C-500-1-NY</v>
      </c>
    </row>
    <row r="1010" spans="1:4" x14ac:dyDescent="0.55000000000000004">
      <c r="A1010" t="s">
        <v>8108</v>
      </c>
      <c r="B1010" t="s">
        <v>8098</v>
      </c>
      <c r="C1010" t="s">
        <v>7854</v>
      </c>
      <c r="D1010" t="str">
        <f t="shared" si="15"/>
        <v>QJ365C-500-2-NY</v>
      </c>
    </row>
    <row r="1011" spans="1:4" x14ac:dyDescent="0.55000000000000004">
      <c r="A1011" t="s">
        <v>3139</v>
      </c>
      <c r="B1011" t="s">
        <v>8098</v>
      </c>
      <c r="C1011" t="s">
        <v>7854</v>
      </c>
      <c r="D1011" t="str">
        <f t="shared" si="15"/>
        <v>QJ365C-750-1-NY</v>
      </c>
    </row>
    <row r="1012" spans="1:4" x14ac:dyDescent="0.55000000000000004">
      <c r="A1012" t="s">
        <v>8109</v>
      </c>
      <c r="B1012" t="s">
        <v>8098</v>
      </c>
      <c r="C1012" t="s">
        <v>7854</v>
      </c>
      <c r="D1012" t="str">
        <f t="shared" si="15"/>
        <v>QJ365C-750-2-NY</v>
      </c>
    </row>
    <row r="1013" spans="1:4" x14ac:dyDescent="0.55000000000000004">
      <c r="A1013" t="s">
        <v>3150</v>
      </c>
      <c r="B1013" t="s">
        <v>8097</v>
      </c>
      <c r="C1013" t="s">
        <v>7854</v>
      </c>
      <c r="D1013" t="str">
        <f t="shared" si="15"/>
        <v>QJ363C-1/2-NYB</v>
      </c>
    </row>
    <row r="1014" spans="1:4" x14ac:dyDescent="0.55000000000000004">
      <c r="A1014" t="s">
        <v>1751</v>
      </c>
      <c r="B1014" t="s">
        <v>8097</v>
      </c>
      <c r="C1014" t="s">
        <v>7854</v>
      </c>
      <c r="D1014" t="str">
        <f t="shared" si="15"/>
        <v>QJ363C-1-NYB</v>
      </c>
    </row>
    <row r="1015" spans="1:4" x14ac:dyDescent="0.55000000000000004">
      <c r="A1015" t="s">
        <v>2471</v>
      </c>
      <c r="B1015" t="s">
        <v>8097</v>
      </c>
      <c r="C1015" t="s">
        <v>7854</v>
      </c>
      <c r="D1015" t="str">
        <f t="shared" si="15"/>
        <v>QJ363C-3/4-NYB</v>
      </c>
    </row>
    <row r="1016" spans="1:4" x14ac:dyDescent="0.55000000000000004">
      <c r="A1016" t="s">
        <v>3644</v>
      </c>
      <c r="B1016" t="s">
        <v>8097</v>
      </c>
      <c r="C1016" t="s">
        <v>7854</v>
      </c>
      <c r="D1016" t="str">
        <f t="shared" si="15"/>
        <v>QJ364C-1/2-NYB</v>
      </c>
    </row>
    <row r="1017" spans="1:4" x14ac:dyDescent="0.55000000000000004">
      <c r="A1017" t="s">
        <v>1570</v>
      </c>
      <c r="B1017" t="s">
        <v>8097</v>
      </c>
      <c r="C1017" t="s">
        <v>7854</v>
      </c>
      <c r="D1017" t="str">
        <f t="shared" si="15"/>
        <v>QJ364C-1-NYB</v>
      </c>
    </row>
    <row r="1018" spans="1:4" x14ac:dyDescent="0.55000000000000004">
      <c r="A1018" t="s">
        <v>3000</v>
      </c>
      <c r="B1018" t="s">
        <v>8097</v>
      </c>
      <c r="C1018" t="s">
        <v>7854</v>
      </c>
      <c r="D1018" t="str">
        <f t="shared" si="15"/>
        <v>QJ364C-3/4-NYB</v>
      </c>
    </row>
    <row r="1019" spans="1:4" x14ac:dyDescent="0.55000000000000004">
      <c r="A1019" t="s">
        <v>8105</v>
      </c>
      <c r="B1019" t="s">
        <v>8097</v>
      </c>
      <c r="C1019" t="s">
        <v>7854</v>
      </c>
      <c r="D1019" t="str">
        <f t="shared" si="15"/>
        <v>QJ365C-1/2-NYB</v>
      </c>
    </row>
    <row r="1020" spans="1:4" x14ac:dyDescent="0.55000000000000004">
      <c r="A1020" t="s">
        <v>2390</v>
      </c>
      <c r="B1020" t="s">
        <v>8097</v>
      </c>
      <c r="C1020" t="s">
        <v>7854</v>
      </c>
      <c r="D1020" t="str">
        <f t="shared" si="15"/>
        <v>QJ365C-1-NYB</v>
      </c>
    </row>
    <row r="1021" spans="1:4" x14ac:dyDescent="0.55000000000000004">
      <c r="A1021" t="s">
        <v>2948</v>
      </c>
      <c r="B1021" t="s">
        <v>8097</v>
      </c>
      <c r="C1021" t="s">
        <v>7854</v>
      </c>
      <c r="D1021" t="str">
        <f t="shared" si="15"/>
        <v>QJ365C-3/4-NYB</v>
      </c>
    </row>
    <row r="1022" spans="1:4" x14ac:dyDescent="0.55000000000000004">
      <c r="A1022" t="s">
        <v>9054</v>
      </c>
      <c r="B1022" t="s">
        <v>8957</v>
      </c>
      <c r="C1022" t="s">
        <v>9018</v>
      </c>
      <c r="D1022" t="str">
        <f t="shared" si="15"/>
        <v>22-63-F</v>
      </c>
    </row>
    <row r="1023" spans="1:4" x14ac:dyDescent="0.55000000000000004">
      <c r="A1023" t="s">
        <v>9055</v>
      </c>
      <c r="B1023" t="s">
        <v>8957</v>
      </c>
      <c r="C1023" t="s">
        <v>9018</v>
      </c>
      <c r="D1023" t="str">
        <f t="shared" si="15"/>
        <v>22-63-FC</v>
      </c>
    </row>
    <row r="1024" spans="1:4" x14ac:dyDescent="0.55000000000000004">
      <c r="A1024" t="s">
        <v>9047</v>
      </c>
      <c r="B1024" t="s">
        <v>8957</v>
      </c>
      <c r="C1024" t="s">
        <v>9018</v>
      </c>
      <c r="D1024" t="str">
        <f t="shared" si="15"/>
        <v>A-1103</v>
      </c>
    </row>
    <row r="1025" spans="1:4" x14ac:dyDescent="0.55000000000000004">
      <c r="A1025" t="s">
        <v>9038</v>
      </c>
      <c r="B1025" t="s">
        <v>8957</v>
      </c>
      <c r="C1025" t="s">
        <v>9018</v>
      </c>
      <c r="D1025" t="str">
        <f t="shared" si="15"/>
        <v>A-524</v>
      </c>
    </row>
    <row r="1026" spans="1:4" x14ac:dyDescent="0.55000000000000004">
      <c r="A1026" t="s">
        <v>9039</v>
      </c>
      <c r="B1026" t="s">
        <v>8957</v>
      </c>
      <c r="C1026" t="s">
        <v>9018</v>
      </c>
      <c r="D1026" t="str">
        <f t="shared" ref="D1026:D1089" si="16">LEFT(A1026,LEN(A1026))</f>
        <v>A-524-A</v>
      </c>
    </row>
    <row r="1027" spans="1:4" x14ac:dyDescent="0.55000000000000004">
      <c r="A1027" t="s">
        <v>9040</v>
      </c>
      <c r="B1027" t="s">
        <v>8957</v>
      </c>
      <c r="C1027" t="s">
        <v>9018</v>
      </c>
      <c r="D1027" t="str">
        <f t="shared" si="16"/>
        <v>A-524-B</v>
      </c>
    </row>
    <row r="1028" spans="1:4" x14ac:dyDescent="0.55000000000000004">
      <c r="A1028" t="s">
        <v>9041</v>
      </c>
      <c r="B1028" t="s">
        <v>8957</v>
      </c>
      <c r="C1028" t="s">
        <v>9018</v>
      </c>
      <c r="D1028" t="str">
        <f t="shared" si="16"/>
        <v>A-524-C</v>
      </c>
    </row>
    <row r="1029" spans="1:4" x14ac:dyDescent="0.55000000000000004">
      <c r="A1029" t="s">
        <v>9062</v>
      </c>
      <c r="B1029" t="s">
        <v>8957</v>
      </c>
      <c r="C1029" t="s">
        <v>9018</v>
      </c>
      <c r="D1029" t="str">
        <f t="shared" si="16"/>
        <v>A-524-WB</v>
      </c>
    </row>
    <row r="1030" spans="1:4" x14ac:dyDescent="0.55000000000000004">
      <c r="A1030" t="s">
        <v>9048</v>
      </c>
      <c r="B1030" t="s">
        <v>8957</v>
      </c>
      <c r="C1030" t="s">
        <v>9018</v>
      </c>
      <c r="D1030" t="str">
        <f t="shared" si="16"/>
        <v>A-525</v>
      </c>
    </row>
    <row r="1031" spans="1:4" x14ac:dyDescent="0.55000000000000004">
      <c r="A1031" t="s">
        <v>9049</v>
      </c>
      <c r="B1031" t="s">
        <v>8957</v>
      </c>
      <c r="C1031" t="s">
        <v>9018</v>
      </c>
      <c r="D1031" t="str">
        <f t="shared" si="16"/>
        <v>A-525-B</v>
      </c>
    </row>
    <row r="1032" spans="1:4" x14ac:dyDescent="0.55000000000000004">
      <c r="A1032" t="s">
        <v>9056</v>
      </c>
      <c r="B1032" t="s">
        <v>8957</v>
      </c>
      <c r="C1032" t="s">
        <v>9018</v>
      </c>
      <c r="D1032" t="str">
        <f t="shared" si="16"/>
        <v>A-529</v>
      </c>
    </row>
    <row r="1033" spans="1:4" x14ac:dyDescent="0.55000000000000004">
      <c r="A1033" t="s">
        <v>9057</v>
      </c>
      <c r="B1033" t="s">
        <v>8957</v>
      </c>
      <c r="C1033" t="s">
        <v>9018</v>
      </c>
      <c r="D1033" t="str">
        <f t="shared" si="16"/>
        <v>A-529-C</v>
      </c>
    </row>
    <row r="1034" spans="1:4" x14ac:dyDescent="0.55000000000000004">
      <c r="A1034" t="s">
        <v>9042</v>
      </c>
      <c r="B1034" t="s">
        <v>8957</v>
      </c>
      <c r="C1034" t="s">
        <v>9018</v>
      </c>
      <c r="D1034" t="str">
        <f t="shared" si="16"/>
        <v>A-532</v>
      </c>
    </row>
    <row r="1035" spans="1:4" x14ac:dyDescent="0.55000000000000004">
      <c r="A1035" t="s">
        <v>9043</v>
      </c>
      <c r="B1035" t="s">
        <v>8957</v>
      </c>
      <c r="C1035" t="s">
        <v>9018</v>
      </c>
      <c r="D1035" t="str">
        <f t="shared" si="16"/>
        <v>A-533-G</v>
      </c>
    </row>
    <row r="1036" spans="1:4" x14ac:dyDescent="0.55000000000000004">
      <c r="A1036" t="s">
        <v>9044</v>
      </c>
      <c r="B1036" t="s">
        <v>8957</v>
      </c>
      <c r="C1036" t="s">
        <v>9018</v>
      </c>
      <c r="D1036" t="str">
        <f t="shared" si="16"/>
        <v>A-534</v>
      </c>
    </row>
    <row r="1037" spans="1:4" x14ac:dyDescent="0.55000000000000004">
      <c r="A1037" t="s">
        <v>9058</v>
      </c>
      <c r="B1037" t="s">
        <v>8957</v>
      </c>
      <c r="C1037" t="s">
        <v>9018</v>
      </c>
      <c r="D1037" t="str">
        <f t="shared" si="16"/>
        <v>A-535</v>
      </c>
    </row>
    <row r="1038" spans="1:4" x14ac:dyDescent="0.55000000000000004">
      <c r="A1038" t="s">
        <v>9059</v>
      </c>
      <c r="B1038" t="s">
        <v>8957</v>
      </c>
      <c r="C1038" t="s">
        <v>9018</v>
      </c>
      <c r="D1038" t="str">
        <f t="shared" si="16"/>
        <v>A-535-C</v>
      </c>
    </row>
    <row r="1039" spans="1:4" x14ac:dyDescent="0.55000000000000004">
      <c r="A1039" t="s">
        <v>9045</v>
      </c>
      <c r="B1039" t="s">
        <v>8957</v>
      </c>
      <c r="C1039" t="s">
        <v>9018</v>
      </c>
      <c r="D1039" t="str">
        <f t="shared" si="16"/>
        <v>A-540</v>
      </c>
    </row>
    <row r="1040" spans="1:4" x14ac:dyDescent="0.55000000000000004">
      <c r="A1040" t="s">
        <v>9046</v>
      </c>
      <c r="B1040" t="s">
        <v>8957</v>
      </c>
      <c r="C1040" t="s">
        <v>9018</v>
      </c>
      <c r="D1040" t="str">
        <f t="shared" si="16"/>
        <v>A-542</v>
      </c>
    </row>
    <row r="1041" spans="1:4" x14ac:dyDescent="0.55000000000000004">
      <c r="A1041" t="s">
        <v>9050</v>
      </c>
      <c r="B1041" t="s">
        <v>8957</v>
      </c>
      <c r="C1041" t="s">
        <v>9018</v>
      </c>
      <c r="D1041" t="str">
        <f t="shared" si="16"/>
        <v>A-544</v>
      </c>
    </row>
    <row r="1042" spans="1:4" x14ac:dyDescent="0.55000000000000004">
      <c r="A1042" t="s">
        <v>9060</v>
      </c>
      <c r="B1042" t="s">
        <v>8957</v>
      </c>
      <c r="C1042" t="s">
        <v>9018</v>
      </c>
      <c r="D1042" t="str">
        <f t="shared" si="16"/>
        <v>A-545</v>
      </c>
    </row>
    <row r="1043" spans="1:4" x14ac:dyDescent="0.55000000000000004">
      <c r="A1043" t="s">
        <v>9061</v>
      </c>
      <c r="B1043" t="s">
        <v>8957</v>
      </c>
      <c r="C1043" t="s">
        <v>9018</v>
      </c>
      <c r="D1043" t="str">
        <f t="shared" si="16"/>
        <v>A-545-C</v>
      </c>
    </row>
    <row r="1044" spans="1:4" x14ac:dyDescent="0.55000000000000004">
      <c r="A1044" t="s">
        <v>9051</v>
      </c>
      <c r="B1044" t="s">
        <v>8957</v>
      </c>
      <c r="C1044" t="s">
        <v>9018</v>
      </c>
      <c r="D1044" t="str">
        <f t="shared" si="16"/>
        <v>A-580</v>
      </c>
    </row>
    <row r="1045" spans="1:4" x14ac:dyDescent="0.55000000000000004">
      <c r="A1045" t="s">
        <v>9052</v>
      </c>
      <c r="B1045" t="s">
        <v>8957</v>
      </c>
      <c r="C1045" t="s">
        <v>9018</v>
      </c>
      <c r="D1045" t="str">
        <f t="shared" si="16"/>
        <v>A-582</v>
      </c>
    </row>
    <row r="1046" spans="1:4" x14ac:dyDescent="0.55000000000000004">
      <c r="A1046" t="s">
        <v>9053</v>
      </c>
      <c r="B1046" t="s">
        <v>8957</v>
      </c>
      <c r="C1046" t="s">
        <v>9018</v>
      </c>
      <c r="D1046" t="str">
        <f t="shared" si="16"/>
        <v>A-584</v>
      </c>
    </row>
    <row r="1047" spans="1:4" x14ac:dyDescent="0.55000000000000004">
      <c r="A1047" t="s">
        <v>8956</v>
      </c>
      <c r="B1047" t="s">
        <v>8957</v>
      </c>
      <c r="C1047" t="s">
        <v>8947</v>
      </c>
      <c r="D1047" t="str">
        <f t="shared" si="16"/>
        <v>AL107</v>
      </c>
    </row>
    <row r="1048" spans="1:4" x14ac:dyDescent="0.55000000000000004">
      <c r="A1048" t="s">
        <v>8958</v>
      </c>
      <c r="B1048" t="s">
        <v>8957</v>
      </c>
      <c r="C1048" t="s">
        <v>8947</v>
      </c>
      <c r="D1048" t="str">
        <f t="shared" si="16"/>
        <v>AL109</v>
      </c>
    </row>
    <row r="1049" spans="1:4" x14ac:dyDescent="0.55000000000000004">
      <c r="A1049" t="s">
        <v>8959</v>
      </c>
      <c r="B1049" t="s">
        <v>8957</v>
      </c>
      <c r="C1049" t="s">
        <v>8947</v>
      </c>
      <c r="D1049" t="str">
        <f t="shared" si="16"/>
        <v>AL111</v>
      </c>
    </row>
    <row r="1050" spans="1:4" x14ac:dyDescent="0.55000000000000004">
      <c r="A1050" t="s">
        <v>9029</v>
      </c>
      <c r="B1050" t="s">
        <v>8946</v>
      </c>
      <c r="C1050" t="s">
        <v>9018</v>
      </c>
      <c r="D1050" t="str">
        <f t="shared" si="16"/>
        <v>A-1101</v>
      </c>
    </row>
    <row r="1051" spans="1:4" x14ac:dyDescent="0.55000000000000004">
      <c r="A1051" t="s">
        <v>9027</v>
      </c>
      <c r="B1051" t="s">
        <v>8946</v>
      </c>
      <c r="C1051" t="s">
        <v>9018</v>
      </c>
      <c r="D1051" t="str">
        <f t="shared" si="16"/>
        <v>A-527</v>
      </c>
    </row>
    <row r="1052" spans="1:4" x14ac:dyDescent="0.55000000000000004">
      <c r="A1052" t="s">
        <v>9066</v>
      </c>
      <c r="B1052" t="s">
        <v>8946</v>
      </c>
      <c r="C1052" t="s">
        <v>9018</v>
      </c>
      <c r="D1052" t="str">
        <f t="shared" si="16"/>
        <v>A-528-CL</v>
      </c>
    </row>
    <row r="1053" spans="1:4" x14ac:dyDescent="0.55000000000000004">
      <c r="A1053" t="s">
        <v>9028</v>
      </c>
      <c r="B1053" t="s">
        <v>8946</v>
      </c>
      <c r="C1053" t="s">
        <v>9018</v>
      </c>
      <c r="D1053" t="str">
        <f t="shared" si="16"/>
        <v>A-551</v>
      </c>
    </row>
    <row r="1054" spans="1:4" x14ac:dyDescent="0.55000000000000004">
      <c r="A1054" t="s">
        <v>9067</v>
      </c>
      <c r="B1054" t="s">
        <v>8946</v>
      </c>
      <c r="C1054" t="s">
        <v>9018</v>
      </c>
      <c r="D1054" t="str">
        <f t="shared" si="16"/>
        <v>A-552-Cl</v>
      </c>
    </row>
    <row r="1055" spans="1:4" x14ac:dyDescent="0.55000000000000004">
      <c r="A1055" t="s">
        <v>9034</v>
      </c>
      <c r="B1055" t="s">
        <v>8946</v>
      </c>
      <c r="C1055" t="s">
        <v>9018</v>
      </c>
      <c r="D1055" t="str">
        <f t="shared" si="16"/>
        <v>A-577-B</v>
      </c>
    </row>
    <row r="1056" spans="1:4" x14ac:dyDescent="0.55000000000000004">
      <c r="A1056" t="s">
        <v>9035</v>
      </c>
      <c r="B1056" t="s">
        <v>8946</v>
      </c>
      <c r="C1056" t="s">
        <v>9018</v>
      </c>
      <c r="D1056" t="str">
        <f t="shared" si="16"/>
        <v>A-577-C</v>
      </c>
    </row>
    <row r="1057" spans="1:4" x14ac:dyDescent="0.55000000000000004">
      <c r="A1057" t="s">
        <v>9036</v>
      </c>
      <c r="B1057" t="s">
        <v>8946</v>
      </c>
      <c r="C1057" t="s">
        <v>9018</v>
      </c>
      <c r="D1057" t="str">
        <f t="shared" si="16"/>
        <v>A-577-D</v>
      </c>
    </row>
    <row r="1058" spans="1:4" x14ac:dyDescent="0.55000000000000004">
      <c r="A1058" t="s">
        <v>9037</v>
      </c>
      <c r="B1058" t="s">
        <v>8946</v>
      </c>
      <c r="C1058" t="s">
        <v>9018</v>
      </c>
      <c r="D1058" t="str">
        <f t="shared" si="16"/>
        <v>A-577-G</v>
      </c>
    </row>
    <row r="1059" spans="1:4" x14ac:dyDescent="0.55000000000000004">
      <c r="A1059" t="s">
        <v>9024</v>
      </c>
      <c r="B1059" t="s">
        <v>8946</v>
      </c>
      <c r="C1059" t="s">
        <v>9018</v>
      </c>
      <c r="D1059" t="str">
        <f t="shared" si="16"/>
        <v>B-521</v>
      </c>
    </row>
    <row r="1060" spans="1:4" x14ac:dyDescent="0.55000000000000004">
      <c r="A1060" t="s">
        <v>9025</v>
      </c>
      <c r="B1060" t="s">
        <v>8946</v>
      </c>
      <c r="C1060" t="s">
        <v>9018</v>
      </c>
      <c r="D1060" t="str">
        <f t="shared" si="16"/>
        <v>B521B</v>
      </c>
    </row>
    <row r="1061" spans="1:4" x14ac:dyDescent="0.55000000000000004">
      <c r="A1061" t="s">
        <v>9026</v>
      </c>
      <c r="B1061" t="s">
        <v>8946</v>
      </c>
      <c r="C1061" t="s">
        <v>9018</v>
      </c>
      <c r="D1061" t="str">
        <f t="shared" si="16"/>
        <v>B-521-BWL</v>
      </c>
    </row>
    <row r="1062" spans="1:4" x14ac:dyDescent="0.55000000000000004">
      <c r="A1062" t="s">
        <v>9030</v>
      </c>
      <c r="B1062" t="s">
        <v>8946</v>
      </c>
      <c r="C1062" t="s">
        <v>9018</v>
      </c>
      <c r="D1062" t="str">
        <f t="shared" si="16"/>
        <v>B-522</v>
      </c>
    </row>
    <row r="1063" spans="1:4" x14ac:dyDescent="0.55000000000000004">
      <c r="A1063" t="s">
        <v>9032</v>
      </c>
      <c r="B1063" t="s">
        <v>8946</v>
      </c>
      <c r="C1063" t="s">
        <v>9018</v>
      </c>
      <c r="D1063" t="str">
        <f t="shared" si="16"/>
        <v>B-522-B</v>
      </c>
    </row>
    <row r="1064" spans="1:4" x14ac:dyDescent="0.55000000000000004">
      <c r="A1064" t="s">
        <v>9033</v>
      </c>
      <c r="B1064" t="s">
        <v>8946</v>
      </c>
      <c r="C1064" t="s">
        <v>9018</v>
      </c>
      <c r="D1064" t="str">
        <f t="shared" si="16"/>
        <v>B-522-BWL</v>
      </c>
    </row>
    <row r="1065" spans="1:4" x14ac:dyDescent="0.55000000000000004">
      <c r="A1065" t="s">
        <v>9031</v>
      </c>
      <c r="B1065" t="s">
        <v>8946</v>
      </c>
      <c r="C1065" t="s">
        <v>9018</v>
      </c>
      <c r="D1065" t="str">
        <f t="shared" si="16"/>
        <v>B-522-WL</v>
      </c>
    </row>
    <row r="1066" spans="1:4" x14ac:dyDescent="0.55000000000000004">
      <c r="A1066" t="s">
        <v>9023</v>
      </c>
      <c r="B1066" t="s">
        <v>8946</v>
      </c>
      <c r="C1066" t="s">
        <v>9018</v>
      </c>
      <c r="D1066" t="str">
        <f t="shared" si="16"/>
        <v>B-523</v>
      </c>
    </row>
    <row r="1067" spans="1:4" x14ac:dyDescent="0.55000000000000004">
      <c r="A1067" t="s">
        <v>9064</v>
      </c>
      <c r="B1067" t="s">
        <v>8946</v>
      </c>
      <c r="C1067" t="s">
        <v>9018</v>
      </c>
      <c r="D1067" t="str">
        <f t="shared" si="16"/>
        <v>B-526A-CL</v>
      </c>
    </row>
    <row r="1068" spans="1:4" x14ac:dyDescent="0.55000000000000004">
      <c r="A1068" t="s">
        <v>9065</v>
      </c>
      <c r="B1068" t="s">
        <v>8946</v>
      </c>
      <c r="C1068" t="s">
        <v>9018</v>
      </c>
      <c r="D1068" t="str">
        <f t="shared" si="16"/>
        <v>B-526C-CL</v>
      </c>
    </row>
    <row r="1069" spans="1:4" x14ac:dyDescent="0.55000000000000004">
      <c r="A1069" t="s">
        <v>9063</v>
      </c>
      <c r="B1069" t="s">
        <v>8946</v>
      </c>
      <c r="C1069" t="s">
        <v>9018</v>
      </c>
      <c r="D1069" t="str">
        <f t="shared" si="16"/>
        <v>B-526-CL</v>
      </c>
    </row>
    <row r="1070" spans="1:4" x14ac:dyDescent="0.55000000000000004">
      <c r="A1070" t="s">
        <v>8949</v>
      </c>
      <c r="B1070" t="s">
        <v>8946</v>
      </c>
      <c r="C1070" t="s">
        <v>8947</v>
      </c>
      <c r="D1070" t="str">
        <f t="shared" si="16"/>
        <v>FM125-1000</v>
      </c>
    </row>
    <row r="1071" spans="1:4" x14ac:dyDescent="0.55000000000000004">
      <c r="A1071" t="s">
        <v>8950</v>
      </c>
      <c r="B1071" t="s">
        <v>8946</v>
      </c>
      <c r="C1071" t="s">
        <v>8947</v>
      </c>
      <c r="D1071" t="str">
        <f t="shared" si="16"/>
        <v>FM125-1004</v>
      </c>
    </row>
    <row r="1072" spans="1:4" x14ac:dyDescent="0.55000000000000004">
      <c r="A1072" t="s">
        <v>8945</v>
      </c>
      <c r="B1072" t="s">
        <v>8946</v>
      </c>
      <c r="C1072" t="s">
        <v>8947</v>
      </c>
      <c r="D1072" t="str">
        <f t="shared" si="16"/>
        <v>RB1-1000</v>
      </c>
    </row>
    <row r="1073" spans="1:4" x14ac:dyDescent="0.55000000000000004">
      <c r="A1073" t="s">
        <v>8948</v>
      </c>
      <c r="B1073" t="s">
        <v>8946</v>
      </c>
      <c r="C1073" t="s">
        <v>8947</v>
      </c>
      <c r="D1073" t="str">
        <f t="shared" si="16"/>
        <v>RB1-1001</v>
      </c>
    </row>
    <row r="1074" spans="1:4" x14ac:dyDescent="0.55000000000000004">
      <c r="A1074" t="s">
        <v>8144</v>
      </c>
      <c r="B1074" t="s">
        <v>8141</v>
      </c>
      <c r="C1074" t="s">
        <v>7897</v>
      </c>
      <c r="D1074" t="str">
        <f t="shared" si="16"/>
        <v>ASG160</v>
      </c>
    </row>
    <row r="1075" spans="1:4" x14ac:dyDescent="0.55000000000000004">
      <c r="A1075" t="s">
        <v>8142</v>
      </c>
      <c r="B1075" t="s">
        <v>8141</v>
      </c>
      <c r="C1075" t="s">
        <v>7897</v>
      </c>
      <c r="D1075" t="str">
        <f t="shared" si="16"/>
        <v>ASG1604</v>
      </c>
    </row>
    <row r="1076" spans="1:4" x14ac:dyDescent="0.55000000000000004">
      <c r="A1076" t="s">
        <v>8143</v>
      </c>
      <c r="B1076" t="s">
        <v>8141</v>
      </c>
      <c r="C1076" t="s">
        <v>7897</v>
      </c>
      <c r="D1076" t="str">
        <f t="shared" si="16"/>
        <v>ASG400</v>
      </c>
    </row>
    <row r="1077" spans="1:4" x14ac:dyDescent="0.55000000000000004">
      <c r="A1077" t="s">
        <v>4983</v>
      </c>
      <c r="B1077" t="s">
        <v>8141</v>
      </c>
      <c r="C1077" t="s">
        <v>7897</v>
      </c>
      <c r="D1077" t="str">
        <f t="shared" si="16"/>
        <v>ASG60</v>
      </c>
    </row>
    <row r="1078" spans="1:4" x14ac:dyDescent="0.55000000000000004">
      <c r="A1078" t="s">
        <v>2363</v>
      </c>
      <c r="B1078" t="s">
        <v>8141</v>
      </c>
      <c r="C1078" t="s">
        <v>7897</v>
      </c>
      <c r="D1078" t="str">
        <f t="shared" si="16"/>
        <v>ASG604</v>
      </c>
    </row>
    <row r="1079" spans="1:4" x14ac:dyDescent="0.55000000000000004">
      <c r="A1079" t="s">
        <v>9122</v>
      </c>
      <c r="B1079" t="s">
        <v>9123</v>
      </c>
      <c r="C1079" t="s">
        <v>9018</v>
      </c>
      <c r="D1079" t="str">
        <f t="shared" si="16"/>
        <v>A-SF-3000</v>
      </c>
    </row>
    <row r="1080" spans="1:4" x14ac:dyDescent="0.55000000000000004">
      <c r="A1080" t="s">
        <v>9125</v>
      </c>
      <c r="B1080" t="s">
        <v>9123</v>
      </c>
      <c r="C1080" t="s">
        <v>9018</v>
      </c>
      <c r="D1080" t="str">
        <f t="shared" si="16"/>
        <v>A-SF-3000-E</v>
      </c>
    </row>
    <row r="1081" spans="1:4" x14ac:dyDescent="0.55000000000000004">
      <c r="A1081" t="s">
        <v>9126</v>
      </c>
      <c r="B1081" t="s">
        <v>9123</v>
      </c>
      <c r="C1081" t="s">
        <v>9018</v>
      </c>
      <c r="D1081" t="str">
        <f t="shared" si="16"/>
        <v>A-SF-3000-EH</v>
      </c>
    </row>
    <row r="1082" spans="1:4" x14ac:dyDescent="0.55000000000000004">
      <c r="A1082" t="s">
        <v>9124</v>
      </c>
      <c r="B1082" t="s">
        <v>9123</v>
      </c>
      <c r="C1082" t="s">
        <v>9018</v>
      </c>
      <c r="D1082" t="str">
        <f t="shared" si="16"/>
        <v>A-SF-3000-H</v>
      </c>
    </row>
    <row r="1083" spans="1:4" x14ac:dyDescent="0.55000000000000004">
      <c r="A1083" t="s">
        <v>8287</v>
      </c>
      <c r="B1083" t="s">
        <v>8286</v>
      </c>
      <c r="C1083" t="s">
        <v>8270</v>
      </c>
      <c r="D1083" t="str">
        <f t="shared" si="16"/>
        <v>N2000-050</v>
      </c>
    </row>
    <row r="1084" spans="1:4" x14ac:dyDescent="0.55000000000000004">
      <c r="A1084" t="s">
        <v>8288</v>
      </c>
      <c r="B1084" t="s">
        <v>8286</v>
      </c>
      <c r="C1084" t="s">
        <v>8270</v>
      </c>
      <c r="D1084" t="str">
        <f t="shared" si="16"/>
        <v>N2000-075</v>
      </c>
    </row>
    <row r="1085" spans="1:4" x14ac:dyDescent="0.55000000000000004">
      <c r="A1085" t="s">
        <v>8285</v>
      </c>
      <c r="B1085" t="s">
        <v>8286</v>
      </c>
      <c r="C1085" t="s">
        <v>8270</v>
      </c>
      <c r="D1085" t="str">
        <f t="shared" si="16"/>
        <v>N2000-100</v>
      </c>
    </row>
    <row r="1086" spans="1:4" x14ac:dyDescent="0.55000000000000004">
      <c r="A1086" t="s">
        <v>8300</v>
      </c>
      <c r="B1086" t="s">
        <v>8286</v>
      </c>
      <c r="C1086" t="s">
        <v>8270</v>
      </c>
      <c r="D1086" t="str">
        <f t="shared" si="16"/>
        <v>N2000-114X10</v>
      </c>
    </row>
    <row r="1087" spans="1:4" x14ac:dyDescent="0.55000000000000004">
      <c r="A1087" t="s">
        <v>8301</v>
      </c>
      <c r="B1087" t="s">
        <v>8286</v>
      </c>
      <c r="C1087" t="s">
        <v>8270</v>
      </c>
      <c r="D1087" t="str">
        <f t="shared" si="16"/>
        <v>N2000-114X12</v>
      </c>
    </row>
    <row r="1088" spans="1:4" x14ac:dyDescent="0.55000000000000004">
      <c r="A1088" t="s">
        <v>8302</v>
      </c>
      <c r="B1088" t="s">
        <v>8286</v>
      </c>
      <c r="C1088" t="s">
        <v>8270</v>
      </c>
      <c r="D1088" t="str">
        <f t="shared" si="16"/>
        <v>N2000-114X15</v>
      </c>
    </row>
    <row r="1089" spans="1:4" x14ac:dyDescent="0.55000000000000004">
      <c r="A1089" t="s">
        <v>8303</v>
      </c>
      <c r="B1089" t="s">
        <v>8286</v>
      </c>
      <c r="C1089" t="s">
        <v>8270</v>
      </c>
      <c r="D1089" t="str">
        <f t="shared" si="16"/>
        <v>N2000-114X20</v>
      </c>
    </row>
    <row r="1090" spans="1:4" x14ac:dyDescent="0.55000000000000004">
      <c r="A1090" t="s">
        <v>8298</v>
      </c>
      <c r="B1090" t="s">
        <v>8286</v>
      </c>
      <c r="C1090" t="s">
        <v>8270</v>
      </c>
      <c r="D1090" t="str">
        <f t="shared" ref="D1090:D1153" si="17">LEFT(A1090,LEN(A1090))</f>
        <v>N2000-114X3</v>
      </c>
    </row>
    <row r="1091" spans="1:4" x14ac:dyDescent="0.55000000000000004">
      <c r="A1091" t="s">
        <v>8304</v>
      </c>
      <c r="B1091" t="s">
        <v>8286</v>
      </c>
      <c r="C1091" t="s">
        <v>8270</v>
      </c>
      <c r="D1091" t="str">
        <f t="shared" si="17"/>
        <v>N2000-114X30</v>
      </c>
    </row>
    <row r="1092" spans="1:4" x14ac:dyDescent="0.55000000000000004">
      <c r="A1092" t="s">
        <v>8299</v>
      </c>
      <c r="B1092" t="s">
        <v>8286</v>
      </c>
      <c r="C1092" t="s">
        <v>8270</v>
      </c>
      <c r="D1092" t="str">
        <f t="shared" si="17"/>
        <v>N2000-114X5</v>
      </c>
    </row>
    <row r="1093" spans="1:4" x14ac:dyDescent="0.55000000000000004">
      <c r="A1093" t="s">
        <v>8289</v>
      </c>
      <c r="B1093" t="s">
        <v>8286</v>
      </c>
      <c r="C1093" t="s">
        <v>8270</v>
      </c>
      <c r="D1093" t="str">
        <f t="shared" si="17"/>
        <v>N2000-125</v>
      </c>
    </row>
    <row r="1094" spans="1:4" x14ac:dyDescent="0.55000000000000004">
      <c r="A1094" t="s">
        <v>8290</v>
      </c>
      <c r="B1094" t="s">
        <v>8286</v>
      </c>
      <c r="C1094" t="s">
        <v>8270</v>
      </c>
      <c r="D1094" t="str">
        <f t="shared" si="17"/>
        <v>N2000-150</v>
      </c>
    </row>
    <row r="1095" spans="1:4" x14ac:dyDescent="0.55000000000000004">
      <c r="A1095" t="s">
        <v>8294</v>
      </c>
      <c r="B1095" t="s">
        <v>8286</v>
      </c>
      <c r="C1095" t="s">
        <v>8270</v>
      </c>
      <c r="D1095" t="str">
        <f t="shared" si="17"/>
        <v>N2000-1X10</v>
      </c>
    </row>
    <row r="1096" spans="1:4" x14ac:dyDescent="0.55000000000000004">
      <c r="A1096" t="s">
        <v>8295</v>
      </c>
      <c r="B1096" t="s">
        <v>8286</v>
      </c>
      <c r="C1096" t="s">
        <v>8270</v>
      </c>
      <c r="D1096" t="str">
        <f t="shared" si="17"/>
        <v>N2000-1X12</v>
      </c>
    </row>
    <row r="1097" spans="1:4" x14ac:dyDescent="0.55000000000000004">
      <c r="A1097" t="s">
        <v>8296</v>
      </c>
      <c r="B1097" t="s">
        <v>8286</v>
      </c>
      <c r="C1097" t="s">
        <v>8270</v>
      </c>
      <c r="D1097" t="str">
        <f t="shared" si="17"/>
        <v>N2000-1X15</v>
      </c>
    </row>
    <row r="1098" spans="1:4" x14ac:dyDescent="0.55000000000000004">
      <c r="A1098" t="s">
        <v>8297</v>
      </c>
      <c r="B1098" t="s">
        <v>8286</v>
      </c>
      <c r="C1098" t="s">
        <v>8270</v>
      </c>
      <c r="D1098" t="str">
        <f t="shared" si="17"/>
        <v>N2000-1X20</v>
      </c>
    </row>
    <row r="1099" spans="1:4" x14ac:dyDescent="0.55000000000000004">
      <c r="A1099" t="s">
        <v>8292</v>
      </c>
      <c r="B1099" t="s">
        <v>8286</v>
      </c>
      <c r="C1099" t="s">
        <v>8270</v>
      </c>
      <c r="D1099" t="str">
        <f t="shared" si="17"/>
        <v>N2000-1X3</v>
      </c>
    </row>
    <row r="1100" spans="1:4" x14ac:dyDescent="0.55000000000000004">
      <c r="A1100" t="s">
        <v>8293</v>
      </c>
      <c r="B1100" t="s">
        <v>8286</v>
      </c>
      <c r="C1100" t="s">
        <v>8270</v>
      </c>
      <c r="D1100" t="str">
        <f t="shared" si="17"/>
        <v>N2000-1X6</v>
      </c>
    </row>
    <row r="1101" spans="1:4" x14ac:dyDescent="0.55000000000000004">
      <c r="A1101" t="s">
        <v>8291</v>
      </c>
      <c r="B1101" t="s">
        <v>8286</v>
      </c>
      <c r="C1101" t="s">
        <v>8270</v>
      </c>
      <c r="D1101" t="str">
        <f t="shared" si="17"/>
        <v>N2000-200</v>
      </c>
    </row>
    <row r="1102" spans="1:4" x14ac:dyDescent="0.55000000000000004">
      <c r="A1102" t="s">
        <v>9130</v>
      </c>
      <c r="B1102" t="s">
        <v>9131</v>
      </c>
      <c r="C1102" t="s">
        <v>9018</v>
      </c>
      <c r="D1102" t="str">
        <f t="shared" si="17"/>
        <v>R-9590</v>
      </c>
    </row>
    <row r="1103" spans="1:4" x14ac:dyDescent="0.55000000000000004">
      <c r="A1103" t="s">
        <v>9085</v>
      </c>
      <c r="B1103" t="s">
        <v>8961</v>
      </c>
      <c r="C1103" t="s">
        <v>9018</v>
      </c>
      <c r="D1103" t="str">
        <f t="shared" si="17"/>
        <v>A-1000</v>
      </c>
    </row>
    <row r="1104" spans="1:4" x14ac:dyDescent="0.55000000000000004">
      <c r="A1104" t="s">
        <v>9071</v>
      </c>
      <c r="B1104" t="s">
        <v>8961</v>
      </c>
      <c r="C1104" t="s">
        <v>9018</v>
      </c>
      <c r="D1104" t="str">
        <f t="shared" si="17"/>
        <v>A-1201</v>
      </c>
    </row>
    <row r="1105" spans="1:4" x14ac:dyDescent="0.55000000000000004">
      <c r="A1105" t="s">
        <v>9072</v>
      </c>
      <c r="B1105" t="s">
        <v>8961</v>
      </c>
      <c r="C1105" t="s">
        <v>9018</v>
      </c>
      <c r="D1105" t="str">
        <f t="shared" si="17"/>
        <v>A-1201-B</v>
      </c>
    </row>
    <row r="1106" spans="1:4" x14ac:dyDescent="0.55000000000000004">
      <c r="A1106" t="s">
        <v>9073</v>
      </c>
      <c r="B1106" t="s">
        <v>8961</v>
      </c>
      <c r="C1106" t="s">
        <v>9018</v>
      </c>
      <c r="D1106" t="str">
        <f t="shared" si="17"/>
        <v>A-1201-C</v>
      </c>
    </row>
    <row r="1107" spans="1:4" x14ac:dyDescent="0.55000000000000004">
      <c r="A1107" t="s">
        <v>9084</v>
      </c>
      <c r="B1107" t="s">
        <v>8961</v>
      </c>
      <c r="C1107" t="s">
        <v>9018</v>
      </c>
      <c r="D1107" t="str">
        <f t="shared" si="17"/>
        <v>A-1205</v>
      </c>
    </row>
    <row r="1108" spans="1:4" x14ac:dyDescent="0.55000000000000004">
      <c r="A1108" t="s">
        <v>9074</v>
      </c>
      <c r="B1108" t="s">
        <v>8961</v>
      </c>
      <c r="C1108" t="s">
        <v>9018</v>
      </c>
      <c r="D1108" t="str">
        <f t="shared" si="17"/>
        <v>A-1206-E</v>
      </c>
    </row>
    <row r="1109" spans="1:4" x14ac:dyDescent="0.55000000000000004">
      <c r="A1109" t="s">
        <v>9075</v>
      </c>
      <c r="B1109" t="s">
        <v>8961</v>
      </c>
      <c r="C1109" t="s">
        <v>9018</v>
      </c>
      <c r="D1109" t="str">
        <f t="shared" si="17"/>
        <v>A-1206-EB</v>
      </c>
    </row>
    <row r="1110" spans="1:4" x14ac:dyDescent="0.55000000000000004">
      <c r="A1110" t="s">
        <v>9078</v>
      </c>
      <c r="B1110" t="s">
        <v>8961</v>
      </c>
      <c r="C1110" t="s">
        <v>9018</v>
      </c>
      <c r="D1110" t="str">
        <f t="shared" si="17"/>
        <v>A-1206-EBW</v>
      </c>
    </row>
    <row r="1111" spans="1:4" x14ac:dyDescent="0.55000000000000004">
      <c r="A1111" t="s">
        <v>9076</v>
      </c>
      <c r="B1111" t="s">
        <v>8961</v>
      </c>
      <c r="C1111" t="s">
        <v>9018</v>
      </c>
      <c r="D1111" t="str">
        <f t="shared" si="17"/>
        <v>A-1206-F</v>
      </c>
    </row>
    <row r="1112" spans="1:4" x14ac:dyDescent="0.55000000000000004">
      <c r="A1112" t="s">
        <v>9077</v>
      </c>
      <c r="B1112" t="s">
        <v>8961</v>
      </c>
      <c r="C1112" t="s">
        <v>9018</v>
      </c>
      <c r="D1112" t="str">
        <f t="shared" si="17"/>
        <v>A-1206-FB</v>
      </c>
    </row>
    <row r="1113" spans="1:4" x14ac:dyDescent="0.55000000000000004">
      <c r="A1113" t="s">
        <v>9098</v>
      </c>
      <c r="B1113" t="s">
        <v>8961</v>
      </c>
      <c r="C1113" t="s">
        <v>9018</v>
      </c>
      <c r="D1113" t="str">
        <f t="shared" si="17"/>
        <v>A-1250</v>
      </c>
    </row>
    <row r="1114" spans="1:4" x14ac:dyDescent="0.55000000000000004">
      <c r="A1114" t="s">
        <v>9100</v>
      </c>
      <c r="B1114" t="s">
        <v>8961</v>
      </c>
      <c r="C1114" t="s">
        <v>9018</v>
      </c>
      <c r="D1114" t="str">
        <f t="shared" si="17"/>
        <v>A-1350</v>
      </c>
    </row>
    <row r="1115" spans="1:4" x14ac:dyDescent="0.55000000000000004">
      <c r="A1115" t="s">
        <v>9079</v>
      </c>
      <c r="B1115" t="s">
        <v>8961</v>
      </c>
      <c r="C1115" t="s">
        <v>9018</v>
      </c>
      <c r="D1115" t="str">
        <f t="shared" si="17"/>
        <v>A-1406-F</v>
      </c>
    </row>
    <row r="1116" spans="1:4" x14ac:dyDescent="0.55000000000000004">
      <c r="A1116" t="s">
        <v>9080</v>
      </c>
      <c r="B1116" t="s">
        <v>8961</v>
      </c>
      <c r="C1116" t="s">
        <v>9018</v>
      </c>
      <c r="D1116" t="str">
        <f t="shared" si="17"/>
        <v>A-1406-G</v>
      </c>
    </row>
    <row r="1117" spans="1:4" x14ac:dyDescent="0.55000000000000004">
      <c r="A1117" t="s">
        <v>9081</v>
      </c>
      <c r="B1117" t="s">
        <v>8961</v>
      </c>
      <c r="C1117" t="s">
        <v>9018</v>
      </c>
      <c r="D1117" t="str">
        <f t="shared" si="17"/>
        <v>A-1507-F</v>
      </c>
    </row>
    <row r="1118" spans="1:4" x14ac:dyDescent="0.55000000000000004">
      <c r="A1118" t="s">
        <v>9082</v>
      </c>
      <c r="B1118" t="s">
        <v>8961</v>
      </c>
      <c r="C1118" t="s">
        <v>9018</v>
      </c>
      <c r="D1118" t="str">
        <f t="shared" si="17"/>
        <v>A-1507-G</v>
      </c>
    </row>
    <row r="1119" spans="1:4" x14ac:dyDescent="0.55000000000000004">
      <c r="A1119" t="s">
        <v>9083</v>
      </c>
      <c r="B1119" t="s">
        <v>8961</v>
      </c>
      <c r="C1119" t="s">
        <v>9018</v>
      </c>
      <c r="D1119" t="str">
        <f t="shared" si="17"/>
        <v>A-1507-GA</v>
      </c>
    </row>
    <row r="1120" spans="1:4" x14ac:dyDescent="0.55000000000000004">
      <c r="A1120" t="s">
        <v>9103</v>
      </c>
      <c r="B1120" t="s">
        <v>8961</v>
      </c>
      <c r="C1120" t="s">
        <v>9018</v>
      </c>
      <c r="D1120" t="str">
        <f t="shared" si="17"/>
        <v>A-1625</v>
      </c>
    </row>
    <row r="1121" spans="1:4" x14ac:dyDescent="0.55000000000000004">
      <c r="A1121" t="s">
        <v>9099</v>
      </c>
      <c r="B1121" t="s">
        <v>8961</v>
      </c>
      <c r="C1121" t="s">
        <v>9018</v>
      </c>
      <c r="D1121" t="str">
        <f t="shared" si="17"/>
        <v>A-1650</v>
      </c>
    </row>
    <row r="1122" spans="1:4" x14ac:dyDescent="0.55000000000000004">
      <c r="A1122" t="s">
        <v>9088</v>
      </c>
      <c r="B1122" t="s">
        <v>8961</v>
      </c>
      <c r="C1122" t="s">
        <v>9018</v>
      </c>
      <c r="D1122" t="str">
        <f t="shared" si="17"/>
        <v>A-211</v>
      </c>
    </row>
    <row r="1123" spans="1:4" x14ac:dyDescent="0.55000000000000004">
      <c r="A1123" t="s">
        <v>9091</v>
      </c>
      <c r="B1123" t="s">
        <v>8961</v>
      </c>
      <c r="C1123" t="s">
        <v>9018</v>
      </c>
      <c r="D1123" t="str">
        <f t="shared" si="17"/>
        <v>A-211-L</v>
      </c>
    </row>
    <row r="1124" spans="1:4" x14ac:dyDescent="0.55000000000000004">
      <c r="A1124" t="s">
        <v>9089</v>
      </c>
      <c r="B1124" t="s">
        <v>8961</v>
      </c>
      <c r="C1124" t="s">
        <v>9018</v>
      </c>
      <c r="D1124" t="str">
        <f t="shared" si="17"/>
        <v>A-212</v>
      </c>
    </row>
    <row r="1125" spans="1:4" x14ac:dyDescent="0.55000000000000004">
      <c r="A1125" t="s">
        <v>9093</v>
      </c>
      <c r="B1125" t="s">
        <v>8961</v>
      </c>
      <c r="C1125" t="s">
        <v>9018</v>
      </c>
      <c r="D1125" t="str">
        <f t="shared" si="17"/>
        <v>A-212-L</v>
      </c>
    </row>
    <row r="1126" spans="1:4" x14ac:dyDescent="0.55000000000000004">
      <c r="A1126" t="s">
        <v>9092</v>
      </c>
      <c r="B1126" t="s">
        <v>8961</v>
      </c>
      <c r="C1126" t="s">
        <v>9018</v>
      </c>
      <c r="D1126" t="str">
        <f t="shared" si="17"/>
        <v>A-213-L</v>
      </c>
    </row>
    <row r="1127" spans="1:4" x14ac:dyDescent="0.55000000000000004">
      <c r="A1127" t="s">
        <v>9090</v>
      </c>
      <c r="B1127" t="s">
        <v>8961</v>
      </c>
      <c r="C1127" t="s">
        <v>9018</v>
      </c>
      <c r="D1127" t="str">
        <f t="shared" si="17"/>
        <v>A-214</v>
      </c>
    </row>
    <row r="1128" spans="1:4" x14ac:dyDescent="0.55000000000000004">
      <c r="A1128" t="s">
        <v>9094</v>
      </c>
      <c r="B1128" t="s">
        <v>8961</v>
      </c>
      <c r="C1128" t="s">
        <v>9018</v>
      </c>
      <c r="D1128" t="str">
        <f t="shared" si="17"/>
        <v>A-214-L</v>
      </c>
    </row>
    <row r="1129" spans="1:4" x14ac:dyDescent="0.55000000000000004">
      <c r="A1129" t="s">
        <v>9095</v>
      </c>
      <c r="B1129" t="s">
        <v>8961</v>
      </c>
      <c r="C1129" t="s">
        <v>9018</v>
      </c>
      <c r="D1129" t="str">
        <f t="shared" si="17"/>
        <v>A-215-L</v>
      </c>
    </row>
    <row r="1130" spans="1:4" x14ac:dyDescent="0.55000000000000004">
      <c r="A1130" t="s">
        <v>9096</v>
      </c>
      <c r="B1130" t="s">
        <v>8961</v>
      </c>
      <c r="C1130" t="s">
        <v>9018</v>
      </c>
      <c r="D1130" t="str">
        <f t="shared" si="17"/>
        <v>A-216-L</v>
      </c>
    </row>
    <row r="1131" spans="1:4" x14ac:dyDescent="0.55000000000000004">
      <c r="A1131" t="s">
        <v>9097</v>
      </c>
      <c r="B1131" t="s">
        <v>8961</v>
      </c>
      <c r="C1131" t="s">
        <v>9018</v>
      </c>
      <c r="D1131" t="str">
        <f t="shared" si="17"/>
        <v>A-217-L</v>
      </c>
    </row>
    <row r="1132" spans="1:4" x14ac:dyDescent="0.55000000000000004">
      <c r="A1132" t="s">
        <v>9101</v>
      </c>
      <c r="B1132" t="s">
        <v>8961</v>
      </c>
      <c r="C1132" t="s">
        <v>9018</v>
      </c>
      <c r="D1132" t="str">
        <f t="shared" si="17"/>
        <v>A-2425</v>
      </c>
    </row>
    <row r="1133" spans="1:4" x14ac:dyDescent="0.55000000000000004">
      <c r="A1133" t="s">
        <v>9102</v>
      </c>
      <c r="B1133" t="s">
        <v>8961</v>
      </c>
      <c r="C1133" t="s">
        <v>9018</v>
      </c>
      <c r="D1133" t="str">
        <f t="shared" si="17"/>
        <v>A-2450</v>
      </c>
    </row>
    <row r="1134" spans="1:4" x14ac:dyDescent="0.55000000000000004">
      <c r="A1134" t="s">
        <v>9104</v>
      </c>
      <c r="B1134" t="s">
        <v>8961</v>
      </c>
      <c r="C1134" t="s">
        <v>9018</v>
      </c>
      <c r="D1134" t="str">
        <f t="shared" si="17"/>
        <v>A-2525-H</v>
      </c>
    </row>
    <row r="1135" spans="1:4" x14ac:dyDescent="0.55000000000000004">
      <c r="A1135" t="s">
        <v>9105</v>
      </c>
      <c r="B1135" t="s">
        <v>8961</v>
      </c>
      <c r="C1135" t="s">
        <v>9018</v>
      </c>
      <c r="D1135" t="str">
        <f t="shared" si="17"/>
        <v>A-2550</v>
      </c>
    </row>
    <row r="1136" spans="1:4" x14ac:dyDescent="0.55000000000000004">
      <c r="A1136" t="s">
        <v>9106</v>
      </c>
      <c r="B1136" t="s">
        <v>8961</v>
      </c>
      <c r="C1136" t="s">
        <v>9018</v>
      </c>
      <c r="D1136" t="str">
        <f t="shared" si="17"/>
        <v>A-2600</v>
      </c>
    </row>
    <row r="1137" spans="1:4" x14ac:dyDescent="0.55000000000000004">
      <c r="A1137" t="s">
        <v>9107</v>
      </c>
      <c r="B1137" t="s">
        <v>8961</v>
      </c>
      <c r="C1137" t="s">
        <v>9018</v>
      </c>
      <c r="D1137" t="str">
        <f t="shared" si="17"/>
        <v>A-2700</v>
      </c>
    </row>
    <row r="1138" spans="1:4" x14ac:dyDescent="0.55000000000000004">
      <c r="A1138" t="s">
        <v>9020</v>
      </c>
      <c r="B1138" t="s">
        <v>8961</v>
      </c>
      <c r="C1138" t="s">
        <v>9018</v>
      </c>
      <c r="D1138" t="str">
        <f t="shared" si="17"/>
        <v>A-402-VA</v>
      </c>
    </row>
    <row r="1139" spans="1:4" x14ac:dyDescent="0.55000000000000004">
      <c r="A1139" t="s">
        <v>9021</v>
      </c>
      <c r="B1139" t="s">
        <v>8961</v>
      </c>
      <c r="C1139" t="s">
        <v>9018</v>
      </c>
      <c r="D1139" t="str">
        <f t="shared" si="17"/>
        <v>A-402-VA-265</v>
      </c>
    </row>
    <row r="1140" spans="1:4" x14ac:dyDescent="0.55000000000000004">
      <c r="A1140" t="s">
        <v>9070</v>
      </c>
      <c r="B1140" t="s">
        <v>8961</v>
      </c>
      <c r="C1140" t="s">
        <v>9018</v>
      </c>
      <c r="D1140" t="str">
        <f t="shared" si="17"/>
        <v>A-410</v>
      </c>
    </row>
    <row r="1141" spans="1:4" x14ac:dyDescent="0.55000000000000004">
      <c r="A1141" t="s">
        <v>9068</v>
      </c>
      <c r="B1141" t="s">
        <v>8961</v>
      </c>
      <c r="C1141" t="s">
        <v>9018</v>
      </c>
      <c r="D1141" t="str">
        <f t="shared" si="17"/>
        <v>A-411</v>
      </c>
    </row>
    <row r="1142" spans="1:4" x14ac:dyDescent="0.55000000000000004">
      <c r="A1142" t="s">
        <v>9069</v>
      </c>
      <c r="B1142" t="s">
        <v>8961</v>
      </c>
      <c r="C1142" t="s">
        <v>9018</v>
      </c>
      <c r="D1142" t="str">
        <f t="shared" si="17"/>
        <v>A-411-S</v>
      </c>
    </row>
    <row r="1143" spans="1:4" x14ac:dyDescent="0.55000000000000004">
      <c r="A1143" t="s">
        <v>9022</v>
      </c>
      <c r="B1143" t="s">
        <v>8961</v>
      </c>
      <c r="C1143" t="s">
        <v>9018</v>
      </c>
      <c r="D1143" t="str">
        <f t="shared" si="17"/>
        <v>A-417-AB</v>
      </c>
    </row>
    <row r="1144" spans="1:4" x14ac:dyDescent="0.55000000000000004">
      <c r="A1144" t="s">
        <v>9019</v>
      </c>
      <c r="B1144" t="s">
        <v>8961</v>
      </c>
      <c r="C1144" t="s">
        <v>9018</v>
      </c>
      <c r="D1144" t="str">
        <f t="shared" si="17"/>
        <v>A-JJ2L</v>
      </c>
    </row>
    <row r="1145" spans="1:4" x14ac:dyDescent="0.55000000000000004">
      <c r="A1145" t="s">
        <v>9017</v>
      </c>
      <c r="B1145" t="s">
        <v>8961</v>
      </c>
      <c r="C1145" t="s">
        <v>9018</v>
      </c>
      <c r="D1145" t="str">
        <f t="shared" si="17"/>
        <v>A-JJ2V</v>
      </c>
    </row>
    <row r="1146" spans="1:4" x14ac:dyDescent="0.55000000000000004">
      <c r="A1146" t="s">
        <v>8990</v>
      </c>
      <c r="B1146" t="s">
        <v>8961</v>
      </c>
      <c r="C1146" t="s">
        <v>8947</v>
      </c>
      <c r="D1146" t="str">
        <f t="shared" si="17"/>
        <v>A1590P</v>
      </c>
    </row>
    <row r="1147" spans="1:4" x14ac:dyDescent="0.55000000000000004">
      <c r="A1147" t="s">
        <v>8993</v>
      </c>
      <c r="B1147" t="s">
        <v>8961</v>
      </c>
      <c r="C1147" t="s">
        <v>8947</v>
      </c>
      <c r="D1147" t="str">
        <f t="shared" si="17"/>
        <v>A1592P</v>
      </c>
    </row>
    <row r="1148" spans="1:4" x14ac:dyDescent="0.55000000000000004">
      <c r="A1148" t="s">
        <v>8991</v>
      </c>
      <c r="B1148" t="s">
        <v>8961</v>
      </c>
      <c r="C1148" t="s">
        <v>8947</v>
      </c>
      <c r="D1148" t="str">
        <f t="shared" si="17"/>
        <v>A1597R</v>
      </c>
    </row>
    <row r="1149" spans="1:4" x14ac:dyDescent="0.55000000000000004">
      <c r="A1149" t="s">
        <v>8992</v>
      </c>
      <c r="B1149" t="s">
        <v>8961</v>
      </c>
      <c r="C1149" t="s">
        <v>8947</v>
      </c>
      <c r="D1149" t="str">
        <f t="shared" si="17"/>
        <v>A1598P</v>
      </c>
    </row>
    <row r="1150" spans="1:4" x14ac:dyDescent="0.55000000000000004">
      <c r="A1150" t="s">
        <v>8965</v>
      </c>
      <c r="B1150" t="s">
        <v>8961</v>
      </c>
      <c r="C1150" t="s">
        <v>8947</v>
      </c>
      <c r="D1150" t="str">
        <f t="shared" si="17"/>
        <v>A1705</v>
      </c>
    </row>
    <row r="1151" spans="1:4" x14ac:dyDescent="0.55000000000000004">
      <c r="A1151" t="s">
        <v>8968</v>
      </c>
      <c r="B1151" t="s">
        <v>8961</v>
      </c>
      <c r="C1151" t="s">
        <v>8947</v>
      </c>
      <c r="D1151" t="str">
        <f t="shared" si="17"/>
        <v>A1706</v>
      </c>
    </row>
    <row r="1152" spans="1:4" x14ac:dyDescent="0.55000000000000004">
      <c r="A1152" t="s">
        <v>8969</v>
      </c>
      <c r="B1152" t="s">
        <v>8961</v>
      </c>
      <c r="C1152" t="s">
        <v>8947</v>
      </c>
      <c r="D1152" t="str">
        <f t="shared" si="17"/>
        <v>A1708-50</v>
      </c>
    </row>
    <row r="1153" spans="1:4" x14ac:dyDescent="0.55000000000000004">
      <c r="A1153" t="s">
        <v>8967</v>
      </c>
      <c r="B1153" t="s">
        <v>8961</v>
      </c>
      <c r="C1153" t="s">
        <v>8947</v>
      </c>
      <c r="D1153" t="str">
        <f t="shared" si="17"/>
        <v>A1714-225</v>
      </c>
    </row>
    <row r="1154" spans="1:4" x14ac:dyDescent="0.55000000000000004">
      <c r="A1154" t="s">
        <v>8970</v>
      </c>
      <c r="B1154" t="s">
        <v>8961</v>
      </c>
      <c r="C1154" t="s">
        <v>8947</v>
      </c>
      <c r="D1154" t="str">
        <f t="shared" ref="D1154:D1217" si="18">LEFT(A1154,LEN(A1154))</f>
        <v>A1715-165</v>
      </c>
    </row>
    <row r="1155" spans="1:4" x14ac:dyDescent="0.55000000000000004">
      <c r="A1155" t="s">
        <v>8966</v>
      </c>
      <c r="B1155" t="s">
        <v>8961</v>
      </c>
      <c r="C1155" t="s">
        <v>8947</v>
      </c>
      <c r="D1155" t="str">
        <f t="shared" si="18"/>
        <v>A1717</v>
      </c>
    </row>
    <row r="1156" spans="1:4" x14ac:dyDescent="0.55000000000000004">
      <c r="A1156" t="s">
        <v>8964</v>
      </c>
      <c r="B1156" t="s">
        <v>8961</v>
      </c>
      <c r="C1156" t="s">
        <v>8947</v>
      </c>
      <c r="D1156" t="str">
        <f t="shared" si="18"/>
        <v>AL1710</v>
      </c>
    </row>
    <row r="1157" spans="1:4" x14ac:dyDescent="0.55000000000000004">
      <c r="A1157" t="s">
        <v>8971</v>
      </c>
      <c r="B1157" t="s">
        <v>8961</v>
      </c>
      <c r="C1157" t="s">
        <v>8947</v>
      </c>
      <c r="D1157" t="str">
        <f t="shared" si="18"/>
        <v>AL1715</v>
      </c>
    </row>
    <row r="1158" spans="1:4" x14ac:dyDescent="0.55000000000000004">
      <c r="A1158" t="s">
        <v>8999</v>
      </c>
      <c r="B1158" t="s">
        <v>8961</v>
      </c>
      <c r="C1158" t="s">
        <v>8947</v>
      </c>
      <c r="D1158" t="str">
        <f t="shared" si="18"/>
        <v>AL343</v>
      </c>
    </row>
    <row r="1159" spans="1:4" x14ac:dyDescent="0.55000000000000004">
      <c r="A1159" t="s">
        <v>8998</v>
      </c>
      <c r="B1159" t="s">
        <v>8961</v>
      </c>
      <c r="C1159" t="s">
        <v>8947</v>
      </c>
      <c r="D1159" t="str">
        <f t="shared" si="18"/>
        <v>AL343P</v>
      </c>
    </row>
    <row r="1160" spans="1:4" x14ac:dyDescent="0.55000000000000004">
      <c r="A1160" t="s">
        <v>9000</v>
      </c>
      <c r="B1160" t="s">
        <v>8961</v>
      </c>
      <c r="C1160" t="s">
        <v>8947</v>
      </c>
      <c r="D1160" t="str">
        <f t="shared" si="18"/>
        <v>AL344P</v>
      </c>
    </row>
    <row r="1161" spans="1:4" x14ac:dyDescent="0.55000000000000004">
      <c r="A1161" t="s">
        <v>9001</v>
      </c>
      <c r="B1161" t="s">
        <v>8961</v>
      </c>
      <c r="C1161" t="s">
        <v>8947</v>
      </c>
      <c r="D1161" t="str">
        <f t="shared" si="18"/>
        <v>AL345P</v>
      </c>
    </row>
    <row r="1162" spans="1:4" x14ac:dyDescent="0.55000000000000004">
      <c r="A1162" t="s">
        <v>9002</v>
      </c>
      <c r="B1162" t="s">
        <v>8961</v>
      </c>
      <c r="C1162" t="s">
        <v>8947</v>
      </c>
      <c r="D1162" t="str">
        <f t="shared" si="18"/>
        <v>AL361</v>
      </c>
    </row>
    <row r="1163" spans="1:4" x14ac:dyDescent="0.55000000000000004">
      <c r="A1163" t="s">
        <v>9003</v>
      </c>
      <c r="B1163" t="s">
        <v>8961</v>
      </c>
      <c r="C1163" t="s">
        <v>8947</v>
      </c>
      <c r="D1163" t="str">
        <f t="shared" si="18"/>
        <v>AL362</v>
      </c>
    </row>
    <row r="1164" spans="1:4" x14ac:dyDescent="0.55000000000000004">
      <c r="A1164" t="s">
        <v>9005</v>
      </c>
      <c r="B1164" t="s">
        <v>8961</v>
      </c>
      <c r="C1164" t="s">
        <v>8947</v>
      </c>
      <c r="D1164" t="str">
        <f t="shared" si="18"/>
        <v>AL407EP</v>
      </c>
    </row>
    <row r="1165" spans="1:4" x14ac:dyDescent="0.55000000000000004">
      <c r="A1165" t="s">
        <v>9004</v>
      </c>
      <c r="B1165" t="s">
        <v>8961</v>
      </c>
      <c r="C1165" t="s">
        <v>8947</v>
      </c>
      <c r="D1165" t="str">
        <f t="shared" si="18"/>
        <v>AL407P</v>
      </c>
    </row>
    <row r="1166" spans="1:4" x14ac:dyDescent="0.55000000000000004">
      <c r="A1166" t="s">
        <v>9006</v>
      </c>
      <c r="B1166" t="s">
        <v>8961</v>
      </c>
      <c r="C1166" t="s">
        <v>8947</v>
      </c>
      <c r="D1166" t="str">
        <f t="shared" si="18"/>
        <v>AL409</v>
      </c>
    </row>
    <row r="1167" spans="1:4" x14ac:dyDescent="0.55000000000000004">
      <c r="A1167" t="s">
        <v>8994</v>
      </c>
      <c r="B1167" t="s">
        <v>8961</v>
      </c>
      <c r="C1167" t="s">
        <v>8947</v>
      </c>
      <c r="D1167" t="str">
        <f t="shared" si="18"/>
        <v>AL477EP</v>
      </c>
    </row>
    <row r="1168" spans="1:4" x14ac:dyDescent="0.55000000000000004">
      <c r="A1168" t="s">
        <v>8995</v>
      </c>
      <c r="B1168" t="s">
        <v>8961</v>
      </c>
      <c r="C1168" t="s">
        <v>8947</v>
      </c>
      <c r="D1168" t="str">
        <f t="shared" si="18"/>
        <v>AL478EP</v>
      </c>
    </row>
    <row r="1169" spans="1:4" x14ac:dyDescent="0.55000000000000004">
      <c r="A1169" t="s">
        <v>8997</v>
      </c>
      <c r="B1169" t="s">
        <v>8961</v>
      </c>
      <c r="C1169" t="s">
        <v>8947</v>
      </c>
      <c r="D1169" t="str">
        <f t="shared" si="18"/>
        <v>AL479R</v>
      </c>
    </row>
    <row r="1170" spans="1:4" x14ac:dyDescent="0.55000000000000004">
      <c r="A1170" t="s">
        <v>8996</v>
      </c>
      <c r="B1170" t="s">
        <v>8961</v>
      </c>
      <c r="C1170" t="s">
        <v>8947</v>
      </c>
      <c r="D1170" t="str">
        <f t="shared" si="18"/>
        <v>AL487EP</v>
      </c>
    </row>
    <row r="1171" spans="1:4" x14ac:dyDescent="0.55000000000000004">
      <c r="A1171" t="s">
        <v>8960</v>
      </c>
      <c r="B1171" t="s">
        <v>8961</v>
      </c>
      <c r="C1171" t="s">
        <v>8947</v>
      </c>
      <c r="D1171" t="str">
        <f t="shared" si="18"/>
        <v>N550-10</v>
      </c>
    </row>
    <row r="1172" spans="1:4" x14ac:dyDescent="0.55000000000000004">
      <c r="A1172" t="s">
        <v>8962</v>
      </c>
      <c r="B1172" t="s">
        <v>8961</v>
      </c>
      <c r="C1172" t="s">
        <v>8947</v>
      </c>
      <c r="D1172" t="str">
        <f t="shared" si="18"/>
        <v>N550-16</v>
      </c>
    </row>
    <row r="1173" spans="1:4" x14ac:dyDescent="0.55000000000000004">
      <c r="A1173" t="s">
        <v>8963</v>
      </c>
      <c r="B1173" t="s">
        <v>8961</v>
      </c>
      <c r="C1173" t="s">
        <v>8947</v>
      </c>
      <c r="D1173" t="str">
        <f t="shared" si="18"/>
        <v>N550-24</v>
      </c>
    </row>
    <row r="1174" spans="1:4" x14ac:dyDescent="0.55000000000000004">
      <c r="A1174" t="s">
        <v>8076</v>
      </c>
      <c r="B1174" t="s">
        <v>8077</v>
      </c>
      <c r="C1174" t="s">
        <v>7854</v>
      </c>
      <c r="D1174" t="str">
        <f t="shared" si="18"/>
        <v>QC363-NYB</v>
      </c>
    </row>
    <row r="1175" spans="1:4" x14ac:dyDescent="0.55000000000000004">
      <c r="A1175" t="s">
        <v>8079</v>
      </c>
      <c r="B1175" t="s">
        <v>8077</v>
      </c>
      <c r="C1175" t="s">
        <v>7854</v>
      </c>
      <c r="D1175" t="str">
        <f t="shared" si="18"/>
        <v>QC364-NYB</v>
      </c>
    </row>
    <row r="1176" spans="1:4" x14ac:dyDescent="0.55000000000000004">
      <c r="A1176" t="s">
        <v>8078</v>
      </c>
      <c r="B1176" t="s">
        <v>8077</v>
      </c>
      <c r="C1176" t="s">
        <v>7854</v>
      </c>
      <c r="D1176" t="str">
        <f t="shared" si="18"/>
        <v>QC365-NYB</v>
      </c>
    </row>
    <row r="1177" spans="1:4" x14ac:dyDescent="0.55000000000000004">
      <c r="A1177">
        <v>74205055</v>
      </c>
      <c r="B1177" t="s">
        <v>8519</v>
      </c>
      <c r="C1177" t="s">
        <v>8284</v>
      </c>
      <c r="D1177" t="str">
        <f t="shared" si="18"/>
        <v>74205055</v>
      </c>
    </row>
    <row r="1178" spans="1:4" x14ac:dyDescent="0.55000000000000004">
      <c r="A1178">
        <v>74205063</v>
      </c>
      <c r="B1178" t="s">
        <v>8519</v>
      </c>
      <c r="C1178" t="s">
        <v>8284</v>
      </c>
      <c r="D1178" t="str">
        <f t="shared" si="18"/>
        <v>74205063</v>
      </c>
    </row>
    <row r="1179" spans="1:4" x14ac:dyDescent="0.55000000000000004">
      <c r="A1179">
        <v>74205071</v>
      </c>
      <c r="B1179" t="s">
        <v>8519</v>
      </c>
      <c r="C1179" t="s">
        <v>8284</v>
      </c>
      <c r="D1179" t="str">
        <f t="shared" si="18"/>
        <v>74205071</v>
      </c>
    </row>
    <row r="1180" spans="1:4" x14ac:dyDescent="0.55000000000000004">
      <c r="A1180">
        <v>74205089</v>
      </c>
      <c r="B1180" t="s">
        <v>8519</v>
      </c>
      <c r="C1180" t="s">
        <v>8284</v>
      </c>
      <c r="D1180" t="str">
        <f t="shared" si="18"/>
        <v>74205089</v>
      </c>
    </row>
    <row r="1181" spans="1:4" x14ac:dyDescent="0.55000000000000004">
      <c r="A1181">
        <v>74205238</v>
      </c>
      <c r="B1181" t="s">
        <v>8519</v>
      </c>
      <c r="C1181" t="s">
        <v>8284</v>
      </c>
      <c r="D1181" t="str">
        <f t="shared" si="18"/>
        <v>74205238</v>
      </c>
    </row>
    <row r="1182" spans="1:4" x14ac:dyDescent="0.55000000000000004">
      <c r="A1182" t="s">
        <v>3910</v>
      </c>
      <c r="B1182" t="s">
        <v>8528</v>
      </c>
      <c r="C1182" t="s">
        <v>7856</v>
      </c>
      <c r="D1182" t="str">
        <f t="shared" si="18"/>
        <v>200ABT</v>
      </c>
    </row>
    <row r="1183" spans="1:4" x14ac:dyDescent="0.55000000000000004">
      <c r="A1183" t="s">
        <v>2327</v>
      </c>
      <c r="B1183" t="s">
        <v>8528</v>
      </c>
      <c r="C1183" t="s">
        <v>7856</v>
      </c>
      <c r="D1183" t="str">
        <f t="shared" si="18"/>
        <v>MIS220AAK</v>
      </c>
    </row>
    <row r="1184" spans="1:4" x14ac:dyDescent="0.55000000000000004">
      <c r="A1184" t="s">
        <v>8</v>
      </c>
      <c r="B1184" t="s">
        <v>8528</v>
      </c>
      <c r="C1184" t="s">
        <v>7856</v>
      </c>
      <c r="D1184" t="str">
        <f t="shared" si="18"/>
        <v>TA283</v>
      </c>
    </row>
    <row r="1185" spans="1:4" x14ac:dyDescent="0.55000000000000004">
      <c r="A1185" t="s">
        <v>733</v>
      </c>
      <c r="B1185" t="s">
        <v>8528</v>
      </c>
      <c r="C1185" t="s">
        <v>7856</v>
      </c>
      <c r="D1185" t="str">
        <f t="shared" si="18"/>
        <v>TF050</v>
      </c>
    </row>
    <row r="1186" spans="1:4" x14ac:dyDescent="0.55000000000000004">
      <c r="A1186" t="s">
        <v>620</v>
      </c>
      <c r="B1186" t="s">
        <v>8528</v>
      </c>
      <c r="C1186" t="s">
        <v>7856</v>
      </c>
      <c r="D1186" t="str">
        <f t="shared" si="18"/>
        <v>TF075</v>
      </c>
    </row>
    <row r="1187" spans="1:4" x14ac:dyDescent="0.55000000000000004">
      <c r="A1187" t="s">
        <v>4955</v>
      </c>
      <c r="B1187" t="s">
        <v>8528</v>
      </c>
      <c r="C1187" t="s">
        <v>7856</v>
      </c>
      <c r="D1187" t="str">
        <f t="shared" si="18"/>
        <v>TF075V</v>
      </c>
    </row>
    <row r="1188" spans="1:4" x14ac:dyDescent="0.55000000000000004">
      <c r="A1188" t="s">
        <v>3461</v>
      </c>
      <c r="B1188" t="s">
        <v>8528</v>
      </c>
      <c r="C1188" t="s">
        <v>7856</v>
      </c>
      <c r="D1188" t="str">
        <f t="shared" si="18"/>
        <v>TF100</v>
      </c>
    </row>
    <row r="1189" spans="1:4" x14ac:dyDescent="0.55000000000000004">
      <c r="A1189" t="s">
        <v>357</v>
      </c>
      <c r="B1189" t="s">
        <v>8528</v>
      </c>
      <c r="C1189" t="s">
        <v>7856</v>
      </c>
      <c r="D1189" t="str">
        <f t="shared" si="18"/>
        <v>TF125</v>
      </c>
    </row>
    <row r="1190" spans="1:4" x14ac:dyDescent="0.55000000000000004">
      <c r="A1190" t="s">
        <v>266</v>
      </c>
      <c r="B1190" t="s">
        <v>8528</v>
      </c>
      <c r="C1190" t="s">
        <v>7856</v>
      </c>
      <c r="D1190" t="str">
        <f t="shared" si="18"/>
        <v>TF150</v>
      </c>
    </row>
    <row r="1191" spans="1:4" x14ac:dyDescent="0.55000000000000004">
      <c r="A1191" t="s">
        <v>8529</v>
      </c>
      <c r="B1191" t="s">
        <v>8528</v>
      </c>
      <c r="C1191" t="s">
        <v>7856</v>
      </c>
      <c r="D1191" t="str">
        <f t="shared" si="18"/>
        <v>TF200</v>
      </c>
    </row>
    <row r="1192" spans="1:4" x14ac:dyDescent="0.55000000000000004">
      <c r="A1192" t="s">
        <v>4170</v>
      </c>
      <c r="B1192" t="s">
        <v>8528</v>
      </c>
      <c r="C1192" t="s">
        <v>7856</v>
      </c>
      <c r="D1192" t="str">
        <f t="shared" si="18"/>
        <v>TF200AV</v>
      </c>
    </row>
    <row r="1193" spans="1:4" x14ac:dyDescent="0.55000000000000004">
      <c r="A1193" t="s">
        <v>2358</v>
      </c>
      <c r="B1193" t="s">
        <v>8528</v>
      </c>
      <c r="C1193" t="s">
        <v>7856</v>
      </c>
      <c r="D1193" t="str">
        <f t="shared" si="18"/>
        <v>TF220</v>
      </c>
    </row>
    <row r="1194" spans="1:4" x14ac:dyDescent="0.55000000000000004">
      <c r="A1194" t="s">
        <v>8535</v>
      </c>
      <c r="B1194" t="s">
        <v>8528</v>
      </c>
      <c r="C1194" t="s">
        <v>7856</v>
      </c>
      <c r="D1194" t="str">
        <f t="shared" si="18"/>
        <v>VC200</v>
      </c>
    </row>
    <row r="1195" spans="1:4" x14ac:dyDescent="0.55000000000000004">
      <c r="A1195" t="s">
        <v>2133</v>
      </c>
      <c r="B1195" t="s">
        <v>8739</v>
      </c>
      <c r="C1195" t="s">
        <v>8578</v>
      </c>
      <c r="D1195" t="str">
        <f t="shared" si="18"/>
        <v>117-0171-245</v>
      </c>
    </row>
    <row r="1196" spans="1:4" x14ac:dyDescent="0.55000000000000004">
      <c r="A1196" t="s">
        <v>2536</v>
      </c>
      <c r="B1196" t="s">
        <v>8739</v>
      </c>
      <c r="C1196" t="s">
        <v>8578</v>
      </c>
      <c r="D1196" t="str">
        <f t="shared" si="18"/>
        <v>117-0171-247</v>
      </c>
    </row>
    <row r="1197" spans="1:4" x14ac:dyDescent="0.55000000000000004">
      <c r="A1197" t="s">
        <v>805</v>
      </c>
      <c r="B1197" t="s">
        <v>8739</v>
      </c>
      <c r="C1197" t="s">
        <v>8578</v>
      </c>
      <c r="D1197" t="str">
        <f t="shared" si="18"/>
        <v>117-0171-249</v>
      </c>
    </row>
    <row r="1198" spans="1:4" x14ac:dyDescent="0.55000000000000004">
      <c r="A1198" t="s">
        <v>8740</v>
      </c>
      <c r="B1198" t="s">
        <v>8739</v>
      </c>
      <c r="C1198" t="s">
        <v>8578</v>
      </c>
      <c r="D1198" t="str">
        <f t="shared" si="18"/>
        <v>117-0171-250</v>
      </c>
    </row>
    <row r="1199" spans="1:4" x14ac:dyDescent="0.55000000000000004">
      <c r="A1199" t="s">
        <v>4805</v>
      </c>
      <c r="B1199" t="s">
        <v>8903</v>
      </c>
      <c r="C1199" t="s">
        <v>8457</v>
      </c>
      <c r="D1199" t="str">
        <f t="shared" si="18"/>
        <v>90-02554</v>
      </c>
    </row>
    <row r="1200" spans="1:4" x14ac:dyDescent="0.55000000000000004">
      <c r="A1200" t="s">
        <v>4073</v>
      </c>
      <c r="B1200" t="s">
        <v>8903</v>
      </c>
      <c r="C1200" t="s">
        <v>8457</v>
      </c>
      <c r="D1200" t="str">
        <f t="shared" si="18"/>
        <v>90-02604</v>
      </c>
    </row>
    <row r="1201" spans="1:4" x14ac:dyDescent="0.55000000000000004">
      <c r="A1201" t="s">
        <v>8904</v>
      </c>
      <c r="B1201" t="s">
        <v>8903</v>
      </c>
      <c r="C1201" t="s">
        <v>8457</v>
      </c>
      <c r="D1201" t="str">
        <f t="shared" si="18"/>
        <v>90-02626</v>
      </c>
    </row>
    <row r="1202" spans="1:4" x14ac:dyDescent="0.55000000000000004">
      <c r="A1202" t="s">
        <v>3339</v>
      </c>
      <c r="B1202" t="s">
        <v>8903</v>
      </c>
      <c r="C1202" t="s">
        <v>8457</v>
      </c>
      <c r="D1202" t="str">
        <f t="shared" si="18"/>
        <v>90-02628</v>
      </c>
    </row>
    <row r="1203" spans="1:4" x14ac:dyDescent="0.55000000000000004">
      <c r="A1203" t="s">
        <v>3195</v>
      </c>
      <c r="B1203" t="s">
        <v>8326</v>
      </c>
      <c r="C1203" t="s">
        <v>8270</v>
      </c>
      <c r="D1203" t="str">
        <f t="shared" si="18"/>
        <v>N2000-100-10</v>
      </c>
    </row>
    <row r="1204" spans="1:4" x14ac:dyDescent="0.55000000000000004">
      <c r="A1204" t="s">
        <v>8329</v>
      </c>
      <c r="B1204" t="s">
        <v>8326</v>
      </c>
      <c r="C1204" t="s">
        <v>8270</v>
      </c>
      <c r="D1204" t="str">
        <f t="shared" si="18"/>
        <v>N2000-100-12</v>
      </c>
    </row>
    <row r="1205" spans="1:4" x14ac:dyDescent="0.55000000000000004">
      <c r="A1205" t="s">
        <v>8330</v>
      </c>
      <c r="B1205" t="s">
        <v>8326</v>
      </c>
      <c r="C1205" t="s">
        <v>8270</v>
      </c>
      <c r="D1205" t="str">
        <f t="shared" si="18"/>
        <v>N2000-100-15</v>
      </c>
    </row>
    <row r="1206" spans="1:4" x14ac:dyDescent="0.55000000000000004">
      <c r="A1206" t="s">
        <v>8331</v>
      </c>
      <c r="B1206" t="s">
        <v>8326</v>
      </c>
      <c r="C1206" t="s">
        <v>8270</v>
      </c>
      <c r="D1206" t="str">
        <f t="shared" si="18"/>
        <v>N2000-100-20</v>
      </c>
    </row>
    <row r="1207" spans="1:4" x14ac:dyDescent="0.55000000000000004">
      <c r="A1207" t="s">
        <v>3191</v>
      </c>
      <c r="B1207" t="s">
        <v>8326</v>
      </c>
      <c r="C1207" t="s">
        <v>8270</v>
      </c>
      <c r="D1207" t="str">
        <f t="shared" si="18"/>
        <v>N2000-100-3</v>
      </c>
    </row>
    <row r="1208" spans="1:4" x14ac:dyDescent="0.55000000000000004">
      <c r="A1208" t="s">
        <v>8328</v>
      </c>
      <c r="B1208" t="s">
        <v>8326</v>
      </c>
      <c r="C1208" t="s">
        <v>8270</v>
      </c>
      <c r="D1208" t="str">
        <f t="shared" si="18"/>
        <v>N2000-100-5</v>
      </c>
    </row>
    <row r="1209" spans="1:4" x14ac:dyDescent="0.55000000000000004">
      <c r="A1209" t="s">
        <v>8327</v>
      </c>
      <c r="B1209" t="s">
        <v>8326</v>
      </c>
      <c r="C1209" t="s">
        <v>8270</v>
      </c>
      <c r="D1209" t="str">
        <f t="shared" si="18"/>
        <v>N2000-100-6</v>
      </c>
    </row>
    <row r="1210" spans="1:4" x14ac:dyDescent="0.55000000000000004">
      <c r="A1210" t="s">
        <v>8335</v>
      </c>
      <c r="B1210" t="s">
        <v>8326</v>
      </c>
      <c r="C1210" t="s">
        <v>8270</v>
      </c>
      <c r="D1210" t="str">
        <f t="shared" si="18"/>
        <v>N2000-125-12</v>
      </c>
    </row>
    <row r="1211" spans="1:4" x14ac:dyDescent="0.55000000000000004">
      <c r="A1211" t="s">
        <v>8333</v>
      </c>
      <c r="B1211" t="s">
        <v>8326</v>
      </c>
      <c r="C1211" t="s">
        <v>8270</v>
      </c>
      <c r="D1211" t="str">
        <f t="shared" si="18"/>
        <v>N2000-125-15</v>
      </c>
    </row>
    <row r="1212" spans="1:4" x14ac:dyDescent="0.55000000000000004">
      <c r="A1212" t="s">
        <v>8332</v>
      </c>
      <c r="B1212" t="s">
        <v>8326</v>
      </c>
      <c r="C1212" t="s">
        <v>8270</v>
      </c>
      <c r="D1212" t="str">
        <f t="shared" si="18"/>
        <v>N2000-125-3</v>
      </c>
    </row>
    <row r="1213" spans="1:4" x14ac:dyDescent="0.55000000000000004">
      <c r="A1213" t="s">
        <v>3193</v>
      </c>
      <c r="B1213" t="s">
        <v>8326</v>
      </c>
      <c r="C1213" t="s">
        <v>8270</v>
      </c>
      <c r="D1213" t="str">
        <f t="shared" si="18"/>
        <v>N2000-125-5</v>
      </c>
    </row>
    <row r="1214" spans="1:4" x14ac:dyDescent="0.55000000000000004">
      <c r="A1214" t="s">
        <v>8334</v>
      </c>
      <c r="B1214" t="s">
        <v>8326</v>
      </c>
      <c r="C1214" t="s">
        <v>8270</v>
      </c>
      <c r="D1214" t="str">
        <f t="shared" si="18"/>
        <v>N2000-125-6</v>
      </c>
    </row>
    <row r="1215" spans="1:4" x14ac:dyDescent="0.55000000000000004">
      <c r="A1215" t="s">
        <v>8475</v>
      </c>
      <c r="B1215" t="s">
        <v>8326</v>
      </c>
      <c r="C1215" t="s">
        <v>8270</v>
      </c>
      <c r="D1215" t="str">
        <f t="shared" si="18"/>
        <v>N2595-100</v>
      </c>
    </row>
    <row r="1216" spans="1:4" x14ac:dyDescent="0.55000000000000004">
      <c r="A1216" t="s">
        <v>8485</v>
      </c>
      <c r="B1216" t="s">
        <v>8326</v>
      </c>
      <c r="C1216" t="s">
        <v>8270</v>
      </c>
      <c r="D1216" t="str">
        <f t="shared" si="18"/>
        <v>N2595-114X10</v>
      </c>
    </row>
    <row r="1217" spans="1:4" x14ac:dyDescent="0.55000000000000004">
      <c r="A1217" t="s">
        <v>8486</v>
      </c>
      <c r="B1217" t="s">
        <v>8326</v>
      </c>
      <c r="C1217" t="s">
        <v>8270</v>
      </c>
      <c r="D1217" t="str">
        <f t="shared" si="18"/>
        <v>N2595-114X12</v>
      </c>
    </row>
    <row r="1218" spans="1:4" x14ac:dyDescent="0.55000000000000004">
      <c r="A1218" t="s">
        <v>8487</v>
      </c>
      <c r="B1218" t="s">
        <v>8326</v>
      </c>
      <c r="C1218" t="s">
        <v>8270</v>
      </c>
      <c r="D1218" t="str">
        <f t="shared" ref="D1218:D1281" si="19">LEFT(A1218,LEN(A1218))</f>
        <v>N2595-114X15</v>
      </c>
    </row>
    <row r="1219" spans="1:4" x14ac:dyDescent="0.55000000000000004">
      <c r="A1219" t="s">
        <v>8482</v>
      </c>
      <c r="B1219" t="s">
        <v>8326</v>
      </c>
      <c r="C1219" t="s">
        <v>8270</v>
      </c>
      <c r="D1219" t="str">
        <f t="shared" si="19"/>
        <v>N2595-114X2</v>
      </c>
    </row>
    <row r="1220" spans="1:4" x14ac:dyDescent="0.55000000000000004">
      <c r="A1220" t="s">
        <v>8488</v>
      </c>
      <c r="B1220" t="s">
        <v>8326</v>
      </c>
      <c r="C1220" t="s">
        <v>8270</v>
      </c>
      <c r="D1220" t="str">
        <f t="shared" si="19"/>
        <v>N2595-114X20</v>
      </c>
    </row>
    <row r="1221" spans="1:4" x14ac:dyDescent="0.55000000000000004">
      <c r="A1221" t="s">
        <v>8489</v>
      </c>
      <c r="B1221" t="s">
        <v>8326</v>
      </c>
      <c r="C1221" t="s">
        <v>8270</v>
      </c>
      <c r="D1221" t="str">
        <f t="shared" si="19"/>
        <v>N2595-114X25</v>
      </c>
    </row>
    <row r="1222" spans="1:4" x14ac:dyDescent="0.55000000000000004">
      <c r="A1222" t="s">
        <v>8483</v>
      </c>
      <c r="B1222" t="s">
        <v>8326</v>
      </c>
      <c r="C1222" t="s">
        <v>8270</v>
      </c>
      <c r="D1222" t="str">
        <f t="shared" si="19"/>
        <v>N2595-114X6</v>
      </c>
    </row>
    <row r="1223" spans="1:4" x14ac:dyDescent="0.55000000000000004">
      <c r="A1223" t="s">
        <v>8484</v>
      </c>
      <c r="B1223" t="s">
        <v>8326</v>
      </c>
      <c r="C1223" t="s">
        <v>8270</v>
      </c>
      <c r="D1223" t="str">
        <f t="shared" si="19"/>
        <v>N2595-114X8</v>
      </c>
    </row>
    <row r="1224" spans="1:4" x14ac:dyDescent="0.55000000000000004">
      <c r="A1224" t="s">
        <v>8476</v>
      </c>
      <c r="B1224" t="s">
        <v>8326</v>
      </c>
      <c r="C1224" t="s">
        <v>8270</v>
      </c>
      <c r="D1224" t="str">
        <f t="shared" si="19"/>
        <v>N2595-125</v>
      </c>
    </row>
    <row r="1225" spans="1:4" x14ac:dyDescent="0.55000000000000004">
      <c r="A1225" t="s">
        <v>8493</v>
      </c>
      <c r="B1225" t="s">
        <v>8326</v>
      </c>
      <c r="C1225" t="s">
        <v>8270</v>
      </c>
      <c r="D1225" t="str">
        <f t="shared" si="19"/>
        <v>N2595-125-10</v>
      </c>
    </row>
    <row r="1226" spans="1:4" x14ac:dyDescent="0.55000000000000004">
      <c r="A1226" t="s">
        <v>8496</v>
      </c>
      <c r="B1226" t="s">
        <v>8326</v>
      </c>
      <c r="C1226" t="s">
        <v>8270</v>
      </c>
      <c r="D1226" t="str">
        <f t="shared" si="19"/>
        <v>N2595-125-12</v>
      </c>
    </row>
    <row r="1227" spans="1:4" x14ac:dyDescent="0.55000000000000004">
      <c r="A1227" t="s">
        <v>8494</v>
      </c>
      <c r="B1227" t="s">
        <v>8326</v>
      </c>
      <c r="C1227" t="s">
        <v>8270</v>
      </c>
      <c r="D1227" t="str">
        <f t="shared" si="19"/>
        <v>N2595-125-15</v>
      </c>
    </row>
    <row r="1228" spans="1:4" x14ac:dyDescent="0.55000000000000004">
      <c r="A1228" t="s">
        <v>8490</v>
      </c>
      <c r="B1228" t="s">
        <v>8326</v>
      </c>
      <c r="C1228" t="s">
        <v>8270</v>
      </c>
      <c r="D1228" t="str">
        <f t="shared" si="19"/>
        <v>N2595-125-2</v>
      </c>
    </row>
    <row r="1229" spans="1:4" x14ac:dyDescent="0.55000000000000004">
      <c r="A1229" t="s">
        <v>8495</v>
      </c>
      <c r="B1229" t="s">
        <v>8326</v>
      </c>
      <c r="C1229" t="s">
        <v>8270</v>
      </c>
      <c r="D1229" t="str">
        <f t="shared" si="19"/>
        <v>N2595-125-20</v>
      </c>
    </row>
    <row r="1230" spans="1:4" x14ac:dyDescent="0.55000000000000004">
      <c r="A1230" t="s">
        <v>8491</v>
      </c>
      <c r="B1230" t="s">
        <v>8326</v>
      </c>
      <c r="C1230" t="s">
        <v>8270</v>
      </c>
      <c r="D1230" t="str">
        <f t="shared" si="19"/>
        <v>N2595-125-6</v>
      </c>
    </row>
    <row r="1231" spans="1:4" x14ac:dyDescent="0.55000000000000004">
      <c r="A1231" t="s">
        <v>8492</v>
      </c>
      <c r="B1231" t="s">
        <v>8326</v>
      </c>
      <c r="C1231" t="s">
        <v>8270</v>
      </c>
      <c r="D1231" t="str">
        <f t="shared" si="19"/>
        <v>N2595-125-8</v>
      </c>
    </row>
    <row r="1232" spans="1:4" x14ac:dyDescent="0.55000000000000004">
      <c r="A1232" t="s">
        <v>8478</v>
      </c>
      <c r="B1232" t="s">
        <v>8326</v>
      </c>
      <c r="C1232" t="s">
        <v>8270</v>
      </c>
      <c r="D1232" t="str">
        <f t="shared" si="19"/>
        <v>N2595-1X10</v>
      </c>
    </row>
    <row r="1233" spans="1:4" x14ac:dyDescent="0.55000000000000004">
      <c r="A1233" t="s">
        <v>8479</v>
      </c>
      <c r="B1233" t="s">
        <v>8326</v>
      </c>
      <c r="C1233" t="s">
        <v>8270</v>
      </c>
      <c r="D1233" t="str">
        <f t="shared" si="19"/>
        <v>N2595-1X12</v>
      </c>
    </row>
    <row r="1234" spans="1:4" x14ac:dyDescent="0.55000000000000004">
      <c r="A1234" t="s">
        <v>8480</v>
      </c>
      <c r="B1234" t="s">
        <v>8326</v>
      </c>
      <c r="C1234" t="s">
        <v>8270</v>
      </c>
      <c r="D1234" t="str">
        <f t="shared" si="19"/>
        <v>N2595-1X15</v>
      </c>
    </row>
    <row r="1235" spans="1:4" x14ac:dyDescent="0.55000000000000004">
      <c r="A1235" t="s">
        <v>8481</v>
      </c>
      <c r="B1235" t="s">
        <v>8326</v>
      </c>
      <c r="C1235" t="s">
        <v>8270</v>
      </c>
      <c r="D1235" t="str">
        <f t="shared" si="19"/>
        <v>N2595-1X20</v>
      </c>
    </row>
    <row r="1236" spans="1:4" x14ac:dyDescent="0.55000000000000004">
      <c r="A1236" t="s">
        <v>8477</v>
      </c>
      <c r="B1236" t="s">
        <v>8326</v>
      </c>
      <c r="C1236" t="s">
        <v>8270</v>
      </c>
      <c r="D1236" t="str">
        <f t="shared" si="19"/>
        <v>N2595-200</v>
      </c>
    </row>
    <row r="1237" spans="1:4" x14ac:dyDescent="0.55000000000000004">
      <c r="A1237">
        <v>10008</v>
      </c>
      <c r="B1237" t="s">
        <v>7884</v>
      </c>
      <c r="C1237" t="s">
        <v>7881</v>
      </c>
      <c r="D1237" t="str">
        <f t="shared" si="19"/>
        <v>10008</v>
      </c>
    </row>
    <row r="1238" spans="1:4" x14ac:dyDescent="0.55000000000000004">
      <c r="A1238">
        <v>10009</v>
      </c>
      <c r="B1238" t="s">
        <v>7884</v>
      </c>
      <c r="C1238" t="s">
        <v>7881</v>
      </c>
      <c r="D1238" t="str">
        <f t="shared" si="19"/>
        <v>10009</v>
      </c>
    </row>
    <row r="1239" spans="1:4" x14ac:dyDescent="0.55000000000000004">
      <c r="A1239">
        <v>10011</v>
      </c>
      <c r="B1239" t="s">
        <v>7884</v>
      </c>
      <c r="C1239" t="s">
        <v>7881</v>
      </c>
      <c r="D1239" t="str">
        <f t="shared" si="19"/>
        <v>10011</v>
      </c>
    </row>
    <row r="1240" spans="1:4" x14ac:dyDescent="0.55000000000000004">
      <c r="A1240">
        <v>10006</v>
      </c>
      <c r="B1240" t="s">
        <v>7883</v>
      </c>
      <c r="C1240" t="s">
        <v>7881</v>
      </c>
      <c r="D1240" t="str">
        <f t="shared" si="19"/>
        <v>10006</v>
      </c>
    </row>
    <row r="1241" spans="1:4" x14ac:dyDescent="0.55000000000000004">
      <c r="A1241">
        <v>40434</v>
      </c>
      <c r="B1241" t="s">
        <v>8450</v>
      </c>
      <c r="C1241" t="s">
        <v>7909</v>
      </c>
      <c r="D1241" t="str">
        <f t="shared" si="19"/>
        <v>40434</v>
      </c>
    </row>
    <row r="1242" spans="1:4" x14ac:dyDescent="0.55000000000000004">
      <c r="A1242">
        <v>40445</v>
      </c>
      <c r="B1242" t="s">
        <v>8450</v>
      </c>
      <c r="C1242" t="s">
        <v>7909</v>
      </c>
      <c r="D1242" t="str">
        <f t="shared" si="19"/>
        <v>40445</v>
      </c>
    </row>
    <row r="1243" spans="1:4" x14ac:dyDescent="0.55000000000000004">
      <c r="A1243">
        <v>40446</v>
      </c>
      <c r="B1243" t="s">
        <v>8450</v>
      </c>
      <c r="C1243" t="s">
        <v>7909</v>
      </c>
      <c r="D1243" t="str">
        <f t="shared" si="19"/>
        <v>40446</v>
      </c>
    </row>
    <row r="1244" spans="1:4" x14ac:dyDescent="0.55000000000000004">
      <c r="A1244">
        <v>41383</v>
      </c>
      <c r="B1244" t="s">
        <v>8450</v>
      </c>
      <c r="C1244" t="s">
        <v>7909</v>
      </c>
      <c r="D1244" t="str">
        <f t="shared" si="19"/>
        <v>41383</v>
      </c>
    </row>
    <row r="1245" spans="1:4" x14ac:dyDescent="0.55000000000000004">
      <c r="A1245">
        <v>41388</v>
      </c>
      <c r="B1245" t="s">
        <v>8450</v>
      </c>
      <c r="C1245" t="s">
        <v>7909</v>
      </c>
      <c r="D1245" t="str">
        <f t="shared" si="19"/>
        <v>41388</v>
      </c>
    </row>
    <row r="1246" spans="1:4" x14ac:dyDescent="0.55000000000000004">
      <c r="A1246">
        <v>41526</v>
      </c>
      <c r="B1246" t="s">
        <v>8450</v>
      </c>
      <c r="C1246" t="s">
        <v>7909</v>
      </c>
      <c r="D1246" t="str">
        <f t="shared" si="19"/>
        <v>41526</v>
      </c>
    </row>
    <row r="1247" spans="1:4" x14ac:dyDescent="0.55000000000000004">
      <c r="A1247">
        <v>41530</v>
      </c>
      <c r="B1247" t="s">
        <v>8450</v>
      </c>
      <c r="C1247" t="s">
        <v>7909</v>
      </c>
      <c r="D1247" t="str">
        <f t="shared" si="19"/>
        <v>41530</v>
      </c>
    </row>
    <row r="1248" spans="1:4" x14ac:dyDescent="0.55000000000000004">
      <c r="A1248" t="s">
        <v>407</v>
      </c>
      <c r="B1248" t="s">
        <v>7914</v>
      </c>
      <c r="C1248" t="s">
        <v>7897</v>
      </c>
      <c r="D1248" t="str">
        <f t="shared" si="19"/>
        <v>1321-0006</v>
      </c>
    </row>
    <row r="1249" spans="1:4" x14ac:dyDescent="0.55000000000000004">
      <c r="A1249" t="s">
        <v>127</v>
      </c>
      <c r="B1249" t="s">
        <v>7914</v>
      </c>
      <c r="C1249" t="s">
        <v>7897</v>
      </c>
      <c r="D1249" t="str">
        <f t="shared" si="19"/>
        <v>1321-0007</v>
      </c>
    </row>
    <row r="1250" spans="1:4" x14ac:dyDescent="0.55000000000000004">
      <c r="A1250" t="s">
        <v>721</v>
      </c>
      <c r="B1250" t="s">
        <v>7914</v>
      </c>
      <c r="C1250" t="s">
        <v>7897</v>
      </c>
      <c r="D1250" t="str">
        <f t="shared" si="19"/>
        <v>1321-0008</v>
      </c>
    </row>
    <row r="1251" spans="1:4" x14ac:dyDescent="0.55000000000000004">
      <c r="A1251" t="s">
        <v>7916</v>
      </c>
      <c r="B1251" t="s">
        <v>7914</v>
      </c>
      <c r="C1251" t="s">
        <v>7897</v>
      </c>
      <c r="D1251" t="str">
        <f t="shared" si="19"/>
        <v>1321-0009</v>
      </c>
    </row>
    <row r="1252" spans="1:4" x14ac:dyDescent="0.55000000000000004">
      <c r="A1252" t="s">
        <v>7915</v>
      </c>
      <c r="B1252" t="s">
        <v>7914</v>
      </c>
      <c r="C1252" t="s">
        <v>7897</v>
      </c>
      <c r="D1252" t="str">
        <f t="shared" si="19"/>
        <v>1321-0012</v>
      </c>
    </row>
    <row r="1253" spans="1:4" x14ac:dyDescent="0.55000000000000004">
      <c r="A1253" t="s">
        <v>4106</v>
      </c>
      <c r="B1253" t="s">
        <v>7914</v>
      </c>
      <c r="C1253" t="s">
        <v>7897</v>
      </c>
      <c r="D1253" t="str">
        <f t="shared" si="19"/>
        <v>1321-0013</v>
      </c>
    </row>
    <row r="1254" spans="1:4" x14ac:dyDescent="0.55000000000000004">
      <c r="A1254" t="s">
        <v>3691</v>
      </c>
      <c r="B1254" t="s">
        <v>7914</v>
      </c>
      <c r="C1254" t="s">
        <v>7897</v>
      </c>
      <c r="D1254" t="str">
        <f t="shared" si="19"/>
        <v>1323-0072</v>
      </c>
    </row>
    <row r="1255" spans="1:4" x14ac:dyDescent="0.55000000000000004">
      <c r="A1255" t="s">
        <v>7920</v>
      </c>
      <c r="B1255" t="s">
        <v>7914</v>
      </c>
      <c r="C1255" t="s">
        <v>7897</v>
      </c>
      <c r="D1255" t="str">
        <f t="shared" si="19"/>
        <v>1323-0073</v>
      </c>
    </row>
    <row r="1256" spans="1:4" x14ac:dyDescent="0.55000000000000004">
      <c r="A1256" t="s">
        <v>466</v>
      </c>
      <c r="B1256" t="s">
        <v>7914</v>
      </c>
      <c r="C1256" t="s">
        <v>7897</v>
      </c>
      <c r="D1256" t="str">
        <f t="shared" si="19"/>
        <v>1323-0074</v>
      </c>
    </row>
    <row r="1257" spans="1:4" x14ac:dyDescent="0.55000000000000004">
      <c r="A1257" t="s">
        <v>7919</v>
      </c>
      <c r="B1257" t="s">
        <v>7914</v>
      </c>
      <c r="C1257" t="s">
        <v>7897</v>
      </c>
      <c r="D1257" t="str">
        <f t="shared" si="19"/>
        <v>1323-0075</v>
      </c>
    </row>
    <row r="1258" spans="1:4" x14ac:dyDescent="0.55000000000000004">
      <c r="A1258" t="s">
        <v>7918</v>
      </c>
      <c r="B1258" t="s">
        <v>7914</v>
      </c>
      <c r="C1258" t="s">
        <v>7897</v>
      </c>
      <c r="D1258" t="str">
        <f t="shared" si="19"/>
        <v>1323-0076</v>
      </c>
    </row>
    <row r="1259" spans="1:4" x14ac:dyDescent="0.55000000000000004">
      <c r="A1259" t="s">
        <v>7917</v>
      </c>
      <c r="B1259" t="s">
        <v>7914</v>
      </c>
      <c r="C1259" t="s">
        <v>7897</v>
      </c>
      <c r="D1259" t="str">
        <f t="shared" si="19"/>
        <v>1323-0077</v>
      </c>
    </row>
    <row r="1260" spans="1:4" x14ac:dyDescent="0.55000000000000004">
      <c r="A1260" t="s">
        <v>7926</v>
      </c>
      <c r="B1260" t="s">
        <v>7927</v>
      </c>
      <c r="C1260" t="s">
        <v>7897</v>
      </c>
      <c r="D1260" t="str">
        <f t="shared" si="19"/>
        <v>2000-0010</v>
      </c>
    </row>
    <row r="1261" spans="1:4" x14ac:dyDescent="0.55000000000000004">
      <c r="A1261" t="s">
        <v>7928</v>
      </c>
      <c r="B1261" t="s">
        <v>7927</v>
      </c>
      <c r="C1261" t="s">
        <v>7897</v>
      </c>
      <c r="D1261" t="str">
        <f t="shared" si="19"/>
        <v>2008-0001</v>
      </c>
    </row>
    <row r="1262" spans="1:4" x14ac:dyDescent="0.55000000000000004">
      <c r="A1262" t="s">
        <v>7929</v>
      </c>
      <c r="B1262" t="s">
        <v>7927</v>
      </c>
      <c r="C1262" t="s">
        <v>7897</v>
      </c>
      <c r="D1262" t="str">
        <f t="shared" si="19"/>
        <v>2107-0002</v>
      </c>
    </row>
    <row r="1263" spans="1:4" x14ac:dyDescent="0.55000000000000004">
      <c r="A1263" t="s">
        <v>952</v>
      </c>
      <c r="B1263" t="s">
        <v>7927</v>
      </c>
      <c r="C1263" t="s">
        <v>7897</v>
      </c>
      <c r="D1263" t="str">
        <f t="shared" si="19"/>
        <v>2112-0003</v>
      </c>
    </row>
    <row r="1264" spans="1:4" x14ac:dyDescent="0.55000000000000004">
      <c r="A1264" t="s">
        <v>485</v>
      </c>
      <c r="B1264" t="s">
        <v>7927</v>
      </c>
      <c r="C1264" t="s">
        <v>7897</v>
      </c>
      <c r="D1264" t="str">
        <f t="shared" si="19"/>
        <v>2150PX</v>
      </c>
    </row>
    <row r="1265" spans="1:4" x14ac:dyDescent="0.55000000000000004">
      <c r="A1265" t="s">
        <v>7936</v>
      </c>
      <c r="B1265" t="s">
        <v>7927</v>
      </c>
      <c r="C1265" t="s">
        <v>7897</v>
      </c>
      <c r="D1265" t="str">
        <f t="shared" si="19"/>
        <v>3430-0207</v>
      </c>
    </row>
    <row r="1266" spans="1:4" x14ac:dyDescent="0.55000000000000004">
      <c r="A1266" t="s">
        <v>1021</v>
      </c>
      <c r="B1266" t="s">
        <v>7927</v>
      </c>
      <c r="C1266" t="s">
        <v>7897</v>
      </c>
      <c r="D1266" t="str">
        <f t="shared" si="19"/>
        <v>3430-0332</v>
      </c>
    </row>
    <row r="1267" spans="1:4" x14ac:dyDescent="0.55000000000000004">
      <c r="A1267" t="s">
        <v>4837</v>
      </c>
      <c r="B1267" t="s">
        <v>7927</v>
      </c>
      <c r="C1267" t="s">
        <v>7897</v>
      </c>
      <c r="D1267" t="str">
        <f t="shared" si="19"/>
        <v>3430-0500</v>
      </c>
    </row>
    <row r="1268" spans="1:4" x14ac:dyDescent="0.55000000000000004">
      <c r="A1268" t="s">
        <v>7937</v>
      </c>
      <c r="B1268" t="s">
        <v>7927</v>
      </c>
      <c r="C1268" t="s">
        <v>7897</v>
      </c>
      <c r="D1268" t="str">
        <f t="shared" si="19"/>
        <v>3430-0537</v>
      </c>
    </row>
    <row r="1269" spans="1:4" x14ac:dyDescent="0.55000000000000004">
      <c r="A1269" t="s">
        <v>7938</v>
      </c>
      <c r="B1269" t="s">
        <v>7927</v>
      </c>
      <c r="C1269" t="s">
        <v>7897</v>
      </c>
      <c r="D1269" t="str">
        <f t="shared" si="19"/>
        <v>3430-0581</v>
      </c>
    </row>
    <row r="1270" spans="1:4" x14ac:dyDescent="0.55000000000000004">
      <c r="A1270" t="s">
        <v>554</v>
      </c>
      <c r="B1270" t="s">
        <v>7927</v>
      </c>
      <c r="C1270" t="s">
        <v>7897</v>
      </c>
      <c r="D1270" t="str">
        <f t="shared" si="19"/>
        <v>3430-0582</v>
      </c>
    </row>
    <row r="1271" spans="1:4" x14ac:dyDescent="0.55000000000000004">
      <c r="A1271" t="s">
        <v>207</v>
      </c>
      <c r="B1271" t="s">
        <v>7927</v>
      </c>
      <c r="C1271" t="s">
        <v>7897</v>
      </c>
      <c r="D1271" t="str">
        <f t="shared" si="19"/>
        <v>3430-0583</v>
      </c>
    </row>
    <row r="1272" spans="1:4" x14ac:dyDescent="0.55000000000000004">
      <c r="A1272" t="s">
        <v>7939</v>
      </c>
      <c r="B1272" t="s">
        <v>7927</v>
      </c>
      <c r="C1272" t="s">
        <v>7897</v>
      </c>
      <c r="D1272" t="str">
        <f t="shared" si="19"/>
        <v>3430-0589</v>
      </c>
    </row>
    <row r="1273" spans="1:4" x14ac:dyDescent="0.55000000000000004">
      <c r="A1273" t="s">
        <v>7940</v>
      </c>
      <c r="B1273" t="s">
        <v>7927</v>
      </c>
      <c r="C1273" t="s">
        <v>7897</v>
      </c>
      <c r="D1273" t="str">
        <f t="shared" si="19"/>
        <v>3430-0601</v>
      </c>
    </row>
    <row r="1274" spans="1:4" x14ac:dyDescent="0.55000000000000004">
      <c r="A1274" t="s">
        <v>7941</v>
      </c>
      <c r="B1274" t="s">
        <v>7927</v>
      </c>
      <c r="C1274" t="s">
        <v>7897</v>
      </c>
      <c r="D1274" t="str">
        <f t="shared" si="19"/>
        <v>3430-0604</v>
      </c>
    </row>
    <row r="1275" spans="1:4" x14ac:dyDescent="0.55000000000000004">
      <c r="A1275" t="s">
        <v>3933</v>
      </c>
      <c r="B1275" t="s">
        <v>7927</v>
      </c>
      <c r="C1275" t="s">
        <v>7897</v>
      </c>
      <c r="D1275" t="str">
        <f t="shared" si="19"/>
        <v>3430-0633</v>
      </c>
    </row>
    <row r="1276" spans="1:4" x14ac:dyDescent="0.55000000000000004">
      <c r="A1276" t="s">
        <v>7943</v>
      </c>
      <c r="B1276" t="s">
        <v>7927</v>
      </c>
      <c r="C1276" t="s">
        <v>7897</v>
      </c>
      <c r="D1276" t="str">
        <f t="shared" si="19"/>
        <v>3430-0634</v>
      </c>
    </row>
    <row r="1277" spans="1:4" x14ac:dyDescent="0.55000000000000004">
      <c r="A1277" t="s">
        <v>7942</v>
      </c>
      <c r="B1277" t="s">
        <v>7927</v>
      </c>
      <c r="C1277" t="s">
        <v>7897</v>
      </c>
      <c r="D1277" t="str">
        <f t="shared" si="19"/>
        <v>3430-0646</v>
      </c>
    </row>
    <row r="1278" spans="1:4" x14ac:dyDescent="0.55000000000000004">
      <c r="A1278" t="s">
        <v>367</v>
      </c>
      <c r="B1278" t="s">
        <v>8513</v>
      </c>
      <c r="C1278" t="s">
        <v>8514</v>
      </c>
      <c r="D1278" t="str">
        <f t="shared" si="19"/>
        <v>J0422426-03</v>
      </c>
    </row>
    <row r="1279" spans="1:4" x14ac:dyDescent="0.55000000000000004">
      <c r="A1279" t="s">
        <v>1955</v>
      </c>
      <c r="B1279" t="s">
        <v>8513</v>
      </c>
      <c r="C1279" t="s">
        <v>8514</v>
      </c>
      <c r="D1279" t="str">
        <f t="shared" si="19"/>
        <v>O0420416</v>
      </c>
    </row>
    <row r="1280" spans="1:4" x14ac:dyDescent="0.55000000000000004">
      <c r="A1280" t="s">
        <v>1957</v>
      </c>
      <c r="B1280" t="s">
        <v>8513</v>
      </c>
      <c r="C1280" t="s">
        <v>8514</v>
      </c>
      <c r="D1280" t="str">
        <f t="shared" si="19"/>
        <v>O0420616</v>
      </c>
    </row>
    <row r="1281" spans="1:4" x14ac:dyDescent="0.55000000000000004">
      <c r="A1281" t="s">
        <v>8517</v>
      </c>
      <c r="B1281" t="s">
        <v>8513</v>
      </c>
      <c r="C1281" t="s">
        <v>8514</v>
      </c>
      <c r="D1281" t="str">
        <f t="shared" si="19"/>
        <v>O0620416</v>
      </c>
    </row>
    <row r="1282" spans="1:4" x14ac:dyDescent="0.55000000000000004">
      <c r="A1282" t="s">
        <v>724</v>
      </c>
      <c r="B1282" t="s">
        <v>8513</v>
      </c>
      <c r="C1282" t="s">
        <v>8514</v>
      </c>
      <c r="D1282" t="str">
        <f t="shared" ref="D1282:D1345" si="20">LEFT(A1282,LEN(A1282))</f>
        <v>P0420416</v>
      </c>
    </row>
    <row r="1283" spans="1:4" x14ac:dyDescent="0.55000000000000004">
      <c r="A1283" t="s">
        <v>8530</v>
      </c>
      <c r="B1283" t="s">
        <v>8513</v>
      </c>
      <c r="C1283" t="s">
        <v>8514</v>
      </c>
      <c r="D1283" t="str">
        <f t="shared" si="20"/>
        <v>P0620416</v>
      </c>
    </row>
    <row r="1284" spans="1:4" x14ac:dyDescent="0.55000000000000004">
      <c r="A1284" t="s">
        <v>1260</v>
      </c>
      <c r="B1284" t="s">
        <v>8513</v>
      </c>
      <c r="C1284" t="s">
        <v>8514</v>
      </c>
      <c r="D1284" t="str">
        <f t="shared" si="20"/>
        <v>R0420426</v>
      </c>
    </row>
    <row r="1285" spans="1:4" x14ac:dyDescent="0.55000000000000004">
      <c r="A1285" t="s">
        <v>8516</v>
      </c>
      <c r="B1285" t="s">
        <v>8513</v>
      </c>
      <c r="C1285" t="s">
        <v>8514</v>
      </c>
      <c r="D1285" t="str">
        <f t="shared" si="20"/>
        <v>R0620426</v>
      </c>
    </row>
    <row r="1286" spans="1:4" x14ac:dyDescent="0.55000000000000004">
      <c r="A1286" t="s">
        <v>1109</v>
      </c>
      <c r="B1286" t="s">
        <v>8513</v>
      </c>
      <c r="C1286" t="s">
        <v>8514</v>
      </c>
      <c r="D1286" t="str">
        <f t="shared" si="20"/>
        <v>R0620526</v>
      </c>
    </row>
    <row r="1287" spans="1:4" x14ac:dyDescent="0.55000000000000004">
      <c r="A1287" t="s">
        <v>8515</v>
      </c>
      <c r="B1287" t="s">
        <v>8513</v>
      </c>
      <c r="C1287" t="s">
        <v>8514</v>
      </c>
      <c r="D1287" t="str">
        <f t="shared" si="20"/>
        <v>R0620626</v>
      </c>
    </row>
    <row r="1288" spans="1:4" x14ac:dyDescent="0.55000000000000004">
      <c r="A1288" t="s">
        <v>2277</v>
      </c>
      <c r="B1288" t="s">
        <v>8513</v>
      </c>
      <c r="C1288" t="s">
        <v>8514</v>
      </c>
      <c r="D1288" t="str">
        <f t="shared" si="20"/>
        <v>S0420666</v>
      </c>
    </row>
    <row r="1289" spans="1:4" x14ac:dyDescent="0.55000000000000004">
      <c r="A1289" t="s">
        <v>27</v>
      </c>
      <c r="B1289" t="s">
        <v>8513</v>
      </c>
      <c r="C1289" t="s">
        <v>8514</v>
      </c>
      <c r="D1289" t="str">
        <f t="shared" si="20"/>
        <v>U0420406</v>
      </c>
    </row>
    <row r="1290" spans="1:4" x14ac:dyDescent="0.55000000000000004">
      <c r="A1290" t="s">
        <v>2279</v>
      </c>
      <c r="B1290" t="s">
        <v>8513</v>
      </c>
      <c r="C1290" t="s">
        <v>8514</v>
      </c>
      <c r="D1290" t="str">
        <f t="shared" si="20"/>
        <v>V0420006</v>
      </c>
    </row>
    <row r="1291" spans="1:4" x14ac:dyDescent="0.55000000000000004">
      <c r="A1291" t="s">
        <v>8518</v>
      </c>
      <c r="B1291" t="s">
        <v>8513</v>
      </c>
      <c r="C1291" t="s">
        <v>8514</v>
      </c>
      <c r="D1291" t="str">
        <f t="shared" si="20"/>
        <v>V0620006</v>
      </c>
    </row>
    <row r="1292" spans="1:4" x14ac:dyDescent="0.55000000000000004">
      <c r="A1292" t="s">
        <v>8497</v>
      </c>
      <c r="B1292" t="s">
        <v>8498</v>
      </c>
      <c r="C1292" t="s">
        <v>8270</v>
      </c>
      <c r="D1292" t="str">
        <f t="shared" si="20"/>
        <v>V130-100</v>
      </c>
    </row>
    <row r="1293" spans="1:4" x14ac:dyDescent="0.55000000000000004">
      <c r="A1293" t="s">
        <v>5131</v>
      </c>
      <c r="B1293" t="s">
        <v>8498</v>
      </c>
      <c r="C1293" t="s">
        <v>8270</v>
      </c>
      <c r="D1293" t="str">
        <f t="shared" si="20"/>
        <v>V130-125</v>
      </c>
    </row>
    <row r="1294" spans="1:4" x14ac:dyDescent="0.55000000000000004">
      <c r="A1294" t="s">
        <v>8499</v>
      </c>
      <c r="B1294" t="s">
        <v>8498</v>
      </c>
      <c r="C1294" t="s">
        <v>8270</v>
      </c>
      <c r="D1294" t="str">
        <f t="shared" si="20"/>
        <v>V130-150</v>
      </c>
    </row>
    <row r="1295" spans="1:4" x14ac:dyDescent="0.55000000000000004">
      <c r="A1295" t="s">
        <v>4908</v>
      </c>
      <c r="B1295" t="s">
        <v>8498</v>
      </c>
      <c r="C1295" t="s">
        <v>8270</v>
      </c>
      <c r="D1295" t="str">
        <f t="shared" si="20"/>
        <v>V130-200</v>
      </c>
    </row>
    <row r="1296" spans="1:4" x14ac:dyDescent="0.55000000000000004">
      <c r="A1296" t="s">
        <v>8500</v>
      </c>
      <c r="B1296" t="s">
        <v>8498</v>
      </c>
      <c r="C1296" t="s">
        <v>8270</v>
      </c>
      <c r="D1296" t="str">
        <f t="shared" si="20"/>
        <v>V130-300</v>
      </c>
    </row>
    <row r="1297" spans="1:4" x14ac:dyDescent="0.55000000000000004">
      <c r="A1297" t="s">
        <v>163</v>
      </c>
      <c r="B1297" t="s">
        <v>8057</v>
      </c>
      <c r="C1297" t="s">
        <v>7854</v>
      </c>
      <c r="D1297" t="str">
        <f t="shared" si="20"/>
        <v>18635-111-406-N</v>
      </c>
    </row>
    <row r="1298" spans="1:4" x14ac:dyDescent="0.55000000000000004">
      <c r="A1298" t="s">
        <v>164</v>
      </c>
      <c r="B1298" t="s">
        <v>8057</v>
      </c>
      <c r="C1298" t="s">
        <v>7854</v>
      </c>
      <c r="D1298" t="str">
        <f t="shared" si="20"/>
        <v>18636-112-406-N</v>
      </c>
    </row>
    <row r="1299" spans="1:4" x14ac:dyDescent="0.55000000000000004">
      <c r="A1299" t="s">
        <v>532</v>
      </c>
      <c r="B1299" t="s">
        <v>8057</v>
      </c>
      <c r="C1299" t="s">
        <v>7854</v>
      </c>
      <c r="D1299" t="str">
        <f t="shared" si="20"/>
        <v>18637-113-406-N</v>
      </c>
    </row>
    <row r="1300" spans="1:4" x14ac:dyDescent="0.55000000000000004">
      <c r="A1300" t="s">
        <v>82</v>
      </c>
      <c r="B1300" t="s">
        <v>8057</v>
      </c>
      <c r="C1300" t="s">
        <v>7854</v>
      </c>
      <c r="D1300" t="str">
        <f t="shared" si="20"/>
        <v>18638-111-540-N</v>
      </c>
    </row>
    <row r="1301" spans="1:4" x14ac:dyDescent="0.55000000000000004">
      <c r="A1301" t="s">
        <v>80</v>
      </c>
      <c r="B1301" t="s">
        <v>8057</v>
      </c>
      <c r="C1301" t="s">
        <v>7854</v>
      </c>
      <c r="D1301" t="str">
        <f t="shared" si="20"/>
        <v>18639-112-540-N</v>
      </c>
    </row>
    <row r="1302" spans="1:4" x14ac:dyDescent="0.55000000000000004">
      <c r="A1302" t="s">
        <v>78</v>
      </c>
      <c r="B1302" t="s">
        <v>8057</v>
      </c>
      <c r="C1302" t="s">
        <v>7854</v>
      </c>
      <c r="D1302" t="str">
        <f t="shared" si="20"/>
        <v>18640-113-540-N</v>
      </c>
    </row>
    <row r="1303" spans="1:4" x14ac:dyDescent="0.55000000000000004">
      <c r="A1303" t="s">
        <v>8058</v>
      </c>
      <c r="B1303" t="s">
        <v>8057</v>
      </c>
      <c r="C1303" t="s">
        <v>7854</v>
      </c>
      <c r="D1303" t="str">
        <f t="shared" si="20"/>
        <v>18719-111-785-N</v>
      </c>
    </row>
    <row r="1304" spans="1:4" x14ac:dyDescent="0.55000000000000004">
      <c r="A1304" t="s">
        <v>2180</v>
      </c>
      <c r="B1304" t="s">
        <v>8057</v>
      </c>
      <c r="C1304" t="s">
        <v>7854</v>
      </c>
      <c r="D1304" t="str">
        <f t="shared" si="20"/>
        <v>18720-112-785-N</v>
      </c>
    </row>
    <row r="1305" spans="1:4" x14ac:dyDescent="0.55000000000000004">
      <c r="A1305" t="s">
        <v>8059</v>
      </c>
      <c r="B1305" t="s">
        <v>8057</v>
      </c>
      <c r="C1305" t="s">
        <v>7854</v>
      </c>
      <c r="D1305" t="str">
        <f t="shared" si="20"/>
        <v>18721-113-785-N</v>
      </c>
    </row>
    <row r="1306" spans="1:4" x14ac:dyDescent="0.55000000000000004">
      <c r="A1306" t="s">
        <v>473</v>
      </c>
      <c r="B1306" t="s">
        <v>8060</v>
      </c>
      <c r="C1306" t="s">
        <v>7854</v>
      </c>
      <c r="D1306" t="str">
        <f t="shared" si="20"/>
        <v>19349-211-406-N</v>
      </c>
    </row>
    <row r="1307" spans="1:4" x14ac:dyDescent="0.55000000000000004">
      <c r="A1307" t="s">
        <v>579</v>
      </c>
      <c r="B1307" t="s">
        <v>8060</v>
      </c>
      <c r="C1307" t="s">
        <v>7854</v>
      </c>
      <c r="D1307" t="str">
        <f t="shared" si="20"/>
        <v>19349-211-540-N</v>
      </c>
    </row>
    <row r="1308" spans="1:4" x14ac:dyDescent="0.55000000000000004">
      <c r="A1308" t="s">
        <v>1064</v>
      </c>
      <c r="B1308" t="s">
        <v>8060</v>
      </c>
      <c r="C1308" t="s">
        <v>7854</v>
      </c>
      <c r="D1308" t="str">
        <f t="shared" si="20"/>
        <v>19349-211-785-N</v>
      </c>
    </row>
    <row r="1309" spans="1:4" x14ac:dyDescent="0.55000000000000004">
      <c r="A1309" t="s">
        <v>475</v>
      </c>
      <c r="B1309" t="s">
        <v>8060</v>
      </c>
      <c r="C1309" t="s">
        <v>7854</v>
      </c>
      <c r="D1309" t="str">
        <f t="shared" si="20"/>
        <v>19350-212-406-N</v>
      </c>
    </row>
    <row r="1310" spans="1:4" x14ac:dyDescent="0.55000000000000004">
      <c r="A1310" t="s">
        <v>580</v>
      </c>
      <c r="B1310" t="s">
        <v>8060</v>
      </c>
      <c r="C1310" t="s">
        <v>7854</v>
      </c>
      <c r="D1310" t="str">
        <f t="shared" si="20"/>
        <v>19350-212-540-N</v>
      </c>
    </row>
    <row r="1311" spans="1:4" x14ac:dyDescent="0.55000000000000004">
      <c r="A1311" t="s">
        <v>1929</v>
      </c>
      <c r="B1311" t="s">
        <v>8060</v>
      </c>
      <c r="C1311" t="s">
        <v>7854</v>
      </c>
      <c r="D1311" t="str">
        <f t="shared" si="20"/>
        <v>19350-212-785-N</v>
      </c>
    </row>
    <row r="1312" spans="1:4" x14ac:dyDescent="0.55000000000000004">
      <c r="A1312" t="s">
        <v>477</v>
      </c>
      <c r="B1312" t="s">
        <v>8060</v>
      </c>
      <c r="C1312" t="s">
        <v>7854</v>
      </c>
      <c r="D1312" t="str">
        <f t="shared" si="20"/>
        <v>19351-213-406-N</v>
      </c>
    </row>
    <row r="1313" spans="1:4" x14ac:dyDescent="0.55000000000000004">
      <c r="A1313" t="s">
        <v>1925</v>
      </c>
      <c r="B1313" t="s">
        <v>8060</v>
      </c>
      <c r="C1313" t="s">
        <v>7854</v>
      </c>
      <c r="D1313" t="str">
        <f t="shared" si="20"/>
        <v>19351-213-540-N</v>
      </c>
    </row>
    <row r="1314" spans="1:4" x14ac:dyDescent="0.55000000000000004">
      <c r="A1314" t="s">
        <v>1471</v>
      </c>
      <c r="B1314" t="s">
        <v>8060</v>
      </c>
      <c r="C1314" t="s">
        <v>7854</v>
      </c>
      <c r="D1314" t="str">
        <f t="shared" si="20"/>
        <v>19351-213-785-N</v>
      </c>
    </row>
    <row r="1315" spans="1:4" x14ac:dyDescent="0.55000000000000004">
      <c r="A1315" t="s">
        <v>692</v>
      </c>
      <c r="B1315" t="s">
        <v>8063</v>
      </c>
      <c r="C1315" t="s">
        <v>7854</v>
      </c>
      <c r="D1315" t="str">
        <f t="shared" si="20"/>
        <v>22251-311-375-N</v>
      </c>
    </row>
    <row r="1316" spans="1:4" x14ac:dyDescent="0.55000000000000004">
      <c r="A1316" t="s">
        <v>251</v>
      </c>
      <c r="B1316" t="s">
        <v>8063</v>
      </c>
      <c r="C1316" t="s">
        <v>7854</v>
      </c>
      <c r="D1316" t="str">
        <f t="shared" si="20"/>
        <v>22251-311-500-N</v>
      </c>
    </row>
    <row r="1317" spans="1:4" x14ac:dyDescent="0.55000000000000004">
      <c r="A1317" t="s">
        <v>312</v>
      </c>
      <c r="B1317" t="s">
        <v>8063</v>
      </c>
      <c r="C1317" t="s">
        <v>7854</v>
      </c>
      <c r="D1317" t="str">
        <f t="shared" si="20"/>
        <v>22251-311-750-N</v>
      </c>
    </row>
    <row r="1318" spans="1:4" x14ac:dyDescent="0.55000000000000004">
      <c r="A1318" t="s">
        <v>691</v>
      </c>
      <c r="B1318" t="s">
        <v>8063</v>
      </c>
      <c r="C1318" t="s">
        <v>7854</v>
      </c>
      <c r="D1318" t="str">
        <f t="shared" si="20"/>
        <v>22252-312-375-N</v>
      </c>
    </row>
    <row r="1319" spans="1:4" x14ac:dyDescent="0.55000000000000004">
      <c r="A1319" t="s">
        <v>252</v>
      </c>
      <c r="B1319" t="s">
        <v>8063</v>
      </c>
      <c r="C1319" t="s">
        <v>7854</v>
      </c>
      <c r="D1319" t="str">
        <f t="shared" si="20"/>
        <v>22252-312-500-N</v>
      </c>
    </row>
    <row r="1320" spans="1:4" x14ac:dyDescent="0.55000000000000004">
      <c r="A1320" t="s">
        <v>197</v>
      </c>
      <c r="B1320" t="s">
        <v>8063</v>
      </c>
      <c r="C1320" t="s">
        <v>7854</v>
      </c>
      <c r="D1320" t="str">
        <f t="shared" si="20"/>
        <v>22252-312-750-N</v>
      </c>
    </row>
    <row r="1321" spans="1:4" x14ac:dyDescent="0.55000000000000004">
      <c r="A1321">
        <v>467832000</v>
      </c>
      <c r="B1321" t="s">
        <v>8035</v>
      </c>
      <c r="C1321" t="s">
        <v>7861</v>
      </c>
      <c r="D1321" t="str">
        <f t="shared" si="20"/>
        <v>467832000</v>
      </c>
    </row>
    <row r="1322" spans="1:4" x14ac:dyDescent="0.55000000000000004">
      <c r="A1322" t="s">
        <v>8036</v>
      </c>
      <c r="B1322" t="s">
        <v>8035</v>
      </c>
      <c r="C1322" t="s">
        <v>7861</v>
      </c>
      <c r="D1322" t="str">
        <f t="shared" si="20"/>
        <v>RVSII</v>
      </c>
    </row>
    <row r="1323" spans="1:4" x14ac:dyDescent="0.55000000000000004">
      <c r="A1323" t="s">
        <v>8620</v>
      </c>
      <c r="B1323" t="s">
        <v>8621</v>
      </c>
      <c r="C1323" t="s">
        <v>8586</v>
      </c>
      <c r="D1323" t="str">
        <f t="shared" si="20"/>
        <v>063-0159-470</v>
      </c>
    </row>
    <row r="1324" spans="1:4" x14ac:dyDescent="0.55000000000000004">
      <c r="A1324" t="s">
        <v>8630</v>
      </c>
      <c r="B1324" t="s">
        <v>8621</v>
      </c>
      <c r="C1324" t="s">
        <v>8586</v>
      </c>
      <c r="D1324" t="str">
        <f t="shared" si="20"/>
        <v>063-0159-574</v>
      </c>
    </row>
    <row r="1325" spans="1:4" x14ac:dyDescent="0.55000000000000004">
      <c r="A1325" t="s">
        <v>8622</v>
      </c>
      <c r="B1325" t="s">
        <v>8621</v>
      </c>
      <c r="C1325" t="s">
        <v>8586</v>
      </c>
      <c r="D1325" t="str">
        <f t="shared" si="20"/>
        <v>063-0159-751</v>
      </c>
    </row>
    <row r="1326" spans="1:4" x14ac:dyDescent="0.55000000000000004">
      <c r="A1326" t="s">
        <v>8626</v>
      </c>
      <c r="B1326" t="s">
        <v>8621</v>
      </c>
      <c r="C1326" t="s">
        <v>8586</v>
      </c>
      <c r="D1326" t="str">
        <f t="shared" si="20"/>
        <v>063-0159-966</v>
      </c>
    </row>
    <row r="1327" spans="1:4" x14ac:dyDescent="0.55000000000000004">
      <c r="A1327" t="s">
        <v>8627</v>
      </c>
      <c r="B1327" t="s">
        <v>8621</v>
      </c>
      <c r="C1327" t="s">
        <v>8586</v>
      </c>
      <c r="D1327" t="str">
        <f t="shared" si="20"/>
        <v>063-0171-066</v>
      </c>
    </row>
    <row r="1328" spans="1:4" x14ac:dyDescent="0.55000000000000004">
      <c r="A1328" t="s">
        <v>8628</v>
      </c>
      <c r="B1328" t="s">
        <v>8621</v>
      </c>
      <c r="C1328" t="s">
        <v>8586</v>
      </c>
      <c r="D1328" t="str">
        <f t="shared" si="20"/>
        <v>063-0171-666</v>
      </c>
    </row>
    <row r="1329" spans="1:4" x14ac:dyDescent="0.55000000000000004">
      <c r="A1329" t="s">
        <v>1668</v>
      </c>
      <c r="B1329" t="s">
        <v>8621</v>
      </c>
      <c r="C1329" t="s">
        <v>8586</v>
      </c>
      <c r="D1329" t="str">
        <f t="shared" si="20"/>
        <v>063-0171-793</v>
      </c>
    </row>
    <row r="1330" spans="1:4" x14ac:dyDescent="0.55000000000000004">
      <c r="A1330" t="s">
        <v>1847</v>
      </c>
      <c r="B1330" t="s">
        <v>8621</v>
      </c>
      <c r="C1330" t="s">
        <v>8586</v>
      </c>
      <c r="D1330" t="str">
        <f t="shared" si="20"/>
        <v>063-0172-040</v>
      </c>
    </row>
    <row r="1331" spans="1:4" x14ac:dyDescent="0.55000000000000004">
      <c r="A1331" t="s">
        <v>8625</v>
      </c>
      <c r="B1331" t="s">
        <v>8621</v>
      </c>
      <c r="C1331" t="s">
        <v>8586</v>
      </c>
      <c r="D1331" t="str">
        <f t="shared" si="20"/>
        <v>063-0172-682</v>
      </c>
    </row>
    <row r="1332" spans="1:4" x14ac:dyDescent="0.55000000000000004">
      <c r="A1332" t="s">
        <v>8629</v>
      </c>
      <c r="B1332" t="s">
        <v>8621</v>
      </c>
      <c r="C1332" t="s">
        <v>8586</v>
      </c>
      <c r="D1332" t="str">
        <f t="shared" si="20"/>
        <v>063-0173-027</v>
      </c>
    </row>
    <row r="1333" spans="1:4" x14ac:dyDescent="0.55000000000000004">
      <c r="A1333" t="s">
        <v>8623</v>
      </c>
      <c r="B1333" t="s">
        <v>8621</v>
      </c>
      <c r="C1333" t="s">
        <v>8586</v>
      </c>
      <c r="D1333" t="str">
        <f t="shared" si="20"/>
        <v>063-0173-029</v>
      </c>
    </row>
    <row r="1334" spans="1:4" x14ac:dyDescent="0.55000000000000004">
      <c r="A1334" t="s">
        <v>8624</v>
      </c>
      <c r="B1334" t="s">
        <v>8621</v>
      </c>
      <c r="C1334" t="s">
        <v>8586</v>
      </c>
      <c r="D1334" t="str">
        <f t="shared" si="20"/>
        <v>160-0173-028</v>
      </c>
    </row>
    <row r="1335" spans="1:4" x14ac:dyDescent="0.55000000000000004">
      <c r="A1335" t="s">
        <v>8723</v>
      </c>
      <c r="B1335" t="s">
        <v>8712</v>
      </c>
      <c r="C1335" t="s">
        <v>8586</v>
      </c>
      <c r="D1335" t="str">
        <f t="shared" si="20"/>
        <v>063-0159-907</v>
      </c>
    </row>
    <row r="1336" spans="1:4" x14ac:dyDescent="0.55000000000000004">
      <c r="A1336" t="s">
        <v>8722</v>
      </c>
      <c r="B1336" t="s">
        <v>8712</v>
      </c>
      <c r="C1336" t="s">
        <v>8586</v>
      </c>
      <c r="D1336" t="str">
        <f t="shared" si="20"/>
        <v>063-0159-908</v>
      </c>
    </row>
    <row r="1337" spans="1:4" x14ac:dyDescent="0.55000000000000004">
      <c r="A1337" t="s">
        <v>8721</v>
      </c>
      <c r="B1337" t="s">
        <v>8712</v>
      </c>
      <c r="C1337" t="s">
        <v>8586</v>
      </c>
      <c r="D1337" t="str">
        <f t="shared" si="20"/>
        <v>063-0171-335</v>
      </c>
    </row>
    <row r="1338" spans="1:4" x14ac:dyDescent="0.55000000000000004">
      <c r="A1338" t="s">
        <v>8724</v>
      </c>
      <c r="B1338" t="s">
        <v>8712</v>
      </c>
      <c r="C1338" t="s">
        <v>8586</v>
      </c>
      <c r="D1338" t="str">
        <f t="shared" si="20"/>
        <v>107-0171-415</v>
      </c>
    </row>
    <row r="1339" spans="1:4" x14ac:dyDescent="0.55000000000000004">
      <c r="A1339" t="s">
        <v>8714</v>
      </c>
      <c r="B1339" t="s">
        <v>8712</v>
      </c>
      <c r="C1339" t="s">
        <v>8586</v>
      </c>
      <c r="D1339" t="str">
        <f t="shared" si="20"/>
        <v>115-0159-018</v>
      </c>
    </row>
    <row r="1340" spans="1:4" x14ac:dyDescent="0.55000000000000004">
      <c r="A1340" t="s">
        <v>8717</v>
      </c>
      <c r="B1340" t="s">
        <v>8712</v>
      </c>
      <c r="C1340" t="s">
        <v>8586</v>
      </c>
      <c r="D1340" t="str">
        <f t="shared" si="20"/>
        <v>115-0159-019</v>
      </c>
    </row>
    <row r="1341" spans="1:4" x14ac:dyDescent="0.55000000000000004">
      <c r="A1341" t="s">
        <v>8718</v>
      </c>
      <c r="B1341" t="s">
        <v>8712</v>
      </c>
      <c r="C1341" t="s">
        <v>8586</v>
      </c>
      <c r="D1341" t="str">
        <f t="shared" si="20"/>
        <v>115-0159-032</v>
      </c>
    </row>
    <row r="1342" spans="1:4" x14ac:dyDescent="0.55000000000000004">
      <c r="A1342" t="s">
        <v>8725</v>
      </c>
      <c r="B1342" t="s">
        <v>8712</v>
      </c>
      <c r="C1342" t="s">
        <v>8586</v>
      </c>
      <c r="D1342" t="str">
        <f t="shared" si="20"/>
        <v>115-0159-472</v>
      </c>
    </row>
    <row r="1343" spans="1:4" x14ac:dyDescent="0.55000000000000004">
      <c r="A1343" t="s">
        <v>8716</v>
      </c>
      <c r="B1343" t="s">
        <v>8712</v>
      </c>
      <c r="C1343" t="s">
        <v>8586</v>
      </c>
      <c r="D1343" t="str">
        <f t="shared" si="20"/>
        <v>115-0171-225</v>
      </c>
    </row>
    <row r="1344" spans="1:4" x14ac:dyDescent="0.55000000000000004">
      <c r="A1344" t="s">
        <v>8726</v>
      </c>
      <c r="B1344" t="s">
        <v>8712</v>
      </c>
      <c r="C1344" t="s">
        <v>8586</v>
      </c>
      <c r="D1344" t="str">
        <f t="shared" si="20"/>
        <v>115-0171-228</v>
      </c>
    </row>
    <row r="1345" spans="1:4" x14ac:dyDescent="0.55000000000000004">
      <c r="A1345" t="s">
        <v>8713</v>
      </c>
      <c r="B1345" t="s">
        <v>8712</v>
      </c>
      <c r="C1345" t="s">
        <v>8586</v>
      </c>
      <c r="D1345" t="str">
        <f t="shared" si="20"/>
        <v>115-0171-239</v>
      </c>
    </row>
    <row r="1346" spans="1:4" x14ac:dyDescent="0.55000000000000004">
      <c r="A1346" t="s">
        <v>8715</v>
      </c>
      <c r="B1346" t="s">
        <v>8712</v>
      </c>
      <c r="C1346" t="s">
        <v>8586</v>
      </c>
      <c r="D1346" t="str">
        <f t="shared" ref="D1346:D1409" si="21">LEFT(A1346,LEN(A1346))</f>
        <v>115-0171-241</v>
      </c>
    </row>
    <row r="1347" spans="1:4" x14ac:dyDescent="0.55000000000000004">
      <c r="A1347" t="s">
        <v>8720</v>
      </c>
      <c r="B1347" t="s">
        <v>8712</v>
      </c>
      <c r="C1347" t="s">
        <v>8586</v>
      </c>
      <c r="D1347" t="str">
        <f t="shared" si="21"/>
        <v>115-0171-262</v>
      </c>
    </row>
    <row r="1348" spans="1:4" x14ac:dyDescent="0.55000000000000004">
      <c r="A1348" t="s">
        <v>8711</v>
      </c>
      <c r="B1348" t="s">
        <v>8712</v>
      </c>
      <c r="C1348" t="s">
        <v>8586</v>
      </c>
      <c r="D1348" t="str">
        <f t="shared" si="21"/>
        <v>115-0171-279</v>
      </c>
    </row>
    <row r="1349" spans="1:4" x14ac:dyDescent="0.55000000000000004">
      <c r="A1349" t="s">
        <v>8719</v>
      </c>
      <c r="B1349" t="s">
        <v>8712</v>
      </c>
      <c r="C1349" t="s">
        <v>8586</v>
      </c>
      <c r="D1349" t="str">
        <f t="shared" si="21"/>
        <v>115-0171-402</v>
      </c>
    </row>
    <row r="1350" spans="1:4" x14ac:dyDescent="0.55000000000000004">
      <c r="A1350" t="s">
        <v>8727</v>
      </c>
      <c r="B1350" t="s">
        <v>8712</v>
      </c>
      <c r="C1350" t="s">
        <v>8586</v>
      </c>
      <c r="D1350" t="str">
        <f t="shared" si="21"/>
        <v>115-0171-544</v>
      </c>
    </row>
    <row r="1351" spans="1:4" x14ac:dyDescent="0.55000000000000004">
      <c r="A1351" t="s">
        <v>2634</v>
      </c>
      <c r="B1351" t="s">
        <v>8641</v>
      </c>
      <c r="C1351" t="s">
        <v>8586</v>
      </c>
      <c r="D1351" t="str">
        <f t="shared" si="21"/>
        <v>063-0159-001</v>
      </c>
    </row>
    <row r="1352" spans="1:4" x14ac:dyDescent="0.55000000000000004">
      <c r="A1352" t="s">
        <v>1613</v>
      </c>
      <c r="B1352" t="s">
        <v>8641</v>
      </c>
      <c r="C1352" t="s">
        <v>8586</v>
      </c>
      <c r="D1352" t="str">
        <f t="shared" si="21"/>
        <v>063-0171-120</v>
      </c>
    </row>
    <row r="1353" spans="1:4" x14ac:dyDescent="0.55000000000000004">
      <c r="A1353" t="s">
        <v>8661</v>
      </c>
      <c r="B1353" t="s">
        <v>8641</v>
      </c>
      <c r="C1353" t="s">
        <v>8586</v>
      </c>
      <c r="D1353" t="str">
        <f t="shared" si="21"/>
        <v>063-0171-841</v>
      </c>
    </row>
    <row r="1354" spans="1:4" x14ac:dyDescent="0.55000000000000004">
      <c r="A1354" t="s">
        <v>1670</v>
      </c>
      <c r="B1354" t="s">
        <v>8641</v>
      </c>
      <c r="C1354" t="s">
        <v>8586</v>
      </c>
      <c r="D1354" t="str">
        <f t="shared" si="21"/>
        <v>063-0171-842</v>
      </c>
    </row>
    <row r="1355" spans="1:4" x14ac:dyDescent="0.55000000000000004">
      <c r="A1355" t="s">
        <v>4287</v>
      </c>
      <c r="B1355" t="s">
        <v>8641</v>
      </c>
      <c r="C1355" t="s">
        <v>8586</v>
      </c>
      <c r="D1355" t="str">
        <f t="shared" si="21"/>
        <v>063-0171-843</v>
      </c>
    </row>
    <row r="1356" spans="1:4" x14ac:dyDescent="0.55000000000000004">
      <c r="A1356" t="s">
        <v>8666</v>
      </c>
      <c r="B1356" t="s">
        <v>8641</v>
      </c>
      <c r="C1356" t="s">
        <v>8586</v>
      </c>
      <c r="D1356" t="str">
        <f t="shared" si="21"/>
        <v>063-0171-846</v>
      </c>
    </row>
    <row r="1357" spans="1:4" x14ac:dyDescent="0.55000000000000004">
      <c r="A1357" t="s">
        <v>1505</v>
      </c>
      <c r="B1357" t="s">
        <v>8641</v>
      </c>
      <c r="C1357" t="s">
        <v>8586</v>
      </c>
      <c r="D1357" t="str">
        <f t="shared" si="21"/>
        <v>063-0171-894</v>
      </c>
    </row>
    <row r="1358" spans="1:4" x14ac:dyDescent="0.55000000000000004">
      <c r="A1358" t="s">
        <v>8659</v>
      </c>
      <c r="B1358" t="s">
        <v>8641</v>
      </c>
      <c r="C1358" t="s">
        <v>8586</v>
      </c>
      <c r="D1358" t="str">
        <f t="shared" si="21"/>
        <v>063-0171-895</v>
      </c>
    </row>
    <row r="1359" spans="1:4" x14ac:dyDescent="0.55000000000000004">
      <c r="A1359" t="s">
        <v>8644</v>
      </c>
      <c r="B1359" t="s">
        <v>8641</v>
      </c>
      <c r="C1359" t="s">
        <v>8586</v>
      </c>
      <c r="D1359" t="str">
        <f t="shared" si="21"/>
        <v>063-0171-896</v>
      </c>
    </row>
    <row r="1360" spans="1:4" x14ac:dyDescent="0.55000000000000004">
      <c r="A1360" t="s">
        <v>4047</v>
      </c>
      <c r="B1360" t="s">
        <v>8641</v>
      </c>
      <c r="C1360" t="s">
        <v>8586</v>
      </c>
      <c r="D1360" t="str">
        <f t="shared" si="21"/>
        <v>063-0171-926</v>
      </c>
    </row>
    <row r="1361" spans="1:4" x14ac:dyDescent="0.55000000000000004">
      <c r="A1361" t="s">
        <v>1674</v>
      </c>
      <c r="B1361" t="s">
        <v>8641</v>
      </c>
      <c r="C1361" t="s">
        <v>8586</v>
      </c>
      <c r="D1361" t="str">
        <f t="shared" si="21"/>
        <v>063-0171-928</v>
      </c>
    </row>
    <row r="1362" spans="1:4" x14ac:dyDescent="0.55000000000000004">
      <c r="A1362" t="s">
        <v>1672</v>
      </c>
      <c r="B1362" t="s">
        <v>8641</v>
      </c>
      <c r="C1362" t="s">
        <v>8586</v>
      </c>
      <c r="D1362" t="str">
        <f t="shared" si="21"/>
        <v>063-0172-039</v>
      </c>
    </row>
    <row r="1363" spans="1:4" x14ac:dyDescent="0.55000000000000004">
      <c r="A1363" t="s">
        <v>3465</v>
      </c>
      <c r="B1363" t="s">
        <v>8641</v>
      </c>
      <c r="C1363" t="s">
        <v>8586</v>
      </c>
      <c r="D1363" t="str">
        <f t="shared" si="21"/>
        <v>063-0172-125</v>
      </c>
    </row>
    <row r="1364" spans="1:4" x14ac:dyDescent="0.55000000000000004">
      <c r="A1364" t="s">
        <v>8658</v>
      </c>
      <c r="B1364" t="s">
        <v>8641</v>
      </c>
      <c r="C1364" t="s">
        <v>8586</v>
      </c>
      <c r="D1364" t="str">
        <f t="shared" si="21"/>
        <v>063-0172-126</v>
      </c>
    </row>
    <row r="1365" spans="1:4" x14ac:dyDescent="0.55000000000000004">
      <c r="A1365" t="s">
        <v>8643</v>
      </c>
      <c r="B1365" t="s">
        <v>8641</v>
      </c>
      <c r="C1365" t="s">
        <v>8586</v>
      </c>
      <c r="D1365" t="str">
        <f t="shared" si="21"/>
        <v>063-0172-165</v>
      </c>
    </row>
    <row r="1366" spans="1:4" x14ac:dyDescent="0.55000000000000004">
      <c r="A1366" t="s">
        <v>8645</v>
      </c>
      <c r="B1366" t="s">
        <v>8641</v>
      </c>
      <c r="C1366" t="s">
        <v>8586</v>
      </c>
      <c r="D1366" t="str">
        <f t="shared" si="21"/>
        <v>063-0172-172</v>
      </c>
    </row>
    <row r="1367" spans="1:4" x14ac:dyDescent="0.55000000000000004">
      <c r="A1367" t="s">
        <v>8640</v>
      </c>
      <c r="B1367" t="s">
        <v>8641</v>
      </c>
      <c r="C1367" t="s">
        <v>8586</v>
      </c>
      <c r="D1367" t="str">
        <f t="shared" si="21"/>
        <v>063-0172-173</v>
      </c>
    </row>
    <row r="1368" spans="1:4" x14ac:dyDescent="0.55000000000000004">
      <c r="A1368" t="s">
        <v>8652</v>
      </c>
      <c r="B1368" t="s">
        <v>8641</v>
      </c>
      <c r="C1368" t="s">
        <v>8586</v>
      </c>
      <c r="D1368" t="str">
        <f t="shared" si="21"/>
        <v>063-0172-174</v>
      </c>
    </row>
    <row r="1369" spans="1:4" x14ac:dyDescent="0.55000000000000004">
      <c r="A1369" t="s">
        <v>8650</v>
      </c>
      <c r="B1369" t="s">
        <v>8641</v>
      </c>
      <c r="C1369" t="s">
        <v>8586</v>
      </c>
      <c r="D1369" t="str">
        <f t="shared" si="21"/>
        <v>063-0172-175</v>
      </c>
    </row>
    <row r="1370" spans="1:4" x14ac:dyDescent="0.55000000000000004">
      <c r="A1370" t="s">
        <v>8653</v>
      </c>
      <c r="B1370" t="s">
        <v>8641</v>
      </c>
      <c r="C1370" t="s">
        <v>8586</v>
      </c>
      <c r="D1370" t="str">
        <f t="shared" si="21"/>
        <v>063-0172-176</v>
      </c>
    </row>
    <row r="1371" spans="1:4" x14ac:dyDescent="0.55000000000000004">
      <c r="A1371" t="s">
        <v>8648</v>
      </c>
      <c r="B1371" t="s">
        <v>8641</v>
      </c>
      <c r="C1371" t="s">
        <v>8586</v>
      </c>
      <c r="D1371" t="str">
        <f t="shared" si="21"/>
        <v>063-0172-177</v>
      </c>
    </row>
    <row r="1372" spans="1:4" x14ac:dyDescent="0.55000000000000004">
      <c r="A1372" t="s">
        <v>8656</v>
      </c>
      <c r="B1372" t="s">
        <v>8641</v>
      </c>
      <c r="C1372" t="s">
        <v>8586</v>
      </c>
      <c r="D1372" t="str">
        <f t="shared" si="21"/>
        <v>063-0172-178</v>
      </c>
    </row>
    <row r="1373" spans="1:4" x14ac:dyDescent="0.55000000000000004">
      <c r="A1373" t="s">
        <v>8651</v>
      </c>
      <c r="B1373" t="s">
        <v>8641</v>
      </c>
      <c r="C1373" t="s">
        <v>8586</v>
      </c>
      <c r="D1373" t="str">
        <f t="shared" si="21"/>
        <v>063-0172-181</v>
      </c>
    </row>
    <row r="1374" spans="1:4" x14ac:dyDescent="0.55000000000000004">
      <c r="A1374" t="s">
        <v>8657</v>
      </c>
      <c r="B1374" t="s">
        <v>8641</v>
      </c>
      <c r="C1374" t="s">
        <v>8586</v>
      </c>
      <c r="D1374" t="str">
        <f t="shared" si="21"/>
        <v>063-0172-182</v>
      </c>
    </row>
    <row r="1375" spans="1:4" x14ac:dyDescent="0.55000000000000004">
      <c r="A1375" t="s">
        <v>8654</v>
      </c>
      <c r="B1375" t="s">
        <v>8641</v>
      </c>
      <c r="C1375" t="s">
        <v>8586</v>
      </c>
      <c r="D1375" t="str">
        <f t="shared" si="21"/>
        <v>063-0172-184</v>
      </c>
    </row>
    <row r="1376" spans="1:4" x14ac:dyDescent="0.55000000000000004">
      <c r="A1376" t="s">
        <v>8655</v>
      </c>
      <c r="B1376" t="s">
        <v>8641</v>
      </c>
      <c r="C1376" t="s">
        <v>8586</v>
      </c>
      <c r="D1376" t="str">
        <f t="shared" si="21"/>
        <v>063-0172-185</v>
      </c>
    </row>
    <row r="1377" spans="1:4" x14ac:dyDescent="0.55000000000000004">
      <c r="A1377" t="s">
        <v>8660</v>
      </c>
      <c r="B1377" t="s">
        <v>8641</v>
      </c>
      <c r="C1377" t="s">
        <v>8586</v>
      </c>
      <c r="D1377" t="str">
        <f t="shared" si="21"/>
        <v>063-0172-187</v>
      </c>
    </row>
    <row r="1378" spans="1:4" x14ac:dyDescent="0.55000000000000004">
      <c r="A1378" t="s">
        <v>8670</v>
      </c>
      <c r="B1378" t="s">
        <v>8641</v>
      </c>
      <c r="C1378" t="s">
        <v>8586</v>
      </c>
      <c r="D1378" t="str">
        <f t="shared" si="21"/>
        <v>063-0172-188</v>
      </c>
    </row>
    <row r="1379" spans="1:4" x14ac:dyDescent="0.55000000000000004">
      <c r="A1379" t="s">
        <v>8669</v>
      </c>
      <c r="B1379" t="s">
        <v>8641</v>
      </c>
      <c r="C1379" t="s">
        <v>8586</v>
      </c>
      <c r="D1379" t="str">
        <f t="shared" si="21"/>
        <v>063-0172-189</v>
      </c>
    </row>
    <row r="1380" spans="1:4" x14ac:dyDescent="0.55000000000000004">
      <c r="A1380" t="s">
        <v>8662</v>
      </c>
      <c r="B1380" t="s">
        <v>8641</v>
      </c>
      <c r="C1380" t="s">
        <v>8586</v>
      </c>
      <c r="D1380" t="str">
        <f t="shared" si="21"/>
        <v>063-0172-190</v>
      </c>
    </row>
    <row r="1381" spans="1:4" x14ac:dyDescent="0.55000000000000004">
      <c r="A1381" t="s">
        <v>8668</v>
      </c>
      <c r="B1381" t="s">
        <v>8641</v>
      </c>
      <c r="C1381" t="s">
        <v>8586</v>
      </c>
      <c r="D1381" t="str">
        <f t="shared" si="21"/>
        <v>063-0172-191</v>
      </c>
    </row>
    <row r="1382" spans="1:4" x14ac:dyDescent="0.55000000000000004">
      <c r="A1382" t="s">
        <v>8671</v>
      </c>
      <c r="B1382" t="s">
        <v>8641</v>
      </c>
      <c r="C1382" t="s">
        <v>8586</v>
      </c>
      <c r="D1382" t="str">
        <f t="shared" si="21"/>
        <v>063-0172-192</v>
      </c>
    </row>
    <row r="1383" spans="1:4" x14ac:dyDescent="0.55000000000000004">
      <c r="A1383" t="s">
        <v>8667</v>
      </c>
      <c r="B1383" t="s">
        <v>8641</v>
      </c>
      <c r="C1383" t="s">
        <v>8586</v>
      </c>
      <c r="D1383" t="str">
        <f t="shared" si="21"/>
        <v>063-0172-193</v>
      </c>
    </row>
    <row r="1384" spans="1:4" x14ac:dyDescent="0.55000000000000004">
      <c r="A1384" t="s">
        <v>5344</v>
      </c>
      <c r="B1384" t="s">
        <v>8641</v>
      </c>
      <c r="C1384" t="s">
        <v>8586</v>
      </c>
      <c r="D1384" t="str">
        <f t="shared" si="21"/>
        <v>063-0172-194</v>
      </c>
    </row>
    <row r="1385" spans="1:4" x14ac:dyDescent="0.55000000000000004">
      <c r="A1385" t="s">
        <v>8665</v>
      </c>
      <c r="B1385" t="s">
        <v>8641</v>
      </c>
      <c r="C1385" t="s">
        <v>8586</v>
      </c>
      <c r="D1385" t="str">
        <f t="shared" si="21"/>
        <v>063-0172-197</v>
      </c>
    </row>
    <row r="1386" spans="1:4" x14ac:dyDescent="0.55000000000000004">
      <c r="A1386" t="s">
        <v>8646</v>
      </c>
      <c r="B1386" t="s">
        <v>8641</v>
      </c>
      <c r="C1386" t="s">
        <v>8586</v>
      </c>
      <c r="D1386" t="str">
        <f t="shared" si="21"/>
        <v>063-0172-265</v>
      </c>
    </row>
    <row r="1387" spans="1:4" x14ac:dyDescent="0.55000000000000004">
      <c r="A1387" t="s">
        <v>8642</v>
      </c>
      <c r="B1387" t="s">
        <v>8641</v>
      </c>
      <c r="C1387" t="s">
        <v>8586</v>
      </c>
      <c r="D1387" t="str">
        <f t="shared" si="21"/>
        <v>063-0172-363</v>
      </c>
    </row>
    <row r="1388" spans="1:4" x14ac:dyDescent="0.55000000000000004">
      <c r="A1388" t="s">
        <v>8664</v>
      </c>
      <c r="B1388" t="s">
        <v>8641</v>
      </c>
      <c r="C1388" t="s">
        <v>8586</v>
      </c>
      <c r="D1388" t="str">
        <f t="shared" si="21"/>
        <v>063-0172-844</v>
      </c>
    </row>
    <row r="1389" spans="1:4" x14ac:dyDescent="0.55000000000000004">
      <c r="A1389" t="s">
        <v>8663</v>
      </c>
      <c r="B1389" t="s">
        <v>8641</v>
      </c>
      <c r="C1389" t="s">
        <v>8586</v>
      </c>
      <c r="D1389" t="str">
        <f t="shared" si="21"/>
        <v>063-0172-897</v>
      </c>
    </row>
    <row r="1390" spans="1:4" x14ac:dyDescent="0.55000000000000004">
      <c r="A1390" t="s">
        <v>8649</v>
      </c>
      <c r="B1390" t="s">
        <v>8641</v>
      </c>
      <c r="C1390" t="s">
        <v>8586</v>
      </c>
      <c r="D1390" t="str">
        <f t="shared" si="21"/>
        <v>063-0172-977</v>
      </c>
    </row>
    <row r="1391" spans="1:4" x14ac:dyDescent="0.55000000000000004">
      <c r="A1391" t="s">
        <v>919</v>
      </c>
      <c r="B1391" t="s">
        <v>8641</v>
      </c>
      <c r="C1391" t="s">
        <v>8586</v>
      </c>
      <c r="D1391" t="str">
        <f t="shared" si="21"/>
        <v>063-0172-978</v>
      </c>
    </row>
    <row r="1392" spans="1:4" x14ac:dyDescent="0.55000000000000004">
      <c r="A1392" t="s">
        <v>8647</v>
      </c>
      <c r="B1392" t="s">
        <v>8641</v>
      </c>
      <c r="C1392" t="s">
        <v>8586</v>
      </c>
      <c r="D1392" t="str">
        <f t="shared" si="21"/>
        <v>063-0172-979</v>
      </c>
    </row>
    <row r="1393" spans="1:4" x14ac:dyDescent="0.55000000000000004">
      <c r="A1393" t="s">
        <v>8675</v>
      </c>
      <c r="B1393" t="s">
        <v>8641</v>
      </c>
      <c r="C1393" t="s">
        <v>8586</v>
      </c>
      <c r="D1393" t="str">
        <f t="shared" si="21"/>
        <v>063-0173-030</v>
      </c>
    </row>
    <row r="1394" spans="1:4" x14ac:dyDescent="0.55000000000000004">
      <c r="A1394" t="s">
        <v>8672</v>
      </c>
      <c r="B1394" t="s">
        <v>8641</v>
      </c>
      <c r="C1394" t="s">
        <v>8586</v>
      </c>
      <c r="D1394" t="str">
        <f t="shared" si="21"/>
        <v>333-0011-001</v>
      </c>
    </row>
    <row r="1395" spans="1:4" x14ac:dyDescent="0.55000000000000004">
      <c r="A1395" t="s">
        <v>8674</v>
      </c>
      <c r="B1395" t="s">
        <v>8641</v>
      </c>
      <c r="C1395" t="s">
        <v>8586</v>
      </c>
      <c r="D1395" t="str">
        <f t="shared" si="21"/>
        <v>333-0011-078</v>
      </c>
    </row>
    <row r="1396" spans="1:4" x14ac:dyDescent="0.55000000000000004">
      <c r="A1396" t="s">
        <v>8678</v>
      </c>
      <c r="B1396" t="s">
        <v>8641</v>
      </c>
      <c r="C1396" t="s">
        <v>8586</v>
      </c>
      <c r="D1396" t="str">
        <f t="shared" si="21"/>
        <v>333-0011-082</v>
      </c>
    </row>
    <row r="1397" spans="1:4" x14ac:dyDescent="0.55000000000000004">
      <c r="A1397" t="s">
        <v>8679</v>
      </c>
      <c r="B1397" t="s">
        <v>8641</v>
      </c>
      <c r="C1397" t="s">
        <v>8586</v>
      </c>
      <c r="D1397" t="str">
        <f t="shared" si="21"/>
        <v>333-0011-084</v>
      </c>
    </row>
    <row r="1398" spans="1:4" x14ac:dyDescent="0.55000000000000004">
      <c r="A1398" t="s">
        <v>8677</v>
      </c>
      <c r="B1398" t="s">
        <v>8641</v>
      </c>
      <c r="C1398" t="s">
        <v>8586</v>
      </c>
      <c r="D1398" t="str">
        <f t="shared" si="21"/>
        <v>333-0011-087</v>
      </c>
    </row>
    <row r="1399" spans="1:4" x14ac:dyDescent="0.55000000000000004">
      <c r="A1399" t="s">
        <v>8680</v>
      </c>
      <c r="B1399" t="s">
        <v>8641</v>
      </c>
      <c r="C1399" t="s">
        <v>8586</v>
      </c>
      <c r="D1399" t="str">
        <f t="shared" si="21"/>
        <v>333-0011-088</v>
      </c>
    </row>
    <row r="1400" spans="1:4" x14ac:dyDescent="0.55000000000000004">
      <c r="A1400" t="s">
        <v>8673</v>
      </c>
      <c r="B1400" t="s">
        <v>8641</v>
      </c>
      <c r="C1400" t="s">
        <v>8586</v>
      </c>
      <c r="D1400" t="str">
        <f t="shared" si="21"/>
        <v>333-0011-090</v>
      </c>
    </row>
    <row r="1401" spans="1:4" x14ac:dyDescent="0.55000000000000004">
      <c r="A1401" t="s">
        <v>8676</v>
      </c>
      <c r="B1401" t="s">
        <v>8641</v>
      </c>
      <c r="C1401" t="s">
        <v>8586</v>
      </c>
      <c r="D1401" t="str">
        <f t="shared" si="21"/>
        <v>333-0011-091</v>
      </c>
    </row>
    <row r="1402" spans="1:4" x14ac:dyDescent="0.55000000000000004">
      <c r="A1402" t="s">
        <v>4155</v>
      </c>
      <c r="B1402" t="s">
        <v>8641</v>
      </c>
      <c r="C1402" t="s">
        <v>8586</v>
      </c>
      <c r="D1402" t="str">
        <f t="shared" si="21"/>
        <v>333-0011-093</v>
      </c>
    </row>
    <row r="1403" spans="1:4" x14ac:dyDescent="0.55000000000000004">
      <c r="A1403" t="s">
        <v>3708</v>
      </c>
      <c r="B1403" t="s">
        <v>7913</v>
      </c>
      <c r="C1403" t="s">
        <v>7897</v>
      </c>
      <c r="D1403" t="str">
        <f t="shared" si="21"/>
        <v>1200C</v>
      </c>
    </row>
    <row r="1404" spans="1:4" x14ac:dyDescent="0.55000000000000004">
      <c r="A1404" t="s">
        <v>2836</v>
      </c>
      <c r="B1404" t="s">
        <v>7913</v>
      </c>
      <c r="C1404" t="s">
        <v>7897</v>
      </c>
      <c r="D1404" t="str">
        <f t="shared" si="21"/>
        <v>1502C</v>
      </c>
    </row>
    <row r="1405" spans="1:4" x14ac:dyDescent="0.55000000000000004">
      <c r="A1405" t="s">
        <v>7921</v>
      </c>
      <c r="B1405" t="s">
        <v>7913</v>
      </c>
      <c r="C1405" t="s">
        <v>7897</v>
      </c>
      <c r="D1405" t="str">
        <f t="shared" si="21"/>
        <v>1502N</v>
      </c>
    </row>
    <row r="1406" spans="1:4" x14ac:dyDescent="0.55000000000000004">
      <c r="A1406" t="s">
        <v>7922</v>
      </c>
      <c r="B1406" t="s">
        <v>7913</v>
      </c>
      <c r="C1406" t="s">
        <v>7897</v>
      </c>
      <c r="D1406" t="str">
        <f t="shared" si="21"/>
        <v>1502XL</v>
      </c>
    </row>
    <row r="1407" spans="1:4" x14ac:dyDescent="0.55000000000000004">
      <c r="A1407" t="s">
        <v>2183</v>
      </c>
      <c r="B1407" t="s">
        <v>7913</v>
      </c>
      <c r="C1407" t="s">
        <v>7897</v>
      </c>
      <c r="D1407" t="str">
        <f t="shared" si="21"/>
        <v>1700C</v>
      </c>
    </row>
    <row r="1408" spans="1:4" x14ac:dyDescent="0.55000000000000004">
      <c r="A1408" t="s">
        <v>7925</v>
      </c>
      <c r="B1408" t="s">
        <v>7913</v>
      </c>
      <c r="C1408" t="s">
        <v>7897</v>
      </c>
      <c r="D1408" t="str">
        <f t="shared" si="21"/>
        <v>1700N</v>
      </c>
    </row>
    <row r="1409" spans="1:4" x14ac:dyDescent="0.55000000000000004">
      <c r="A1409" t="s">
        <v>7924</v>
      </c>
      <c r="B1409" t="s">
        <v>7913</v>
      </c>
      <c r="C1409" t="s">
        <v>7897</v>
      </c>
      <c r="D1409" t="str">
        <f t="shared" si="21"/>
        <v>1700XL</v>
      </c>
    </row>
    <row r="1410" spans="1:4" x14ac:dyDescent="0.55000000000000004">
      <c r="A1410" t="s">
        <v>7944</v>
      </c>
      <c r="B1410" t="s">
        <v>7913</v>
      </c>
      <c r="C1410" t="s">
        <v>7897</v>
      </c>
      <c r="D1410" t="str">
        <f t="shared" ref="D1410:D1473" si="22">LEFT(A1410,LEN(A1410))</f>
        <v>4001C-A</v>
      </c>
    </row>
    <row r="1411" spans="1:4" x14ac:dyDescent="0.55000000000000004">
      <c r="A1411" t="s">
        <v>7962</v>
      </c>
      <c r="B1411" t="s">
        <v>7913</v>
      </c>
      <c r="C1411" t="s">
        <v>7897</v>
      </c>
      <c r="D1411" t="str">
        <f t="shared" si="22"/>
        <v>4001C-AH</v>
      </c>
    </row>
    <row r="1412" spans="1:4" x14ac:dyDescent="0.55000000000000004">
      <c r="A1412" t="s">
        <v>7956</v>
      </c>
      <c r="B1412" t="s">
        <v>7913</v>
      </c>
      <c r="C1412" t="s">
        <v>7897</v>
      </c>
      <c r="D1412" t="str">
        <f t="shared" si="22"/>
        <v>4001N-A</v>
      </c>
    </row>
    <row r="1413" spans="1:4" x14ac:dyDescent="0.55000000000000004">
      <c r="A1413" t="s">
        <v>7964</v>
      </c>
      <c r="B1413" t="s">
        <v>7913</v>
      </c>
      <c r="C1413" t="s">
        <v>7897</v>
      </c>
      <c r="D1413" t="str">
        <f t="shared" si="22"/>
        <v>4001N-AE2H</v>
      </c>
    </row>
    <row r="1414" spans="1:4" x14ac:dyDescent="0.55000000000000004">
      <c r="A1414" t="s">
        <v>7958</v>
      </c>
      <c r="B1414" t="s">
        <v>7913</v>
      </c>
      <c r="C1414" t="s">
        <v>7897</v>
      </c>
      <c r="D1414" t="str">
        <f t="shared" si="22"/>
        <v>4001N-AEH</v>
      </c>
    </row>
    <row r="1415" spans="1:4" x14ac:dyDescent="0.55000000000000004">
      <c r="A1415" t="s">
        <v>7948</v>
      </c>
      <c r="B1415" t="s">
        <v>7913</v>
      </c>
      <c r="C1415" t="s">
        <v>7897</v>
      </c>
      <c r="D1415" t="str">
        <f t="shared" si="22"/>
        <v>4001N-AH</v>
      </c>
    </row>
    <row r="1416" spans="1:4" x14ac:dyDescent="0.55000000000000004">
      <c r="A1416" t="s">
        <v>7946</v>
      </c>
      <c r="B1416" t="s">
        <v>7913</v>
      </c>
      <c r="C1416" t="s">
        <v>7897</v>
      </c>
      <c r="D1416" t="str">
        <f t="shared" si="22"/>
        <v>4001XL-A</v>
      </c>
    </row>
    <row r="1417" spans="1:4" x14ac:dyDescent="0.55000000000000004">
      <c r="A1417" t="s">
        <v>7945</v>
      </c>
      <c r="B1417" t="s">
        <v>7913</v>
      </c>
      <c r="C1417" t="s">
        <v>7897</v>
      </c>
      <c r="D1417" t="str">
        <f t="shared" si="22"/>
        <v>4001XL-AE2H</v>
      </c>
    </row>
    <row r="1418" spans="1:4" x14ac:dyDescent="0.55000000000000004">
      <c r="A1418" t="s">
        <v>7947</v>
      </c>
      <c r="B1418" t="s">
        <v>7913</v>
      </c>
      <c r="C1418" t="s">
        <v>7897</v>
      </c>
      <c r="D1418" t="str">
        <f t="shared" si="22"/>
        <v>4001XL-AEH</v>
      </c>
    </row>
    <row r="1419" spans="1:4" x14ac:dyDescent="0.55000000000000004">
      <c r="A1419" t="s">
        <v>7949</v>
      </c>
      <c r="B1419" t="s">
        <v>7913</v>
      </c>
      <c r="C1419" t="s">
        <v>7897</v>
      </c>
      <c r="D1419" t="str">
        <f t="shared" si="22"/>
        <v>4101C-A</v>
      </c>
    </row>
    <row r="1420" spans="1:4" x14ac:dyDescent="0.55000000000000004">
      <c r="A1420" t="s">
        <v>7963</v>
      </c>
      <c r="B1420" t="s">
        <v>7913</v>
      </c>
      <c r="C1420" t="s">
        <v>7897</v>
      </c>
      <c r="D1420" t="str">
        <f t="shared" si="22"/>
        <v>4101C-AD</v>
      </c>
    </row>
    <row r="1421" spans="1:4" x14ac:dyDescent="0.55000000000000004">
      <c r="A1421" t="s">
        <v>7961</v>
      </c>
      <c r="B1421" t="s">
        <v>7913</v>
      </c>
      <c r="C1421" t="s">
        <v>7897</v>
      </c>
      <c r="D1421" t="str">
        <f t="shared" si="22"/>
        <v>4101C-AH</v>
      </c>
    </row>
    <row r="1422" spans="1:4" x14ac:dyDescent="0.55000000000000004">
      <c r="A1422" t="s">
        <v>7960</v>
      </c>
      <c r="B1422" t="s">
        <v>7913</v>
      </c>
      <c r="C1422" t="s">
        <v>7897</v>
      </c>
      <c r="D1422" t="str">
        <f t="shared" si="22"/>
        <v>4101N-A</v>
      </c>
    </row>
    <row r="1423" spans="1:4" x14ac:dyDescent="0.55000000000000004">
      <c r="A1423" t="s">
        <v>7959</v>
      </c>
      <c r="B1423" t="s">
        <v>7913</v>
      </c>
      <c r="C1423" t="s">
        <v>7897</v>
      </c>
      <c r="D1423" t="str">
        <f t="shared" si="22"/>
        <v>4101N-AD</v>
      </c>
    </row>
    <row r="1424" spans="1:4" x14ac:dyDescent="0.55000000000000004">
      <c r="A1424" t="s">
        <v>7950</v>
      </c>
      <c r="B1424" t="s">
        <v>7913</v>
      </c>
      <c r="C1424" t="s">
        <v>7897</v>
      </c>
      <c r="D1424" t="str">
        <f t="shared" si="22"/>
        <v>4101N-AE2H</v>
      </c>
    </row>
    <row r="1425" spans="1:4" x14ac:dyDescent="0.55000000000000004">
      <c r="A1425" t="s">
        <v>7957</v>
      </c>
      <c r="B1425" t="s">
        <v>7913</v>
      </c>
      <c r="C1425" t="s">
        <v>7897</v>
      </c>
      <c r="D1425" t="str">
        <f t="shared" si="22"/>
        <v>4101N-AEH</v>
      </c>
    </row>
    <row r="1426" spans="1:4" x14ac:dyDescent="0.55000000000000004">
      <c r="A1426" t="s">
        <v>7965</v>
      </c>
      <c r="B1426" t="s">
        <v>7913</v>
      </c>
      <c r="C1426" t="s">
        <v>7897</v>
      </c>
      <c r="D1426" t="str">
        <f t="shared" si="22"/>
        <v>4101N-AH</v>
      </c>
    </row>
    <row r="1427" spans="1:4" x14ac:dyDescent="0.55000000000000004">
      <c r="A1427" t="s">
        <v>7955</v>
      </c>
      <c r="B1427" t="s">
        <v>7913</v>
      </c>
      <c r="C1427" t="s">
        <v>7897</v>
      </c>
      <c r="D1427" t="str">
        <f t="shared" si="22"/>
        <v>4101XL-A</v>
      </c>
    </row>
    <row r="1428" spans="1:4" x14ac:dyDescent="0.55000000000000004">
      <c r="A1428" t="s">
        <v>7954</v>
      </c>
      <c r="B1428" t="s">
        <v>7913</v>
      </c>
      <c r="C1428" t="s">
        <v>7897</v>
      </c>
      <c r="D1428" t="str">
        <f t="shared" si="22"/>
        <v>4101XL-AD</v>
      </c>
    </row>
    <row r="1429" spans="1:4" x14ac:dyDescent="0.55000000000000004">
      <c r="A1429" t="s">
        <v>7953</v>
      </c>
      <c r="B1429" t="s">
        <v>7913</v>
      </c>
      <c r="C1429" t="s">
        <v>7897</v>
      </c>
      <c r="D1429" t="str">
        <f t="shared" si="22"/>
        <v>4101XL-AE2H</v>
      </c>
    </row>
    <row r="1430" spans="1:4" x14ac:dyDescent="0.55000000000000004">
      <c r="A1430" t="s">
        <v>7952</v>
      </c>
      <c r="B1430" t="s">
        <v>7913</v>
      </c>
      <c r="C1430" t="s">
        <v>7897</v>
      </c>
      <c r="D1430" t="str">
        <f t="shared" si="22"/>
        <v>4101XL-AEH</v>
      </c>
    </row>
    <row r="1431" spans="1:4" x14ac:dyDescent="0.55000000000000004">
      <c r="A1431" t="s">
        <v>7951</v>
      </c>
      <c r="B1431" t="s">
        <v>7913</v>
      </c>
      <c r="C1431" t="s">
        <v>7897</v>
      </c>
      <c r="D1431" t="str">
        <f t="shared" si="22"/>
        <v>4101XL-AH</v>
      </c>
    </row>
    <row r="1432" spans="1:4" x14ac:dyDescent="0.55000000000000004">
      <c r="A1432" t="s">
        <v>3985</v>
      </c>
      <c r="B1432" t="s">
        <v>7913</v>
      </c>
      <c r="C1432" t="s">
        <v>7897</v>
      </c>
      <c r="D1432" t="str">
        <f t="shared" si="22"/>
        <v>7560C</v>
      </c>
    </row>
    <row r="1433" spans="1:4" x14ac:dyDescent="0.55000000000000004">
      <c r="A1433" t="s">
        <v>133</v>
      </c>
      <c r="B1433" t="s">
        <v>7913</v>
      </c>
      <c r="C1433" t="s">
        <v>7897</v>
      </c>
      <c r="D1433" t="str">
        <f t="shared" si="22"/>
        <v>7560N</v>
      </c>
    </row>
    <row r="1434" spans="1:4" x14ac:dyDescent="0.55000000000000004">
      <c r="A1434" t="s">
        <v>7966</v>
      </c>
      <c r="B1434" t="s">
        <v>7913</v>
      </c>
      <c r="C1434" t="s">
        <v>7897</v>
      </c>
      <c r="D1434" t="str">
        <f t="shared" si="22"/>
        <v>7560XL</v>
      </c>
    </row>
    <row r="1435" spans="1:4" x14ac:dyDescent="0.55000000000000004">
      <c r="A1435" t="s">
        <v>7967</v>
      </c>
      <c r="B1435" t="s">
        <v>7913</v>
      </c>
      <c r="C1435" t="s">
        <v>7897</v>
      </c>
      <c r="D1435" t="str">
        <f t="shared" si="22"/>
        <v>7700C</v>
      </c>
    </row>
    <row r="1436" spans="1:4" x14ac:dyDescent="0.55000000000000004">
      <c r="A1436" t="s">
        <v>7968</v>
      </c>
      <c r="B1436" t="s">
        <v>7913</v>
      </c>
      <c r="C1436" t="s">
        <v>7897</v>
      </c>
      <c r="D1436" t="str">
        <f t="shared" si="22"/>
        <v>7700N</v>
      </c>
    </row>
    <row r="1437" spans="1:4" x14ac:dyDescent="0.55000000000000004">
      <c r="A1437" t="s">
        <v>7969</v>
      </c>
      <c r="B1437" t="s">
        <v>7913</v>
      </c>
      <c r="C1437" t="s">
        <v>7897</v>
      </c>
      <c r="D1437" t="str">
        <f t="shared" si="22"/>
        <v>7700XL</v>
      </c>
    </row>
    <row r="1438" spans="1:4" x14ac:dyDescent="0.55000000000000004">
      <c r="A1438" t="s">
        <v>2858</v>
      </c>
      <c r="B1438" t="s">
        <v>8069</v>
      </c>
      <c r="C1438" t="s">
        <v>7854</v>
      </c>
      <c r="D1438" t="str">
        <f t="shared" si="22"/>
        <v>AA111-1</v>
      </c>
    </row>
    <row r="1439" spans="1:4" x14ac:dyDescent="0.55000000000000004">
      <c r="A1439" t="s">
        <v>2081</v>
      </c>
      <c r="B1439" t="s">
        <v>8069</v>
      </c>
      <c r="C1439" t="s">
        <v>7854</v>
      </c>
      <c r="D1439" t="str">
        <f t="shared" si="22"/>
        <v>AA111-1/2</v>
      </c>
    </row>
    <row r="1440" spans="1:4" x14ac:dyDescent="0.55000000000000004">
      <c r="A1440" t="s">
        <v>4987</v>
      </c>
      <c r="B1440" t="s">
        <v>8069</v>
      </c>
      <c r="C1440" t="s">
        <v>7854</v>
      </c>
      <c r="D1440" t="str">
        <f t="shared" si="22"/>
        <v>AA111-1-1/4</v>
      </c>
    </row>
    <row r="1441" spans="1:4" x14ac:dyDescent="0.55000000000000004">
      <c r="A1441" t="s">
        <v>8070</v>
      </c>
      <c r="B1441" t="s">
        <v>8069</v>
      </c>
      <c r="C1441" t="s">
        <v>7854</v>
      </c>
      <c r="D1441" t="str">
        <f t="shared" si="22"/>
        <v>AA111-3/4</v>
      </c>
    </row>
    <row r="1442" spans="1:4" x14ac:dyDescent="0.55000000000000004">
      <c r="A1442" t="s">
        <v>3684</v>
      </c>
      <c r="B1442" t="s">
        <v>8357</v>
      </c>
      <c r="C1442" t="s">
        <v>8284</v>
      </c>
      <c r="D1442" t="str">
        <f t="shared" si="22"/>
        <v>SMV7</v>
      </c>
    </row>
    <row r="1443" spans="1:4" x14ac:dyDescent="0.55000000000000004">
      <c r="A1443" t="s">
        <v>8358</v>
      </c>
      <c r="B1443" t="s">
        <v>8357</v>
      </c>
      <c r="C1443" t="s">
        <v>8284</v>
      </c>
      <c r="D1443" t="str">
        <f t="shared" si="22"/>
        <v>TP-1203-D</v>
      </c>
    </row>
    <row r="1444" spans="1:4" x14ac:dyDescent="0.55000000000000004">
      <c r="A1444" t="s">
        <v>4014</v>
      </c>
      <c r="B1444" t="s">
        <v>8357</v>
      </c>
      <c r="C1444" t="s">
        <v>8284</v>
      </c>
      <c r="D1444" t="str">
        <f t="shared" si="22"/>
        <v>V1005</v>
      </c>
    </row>
    <row r="1445" spans="1:4" x14ac:dyDescent="0.55000000000000004">
      <c r="A1445" t="s">
        <v>8359</v>
      </c>
      <c r="B1445" t="s">
        <v>8357</v>
      </c>
      <c r="C1445" t="s">
        <v>8284</v>
      </c>
      <c r="D1445" t="str">
        <f t="shared" si="22"/>
        <v>V2-A</v>
      </c>
    </row>
    <row r="1446" spans="1:4" x14ac:dyDescent="0.55000000000000004">
      <c r="A1446" t="s">
        <v>8360</v>
      </c>
      <c r="B1446" t="s">
        <v>8357</v>
      </c>
      <c r="C1446" t="s">
        <v>8284</v>
      </c>
      <c r="D1446" t="str">
        <f t="shared" si="22"/>
        <v>V2-B</v>
      </c>
    </row>
    <row r="1447" spans="1:4" x14ac:dyDescent="0.55000000000000004">
      <c r="A1447" t="s">
        <v>8361</v>
      </c>
      <c r="B1447" t="s">
        <v>8357</v>
      </c>
      <c r="C1447" t="s">
        <v>8284</v>
      </c>
      <c r="D1447" t="str">
        <f t="shared" si="22"/>
        <v>V38</v>
      </c>
    </row>
    <row r="1448" spans="1:4" x14ac:dyDescent="0.55000000000000004">
      <c r="A1448" t="s">
        <v>935</v>
      </c>
      <c r="B1448" t="s">
        <v>8357</v>
      </c>
      <c r="C1448" t="s">
        <v>8284</v>
      </c>
      <c r="D1448" t="str">
        <f t="shared" si="22"/>
        <v>V3-B</v>
      </c>
    </row>
    <row r="1449" spans="1:4" x14ac:dyDescent="0.55000000000000004">
      <c r="A1449" t="s">
        <v>4018</v>
      </c>
      <c r="B1449" t="s">
        <v>8357</v>
      </c>
      <c r="C1449" t="s">
        <v>8284</v>
      </c>
      <c r="D1449" t="str">
        <f t="shared" si="22"/>
        <v>V45</v>
      </c>
    </row>
    <row r="1450" spans="1:4" x14ac:dyDescent="0.55000000000000004">
      <c r="A1450" t="s">
        <v>4023</v>
      </c>
      <c r="B1450" t="s">
        <v>8357</v>
      </c>
      <c r="C1450" t="s">
        <v>8284</v>
      </c>
      <c r="D1450" t="str">
        <f t="shared" si="22"/>
        <v>V5</v>
      </c>
    </row>
    <row r="1451" spans="1:4" x14ac:dyDescent="0.55000000000000004">
      <c r="A1451" t="s">
        <v>4016</v>
      </c>
      <c r="B1451" t="s">
        <v>8357</v>
      </c>
      <c r="C1451" t="s">
        <v>8284</v>
      </c>
      <c r="D1451" t="str">
        <f t="shared" si="22"/>
        <v>V5-A-GRN</v>
      </c>
    </row>
    <row r="1452" spans="1:4" x14ac:dyDescent="0.55000000000000004">
      <c r="A1452" t="s">
        <v>4020</v>
      </c>
      <c r="B1452" t="s">
        <v>8357</v>
      </c>
      <c r="C1452" t="s">
        <v>8284</v>
      </c>
      <c r="D1452" t="str">
        <f t="shared" si="22"/>
        <v>V9</v>
      </c>
    </row>
    <row r="1453" spans="1:4" x14ac:dyDescent="0.55000000000000004">
      <c r="A1453" t="s">
        <v>8362</v>
      </c>
      <c r="B1453" t="s">
        <v>8357</v>
      </c>
      <c r="C1453" t="s">
        <v>8284</v>
      </c>
      <c r="D1453" t="str">
        <f t="shared" si="22"/>
        <v>VOO</v>
      </c>
    </row>
    <row r="1454" spans="1:4" x14ac:dyDescent="0.55000000000000004">
      <c r="A1454">
        <v>2220</v>
      </c>
      <c r="B1454" t="s">
        <v>8283</v>
      </c>
      <c r="C1454" t="s">
        <v>8284</v>
      </c>
      <c r="D1454" t="str">
        <f t="shared" si="22"/>
        <v>2220</v>
      </c>
    </row>
    <row r="1455" spans="1:4" x14ac:dyDescent="0.55000000000000004">
      <c r="A1455">
        <v>2237</v>
      </c>
      <c r="B1455" t="s">
        <v>8283</v>
      </c>
      <c r="C1455" t="s">
        <v>8284</v>
      </c>
      <c r="D1455" t="str">
        <f t="shared" si="22"/>
        <v>2237</v>
      </c>
    </row>
    <row r="1456" spans="1:4" x14ac:dyDescent="0.55000000000000004">
      <c r="A1456">
        <v>5319</v>
      </c>
      <c r="B1456" t="s">
        <v>8283</v>
      </c>
      <c r="C1456" t="s">
        <v>8284</v>
      </c>
      <c r="D1456" t="str">
        <f t="shared" si="22"/>
        <v>5319</v>
      </c>
    </row>
    <row r="1457" spans="1:4" x14ac:dyDescent="0.55000000000000004">
      <c r="A1457">
        <v>620005001</v>
      </c>
      <c r="B1457" t="s">
        <v>8283</v>
      </c>
      <c r="C1457" t="s">
        <v>8284</v>
      </c>
      <c r="D1457" t="str">
        <f t="shared" si="22"/>
        <v>620005001</v>
      </c>
    </row>
    <row r="1458" spans="1:4" x14ac:dyDescent="0.55000000000000004">
      <c r="A1458">
        <v>64056101</v>
      </c>
      <c r="B1458" t="s">
        <v>8283</v>
      </c>
      <c r="C1458" t="s">
        <v>8284</v>
      </c>
      <c r="D1458" t="str">
        <f t="shared" si="22"/>
        <v>64056101</v>
      </c>
    </row>
    <row r="1459" spans="1:4" x14ac:dyDescent="0.55000000000000004">
      <c r="A1459">
        <v>6422</v>
      </c>
      <c r="B1459" t="s">
        <v>8283</v>
      </c>
      <c r="C1459" t="s">
        <v>8284</v>
      </c>
      <c r="D1459" t="str">
        <f t="shared" si="22"/>
        <v>6422</v>
      </c>
    </row>
    <row r="1460" spans="1:4" x14ac:dyDescent="0.55000000000000004">
      <c r="A1460">
        <v>76411</v>
      </c>
      <c r="B1460" t="s">
        <v>8283</v>
      </c>
      <c r="C1460" t="s">
        <v>8284</v>
      </c>
      <c r="D1460" t="str">
        <f t="shared" si="22"/>
        <v>76411</v>
      </c>
    </row>
    <row r="1461" spans="1:4" x14ac:dyDescent="0.55000000000000004">
      <c r="A1461" t="s">
        <v>1482</v>
      </c>
      <c r="B1461" t="s">
        <v>8466</v>
      </c>
      <c r="C1461" t="s">
        <v>8467</v>
      </c>
      <c r="D1461" t="str">
        <f t="shared" si="22"/>
        <v>111-NUS122</v>
      </c>
    </row>
    <row r="1462" spans="1:4" x14ac:dyDescent="0.55000000000000004">
      <c r="A1462" t="s">
        <v>3029</v>
      </c>
      <c r="B1462" t="s">
        <v>8615</v>
      </c>
      <c r="C1462" t="s">
        <v>8586</v>
      </c>
      <c r="D1462" t="str">
        <f t="shared" si="22"/>
        <v>063-0159-438</v>
      </c>
    </row>
    <row r="1463" spans="1:4" x14ac:dyDescent="0.55000000000000004">
      <c r="A1463" t="s">
        <v>8686</v>
      </c>
      <c r="B1463" t="s">
        <v>8615</v>
      </c>
      <c r="C1463" t="s">
        <v>8586</v>
      </c>
      <c r="D1463" t="str">
        <f t="shared" si="22"/>
        <v>063-0159-484</v>
      </c>
    </row>
    <row r="1464" spans="1:4" x14ac:dyDescent="0.55000000000000004">
      <c r="A1464" t="s">
        <v>8685</v>
      </c>
      <c r="B1464" t="s">
        <v>8615</v>
      </c>
      <c r="C1464" t="s">
        <v>8586</v>
      </c>
      <c r="D1464" t="str">
        <f t="shared" si="22"/>
        <v>063-0159-539</v>
      </c>
    </row>
    <row r="1465" spans="1:4" x14ac:dyDescent="0.55000000000000004">
      <c r="A1465" t="s">
        <v>8684</v>
      </c>
      <c r="B1465" t="s">
        <v>8615</v>
      </c>
      <c r="C1465" t="s">
        <v>8586</v>
      </c>
      <c r="D1465" t="str">
        <f t="shared" si="22"/>
        <v>063-0159-730</v>
      </c>
    </row>
    <row r="1466" spans="1:4" x14ac:dyDescent="0.55000000000000004">
      <c r="A1466" t="s">
        <v>8636</v>
      </c>
      <c r="B1466" t="s">
        <v>8615</v>
      </c>
      <c r="C1466" t="s">
        <v>8586</v>
      </c>
      <c r="D1466" t="str">
        <f t="shared" si="22"/>
        <v>063-0159-881</v>
      </c>
    </row>
    <row r="1467" spans="1:4" x14ac:dyDescent="0.55000000000000004">
      <c r="A1467" t="s">
        <v>8633</v>
      </c>
      <c r="B1467" t="s">
        <v>8615</v>
      </c>
      <c r="C1467" t="s">
        <v>8586</v>
      </c>
      <c r="D1467" t="str">
        <f t="shared" si="22"/>
        <v>063-0159-981</v>
      </c>
    </row>
    <row r="1468" spans="1:4" x14ac:dyDescent="0.55000000000000004">
      <c r="A1468" t="s">
        <v>8635</v>
      </c>
      <c r="B1468" t="s">
        <v>8615</v>
      </c>
      <c r="C1468" t="s">
        <v>8586</v>
      </c>
      <c r="D1468" t="str">
        <f t="shared" si="22"/>
        <v>063-0159-997</v>
      </c>
    </row>
    <row r="1469" spans="1:4" x14ac:dyDescent="0.55000000000000004">
      <c r="A1469" t="s">
        <v>8631</v>
      </c>
      <c r="B1469" t="s">
        <v>8615</v>
      </c>
      <c r="C1469" t="s">
        <v>8586</v>
      </c>
      <c r="D1469" t="str">
        <f t="shared" si="22"/>
        <v>063-0171-071</v>
      </c>
    </row>
    <row r="1470" spans="1:4" x14ac:dyDescent="0.55000000000000004">
      <c r="A1470" t="s">
        <v>2734</v>
      </c>
      <c r="B1470" t="s">
        <v>8615</v>
      </c>
      <c r="C1470" t="s">
        <v>8586</v>
      </c>
      <c r="D1470" t="str">
        <f t="shared" si="22"/>
        <v>063-0171-114</v>
      </c>
    </row>
    <row r="1471" spans="1:4" x14ac:dyDescent="0.55000000000000004">
      <c r="A1471" t="s">
        <v>8683</v>
      </c>
      <c r="B1471" t="s">
        <v>8615</v>
      </c>
      <c r="C1471" t="s">
        <v>8586</v>
      </c>
      <c r="D1471" t="str">
        <f t="shared" si="22"/>
        <v>063-0171-152</v>
      </c>
    </row>
    <row r="1472" spans="1:4" x14ac:dyDescent="0.55000000000000004">
      <c r="A1472" t="s">
        <v>2993</v>
      </c>
      <c r="B1472" t="s">
        <v>8615</v>
      </c>
      <c r="C1472" t="s">
        <v>8586</v>
      </c>
      <c r="D1472" t="str">
        <f t="shared" si="22"/>
        <v>063-0171-443</v>
      </c>
    </row>
    <row r="1473" spans="1:4" x14ac:dyDescent="0.55000000000000004">
      <c r="A1473" t="s">
        <v>8682</v>
      </c>
      <c r="B1473" t="s">
        <v>8615</v>
      </c>
      <c r="C1473" t="s">
        <v>8586</v>
      </c>
      <c r="D1473" t="str">
        <f t="shared" si="22"/>
        <v>063-0172-143</v>
      </c>
    </row>
    <row r="1474" spans="1:4" x14ac:dyDescent="0.55000000000000004">
      <c r="A1474" t="s">
        <v>8687</v>
      </c>
      <c r="B1474" t="s">
        <v>8615</v>
      </c>
      <c r="C1474" t="s">
        <v>8586</v>
      </c>
      <c r="D1474" t="str">
        <f t="shared" ref="D1474:D1537" si="23">LEFT(A1474,LEN(A1474))</f>
        <v>063-0172-443</v>
      </c>
    </row>
    <row r="1475" spans="1:4" x14ac:dyDescent="0.55000000000000004">
      <c r="A1475" t="s">
        <v>8619</v>
      </c>
      <c r="B1475" t="s">
        <v>8615</v>
      </c>
      <c r="C1475" t="s">
        <v>8586</v>
      </c>
      <c r="D1475" t="str">
        <f t="shared" si="23"/>
        <v>115-0159-016</v>
      </c>
    </row>
    <row r="1476" spans="1:4" x14ac:dyDescent="0.55000000000000004">
      <c r="A1476" t="s">
        <v>4899</v>
      </c>
      <c r="B1476" t="s">
        <v>8615</v>
      </c>
      <c r="C1476" t="s">
        <v>8586</v>
      </c>
      <c r="D1476" t="str">
        <f t="shared" si="23"/>
        <v>115-0159-017</v>
      </c>
    </row>
    <row r="1477" spans="1:4" x14ac:dyDescent="0.55000000000000004">
      <c r="A1477" t="s">
        <v>169</v>
      </c>
      <c r="B1477" t="s">
        <v>8615</v>
      </c>
      <c r="C1477" t="s">
        <v>8586</v>
      </c>
      <c r="D1477" t="str">
        <f t="shared" si="23"/>
        <v>115-0159-432</v>
      </c>
    </row>
    <row r="1478" spans="1:4" x14ac:dyDescent="0.55000000000000004">
      <c r="A1478" t="s">
        <v>8701</v>
      </c>
      <c r="B1478" t="s">
        <v>8615</v>
      </c>
      <c r="C1478" t="s">
        <v>8586</v>
      </c>
      <c r="D1478" t="str">
        <f t="shared" si="23"/>
        <v>115-0159-517</v>
      </c>
    </row>
    <row r="1479" spans="1:4" x14ac:dyDescent="0.55000000000000004">
      <c r="A1479" t="s">
        <v>8699</v>
      </c>
      <c r="B1479" t="s">
        <v>8615</v>
      </c>
      <c r="C1479" t="s">
        <v>8586</v>
      </c>
      <c r="D1479" t="str">
        <f t="shared" si="23"/>
        <v>115-0159-518</v>
      </c>
    </row>
    <row r="1480" spans="1:4" x14ac:dyDescent="0.55000000000000004">
      <c r="A1480" t="s">
        <v>8703</v>
      </c>
      <c r="B1480" t="s">
        <v>8615</v>
      </c>
      <c r="C1480" t="s">
        <v>8586</v>
      </c>
      <c r="D1480" t="str">
        <f t="shared" si="23"/>
        <v>115-0159-519</v>
      </c>
    </row>
    <row r="1481" spans="1:4" x14ac:dyDescent="0.55000000000000004">
      <c r="A1481" t="s">
        <v>8709</v>
      </c>
      <c r="B1481" t="s">
        <v>8615</v>
      </c>
      <c r="C1481" t="s">
        <v>8586</v>
      </c>
      <c r="D1481" t="str">
        <f t="shared" si="23"/>
        <v>115-0159-526</v>
      </c>
    </row>
    <row r="1482" spans="1:4" x14ac:dyDescent="0.55000000000000004">
      <c r="A1482" t="s">
        <v>8697</v>
      </c>
      <c r="B1482" t="s">
        <v>8615</v>
      </c>
      <c r="C1482" t="s">
        <v>8586</v>
      </c>
      <c r="D1482" t="str">
        <f t="shared" si="23"/>
        <v>115-0159-529</v>
      </c>
    </row>
    <row r="1483" spans="1:4" x14ac:dyDescent="0.55000000000000004">
      <c r="A1483" t="s">
        <v>3406</v>
      </c>
      <c r="B1483" t="s">
        <v>8615</v>
      </c>
      <c r="C1483" t="s">
        <v>8586</v>
      </c>
      <c r="D1483" t="str">
        <f t="shared" si="23"/>
        <v>115-0159-539</v>
      </c>
    </row>
    <row r="1484" spans="1:4" x14ac:dyDescent="0.55000000000000004">
      <c r="A1484" t="s">
        <v>8689</v>
      </c>
      <c r="B1484" t="s">
        <v>8615</v>
      </c>
      <c r="C1484" t="s">
        <v>8586</v>
      </c>
      <c r="D1484" t="str">
        <f t="shared" si="23"/>
        <v>115-0159-550</v>
      </c>
    </row>
    <row r="1485" spans="1:4" x14ac:dyDescent="0.55000000000000004">
      <c r="A1485" t="s">
        <v>8690</v>
      </c>
      <c r="B1485" t="s">
        <v>8615</v>
      </c>
      <c r="C1485" t="s">
        <v>8586</v>
      </c>
      <c r="D1485" t="str">
        <f t="shared" si="23"/>
        <v>115-0159-551</v>
      </c>
    </row>
    <row r="1486" spans="1:4" x14ac:dyDescent="0.55000000000000004">
      <c r="A1486" t="s">
        <v>8710</v>
      </c>
      <c r="B1486" t="s">
        <v>8615</v>
      </c>
      <c r="C1486" t="s">
        <v>8586</v>
      </c>
      <c r="D1486" t="str">
        <f t="shared" si="23"/>
        <v>115-0159-552</v>
      </c>
    </row>
    <row r="1487" spans="1:4" x14ac:dyDescent="0.55000000000000004">
      <c r="A1487" t="s">
        <v>8704</v>
      </c>
      <c r="B1487" t="s">
        <v>8615</v>
      </c>
      <c r="C1487" t="s">
        <v>8586</v>
      </c>
      <c r="D1487" t="str">
        <f t="shared" si="23"/>
        <v>115-0159-580</v>
      </c>
    </row>
    <row r="1488" spans="1:4" x14ac:dyDescent="0.55000000000000004">
      <c r="A1488" t="s">
        <v>8692</v>
      </c>
      <c r="B1488" t="s">
        <v>8615</v>
      </c>
      <c r="C1488" t="s">
        <v>8586</v>
      </c>
      <c r="D1488" t="str">
        <f t="shared" si="23"/>
        <v>115-0159-627</v>
      </c>
    </row>
    <row r="1489" spans="1:4" x14ac:dyDescent="0.55000000000000004">
      <c r="A1489" t="s">
        <v>8702</v>
      </c>
      <c r="B1489" t="s">
        <v>8615</v>
      </c>
      <c r="C1489" t="s">
        <v>8586</v>
      </c>
      <c r="D1489" t="str">
        <f t="shared" si="23"/>
        <v>115-0159-700</v>
      </c>
    </row>
    <row r="1490" spans="1:4" x14ac:dyDescent="0.55000000000000004">
      <c r="A1490" t="s">
        <v>8691</v>
      </c>
      <c r="B1490" t="s">
        <v>8615</v>
      </c>
      <c r="C1490" t="s">
        <v>8586</v>
      </c>
      <c r="D1490" t="str">
        <f t="shared" si="23"/>
        <v>115-0159-709</v>
      </c>
    </row>
    <row r="1491" spans="1:4" x14ac:dyDescent="0.55000000000000004">
      <c r="A1491" t="s">
        <v>3570</v>
      </c>
      <c r="B1491" t="s">
        <v>8615</v>
      </c>
      <c r="C1491" t="s">
        <v>8586</v>
      </c>
      <c r="D1491" t="str">
        <f t="shared" si="23"/>
        <v>115-0159-754</v>
      </c>
    </row>
    <row r="1492" spans="1:4" x14ac:dyDescent="0.55000000000000004">
      <c r="A1492" t="s">
        <v>8639</v>
      </c>
      <c r="B1492" t="s">
        <v>8615</v>
      </c>
      <c r="C1492" t="s">
        <v>8586</v>
      </c>
      <c r="D1492" t="str">
        <f t="shared" si="23"/>
        <v>115-0171-070</v>
      </c>
    </row>
    <row r="1493" spans="1:4" x14ac:dyDescent="0.55000000000000004">
      <c r="A1493" t="s">
        <v>1889</v>
      </c>
      <c r="B1493" t="s">
        <v>8615</v>
      </c>
      <c r="C1493" t="s">
        <v>8586</v>
      </c>
      <c r="D1493" t="str">
        <f t="shared" si="23"/>
        <v>115-0171-151</v>
      </c>
    </row>
    <row r="1494" spans="1:4" x14ac:dyDescent="0.55000000000000004">
      <c r="A1494" t="s">
        <v>2377</v>
      </c>
      <c r="B1494" t="s">
        <v>8615</v>
      </c>
      <c r="C1494" t="s">
        <v>8586</v>
      </c>
      <c r="D1494" t="str">
        <f t="shared" si="23"/>
        <v>115-0171-152</v>
      </c>
    </row>
    <row r="1495" spans="1:4" x14ac:dyDescent="0.55000000000000004">
      <c r="A1495" t="s">
        <v>8616</v>
      </c>
      <c r="B1495" t="s">
        <v>8615</v>
      </c>
      <c r="C1495" t="s">
        <v>8586</v>
      </c>
      <c r="D1495" t="str">
        <f t="shared" si="23"/>
        <v>115-0171-153</v>
      </c>
    </row>
    <row r="1496" spans="1:4" x14ac:dyDescent="0.55000000000000004">
      <c r="A1496" t="s">
        <v>4662</v>
      </c>
      <c r="B1496" t="s">
        <v>8615</v>
      </c>
      <c r="C1496" t="s">
        <v>8586</v>
      </c>
      <c r="D1496" t="str">
        <f t="shared" si="23"/>
        <v>115-0171-176</v>
      </c>
    </row>
    <row r="1497" spans="1:4" x14ac:dyDescent="0.55000000000000004">
      <c r="A1497" t="s">
        <v>8618</v>
      </c>
      <c r="B1497" t="s">
        <v>8615</v>
      </c>
      <c r="C1497" t="s">
        <v>8586</v>
      </c>
      <c r="D1497" t="str">
        <f t="shared" si="23"/>
        <v>115-0171-224</v>
      </c>
    </row>
    <row r="1498" spans="1:4" x14ac:dyDescent="0.55000000000000004">
      <c r="A1498" t="s">
        <v>5198</v>
      </c>
      <c r="B1498" t="s">
        <v>8615</v>
      </c>
      <c r="C1498" t="s">
        <v>8586</v>
      </c>
      <c r="D1498" t="str">
        <f t="shared" si="23"/>
        <v>115-0171-235</v>
      </c>
    </row>
    <row r="1499" spans="1:4" x14ac:dyDescent="0.55000000000000004">
      <c r="A1499" t="s">
        <v>8634</v>
      </c>
      <c r="B1499" t="s">
        <v>8615</v>
      </c>
      <c r="C1499" t="s">
        <v>8586</v>
      </c>
      <c r="D1499" t="str">
        <f t="shared" si="23"/>
        <v>115-0171-277</v>
      </c>
    </row>
    <row r="1500" spans="1:4" x14ac:dyDescent="0.55000000000000004">
      <c r="A1500" t="s">
        <v>8617</v>
      </c>
      <c r="B1500" t="s">
        <v>8615</v>
      </c>
      <c r="C1500" t="s">
        <v>8586</v>
      </c>
      <c r="D1500" t="str">
        <f t="shared" si="23"/>
        <v>115-0171-296</v>
      </c>
    </row>
    <row r="1501" spans="1:4" x14ac:dyDescent="0.55000000000000004">
      <c r="A1501" t="s">
        <v>8700</v>
      </c>
      <c r="B1501" t="s">
        <v>8615</v>
      </c>
      <c r="C1501" t="s">
        <v>8586</v>
      </c>
      <c r="D1501" t="str">
        <f t="shared" si="23"/>
        <v>115-0171-304</v>
      </c>
    </row>
    <row r="1502" spans="1:4" x14ac:dyDescent="0.55000000000000004">
      <c r="A1502" t="s">
        <v>1512</v>
      </c>
      <c r="B1502" t="s">
        <v>8615</v>
      </c>
      <c r="C1502" t="s">
        <v>8586</v>
      </c>
      <c r="D1502" t="str">
        <f t="shared" si="23"/>
        <v>115-0171-670</v>
      </c>
    </row>
    <row r="1503" spans="1:4" x14ac:dyDescent="0.55000000000000004">
      <c r="A1503" t="s">
        <v>8632</v>
      </c>
      <c r="B1503" t="s">
        <v>8615</v>
      </c>
      <c r="C1503" t="s">
        <v>8586</v>
      </c>
      <c r="D1503" t="str">
        <f t="shared" si="23"/>
        <v>117-0159-484</v>
      </c>
    </row>
    <row r="1504" spans="1:4" x14ac:dyDescent="0.55000000000000004">
      <c r="A1504" t="s">
        <v>2130</v>
      </c>
      <c r="B1504" t="s">
        <v>8615</v>
      </c>
      <c r="C1504" t="s">
        <v>8586</v>
      </c>
      <c r="D1504" t="str">
        <f t="shared" si="23"/>
        <v>117-0159-575</v>
      </c>
    </row>
    <row r="1505" spans="1:4" x14ac:dyDescent="0.55000000000000004">
      <c r="A1505" t="s">
        <v>8637</v>
      </c>
      <c r="B1505" t="s">
        <v>8615</v>
      </c>
      <c r="C1505" t="s">
        <v>8586</v>
      </c>
      <c r="D1505" t="str">
        <f t="shared" si="23"/>
        <v>117-0159-640</v>
      </c>
    </row>
    <row r="1506" spans="1:4" x14ac:dyDescent="0.55000000000000004">
      <c r="A1506" t="s">
        <v>1501</v>
      </c>
      <c r="B1506" t="s">
        <v>8615</v>
      </c>
      <c r="C1506" t="s">
        <v>8586</v>
      </c>
      <c r="D1506" t="str">
        <f t="shared" si="23"/>
        <v>117-0171-165</v>
      </c>
    </row>
    <row r="1507" spans="1:4" x14ac:dyDescent="0.55000000000000004">
      <c r="A1507" t="s">
        <v>8638</v>
      </c>
      <c r="B1507" t="s">
        <v>8615</v>
      </c>
      <c r="C1507" t="s">
        <v>8586</v>
      </c>
      <c r="D1507" t="str">
        <f t="shared" si="23"/>
        <v>117-0171-242</v>
      </c>
    </row>
    <row r="1508" spans="1:4" x14ac:dyDescent="0.55000000000000004">
      <c r="A1508" t="s">
        <v>1687</v>
      </c>
      <c r="B1508" t="s">
        <v>8615</v>
      </c>
      <c r="C1508" t="s">
        <v>8586</v>
      </c>
      <c r="D1508" t="str">
        <f t="shared" si="23"/>
        <v>422-0000-090</v>
      </c>
    </row>
    <row r="1509" spans="1:4" x14ac:dyDescent="0.55000000000000004">
      <c r="A1509" t="s">
        <v>8708</v>
      </c>
      <c r="B1509" t="s">
        <v>8615</v>
      </c>
      <c r="C1509" t="s">
        <v>8586</v>
      </c>
      <c r="D1509" t="str">
        <f t="shared" si="23"/>
        <v>9-063-0159-589</v>
      </c>
    </row>
    <row r="1510" spans="1:4" x14ac:dyDescent="0.55000000000000004">
      <c r="A1510" t="s">
        <v>8698</v>
      </c>
      <c r="B1510" t="s">
        <v>8615</v>
      </c>
      <c r="C1510" t="s">
        <v>8586</v>
      </c>
      <c r="D1510" t="str">
        <f t="shared" si="23"/>
        <v>9-063-0159-598</v>
      </c>
    </row>
    <row r="1511" spans="1:4" x14ac:dyDescent="0.55000000000000004">
      <c r="A1511" t="s">
        <v>8706</v>
      </c>
      <c r="B1511" t="s">
        <v>8615</v>
      </c>
      <c r="C1511" t="s">
        <v>8586</v>
      </c>
      <c r="D1511" t="str">
        <f t="shared" si="23"/>
        <v>9-063-0159-599</v>
      </c>
    </row>
    <row r="1512" spans="1:4" x14ac:dyDescent="0.55000000000000004">
      <c r="A1512" t="s">
        <v>8688</v>
      </c>
      <c r="B1512" t="s">
        <v>8615</v>
      </c>
      <c r="C1512" t="s">
        <v>8586</v>
      </c>
      <c r="D1512" t="str">
        <f t="shared" si="23"/>
        <v>9-063-0159-791</v>
      </c>
    </row>
    <row r="1513" spans="1:4" x14ac:dyDescent="0.55000000000000004">
      <c r="A1513" t="s">
        <v>8695</v>
      </c>
      <c r="B1513" t="s">
        <v>8615</v>
      </c>
      <c r="C1513" t="s">
        <v>8586</v>
      </c>
      <c r="D1513" t="str">
        <f t="shared" si="23"/>
        <v>9-063-0159-793</v>
      </c>
    </row>
    <row r="1514" spans="1:4" x14ac:dyDescent="0.55000000000000004">
      <c r="A1514" t="s">
        <v>8694</v>
      </c>
      <c r="B1514" t="s">
        <v>8615</v>
      </c>
      <c r="C1514" t="s">
        <v>8586</v>
      </c>
      <c r="D1514" t="str">
        <f t="shared" si="23"/>
        <v>9-063-0159-794</v>
      </c>
    </row>
    <row r="1515" spans="1:4" x14ac:dyDescent="0.55000000000000004">
      <c r="A1515" t="s">
        <v>8696</v>
      </c>
      <c r="B1515" t="s">
        <v>8615</v>
      </c>
      <c r="C1515" t="s">
        <v>8586</v>
      </c>
      <c r="D1515" t="str">
        <f t="shared" si="23"/>
        <v>9-063-0159-795</v>
      </c>
    </row>
    <row r="1516" spans="1:4" x14ac:dyDescent="0.55000000000000004">
      <c r="A1516" t="s">
        <v>8693</v>
      </c>
      <c r="B1516" t="s">
        <v>8615</v>
      </c>
      <c r="C1516" t="s">
        <v>8586</v>
      </c>
      <c r="D1516" t="str">
        <f t="shared" si="23"/>
        <v>9-063-0159-822</v>
      </c>
    </row>
    <row r="1517" spans="1:4" x14ac:dyDescent="0.55000000000000004">
      <c r="A1517" t="s">
        <v>8705</v>
      </c>
      <c r="B1517" t="s">
        <v>8615</v>
      </c>
      <c r="C1517" t="s">
        <v>8586</v>
      </c>
      <c r="D1517" t="str">
        <f t="shared" si="23"/>
        <v>9-117-0159-462</v>
      </c>
    </row>
    <row r="1518" spans="1:4" x14ac:dyDescent="0.55000000000000004">
      <c r="A1518" t="s">
        <v>8707</v>
      </c>
      <c r="B1518" t="s">
        <v>8615</v>
      </c>
      <c r="C1518" t="s">
        <v>8586</v>
      </c>
      <c r="D1518" t="str">
        <f t="shared" si="23"/>
        <v>9-117-0159-463</v>
      </c>
    </row>
    <row r="1519" spans="1:4" x14ac:dyDescent="0.55000000000000004">
      <c r="A1519" t="s">
        <v>8681</v>
      </c>
      <c r="B1519" t="s">
        <v>8615</v>
      </c>
      <c r="C1519" t="s">
        <v>8586</v>
      </c>
      <c r="D1519" t="str">
        <f t="shared" si="23"/>
        <v>9-117-0159-822</v>
      </c>
    </row>
    <row r="1520" spans="1:4" x14ac:dyDescent="0.55000000000000004">
      <c r="A1520" t="s">
        <v>2449</v>
      </c>
      <c r="B1520" t="s">
        <v>8458</v>
      </c>
      <c r="C1520" t="s">
        <v>7879</v>
      </c>
      <c r="D1520" t="str">
        <f t="shared" si="23"/>
        <v>4111-035</v>
      </c>
    </row>
    <row r="1521" spans="1:4" x14ac:dyDescent="0.55000000000000004">
      <c r="A1521" t="s">
        <v>831</v>
      </c>
      <c r="B1521" t="s">
        <v>8458</v>
      </c>
      <c r="C1521" t="s">
        <v>7879</v>
      </c>
      <c r="D1521" t="str">
        <f t="shared" si="23"/>
        <v>8050-305-426</v>
      </c>
    </row>
    <row r="1522" spans="1:4" x14ac:dyDescent="0.55000000000000004">
      <c r="A1522" t="s">
        <v>1120</v>
      </c>
      <c r="B1522" t="s">
        <v>8458</v>
      </c>
      <c r="C1522" t="s">
        <v>7879</v>
      </c>
      <c r="D1522" t="str">
        <f t="shared" si="23"/>
        <v>FM-1100</v>
      </c>
    </row>
    <row r="1523" spans="1:4" x14ac:dyDescent="0.55000000000000004">
      <c r="A1523" t="s">
        <v>628</v>
      </c>
      <c r="B1523" t="s">
        <v>8458</v>
      </c>
      <c r="C1523" t="s">
        <v>7879</v>
      </c>
      <c r="D1523" t="str">
        <f t="shared" si="23"/>
        <v>SF-1100</v>
      </c>
    </row>
    <row r="1524" spans="1:4" x14ac:dyDescent="0.55000000000000004">
      <c r="A1524" t="s">
        <v>2148</v>
      </c>
      <c r="B1524" t="s">
        <v>8458</v>
      </c>
      <c r="C1524" t="s">
        <v>7879</v>
      </c>
      <c r="D1524" t="str">
        <f t="shared" si="23"/>
        <v>SF-1100-PTS</v>
      </c>
    </row>
    <row r="1525" spans="1:4" x14ac:dyDescent="0.55000000000000004">
      <c r="A1525" t="s">
        <v>68</v>
      </c>
      <c r="B1525" t="s">
        <v>7878</v>
      </c>
      <c r="C1525" t="s">
        <v>7879</v>
      </c>
      <c r="D1525" t="str">
        <f t="shared" si="23"/>
        <v>2087-593-135</v>
      </c>
    </row>
    <row r="1526" spans="1:4" x14ac:dyDescent="0.55000000000000004">
      <c r="A1526" t="s">
        <v>774</v>
      </c>
      <c r="B1526" t="s">
        <v>7878</v>
      </c>
      <c r="C1526" t="s">
        <v>7879</v>
      </c>
      <c r="D1526" t="str">
        <f t="shared" si="23"/>
        <v>2088-313-145</v>
      </c>
    </row>
    <row r="1527" spans="1:4" x14ac:dyDescent="0.55000000000000004">
      <c r="A1527" t="s">
        <v>303</v>
      </c>
      <c r="B1527" t="s">
        <v>7878</v>
      </c>
      <c r="C1527" t="s">
        <v>7879</v>
      </c>
      <c r="D1527" t="str">
        <f t="shared" si="23"/>
        <v>2088-343-135</v>
      </c>
    </row>
    <row r="1528" spans="1:4" x14ac:dyDescent="0.55000000000000004">
      <c r="A1528" t="s">
        <v>416</v>
      </c>
      <c r="B1528" t="s">
        <v>7878</v>
      </c>
      <c r="C1528" t="s">
        <v>7879</v>
      </c>
      <c r="D1528" t="str">
        <f t="shared" si="23"/>
        <v>2088-394-144</v>
      </c>
    </row>
    <row r="1529" spans="1:4" x14ac:dyDescent="0.55000000000000004">
      <c r="A1529" t="s">
        <v>1079</v>
      </c>
      <c r="B1529" t="s">
        <v>7878</v>
      </c>
      <c r="C1529" t="s">
        <v>7879</v>
      </c>
      <c r="D1529" t="str">
        <f t="shared" si="23"/>
        <v>2088-514-144</v>
      </c>
    </row>
    <row r="1530" spans="1:4" x14ac:dyDescent="0.55000000000000004">
      <c r="A1530" t="s">
        <v>726</v>
      </c>
      <c r="B1530" t="s">
        <v>7878</v>
      </c>
      <c r="C1530" t="s">
        <v>7879</v>
      </c>
      <c r="D1530" t="str">
        <f t="shared" si="23"/>
        <v>8000-533-236</v>
      </c>
    </row>
    <row r="1531" spans="1:4" x14ac:dyDescent="0.55000000000000004">
      <c r="A1531" t="s">
        <v>2</v>
      </c>
      <c r="B1531" t="s">
        <v>7878</v>
      </c>
      <c r="C1531" t="s">
        <v>7879</v>
      </c>
      <c r="D1531" t="str">
        <f t="shared" si="23"/>
        <v>8000-543-236</v>
      </c>
    </row>
    <row r="1532" spans="1:4" x14ac:dyDescent="0.55000000000000004">
      <c r="A1532" t="s">
        <v>557</v>
      </c>
      <c r="B1532" t="s">
        <v>7878</v>
      </c>
      <c r="C1532" t="s">
        <v>7879</v>
      </c>
      <c r="D1532" t="str">
        <f t="shared" si="23"/>
        <v>8000-543-250</v>
      </c>
    </row>
    <row r="1533" spans="1:4" x14ac:dyDescent="0.55000000000000004">
      <c r="A1533" t="s">
        <v>16</v>
      </c>
      <c r="B1533" t="s">
        <v>7878</v>
      </c>
      <c r="C1533" t="s">
        <v>7879</v>
      </c>
      <c r="D1533" t="str">
        <f t="shared" si="23"/>
        <v>8007-543-836</v>
      </c>
    </row>
    <row r="1534" spans="1:4" x14ac:dyDescent="0.55000000000000004">
      <c r="A1534" t="s">
        <v>409</v>
      </c>
      <c r="B1534" t="s">
        <v>7878</v>
      </c>
      <c r="C1534" t="s">
        <v>7879</v>
      </c>
      <c r="D1534" t="str">
        <f t="shared" si="23"/>
        <v>8007-543-850</v>
      </c>
    </row>
    <row r="1535" spans="1:4" x14ac:dyDescent="0.55000000000000004">
      <c r="A1535" t="s">
        <v>8307</v>
      </c>
      <c r="B1535" t="s">
        <v>8308</v>
      </c>
      <c r="C1535" t="s">
        <v>8270</v>
      </c>
      <c r="D1535" t="str">
        <f t="shared" si="23"/>
        <v>V3500-025</v>
      </c>
    </row>
    <row r="1536" spans="1:4" x14ac:dyDescent="0.55000000000000004">
      <c r="A1536" t="s">
        <v>8314</v>
      </c>
      <c r="B1536" t="s">
        <v>8308</v>
      </c>
      <c r="C1536" t="s">
        <v>8270</v>
      </c>
      <c r="D1536" t="str">
        <f t="shared" si="23"/>
        <v>V3500-038</v>
      </c>
    </row>
    <row r="1537" spans="1:4" x14ac:dyDescent="0.55000000000000004">
      <c r="A1537" t="s">
        <v>246</v>
      </c>
      <c r="B1537" t="s">
        <v>8308</v>
      </c>
      <c r="C1537" t="s">
        <v>8270</v>
      </c>
      <c r="D1537" t="str">
        <f t="shared" si="23"/>
        <v>V3500-050</v>
      </c>
    </row>
    <row r="1538" spans="1:4" x14ac:dyDescent="0.55000000000000004">
      <c r="A1538" t="s">
        <v>8310</v>
      </c>
      <c r="B1538" t="s">
        <v>8308</v>
      </c>
      <c r="C1538" t="s">
        <v>8270</v>
      </c>
      <c r="D1538" t="str">
        <f t="shared" ref="D1538:D1601" si="24">LEFT(A1538,LEN(A1538))</f>
        <v>V3500-058</v>
      </c>
    </row>
    <row r="1539" spans="1:4" x14ac:dyDescent="0.55000000000000004">
      <c r="A1539" t="s">
        <v>8311</v>
      </c>
      <c r="B1539" t="s">
        <v>8308</v>
      </c>
      <c r="C1539" t="s">
        <v>8270</v>
      </c>
      <c r="D1539" t="str">
        <f t="shared" si="24"/>
        <v>V3500-075</v>
      </c>
    </row>
    <row r="1540" spans="1:4" x14ac:dyDescent="0.55000000000000004">
      <c r="A1540" t="s">
        <v>8312</v>
      </c>
      <c r="B1540" t="s">
        <v>8308</v>
      </c>
      <c r="C1540" t="s">
        <v>8270</v>
      </c>
      <c r="D1540" t="str">
        <f t="shared" si="24"/>
        <v>V3500-100</v>
      </c>
    </row>
    <row r="1541" spans="1:4" x14ac:dyDescent="0.55000000000000004">
      <c r="A1541" t="s">
        <v>8313</v>
      </c>
      <c r="B1541" t="s">
        <v>8308</v>
      </c>
      <c r="C1541" t="s">
        <v>8270</v>
      </c>
      <c r="D1541" t="str">
        <f t="shared" si="24"/>
        <v>V3500-125</v>
      </c>
    </row>
    <row r="1542" spans="1:4" x14ac:dyDescent="0.55000000000000004">
      <c r="A1542" t="s">
        <v>8315</v>
      </c>
      <c r="B1542" t="s">
        <v>8308</v>
      </c>
      <c r="C1542" t="s">
        <v>8270</v>
      </c>
      <c r="D1542" t="str">
        <f t="shared" si="24"/>
        <v>V3500-150</v>
      </c>
    </row>
    <row r="1543" spans="1:4" x14ac:dyDescent="0.55000000000000004">
      <c r="A1543" t="s">
        <v>8309</v>
      </c>
      <c r="B1543" t="s">
        <v>8308</v>
      </c>
      <c r="C1543" t="s">
        <v>8270</v>
      </c>
      <c r="D1543" t="str">
        <f t="shared" si="24"/>
        <v>V3500-200</v>
      </c>
    </row>
    <row r="1544" spans="1:4" x14ac:dyDescent="0.55000000000000004">
      <c r="A1544" t="s">
        <v>147</v>
      </c>
      <c r="B1544" t="s">
        <v>8111</v>
      </c>
      <c r="C1544" t="s">
        <v>7854</v>
      </c>
      <c r="D1544" t="str">
        <f t="shared" si="24"/>
        <v>QJ7421-1/2-NYB</v>
      </c>
    </row>
    <row r="1545" spans="1:4" x14ac:dyDescent="0.55000000000000004">
      <c r="A1545" t="s">
        <v>236</v>
      </c>
      <c r="B1545" t="s">
        <v>8111</v>
      </c>
      <c r="C1545" t="s">
        <v>7854</v>
      </c>
      <c r="D1545" t="str">
        <f t="shared" si="24"/>
        <v>QJ7421-1-NYB</v>
      </c>
    </row>
    <row r="1546" spans="1:4" x14ac:dyDescent="0.55000000000000004">
      <c r="A1546" t="s">
        <v>175</v>
      </c>
      <c r="B1546" t="s">
        <v>8111</v>
      </c>
      <c r="C1546" t="s">
        <v>7854</v>
      </c>
      <c r="D1546" t="str">
        <f t="shared" si="24"/>
        <v>QJ7421-3/4-NYB</v>
      </c>
    </row>
    <row r="1547" spans="1:4" x14ac:dyDescent="0.55000000000000004">
      <c r="A1547" t="s">
        <v>662</v>
      </c>
      <c r="B1547" t="s">
        <v>8037</v>
      </c>
      <c r="C1547" t="s">
        <v>7861</v>
      </c>
      <c r="D1547" t="str">
        <f t="shared" si="24"/>
        <v>155850003AS1</v>
      </c>
    </row>
    <row r="1548" spans="1:4" x14ac:dyDescent="0.55000000000000004">
      <c r="A1548">
        <v>463470010</v>
      </c>
      <c r="B1548" t="s">
        <v>8037</v>
      </c>
      <c r="C1548" t="s">
        <v>7861</v>
      </c>
      <c r="D1548" t="str">
        <f t="shared" si="24"/>
        <v>463470010</v>
      </c>
    </row>
    <row r="1549" spans="1:4" x14ac:dyDescent="0.55000000000000004">
      <c r="A1549">
        <v>463470040</v>
      </c>
      <c r="B1549" t="s">
        <v>8037</v>
      </c>
      <c r="C1549" t="s">
        <v>7861</v>
      </c>
      <c r="D1549" t="str">
        <f t="shared" si="24"/>
        <v>463470040</v>
      </c>
    </row>
    <row r="1550" spans="1:4" x14ac:dyDescent="0.55000000000000004">
      <c r="A1550" t="s">
        <v>8042</v>
      </c>
      <c r="B1550" t="s">
        <v>8037</v>
      </c>
      <c r="C1550" t="s">
        <v>7861</v>
      </c>
      <c r="D1550" t="str">
        <f t="shared" si="24"/>
        <v>467890010s1</v>
      </c>
    </row>
    <row r="1551" spans="1:4" x14ac:dyDescent="0.55000000000000004">
      <c r="A1551">
        <v>467912080</v>
      </c>
      <c r="B1551" t="s">
        <v>8037</v>
      </c>
      <c r="C1551" t="s">
        <v>7861</v>
      </c>
      <c r="D1551" t="str">
        <f t="shared" si="24"/>
        <v>467912080</v>
      </c>
    </row>
    <row r="1552" spans="1:4" x14ac:dyDescent="0.55000000000000004">
      <c r="A1552" t="s">
        <v>8038</v>
      </c>
      <c r="B1552" t="s">
        <v>8037</v>
      </c>
      <c r="C1552" t="s">
        <v>7861</v>
      </c>
      <c r="D1552" t="str">
        <f t="shared" si="24"/>
        <v>DJF2000PKG</v>
      </c>
    </row>
    <row r="1553" spans="1:4" x14ac:dyDescent="0.55000000000000004">
      <c r="A1553" t="s">
        <v>8041</v>
      </c>
      <c r="B1553" t="s">
        <v>8037</v>
      </c>
      <c r="C1553" t="s">
        <v>7861</v>
      </c>
      <c r="D1553" t="str">
        <f t="shared" si="24"/>
        <v>GAC2100AG</v>
      </c>
    </row>
    <row r="1554" spans="1:4" x14ac:dyDescent="0.55000000000000004">
      <c r="A1554" t="s">
        <v>655</v>
      </c>
      <c r="B1554" t="s">
        <v>8037</v>
      </c>
      <c r="C1554" t="s">
        <v>7861</v>
      </c>
      <c r="D1554" t="str">
        <f t="shared" si="24"/>
        <v>GAC500XT</v>
      </c>
    </row>
    <row r="1555" spans="1:4" x14ac:dyDescent="0.55000000000000004">
      <c r="A1555" t="s">
        <v>8039</v>
      </c>
      <c r="B1555" t="s">
        <v>8037</v>
      </c>
      <c r="C1555" t="s">
        <v>7861</v>
      </c>
      <c r="D1555" t="str">
        <f t="shared" si="24"/>
        <v>miniGAC1</v>
      </c>
    </row>
    <row r="1556" spans="1:4" x14ac:dyDescent="0.55000000000000004">
      <c r="A1556" t="s">
        <v>8040</v>
      </c>
      <c r="B1556" t="s">
        <v>8037</v>
      </c>
      <c r="C1556" t="s">
        <v>7861</v>
      </c>
      <c r="D1556" t="str">
        <f t="shared" si="24"/>
        <v>miniGAC1P</v>
      </c>
    </row>
    <row r="1557" spans="1:4" x14ac:dyDescent="0.55000000000000004">
      <c r="A1557" t="s">
        <v>922</v>
      </c>
      <c r="B1557" t="s">
        <v>8037</v>
      </c>
      <c r="C1557" t="s">
        <v>8468</v>
      </c>
      <c r="D1557" t="str">
        <f t="shared" si="24"/>
        <v>PN031</v>
      </c>
    </row>
    <row r="1558" spans="1:4" x14ac:dyDescent="0.55000000000000004">
      <c r="A1558" t="s">
        <v>1321</v>
      </c>
      <c r="B1558" t="s">
        <v>8037</v>
      </c>
      <c r="C1558" t="s">
        <v>8468</v>
      </c>
      <c r="D1558" t="str">
        <f t="shared" si="24"/>
        <v>PN094</v>
      </c>
    </row>
    <row r="1559" spans="1:4" x14ac:dyDescent="0.55000000000000004">
      <c r="A1559" t="s">
        <v>1870</v>
      </c>
      <c r="B1559" t="s">
        <v>8065</v>
      </c>
      <c r="C1559" t="s">
        <v>7854</v>
      </c>
      <c r="D1559" t="str">
        <f t="shared" si="24"/>
        <v>25775-1/2T-NYB</v>
      </c>
    </row>
    <row r="1560" spans="1:4" x14ac:dyDescent="0.55000000000000004">
      <c r="A1560" t="s">
        <v>263</v>
      </c>
      <c r="B1560" t="s">
        <v>8065</v>
      </c>
      <c r="C1560" t="s">
        <v>7854</v>
      </c>
      <c r="D1560" t="str">
        <f t="shared" si="24"/>
        <v>25775-1T-NYB</v>
      </c>
    </row>
    <row r="1561" spans="1:4" x14ac:dyDescent="0.55000000000000004">
      <c r="A1561" t="s">
        <v>8066</v>
      </c>
      <c r="B1561" t="s">
        <v>8065</v>
      </c>
      <c r="C1561" t="s">
        <v>7854</v>
      </c>
      <c r="D1561" t="str">
        <f t="shared" si="24"/>
        <v>25775-3/4T-NYB</v>
      </c>
    </row>
    <row r="1562" spans="1:4" x14ac:dyDescent="0.55000000000000004">
      <c r="A1562" t="s">
        <v>8472</v>
      </c>
      <c r="B1562" t="s">
        <v>8473</v>
      </c>
      <c r="C1562" t="s">
        <v>7894</v>
      </c>
      <c r="D1562" t="str">
        <f t="shared" si="24"/>
        <v>60WP-DR</v>
      </c>
    </row>
    <row r="1563" spans="1:4" x14ac:dyDescent="0.55000000000000004">
      <c r="A1563" t="s">
        <v>547</v>
      </c>
      <c r="B1563" t="s">
        <v>8473</v>
      </c>
      <c r="C1563" t="s">
        <v>7894</v>
      </c>
      <c r="D1563" t="str">
        <f t="shared" si="24"/>
        <v>SS0014-14</v>
      </c>
    </row>
    <row r="1564" spans="1:4" x14ac:dyDescent="0.55000000000000004">
      <c r="A1564" t="s">
        <v>544</v>
      </c>
      <c r="B1564" t="s">
        <v>8473</v>
      </c>
      <c r="C1564" t="s">
        <v>7894</v>
      </c>
      <c r="D1564" t="str">
        <f t="shared" si="24"/>
        <v>SS0025-18</v>
      </c>
    </row>
    <row r="1565" spans="1:4" x14ac:dyDescent="0.55000000000000004">
      <c r="A1565" t="s">
        <v>8353</v>
      </c>
      <c r="B1565" t="s">
        <v>8354</v>
      </c>
      <c r="C1565" t="s">
        <v>8350</v>
      </c>
      <c r="D1565" t="str">
        <f t="shared" si="24"/>
        <v>25ATVMBSS</v>
      </c>
    </row>
    <row r="1566" spans="1:4" x14ac:dyDescent="0.55000000000000004">
      <c r="A1566" t="s">
        <v>8355</v>
      </c>
      <c r="B1566" t="s">
        <v>8354</v>
      </c>
      <c r="C1566" t="s">
        <v>8350</v>
      </c>
      <c r="D1566" t="str">
        <f t="shared" si="24"/>
        <v>ATVMS55E</v>
      </c>
    </row>
    <row r="1567" spans="1:4" x14ac:dyDescent="0.55000000000000004">
      <c r="A1567" t="s">
        <v>967</v>
      </c>
      <c r="B1567" t="s">
        <v>8474</v>
      </c>
      <c r="C1567" t="s">
        <v>7879</v>
      </c>
      <c r="D1567" t="str">
        <f t="shared" si="24"/>
        <v>SRS-600</v>
      </c>
    </row>
    <row r="1568" spans="1:4" x14ac:dyDescent="0.55000000000000004">
      <c r="A1568" t="s">
        <v>8356</v>
      </c>
      <c r="B1568" t="s">
        <v>8349</v>
      </c>
      <c r="C1568" t="s">
        <v>8350</v>
      </c>
      <c r="D1568" t="str">
        <f t="shared" si="24"/>
        <v>ES25E</v>
      </c>
    </row>
    <row r="1569" spans="1:4" x14ac:dyDescent="0.55000000000000004">
      <c r="A1569" t="s">
        <v>8348</v>
      </c>
      <c r="B1569" t="s">
        <v>8349</v>
      </c>
      <c r="C1569" t="s">
        <v>8350</v>
      </c>
      <c r="D1569" t="str">
        <f t="shared" si="24"/>
        <v>KSS-14</v>
      </c>
    </row>
    <row r="1570" spans="1:4" x14ac:dyDescent="0.55000000000000004">
      <c r="A1570" t="s">
        <v>8351</v>
      </c>
      <c r="B1570" t="s">
        <v>8349</v>
      </c>
      <c r="C1570" t="s">
        <v>8350</v>
      </c>
      <c r="D1570" t="str">
        <f t="shared" si="24"/>
        <v>KSS-25</v>
      </c>
    </row>
    <row r="1571" spans="1:4" x14ac:dyDescent="0.55000000000000004">
      <c r="A1571" t="s">
        <v>8352</v>
      </c>
      <c r="B1571" t="s">
        <v>8349</v>
      </c>
      <c r="C1571" t="s">
        <v>8350</v>
      </c>
      <c r="D1571" t="str">
        <f t="shared" si="24"/>
        <v>KSS-25D</v>
      </c>
    </row>
    <row r="1572" spans="1:4" x14ac:dyDescent="0.55000000000000004">
      <c r="A1572" t="s">
        <v>3838</v>
      </c>
      <c r="B1572" t="s">
        <v>8349</v>
      </c>
      <c r="C1572" t="s">
        <v>8907</v>
      </c>
      <c r="D1572" t="str">
        <f t="shared" si="24"/>
        <v>US-1000</v>
      </c>
    </row>
    <row r="1573" spans="1:4" x14ac:dyDescent="0.55000000000000004">
      <c r="A1573" t="s">
        <v>3665</v>
      </c>
      <c r="B1573" t="s">
        <v>8349</v>
      </c>
      <c r="C1573" t="s">
        <v>8907</v>
      </c>
      <c r="D1573" t="str">
        <f t="shared" si="24"/>
        <v>US-500</v>
      </c>
    </row>
    <row r="1574" spans="1:4" x14ac:dyDescent="0.55000000000000004">
      <c r="A1574" t="s">
        <v>159</v>
      </c>
      <c r="B1574" t="s">
        <v>8146</v>
      </c>
      <c r="C1574" t="s">
        <v>7897</v>
      </c>
      <c r="D1574" t="str">
        <f t="shared" si="24"/>
        <v>22W11MF64</v>
      </c>
    </row>
    <row r="1575" spans="1:4" x14ac:dyDescent="0.55000000000000004">
      <c r="A1575" t="s">
        <v>8147</v>
      </c>
      <c r="B1575" t="s">
        <v>8146</v>
      </c>
      <c r="C1575" t="s">
        <v>7897</v>
      </c>
      <c r="D1575" t="str">
        <f t="shared" si="24"/>
        <v>402200-040V</v>
      </c>
    </row>
    <row r="1576" spans="1:4" x14ac:dyDescent="0.55000000000000004">
      <c r="A1576" t="s">
        <v>688</v>
      </c>
      <c r="B1576" t="s">
        <v>8146</v>
      </c>
      <c r="C1576" t="s">
        <v>7854</v>
      </c>
      <c r="D1576" t="str">
        <f t="shared" si="24"/>
        <v>CP18999-EPR</v>
      </c>
    </row>
    <row r="1577" spans="1:4" x14ac:dyDescent="0.55000000000000004">
      <c r="A1577" t="s">
        <v>242</v>
      </c>
      <c r="B1577" t="s">
        <v>8146</v>
      </c>
      <c r="C1577" t="s">
        <v>7854</v>
      </c>
      <c r="D1577" t="str">
        <f t="shared" si="24"/>
        <v>CP19438-EPR</v>
      </c>
    </row>
    <row r="1578" spans="1:4" x14ac:dyDescent="0.55000000000000004">
      <c r="A1578" t="s">
        <v>254</v>
      </c>
      <c r="B1578" t="s">
        <v>8146</v>
      </c>
      <c r="C1578" t="s">
        <v>7854</v>
      </c>
      <c r="D1578" t="str">
        <f t="shared" si="24"/>
        <v>CP21953-EPR</v>
      </c>
    </row>
    <row r="1579" spans="1:4" x14ac:dyDescent="0.55000000000000004">
      <c r="A1579" t="s">
        <v>985</v>
      </c>
      <c r="B1579" t="s">
        <v>8146</v>
      </c>
      <c r="C1579" t="s">
        <v>7854</v>
      </c>
      <c r="D1579" t="str">
        <f t="shared" si="24"/>
        <v>CP37166-302SS</v>
      </c>
    </row>
    <row r="1580" spans="1:4" x14ac:dyDescent="0.55000000000000004">
      <c r="A1580" t="s">
        <v>149</v>
      </c>
      <c r="B1580" t="s">
        <v>8146</v>
      </c>
      <c r="C1580" t="s">
        <v>7854</v>
      </c>
      <c r="D1580" t="str">
        <f t="shared" si="24"/>
        <v>CP3942</v>
      </c>
    </row>
    <row r="1581" spans="1:4" x14ac:dyDescent="0.55000000000000004">
      <c r="A1581" t="s">
        <v>310</v>
      </c>
      <c r="B1581" t="s">
        <v>8146</v>
      </c>
      <c r="C1581" t="s">
        <v>7854</v>
      </c>
      <c r="D1581" t="str">
        <f t="shared" si="24"/>
        <v>CP7717-2/120-VI</v>
      </c>
    </row>
    <row r="1582" spans="1:4" x14ac:dyDescent="0.55000000000000004">
      <c r="A1582">
        <v>37670</v>
      </c>
      <c r="B1582" t="s">
        <v>8171</v>
      </c>
      <c r="C1582" t="s">
        <v>7854</v>
      </c>
      <c r="D1582" t="str">
        <f t="shared" si="24"/>
        <v>37670</v>
      </c>
    </row>
    <row r="1583" spans="1:4" x14ac:dyDescent="0.55000000000000004">
      <c r="A1583" t="s">
        <v>1607</v>
      </c>
      <c r="B1583" t="s">
        <v>8148</v>
      </c>
      <c r="C1583" t="s">
        <v>7897</v>
      </c>
      <c r="D1583" t="str">
        <f t="shared" si="24"/>
        <v>9950-0022</v>
      </c>
    </row>
    <row r="1584" spans="1:4" x14ac:dyDescent="0.55000000000000004">
      <c r="A1584" t="s">
        <v>1285</v>
      </c>
      <c r="B1584" t="s">
        <v>8148</v>
      </c>
      <c r="C1584" t="s">
        <v>7897</v>
      </c>
      <c r="D1584" t="str">
        <f t="shared" si="24"/>
        <v>9950-0023</v>
      </c>
    </row>
    <row r="1585" spans="1:4" x14ac:dyDescent="0.55000000000000004">
      <c r="A1585" t="s">
        <v>44</v>
      </c>
      <c r="B1585" t="s">
        <v>8173</v>
      </c>
      <c r="C1585" t="s">
        <v>7854</v>
      </c>
      <c r="D1585" t="str">
        <f t="shared" si="24"/>
        <v>19845-25-PP</v>
      </c>
    </row>
    <row r="1586" spans="1:4" x14ac:dyDescent="0.55000000000000004">
      <c r="A1586" t="s">
        <v>8174</v>
      </c>
      <c r="B1586" t="s">
        <v>8173</v>
      </c>
      <c r="C1586" t="s">
        <v>7854</v>
      </c>
      <c r="D1586" t="str">
        <f t="shared" si="24"/>
        <v>4193A-10-100SS</v>
      </c>
    </row>
    <row r="1587" spans="1:4" x14ac:dyDescent="0.55000000000000004">
      <c r="A1587" t="s">
        <v>151</v>
      </c>
      <c r="B1587" t="s">
        <v>8173</v>
      </c>
      <c r="C1587" t="s">
        <v>7854</v>
      </c>
      <c r="D1587" t="str">
        <f t="shared" si="24"/>
        <v>4193A-PP-10-100</v>
      </c>
    </row>
    <row r="1588" spans="1:4" x14ac:dyDescent="0.55000000000000004">
      <c r="A1588" t="s">
        <v>981</v>
      </c>
      <c r="B1588" t="s">
        <v>8173</v>
      </c>
      <c r="C1588" t="s">
        <v>7854</v>
      </c>
      <c r="D1588" t="str">
        <f t="shared" si="24"/>
        <v>4193A-SS-10-100</v>
      </c>
    </row>
    <row r="1589" spans="1:4" x14ac:dyDescent="0.55000000000000004">
      <c r="A1589" t="s">
        <v>129</v>
      </c>
      <c r="B1589" t="s">
        <v>8173</v>
      </c>
      <c r="C1589" t="s">
        <v>7854</v>
      </c>
      <c r="D1589" t="str">
        <f t="shared" si="24"/>
        <v>55215-100-EPR</v>
      </c>
    </row>
    <row r="1590" spans="1:4" x14ac:dyDescent="0.55000000000000004">
      <c r="A1590" t="s">
        <v>1234</v>
      </c>
      <c r="B1590" t="s">
        <v>8173</v>
      </c>
      <c r="C1590" t="s">
        <v>7854</v>
      </c>
      <c r="D1590" t="str">
        <f t="shared" si="24"/>
        <v>55215-100-VI</v>
      </c>
    </row>
    <row r="1591" spans="1:4" x14ac:dyDescent="0.55000000000000004">
      <c r="A1591" t="s">
        <v>71</v>
      </c>
      <c r="B1591" t="s">
        <v>8173</v>
      </c>
      <c r="C1591" t="s">
        <v>7854</v>
      </c>
      <c r="D1591" t="str">
        <f t="shared" si="24"/>
        <v>55215-50-EPR</v>
      </c>
    </row>
    <row r="1592" spans="1:4" x14ac:dyDescent="0.55000000000000004">
      <c r="A1592" t="s">
        <v>998</v>
      </c>
      <c r="B1592" t="s">
        <v>8173</v>
      </c>
      <c r="C1592" t="s">
        <v>7854</v>
      </c>
      <c r="D1592" t="str">
        <f t="shared" si="24"/>
        <v>55215-50-VI</v>
      </c>
    </row>
    <row r="1593" spans="1:4" x14ac:dyDescent="0.55000000000000004">
      <c r="A1593" t="s">
        <v>769</v>
      </c>
      <c r="B1593" t="s">
        <v>8173</v>
      </c>
      <c r="C1593" t="s">
        <v>7854</v>
      </c>
      <c r="D1593" t="str">
        <f t="shared" si="24"/>
        <v>6051-SS-100</v>
      </c>
    </row>
    <row r="1594" spans="1:4" x14ac:dyDescent="0.55000000000000004">
      <c r="A1594" t="s">
        <v>238</v>
      </c>
      <c r="B1594" t="s">
        <v>8173</v>
      </c>
      <c r="C1594" t="s">
        <v>7854</v>
      </c>
      <c r="D1594" t="str">
        <f t="shared" si="24"/>
        <v>8079-PP-100</v>
      </c>
    </row>
    <row r="1595" spans="1:4" x14ac:dyDescent="0.55000000000000004">
      <c r="A1595" t="s">
        <v>2867</v>
      </c>
      <c r="B1595" t="s">
        <v>8733</v>
      </c>
      <c r="C1595" t="s">
        <v>8268</v>
      </c>
      <c r="D1595" t="str">
        <f t="shared" si="24"/>
        <v>AM11001</v>
      </c>
    </row>
    <row r="1596" spans="1:4" x14ac:dyDescent="0.55000000000000004">
      <c r="A1596" t="s">
        <v>961</v>
      </c>
      <c r="B1596" t="s">
        <v>8733</v>
      </c>
      <c r="C1596" t="s">
        <v>8268</v>
      </c>
      <c r="D1596" t="str">
        <f t="shared" si="24"/>
        <v>AM110015</v>
      </c>
    </row>
    <row r="1597" spans="1:4" x14ac:dyDescent="0.55000000000000004">
      <c r="A1597" t="s">
        <v>2544</v>
      </c>
      <c r="B1597" t="s">
        <v>8733</v>
      </c>
      <c r="C1597" t="s">
        <v>8268</v>
      </c>
      <c r="D1597" t="str">
        <f t="shared" si="24"/>
        <v>AM11002</v>
      </c>
    </row>
    <row r="1598" spans="1:4" x14ac:dyDescent="0.55000000000000004">
      <c r="A1598" t="s">
        <v>1391</v>
      </c>
      <c r="B1598" t="s">
        <v>8733</v>
      </c>
      <c r="C1598" t="s">
        <v>8268</v>
      </c>
      <c r="D1598" t="str">
        <f t="shared" si="24"/>
        <v>AM11003</v>
      </c>
    </row>
    <row r="1599" spans="1:4" x14ac:dyDescent="0.55000000000000004">
      <c r="A1599" t="s">
        <v>1291</v>
      </c>
      <c r="B1599" t="s">
        <v>8733</v>
      </c>
      <c r="C1599" t="s">
        <v>8268</v>
      </c>
      <c r="D1599" t="str">
        <f t="shared" si="24"/>
        <v>AM11004</v>
      </c>
    </row>
    <row r="1600" spans="1:4" x14ac:dyDescent="0.55000000000000004">
      <c r="A1600" t="s">
        <v>8738</v>
      </c>
      <c r="B1600" t="s">
        <v>8733</v>
      </c>
      <c r="C1600" t="s">
        <v>8268</v>
      </c>
      <c r="D1600" t="str">
        <f t="shared" si="24"/>
        <v>AM11005</v>
      </c>
    </row>
    <row r="1601" spans="1:4" x14ac:dyDescent="0.55000000000000004">
      <c r="A1601" t="s">
        <v>3713</v>
      </c>
      <c r="B1601" t="s">
        <v>8733</v>
      </c>
      <c r="C1601" t="s">
        <v>8268</v>
      </c>
      <c r="D1601" t="str">
        <f t="shared" si="24"/>
        <v>AM11006</v>
      </c>
    </row>
    <row r="1602" spans="1:4" x14ac:dyDescent="0.55000000000000004">
      <c r="A1602" t="s">
        <v>9132</v>
      </c>
      <c r="B1602" t="s">
        <v>8733</v>
      </c>
      <c r="C1602" t="s">
        <v>8268</v>
      </c>
      <c r="D1602" t="str">
        <f t="shared" ref="D1602:D1665" si="25">LEFT(A1602,LEN(A1602))</f>
        <v>TADF01</v>
      </c>
    </row>
    <row r="1603" spans="1:4" x14ac:dyDescent="0.55000000000000004">
      <c r="A1603" t="s">
        <v>5324</v>
      </c>
      <c r="B1603" t="s">
        <v>8733</v>
      </c>
      <c r="C1603" t="s">
        <v>8268</v>
      </c>
      <c r="D1603" t="str">
        <f t="shared" si="25"/>
        <v>TADF015</v>
      </c>
    </row>
    <row r="1604" spans="1:4" x14ac:dyDescent="0.55000000000000004">
      <c r="A1604" t="s">
        <v>9133</v>
      </c>
      <c r="B1604" t="s">
        <v>8733</v>
      </c>
      <c r="C1604" t="s">
        <v>8268</v>
      </c>
      <c r="D1604" t="str">
        <f t="shared" si="25"/>
        <v>TADF02</v>
      </c>
    </row>
    <row r="1605" spans="1:4" x14ac:dyDescent="0.55000000000000004">
      <c r="A1605" t="s">
        <v>2409</v>
      </c>
      <c r="B1605" t="s">
        <v>8733</v>
      </c>
      <c r="C1605" t="s">
        <v>8268</v>
      </c>
      <c r="D1605" t="str">
        <f t="shared" si="25"/>
        <v>TADF025</v>
      </c>
    </row>
    <row r="1606" spans="1:4" x14ac:dyDescent="0.55000000000000004">
      <c r="A1606" t="s">
        <v>4469</v>
      </c>
      <c r="B1606" t="s">
        <v>8733</v>
      </c>
      <c r="C1606" t="s">
        <v>8268</v>
      </c>
      <c r="D1606" t="str">
        <f t="shared" si="25"/>
        <v>TADF03</v>
      </c>
    </row>
    <row r="1607" spans="1:4" x14ac:dyDescent="0.55000000000000004">
      <c r="A1607" t="s">
        <v>4092</v>
      </c>
      <c r="B1607" t="s">
        <v>8733</v>
      </c>
      <c r="C1607" t="s">
        <v>8268</v>
      </c>
      <c r="D1607" t="str">
        <f t="shared" si="25"/>
        <v>TADF04</v>
      </c>
    </row>
    <row r="1608" spans="1:4" x14ac:dyDescent="0.55000000000000004">
      <c r="A1608" t="s">
        <v>5219</v>
      </c>
      <c r="B1608" t="s">
        <v>8733</v>
      </c>
      <c r="C1608" t="s">
        <v>8268</v>
      </c>
      <c r="D1608" t="str">
        <f t="shared" si="25"/>
        <v>TADF05</v>
      </c>
    </row>
    <row r="1609" spans="1:4" x14ac:dyDescent="0.55000000000000004">
      <c r="A1609" t="s">
        <v>4558</v>
      </c>
      <c r="B1609" t="s">
        <v>8733</v>
      </c>
      <c r="C1609" t="s">
        <v>8268</v>
      </c>
      <c r="D1609" t="str">
        <f t="shared" si="25"/>
        <v>TADF06</v>
      </c>
    </row>
    <row r="1610" spans="1:4" x14ac:dyDescent="0.55000000000000004">
      <c r="A1610" t="s">
        <v>4468</v>
      </c>
      <c r="B1610" t="s">
        <v>8733</v>
      </c>
      <c r="C1610" t="s">
        <v>8268</v>
      </c>
      <c r="D1610" t="str">
        <f t="shared" si="25"/>
        <v>TADF08</v>
      </c>
    </row>
    <row r="1611" spans="1:4" x14ac:dyDescent="0.55000000000000004">
      <c r="A1611" t="s">
        <v>4467</v>
      </c>
      <c r="B1611" t="s">
        <v>8733</v>
      </c>
      <c r="C1611" t="s">
        <v>8268</v>
      </c>
      <c r="D1611" t="str">
        <f t="shared" si="25"/>
        <v>TADF10</v>
      </c>
    </row>
    <row r="1612" spans="1:4" x14ac:dyDescent="0.55000000000000004">
      <c r="A1612" t="s">
        <v>8734</v>
      </c>
      <c r="B1612" t="s">
        <v>8733</v>
      </c>
      <c r="C1612" t="s">
        <v>8268</v>
      </c>
      <c r="D1612" t="str">
        <f t="shared" si="25"/>
        <v>TDTF01</v>
      </c>
    </row>
    <row r="1613" spans="1:4" x14ac:dyDescent="0.55000000000000004">
      <c r="A1613" t="s">
        <v>3277</v>
      </c>
      <c r="B1613" t="s">
        <v>8733</v>
      </c>
      <c r="C1613" t="s">
        <v>8268</v>
      </c>
      <c r="D1613" t="str">
        <f t="shared" si="25"/>
        <v>TDTF015</v>
      </c>
    </row>
    <row r="1614" spans="1:4" x14ac:dyDescent="0.55000000000000004">
      <c r="A1614" t="s">
        <v>2159</v>
      </c>
      <c r="B1614" t="s">
        <v>8733</v>
      </c>
      <c r="C1614" t="s">
        <v>8268</v>
      </c>
      <c r="D1614" t="str">
        <f t="shared" si="25"/>
        <v>TDTF02</v>
      </c>
    </row>
    <row r="1615" spans="1:4" x14ac:dyDescent="0.55000000000000004">
      <c r="A1615" t="s">
        <v>1825</v>
      </c>
      <c r="B1615" t="s">
        <v>8733</v>
      </c>
      <c r="C1615" t="s">
        <v>8268</v>
      </c>
      <c r="D1615" t="str">
        <f t="shared" si="25"/>
        <v>TDTF025</v>
      </c>
    </row>
    <row r="1616" spans="1:4" x14ac:dyDescent="0.55000000000000004">
      <c r="A1616" t="s">
        <v>1584</v>
      </c>
      <c r="B1616" t="s">
        <v>8733</v>
      </c>
      <c r="C1616" t="s">
        <v>8268</v>
      </c>
      <c r="D1616" t="str">
        <f t="shared" si="25"/>
        <v>TDTF03</v>
      </c>
    </row>
    <row r="1617" spans="1:4" x14ac:dyDescent="0.55000000000000004">
      <c r="A1617" t="s">
        <v>1923</v>
      </c>
      <c r="B1617" t="s">
        <v>8733</v>
      </c>
      <c r="C1617" t="s">
        <v>8268</v>
      </c>
      <c r="D1617" t="str">
        <f t="shared" si="25"/>
        <v>TDTF04</v>
      </c>
    </row>
    <row r="1618" spans="1:4" x14ac:dyDescent="0.55000000000000004">
      <c r="A1618" t="s">
        <v>1586</v>
      </c>
      <c r="B1618" t="s">
        <v>8733</v>
      </c>
      <c r="C1618" t="s">
        <v>8268</v>
      </c>
      <c r="D1618" t="str">
        <f t="shared" si="25"/>
        <v>TDTF05</v>
      </c>
    </row>
    <row r="1619" spans="1:4" x14ac:dyDescent="0.55000000000000004">
      <c r="A1619" t="s">
        <v>8735</v>
      </c>
      <c r="B1619" t="s">
        <v>8733</v>
      </c>
      <c r="C1619" t="s">
        <v>8268</v>
      </c>
      <c r="D1619" t="str">
        <f t="shared" si="25"/>
        <v>TDTF06</v>
      </c>
    </row>
    <row r="1620" spans="1:4" x14ac:dyDescent="0.55000000000000004">
      <c r="A1620" t="s">
        <v>8736</v>
      </c>
      <c r="B1620" t="s">
        <v>8733</v>
      </c>
      <c r="C1620" t="s">
        <v>8268</v>
      </c>
      <c r="D1620" t="str">
        <f t="shared" si="25"/>
        <v>TDTF08</v>
      </c>
    </row>
    <row r="1621" spans="1:4" x14ac:dyDescent="0.55000000000000004">
      <c r="A1621" t="s">
        <v>8737</v>
      </c>
      <c r="B1621" t="s">
        <v>8733</v>
      </c>
      <c r="C1621" t="s">
        <v>8268</v>
      </c>
      <c r="D1621" t="str">
        <f t="shared" si="25"/>
        <v>TDTF10</v>
      </c>
    </row>
    <row r="1622" spans="1:4" x14ac:dyDescent="0.55000000000000004">
      <c r="A1622" t="s">
        <v>8732</v>
      </c>
      <c r="B1622" t="s">
        <v>8733</v>
      </c>
      <c r="C1622" t="s">
        <v>8268</v>
      </c>
      <c r="D1622" t="str">
        <f t="shared" si="25"/>
        <v>TDXL11001</v>
      </c>
    </row>
    <row r="1623" spans="1:4" x14ac:dyDescent="0.55000000000000004">
      <c r="A1623" t="s">
        <v>1566</v>
      </c>
      <c r="B1623" t="s">
        <v>8733</v>
      </c>
      <c r="C1623" t="s">
        <v>8268</v>
      </c>
      <c r="D1623" t="str">
        <f t="shared" si="25"/>
        <v>TDXL110015</v>
      </c>
    </row>
    <row r="1624" spans="1:4" x14ac:dyDescent="0.55000000000000004">
      <c r="A1624" t="s">
        <v>1580</v>
      </c>
      <c r="B1624" t="s">
        <v>8733</v>
      </c>
      <c r="C1624" t="s">
        <v>8268</v>
      </c>
      <c r="D1624" t="str">
        <f t="shared" si="25"/>
        <v>TDXL11002</v>
      </c>
    </row>
    <row r="1625" spans="1:4" x14ac:dyDescent="0.55000000000000004">
      <c r="A1625" t="s">
        <v>2028</v>
      </c>
      <c r="B1625" t="s">
        <v>8733</v>
      </c>
      <c r="C1625" t="s">
        <v>8268</v>
      </c>
      <c r="D1625" t="str">
        <f t="shared" si="25"/>
        <v>TDXL110025</v>
      </c>
    </row>
    <row r="1626" spans="1:4" x14ac:dyDescent="0.55000000000000004">
      <c r="A1626" t="s">
        <v>1567</v>
      </c>
      <c r="B1626" t="s">
        <v>8733</v>
      </c>
      <c r="C1626" t="s">
        <v>8268</v>
      </c>
      <c r="D1626" t="str">
        <f t="shared" si="25"/>
        <v>TDXL11003</v>
      </c>
    </row>
    <row r="1627" spans="1:4" x14ac:dyDescent="0.55000000000000004">
      <c r="A1627" t="s">
        <v>892</v>
      </c>
      <c r="B1627" t="s">
        <v>8733</v>
      </c>
      <c r="C1627" t="s">
        <v>8268</v>
      </c>
      <c r="D1627" t="str">
        <f t="shared" si="25"/>
        <v>TDXL11004</v>
      </c>
    </row>
    <row r="1628" spans="1:4" x14ac:dyDescent="0.55000000000000004">
      <c r="A1628" t="s">
        <v>2108</v>
      </c>
      <c r="B1628" t="s">
        <v>8733</v>
      </c>
      <c r="C1628" t="s">
        <v>8268</v>
      </c>
      <c r="D1628" t="str">
        <f t="shared" si="25"/>
        <v>TDXL11005</v>
      </c>
    </row>
    <row r="1629" spans="1:4" x14ac:dyDescent="0.55000000000000004">
      <c r="A1629" t="s">
        <v>2104</v>
      </c>
      <c r="B1629" t="s">
        <v>8733</v>
      </c>
      <c r="C1629" t="s">
        <v>8268</v>
      </c>
      <c r="D1629" t="str">
        <f t="shared" si="25"/>
        <v>TDXL11006</v>
      </c>
    </row>
    <row r="1630" spans="1:4" x14ac:dyDescent="0.55000000000000004">
      <c r="A1630" t="s">
        <v>2202</v>
      </c>
      <c r="B1630" t="s">
        <v>8733</v>
      </c>
      <c r="C1630" t="s">
        <v>8268</v>
      </c>
      <c r="D1630" t="str">
        <f t="shared" si="25"/>
        <v>TDXL11008</v>
      </c>
    </row>
    <row r="1631" spans="1:4" x14ac:dyDescent="0.55000000000000004">
      <c r="A1631">
        <v>23890</v>
      </c>
      <c r="B1631" t="s">
        <v>8728</v>
      </c>
      <c r="C1631" t="s">
        <v>8284</v>
      </c>
      <c r="D1631" t="str">
        <f t="shared" si="25"/>
        <v>23890</v>
      </c>
    </row>
    <row r="1632" spans="1:4" x14ac:dyDescent="0.55000000000000004">
      <c r="A1632" t="s">
        <v>4454</v>
      </c>
      <c r="B1632" t="s">
        <v>8730</v>
      </c>
      <c r="C1632" t="s">
        <v>7854</v>
      </c>
      <c r="D1632" t="str">
        <f t="shared" si="25"/>
        <v>98579-1-NYR</v>
      </c>
    </row>
    <row r="1633" spans="1:4" x14ac:dyDescent="0.55000000000000004">
      <c r="A1633" t="s">
        <v>5116</v>
      </c>
      <c r="B1633" t="s">
        <v>8730</v>
      </c>
      <c r="C1633" t="s">
        <v>7854</v>
      </c>
      <c r="D1633" t="str">
        <f t="shared" si="25"/>
        <v>CP25597-10-NY</v>
      </c>
    </row>
    <row r="1634" spans="1:4" x14ac:dyDescent="0.55000000000000004">
      <c r="A1634" t="s">
        <v>1733</v>
      </c>
      <c r="B1634" t="s">
        <v>8730</v>
      </c>
      <c r="C1634" t="s">
        <v>7854</v>
      </c>
      <c r="D1634" t="str">
        <f t="shared" si="25"/>
        <v>CP25597-1-NY</v>
      </c>
    </row>
    <row r="1635" spans="1:4" x14ac:dyDescent="0.55000000000000004">
      <c r="A1635" t="s">
        <v>1324</v>
      </c>
      <c r="B1635" t="s">
        <v>8730</v>
      </c>
      <c r="C1635" t="s">
        <v>7854</v>
      </c>
      <c r="D1635" t="str">
        <f t="shared" si="25"/>
        <v>CP25597-2-NY</v>
      </c>
    </row>
    <row r="1636" spans="1:4" x14ac:dyDescent="0.55000000000000004">
      <c r="A1636" t="s">
        <v>878</v>
      </c>
      <c r="B1636" t="s">
        <v>8730</v>
      </c>
      <c r="C1636" t="s">
        <v>7854</v>
      </c>
      <c r="D1636" t="str">
        <f t="shared" si="25"/>
        <v>CP25597-3-NY</v>
      </c>
    </row>
    <row r="1637" spans="1:4" x14ac:dyDescent="0.55000000000000004">
      <c r="A1637" t="s">
        <v>1301</v>
      </c>
      <c r="B1637" t="s">
        <v>8730</v>
      </c>
      <c r="C1637" t="s">
        <v>7854</v>
      </c>
      <c r="D1637" t="str">
        <f t="shared" si="25"/>
        <v>CP25597-4-NY</v>
      </c>
    </row>
    <row r="1638" spans="1:4" x14ac:dyDescent="0.55000000000000004">
      <c r="A1638" t="s">
        <v>1067</v>
      </c>
      <c r="B1638" t="s">
        <v>8730</v>
      </c>
      <c r="C1638" t="s">
        <v>7854</v>
      </c>
      <c r="D1638" t="str">
        <f t="shared" si="25"/>
        <v>CP25597-5-NY</v>
      </c>
    </row>
    <row r="1639" spans="1:4" x14ac:dyDescent="0.55000000000000004">
      <c r="A1639" t="s">
        <v>906</v>
      </c>
      <c r="B1639" t="s">
        <v>8730</v>
      </c>
      <c r="C1639" t="s">
        <v>7854</v>
      </c>
      <c r="D1639" t="str">
        <f t="shared" si="25"/>
        <v>CP25597-6-NY</v>
      </c>
    </row>
    <row r="1640" spans="1:4" x14ac:dyDescent="0.55000000000000004">
      <c r="A1640" t="s">
        <v>1771</v>
      </c>
      <c r="B1640" t="s">
        <v>8730</v>
      </c>
      <c r="C1640" t="s">
        <v>7854</v>
      </c>
      <c r="D1640" t="str">
        <f t="shared" si="25"/>
        <v>CP25597-7-NY</v>
      </c>
    </row>
    <row r="1641" spans="1:4" x14ac:dyDescent="0.55000000000000004">
      <c r="A1641" t="s">
        <v>8731</v>
      </c>
      <c r="B1641" t="s">
        <v>8730</v>
      </c>
      <c r="C1641" t="s">
        <v>7854</v>
      </c>
      <c r="D1641" t="str">
        <f t="shared" si="25"/>
        <v>CP25597-8-NY</v>
      </c>
    </row>
    <row r="1642" spans="1:4" x14ac:dyDescent="0.55000000000000004">
      <c r="A1642" t="s">
        <v>946</v>
      </c>
      <c r="B1642" t="s">
        <v>8730</v>
      </c>
      <c r="C1642" t="s">
        <v>7854</v>
      </c>
      <c r="D1642" t="str">
        <f t="shared" si="25"/>
        <v>CP25599-1-NY</v>
      </c>
    </row>
    <row r="1643" spans="1:4" x14ac:dyDescent="0.55000000000000004">
      <c r="A1643" t="s">
        <v>1517</v>
      </c>
      <c r="B1643" t="s">
        <v>8730</v>
      </c>
      <c r="C1643" t="s">
        <v>7854</v>
      </c>
      <c r="D1643" t="str">
        <f t="shared" si="25"/>
        <v>CP25599-2-NY</v>
      </c>
    </row>
    <row r="1644" spans="1:4" x14ac:dyDescent="0.55000000000000004">
      <c r="A1644" t="s">
        <v>8780</v>
      </c>
      <c r="B1644" t="s">
        <v>8730</v>
      </c>
      <c r="C1644" t="s">
        <v>7854</v>
      </c>
      <c r="D1644" t="str">
        <f t="shared" si="25"/>
        <v>CP25599-3-NY</v>
      </c>
    </row>
    <row r="1645" spans="1:4" x14ac:dyDescent="0.55000000000000004">
      <c r="A1645" t="s">
        <v>3615</v>
      </c>
      <c r="B1645" t="s">
        <v>8730</v>
      </c>
      <c r="C1645" t="s">
        <v>7854</v>
      </c>
      <c r="D1645" t="str">
        <f t="shared" si="25"/>
        <v>CP25599-4-NY</v>
      </c>
    </row>
    <row r="1646" spans="1:4" x14ac:dyDescent="0.55000000000000004">
      <c r="A1646" t="s">
        <v>4766</v>
      </c>
      <c r="B1646" t="s">
        <v>8730</v>
      </c>
      <c r="C1646" t="s">
        <v>7854</v>
      </c>
      <c r="D1646" t="str">
        <f t="shared" si="25"/>
        <v>CP25599-6-NY</v>
      </c>
    </row>
    <row r="1647" spans="1:4" x14ac:dyDescent="0.55000000000000004">
      <c r="A1647" t="s">
        <v>8781</v>
      </c>
      <c r="B1647" t="s">
        <v>8730</v>
      </c>
      <c r="C1647" t="s">
        <v>7854</v>
      </c>
      <c r="D1647" t="str">
        <f t="shared" si="25"/>
        <v>CP25599-7-NY</v>
      </c>
    </row>
    <row r="1648" spans="1:4" x14ac:dyDescent="0.55000000000000004">
      <c r="A1648" t="s">
        <v>8905</v>
      </c>
      <c r="B1648" t="s">
        <v>8906</v>
      </c>
      <c r="C1648" t="s">
        <v>8907</v>
      </c>
      <c r="D1648" t="str">
        <f t="shared" si="25"/>
        <v>TS-65</v>
      </c>
    </row>
    <row r="1649" spans="1:4" x14ac:dyDescent="0.55000000000000004">
      <c r="A1649" t="s">
        <v>8909</v>
      </c>
      <c r="B1649" t="s">
        <v>8906</v>
      </c>
      <c r="C1649" t="s">
        <v>8907</v>
      </c>
      <c r="D1649" t="str">
        <f t="shared" si="25"/>
        <v>TS-65SS</v>
      </c>
    </row>
    <row r="1650" spans="1:4" x14ac:dyDescent="0.55000000000000004">
      <c r="A1650" t="s">
        <v>8908</v>
      </c>
      <c r="B1650" t="s">
        <v>8906</v>
      </c>
      <c r="C1650" t="s">
        <v>8907</v>
      </c>
      <c r="D1650" t="str">
        <f t="shared" si="25"/>
        <v>TS-75</v>
      </c>
    </row>
    <row r="1651" spans="1:4" x14ac:dyDescent="0.55000000000000004">
      <c r="A1651" t="s">
        <v>8910</v>
      </c>
      <c r="B1651" t="s">
        <v>8906</v>
      </c>
      <c r="C1651" t="s">
        <v>8907</v>
      </c>
      <c r="D1651" t="str">
        <f t="shared" si="25"/>
        <v>TS-85</v>
      </c>
    </row>
    <row r="1652" spans="1:4" x14ac:dyDescent="0.55000000000000004">
      <c r="A1652" t="s">
        <v>4512</v>
      </c>
      <c r="B1652" t="s">
        <v>8906</v>
      </c>
      <c r="C1652" t="s">
        <v>8907</v>
      </c>
      <c r="D1652" t="str">
        <f t="shared" si="25"/>
        <v>TS-85SS</v>
      </c>
    </row>
    <row r="1653" spans="1:4" x14ac:dyDescent="0.55000000000000004">
      <c r="A1653" t="s">
        <v>8913</v>
      </c>
      <c r="B1653" t="s">
        <v>8906</v>
      </c>
      <c r="C1653" t="s">
        <v>8907</v>
      </c>
      <c r="D1653" t="str">
        <f t="shared" si="25"/>
        <v>TS-95</v>
      </c>
    </row>
    <row r="1654" spans="1:4" x14ac:dyDescent="0.55000000000000004">
      <c r="A1654" t="s">
        <v>294</v>
      </c>
      <c r="B1654" t="s">
        <v>8071</v>
      </c>
      <c r="C1654" t="s">
        <v>7854</v>
      </c>
      <c r="D1654" t="str">
        <f t="shared" si="25"/>
        <v>AA111SQ-1</v>
      </c>
    </row>
    <row r="1655" spans="1:4" x14ac:dyDescent="0.55000000000000004">
      <c r="A1655" t="s">
        <v>318</v>
      </c>
      <c r="B1655" t="s">
        <v>8071</v>
      </c>
      <c r="C1655" t="s">
        <v>7854</v>
      </c>
      <c r="D1655" t="str">
        <f t="shared" si="25"/>
        <v>AA111SQ-1-1/2</v>
      </c>
    </row>
    <row r="1656" spans="1:4" x14ac:dyDescent="0.55000000000000004">
      <c r="A1656" t="s">
        <v>2031</v>
      </c>
      <c r="B1656" t="s">
        <v>8071</v>
      </c>
      <c r="C1656" t="s">
        <v>7854</v>
      </c>
      <c r="D1656" t="str">
        <f t="shared" si="25"/>
        <v>AA111SQ-1-1/4</v>
      </c>
    </row>
    <row r="1657" spans="1:4" x14ac:dyDescent="0.55000000000000004">
      <c r="A1657" t="s">
        <v>8416</v>
      </c>
      <c r="B1657" t="s">
        <v>8414</v>
      </c>
      <c r="C1657" t="s">
        <v>7897</v>
      </c>
      <c r="D1657" t="str">
        <f t="shared" si="25"/>
        <v>78-100</v>
      </c>
    </row>
    <row r="1658" spans="1:4" x14ac:dyDescent="0.55000000000000004">
      <c r="A1658" t="s">
        <v>8417</v>
      </c>
      <c r="B1658" t="s">
        <v>8414</v>
      </c>
      <c r="C1658" t="s">
        <v>7897</v>
      </c>
      <c r="D1658" t="str">
        <f t="shared" si="25"/>
        <v>78-112</v>
      </c>
    </row>
    <row r="1659" spans="1:4" x14ac:dyDescent="0.55000000000000004">
      <c r="A1659" t="s">
        <v>8415</v>
      </c>
      <c r="B1659" t="s">
        <v>8414</v>
      </c>
      <c r="C1659" t="s">
        <v>7897</v>
      </c>
      <c r="D1659" t="str">
        <f t="shared" si="25"/>
        <v>78-114</v>
      </c>
    </row>
    <row r="1660" spans="1:4" x14ac:dyDescent="0.55000000000000004">
      <c r="A1660" t="s">
        <v>8418</v>
      </c>
      <c r="B1660" t="s">
        <v>8414</v>
      </c>
      <c r="C1660" t="s">
        <v>7897</v>
      </c>
      <c r="D1660" t="str">
        <f t="shared" si="25"/>
        <v>78-12</v>
      </c>
    </row>
    <row r="1661" spans="1:4" x14ac:dyDescent="0.55000000000000004">
      <c r="A1661" t="s">
        <v>8419</v>
      </c>
      <c r="B1661" t="s">
        <v>8414</v>
      </c>
      <c r="C1661" t="s">
        <v>7897</v>
      </c>
      <c r="D1661" t="str">
        <f t="shared" si="25"/>
        <v>78-14</v>
      </c>
    </row>
    <row r="1662" spans="1:4" x14ac:dyDescent="0.55000000000000004">
      <c r="A1662" t="s">
        <v>8422</v>
      </c>
      <c r="B1662" t="s">
        <v>8414</v>
      </c>
      <c r="C1662" t="s">
        <v>7897</v>
      </c>
      <c r="D1662" t="str">
        <f t="shared" si="25"/>
        <v>78-200</v>
      </c>
    </row>
    <row r="1663" spans="1:4" x14ac:dyDescent="0.55000000000000004">
      <c r="A1663" t="s">
        <v>8421</v>
      </c>
      <c r="B1663" t="s">
        <v>8414</v>
      </c>
      <c r="C1663" t="s">
        <v>7897</v>
      </c>
      <c r="D1663" t="str">
        <f t="shared" si="25"/>
        <v>78-300</v>
      </c>
    </row>
    <row r="1664" spans="1:4" x14ac:dyDescent="0.55000000000000004">
      <c r="A1664" t="s">
        <v>8420</v>
      </c>
      <c r="B1664" t="s">
        <v>8414</v>
      </c>
      <c r="C1664" t="s">
        <v>7897</v>
      </c>
      <c r="D1664" t="str">
        <f t="shared" si="25"/>
        <v>78-34</v>
      </c>
    </row>
    <row r="1665" spans="1:4" x14ac:dyDescent="0.55000000000000004">
      <c r="A1665" t="s">
        <v>916</v>
      </c>
      <c r="B1665" t="s">
        <v>8414</v>
      </c>
      <c r="C1665" t="s">
        <v>7897</v>
      </c>
      <c r="D1665" t="str">
        <f t="shared" si="25"/>
        <v>78-38</v>
      </c>
    </row>
    <row r="1666" spans="1:4" x14ac:dyDescent="0.55000000000000004">
      <c r="A1666" t="s">
        <v>8245</v>
      </c>
      <c r="B1666" t="s">
        <v>8246</v>
      </c>
      <c r="C1666" t="s">
        <v>7854</v>
      </c>
      <c r="D1666" t="str">
        <f t="shared" ref="D1666:D1729" si="26">LEFT(A1666,LEN(A1666))</f>
        <v>SJ3-015-VP</v>
      </c>
    </row>
    <row r="1667" spans="1:4" x14ac:dyDescent="0.55000000000000004">
      <c r="A1667" t="s">
        <v>4637</v>
      </c>
      <c r="B1667" t="s">
        <v>8246</v>
      </c>
      <c r="C1667" t="s">
        <v>7854</v>
      </c>
      <c r="D1667" t="str">
        <f t="shared" si="26"/>
        <v>SJ3-02-VP</v>
      </c>
    </row>
    <row r="1668" spans="1:4" x14ac:dyDescent="0.55000000000000004">
      <c r="A1668" t="s">
        <v>1170</v>
      </c>
      <c r="B1668" t="s">
        <v>8246</v>
      </c>
      <c r="C1668" t="s">
        <v>7854</v>
      </c>
      <c r="D1668" t="str">
        <f t="shared" si="26"/>
        <v>SJ3-03-VP</v>
      </c>
    </row>
    <row r="1669" spans="1:4" x14ac:dyDescent="0.55000000000000004">
      <c r="A1669" t="s">
        <v>814</v>
      </c>
      <c r="B1669" t="s">
        <v>8246</v>
      </c>
      <c r="C1669" t="s">
        <v>7854</v>
      </c>
      <c r="D1669" t="str">
        <f t="shared" si="26"/>
        <v>SJ3-04-VP</v>
      </c>
    </row>
    <row r="1670" spans="1:4" x14ac:dyDescent="0.55000000000000004">
      <c r="A1670" t="s">
        <v>1172</v>
      </c>
      <c r="B1670" t="s">
        <v>8246</v>
      </c>
      <c r="C1670" t="s">
        <v>7854</v>
      </c>
      <c r="D1670" t="str">
        <f t="shared" si="26"/>
        <v>SJ3-05-VP</v>
      </c>
    </row>
    <row r="1671" spans="1:4" x14ac:dyDescent="0.55000000000000004">
      <c r="A1671" t="s">
        <v>1168</v>
      </c>
      <c r="B1671" t="s">
        <v>8246</v>
      </c>
      <c r="C1671" t="s">
        <v>7854</v>
      </c>
      <c r="D1671" t="str">
        <f t="shared" si="26"/>
        <v>SJ3-06-VP</v>
      </c>
    </row>
    <row r="1672" spans="1:4" x14ac:dyDescent="0.55000000000000004">
      <c r="A1672" t="s">
        <v>3629</v>
      </c>
      <c r="B1672" t="s">
        <v>8246</v>
      </c>
      <c r="C1672" t="s">
        <v>7854</v>
      </c>
      <c r="D1672" t="str">
        <f t="shared" si="26"/>
        <v>SJ3-08-VP</v>
      </c>
    </row>
    <row r="1673" spans="1:4" x14ac:dyDescent="0.55000000000000004">
      <c r="A1673" t="s">
        <v>1194</v>
      </c>
      <c r="B1673" t="s">
        <v>8246</v>
      </c>
      <c r="C1673" t="s">
        <v>7854</v>
      </c>
      <c r="D1673" t="str">
        <f t="shared" si="26"/>
        <v>SJ3-10-VP</v>
      </c>
    </row>
    <row r="1674" spans="1:4" x14ac:dyDescent="0.55000000000000004">
      <c r="A1674" t="s">
        <v>1198</v>
      </c>
      <c r="B1674" t="s">
        <v>8246</v>
      </c>
      <c r="C1674" t="s">
        <v>7854</v>
      </c>
      <c r="D1674" t="str">
        <f t="shared" si="26"/>
        <v>SJ3-15-VP</v>
      </c>
    </row>
    <row r="1675" spans="1:4" x14ac:dyDescent="0.55000000000000004">
      <c r="A1675" t="s">
        <v>1196</v>
      </c>
      <c r="B1675" t="s">
        <v>8246</v>
      </c>
      <c r="C1675" t="s">
        <v>7854</v>
      </c>
      <c r="D1675" t="str">
        <f t="shared" si="26"/>
        <v>SJ3-20-VP</v>
      </c>
    </row>
    <row r="1676" spans="1:4" x14ac:dyDescent="0.55000000000000004">
      <c r="A1676" t="s">
        <v>1577</v>
      </c>
      <c r="B1676" t="s">
        <v>8247</v>
      </c>
      <c r="C1676" t="s">
        <v>7854</v>
      </c>
      <c r="D1676" t="str">
        <f t="shared" si="26"/>
        <v>SJ7-015-VP</v>
      </c>
    </row>
    <row r="1677" spans="1:4" x14ac:dyDescent="0.55000000000000004">
      <c r="A1677" t="s">
        <v>1886</v>
      </c>
      <c r="B1677" t="s">
        <v>8247</v>
      </c>
      <c r="C1677" t="s">
        <v>7854</v>
      </c>
      <c r="D1677" t="str">
        <f t="shared" si="26"/>
        <v>SJ7-02-VP</v>
      </c>
    </row>
    <row r="1678" spans="1:4" x14ac:dyDescent="0.55000000000000004">
      <c r="A1678" t="s">
        <v>1575</v>
      </c>
      <c r="B1678" t="s">
        <v>8247</v>
      </c>
      <c r="C1678" t="s">
        <v>7854</v>
      </c>
      <c r="D1678" t="str">
        <f t="shared" si="26"/>
        <v>SJ7-03-VP</v>
      </c>
    </row>
    <row r="1679" spans="1:4" x14ac:dyDescent="0.55000000000000004">
      <c r="A1679" t="s">
        <v>1413</v>
      </c>
      <c r="B1679" t="s">
        <v>8247</v>
      </c>
      <c r="C1679" t="s">
        <v>7854</v>
      </c>
      <c r="D1679" t="str">
        <f t="shared" si="26"/>
        <v>SJ7-04-VP</v>
      </c>
    </row>
    <row r="1680" spans="1:4" x14ac:dyDescent="0.55000000000000004">
      <c r="A1680" t="s">
        <v>1544</v>
      </c>
      <c r="B1680" t="s">
        <v>8247</v>
      </c>
      <c r="C1680" t="s">
        <v>7854</v>
      </c>
      <c r="D1680" t="str">
        <f t="shared" si="26"/>
        <v>SJ7-05-VP</v>
      </c>
    </row>
    <row r="1681" spans="1:4" x14ac:dyDescent="0.55000000000000004">
      <c r="A1681" t="s">
        <v>1274</v>
      </c>
      <c r="B1681" t="s">
        <v>8247</v>
      </c>
      <c r="C1681" t="s">
        <v>7854</v>
      </c>
      <c r="D1681" t="str">
        <f t="shared" si="26"/>
        <v>SJ7-06-VP</v>
      </c>
    </row>
    <row r="1682" spans="1:4" x14ac:dyDescent="0.55000000000000004">
      <c r="A1682" t="s">
        <v>1415</v>
      </c>
      <c r="B1682" t="s">
        <v>8247</v>
      </c>
      <c r="C1682" t="s">
        <v>7854</v>
      </c>
      <c r="D1682" t="str">
        <f t="shared" si="26"/>
        <v>SJ7-08-VP</v>
      </c>
    </row>
    <row r="1683" spans="1:4" x14ac:dyDescent="0.55000000000000004">
      <c r="A1683" t="s">
        <v>1509</v>
      </c>
      <c r="B1683" t="s">
        <v>8247</v>
      </c>
      <c r="C1683" t="s">
        <v>7854</v>
      </c>
      <c r="D1683" t="str">
        <f t="shared" si="26"/>
        <v>SJ7-10-VP</v>
      </c>
    </row>
    <row r="1684" spans="1:4" x14ac:dyDescent="0.55000000000000004">
      <c r="A1684" t="s">
        <v>972</v>
      </c>
      <c r="B1684" t="s">
        <v>8247</v>
      </c>
      <c r="C1684" t="s">
        <v>7854</v>
      </c>
      <c r="D1684" t="str">
        <f t="shared" si="26"/>
        <v>SJ7-15-VP</v>
      </c>
    </row>
    <row r="1685" spans="1:4" x14ac:dyDescent="0.55000000000000004">
      <c r="A1685" t="s">
        <v>386</v>
      </c>
      <c r="B1685" t="s">
        <v>8540</v>
      </c>
      <c r="C1685" t="s">
        <v>7854</v>
      </c>
      <c r="D1685" t="str">
        <f t="shared" si="26"/>
        <v>TP0008-SS</v>
      </c>
    </row>
    <row r="1686" spans="1:4" x14ac:dyDescent="0.55000000000000004">
      <c r="A1686" t="s">
        <v>2319</v>
      </c>
      <c r="B1686" t="s">
        <v>8540</v>
      </c>
      <c r="C1686" t="s">
        <v>7854</v>
      </c>
      <c r="D1686" t="str">
        <f t="shared" si="26"/>
        <v>TP0010-SS</v>
      </c>
    </row>
    <row r="1687" spans="1:4" x14ac:dyDescent="0.55000000000000004">
      <c r="A1687" t="s">
        <v>4669</v>
      </c>
      <c r="B1687" t="s">
        <v>8540</v>
      </c>
      <c r="C1687" t="s">
        <v>7854</v>
      </c>
      <c r="D1687" t="str">
        <f t="shared" si="26"/>
        <v>TP0015-SS</v>
      </c>
    </row>
    <row r="1688" spans="1:4" x14ac:dyDescent="0.55000000000000004">
      <c r="A1688" t="s">
        <v>8503</v>
      </c>
      <c r="B1688" t="s">
        <v>8325</v>
      </c>
      <c r="C1688" t="s">
        <v>8270</v>
      </c>
      <c r="D1688" t="str">
        <f t="shared" si="26"/>
        <v>390SD-150</v>
      </c>
    </row>
    <row r="1689" spans="1:4" x14ac:dyDescent="0.55000000000000004">
      <c r="A1689" t="s">
        <v>3758</v>
      </c>
      <c r="B1689" t="s">
        <v>8325</v>
      </c>
      <c r="C1689" t="s">
        <v>8270</v>
      </c>
      <c r="D1689" t="str">
        <f t="shared" si="26"/>
        <v>390SD-200</v>
      </c>
    </row>
    <row r="1690" spans="1:4" x14ac:dyDescent="0.55000000000000004">
      <c r="A1690" t="s">
        <v>8504</v>
      </c>
      <c r="B1690" t="s">
        <v>8325</v>
      </c>
      <c r="C1690" t="s">
        <v>8270</v>
      </c>
      <c r="D1690" t="str">
        <f t="shared" si="26"/>
        <v>390SD-300</v>
      </c>
    </row>
    <row r="1691" spans="1:4" x14ac:dyDescent="0.55000000000000004">
      <c r="A1691" t="s">
        <v>8324</v>
      </c>
      <c r="B1691" t="s">
        <v>8325</v>
      </c>
      <c r="C1691" t="s">
        <v>8270</v>
      </c>
      <c r="D1691" t="str">
        <f t="shared" si="26"/>
        <v>N2718-150</v>
      </c>
    </row>
    <row r="1692" spans="1:4" x14ac:dyDescent="0.55000000000000004">
      <c r="A1692" t="s">
        <v>8501</v>
      </c>
      <c r="B1692" t="s">
        <v>8325</v>
      </c>
      <c r="C1692" t="s">
        <v>8270</v>
      </c>
      <c r="D1692" t="str">
        <f t="shared" si="26"/>
        <v>V136-150</v>
      </c>
    </row>
    <row r="1693" spans="1:4" x14ac:dyDescent="0.55000000000000004">
      <c r="A1693" t="s">
        <v>8502</v>
      </c>
      <c r="B1693" t="s">
        <v>8325</v>
      </c>
      <c r="C1693" t="s">
        <v>8270</v>
      </c>
      <c r="D1693" t="str">
        <f t="shared" si="26"/>
        <v>V136-200</v>
      </c>
    </row>
    <row r="1694" spans="1:4" x14ac:dyDescent="0.55000000000000004">
      <c r="A1694" t="s">
        <v>49</v>
      </c>
      <c r="B1694" t="s">
        <v>8068</v>
      </c>
      <c r="C1694" t="s">
        <v>7854</v>
      </c>
      <c r="D1694" t="str">
        <f t="shared" si="26"/>
        <v>8600-1/4T-NYB</v>
      </c>
    </row>
    <row r="1695" spans="1:4" x14ac:dyDescent="0.55000000000000004">
      <c r="A1695" t="s">
        <v>1318</v>
      </c>
      <c r="B1695" t="s">
        <v>8068</v>
      </c>
      <c r="C1695" t="s">
        <v>7854</v>
      </c>
      <c r="D1695" t="str">
        <f t="shared" si="26"/>
        <v>8600-2-1/4T-NYB</v>
      </c>
    </row>
    <row r="1696" spans="1:4" x14ac:dyDescent="0.55000000000000004">
      <c r="A1696" t="s">
        <v>950</v>
      </c>
      <c r="B1696" t="s">
        <v>8068</v>
      </c>
      <c r="C1696" t="s">
        <v>7854</v>
      </c>
      <c r="D1696" t="str">
        <f t="shared" si="26"/>
        <v>QJ8600-1/4-NYB</v>
      </c>
    </row>
    <row r="1697" spans="1:4" x14ac:dyDescent="0.55000000000000004">
      <c r="A1697" t="s">
        <v>938</v>
      </c>
      <c r="B1697" t="s">
        <v>8068</v>
      </c>
      <c r="C1697" t="s">
        <v>7854</v>
      </c>
      <c r="D1697" t="str">
        <f t="shared" si="26"/>
        <v>QJ8600-2-1/4-NY</v>
      </c>
    </row>
    <row r="1698" spans="1:4" x14ac:dyDescent="0.55000000000000004">
      <c r="A1698">
        <v>12695</v>
      </c>
      <c r="B1698" t="s">
        <v>7896</v>
      </c>
      <c r="C1698" t="s">
        <v>7894</v>
      </c>
      <c r="D1698" t="str">
        <f t="shared" si="26"/>
        <v>12695</v>
      </c>
    </row>
    <row r="1699" spans="1:4" x14ac:dyDescent="0.55000000000000004">
      <c r="A1699">
        <v>350620</v>
      </c>
      <c r="B1699" t="s">
        <v>7896</v>
      </c>
      <c r="C1699" t="s">
        <v>7897</v>
      </c>
      <c r="D1699" t="str">
        <f t="shared" si="26"/>
        <v>350620</v>
      </c>
    </row>
    <row r="1700" spans="1:4" x14ac:dyDescent="0.55000000000000004">
      <c r="A1700">
        <v>350660</v>
      </c>
      <c r="B1700" t="s">
        <v>7896</v>
      </c>
      <c r="C1700" t="s">
        <v>7897</v>
      </c>
      <c r="D1700" t="str">
        <f t="shared" si="26"/>
        <v>350660</v>
      </c>
    </row>
    <row r="1701" spans="1:4" x14ac:dyDescent="0.55000000000000004">
      <c r="A1701">
        <v>350680</v>
      </c>
      <c r="B1701" t="s">
        <v>7896</v>
      </c>
      <c r="C1701" t="s">
        <v>7897</v>
      </c>
      <c r="D1701" t="str">
        <f t="shared" si="26"/>
        <v>350680</v>
      </c>
    </row>
    <row r="1702" spans="1:4" x14ac:dyDescent="0.55000000000000004">
      <c r="A1702">
        <v>352080</v>
      </c>
      <c r="B1702" t="s">
        <v>7896</v>
      </c>
      <c r="C1702" t="s">
        <v>7897</v>
      </c>
      <c r="D1702" t="str">
        <f t="shared" si="26"/>
        <v>352080</v>
      </c>
    </row>
    <row r="1703" spans="1:4" x14ac:dyDescent="0.55000000000000004">
      <c r="A1703" t="s">
        <v>7898</v>
      </c>
      <c r="B1703" t="s">
        <v>7896</v>
      </c>
      <c r="C1703" t="s">
        <v>7897</v>
      </c>
      <c r="D1703" t="str">
        <f t="shared" si="26"/>
        <v>352080-1</v>
      </c>
    </row>
    <row r="1704" spans="1:4" x14ac:dyDescent="0.55000000000000004">
      <c r="A1704">
        <v>352180</v>
      </c>
      <c r="B1704" t="s">
        <v>7896</v>
      </c>
      <c r="C1704" t="s">
        <v>7897</v>
      </c>
      <c r="D1704" t="str">
        <f t="shared" si="26"/>
        <v>352180</v>
      </c>
    </row>
    <row r="1705" spans="1:4" x14ac:dyDescent="0.55000000000000004">
      <c r="A1705" t="s">
        <v>7902</v>
      </c>
      <c r="B1705" t="s">
        <v>7896</v>
      </c>
      <c r="C1705" t="s">
        <v>7897</v>
      </c>
      <c r="D1705" t="str">
        <f t="shared" si="26"/>
        <v>352180-1</v>
      </c>
    </row>
    <row r="1706" spans="1:4" x14ac:dyDescent="0.55000000000000004">
      <c r="A1706">
        <v>3522000</v>
      </c>
      <c r="B1706" t="s">
        <v>7896</v>
      </c>
      <c r="C1706" t="s">
        <v>7897</v>
      </c>
      <c r="D1706" t="str">
        <f t="shared" si="26"/>
        <v>3522000</v>
      </c>
    </row>
    <row r="1707" spans="1:4" x14ac:dyDescent="0.55000000000000004">
      <c r="A1707" t="s">
        <v>7901</v>
      </c>
      <c r="B1707" t="s">
        <v>7896</v>
      </c>
      <c r="C1707" t="s">
        <v>7897</v>
      </c>
      <c r="D1707" t="str">
        <f t="shared" si="26"/>
        <v>3522000-1</v>
      </c>
    </row>
    <row r="1708" spans="1:4" x14ac:dyDescent="0.55000000000000004">
      <c r="A1708">
        <v>3522040</v>
      </c>
      <c r="B1708" t="s">
        <v>7896</v>
      </c>
      <c r="C1708" t="s">
        <v>7897</v>
      </c>
      <c r="D1708" t="str">
        <f t="shared" si="26"/>
        <v>3522040</v>
      </c>
    </row>
    <row r="1709" spans="1:4" x14ac:dyDescent="0.55000000000000004">
      <c r="A1709" t="s">
        <v>7900</v>
      </c>
      <c r="B1709" t="s">
        <v>7896</v>
      </c>
      <c r="C1709" t="s">
        <v>7897</v>
      </c>
      <c r="D1709" t="str">
        <f t="shared" si="26"/>
        <v>3522040-1</v>
      </c>
    </row>
    <row r="1710" spans="1:4" x14ac:dyDescent="0.55000000000000004">
      <c r="A1710">
        <v>3522060</v>
      </c>
      <c r="B1710" t="s">
        <v>7896</v>
      </c>
      <c r="C1710" t="s">
        <v>7897</v>
      </c>
      <c r="D1710" t="str">
        <f t="shared" si="26"/>
        <v>3522060</v>
      </c>
    </row>
    <row r="1711" spans="1:4" x14ac:dyDescent="0.55000000000000004">
      <c r="A1711" t="s">
        <v>7899</v>
      </c>
      <c r="B1711" t="s">
        <v>7896</v>
      </c>
      <c r="C1711" t="s">
        <v>7897</v>
      </c>
      <c r="D1711" t="str">
        <f t="shared" si="26"/>
        <v>3522060-1</v>
      </c>
    </row>
    <row r="1712" spans="1:4" x14ac:dyDescent="0.55000000000000004">
      <c r="A1712">
        <v>3522100</v>
      </c>
      <c r="B1712" t="s">
        <v>7896</v>
      </c>
      <c r="C1712" t="s">
        <v>7897</v>
      </c>
      <c r="D1712" t="str">
        <f t="shared" si="26"/>
        <v>3522100</v>
      </c>
    </row>
    <row r="1713" spans="1:4" x14ac:dyDescent="0.55000000000000004">
      <c r="A1713" t="s">
        <v>7905</v>
      </c>
      <c r="B1713" t="s">
        <v>7896</v>
      </c>
      <c r="C1713" t="s">
        <v>7897</v>
      </c>
      <c r="D1713" t="str">
        <f t="shared" si="26"/>
        <v>3522100-1</v>
      </c>
    </row>
    <row r="1714" spans="1:4" x14ac:dyDescent="0.55000000000000004">
      <c r="A1714">
        <v>3522120</v>
      </c>
      <c r="B1714" t="s">
        <v>7896</v>
      </c>
      <c r="C1714" t="s">
        <v>7897</v>
      </c>
      <c r="D1714" t="str">
        <f t="shared" si="26"/>
        <v>3522120</v>
      </c>
    </row>
    <row r="1715" spans="1:4" x14ac:dyDescent="0.55000000000000004">
      <c r="A1715" t="s">
        <v>7903</v>
      </c>
      <c r="B1715" t="s">
        <v>7896</v>
      </c>
      <c r="C1715" t="s">
        <v>7897</v>
      </c>
      <c r="D1715" t="str">
        <f t="shared" si="26"/>
        <v>3522120-1</v>
      </c>
    </row>
    <row r="1716" spans="1:4" x14ac:dyDescent="0.55000000000000004">
      <c r="A1716">
        <v>3522140</v>
      </c>
      <c r="B1716" t="s">
        <v>7896</v>
      </c>
      <c r="C1716" t="s">
        <v>7897</v>
      </c>
      <c r="D1716" t="str">
        <f t="shared" si="26"/>
        <v>3522140</v>
      </c>
    </row>
    <row r="1717" spans="1:4" x14ac:dyDescent="0.55000000000000004">
      <c r="A1717" t="s">
        <v>2367</v>
      </c>
      <c r="B1717" t="s">
        <v>7896</v>
      </c>
      <c r="C1717" t="s">
        <v>7897</v>
      </c>
      <c r="D1717" t="str">
        <f t="shared" si="26"/>
        <v>3522140-1</v>
      </c>
    </row>
    <row r="1718" spans="1:4" x14ac:dyDescent="0.55000000000000004">
      <c r="A1718">
        <v>3522160</v>
      </c>
      <c r="B1718" t="s">
        <v>7896</v>
      </c>
      <c r="C1718" t="s">
        <v>7897</v>
      </c>
      <c r="D1718" t="str">
        <f t="shared" si="26"/>
        <v>3522160</v>
      </c>
    </row>
    <row r="1719" spans="1:4" x14ac:dyDescent="0.55000000000000004">
      <c r="A1719" t="s">
        <v>7904</v>
      </c>
      <c r="B1719" t="s">
        <v>7896</v>
      </c>
      <c r="C1719" t="s">
        <v>7897</v>
      </c>
      <c r="D1719" t="str">
        <f t="shared" si="26"/>
        <v>3522160-1</v>
      </c>
    </row>
    <row r="1720" spans="1:4" x14ac:dyDescent="0.55000000000000004">
      <c r="A1720">
        <v>3522221</v>
      </c>
      <c r="B1720" t="s">
        <v>7896</v>
      </c>
      <c r="C1720" t="s">
        <v>7897</v>
      </c>
      <c r="D1720" t="str">
        <f t="shared" si="26"/>
        <v>3522221</v>
      </c>
    </row>
    <row r="1721" spans="1:4" x14ac:dyDescent="0.55000000000000004">
      <c r="A1721" t="s">
        <v>7906</v>
      </c>
      <c r="B1721" t="s">
        <v>7896</v>
      </c>
      <c r="C1721" t="s">
        <v>7897</v>
      </c>
      <c r="D1721" t="str">
        <f t="shared" si="26"/>
        <v>3522221-1</v>
      </c>
    </row>
    <row r="1722" spans="1:4" x14ac:dyDescent="0.55000000000000004">
      <c r="A1722">
        <v>3522241</v>
      </c>
      <c r="B1722" t="s">
        <v>7896</v>
      </c>
      <c r="C1722" t="s">
        <v>7897</v>
      </c>
      <c r="D1722" t="str">
        <f t="shared" si="26"/>
        <v>3522241</v>
      </c>
    </row>
    <row r="1723" spans="1:4" x14ac:dyDescent="0.55000000000000004">
      <c r="A1723" t="s">
        <v>7907</v>
      </c>
      <c r="B1723" t="s">
        <v>7896</v>
      </c>
      <c r="C1723" t="s">
        <v>7897</v>
      </c>
      <c r="D1723" t="str">
        <f t="shared" si="26"/>
        <v>3522241-1</v>
      </c>
    </row>
    <row r="1724" spans="1:4" x14ac:dyDescent="0.55000000000000004">
      <c r="A1724">
        <v>3522261</v>
      </c>
      <c r="B1724" t="s">
        <v>7896</v>
      </c>
      <c r="C1724" t="s">
        <v>7897</v>
      </c>
      <c r="D1724" t="str">
        <f t="shared" si="26"/>
        <v>3522261</v>
      </c>
    </row>
    <row r="1725" spans="1:4" x14ac:dyDescent="0.55000000000000004">
      <c r="A1725" t="s">
        <v>5281</v>
      </c>
      <c r="B1725" t="s">
        <v>7896</v>
      </c>
      <c r="C1725" t="s">
        <v>7897</v>
      </c>
      <c r="D1725" t="str">
        <f t="shared" si="26"/>
        <v>3522261-1</v>
      </c>
    </row>
    <row r="1726" spans="1:4" x14ac:dyDescent="0.55000000000000004">
      <c r="A1726">
        <v>354010</v>
      </c>
      <c r="B1726" t="s">
        <v>7896</v>
      </c>
      <c r="C1726" t="s">
        <v>7897</v>
      </c>
      <c r="D1726" t="str">
        <f t="shared" si="26"/>
        <v>354010</v>
      </c>
    </row>
    <row r="1727" spans="1:4" x14ac:dyDescent="0.55000000000000004">
      <c r="A1727">
        <v>354120</v>
      </c>
      <c r="B1727" t="s">
        <v>7896</v>
      </c>
      <c r="C1727" t="s">
        <v>7897</v>
      </c>
      <c r="D1727" t="str">
        <f t="shared" si="26"/>
        <v>354120</v>
      </c>
    </row>
    <row r="1728" spans="1:4" x14ac:dyDescent="0.55000000000000004">
      <c r="A1728">
        <v>354130</v>
      </c>
      <c r="B1728" t="s">
        <v>7896</v>
      </c>
      <c r="C1728" t="s">
        <v>7897</v>
      </c>
      <c r="D1728" t="str">
        <f t="shared" si="26"/>
        <v>354130</v>
      </c>
    </row>
    <row r="1729" spans="1:4" x14ac:dyDescent="0.55000000000000004">
      <c r="A1729">
        <v>354142</v>
      </c>
      <c r="B1729" t="s">
        <v>7896</v>
      </c>
      <c r="C1729" t="s">
        <v>7897</v>
      </c>
      <c r="D1729" t="str">
        <f t="shared" si="26"/>
        <v>354142</v>
      </c>
    </row>
    <row r="1730" spans="1:4" x14ac:dyDescent="0.55000000000000004">
      <c r="A1730">
        <v>3542010</v>
      </c>
      <c r="B1730" t="s">
        <v>7896</v>
      </c>
      <c r="C1730" t="s">
        <v>7897</v>
      </c>
      <c r="D1730" t="str">
        <f t="shared" ref="D1730:D1793" si="27">LEFT(A1730,LEN(A1730))</f>
        <v>3542010</v>
      </c>
    </row>
    <row r="1731" spans="1:4" x14ac:dyDescent="0.55000000000000004">
      <c r="A1731">
        <v>3542110</v>
      </c>
      <c r="B1731" t="s">
        <v>7896</v>
      </c>
      <c r="C1731" t="s">
        <v>7897</v>
      </c>
      <c r="D1731" t="str">
        <f t="shared" si="27"/>
        <v>3542110</v>
      </c>
    </row>
    <row r="1732" spans="1:4" x14ac:dyDescent="0.55000000000000004">
      <c r="A1732">
        <v>354230</v>
      </c>
      <c r="B1732" t="s">
        <v>7896</v>
      </c>
      <c r="C1732" t="s">
        <v>7897</v>
      </c>
      <c r="D1732" t="str">
        <f t="shared" si="27"/>
        <v>354230</v>
      </c>
    </row>
    <row r="1733" spans="1:4" x14ac:dyDescent="0.55000000000000004">
      <c r="A1733" t="s">
        <v>3997</v>
      </c>
      <c r="B1733" t="s">
        <v>9139</v>
      </c>
      <c r="C1733" t="s">
        <v>9139</v>
      </c>
      <c r="D1733" t="str">
        <f t="shared" si="27"/>
        <v>000-66-W</v>
      </c>
    </row>
    <row r="1734" spans="1:4" x14ac:dyDescent="0.55000000000000004">
      <c r="A1734" t="s">
        <v>4930</v>
      </c>
      <c r="B1734" t="s">
        <v>9139</v>
      </c>
      <c r="C1734" t="s">
        <v>9139</v>
      </c>
      <c r="D1734" t="str">
        <f t="shared" si="27"/>
        <v>00745</v>
      </c>
    </row>
    <row r="1735" spans="1:4" x14ac:dyDescent="0.55000000000000004">
      <c r="A1735" t="s">
        <v>4924</v>
      </c>
      <c r="B1735" t="s">
        <v>9139</v>
      </c>
      <c r="C1735" t="s">
        <v>9139</v>
      </c>
      <c r="D1735" t="str">
        <f t="shared" si="27"/>
        <v>01341</v>
      </c>
    </row>
    <row r="1736" spans="1:4" x14ac:dyDescent="0.55000000000000004">
      <c r="A1736" t="s">
        <v>4926</v>
      </c>
      <c r="B1736" t="s">
        <v>9139</v>
      </c>
      <c r="C1736" t="s">
        <v>9139</v>
      </c>
      <c r="D1736" t="str">
        <f t="shared" si="27"/>
        <v>01425</v>
      </c>
    </row>
    <row r="1737" spans="1:4" x14ac:dyDescent="0.55000000000000004">
      <c r="A1737" t="s">
        <v>4273</v>
      </c>
      <c r="B1737" t="s">
        <v>9139</v>
      </c>
      <c r="C1737" t="s">
        <v>9139</v>
      </c>
      <c r="D1737" t="str">
        <f t="shared" si="27"/>
        <v>01514</v>
      </c>
    </row>
    <row r="1738" spans="1:4" x14ac:dyDescent="0.55000000000000004">
      <c r="A1738" t="s">
        <v>4928</v>
      </c>
      <c r="B1738" t="s">
        <v>9139</v>
      </c>
      <c r="C1738" t="s">
        <v>9139</v>
      </c>
      <c r="D1738" t="str">
        <f t="shared" si="27"/>
        <v>01650</v>
      </c>
    </row>
    <row r="1739" spans="1:4" x14ac:dyDescent="0.55000000000000004">
      <c r="A1739" t="s">
        <v>4275</v>
      </c>
      <c r="B1739" t="s">
        <v>9139</v>
      </c>
      <c r="C1739" t="s">
        <v>9139</v>
      </c>
      <c r="D1739" t="str">
        <f t="shared" si="27"/>
        <v>01739</v>
      </c>
    </row>
    <row r="1740" spans="1:4" x14ac:dyDescent="0.55000000000000004">
      <c r="A1740" t="s">
        <v>4778</v>
      </c>
      <c r="B1740" t="s">
        <v>9139</v>
      </c>
      <c r="C1740" t="s">
        <v>9139</v>
      </c>
      <c r="D1740" t="str">
        <f t="shared" si="27"/>
        <v>0308-7560C</v>
      </c>
    </row>
    <row r="1741" spans="1:4" x14ac:dyDescent="0.55000000000000004">
      <c r="A1741" t="s">
        <v>3800</v>
      </c>
      <c r="B1741" t="s">
        <v>9139</v>
      </c>
      <c r="C1741" t="s">
        <v>9139</v>
      </c>
      <c r="D1741" t="str">
        <f t="shared" si="27"/>
        <v>0608-5300</v>
      </c>
    </row>
    <row r="1742" spans="1:4" x14ac:dyDescent="0.55000000000000004">
      <c r="A1742" t="s">
        <v>4862</v>
      </c>
      <c r="B1742" t="s">
        <v>9139</v>
      </c>
      <c r="C1742" t="s">
        <v>9139</v>
      </c>
      <c r="D1742" t="str">
        <f t="shared" si="27"/>
        <v>063-0171-295</v>
      </c>
    </row>
    <row r="1743" spans="1:4" x14ac:dyDescent="0.55000000000000004">
      <c r="A1743" t="s">
        <v>4157</v>
      </c>
      <c r="B1743" t="s">
        <v>9139</v>
      </c>
      <c r="C1743" t="s">
        <v>9139</v>
      </c>
      <c r="D1743" t="str">
        <f t="shared" si="27"/>
        <v>063-0171-300</v>
      </c>
    </row>
    <row r="1744" spans="1:4" x14ac:dyDescent="0.55000000000000004">
      <c r="A1744" t="s">
        <v>3050</v>
      </c>
      <c r="B1744" t="s">
        <v>9139</v>
      </c>
      <c r="C1744" t="s">
        <v>9139</v>
      </c>
      <c r="D1744" t="str">
        <f t="shared" si="27"/>
        <v>063-0171-964</v>
      </c>
    </row>
    <row r="1745" spans="1:4" x14ac:dyDescent="0.55000000000000004">
      <c r="A1745" t="s">
        <v>3178</v>
      </c>
      <c r="B1745" t="s">
        <v>9139</v>
      </c>
      <c r="C1745" t="s">
        <v>9139</v>
      </c>
      <c r="D1745" t="str">
        <f t="shared" si="27"/>
        <v>063-0172-123</v>
      </c>
    </row>
    <row r="1746" spans="1:4" x14ac:dyDescent="0.55000000000000004">
      <c r="A1746" t="s">
        <v>3110</v>
      </c>
      <c r="B1746" t="s">
        <v>9139</v>
      </c>
      <c r="C1746" t="s">
        <v>9139</v>
      </c>
      <c r="D1746" t="str">
        <f t="shared" si="27"/>
        <v>063-0172-316</v>
      </c>
    </row>
    <row r="1747" spans="1:4" x14ac:dyDescent="0.55000000000000004">
      <c r="A1747" t="s">
        <v>4160</v>
      </c>
      <c r="B1747" t="s">
        <v>9139</v>
      </c>
      <c r="C1747" t="s">
        <v>9139</v>
      </c>
      <c r="D1747" t="str">
        <f t="shared" si="27"/>
        <v>063-0172-360</v>
      </c>
    </row>
    <row r="1748" spans="1:4" x14ac:dyDescent="0.55000000000000004">
      <c r="A1748" t="s">
        <v>3044</v>
      </c>
      <c r="B1748" t="s">
        <v>9139</v>
      </c>
      <c r="C1748" t="s">
        <v>9139</v>
      </c>
      <c r="D1748" t="str">
        <f t="shared" si="27"/>
        <v>063-0172-428</v>
      </c>
    </row>
    <row r="1749" spans="1:4" x14ac:dyDescent="0.55000000000000004">
      <c r="A1749" t="s">
        <v>3948</v>
      </c>
      <c r="B1749" t="s">
        <v>9139</v>
      </c>
      <c r="C1749" t="s">
        <v>9139</v>
      </c>
      <c r="D1749" t="str">
        <f t="shared" si="27"/>
        <v>063-0172-470</v>
      </c>
    </row>
    <row r="1750" spans="1:4" x14ac:dyDescent="0.55000000000000004">
      <c r="A1750" t="s">
        <v>4621</v>
      </c>
      <c r="B1750" t="s">
        <v>9139</v>
      </c>
      <c r="C1750" t="s">
        <v>9139</v>
      </c>
      <c r="D1750" t="str">
        <f t="shared" si="27"/>
        <v>075C</v>
      </c>
    </row>
    <row r="1751" spans="1:4" x14ac:dyDescent="0.55000000000000004">
      <c r="A1751" t="s">
        <v>4623</v>
      </c>
      <c r="B1751" t="s">
        <v>9139</v>
      </c>
      <c r="C1751" t="s">
        <v>9139</v>
      </c>
      <c r="D1751" t="str">
        <f t="shared" si="27"/>
        <v>075E</v>
      </c>
    </row>
    <row r="1752" spans="1:4" x14ac:dyDescent="0.55000000000000004">
      <c r="A1752" t="s">
        <v>3856</v>
      </c>
      <c r="B1752" t="s">
        <v>9139</v>
      </c>
      <c r="C1752" t="s">
        <v>9139</v>
      </c>
      <c r="D1752" t="str">
        <f t="shared" si="27"/>
        <v>077-0180-017</v>
      </c>
    </row>
    <row r="1753" spans="1:4" x14ac:dyDescent="0.55000000000000004">
      <c r="A1753" t="s">
        <v>1711</v>
      </c>
      <c r="B1753" t="s">
        <v>9139</v>
      </c>
      <c r="C1753" t="s">
        <v>9139</v>
      </c>
      <c r="D1753" t="str">
        <f t="shared" si="27"/>
        <v>077-7000-002</v>
      </c>
    </row>
    <row r="1754" spans="1:4" x14ac:dyDescent="0.55000000000000004">
      <c r="A1754" t="s">
        <v>4503</v>
      </c>
      <c r="B1754" t="s">
        <v>9139</v>
      </c>
      <c r="C1754" t="s">
        <v>9139</v>
      </c>
      <c r="D1754" t="str">
        <f t="shared" si="27"/>
        <v>1/4XP25L-VP</v>
      </c>
    </row>
    <row r="1755" spans="1:4" x14ac:dyDescent="0.55000000000000004">
      <c r="A1755" t="s">
        <v>4502</v>
      </c>
      <c r="B1755" t="s">
        <v>9139</v>
      </c>
      <c r="C1755" t="s">
        <v>9139</v>
      </c>
      <c r="D1755" t="str">
        <f t="shared" si="27"/>
        <v>1/4XP25R-VP</v>
      </c>
    </row>
    <row r="1756" spans="1:4" x14ac:dyDescent="0.55000000000000004">
      <c r="A1756" t="s">
        <v>4077</v>
      </c>
      <c r="B1756" t="s">
        <v>9139</v>
      </c>
      <c r="C1756" t="s">
        <v>9139</v>
      </c>
      <c r="D1756" t="str">
        <f t="shared" si="27"/>
        <v>100-000-21</v>
      </c>
    </row>
    <row r="1757" spans="1:4" x14ac:dyDescent="0.55000000000000004">
      <c r="A1757" t="s">
        <v>3939</v>
      </c>
      <c r="B1757" t="s">
        <v>9139</v>
      </c>
      <c r="C1757" t="s">
        <v>9139</v>
      </c>
      <c r="D1757" t="str">
        <f t="shared" si="27"/>
        <v>10002G</v>
      </c>
    </row>
    <row r="1758" spans="1:4" x14ac:dyDescent="0.55000000000000004">
      <c r="A1758" t="s">
        <v>4915</v>
      </c>
      <c r="B1758" t="s">
        <v>9139</v>
      </c>
      <c r="C1758" t="s">
        <v>9139</v>
      </c>
      <c r="D1758" t="str">
        <f t="shared" si="27"/>
        <v>10006O2</v>
      </c>
    </row>
    <row r="1759" spans="1:4" x14ac:dyDescent="0.55000000000000004">
      <c r="A1759" t="s">
        <v>2392</v>
      </c>
      <c r="B1759" t="s">
        <v>9139</v>
      </c>
      <c r="C1759" t="s">
        <v>9139</v>
      </c>
      <c r="D1759" t="str">
        <f t="shared" si="27"/>
        <v>100125PL</v>
      </c>
    </row>
    <row r="1760" spans="1:4" x14ac:dyDescent="0.55000000000000004">
      <c r="A1760" t="s">
        <v>4932</v>
      </c>
      <c r="B1760" t="s">
        <v>9139</v>
      </c>
      <c r="C1760" t="s">
        <v>9139</v>
      </c>
      <c r="D1760" t="str">
        <f t="shared" si="27"/>
        <v>10013G</v>
      </c>
    </row>
    <row r="1761" spans="1:4" x14ac:dyDescent="0.55000000000000004">
      <c r="A1761" t="s">
        <v>5</v>
      </c>
      <c r="B1761" t="s">
        <v>9139</v>
      </c>
      <c r="C1761" t="s">
        <v>9139</v>
      </c>
      <c r="D1761" t="str">
        <f t="shared" si="27"/>
        <v>10026O15</v>
      </c>
    </row>
    <row r="1762" spans="1:4" x14ac:dyDescent="0.55000000000000004">
      <c r="A1762" t="s">
        <v>3681</v>
      </c>
      <c r="B1762" t="s">
        <v>9139</v>
      </c>
      <c r="C1762" t="s">
        <v>9139</v>
      </c>
      <c r="D1762" t="str">
        <f t="shared" si="27"/>
        <v>10030P</v>
      </c>
    </row>
    <row r="1763" spans="1:4" x14ac:dyDescent="0.55000000000000004">
      <c r="A1763" t="s">
        <v>3853</v>
      </c>
      <c r="B1763" t="s">
        <v>9139</v>
      </c>
      <c r="C1763" t="s">
        <v>9139</v>
      </c>
      <c r="D1763" t="str">
        <f t="shared" si="27"/>
        <v>10052Q</v>
      </c>
    </row>
    <row r="1764" spans="1:4" x14ac:dyDescent="0.55000000000000004">
      <c r="A1764" t="s">
        <v>4566</v>
      </c>
      <c r="B1764" t="s">
        <v>9139</v>
      </c>
      <c r="C1764" t="s">
        <v>9139</v>
      </c>
      <c r="D1764" t="str">
        <f t="shared" si="27"/>
        <v>100A</v>
      </c>
    </row>
    <row r="1765" spans="1:4" x14ac:dyDescent="0.55000000000000004">
      <c r="A1765" t="s">
        <v>2954</v>
      </c>
      <c r="B1765" t="s">
        <v>9139</v>
      </c>
      <c r="C1765" t="s">
        <v>9139</v>
      </c>
      <c r="D1765" t="str">
        <f t="shared" si="27"/>
        <v>100B</v>
      </c>
    </row>
    <row r="1766" spans="1:4" x14ac:dyDescent="0.55000000000000004">
      <c r="A1766" t="s">
        <v>4568</v>
      </c>
      <c r="B1766" t="s">
        <v>9139</v>
      </c>
      <c r="C1766" t="s">
        <v>9139</v>
      </c>
      <c r="D1766" t="str">
        <f t="shared" si="27"/>
        <v>100C</v>
      </c>
    </row>
    <row r="1767" spans="1:4" x14ac:dyDescent="0.55000000000000004">
      <c r="A1767" t="s">
        <v>2396</v>
      </c>
      <c r="B1767" t="s">
        <v>9139</v>
      </c>
      <c r="C1767" t="s">
        <v>9139</v>
      </c>
      <c r="D1767" t="str">
        <f t="shared" si="27"/>
        <v>100D</v>
      </c>
    </row>
    <row r="1768" spans="1:4" x14ac:dyDescent="0.55000000000000004">
      <c r="A1768" t="s">
        <v>4534</v>
      </c>
      <c r="B1768" t="s">
        <v>9139</v>
      </c>
      <c r="C1768" t="s">
        <v>9139</v>
      </c>
      <c r="D1768" t="str">
        <f t="shared" si="27"/>
        <v>100E</v>
      </c>
    </row>
    <row r="1769" spans="1:4" x14ac:dyDescent="0.55000000000000004">
      <c r="A1769" t="s">
        <v>925</v>
      </c>
      <c r="B1769" t="s">
        <v>9139</v>
      </c>
      <c r="C1769" t="s">
        <v>9139</v>
      </c>
      <c r="D1769" t="str">
        <f t="shared" si="27"/>
        <v>100G</v>
      </c>
    </row>
    <row r="1770" spans="1:4" x14ac:dyDescent="0.55000000000000004">
      <c r="A1770" t="s">
        <v>4913</v>
      </c>
      <c r="B1770" t="s">
        <v>9139</v>
      </c>
      <c r="C1770" t="s">
        <v>9139</v>
      </c>
      <c r="D1770" t="str">
        <f t="shared" si="27"/>
        <v>10103O2</v>
      </c>
    </row>
    <row r="1771" spans="1:4" x14ac:dyDescent="0.55000000000000004">
      <c r="A1771" t="s">
        <v>3585</v>
      </c>
      <c r="B1771" t="s">
        <v>9139</v>
      </c>
      <c r="C1771" t="s">
        <v>9139</v>
      </c>
      <c r="D1771" t="str">
        <f t="shared" si="27"/>
        <v>10123-1/4-281</v>
      </c>
    </row>
    <row r="1772" spans="1:4" x14ac:dyDescent="0.55000000000000004">
      <c r="A1772" t="s">
        <v>3741</v>
      </c>
      <c r="B1772" t="s">
        <v>9139</v>
      </c>
      <c r="C1772" t="s">
        <v>9139</v>
      </c>
      <c r="D1772" t="str">
        <f t="shared" si="27"/>
        <v>10131G</v>
      </c>
    </row>
    <row r="1773" spans="1:4" x14ac:dyDescent="0.55000000000000004">
      <c r="A1773" t="s">
        <v>3969</v>
      </c>
      <c r="B1773" t="s">
        <v>9139</v>
      </c>
      <c r="C1773" t="s">
        <v>9139</v>
      </c>
      <c r="D1773" t="str">
        <f t="shared" si="27"/>
        <v>10565-AL/NY</v>
      </c>
    </row>
    <row r="1774" spans="1:4" x14ac:dyDescent="0.55000000000000004">
      <c r="A1774" t="s">
        <v>4598</v>
      </c>
      <c r="B1774" t="s">
        <v>9139</v>
      </c>
      <c r="C1774" t="s">
        <v>9139</v>
      </c>
      <c r="D1774" t="str">
        <f t="shared" si="27"/>
        <v>115-0159-822</v>
      </c>
    </row>
    <row r="1775" spans="1:4" x14ac:dyDescent="0.55000000000000004">
      <c r="A1775" t="s">
        <v>3048</v>
      </c>
      <c r="B1775" t="s">
        <v>9139</v>
      </c>
      <c r="C1775" t="s">
        <v>9139</v>
      </c>
      <c r="D1775" t="str">
        <f t="shared" si="27"/>
        <v>115-0171-130</v>
      </c>
    </row>
    <row r="1776" spans="1:4" x14ac:dyDescent="0.55000000000000004">
      <c r="A1776" t="s">
        <v>3046</v>
      </c>
      <c r="B1776" t="s">
        <v>9139</v>
      </c>
      <c r="C1776" t="s">
        <v>9139</v>
      </c>
      <c r="D1776" t="str">
        <f t="shared" si="27"/>
        <v>115-0171-138</v>
      </c>
    </row>
    <row r="1777" spans="1:4" x14ac:dyDescent="0.55000000000000004">
      <c r="A1777" t="s">
        <v>3052</v>
      </c>
      <c r="B1777" t="s">
        <v>9139</v>
      </c>
      <c r="C1777" t="s">
        <v>9139</v>
      </c>
      <c r="D1777" t="str">
        <f t="shared" si="27"/>
        <v>115-0171-147</v>
      </c>
    </row>
    <row r="1778" spans="1:4" x14ac:dyDescent="0.55000000000000004">
      <c r="A1778" t="s">
        <v>3114</v>
      </c>
      <c r="B1778" t="s">
        <v>9139</v>
      </c>
      <c r="C1778" t="s">
        <v>9139</v>
      </c>
      <c r="D1778" t="str">
        <f t="shared" si="27"/>
        <v>115-0171-326</v>
      </c>
    </row>
    <row r="1779" spans="1:4" x14ac:dyDescent="0.55000000000000004">
      <c r="A1779" t="s">
        <v>1718</v>
      </c>
      <c r="B1779" t="s">
        <v>9139</v>
      </c>
      <c r="C1779" t="s">
        <v>9139</v>
      </c>
      <c r="D1779" t="str">
        <f t="shared" si="27"/>
        <v>115-0171-361</v>
      </c>
    </row>
    <row r="1780" spans="1:4" x14ac:dyDescent="0.55000000000000004">
      <c r="A1780" t="s">
        <v>4771</v>
      </c>
      <c r="B1780" t="s">
        <v>9139</v>
      </c>
      <c r="C1780" t="s">
        <v>9139</v>
      </c>
      <c r="D1780" t="str">
        <f t="shared" si="27"/>
        <v>115-0171-395</v>
      </c>
    </row>
    <row r="1781" spans="1:4" x14ac:dyDescent="0.55000000000000004">
      <c r="A1781" t="s">
        <v>4769</v>
      </c>
      <c r="B1781" t="s">
        <v>9139</v>
      </c>
      <c r="C1781" t="s">
        <v>9139</v>
      </c>
      <c r="D1781" t="str">
        <f t="shared" si="27"/>
        <v>115-0171-476</v>
      </c>
    </row>
    <row r="1782" spans="1:4" x14ac:dyDescent="0.55000000000000004">
      <c r="A1782" t="s">
        <v>1499</v>
      </c>
      <c r="B1782" t="s">
        <v>9139</v>
      </c>
      <c r="C1782" t="s">
        <v>9139</v>
      </c>
      <c r="D1782" t="str">
        <f t="shared" si="27"/>
        <v>115-0171-800</v>
      </c>
    </row>
    <row r="1783" spans="1:4" x14ac:dyDescent="0.55000000000000004">
      <c r="A1783" t="s">
        <v>4294</v>
      </c>
      <c r="B1783" t="s">
        <v>9139</v>
      </c>
      <c r="C1783" t="s">
        <v>9139</v>
      </c>
      <c r="D1783" t="str">
        <f t="shared" si="27"/>
        <v>115-0171-817</v>
      </c>
    </row>
    <row r="1784" spans="1:4" x14ac:dyDescent="0.55000000000000004">
      <c r="A1784" t="s">
        <v>3108</v>
      </c>
      <c r="B1784" t="s">
        <v>9139</v>
      </c>
      <c r="C1784" t="s">
        <v>9139</v>
      </c>
      <c r="D1784" t="str">
        <f t="shared" si="27"/>
        <v>115-0171-886</v>
      </c>
    </row>
    <row r="1785" spans="1:4" x14ac:dyDescent="0.55000000000000004">
      <c r="A1785" t="s">
        <v>1707</v>
      </c>
      <c r="B1785" t="s">
        <v>9139</v>
      </c>
      <c r="C1785" t="s">
        <v>9139</v>
      </c>
      <c r="D1785" t="str">
        <f t="shared" si="27"/>
        <v>115-0171-910</v>
      </c>
    </row>
    <row r="1786" spans="1:4" x14ac:dyDescent="0.55000000000000004">
      <c r="A1786" t="s">
        <v>4842</v>
      </c>
      <c r="B1786" t="s">
        <v>9139</v>
      </c>
      <c r="C1786" t="s">
        <v>9139</v>
      </c>
      <c r="D1786" t="str">
        <f t="shared" si="27"/>
        <v>115-0171-976</v>
      </c>
    </row>
    <row r="1787" spans="1:4" x14ac:dyDescent="0.55000000000000004">
      <c r="A1787" t="s">
        <v>3946</v>
      </c>
      <c r="B1787" t="s">
        <v>9139</v>
      </c>
      <c r="C1787" t="s">
        <v>9139</v>
      </c>
      <c r="D1787" t="str">
        <f t="shared" si="27"/>
        <v>115-4001-001</v>
      </c>
    </row>
    <row r="1788" spans="1:4" x14ac:dyDescent="0.55000000000000004">
      <c r="A1788" t="s">
        <v>1188</v>
      </c>
      <c r="B1788" t="s">
        <v>9139</v>
      </c>
      <c r="C1788" t="s">
        <v>9139</v>
      </c>
      <c r="D1788" t="str">
        <f t="shared" si="27"/>
        <v>115-4001-066</v>
      </c>
    </row>
    <row r="1789" spans="1:4" x14ac:dyDescent="0.55000000000000004">
      <c r="A1789" t="s">
        <v>2441</v>
      </c>
      <c r="B1789" t="s">
        <v>9139</v>
      </c>
      <c r="C1789" t="s">
        <v>9139</v>
      </c>
      <c r="D1789" t="str">
        <f t="shared" si="27"/>
        <v>115-4001-085</v>
      </c>
    </row>
    <row r="1790" spans="1:4" x14ac:dyDescent="0.55000000000000004">
      <c r="A1790" t="s">
        <v>4199</v>
      </c>
      <c r="B1790" t="s">
        <v>9139</v>
      </c>
      <c r="C1790" t="s">
        <v>9139</v>
      </c>
      <c r="D1790" t="str">
        <f t="shared" si="27"/>
        <v>117-0159-009</v>
      </c>
    </row>
    <row r="1791" spans="1:4" x14ac:dyDescent="0.55000000000000004">
      <c r="A1791" t="s">
        <v>1495</v>
      </c>
      <c r="B1791" t="s">
        <v>9139</v>
      </c>
      <c r="C1791" t="s">
        <v>9139</v>
      </c>
      <c r="D1791" t="str">
        <f t="shared" si="27"/>
        <v>117-0159-723</v>
      </c>
    </row>
    <row r="1792" spans="1:4" x14ac:dyDescent="0.55000000000000004">
      <c r="A1792" t="s">
        <v>5076</v>
      </c>
      <c r="B1792" t="s">
        <v>9139</v>
      </c>
      <c r="C1792" t="s">
        <v>9139</v>
      </c>
      <c r="D1792" t="str">
        <f t="shared" si="27"/>
        <v>117-0159-822</v>
      </c>
    </row>
    <row r="1793" spans="1:4" x14ac:dyDescent="0.55000000000000004">
      <c r="A1793" t="s">
        <v>4151</v>
      </c>
      <c r="B1793" t="s">
        <v>9139</v>
      </c>
      <c r="C1793" t="s">
        <v>9139</v>
      </c>
      <c r="D1793" t="str">
        <f t="shared" si="27"/>
        <v>117-0159-916</v>
      </c>
    </row>
    <row r="1794" spans="1:4" x14ac:dyDescent="0.55000000000000004">
      <c r="A1794" t="s">
        <v>3112</v>
      </c>
      <c r="B1794" t="s">
        <v>9139</v>
      </c>
      <c r="C1794" t="s">
        <v>9139</v>
      </c>
      <c r="D1794" t="str">
        <f t="shared" ref="D1794:D1857" si="28">LEFT(A1794,LEN(A1794))</f>
        <v>117-0159-923</v>
      </c>
    </row>
    <row r="1795" spans="1:4" x14ac:dyDescent="0.55000000000000004">
      <c r="A1795" t="s">
        <v>1493</v>
      </c>
      <c r="B1795" t="s">
        <v>9139</v>
      </c>
      <c r="C1795" t="s">
        <v>9139</v>
      </c>
      <c r="D1795" t="str">
        <f t="shared" si="28"/>
        <v>117-0171-162</v>
      </c>
    </row>
    <row r="1796" spans="1:4" x14ac:dyDescent="0.55000000000000004">
      <c r="A1796" t="s">
        <v>1705</v>
      </c>
      <c r="B1796" t="s">
        <v>9139</v>
      </c>
      <c r="C1796" t="s">
        <v>9139</v>
      </c>
      <c r="D1796" t="str">
        <f t="shared" si="28"/>
        <v>117-0171-304</v>
      </c>
    </row>
    <row r="1797" spans="1:4" x14ac:dyDescent="0.55000000000000004">
      <c r="A1797" t="s">
        <v>1709</v>
      </c>
      <c r="B1797" t="s">
        <v>9139</v>
      </c>
      <c r="C1797" t="s">
        <v>9139</v>
      </c>
      <c r="D1797" t="str">
        <f t="shared" si="28"/>
        <v>117-0171-306</v>
      </c>
    </row>
    <row r="1798" spans="1:4" x14ac:dyDescent="0.55000000000000004">
      <c r="A1798" t="s">
        <v>3106</v>
      </c>
      <c r="B1798" t="s">
        <v>9139</v>
      </c>
      <c r="C1798" t="s">
        <v>9139</v>
      </c>
      <c r="D1798" t="str">
        <f t="shared" si="28"/>
        <v>117-1004-030</v>
      </c>
    </row>
    <row r="1799" spans="1:4" x14ac:dyDescent="0.55000000000000004">
      <c r="A1799" t="s">
        <v>1184</v>
      </c>
      <c r="B1799" t="s">
        <v>9139</v>
      </c>
      <c r="C1799" t="s">
        <v>9139</v>
      </c>
      <c r="D1799" t="str">
        <f t="shared" si="28"/>
        <v>117-5030-001</v>
      </c>
    </row>
    <row r="1800" spans="1:4" x14ac:dyDescent="0.55000000000000004">
      <c r="A1800" t="s">
        <v>3086</v>
      </c>
      <c r="B1800" t="s">
        <v>9139</v>
      </c>
      <c r="C1800" t="s">
        <v>9139</v>
      </c>
      <c r="D1800" t="str">
        <f t="shared" si="28"/>
        <v>11750-PP-5</v>
      </c>
    </row>
    <row r="1801" spans="1:4" x14ac:dyDescent="0.55000000000000004">
      <c r="A1801" t="s">
        <v>3116</v>
      </c>
      <c r="B1801" t="s">
        <v>9139</v>
      </c>
      <c r="C1801" t="s">
        <v>9139</v>
      </c>
      <c r="D1801" t="str">
        <f t="shared" si="28"/>
        <v>117-9001-029</v>
      </c>
    </row>
    <row r="1802" spans="1:4" x14ac:dyDescent="0.55000000000000004">
      <c r="A1802" t="s">
        <v>2114</v>
      </c>
      <c r="B1802" t="s">
        <v>9139</v>
      </c>
      <c r="C1802" t="s">
        <v>9139</v>
      </c>
      <c r="D1802" t="str">
        <f t="shared" si="28"/>
        <v>117-9001-031</v>
      </c>
    </row>
    <row r="1803" spans="1:4" x14ac:dyDescent="0.55000000000000004">
      <c r="A1803" t="s">
        <v>1186</v>
      </c>
      <c r="B1803" t="s">
        <v>9139</v>
      </c>
      <c r="C1803" t="s">
        <v>9139</v>
      </c>
      <c r="D1803" t="str">
        <f t="shared" si="28"/>
        <v>117-9001-032</v>
      </c>
    </row>
    <row r="1804" spans="1:4" x14ac:dyDescent="0.55000000000000004">
      <c r="A1804" t="s">
        <v>3236</v>
      </c>
      <c r="B1804" t="s">
        <v>9139</v>
      </c>
      <c r="C1804" t="s">
        <v>9139</v>
      </c>
      <c r="D1804" t="str">
        <f t="shared" si="28"/>
        <v>1320-0081</v>
      </c>
    </row>
    <row r="1805" spans="1:4" x14ac:dyDescent="0.55000000000000004">
      <c r="A1805" t="s">
        <v>5055</v>
      </c>
      <c r="B1805" t="s">
        <v>9139</v>
      </c>
      <c r="C1805" t="s">
        <v>9139</v>
      </c>
      <c r="D1805" t="str">
        <f t="shared" si="28"/>
        <v>13A2S-D01</v>
      </c>
    </row>
    <row r="1806" spans="1:4" x14ac:dyDescent="0.55000000000000004">
      <c r="A1806" t="s">
        <v>5059</v>
      </c>
      <c r="B1806" t="s">
        <v>9139</v>
      </c>
      <c r="C1806" t="s">
        <v>9139</v>
      </c>
      <c r="D1806" t="str">
        <f t="shared" si="28"/>
        <v>13AWS-D01</v>
      </c>
    </row>
    <row r="1807" spans="1:4" x14ac:dyDescent="0.55000000000000004">
      <c r="A1807" t="s">
        <v>2629</v>
      </c>
      <c r="B1807" t="s">
        <v>9139</v>
      </c>
      <c r="C1807" t="s">
        <v>9139</v>
      </c>
      <c r="D1807" t="str">
        <f t="shared" si="28"/>
        <v>150B</v>
      </c>
    </row>
    <row r="1808" spans="1:4" x14ac:dyDescent="0.55000000000000004">
      <c r="A1808" t="s">
        <v>1225</v>
      </c>
      <c r="B1808" t="s">
        <v>9139</v>
      </c>
      <c r="C1808" t="s">
        <v>9139</v>
      </c>
      <c r="D1808" t="str">
        <f t="shared" si="28"/>
        <v>150G</v>
      </c>
    </row>
    <row r="1809" spans="1:4" x14ac:dyDescent="0.55000000000000004">
      <c r="A1809" t="s">
        <v>2631</v>
      </c>
      <c r="B1809" t="s">
        <v>9139</v>
      </c>
      <c r="C1809" t="s">
        <v>9139</v>
      </c>
      <c r="D1809" t="str">
        <f t="shared" si="28"/>
        <v>150PL</v>
      </c>
    </row>
    <row r="1810" spans="1:4" x14ac:dyDescent="0.55000000000000004">
      <c r="A1810" t="s">
        <v>1915</v>
      </c>
      <c r="B1810" t="s">
        <v>9139</v>
      </c>
      <c r="C1810" t="s">
        <v>9139</v>
      </c>
      <c r="D1810" t="str">
        <f t="shared" si="28"/>
        <v>1543P-130ESP</v>
      </c>
    </row>
    <row r="1811" spans="1:4" x14ac:dyDescent="0.55000000000000004">
      <c r="A1811" t="s">
        <v>4345</v>
      </c>
      <c r="B1811" t="s">
        <v>9139</v>
      </c>
      <c r="C1811" t="s">
        <v>9139</v>
      </c>
      <c r="D1811" t="str">
        <f t="shared" si="28"/>
        <v>16-40001</v>
      </c>
    </row>
    <row r="1812" spans="1:4" x14ac:dyDescent="0.55000000000000004">
      <c r="A1812" t="s">
        <v>1125</v>
      </c>
      <c r="B1812" t="s">
        <v>9139</v>
      </c>
      <c r="C1812" t="s">
        <v>9139</v>
      </c>
      <c r="D1812" t="str">
        <f t="shared" si="28"/>
        <v>18644-NYB-406</v>
      </c>
    </row>
    <row r="1813" spans="1:4" x14ac:dyDescent="0.55000000000000004">
      <c r="A1813" t="s">
        <v>4248</v>
      </c>
      <c r="B1813" t="s">
        <v>9139</v>
      </c>
      <c r="C1813" t="s">
        <v>9139</v>
      </c>
      <c r="D1813" t="str">
        <f t="shared" si="28"/>
        <v>18724-NYB-785</v>
      </c>
    </row>
    <row r="1814" spans="1:4" x14ac:dyDescent="0.55000000000000004">
      <c r="A1814" t="s">
        <v>4246</v>
      </c>
      <c r="B1814" t="s">
        <v>9139</v>
      </c>
      <c r="C1814" t="s">
        <v>9139</v>
      </c>
      <c r="D1814" t="str">
        <f t="shared" si="28"/>
        <v>18725-NYB-785</v>
      </c>
    </row>
    <row r="1815" spans="1:4" x14ac:dyDescent="0.55000000000000004">
      <c r="A1815" t="s">
        <v>2351</v>
      </c>
      <c r="B1815" t="s">
        <v>9139</v>
      </c>
      <c r="C1815" t="s">
        <v>9139</v>
      </c>
      <c r="D1815" t="str">
        <f t="shared" si="28"/>
        <v>19845-50-PP</v>
      </c>
    </row>
    <row r="1816" spans="1:4" x14ac:dyDescent="0.55000000000000004">
      <c r="A1816" t="s">
        <v>4220</v>
      </c>
      <c r="B1816" t="s">
        <v>9139</v>
      </c>
      <c r="C1816" t="s">
        <v>9139</v>
      </c>
      <c r="D1816" t="str">
        <f t="shared" si="28"/>
        <v>19898</v>
      </c>
    </row>
    <row r="1817" spans="1:4" x14ac:dyDescent="0.55000000000000004">
      <c r="A1817" t="s">
        <v>4218</v>
      </c>
      <c r="B1817" t="s">
        <v>9139</v>
      </c>
      <c r="C1817" t="s">
        <v>9139</v>
      </c>
      <c r="D1817" t="str">
        <f t="shared" si="28"/>
        <v>19928</v>
      </c>
    </row>
    <row r="1818" spans="1:4" x14ac:dyDescent="0.55000000000000004">
      <c r="A1818" t="s">
        <v>2260</v>
      </c>
      <c r="B1818" t="s">
        <v>9139</v>
      </c>
      <c r="C1818" t="s">
        <v>9139</v>
      </c>
      <c r="D1818" t="str">
        <f t="shared" si="28"/>
        <v>200A</v>
      </c>
    </row>
    <row r="1819" spans="1:4" x14ac:dyDescent="0.55000000000000004">
      <c r="A1819" t="s">
        <v>2592</v>
      </c>
      <c r="B1819" t="s">
        <v>9139</v>
      </c>
      <c r="C1819" t="s">
        <v>9139</v>
      </c>
      <c r="D1819" t="str">
        <f t="shared" si="28"/>
        <v>200B</v>
      </c>
    </row>
    <row r="1820" spans="1:4" x14ac:dyDescent="0.55000000000000004">
      <c r="A1820" t="s">
        <v>2752</v>
      </c>
      <c r="B1820" t="s">
        <v>9139</v>
      </c>
      <c r="C1820" t="s">
        <v>9139</v>
      </c>
      <c r="D1820" t="str">
        <f t="shared" si="28"/>
        <v>200C</v>
      </c>
    </row>
    <row r="1821" spans="1:4" x14ac:dyDescent="0.55000000000000004">
      <c r="A1821" t="s">
        <v>2956</v>
      </c>
      <c r="B1821" t="s">
        <v>9139</v>
      </c>
      <c r="C1821" t="s">
        <v>9139</v>
      </c>
      <c r="D1821" t="str">
        <f t="shared" si="28"/>
        <v>200D</v>
      </c>
    </row>
    <row r="1822" spans="1:4" x14ac:dyDescent="0.55000000000000004">
      <c r="A1822" t="s">
        <v>4521</v>
      </c>
      <c r="B1822" t="s">
        <v>9139</v>
      </c>
      <c r="C1822" t="s">
        <v>9139</v>
      </c>
      <c r="D1822" t="str">
        <f t="shared" si="28"/>
        <v>200E</v>
      </c>
    </row>
    <row r="1823" spans="1:4" x14ac:dyDescent="0.55000000000000004">
      <c r="A1823" t="s">
        <v>4562</v>
      </c>
      <c r="B1823" t="s">
        <v>9139</v>
      </c>
      <c r="C1823" t="s">
        <v>9139</v>
      </c>
      <c r="D1823" t="str">
        <f t="shared" si="28"/>
        <v>200F</v>
      </c>
    </row>
    <row r="1824" spans="1:4" x14ac:dyDescent="0.55000000000000004">
      <c r="A1824" t="s">
        <v>97</v>
      </c>
      <c r="B1824" t="s">
        <v>9139</v>
      </c>
      <c r="C1824" t="s">
        <v>9139</v>
      </c>
      <c r="D1824" t="str">
        <f t="shared" si="28"/>
        <v>200G</v>
      </c>
    </row>
    <row r="1825" spans="1:4" x14ac:dyDescent="0.55000000000000004">
      <c r="A1825" t="s">
        <v>3930</v>
      </c>
      <c r="B1825" t="s">
        <v>9139</v>
      </c>
      <c r="C1825" t="s">
        <v>9139</v>
      </c>
      <c r="D1825" t="str">
        <f t="shared" si="28"/>
        <v>200GV</v>
      </c>
    </row>
    <row r="1826" spans="1:4" x14ac:dyDescent="0.55000000000000004">
      <c r="A1826" t="s">
        <v>2609</v>
      </c>
      <c r="B1826" t="s">
        <v>9139</v>
      </c>
      <c r="C1826" t="s">
        <v>9139</v>
      </c>
      <c r="D1826" t="str">
        <f t="shared" si="28"/>
        <v>20480-00</v>
      </c>
    </row>
    <row r="1827" spans="1:4" x14ac:dyDescent="0.55000000000000004">
      <c r="A1827" t="s">
        <v>1056</v>
      </c>
      <c r="B1827" t="s">
        <v>9139</v>
      </c>
      <c r="C1827" t="s">
        <v>9139</v>
      </c>
      <c r="D1827" t="str">
        <f t="shared" si="28"/>
        <v>2088-343-435</v>
      </c>
    </row>
    <row r="1828" spans="1:4" x14ac:dyDescent="0.55000000000000004">
      <c r="A1828" t="s">
        <v>4421</v>
      </c>
      <c r="B1828" t="s">
        <v>9139</v>
      </c>
      <c r="C1828" t="s">
        <v>9139</v>
      </c>
      <c r="D1828" t="str">
        <f t="shared" si="28"/>
        <v>2088-422-444</v>
      </c>
    </row>
    <row r="1829" spans="1:4" x14ac:dyDescent="0.55000000000000004">
      <c r="A1829" t="s">
        <v>1165</v>
      </c>
      <c r="B1829" t="s">
        <v>9139</v>
      </c>
      <c r="C1829" t="s">
        <v>9139</v>
      </c>
      <c r="D1829" t="str">
        <f t="shared" si="28"/>
        <v>2088-443-144</v>
      </c>
    </row>
    <row r="1830" spans="1:4" x14ac:dyDescent="0.55000000000000004">
      <c r="A1830" t="s">
        <v>1658</v>
      </c>
      <c r="B1830" t="s">
        <v>9139</v>
      </c>
      <c r="C1830" t="s">
        <v>9139</v>
      </c>
      <c r="D1830" t="str">
        <f t="shared" si="28"/>
        <v>2088-594-154</v>
      </c>
    </row>
    <row r="1831" spans="1:4" x14ac:dyDescent="0.55000000000000004">
      <c r="A1831" t="s">
        <v>4553</v>
      </c>
      <c r="B1831" t="s">
        <v>9139</v>
      </c>
      <c r="C1831" t="s">
        <v>9139</v>
      </c>
      <c r="D1831" t="str">
        <f t="shared" si="28"/>
        <v>21037-00</v>
      </c>
    </row>
    <row r="1832" spans="1:4" x14ac:dyDescent="0.55000000000000004">
      <c r="A1832" t="s">
        <v>3807</v>
      </c>
      <c r="B1832" t="s">
        <v>9139</v>
      </c>
      <c r="C1832" t="s">
        <v>9139</v>
      </c>
      <c r="D1832" t="str">
        <f t="shared" si="28"/>
        <v>21398H-4-CELR</v>
      </c>
    </row>
    <row r="1833" spans="1:4" x14ac:dyDescent="0.55000000000000004">
      <c r="A1833" t="s">
        <v>4364</v>
      </c>
      <c r="B1833" t="s">
        <v>9139</v>
      </c>
      <c r="C1833" t="s">
        <v>9139</v>
      </c>
      <c r="D1833" t="str">
        <f t="shared" si="28"/>
        <v>22670-PP-15-300</v>
      </c>
    </row>
    <row r="1834" spans="1:4" x14ac:dyDescent="0.55000000000000004">
      <c r="A1834" t="s">
        <v>2598</v>
      </c>
      <c r="B1834" t="s">
        <v>9139</v>
      </c>
      <c r="C1834" t="s">
        <v>9139</v>
      </c>
      <c r="D1834" t="str">
        <f t="shared" si="28"/>
        <v>22670-PP-24-1/4</v>
      </c>
    </row>
    <row r="1835" spans="1:4" x14ac:dyDescent="0.55000000000000004">
      <c r="A1835" t="s">
        <v>4397</v>
      </c>
      <c r="B1835" t="s">
        <v>9139</v>
      </c>
      <c r="C1835" t="s">
        <v>9139</v>
      </c>
      <c r="D1835" t="str">
        <f t="shared" si="28"/>
        <v>23120-1/2-PP</v>
      </c>
    </row>
    <row r="1836" spans="1:4" x14ac:dyDescent="0.55000000000000004">
      <c r="A1836" t="s">
        <v>4050</v>
      </c>
      <c r="B1836" t="s">
        <v>9139</v>
      </c>
      <c r="C1836" t="s">
        <v>9139</v>
      </c>
      <c r="D1836" t="str">
        <f t="shared" si="28"/>
        <v>23120A-1/2-PP</v>
      </c>
    </row>
    <row r="1837" spans="1:4" x14ac:dyDescent="0.55000000000000004">
      <c r="A1837" t="s">
        <v>3806</v>
      </c>
      <c r="B1837" t="s">
        <v>9139</v>
      </c>
      <c r="C1837" t="s">
        <v>9139</v>
      </c>
      <c r="D1837" t="str">
        <f t="shared" si="28"/>
        <v>23306H-10-CELR</v>
      </c>
    </row>
    <row r="1838" spans="1:4" x14ac:dyDescent="0.55000000000000004">
      <c r="A1838" t="s">
        <v>4473</v>
      </c>
      <c r="B1838" t="s">
        <v>9139</v>
      </c>
      <c r="C1838" t="s">
        <v>9139</v>
      </c>
      <c r="D1838" t="str">
        <f t="shared" si="28"/>
        <v>23306H-1-CELR</v>
      </c>
    </row>
    <row r="1839" spans="1:4" x14ac:dyDescent="0.55000000000000004">
      <c r="A1839" t="s">
        <v>2529</v>
      </c>
      <c r="B1839" t="s">
        <v>9139</v>
      </c>
      <c r="C1839" t="s">
        <v>9139</v>
      </c>
      <c r="D1839" t="str">
        <f t="shared" si="28"/>
        <v>23306H-5-CELR</v>
      </c>
    </row>
    <row r="1840" spans="1:4" x14ac:dyDescent="0.55000000000000004">
      <c r="A1840" t="s">
        <v>4472</v>
      </c>
      <c r="B1840" t="s">
        <v>9139</v>
      </c>
      <c r="C1840" t="s">
        <v>9139</v>
      </c>
      <c r="D1840" t="str">
        <f t="shared" si="28"/>
        <v>23306H-6-CELR</v>
      </c>
    </row>
    <row r="1841" spans="1:4" x14ac:dyDescent="0.55000000000000004">
      <c r="A1841" t="s">
        <v>35</v>
      </c>
      <c r="B1841" t="s">
        <v>9139</v>
      </c>
      <c r="C1841" t="s">
        <v>9139</v>
      </c>
      <c r="D1841" t="str">
        <f t="shared" si="28"/>
        <v>23520-3/4-PP</v>
      </c>
    </row>
    <row r="1842" spans="1:4" x14ac:dyDescent="0.55000000000000004">
      <c r="A1842" t="s">
        <v>4202</v>
      </c>
      <c r="B1842" t="s">
        <v>9139</v>
      </c>
      <c r="C1842" t="s">
        <v>9139</v>
      </c>
      <c r="D1842" t="str">
        <f t="shared" si="28"/>
        <v>24216A-1/2X7-NY</v>
      </c>
    </row>
    <row r="1843" spans="1:4" x14ac:dyDescent="0.55000000000000004">
      <c r="A1843" t="s">
        <v>4887</v>
      </c>
      <c r="B1843" t="s">
        <v>9139</v>
      </c>
      <c r="C1843" t="s">
        <v>9139</v>
      </c>
      <c r="D1843" t="str">
        <f t="shared" si="28"/>
        <v>24230A-1-540-NY</v>
      </c>
    </row>
    <row r="1844" spans="1:4" x14ac:dyDescent="0.55000000000000004">
      <c r="A1844" t="s">
        <v>4889</v>
      </c>
      <c r="B1844" t="s">
        <v>9139</v>
      </c>
      <c r="C1844" t="s">
        <v>9139</v>
      </c>
      <c r="D1844" t="str">
        <f t="shared" si="28"/>
        <v>24230A-2-540-NY</v>
      </c>
    </row>
    <row r="1845" spans="1:4" x14ac:dyDescent="0.55000000000000004">
      <c r="A1845" t="s">
        <v>4965</v>
      </c>
      <c r="B1845" t="s">
        <v>9139</v>
      </c>
      <c r="C1845" t="s">
        <v>9139</v>
      </c>
      <c r="D1845" t="str">
        <f t="shared" si="28"/>
        <v>24231A-NYB</v>
      </c>
    </row>
    <row r="1846" spans="1:4" x14ac:dyDescent="0.55000000000000004">
      <c r="A1846" t="s">
        <v>3270</v>
      </c>
      <c r="B1846" t="s">
        <v>9139</v>
      </c>
      <c r="C1846" t="s">
        <v>9139</v>
      </c>
      <c r="D1846" t="str">
        <f t="shared" si="28"/>
        <v>25598-10-NYR</v>
      </c>
    </row>
    <row r="1847" spans="1:4" x14ac:dyDescent="0.55000000000000004">
      <c r="A1847" t="s">
        <v>2470</v>
      </c>
      <c r="B1847" t="s">
        <v>9139</v>
      </c>
      <c r="C1847" t="s">
        <v>9139</v>
      </c>
      <c r="D1847" t="str">
        <f t="shared" si="28"/>
        <v>25598-1-NYR</v>
      </c>
    </row>
    <row r="1848" spans="1:4" x14ac:dyDescent="0.55000000000000004">
      <c r="A1848" t="s">
        <v>3804</v>
      </c>
      <c r="B1848" t="s">
        <v>9139</v>
      </c>
      <c r="C1848" t="s">
        <v>9139</v>
      </c>
      <c r="D1848" t="str">
        <f t="shared" si="28"/>
        <v>25598-2-NYR</v>
      </c>
    </row>
    <row r="1849" spans="1:4" x14ac:dyDescent="0.55000000000000004">
      <c r="A1849" t="s">
        <v>667</v>
      </c>
      <c r="B1849" t="s">
        <v>9139</v>
      </c>
      <c r="C1849" t="s">
        <v>9139</v>
      </c>
      <c r="D1849" t="str">
        <f t="shared" si="28"/>
        <v>25598-3-NYR</v>
      </c>
    </row>
    <row r="1850" spans="1:4" x14ac:dyDescent="0.55000000000000004">
      <c r="A1850" t="s">
        <v>561</v>
      </c>
      <c r="B1850" t="s">
        <v>9139</v>
      </c>
      <c r="C1850" t="s">
        <v>9139</v>
      </c>
      <c r="D1850" t="str">
        <f t="shared" si="28"/>
        <v>25598-4-NYR</v>
      </c>
    </row>
    <row r="1851" spans="1:4" x14ac:dyDescent="0.55000000000000004">
      <c r="A1851" t="s">
        <v>2885</v>
      </c>
      <c r="B1851" t="s">
        <v>9139</v>
      </c>
      <c r="C1851" t="s">
        <v>9139</v>
      </c>
      <c r="D1851" t="str">
        <f t="shared" si="28"/>
        <v>25598-5-NYR</v>
      </c>
    </row>
    <row r="1852" spans="1:4" x14ac:dyDescent="0.55000000000000004">
      <c r="A1852" t="s">
        <v>1047</v>
      </c>
      <c r="B1852" t="s">
        <v>9139</v>
      </c>
      <c r="C1852" t="s">
        <v>9139</v>
      </c>
      <c r="D1852" t="str">
        <f t="shared" si="28"/>
        <v>25598-6-NYR</v>
      </c>
    </row>
    <row r="1853" spans="1:4" x14ac:dyDescent="0.55000000000000004">
      <c r="A1853" t="s">
        <v>1801</v>
      </c>
      <c r="B1853" t="s">
        <v>9139</v>
      </c>
      <c r="C1853" t="s">
        <v>9139</v>
      </c>
      <c r="D1853" t="str">
        <f t="shared" si="28"/>
        <v>25598-7-NYR</v>
      </c>
    </row>
    <row r="1854" spans="1:4" x14ac:dyDescent="0.55000000000000004">
      <c r="A1854" t="s">
        <v>3698</v>
      </c>
      <c r="B1854" t="s">
        <v>9139</v>
      </c>
      <c r="C1854" t="s">
        <v>9139</v>
      </c>
      <c r="D1854" t="str">
        <f t="shared" si="28"/>
        <v>25598-8-NYR</v>
      </c>
    </row>
    <row r="1855" spans="1:4" x14ac:dyDescent="0.55000000000000004">
      <c r="A1855" t="s">
        <v>1789</v>
      </c>
      <c r="B1855" t="s">
        <v>9139</v>
      </c>
      <c r="C1855" t="s">
        <v>9139</v>
      </c>
      <c r="D1855" t="str">
        <f t="shared" si="28"/>
        <v>25600-1-NYR</v>
      </c>
    </row>
    <row r="1856" spans="1:4" x14ac:dyDescent="0.55000000000000004">
      <c r="A1856" t="s">
        <v>669</v>
      </c>
      <c r="B1856" t="s">
        <v>9139</v>
      </c>
      <c r="C1856" t="s">
        <v>9139</v>
      </c>
      <c r="D1856" t="str">
        <f t="shared" si="28"/>
        <v>25600-3-NYR</v>
      </c>
    </row>
    <row r="1857" spans="1:4" x14ac:dyDescent="0.55000000000000004">
      <c r="A1857" t="s">
        <v>1974</v>
      </c>
      <c r="B1857" t="s">
        <v>9139</v>
      </c>
      <c r="C1857" t="s">
        <v>9139</v>
      </c>
      <c r="D1857" t="str">
        <f t="shared" si="28"/>
        <v>25600-5-NYR</v>
      </c>
    </row>
    <row r="1858" spans="1:4" x14ac:dyDescent="0.55000000000000004">
      <c r="A1858" t="s">
        <v>237</v>
      </c>
      <c r="B1858" t="s">
        <v>9139</v>
      </c>
      <c r="C1858" t="s">
        <v>9139</v>
      </c>
      <c r="D1858" t="str">
        <f t="shared" ref="D1858:D1921" si="29">LEFT(A1858,LEN(A1858))</f>
        <v>25600-6-NYR</v>
      </c>
    </row>
    <row r="1859" spans="1:4" x14ac:dyDescent="0.55000000000000004">
      <c r="A1859" t="s">
        <v>500</v>
      </c>
      <c r="B1859" t="s">
        <v>9139</v>
      </c>
      <c r="C1859" t="s">
        <v>9139</v>
      </c>
      <c r="D1859" t="str">
        <f t="shared" si="29"/>
        <v>25608-4-NYR</v>
      </c>
    </row>
    <row r="1860" spans="1:4" x14ac:dyDescent="0.55000000000000004">
      <c r="A1860" t="s">
        <v>3547</v>
      </c>
      <c r="B1860" t="s">
        <v>9139</v>
      </c>
      <c r="C1860" t="s">
        <v>9139</v>
      </c>
      <c r="D1860" t="str">
        <f t="shared" si="29"/>
        <v>25610-1-NYR</v>
      </c>
    </row>
    <row r="1861" spans="1:4" x14ac:dyDescent="0.55000000000000004">
      <c r="A1861" t="s">
        <v>4782</v>
      </c>
      <c r="B1861" t="s">
        <v>9139</v>
      </c>
      <c r="C1861" t="s">
        <v>9139</v>
      </c>
      <c r="D1861" t="str">
        <f t="shared" si="29"/>
        <v>25610-2-NYR</v>
      </c>
    </row>
    <row r="1862" spans="1:4" x14ac:dyDescent="0.55000000000000004">
      <c r="A1862" t="s">
        <v>2121</v>
      </c>
      <c r="B1862" t="s">
        <v>9139</v>
      </c>
      <c r="C1862" t="s">
        <v>9139</v>
      </c>
      <c r="D1862" t="str">
        <f t="shared" si="29"/>
        <v>25612-10-NYR</v>
      </c>
    </row>
    <row r="1863" spans="1:4" x14ac:dyDescent="0.55000000000000004">
      <c r="A1863" t="s">
        <v>1235</v>
      </c>
      <c r="B1863" t="s">
        <v>9139</v>
      </c>
      <c r="C1863" t="s">
        <v>9139</v>
      </c>
      <c r="D1863" t="str">
        <f t="shared" si="29"/>
        <v>25612-5-NYR</v>
      </c>
    </row>
    <row r="1864" spans="1:4" x14ac:dyDescent="0.55000000000000004">
      <c r="A1864" t="s">
        <v>2649</v>
      </c>
      <c r="B1864" t="s">
        <v>9139</v>
      </c>
      <c r="C1864" t="s">
        <v>9139</v>
      </c>
      <c r="D1864" t="str">
        <f t="shared" si="29"/>
        <v>25612-8-NYR</v>
      </c>
    </row>
    <row r="1865" spans="1:4" x14ac:dyDescent="0.55000000000000004">
      <c r="A1865" t="s">
        <v>5330</v>
      </c>
      <c r="B1865" t="s">
        <v>9139</v>
      </c>
      <c r="C1865" t="s">
        <v>9139</v>
      </c>
      <c r="D1865" t="str">
        <f t="shared" si="29"/>
        <v>25612-9-NYR</v>
      </c>
    </row>
    <row r="1866" spans="1:4" x14ac:dyDescent="0.55000000000000004">
      <c r="A1866" t="s">
        <v>4870</v>
      </c>
      <c r="B1866" t="s">
        <v>9139</v>
      </c>
      <c r="C1866" t="s">
        <v>9139</v>
      </c>
      <c r="D1866" t="str">
        <f t="shared" si="29"/>
        <v>25612-9-PP</v>
      </c>
    </row>
    <row r="1867" spans="1:4" x14ac:dyDescent="0.55000000000000004">
      <c r="A1867" t="s">
        <v>4335</v>
      </c>
      <c r="B1867" t="s">
        <v>9139</v>
      </c>
      <c r="C1867" t="s">
        <v>9139</v>
      </c>
      <c r="D1867" t="str">
        <f t="shared" si="29"/>
        <v>2640-0010</v>
      </c>
    </row>
    <row r="1868" spans="1:4" x14ac:dyDescent="0.55000000000000004">
      <c r="A1868" t="s">
        <v>490</v>
      </c>
      <c r="B1868" t="s">
        <v>9139</v>
      </c>
      <c r="C1868" t="s">
        <v>9139</v>
      </c>
      <c r="D1868" t="str">
        <f t="shared" si="29"/>
        <v>2MDWO-PO1</v>
      </c>
    </row>
    <row r="1869" spans="1:4" x14ac:dyDescent="0.55000000000000004">
      <c r="A1869" t="s">
        <v>4234</v>
      </c>
      <c r="B1869" t="s">
        <v>9139</v>
      </c>
      <c r="C1869" t="s">
        <v>9139</v>
      </c>
      <c r="D1869" t="str">
        <f t="shared" si="29"/>
        <v>3/4K-SS210</v>
      </c>
    </row>
    <row r="1870" spans="1:4" x14ac:dyDescent="0.55000000000000004">
      <c r="A1870" t="s">
        <v>1897</v>
      </c>
      <c r="B1870" t="s">
        <v>9139</v>
      </c>
      <c r="C1870" t="s">
        <v>9139</v>
      </c>
      <c r="D1870" t="str">
        <f t="shared" si="29"/>
        <v>300A</v>
      </c>
    </row>
    <row r="1871" spans="1:4" x14ac:dyDescent="0.55000000000000004">
      <c r="A1871" t="s">
        <v>1895</v>
      </c>
      <c r="B1871" t="s">
        <v>9139</v>
      </c>
      <c r="C1871" t="s">
        <v>9139</v>
      </c>
      <c r="D1871" t="str">
        <f t="shared" si="29"/>
        <v>300B</v>
      </c>
    </row>
    <row r="1872" spans="1:4" x14ac:dyDescent="0.55000000000000004">
      <c r="A1872" t="s">
        <v>1901</v>
      </c>
      <c r="B1872" t="s">
        <v>9139</v>
      </c>
      <c r="C1872" t="s">
        <v>9139</v>
      </c>
      <c r="D1872" t="str">
        <f t="shared" si="29"/>
        <v>300C</v>
      </c>
    </row>
    <row r="1873" spans="1:4" x14ac:dyDescent="0.55000000000000004">
      <c r="A1873" t="s">
        <v>1899</v>
      </c>
      <c r="B1873" t="s">
        <v>9139</v>
      </c>
      <c r="C1873" t="s">
        <v>9139</v>
      </c>
      <c r="D1873" t="str">
        <f t="shared" si="29"/>
        <v>300F</v>
      </c>
    </row>
    <row r="1874" spans="1:4" x14ac:dyDescent="0.55000000000000004">
      <c r="A1874" t="s">
        <v>1907</v>
      </c>
      <c r="B1874" t="s">
        <v>9139</v>
      </c>
      <c r="C1874" t="s">
        <v>9139</v>
      </c>
      <c r="D1874" t="str">
        <f t="shared" si="29"/>
        <v>300F200F</v>
      </c>
    </row>
    <row r="1875" spans="1:4" x14ac:dyDescent="0.55000000000000004">
      <c r="A1875" t="s">
        <v>1917</v>
      </c>
      <c r="B1875" t="s">
        <v>9139</v>
      </c>
      <c r="C1875" t="s">
        <v>9139</v>
      </c>
      <c r="D1875" t="str">
        <f t="shared" si="29"/>
        <v>300FF</v>
      </c>
    </row>
    <row r="1876" spans="1:4" x14ac:dyDescent="0.55000000000000004">
      <c r="A1876" t="s">
        <v>1893</v>
      </c>
      <c r="B1876" t="s">
        <v>9139</v>
      </c>
      <c r="C1876" t="s">
        <v>9139</v>
      </c>
      <c r="D1876" t="str">
        <f t="shared" si="29"/>
        <v>300G</v>
      </c>
    </row>
    <row r="1877" spans="1:4" x14ac:dyDescent="0.55000000000000004">
      <c r="A1877" t="s">
        <v>4360</v>
      </c>
      <c r="B1877" t="s">
        <v>9139</v>
      </c>
      <c r="C1877" t="s">
        <v>9139</v>
      </c>
      <c r="D1877" t="str">
        <f t="shared" si="29"/>
        <v>300PIH13</v>
      </c>
    </row>
    <row r="1878" spans="1:4" x14ac:dyDescent="0.55000000000000004">
      <c r="A1878" t="s">
        <v>3533</v>
      </c>
      <c r="B1878" t="s">
        <v>9139</v>
      </c>
      <c r="C1878" t="s">
        <v>9139</v>
      </c>
      <c r="D1878" t="str">
        <f t="shared" si="29"/>
        <v>3011-0006</v>
      </c>
    </row>
    <row r="1879" spans="1:4" x14ac:dyDescent="0.55000000000000004">
      <c r="A1879" t="s">
        <v>3901</v>
      </c>
      <c r="B1879" t="s">
        <v>9139</v>
      </c>
      <c r="C1879" t="s">
        <v>9139</v>
      </c>
      <c r="D1879" t="str">
        <f t="shared" si="29"/>
        <v>304-100112</v>
      </c>
    </row>
    <row r="1880" spans="1:4" x14ac:dyDescent="0.55000000000000004">
      <c r="A1880" t="s">
        <v>3903</v>
      </c>
      <c r="B1880" t="s">
        <v>9139</v>
      </c>
      <c r="C1880" t="s">
        <v>9139</v>
      </c>
      <c r="D1880" t="str">
        <f t="shared" si="29"/>
        <v>304-SE100</v>
      </c>
    </row>
    <row r="1881" spans="1:4" x14ac:dyDescent="0.55000000000000004">
      <c r="A1881" t="s">
        <v>3829</v>
      </c>
      <c r="B1881" t="s">
        <v>9139</v>
      </c>
      <c r="C1881" t="s">
        <v>9139</v>
      </c>
      <c r="D1881" t="str">
        <f t="shared" si="29"/>
        <v>32-04020</v>
      </c>
    </row>
    <row r="1882" spans="1:4" x14ac:dyDescent="0.55000000000000004">
      <c r="A1882" t="s">
        <v>4153</v>
      </c>
      <c r="B1882" t="s">
        <v>9139</v>
      </c>
      <c r="C1882" t="s">
        <v>9139</v>
      </c>
      <c r="D1882" t="str">
        <f t="shared" si="29"/>
        <v>333-0011-098</v>
      </c>
    </row>
    <row r="1883" spans="1:4" x14ac:dyDescent="0.55000000000000004">
      <c r="A1883" t="s">
        <v>3573</v>
      </c>
      <c r="B1883" t="s">
        <v>9139</v>
      </c>
      <c r="C1883" t="s">
        <v>9139</v>
      </c>
      <c r="D1883" t="str">
        <f t="shared" si="29"/>
        <v>3350-0079F</v>
      </c>
    </row>
    <row r="1884" spans="1:4" x14ac:dyDescent="0.55000000000000004">
      <c r="A1884" t="s">
        <v>2906</v>
      </c>
      <c r="B1884" t="s">
        <v>9139</v>
      </c>
      <c r="C1884" t="s">
        <v>9139</v>
      </c>
      <c r="D1884" t="str">
        <f t="shared" si="29"/>
        <v>3381-0043</v>
      </c>
    </row>
    <row r="1885" spans="1:4" x14ac:dyDescent="0.55000000000000004">
      <c r="A1885" t="s">
        <v>3531</v>
      </c>
      <c r="B1885" t="s">
        <v>9139</v>
      </c>
      <c r="C1885" t="s">
        <v>9139</v>
      </c>
      <c r="D1885" t="str">
        <f t="shared" si="29"/>
        <v>3430-0381</v>
      </c>
    </row>
    <row r="1886" spans="1:4" x14ac:dyDescent="0.55000000000000004">
      <c r="A1886" t="s">
        <v>5222</v>
      </c>
      <c r="B1886" t="s">
        <v>9139</v>
      </c>
      <c r="C1886" t="s">
        <v>9139</v>
      </c>
      <c r="D1886" t="str">
        <f t="shared" si="29"/>
        <v>3430-0390</v>
      </c>
    </row>
    <row r="1887" spans="1:4" x14ac:dyDescent="0.55000000000000004">
      <c r="A1887" t="s">
        <v>4164</v>
      </c>
      <c r="B1887" t="s">
        <v>9139</v>
      </c>
      <c r="C1887" t="s">
        <v>9139</v>
      </c>
      <c r="D1887" t="str">
        <f t="shared" si="29"/>
        <v>3430-0748</v>
      </c>
    </row>
    <row r="1888" spans="1:4" x14ac:dyDescent="0.55000000000000004">
      <c r="A1888" t="s">
        <v>4007</v>
      </c>
      <c r="B1888" t="s">
        <v>9139</v>
      </c>
      <c r="C1888" t="s">
        <v>9139</v>
      </c>
      <c r="D1888" t="str">
        <f t="shared" si="29"/>
        <v>344BE-23-C</v>
      </c>
    </row>
    <row r="1889" spans="1:4" x14ac:dyDescent="0.55000000000000004">
      <c r="A1889" t="s">
        <v>4346</v>
      </c>
      <c r="B1889" t="s">
        <v>9139</v>
      </c>
      <c r="C1889" t="s">
        <v>9139</v>
      </c>
      <c r="D1889" t="str">
        <f t="shared" si="29"/>
        <v>344BE-34-C</v>
      </c>
    </row>
    <row r="1890" spans="1:4" x14ac:dyDescent="0.55000000000000004">
      <c r="A1890" t="s">
        <v>4488</v>
      </c>
      <c r="B1890" t="s">
        <v>9139</v>
      </c>
      <c r="C1890" t="s">
        <v>9139</v>
      </c>
      <c r="D1890" t="str">
        <f t="shared" si="29"/>
        <v>344BEC-23-C</v>
      </c>
    </row>
    <row r="1891" spans="1:4" x14ac:dyDescent="0.55000000000000004">
      <c r="A1891" t="s">
        <v>2101</v>
      </c>
      <c r="B1891" t="s">
        <v>9139</v>
      </c>
      <c r="C1891" t="s">
        <v>9139</v>
      </c>
      <c r="D1891" t="str">
        <f t="shared" si="29"/>
        <v>344BEC-24-C</v>
      </c>
    </row>
    <row r="1892" spans="1:4" x14ac:dyDescent="0.55000000000000004">
      <c r="A1892" t="s">
        <v>2220</v>
      </c>
      <c r="B1892" t="s">
        <v>9139</v>
      </c>
      <c r="C1892" t="s">
        <v>9139</v>
      </c>
      <c r="D1892" t="str">
        <f t="shared" si="29"/>
        <v>344BEC-2F-C</v>
      </c>
    </row>
    <row r="1893" spans="1:4" x14ac:dyDescent="0.55000000000000004">
      <c r="A1893" t="s">
        <v>2355</v>
      </c>
      <c r="B1893" t="s">
        <v>9139</v>
      </c>
      <c r="C1893" t="s">
        <v>9139</v>
      </c>
      <c r="D1893" t="str">
        <f t="shared" si="29"/>
        <v>344BPR-34-03C</v>
      </c>
    </row>
    <row r="1894" spans="1:4" x14ac:dyDescent="0.55000000000000004">
      <c r="A1894" t="s">
        <v>1820</v>
      </c>
      <c r="B1894" t="s">
        <v>9139</v>
      </c>
      <c r="C1894" t="s">
        <v>9139</v>
      </c>
      <c r="D1894" t="str">
        <f t="shared" si="29"/>
        <v>344BRL-24-01C</v>
      </c>
    </row>
    <row r="1895" spans="1:4" x14ac:dyDescent="0.55000000000000004">
      <c r="A1895" t="s">
        <v>4348</v>
      </c>
      <c r="B1895" t="s">
        <v>9139</v>
      </c>
      <c r="C1895" t="s">
        <v>9139</v>
      </c>
      <c r="D1895" t="str">
        <f t="shared" si="29"/>
        <v>346BE-36-C</v>
      </c>
    </row>
    <row r="1896" spans="1:4" x14ac:dyDescent="0.55000000000000004">
      <c r="A1896" t="s">
        <v>1778</v>
      </c>
      <c r="B1896" t="s">
        <v>9139</v>
      </c>
      <c r="C1896" t="s">
        <v>9139</v>
      </c>
      <c r="D1896" t="str">
        <f t="shared" si="29"/>
        <v>350401</v>
      </c>
    </row>
    <row r="1897" spans="1:4" x14ac:dyDescent="0.55000000000000004">
      <c r="A1897" t="s">
        <v>4137</v>
      </c>
      <c r="B1897" t="s">
        <v>9139</v>
      </c>
      <c r="C1897" t="s">
        <v>9139</v>
      </c>
      <c r="D1897" t="str">
        <f t="shared" si="29"/>
        <v>400000041</v>
      </c>
    </row>
    <row r="1898" spans="1:4" x14ac:dyDescent="0.55000000000000004">
      <c r="A1898" t="s">
        <v>4127</v>
      </c>
      <c r="B1898" t="s">
        <v>9139</v>
      </c>
      <c r="C1898" t="s">
        <v>9139</v>
      </c>
      <c r="D1898" t="str">
        <f t="shared" si="29"/>
        <v>400200098</v>
      </c>
    </row>
    <row r="1899" spans="1:4" x14ac:dyDescent="0.55000000000000004">
      <c r="A1899" t="s">
        <v>2613</v>
      </c>
      <c r="B1899" t="s">
        <v>9139</v>
      </c>
      <c r="C1899" t="s">
        <v>9139</v>
      </c>
      <c r="D1899" t="str">
        <f t="shared" si="29"/>
        <v>40261-00</v>
      </c>
    </row>
    <row r="1900" spans="1:4" x14ac:dyDescent="0.55000000000000004">
      <c r="A1900" t="s">
        <v>225</v>
      </c>
      <c r="B1900" t="s">
        <v>9139</v>
      </c>
      <c r="C1900" t="s">
        <v>9139</v>
      </c>
      <c r="D1900" t="str">
        <f t="shared" si="29"/>
        <v>40290-05</v>
      </c>
    </row>
    <row r="1901" spans="1:4" x14ac:dyDescent="0.55000000000000004">
      <c r="A1901" t="s">
        <v>2661</v>
      </c>
      <c r="B1901" t="s">
        <v>9139</v>
      </c>
      <c r="C1901" t="s">
        <v>9139</v>
      </c>
      <c r="D1901" t="str">
        <f t="shared" si="29"/>
        <v>40400</v>
      </c>
    </row>
    <row r="1902" spans="1:4" x14ac:dyDescent="0.55000000000000004">
      <c r="A1902" t="s">
        <v>2611</v>
      </c>
      <c r="B1902" t="s">
        <v>9139</v>
      </c>
      <c r="C1902" t="s">
        <v>9139</v>
      </c>
      <c r="D1902" t="str">
        <f t="shared" si="29"/>
        <v>40424-05</v>
      </c>
    </row>
    <row r="1903" spans="1:4" x14ac:dyDescent="0.55000000000000004">
      <c r="A1903" t="s">
        <v>223</v>
      </c>
      <c r="B1903" t="s">
        <v>9139</v>
      </c>
      <c r="C1903" t="s">
        <v>9139</v>
      </c>
      <c r="D1903" t="str">
        <f t="shared" si="29"/>
        <v>41110-00</v>
      </c>
    </row>
    <row r="1904" spans="1:4" x14ac:dyDescent="0.55000000000000004">
      <c r="A1904" t="s">
        <v>221</v>
      </c>
      <c r="B1904" t="s">
        <v>9139</v>
      </c>
      <c r="C1904" t="s">
        <v>9139</v>
      </c>
      <c r="D1904" t="str">
        <f t="shared" si="29"/>
        <v>41200-00</v>
      </c>
    </row>
    <row r="1905" spans="1:4" x14ac:dyDescent="0.55000000000000004">
      <c r="A1905" t="s">
        <v>2431</v>
      </c>
      <c r="B1905" t="s">
        <v>9139</v>
      </c>
      <c r="C1905" t="s">
        <v>9139</v>
      </c>
      <c r="D1905" t="str">
        <f t="shared" si="29"/>
        <v>4193A-40-24SS</v>
      </c>
    </row>
    <row r="1906" spans="1:4" x14ac:dyDescent="0.55000000000000004">
      <c r="A1906" t="s">
        <v>2040</v>
      </c>
      <c r="B1906" t="s">
        <v>9139</v>
      </c>
      <c r="C1906" t="s">
        <v>9139</v>
      </c>
      <c r="D1906" t="str">
        <f t="shared" si="29"/>
        <v>4193A-PP-10-50S</v>
      </c>
    </row>
    <row r="1907" spans="1:4" x14ac:dyDescent="0.55000000000000004">
      <c r="A1907" t="s">
        <v>4618</v>
      </c>
      <c r="B1907" t="s">
        <v>9139</v>
      </c>
      <c r="C1907" t="s">
        <v>9139</v>
      </c>
      <c r="D1907" t="str">
        <f t="shared" si="29"/>
        <v>4193A-PP-5-50SS</v>
      </c>
    </row>
    <row r="1908" spans="1:4" x14ac:dyDescent="0.55000000000000004">
      <c r="A1908" t="s">
        <v>2430</v>
      </c>
      <c r="B1908" t="s">
        <v>9139</v>
      </c>
      <c r="C1908" t="s">
        <v>9139</v>
      </c>
      <c r="D1908" t="str">
        <f t="shared" si="29"/>
        <v>4193A-SS-5-50SS</v>
      </c>
    </row>
    <row r="1909" spans="1:4" x14ac:dyDescent="0.55000000000000004">
      <c r="A1909" t="s">
        <v>4333</v>
      </c>
      <c r="B1909" t="s">
        <v>9139</v>
      </c>
      <c r="C1909" t="s">
        <v>9139</v>
      </c>
      <c r="D1909" t="str">
        <f t="shared" si="29"/>
        <v>4200-0050V</v>
      </c>
    </row>
    <row r="1910" spans="1:4" x14ac:dyDescent="0.55000000000000004">
      <c r="A1910" t="s">
        <v>188</v>
      </c>
      <c r="B1910" t="s">
        <v>9139</v>
      </c>
      <c r="C1910" t="s">
        <v>9139</v>
      </c>
      <c r="D1910" t="str">
        <f t="shared" si="29"/>
        <v>4211-035</v>
      </c>
    </row>
    <row r="1911" spans="1:4" x14ac:dyDescent="0.55000000000000004">
      <c r="A1911" t="s">
        <v>4600</v>
      </c>
      <c r="B1911" t="s">
        <v>9139</v>
      </c>
      <c r="C1911" t="s">
        <v>9139</v>
      </c>
      <c r="D1911" t="str">
        <f t="shared" si="29"/>
        <v>422-0000-059</v>
      </c>
    </row>
    <row r="1912" spans="1:4" x14ac:dyDescent="0.55000000000000004">
      <c r="A1912" t="s">
        <v>4654</v>
      </c>
      <c r="B1912" t="s">
        <v>9139</v>
      </c>
      <c r="C1912" t="s">
        <v>9139</v>
      </c>
      <c r="D1912" t="str">
        <f t="shared" si="29"/>
        <v>4223N-B323-00</v>
      </c>
    </row>
    <row r="1913" spans="1:4" x14ac:dyDescent="0.55000000000000004">
      <c r="A1913" t="s">
        <v>4331</v>
      </c>
      <c r="B1913" t="s">
        <v>9139</v>
      </c>
      <c r="C1913" t="s">
        <v>9139</v>
      </c>
      <c r="D1913" t="str">
        <f t="shared" si="29"/>
        <v>4223N-B324</v>
      </c>
    </row>
    <row r="1914" spans="1:4" x14ac:dyDescent="0.55000000000000004">
      <c r="A1914" t="s">
        <v>3364</v>
      </c>
      <c r="B1914" t="s">
        <v>9139</v>
      </c>
      <c r="C1914" t="s">
        <v>9139</v>
      </c>
      <c r="D1914" t="str">
        <f t="shared" si="29"/>
        <v>4311-035</v>
      </c>
    </row>
    <row r="1915" spans="1:4" x14ac:dyDescent="0.55000000000000004">
      <c r="A1915" t="s">
        <v>1836</v>
      </c>
      <c r="B1915" t="s">
        <v>9139</v>
      </c>
      <c r="C1915" t="s">
        <v>9139</v>
      </c>
      <c r="D1915" t="str">
        <f t="shared" si="29"/>
        <v>431EC-2-D</v>
      </c>
    </row>
    <row r="1916" spans="1:4" x14ac:dyDescent="0.55000000000000004">
      <c r="A1916" t="s">
        <v>4745</v>
      </c>
      <c r="B1916" t="s">
        <v>9139</v>
      </c>
      <c r="C1916" t="s">
        <v>9139</v>
      </c>
      <c r="D1916" t="str">
        <f t="shared" si="29"/>
        <v>444BE-44T4T-C</v>
      </c>
    </row>
    <row r="1917" spans="1:4" x14ac:dyDescent="0.55000000000000004">
      <c r="A1917" t="s">
        <v>3894</v>
      </c>
      <c r="B1917" t="s">
        <v>9139</v>
      </c>
      <c r="C1917" t="s">
        <v>9139</v>
      </c>
      <c r="D1917" t="str">
        <f t="shared" si="29"/>
        <v>45-05508</v>
      </c>
    </row>
    <row r="1918" spans="1:4" x14ac:dyDescent="0.55000000000000004">
      <c r="A1918" t="s">
        <v>3702</v>
      </c>
      <c r="B1918" t="s">
        <v>9139</v>
      </c>
      <c r="C1918" t="s">
        <v>9139</v>
      </c>
      <c r="D1918" t="str">
        <f t="shared" si="29"/>
        <v>45-05765</v>
      </c>
    </row>
    <row r="1919" spans="1:4" x14ac:dyDescent="0.55000000000000004">
      <c r="A1919" t="s">
        <v>3413</v>
      </c>
      <c r="B1919" t="s">
        <v>9139</v>
      </c>
      <c r="C1919" t="s">
        <v>9139</v>
      </c>
      <c r="D1919" t="str">
        <f t="shared" si="29"/>
        <v>45-05775</v>
      </c>
    </row>
    <row r="1920" spans="1:4" x14ac:dyDescent="0.55000000000000004">
      <c r="A1920" t="s">
        <v>3345</v>
      </c>
      <c r="B1920" t="s">
        <v>9139</v>
      </c>
      <c r="C1920" t="s">
        <v>9139</v>
      </c>
      <c r="D1920" t="str">
        <f t="shared" si="29"/>
        <v>45-05787</v>
      </c>
    </row>
    <row r="1921" spans="1:4" x14ac:dyDescent="0.55000000000000004">
      <c r="A1921" t="s">
        <v>1600</v>
      </c>
      <c r="B1921" t="s">
        <v>9139</v>
      </c>
      <c r="C1921" t="s">
        <v>9139</v>
      </c>
      <c r="D1921" t="str">
        <f t="shared" si="29"/>
        <v>4514-NY-10</v>
      </c>
    </row>
    <row r="1922" spans="1:4" x14ac:dyDescent="0.55000000000000004">
      <c r="A1922" t="s">
        <v>1839</v>
      </c>
      <c r="B1922" t="s">
        <v>9139</v>
      </c>
      <c r="C1922" t="s">
        <v>9139</v>
      </c>
      <c r="D1922" t="str">
        <f t="shared" ref="D1922:D1985" si="30">LEFT(A1922,LEN(A1922))</f>
        <v>45529-1/2</v>
      </c>
    </row>
    <row r="1923" spans="1:4" x14ac:dyDescent="0.55000000000000004">
      <c r="A1923" t="s">
        <v>978</v>
      </c>
      <c r="B1923" t="s">
        <v>9139</v>
      </c>
      <c r="C1923" t="s">
        <v>9139</v>
      </c>
      <c r="D1923" t="str">
        <f t="shared" si="30"/>
        <v>464820200S1R</v>
      </c>
    </row>
    <row r="1924" spans="1:4" x14ac:dyDescent="0.55000000000000004">
      <c r="A1924" t="s">
        <v>1476</v>
      </c>
      <c r="B1924" t="s">
        <v>9139</v>
      </c>
      <c r="C1924" t="s">
        <v>9139</v>
      </c>
      <c r="D1924" t="str">
        <f t="shared" si="30"/>
        <v>4673-18</v>
      </c>
    </row>
    <row r="1925" spans="1:4" x14ac:dyDescent="0.55000000000000004">
      <c r="A1925" t="s">
        <v>999</v>
      </c>
      <c r="B1925" t="s">
        <v>9139</v>
      </c>
      <c r="C1925" t="s">
        <v>9139</v>
      </c>
      <c r="D1925" t="str">
        <f t="shared" si="30"/>
        <v>4676-NYB-1/4</v>
      </c>
    </row>
    <row r="1926" spans="1:4" x14ac:dyDescent="0.55000000000000004">
      <c r="A1926" t="s">
        <v>3301</v>
      </c>
      <c r="B1926" t="s">
        <v>9139</v>
      </c>
      <c r="C1926" t="s">
        <v>9139</v>
      </c>
      <c r="D1926" t="str">
        <f t="shared" si="30"/>
        <v>4727</v>
      </c>
    </row>
    <row r="1927" spans="1:4" x14ac:dyDescent="0.55000000000000004">
      <c r="A1927" t="s">
        <v>5300</v>
      </c>
      <c r="B1927" t="s">
        <v>9139</v>
      </c>
      <c r="C1927" t="s">
        <v>9139</v>
      </c>
      <c r="D1927" t="str">
        <f t="shared" si="30"/>
        <v>490003600</v>
      </c>
    </row>
    <row r="1928" spans="1:4" x14ac:dyDescent="0.55000000000000004">
      <c r="A1928" t="s">
        <v>1822</v>
      </c>
      <c r="B1928" t="s">
        <v>9139</v>
      </c>
      <c r="C1928" t="s">
        <v>9139</v>
      </c>
      <c r="D1928" t="str">
        <f t="shared" si="30"/>
        <v>50515-25DP</v>
      </c>
    </row>
    <row r="1929" spans="1:4" x14ac:dyDescent="0.55000000000000004">
      <c r="A1929" t="s">
        <v>1828</v>
      </c>
      <c r="B1929" t="s">
        <v>9139</v>
      </c>
      <c r="C1929" t="s">
        <v>9139</v>
      </c>
      <c r="D1929" t="str">
        <f t="shared" si="30"/>
        <v>5053-50-SS</v>
      </c>
    </row>
    <row r="1930" spans="1:4" x14ac:dyDescent="0.55000000000000004">
      <c r="A1930" t="s">
        <v>3266</v>
      </c>
      <c r="B1930" t="s">
        <v>9139</v>
      </c>
      <c r="C1930" t="s">
        <v>9139</v>
      </c>
      <c r="D1930" t="str">
        <f t="shared" si="30"/>
        <v>5210C-F</v>
      </c>
    </row>
    <row r="1931" spans="1:4" x14ac:dyDescent="0.55000000000000004">
      <c r="A1931" t="s">
        <v>4596</v>
      </c>
      <c r="B1931" t="s">
        <v>9139</v>
      </c>
      <c r="C1931" t="s">
        <v>9139</v>
      </c>
      <c r="D1931" t="str">
        <f t="shared" si="30"/>
        <v>524-0002-063</v>
      </c>
    </row>
    <row r="1932" spans="1:4" x14ac:dyDescent="0.55000000000000004">
      <c r="A1932" t="s">
        <v>191</v>
      </c>
      <c r="B1932" t="s">
        <v>9139</v>
      </c>
      <c r="C1932" t="s">
        <v>9139</v>
      </c>
      <c r="D1932" t="str">
        <f t="shared" si="30"/>
        <v>5330C-HX</v>
      </c>
    </row>
    <row r="1933" spans="1:4" x14ac:dyDescent="0.55000000000000004">
      <c r="A1933" t="s">
        <v>3734</v>
      </c>
      <c r="B1933" t="s">
        <v>9139</v>
      </c>
      <c r="C1933" t="s">
        <v>9139</v>
      </c>
      <c r="D1933" t="str">
        <f t="shared" si="30"/>
        <v>5330C-RX</v>
      </c>
    </row>
    <row r="1934" spans="1:4" x14ac:dyDescent="0.55000000000000004">
      <c r="A1934" t="s">
        <v>3303</v>
      </c>
      <c r="B1934" t="s">
        <v>9139</v>
      </c>
      <c r="C1934" t="s">
        <v>9139</v>
      </c>
      <c r="D1934" t="str">
        <f t="shared" si="30"/>
        <v>5500-X3</v>
      </c>
    </row>
    <row r="1935" spans="1:4" x14ac:dyDescent="0.55000000000000004">
      <c r="A1935" t="s">
        <v>1474</v>
      </c>
      <c r="B1935" t="s">
        <v>9139</v>
      </c>
      <c r="C1935" t="s">
        <v>9139</v>
      </c>
      <c r="D1935" t="str">
        <f t="shared" si="30"/>
        <v>5500-X5</v>
      </c>
    </row>
    <row r="1936" spans="1:4" x14ac:dyDescent="0.55000000000000004">
      <c r="A1936" t="s">
        <v>4358</v>
      </c>
      <c r="B1936" t="s">
        <v>9139</v>
      </c>
      <c r="C1936" t="s">
        <v>9139</v>
      </c>
      <c r="D1936" t="str">
        <f t="shared" si="30"/>
        <v>5500-X8</v>
      </c>
    </row>
    <row r="1937" spans="1:4" x14ac:dyDescent="0.55000000000000004">
      <c r="A1937" t="s">
        <v>2218</v>
      </c>
      <c r="B1937" t="s">
        <v>9139</v>
      </c>
      <c r="C1937" t="s">
        <v>9139</v>
      </c>
      <c r="D1937" t="str">
        <f t="shared" si="30"/>
        <v>55245-50</v>
      </c>
    </row>
    <row r="1938" spans="1:4" x14ac:dyDescent="0.55000000000000004">
      <c r="A1938" t="s">
        <v>3859</v>
      </c>
      <c r="B1938" t="s">
        <v>9139</v>
      </c>
      <c r="C1938" t="s">
        <v>9139</v>
      </c>
      <c r="D1938" t="str">
        <f t="shared" si="30"/>
        <v>55280-1-05</v>
      </c>
    </row>
    <row r="1939" spans="1:4" x14ac:dyDescent="0.55000000000000004">
      <c r="A1939" t="s">
        <v>5302</v>
      </c>
      <c r="B1939" t="s">
        <v>9139</v>
      </c>
      <c r="C1939" t="s">
        <v>9139</v>
      </c>
      <c r="D1939" t="str">
        <f t="shared" si="30"/>
        <v>560708090</v>
      </c>
    </row>
    <row r="1940" spans="1:4" x14ac:dyDescent="0.55000000000000004">
      <c r="A1940" t="s">
        <v>3861</v>
      </c>
      <c r="B1940" t="s">
        <v>9139</v>
      </c>
      <c r="C1940" t="s">
        <v>9139</v>
      </c>
      <c r="D1940" t="str">
        <f t="shared" si="30"/>
        <v>56720-1/8-F</v>
      </c>
    </row>
    <row r="1941" spans="1:4" x14ac:dyDescent="0.55000000000000004">
      <c r="A1941" t="s">
        <v>5030</v>
      </c>
      <c r="B1941" t="s">
        <v>9139</v>
      </c>
      <c r="C1941" t="s">
        <v>9139</v>
      </c>
      <c r="D1941" t="str">
        <f t="shared" si="30"/>
        <v>57-00003</v>
      </c>
    </row>
    <row r="1942" spans="1:4" x14ac:dyDescent="0.55000000000000004">
      <c r="A1942" t="s">
        <v>1838</v>
      </c>
      <c r="B1942" t="s">
        <v>9139</v>
      </c>
      <c r="C1942" t="s">
        <v>9139</v>
      </c>
      <c r="D1942" t="str">
        <f t="shared" si="30"/>
        <v>58480E-30</v>
      </c>
    </row>
    <row r="1943" spans="1:4" x14ac:dyDescent="0.55000000000000004">
      <c r="A1943" t="s">
        <v>3402</v>
      </c>
      <c r="B1943" t="s">
        <v>9139</v>
      </c>
      <c r="C1943" t="s">
        <v>9139</v>
      </c>
      <c r="D1943" t="str">
        <f t="shared" si="30"/>
        <v>5880-3/4-2TOC20</v>
      </c>
    </row>
    <row r="1944" spans="1:4" x14ac:dyDescent="0.55000000000000004">
      <c r="A1944" t="s">
        <v>4117</v>
      </c>
      <c r="B1944" t="s">
        <v>9139</v>
      </c>
      <c r="C1944" t="s">
        <v>9139</v>
      </c>
      <c r="D1944" t="str">
        <f t="shared" si="30"/>
        <v>600000174</v>
      </c>
    </row>
    <row r="1945" spans="1:4" x14ac:dyDescent="0.55000000000000004">
      <c r="A1945" t="s">
        <v>4119</v>
      </c>
      <c r="B1945" t="s">
        <v>9139</v>
      </c>
      <c r="C1945" t="s">
        <v>9139</v>
      </c>
      <c r="D1945" t="str">
        <f t="shared" si="30"/>
        <v>600000175</v>
      </c>
    </row>
    <row r="1946" spans="1:4" x14ac:dyDescent="0.55000000000000004">
      <c r="A1946" t="s">
        <v>4133</v>
      </c>
      <c r="B1946" t="s">
        <v>9139</v>
      </c>
      <c r="C1946" t="s">
        <v>9139</v>
      </c>
      <c r="D1946" t="str">
        <f t="shared" si="30"/>
        <v>600000176</v>
      </c>
    </row>
    <row r="1947" spans="1:4" x14ac:dyDescent="0.55000000000000004">
      <c r="A1947" t="s">
        <v>4121</v>
      </c>
      <c r="B1947" t="s">
        <v>9139</v>
      </c>
      <c r="C1947" t="s">
        <v>9139</v>
      </c>
      <c r="D1947" t="str">
        <f t="shared" si="30"/>
        <v>600000177</v>
      </c>
    </row>
    <row r="1948" spans="1:4" x14ac:dyDescent="0.55000000000000004">
      <c r="A1948" t="s">
        <v>3343</v>
      </c>
      <c r="B1948" t="s">
        <v>9139</v>
      </c>
      <c r="C1948" t="s">
        <v>9139</v>
      </c>
      <c r="D1948" t="str">
        <f t="shared" si="30"/>
        <v>60-10081</v>
      </c>
    </row>
    <row r="1949" spans="1:4" x14ac:dyDescent="0.55000000000000004">
      <c r="A1949" t="s">
        <v>3082</v>
      </c>
      <c r="B1949" t="s">
        <v>9139</v>
      </c>
      <c r="C1949" t="s">
        <v>9139</v>
      </c>
      <c r="D1949" t="str">
        <f t="shared" si="30"/>
        <v>6053-400</v>
      </c>
    </row>
    <row r="1950" spans="1:4" x14ac:dyDescent="0.55000000000000004">
      <c r="A1950" t="s">
        <v>2094</v>
      </c>
      <c r="B1950" t="s">
        <v>9139</v>
      </c>
      <c r="C1950" t="s">
        <v>9139</v>
      </c>
      <c r="D1950" t="str">
        <f t="shared" si="30"/>
        <v>610000151</v>
      </c>
    </row>
    <row r="1951" spans="1:4" x14ac:dyDescent="0.55000000000000004">
      <c r="A1951" t="s">
        <v>2687</v>
      </c>
      <c r="B1951" t="s">
        <v>9139</v>
      </c>
      <c r="C1951" t="s">
        <v>9139</v>
      </c>
      <c r="D1951" t="str">
        <f t="shared" si="30"/>
        <v>610000152</v>
      </c>
    </row>
    <row r="1952" spans="1:4" x14ac:dyDescent="0.55000000000000004">
      <c r="A1952" t="s">
        <v>4043</v>
      </c>
      <c r="B1952" t="s">
        <v>9139</v>
      </c>
      <c r="C1952" t="s">
        <v>9139</v>
      </c>
      <c r="D1952" t="str">
        <f t="shared" si="30"/>
        <v>610000155</v>
      </c>
    </row>
    <row r="1953" spans="1:4" x14ac:dyDescent="0.55000000000000004">
      <c r="A1953" t="s">
        <v>2681</v>
      </c>
      <c r="B1953" t="s">
        <v>9139</v>
      </c>
      <c r="C1953" t="s">
        <v>9139</v>
      </c>
      <c r="D1953" t="str">
        <f t="shared" si="30"/>
        <v>610000160</v>
      </c>
    </row>
    <row r="1954" spans="1:4" x14ac:dyDescent="0.55000000000000004">
      <c r="A1954" t="s">
        <v>2683</v>
      </c>
      <c r="B1954" t="s">
        <v>9139</v>
      </c>
      <c r="C1954" t="s">
        <v>9139</v>
      </c>
      <c r="D1954" t="str">
        <f t="shared" si="30"/>
        <v>640020000</v>
      </c>
    </row>
    <row r="1955" spans="1:4" x14ac:dyDescent="0.55000000000000004">
      <c r="A1955" t="s">
        <v>2685</v>
      </c>
      <c r="B1955" t="s">
        <v>9139</v>
      </c>
      <c r="C1955" t="s">
        <v>9139</v>
      </c>
      <c r="D1955" t="str">
        <f t="shared" si="30"/>
        <v>640020002</v>
      </c>
    </row>
    <row r="1956" spans="1:4" x14ac:dyDescent="0.55000000000000004">
      <c r="A1956" t="s">
        <v>4035</v>
      </c>
      <c r="B1956" t="s">
        <v>9139</v>
      </c>
      <c r="C1956" t="s">
        <v>9139</v>
      </c>
      <c r="D1956" t="str">
        <f t="shared" si="30"/>
        <v>640100111</v>
      </c>
    </row>
    <row r="1957" spans="1:4" x14ac:dyDescent="0.55000000000000004">
      <c r="A1957" t="s">
        <v>1074</v>
      </c>
      <c r="B1957" t="s">
        <v>9139</v>
      </c>
      <c r="C1957" t="s">
        <v>9139</v>
      </c>
      <c r="D1957" t="str">
        <f t="shared" si="30"/>
        <v>640100132</v>
      </c>
    </row>
    <row r="1958" spans="1:4" x14ac:dyDescent="0.55000000000000004">
      <c r="A1958" t="s">
        <v>4147</v>
      </c>
      <c r="B1958" t="s">
        <v>9139</v>
      </c>
      <c r="C1958" t="s">
        <v>9139</v>
      </c>
      <c r="D1958" t="str">
        <f t="shared" si="30"/>
        <v>640100205</v>
      </c>
    </row>
    <row r="1959" spans="1:4" x14ac:dyDescent="0.55000000000000004">
      <c r="A1959" t="s">
        <v>2296</v>
      </c>
      <c r="B1959" t="s">
        <v>9139</v>
      </c>
      <c r="C1959" t="s">
        <v>9139</v>
      </c>
      <c r="D1959" t="str">
        <f t="shared" si="30"/>
        <v>64-50031</v>
      </c>
    </row>
    <row r="1960" spans="1:4" x14ac:dyDescent="0.55000000000000004">
      <c r="A1960" t="s">
        <v>1478</v>
      </c>
      <c r="B1960" t="s">
        <v>9139</v>
      </c>
      <c r="C1960" t="s">
        <v>9139</v>
      </c>
      <c r="D1960" t="str">
        <f t="shared" si="30"/>
        <v>6466</v>
      </c>
    </row>
    <row r="1961" spans="1:4" x14ac:dyDescent="0.55000000000000004">
      <c r="A1961" t="s">
        <v>3341</v>
      </c>
      <c r="B1961" t="s">
        <v>9139</v>
      </c>
      <c r="C1961" t="s">
        <v>9139</v>
      </c>
      <c r="D1961" t="str">
        <f t="shared" si="30"/>
        <v>65-05179</v>
      </c>
    </row>
    <row r="1962" spans="1:4" x14ac:dyDescent="0.55000000000000004">
      <c r="A1962" t="s">
        <v>1130</v>
      </c>
      <c r="B1962" t="s">
        <v>9139</v>
      </c>
      <c r="C1962" t="s">
        <v>9139</v>
      </c>
      <c r="D1962" t="str">
        <f t="shared" si="30"/>
        <v>660000150</v>
      </c>
    </row>
    <row r="1963" spans="1:4" x14ac:dyDescent="0.55000000000000004">
      <c r="A1963" t="s">
        <v>3084</v>
      </c>
      <c r="B1963" t="s">
        <v>9139</v>
      </c>
      <c r="C1963" t="s">
        <v>9139</v>
      </c>
      <c r="D1963" t="str">
        <f t="shared" si="30"/>
        <v>6671-18</v>
      </c>
    </row>
    <row r="1964" spans="1:4" x14ac:dyDescent="0.55000000000000004">
      <c r="A1964" t="s">
        <v>3299</v>
      </c>
      <c r="B1964" t="s">
        <v>9139</v>
      </c>
      <c r="C1964" t="s">
        <v>9139</v>
      </c>
      <c r="D1964" t="str">
        <f t="shared" si="30"/>
        <v>6671-24</v>
      </c>
    </row>
    <row r="1965" spans="1:4" x14ac:dyDescent="0.55000000000000004">
      <c r="A1965" t="s">
        <v>2292</v>
      </c>
      <c r="B1965" t="s">
        <v>9139</v>
      </c>
      <c r="C1965" t="s">
        <v>9139</v>
      </c>
      <c r="D1965" t="str">
        <f t="shared" si="30"/>
        <v>67-20004</v>
      </c>
    </row>
    <row r="1966" spans="1:4" x14ac:dyDescent="0.55000000000000004">
      <c r="A1966" t="s">
        <v>5337</v>
      </c>
      <c r="B1966" t="s">
        <v>9139</v>
      </c>
      <c r="C1966" t="s">
        <v>9139</v>
      </c>
      <c r="D1966" t="str">
        <f t="shared" si="30"/>
        <v>680000026</v>
      </c>
    </row>
    <row r="1967" spans="1:4" x14ac:dyDescent="0.55000000000000004">
      <c r="A1967" t="s">
        <v>840</v>
      </c>
      <c r="B1967" t="s">
        <v>9139</v>
      </c>
      <c r="C1967" t="s">
        <v>9139</v>
      </c>
      <c r="D1967" t="str">
        <f t="shared" si="30"/>
        <v>690001195</v>
      </c>
    </row>
    <row r="1968" spans="1:4" x14ac:dyDescent="0.55000000000000004">
      <c r="A1968" t="s">
        <v>2679</v>
      </c>
      <c r="B1968" t="s">
        <v>9139</v>
      </c>
      <c r="C1968" t="s">
        <v>9139</v>
      </c>
      <c r="D1968" t="str">
        <f t="shared" si="30"/>
        <v>690001538</v>
      </c>
    </row>
    <row r="1969" spans="1:4" x14ac:dyDescent="0.55000000000000004">
      <c r="A1969" t="s">
        <v>4135</v>
      </c>
      <c r="B1969" t="s">
        <v>9139</v>
      </c>
      <c r="C1969" t="s">
        <v>9139</v>
      </c>
      <c r="D1969" t="str">
        <f t="shared" si="30"/>
        <v>700000531</v>
      </c>
    </row>
    <row r="1970" spans="1:4" x14ac:dyDescent="0.55000000000000004">
      <c r="A1970" t="s">
        <v>2251</v>
      </c>
      <c r="B1970" t="s">
        <v>9139</v>
      </c>
      <c r="C1970" t="s">
        <v>9139</v>
      </c>
      <c r="D1970" t="str">
        <f t="shared" si="30"/>
        <v>75A1/4/SA</v>
      </c>
    </row>
    <row r="1971" spans="1:4" x14ac:dyDescent="0.55000000000000004">
      <c r="A1971" t="s">
        <v>4893</v>
      </c>
      <c r="B1971" t="s">
        <v>9139</v>
      </c>
      <c r="C1971" t="s">
        <v>9139</v>
      </c>
      <c r="D1971" t="str">
        <f t="shared" si="30"/>
        <v>7715-24</v>
      </c>
    </row>
    <row r="1972" spans="1:4" x14ac:dyDescent="0.55000000000000004">
      <c r="A1972" t="s">
        <v>3831</v>
      </c>
      <c r="B1972" t="s">
        <v>9139</v>
      </c>
      <c r="C1972" t="s">
        <v>9139</v>
      </c>
      <c r="D1972" t="str">
        <f t="shared" si="30"/>
        <v>78-08067</v>
      </c>
    </row>
    <row r="1973" spans="1:4" x14ac:dyDescent="0.55000000000000004">
      <c r="A1973" t="s">
        <v>5064</v>
      </c>
      <c r="B1973" t="s">
        <v>9139</v>
      </c>
      <c r="C1973" t="s">
        <v>9139</v>
      </c>
      <c r="D1973" t="str">
        <f t="shared" si="30"/>
        <v>78-50155</v>
      </c>
    </row>
    <row r="1974" spans="1:4" x14ac:dyDescent="0.55000000000000004">
      <c r="A1974" t="s">
        <v>870</v>
      </c>
      <c r="B1974" t="s">
        <v>9139</v>
      </c>
      <c r="C1974" t="s">
        <v>9139</v>
      </c>
      <c r="D1974" t="str">
        <f t="shared" si="30"/>
        <v>8000-343-236</v>
      </c>
    </row>
    <row r="1975" spans="1:4" x14ac:dyDescent="0.55000000000000004">
      <c r="A1975" t="s">
        <v>3610</v>
      </c>
      <c r="B1975" t="s">
        <v>9139</v>
      </c>
      <c r="C1975" t="s">
        <v>9139</v>
      </c>
      <c r="D1975" t="str">
        <f t="shared" si="30"/>
        <v>8000-543-238</v>
      </c>
    </row>
    <row r="1976" spans="1:4" x14ac:dyDescent="0.55000000000000004">
      <c r="A1976" t="s">
        <v>289</v>
      </c>
      <c r="B1976" t="s">
        <v>9139</v>
      </c>
      <c r="C1976" t="s">
        <v>9139</v>
      </c>
      <c r="D1976" t="str">
        <f t="shared" si="30"/>
        <v>8000-543-936</v>
      </c>
    </row>
    <row r="1977" spans="1:4" x14ac:dyDescent="0.55000000000000004">
      <c r="A1977" t="s">
        <v>3719</v>
      </c>
      <c r="B1977" t="s">
        <v>9139</v>
      </c>
      <c r="C1977" t="s">
        <v>9139</v>
      </c>
      <c r="D1977" t="str">
        <f t="shared" si="30"/>
        <v>8000-712-288</v>
      </c>
    </row>
    <row r="1978" spans="1:4" x14ac:dyDescent="0.55000000000000004">
      <c r="A1978" t="s">
        <v>1419</v>
      </c>
      <c r="B1978" t="s">
        <v>9139</v>
      </c>
      <c r="C1978" t="s">
        <v>9139</v>
      </c>
      <c r="D1978" t="str">
        <f t="shared" si="30"/>
        <v>8000-713-238</v>
      </c>
    </row>
    <row r="1979" spans="1:4" x14ac:dyDescent="0.55000000000000004">
      <c r="A1979" t="s">
        <v>702</v>
      </c>
      <c r="B1979" t="s">
        <v>9139</v>
      </c>
      <c r="C1979" t="s">
        <v>9139</v>
      </c>
      <c r="D1979" t="str">
        <f t="shared" si="30"/>
        <v>8000-812-288</v>
      </c>
    </row>
    <row r="1980" spans="1:4" x14ac:dyDescent="0.55000000000000004">
      <c r="A1980" t="s">
        <v>896</v>
      </c>
      <c r="B1980" t="s">
        <v>9139</v>
      </c>
      <c r="C1980" t="s">
        <v>9139</v>
      </c>
      <c r="D1980" t="str">
        <f t="shared" si="30"/>
        <v>8000-812-289</v>
      </c>
    </row>
    <row r="1981" spans="1:4" x14ac:dyDescent="0.55000000000000004">
      <c r="A1981" t="s">
        <v>3026</v>
      </c>
      <c r="B1981" t="s">
        <v>9139</v>
      </c>
      <c r="C1981" t="s">
        <v>9139</v>
      </c>
      <c r="D1981" t="str">
        <f t="shared" si="30"/>
        <v>8007-593-836</v>
      </c>
    </row>
    <row r="1982" spans="1:4" x14ac:dyDescent="0.55000000000000004">
      <c r="A1982" t="s">
        <v>1243</v>
      </c>
      <c r="B1982" t="s">
        <v>9139</v>
      </c>
      <c r="C1982" t="s">
        <v>9139</v>
      </c>
      <c r="D1982" t="str">
        <f t="shared" si="30"/>
        <v>8020-833-238</v>
      </c>
    </row>
    <row r="1983" spans="1:4" x14ac:dyDescent="0.55000000000000004">
      <c r="A1983" t="s">
        <v>4207</v>
      </c>
      <c r="B1983" t="s">
        <v>9139</v>
      </c>
      <c r="C1983" t="s">
        <v>9139</v>
      </c>
      <c r="D1983" t="str">
        <f t="shared" si="30"/>
        <v>8025-213-256</v>
      </c>
    </row>
    <row r="1984" spans="1:4" x14ac:dyDescent="0.55000000000000004">
      <c r="A1984" t="s">
        <v>1529</v>
      </c>
      <c r="B1984" t="s">
        <v>9139</v>
      </c>
      <c r="C1984" t="s">
        <v>9139</v>
      </c>
      <c r="D1984" t="str">
        <f t="shared" si="30"/>
        <v>8030-843-250</v>
      </c>
    </row>
    <row r="1985" spans="1:4" x14ac:dyDescent="0.55000000000000004">
      <c r="A1985" t="s">
        <v>3486</v>
      </c>
      <c r="B1985" t="s">
        <v>9139</v>
      </c>
      <c r="C1985" t="s">
        <v>9139</v>
      </c>
      <c r="D1985" t="str">
        <f t="shared" si="30"/>
        <v>8030-863-299</v>
      </c>
    </row>
    <row r="1986" spans="1:4" x14ac:dyDescent="0.55000000000000004">
      <c r="A1986" t="s">
        <v>85</v>
      </c>
      <c r="B1986" t="s">
        <v>9139</v>
      </c>
      <c r="C1986" t="s">
        <v>9139</v>
      </c>
      <c r="D1986" t="str">
        <f t="shared" ref="D1986:D2049" si="31">LEFT(A1986,LEN(A1986))</f>
        <v>8079-PP-24</v>
      </c>
    </row>
    <row r="1987" spans="1:4" x14ac:dyDescent="0.55000000000000004">
      <c r="A1987" t="s">
        <v>2178</v>
      </c>
      <c r="B1987" t="s">
        <v>9139</v>
      </c>
      <c r="C1987" t="s">
        <v>9139</v>
      </c>
      <c r="D1987" t="str">
        <f t="shared" si="31"/>
        <v>8079-PP-50</v>
      </c>
    </row>
    <row r="1988" spans="1:4" x14ac:dyDescent="0.55000000000000004">
      <c r="A1988" t="s">
        <v>2434</v>
      </c>
      <c r="B1988" t="s">
        <v>9139</v>
      </c>
      <c r="C1988" t="s">
        <v>9139</v>
      </c>
      <c r="D1988" t="str">
        <f t="shared" si="31"/>
        <v>8120-NYB-406TD</v>
      </c>
    </row>
    <row r="1989" spans="1:4" x14ac:dyDescent="0.55000000000000004">
      <c r="A1989" t="s">
        <v>2433</v>
      </c>
      <c r="B1989" t="s">
        <v>9139</v>
      </c>
      <c r="C1989" t="s">
        <v>9139</v>
      </c>
      <c r="D1989" t="str">
        <f t="shared" si="31"/>
        <v>8121-NYB-406TD</v>
      </c>
    </row>
    <row r="1990" spans="1:4" x14ac:dyDescent="0.55000000000000004">
      <c r="A1990" t="s">
        <v>3152</v>
      </c>
      <c r="B1990" t="s">
        <v>9139</v>
      </c>
      <c r="C1990" t="s">
        <v>9139</v>
      </c>
      <c r="D1990" t="str">
        <f t="shared" si="31"/>
        <v>8460-3/4</v>
      </c>
    </row>
    <row r="1991" spans="1:4" x14ac:dyDescent="0.55000000000000004">
      <c r="A1991" t="s">
        <v>5271</v>
      </c>
      <c r="B1991" t="s">
        <v>9139</v>
      </c>
      <c r="C1991" t="s">
        <v>9139</v>
      </c>
      <c r="D1991" t="str">
        <f t="shared" si="31"/>
        <v>8460-3/4-50</v>
      </c>
    </row>
    <row r="1992" spans="1:4" x14ac:dyDescent="0.55000000000000004">
      <c r="A1992" t="s">
        <v>4237</v>
      </c>
      <c r="B1992" t="s">
        <v>9139</v>
      </c>
      <c r="C1992" t="s">
        <v>9139</v>
      </c>
      <c r="D1992" t="str">
        <f t="shared" si="31"/>
        <v>84E22</v>
      </c>
    </row>
    <row r="1993" spans="1:4" x14ac:dyDescent="0.55000000000000004">
      <c r="A1993" t="s">
        <v>3761</v>
      </c>
      <c r="B1993" t="s">
        <v>9139</v>
      </c>
      <c r="C1993" t="s">
        <v>9139</v>
      </c>
      <c r="D1993" t="str">
        <f t="shared" si="31"/>
        <v>84E22-10DW0-P02</v>
      </c>
    </row>
    <row r="1994" spans="1:4" x14ac:dyDescent="0.55000000000000004">
      <c r="A1994" t="s">
        <v>4258</v>
      </c>
      <c r="B1994" t="s">
        <v>9139</v>
      </c>
      <c r="C1994" t="s">
        <v>9139</v>
      </c>
      <c r="D1994" t="str">
        <f t="shared" si="31"/>
        <v>850000114</v>
      </c>
    </row>
    <row r="1995" spans="1:4" x14ac:dyDescent="0.55000000000000004">
      <c r="A1995" t="s">
        <v>5109</v>
      </c>
      <c r="B1995" t="s">
        <v>9139</v>
      </c>
      <c r="C1995" t="s">
        <v>9139</v>
      </c>
      <c r="D1995" t="str">
        <f t="shared" si="31"/>
        <v>879-0104</v>
      </c>
    </row>
    <row r="1996" spans="1:4" x14ac:dyDescent="0.55000000000000004">
      <c r="A1996" t="s">
        <v>5298</v>
      </c>
      <c r="B1996" t="s">
        <v>9139</v>
      </c>
      <c r="C1996" t="s">
        <v>9139</v>
      </c>
      <c r="D1996" t="str">
        <f t="shared" si="31"/>
        <v>890150000</v>
      </c>
    </row>
    <row r="1997" spans="1:4" x14ac:dyDescent="0.55000000000000004">
      <c r="A1997" t="s">
        <v>3336</v>
      </c>
      <c r="B1997" t="s">
        <v>9139</v>
      </c>
      <c r="C1997" t="s">
        <v>9139</v>
      </c>
      <c r="D1997" t="str">
        <f t="shared" si="31"/>
        <v>90-02176</v>
      </c>
    </row>
    <row r="1998" spans="1:4" x14ac:dyDescent="0.55000000000000004">
      <c r="A1998" t="s">
        <v>4343</v>
      </c>
      <c r="B1998" t="s">
        <v>9139</v>
      </c>
      <c r="C1998" t="s">
        <v>9139</v>
      </c>
      <c r="D1998" t="str">
        <f t="shared" si="31"/>
        <v>90-02251</v>
      </c>
    </row>
    <row r="1999" spans="1:4" x14ac:dyDescent="0.55000000000000004">
      <c r="A1999" t="s">
        <v>3700</v>
      </c>
      <c r="B1999" t="s">
        <v>9139</v>
      </c>
      <c r="C1999" t="s">
        <v>9139</v>
      </c>
      <c r="D1999" t="str">
        <f t="shared" si="31"/>
        <v>90-02700</v>
      </c>
    </row>
    <row r="2000" spans="1:4" x14ac:dyDescent="0.55000000000000004">
      <c r="A2000" t="s">
        <v>4123</v>
      </c>
      <c r="B2000" t="s">
        <v>9139</v>
      </c>
      <c r="C2000" t="s">
        <v>9139</v>
      </c>
      <c r="D2000" t="str">
        <f t="shared" si="31"/>
        <v>901003011</v>
      </c>
    </row>
    <row r="2001" spans="1:4" x14ac:dyDescent="0.55000000000000004">
      <c r="A2001" t="s">
        <v>4688</v>
      </c>
      <c r="B2001" t="s">
        <v>9139</v>
      </c>
      <c r="C2001" t="s">
        <v>9139</v>
      </c>
      <c r="D2001" t="str">
        <f t="shared" si="31"/>
        <v>9016C-O</v>
      </c>
    </row>
    <row r="2002" spans="1:4" x14ac:dyDescent="0.55000000000000004">
      <c r="A2002" t="s">
        <v>4125</v>
      </c>
      <c r="B2002" t="s">
        <v>9139</v>
      </c>
      <c r="C2002" t="s">
        <v>9139</v>
      </c>
      <c r="D2002" t="str">
        <f t="shared" si="31"/>
        <v>902003041</v>
      </c>
    </row>
    <row r="2003" spans="1:4" x14ac:dyDescent="0.55000000000000004">
      <c r="A2003" t="s">
        <v>4619</v>
      </c>
      <c r="B2003" t="s">
        <v>9139</v>
      </c>
      <c r="C2003" t="s">
        <v>9139</v>
      </c>
      <c r="D2003" t="str">
        <f t="shared" si="31"/>
        <v>90-50163</v>
      </c>
    </row>
    <row r="2004" spans="1:4" x14ac:dyDescent="0.55000000000000004">
      <c r="A2004" t="s">
        <v>4329</v>
      </c>
      <c r="B2004" t="s">
        <v>9139</v>
      </c>
      <c r="C2004" t="s">
        <v>9139</v>
      </c>
      <c r="D2004" t="str">
        <f t="shared" si="31"/>
        <v>90-50230</v>
      </c>
    </row>
    <row r="2005" spans="1:4" x14ac:dyDescent="0.55000000000000004">
      <c r="A2005" t="s">
        <v>3827</v>
      </c>
      <c r="B2005" t="s">
        <v>9139</v>
      </c>
      <c r="C2005" t="s">
        <v>9139</v>
      </c>
      <c r="D2005" t="str">
        <f t="shared" si="31"/>
        <v>91-00018</v>
      </c>
    </row>
    <row r="2006" spans="1:4" x14ac:dyDescent="0.55000000000000004">
      <c r="A2006" t="s">
        <v>3825</v>
      </c>
      <c r="B2006" t="s">
        <v>9139</v>
      </c>
      <c r="C2006" t="s">
        <v>9139</v>
      </c>
      <c r="D2006" t="str">
        <f t="shared" si="31"/>
        <v>91-02356</v>
      </c>
    </row>
    <row r="2007" spans="1:4" x14ac:dyDescent="0.55000000000000004">
      <c r="A2007" t="s">
        <v>4196</v>
      </c>
      <c r="B2007" t="s">
        <v>9139</v>
      </c>
      <c r="C2007" t="s">
        <v>9139</v>
      </c>
      <c r="D2007" t="str">
        <f t="shared" si="31"/>
        <v>915000300</v>
      </c>
    </row>
    <row r="2008" spans="1:4" x14ac:dyDescent="0.55000000000000004">
      <c r="A2008" t="s">
        <v>4581</v>
      </c>
      <c r="B2008" t="s">
        <v>9139</v>
      </c>
      <c r="C2008" t="s">
        <v>9139</v>
      </c>
      <c r="D2008" t="str">
        <f t="shared" si="31"/>
        <v>915001302</v>
      </c>
    </row>
    <row r="2009" spans="1:4" x14ac:dyDescent="0.55000000000000004">
      <c r="A2009" t="s">
        <v>4579</v>
      </c>
      <c r="B2009" t="s">
        <v>9139</v>
      </c>
      <c r="C2009" t="s">
        <v>9139</v>
      </c>
      <c r="D2009" t="str">
        <f t="shared" si="31"/>
        <v>915001304</v>
      </c>
    </row>
    <row r="2010" spans="1:4" x14ac:dyDescent="0.55000000000000004">
      <c r="A2010" t="s">
        <v>4430</v>
      </c>
      <c r="B2010" t="s">
        <v>9139</v>
      </c>
      <c r="C2010" t="s">
        <v>9139</v>
      </c>
      <c r="D2010" t="str">
        <f t="shared" si="31"/>
        <v>9306C-HM5C-B3U</v>
      </c>
    </row>
    <row r="2011" spans="1:4" x14ac:dyDescent="0.55000000000000004">
      <c r="A2011" t="s">
        <v>2599</v>
      </c>
      <c r="B2011" t="s">
        <v>9139</v>
      </c>
      <c r="C2011" t="s">
        <v>9139</v>
      </c>
      <c r="D2011" t="str">
        <f t="shared" si="31"/>
        <v>94-375-05</v>
      </c>
    </row>
    <row r="2012" spans="1:4" x14ac:dyDescent="0.55000000000000004">
      <c r="A2012" t="s">
        <v>3096</v>
      </c>
      <c r="B2012" t="s">
        <v>9139</v>
      </c>
      <c r="C2012" t="s">
        <v>9139</v>
      </c>
      <c r="D2012" t="str">
        <f t="shared" si="31"/>
        <v>94-536-00</v>
      </c>
    </row>
    <row r="2013" spans="1:4" x14ac:dyDescent="0.55000000000000004">
      <c r="A2013" t="s">
        <v>2776</v>
      </c>
      <c r="B2013" t="s">
        <v>9139</v>
      </c>
      <c r="C2013" t="s">
        <v>9139</v>
      </c>
      <c r="D2013" t="str">
        <f t="shared" si="31"/>
        <v>94-538-00</v>
      </c>
    </row>
    <row r="2014" spans="1:4" x14ac:dyDescent="0.55000000000000004">
      <c r="A2014" t="s">
        <v>2604</v>
      </c>
      <c r="B2014" t="s">
        <v>9139</v>
      </c>
      <c r="C2014" t="s">
        <v>9139</v>
      </c>
      <c r="D2014" t="str">
        <f t="shared" si="31"/>
        <v>9527-24</v>
      </c>
    </row>
    <row r="2015" spans="1:4" x14ac:dyDescent="0.55000000000000004">
      <c r="A2015" t="s">
        <v>4414</v>
      </c>
      <c r="B2015" t="s">
        <v>9139</v>
      </c>
      <c r="C2015" t="s">
        <v>9139</v>
      </c>
      <c r="D2015" t="str">
        <f t="shared" si="31"/>
        <v>980000026</v>
      </c>
    </row>
    <row r="2016" spans="1:4" x14ac:dyDescent="0.55000000000000004">
      <c r="A2016" t="s">
        <v>4416</v>
      </c>
      <c r="B2016" t="s">
        <v>9139</v>
      </c>
      <c r="C2016" t="s">
        <v>9139</v>
      </c>
      <c r="D2016" t="str">
        <f t="shared" si="31"/>
        <v>980000027</v>
      </c>
    </row>
    <row r="2017" spans="1:4" x14ac:dyDescent="0.55000000000000004">
      <c r="A2017" t="s">
        <v>4544</v>
      </c>
      <c r="B2017" t="s">
        <v>9139</v>
      </c>
      <c r="C2017" t="s">
        <v>9139</v>
      </c>
      <c r="D2017" t="str">
        <f t="shared" si="31"/>
        <v>990000146</v>
      </c>
    </row>
    <row r="2018" spans="1:4" x14ac:dyDescent="0.55000000000000004">
      <c r="A2018" t="s">
        <v>4320</v>
      </c>
      <c r="B2018" t="s">
        <v>9139</v>
      </c>
      <c r="C2018" t="s">
        <v>9139</v>
      </c>
      <c r="D2018" t="str">
        <f t="shared" si="31"/>
        <v>9910-D252GRGI</v>
      </c>
    </row>
    <row r="2019" spans="1:4" x14ac:dyDescent="0.55000000000000004">
      <c r="A2019" t="s">
        <v>4573</v>
      </c>
      <c r="B2019" t="s">
        <v>9139</v>
      </c>
      <c r="C2019" t="s">
        <v>9139</v>
      </c>
      <c r="D2019" t="str">
        <f t="shared" si="31"/>
        <v>9940-9753NRL</v>
      </c>
    </row>
    <row r="2020" spans="1:4" x14ac:dyDescent="0.55000000000000004">
      <c r="A2020" t="s">
        <v>4371</v>
      </c>
      <c r="B2020" t="s">
        <v>9139</v>
      </c>
      <c r="C2020" t="s">
        <v>9139</v>
      </c>
      <c r="D2020" t="str">
        <f t="shared" si="31"/>
        <v>99K22-13AWS-D01</v>
      </c>
    </row>
    <row r="2021" spans="1:4" x14ac:dyDescent="0.55000000000000004">
      <c r="A2021" t="s">
        <v>4242</v>
      </c>
      <c r="B2021" t="s">
        <v>9139</v>
      </c>
      <c r="C2021" t="s">
        <v>9139</v>
      </c>
      <c r="D2021" t="str">
        <f t="shared" si="31"/>
        <v>99K32-10DY0-P01</v>
      </c>
    </row>
    <row r="2022" spans="1:4" x14ac:dyDescent="0.55000000000000004">
      <c r="A2022" t="s">
        <v>462</v>
      </c>
      <c r="B2022" t="s">
        <v>9139</v>
      </c>
      <c r="C2022" t="s">
        <v>9139</v>
      </c>
      <c r="D2022" t="str">
        <f t="shared" si="31"/>
        <v>AA110-1-1/2-AL</v>
      </c>
    </row>
    <row r="2023" spans="1:4" x14ac:dyDescent="0.55000000000000004">
      <c r="A2023" t="s">
        <v>511</v>
      </c>
      <c r="B2023" t="s">
        <v>9139</v>
      </c>
      <c r="C2023" t="s">
        <v>9139</v>
      </c>
      <c r="D2023" t="str">
        <f t="shared" si="31"/>
        <v>AA110-1-AL</v>
      </c>
    </row>
    <row r="2024" spans="1:4" x14ac:dyDescent="0.55000000000000004">
      <c r="A2024" t="s">
        <v>1526</v>
      </c>
      <c r="B2024" t="s">
        <v>9139</v>
      </c>
      <c r="C2024" t="s">
        <v>9139</v>
      </c>
      <c r="D2024" t="str">
        <f t="shared" si="31"/>
        <v>AA122-1/2-NYC-5</v>
      </c>
    </row>
    <row r="2025" spans="1:4" x14ac:dyDescent="0.55000000000000004">
      <c r="A2025" t="s">
        <v>2812</v>
      </c>
      <c r="B2025" t="s">
        <v>9139</v>
      </c>
      <c r="C2025" t="s">
        <v>9139</v>
      </c>
      <c r="D2025" t="str">
        <f t="shared" si="31"/>
        <v>AA122-3/4-PP-50</v>
      </c>
    </row>
    <row r="2026" spans="1:4" x14ac:dyDescent="0.55000000000000004">
      <c r="A2026" t="s">
        <v>4649</v>
      </c>
      <c r="B2026" t="s">
        <v>9139</v>
      </c>
      <c r="C2026" t="s">
        <v>9139</v>
      </c>
      <c r="D2026" t="str">
        <f t="shared" si="31"/>
        <v>AA122ML-1/2-PP-</v>
      </c>
    </row>
    <row r="2027" spans="1:4" x14ac:dyDescent="0.55000000000000004">
      <c r="A2027" t="s">
        <v>1400</v>
      </c>
      <c r="B2027" t="s">
        <v>9139</v>
      </c>
      <c r="C2027" t="s">
        <v>9139</v>
      </c>
      <c r="D2027" t="str">
        <f t="shared" si="31"/>
        <v>AA2-20</v>
      </c>
    </row>
    <row r="2028" spans="1:4" x14ac:dyDescent="0.55000000000000004">
      <c r="A2028" t="s">
        <v>2422</v>
      </c>
      <c r="B2028" t="s">
        <v>9139</v>
      </c>
      <c r="C2028" t="s">
        <v>9139</v>
      </c>
      <c r="D2028" t="str">
        <f t="shared" si="31"/>
        <v>AA30L-PP</v>
      </c>
    </row>
    <row r="2029" spans="1:4" x14ac:dyDescent="0.55000000000000004">
      <c r="A2029" t="s">
        <v>3880</v>
      </c>
      <c r="B2029" t="s">
        <v>9139</v>
      </c>
      <c r="C2029" t="s">
        <v>9139</v>
      </c>
      <c r="D2029" t="str">
        <f t="shared" si="31"/>
        <v>AA36-1/4-SS</v>
      </c>
    </row>
    <row r="2030" spans="1:4" x14ac:dyDescent="0.55000000000000004">
      <c r="A2030" t="s">
        <v>1539</v>
      </c>
      <c r="B2030" t="s">
        <v>9139</v>
      </c>
      <c r="C2030" t="s">
        <v>9139</v>
      </c>
      <c r="D2030" t="str">
        <f t="shared" si="31"/>
        <v>AA43H-AL4</v>
      </c>
    </row>
    <row r="2031" spans="1:4" x14ac:dyDescent="0.55000000000000004">
      <c r="A2031" t="s">
        <v>286</v>
      </c>
      <c r="B2031" t="s">
        <v>9139</v>
      </c>
      <c r="C2031" t="s">
        <v>9139</v>
      </c>
      <c r="D2031" t="str">
        <f t="shared" si="31"/>
        <v>AAB6B</v>
      </c>
    </row>
    <row r="2032" spans="1:4" x14ac:dyDescent="0.55000000000000004">
      <c r="A2032" t="s">
        <v>5145</v>
      </c>
      <c r="B2032" t="s">
        <v>9139</v>
      </c>
      <c r="C2032" t="s">
        <v>9139</v>
      </c>
      <c r="D2032" t="str">
        <f t="shared" si="31"/>
        <v>AI8005VS</v>
      </c>
    </row>
    <row r="2033" spans="1:4" x14ac:dyDescent="0.55000000000000004">
      <c r="A2033" t="s">
        <v>285</v>
      </c>
      <c r="B2033" t="s">
        <v>9139</v>
      </c>
      <c r="C2033" t="s">
        <v>9139</v>
      </c>
      <c r="D2033" t="str">
        <f t="shared" si="31"/>
        <v>AIC110015-VS</v>
      </c>
    </row>
    <row r="2034" spans="1:4" x14ac:dyDescent="0.55000000000000004">
      <c r="A2034" t="s">
        <v>740</v>
      </c>
      <c r="B2034" t="s">
        <v>9139</v>
      </c>
      <c r="C2034" t="s">
        <v>9139</v>
      </c>
      <c r="D2034" t="str">
        <f t="shared" si="31"/>
        <v>AIC11002-VP</v>
      </c>
    </row>
    <row r="2035" spans="1:4" x14ac:dyDescent="0.55000000000000004">
      <c r="A2035" t="s">
        <v>3398</v>
      </c>
      <c r="B2035" t="s">
        <v>9139</v>
      </c>
      <c r="C2035" t="s">
        <v>9139</v>
      </c>
      <c r="D2035" t="str">
        <f t="shared" si="31"/>
        <v>AITTJ60-110025V</v>
      </c>
    </row>
    <row r="2036" spans="1:4" x14ac:dyDescent="0.55000000000000004">
      <c r="A2036" t="s">
        <v>1048</v>
      </c>
      <c r="B2036" t="s">
        <v>9139</v>
      </c>
      <c r="C2036" t="s">
        <v>9139</v>
      </c>
      <c r="D2036" t="str">
        <f t="shared" si="31"/>
        <v>AITTJ60-11002VP</v>
      </c>
    </row>
    <row r="2037" spans="1:4" x14ac:dyDescent="0.55000000000000004">
      <c r="A2037" t="s">
        <v>1504</v>
      </c>
      <c r="B2037" t="s">
        <v>9139</v>
      </c>
      <c r="C2037" t="s">
        <v>9139</v>
      </c>
      <c r="D2037" t="str">
        <f t="shared" si="31"/>
        <v>AITTJ60-11003VP</v>
      </c>
    </row>
    <row r="2038" spans="1:4" x14ac:dyDescent="0.55000000000000004">
      <c r="A2038" t="s">
        <v>2692</v>
      </c>
      <c r="B2038" t="s">
        <v>9139</v>
      </c>
      <c r="C2038" t="s">
        <v>9139</v>
      </c>
      <c r="D2038" t="str">
        <f t="shared" si="31"/>
        <v>AITTJ60-11004VP</v>
      </c>
    </row>
    <row r="2039" spans="1:4" x14ac:dyDescent="0.55000000000000004">
      <c r="A2039" t="s">
        <v>2693</v>
      </c>
      <c r="B2039" t="s">
        <v>9139</v>
      </c>
      <c r="C2039" t="s">
        <v>9139</v>
      </c>
      <c r="D2039" t="str">
        <f t="shared" si="31"/>
        <v>AITTJ60-11005VP</v>
      </c>
    </row>
    <row r="2040" spans="1:4" x14ac:dyDescent="0.55000000000000004">
      <c r="A2040" t="s">
        <v>2694</v>
      </c>
      <c r="B2040" t="s">
        <v>9139</v>
      </c>
      <c r="C2040" t="s">
        <v>9139</v>
      </c>
      <c r="D2040" t="str">
        <f t="shared" si="31"/>
        <v>AITTJ60-11006VP</v>
      </c>
    </row>
    <row r="2041" spans="1:4" x14ac:dyDescent="0.55000000000000004">
      <c r="A2041" t="s">
        <v>1647</v>
      </c>
      <c r="B2041" t="s">
        <v>9139</v>
      </c>
      <c r="C2041" t="s">
        <v>9139</v>
      </c>
      <c r="D2041" t="str">
        <f t="shared" si="31"/>
        <v>B23520-3/4-PP</v>
      </c>
    </row>
    <row r="2042" spans="1:4" x14ac:dyDescent="0.55000000000000004">
      <c r="A2042" t="s">
        <v>2606</v>
      </c>
      <c r="B2042" t="s">
        <v>9139</v>
      </c>
      <c r="C2042" t="s">
        <v>9139</v>
      </c>
      <c r="D2042" t="str">
        <f t="shared" si="31"/>
        <v>B4727</v>
      </c>
    </row>
    <row r="2043" spans="1:4" x14ac:dyDescent="0.55000000000000004">
      <c r="A2043" t="s">
        <v>1150</v>
      </c>
      <c r="B2043" t="s">
        <v>9139</v>
      </c>
      <c r="C2043" t="s">
        <v>9139</v>
      </c>
      <c r="D2043" t="str">
        <f t="shared" si="31"/>
        <v>BF075</v>
      </c>
    </row>
    <row r="2044" spans="1:4" x14ac:dyDescent="0.55000000000000004">
      <c r="A2044" t="s">
        <v>3068</v>
      </c>
      <c r="B2044" t="s">
        <v>9139</v>
      </c>
      <c r="C2044" t="s">
        <v>9139</v>
      </c>
      <c r="D2044" t="str">
        <f t="shared" si="31"/>
        <v>CAP100</v>
      </c>
    </row>
    <row r="2045" spans="1:4" x14ac:dyDescent="0.55000000000000004">
      <c r="A2045" t="s">
        <v>3391</v>
      </c>
      <c r="B2045" t="s">
        <v>9139</v>
      </c>
      <c r="C2045" t="s">
        <v>9139</v>
      </c>
      <c r="D2045" t="str">
        <f t="shared" si="31"/>
        <v>CP10566-AL</v>
      </c>
    </row>
    <row r="2046" spans="1:4" x14ac:dyDescent="0.55000000000000004">
      <c r="A2046" t="s">
        <v>4439</v>
      </c>
      <c r="B2046" t="s">
        <v>9139</v>
      </c>
      <c r="C2046" t="s">
        <v>9139</v>
      </c>
      <c r="D2046" t="str">
        <f t="shared" si="31"/>
        <v>CP12288-NY</v>
      </c>
    </row>
    <row r="2047" spans="1:4" x14ac:dyDescent="0.55000000000000004">
      <c r="A2047" t="s">
        <v>4443</v>
      </c>
      <c r="B2047" t="s">
        <v>9139</v>
      </c>
      <c r="C2047" t="s">
        <v>9139</v>
      </c>
      <c r="D2047" t="str">
        <f t="shared" si="31"/>
        <v>CP12291-VI</v>
      </c>
    </row>
    <row r="2048" spans="1:4" x14ac:dyDescent="0.55000000000000004">
      <c r="A2048" t="s">
        <v>4251</v>
      </c>
      <c r="B2048" t="s">
        <v>9139</v>
      </c>
      <c r="C2048" t="s">
        <v>9139</v>
      </c>
      <c r="D2048" t="str">
        <f t="shared" si="31"/>
        <v>CP1325-SS</v>
      </c>
    </row>
    <row r="2049" spans="1:4" x14ac:dyDescent="0.55000000000000004">
      <c r="A2049" t="s">
        <v>4445</v>
      </c>
      <c r="B2049" t="s">
        <v>9139</v>
      </c>
      <c r="C2049" t="s">
        <v>9139</v>
      </c>
      <c r="D2049" t="str">
        <f t="shared" si="31"/>
        <v>CP14633-VI</v>
      </c>
    </row>
    <row r="2050" spans="1:4" x14ac:dyDescent="0.55000000000000004">
      <c r="A2050" t="s">
        <v>4441</v>
      </c>
      <c r="B2050" t="s">
        <v>9139</v>
      </c>
      <c r="C2050" t="s">
        <v>9139</v>
      </c>
      <c r="D2050" t="str">
        <f t="shared" ref="D2050:D2113" si="32">LEFT(A2050,LEN(A2050))</f>
        <v>CP14635-NY</v>
      </c>
    </row>
    <row r="2051" spans="1:4" x14ac:dyDescent="0.55000000000000004">
      <c r="A2051" t="s">
        <v>2616</v>
      </c>
      <c r="B2051" t="s">
        <v>9139</v>
      </c>
      <c r="C2051" t="s">
        <v>9139</v>
      </c>
      <c r="D2051" t="str">
        <f t="shared" si="32"/>
        <v>CP18999-VI</v>
      </c>
    </row>
    <row r="2052" spans="1:4" x14ac:dyDescent="0.55000000000000004">
      <c r="A2052" t="s">
        <v>2349</v>
      </c>
      <c r="B2052" t="s">
        <v>9139</v>
      </c>
      <c r="C2052" t="s">
        <v>9139</v>
      </c>
      <c r="D2052" t="str">
        <f t="shared" si="32"/>
        <v>CP19438-VI</v>
      </c>
    </row>
    <row r="2053" spans="1:4" x14ac:dyDescent="0.55000000000000004">
      <c r="A2053" t="s">
        <v>3797</v>
      </c>
      <c r="B2053" t="s">
        <v>9139</v>
      </c>
      <c r="C2053" t="s">
        <v>9139</v>
      </c>
      <c r="D2053" t="str">
        <f t="shared" si="32"/>
        <v>CP20016-NY</v>
      </c>
    </row>
    <row r="2054" spans="1:4" x14ac:dyDescent="0.55000000000000004">
      <c r="A2054" t="s">
        <v>2601</v>
      </c>
      <c r="B2054" t="s">
        <v>9139</v>
      </c>
      <c r="C2054" t="s">
        <v>9139</v>
      </c>
      <c r="D2054" t="str">
        <f t="shared" si="32"/>
        <v>CP22673-PP</v>
      </c>
    </row>
    <row r="2055" spans="1:4" x14ac:dyDescent="0.55000000000000004">
      <c r="A2055" t="s">
        <v>1440</v>
      </c>
      <c r="B2055" t="s">
        <v>9139</v>
      </c>
      <c r="C2055" t="s">
        <v>9139</v>
      </c>
      <c r="D2055" t="str">
        <f t="shared" si="32"/>
        <v>CP25611-1-NY</v>
      </c>
    </row>
    <row r="2056" spans="1:4" x14ac:dyDescent="0.55000000000000004">
      <c r="A2056" t="s">
        <v>1340</v>
      </c>
      <c r="B2056" t="s">
        <v>9139</v>
      </c>
      <c r="C2056" t="s">
        <v>9139</v>
      </c>
      <c r="D2056" t="str">
        <f t="shared" si="32"/>
        <v>CP25611-3-NY</v>
      </c>
    </row>
    <row r="2057" spans="1:4" x14ac:dyDescent="0.55000000000000004">
      <c r="A2057" t="s">
        <v>1339</v>
      </c>
      <c r="B2057" t="s">
        <v>9139</v>
      </c>
      <c r="C2057" t="s">
        <v>9139</v>
      </c>
      <c r="D2057" t="str">
        <f t="shared" si="32"/>
        <v>CP25611-5-NY</v>
      </c>
    </row>
    <row r="2058" spans="1:4" x14ac:dyDescent="0.55000000000000004">
      <c r="A2058" t="s">
        <v>2186</v>
      </c>
      <c r="B2058" t="s">
        <v>9139</v>
      </c>
      <c r="C2058" t="s">
        <v>9139</v>
      </c>
      <c r="D2058" t="str">
        <f t="shared" si="32"/>
        <v>CP25611-7-NY</v>
      </c>
    </row>
    <row r="2059" spans="1:4" x14ac:dyDescent="0.55000000000000004">
      <c r="A2059" t="s">
        <v>3871</v>
      </c>
      <c r="B2059" t="s">
        <v>9139</v>
      </c>
      <c r="C2059" t="s">
        <v>9139</v>
      </c>
      <c r="D2059" t="str">
        <f t="shared" si="32"/>
        <v>CP3819</v>
      </c>
    </row>
    <row r="2060" spans="1:4" x14ac:dyDescent="0.55000000000000004">
      <c r="A2060" t="s">
        <v>1753</v>
      </c>
      <c r="B2060" t="s">
        <v>9139</v>
      </c>
      <c r="C2060" t="s">
        <v>9139</v>
      </c>
      <c r="D2060" t="str">
        <f t="shared" si="32"/>
        <v>CP38926-2-NYB</v>
      </c>
    </row>
    <row r="2061" spans="1:4" x14ac:dyDescent="0.55000000000000004">
      <c r="A2061" t="s">
        <v>3263</v>
      </c>
      <c r="B2061" t="s">
        <v>9139</v>
      </c>
      <c r="C2061" t="s">
        <v>9139</v>
      </c>
      <c r="D2061" t="str">
        <f t="shared" si="32"/>
        <v>CP45195-NYB</v>
      </c>
    </row>
    <row r="2062" spans="1:4" x14ac:dyDescent="0.55000000000000004">
      <c r="A2062" t="s">
        <v>3390</v>
      </c>
      <c r="B2062" t="s">
        <v>9139</v>
      </c>
      <c r="C2062" t="s">
        <v>9139</v>
      </c>
      <c r="D2062" t="str">
        <f t="shared" si="32"/>
        <v>CP45196-NYB</v>
      </c>
    </row>
    <row r="2063" spans="1:4" x14ac:dyDescent="0.55000000000000004">
      <c r="A2063" t="s">
        <v>2984</v>
      </c>
      <c r="B2063" t="s">
        <v>9139</v>
      </c>
      <c r="C2063" t="s">
        <v>9139</v>
      </c>
      <c r="D2063" t="str">
        <f t="shared" si="32"/>
        <v>CP4743-NY</v>
      </c>
    </row>
    <row r="2064" spans="1:4" x14ac:dyDescent="0.55000000000000004">
      <c r="A2064" t="s">
        <v>2222</v>
      </c>
      <c r="B2064" t="s">
        <v>9139</v>
      </c>
      <c r="C2064" t="s">
        <v>9139</v>
      </c>
      <c r="D2064" t="str">
        <f t="shared" si="32"/>
        <v>CP48154-PP</v>
      </c>
    </row>
    <row r="2065" spans="1:4" x14ac:dyDescent="0.55000000000000004">
      <c r="A2065" t="s">
        <v>2216</v>
      </c>
      <c r="B2065" t="s">
        <v>9139</v>
      </c>
      <c r="C2065" t="s">
        <v>9139</v>
      </c>
      <c r="D2065" t="str">
        <f t="shared" si="32"/>
        <v>CP50494-EPR</v>
      </c>
    </row>
    <row r="2066" spans="1:4" x14ac:dyDescent="0.55000000000000004">
      <c r="A2066" t="s">
        <v>480</v>
      </c>
      <c r="B2066" t="s">
        <v>9139</v>
      </c>
      <c r="C2066" t="s">
        <v>9139</v>
      </c>
      <c r="D2066" t="str">
        <f t="shared" si="32"/>
        <v>CP6492-AL</v>
      </c>
    </row>
    <row r="2067" spans="1:4" x14ac:dyDescent="0.55000000000000004">
      <c r="A2067" t="s">
        <v>2988</v>
      </c>
      <c r="B2067" t="s">
        <v>9139</v>
      </c>
      <c r="C2067" t="s">
        <v>9139</v>
      </c>
      <c r="D2067" t="str">
        <f t="shared" si="32"/>
        <v>CP6943-AL</v>
      </c>
    </row>
    <row r="2068" spans="1:4" x14ac:dyDescent="0.55000000000000004">
      <c r="A2068" t="s">
        <v>4815</v>
      </c>
      <c r="B2068" t="s">
        <v>9139</v>
      </c>
      <c r="C2068" t="s">
        <v>9139</v>
      </c>
      <c r="D2068" t="str">
        <f t="shared" si="32"/>
        <v>CP8027-1-NYB</v>
      </c>
    </row>
    <row r="2069" spans="1:4" x14ac:dyDescent="0.55000000000000004">
      <c r="A2069" t="s">
        <v>139</v>
      </c>
      <c r="B2069" t="s">
        <v>9139</v>
      </c>
      <c r="C2069" t="s">
        <v>9139</v>
      </c>
      <c r="D2069" t="str">
        <f t="shared" si="32"/>
        <v>CP8027-NYB</v>
      </c>
    </row>
    <row r="2070" spans="1:4" x14ac:dyDescent="0.55000000000000004">
      <c r="A2070" t="s">
        <v>1562</v>
      </c>
      <c r="B2070" t="s">
        <v>9139</v>
      </c>
      <c r="C2070" t="s">
        <v>9139</v>
      </c>
      <c r="D2070" t="str">
        <f t="shared" si="32"/>
        <v>CPLG038</v>
      </c>
    </row>
    <row r="2071" spans="1:4" x14ac:dyDescent="0.55000000000000004">
      <c r="A2071" t="s">
        <v>1142</v>
      </c>
      <c r="B2071" t="s">
        <v>9139</v>
      </c>
      <c r="C2071" t="s">
        <v>9139</v>
      </c>
      <c r="D2071" t="str">
        <f t="shared" si="32"/>
        <v>CPLG050</v>
      </c>
    </row>
    <row r="2072" spans="1:4" x14ac:dyDescent="0.55000000000000004">
      <c r="A2072" t="s">
        <v>202</v>
      </c>
      <c r="B2072" t="s">
        <v>9139</v>
      </c>
      <c r="C2072" t="s">
        <v>9139</v>
      </c>
      <c r="D2072" t="str">
        <f t="shared" si="32"/>
        <v>CR075</v>
      </c>
    </row>
    <row r="2073" spans="1:4" x14ac:dyDescent="0.55000000000000004">
      <c r="A2073" t="s">
        <v>4732</v>
      </c>
      <c r="B2073" t="s">
        <v>9139</v>
      </c>
      <c r="C2073" t="s">
        <v>9139</v>
      </c>
      <c r="D2073" t="str">
        <f t="shared" si="32"/>
        <v>CR125</v>
      </c>
    </row>
    <row r="2074" spans="1:4" x14ac:dyDescent="0.55000000000000004">
      <c r="A2074" t="s">
        <v>4775</v>
      </c>
      <c r="B2074" t="s">
        <v>9139</v>
      </c>
      <c r="C2074" t="s">
        <v>9139</v>
      </c>
      <c r="D2074" t="str">
        <f t="shared" si="32"/>
        <v>D1</v>
      </c>
    </row>
    <row r="2075" spans="1:4" x14ac:dyDescent="0.55000000000000004">
      <c r="A2075" t="s">
        <v>1597</v>
      </c>
      <c r="B2075" t="s">
        <v>9139</v>
      </c>
      <c r="C2075" t="s">
        <v>9139</v>
      </c>
      <c r="D2075" t="str">
        <f t="shared" si="32"/>
        <v>D1.5</v>
      </c>
    </row>
    <row r="2076" spans="1:4" x14ac:dyDescent="0.55000000000000004">
      <c r="A2076" t="s">
        <v>2983</v>
      </c>
      <c r="B2076" t="s">
        <v>9139</v>
      </c>
      <c r="C2076" t="s">
        <v>9139</v>
      </c>
      <c r="D2076" t="str">
        <f t="shared" si="32"/>
        <v>D10</v>
      </c>
    </row>
    <row r="2077" spans="1:4" x14ac:dyDescent="0.55000000000000004">
      <c r="A2077" t="s">
        <v>1595</v>
      </c>
      <c r="B2077" t="s">
        <v>9139</v>
      </c>
      <c r="C2077" t="s">
        <v>9139</v>
      </c>
      <c r="D2077" t="str">
        <f t="shared" si="32"/>
        <v>D2</v>
      </c>
    </row>
    <row r="2078" spans="1:4" x14ac:dyDescent="0.55000000000000004">
      <c r="A2078" t="s">
        <v>4096</v>
      </c>
      <c r="B2078" t="s">
        <v>9139</v>
      </c>
      <c r="C2078" t="s">
        <v>9139</v>
      </c>
      <c r="D2078" t="str">
        <f t="shared" si="32"/>
        <v>D4</v>
      </c>
    </row>
    <row r="2079" spans="1:4" x14ac:dyDescent="0.55000000000000004">
      <c r="A2079" t="s">
        <v>4744</v>
      </c>
      <c r="B2079" t="s">
        <v>9139</v>
      </c>
      <c r="C2079" t="s">
        <v>9139</v>
      </c>
      <c r="D2079" t="str">
        <f t="shared" si="32"/>
        <v>D41892-1/2-POM-</v>
      </c>
    </row>
    <row r="2080" spans="1:4" x14ac:dyDescent="0.55000000000000004">
      <c r="A2080" t="s">
        <v>2869</v>
      </c>
      <c r="B2080" t="s">
        <v>9139</v>
      </c>
      <c r="C2080" t="s">
        <v>9139</v>
      </c>
      <c r="D2080" t="str">
        <f t="shared" si="32"/>
        <v>D41892-B1/2-POM</v>
      </c>
    </row>
    <row r="2081" spans="1:4" x14ac:dyDescent="0.55000000000000004">
      <c r="A2081" t="s">
        <v>2981</v>
      </c>
      <c r="B2081" t="s">
        <v>9139</v>
      </c>
      <c r="C2081" t="s">
        <v>9139</v>
      </c>
      <c r="D2081" t="str">
        <f t="shared" si="32"/>
        <v>D6</v>
      </c>
    </row>
    <row r="2082" spans="1:4" x14ac:dyDescent="0.55000000000000004">
      <c r="A2082" t="s">
        <v>2982</v>
      </c>
      <c r="B2082" t="s">
        <v>9139</v>
      </c>
      <c r="C2082" t="s">
        <v>9139</v>
      </c>
      <c r="D2082" t="str">
        <f t="shared" si="32"/>
        <v>D8</v>
      </c>
    </row>
    <row r="2083" spans="1:4" x14ac:dyDescent="0.55000000000000004">
      <c r="A2083" t="s">
        <v>1598</v>
      </c>
      <c r="B2083" t="s">
        <v>9139</v>
      </c>
      <c r="C2083" t="s">
        <v>9139</v>
      </c>
      <c r="D2083" t="str">
        <f t="shared" si="32"/>
        <v>DC25-HSS</v>
      </c>
    </row>
    <row r="2084" spans="1:4" x14ac:dyDescent="0.55000000000000004">
      <c r="A2084" t="s">
        <v>2618</v>
      </c>
      <c r="B2084" t="s">
        <v>9139</v>
      </c>
      <c r="C2084" t="s">
        <v>9139</v>
      </c>
      <c r="D2084" t="str">
        <f t="shared" si="32"/>
        <v>DC35</v>
      </c>
    </row>
    <row r="2085" spans="1:4" x14ac:dyDescent="0.55000000000000004">
      <c r="A2085" t="s">
        <v>2549</v>
      </c>
      <c r="B2085" t="s">
        <v>9139</v>
      </c>
      <c r="C2085" t="s">
        <v>9139</v>
      </c>
      <c r="D2085" t="str">
        <f t="shared" si="32"/>
        <v>DC45-HSS</v>
      </c>
    </row>
    <row r="2086" spans="1:4" x14ac:dyDescent="0.55000000000000004">
      <c r="A2086" t="s">
        <v>4776</v>
      </c>
      <c r="B2086" t="s">
        <v>9139</v>
      </c>
      <c r="C2086" t="s">
        <v>9139</v>
      </c>
      <c r="D2086" t="str">
        <f t="shared" si="32"/>
        <v>DC56</v>
      </c>
    </row>
    <row r="2087" spans="1:4" x14ac:dyDescent="0.55000000000000004">
      <c r="A2087" t="s">
        <v>3248</v>
      </c>
      <c r="B2087" t="s">
        <v>9139</v>
      </c>
      <c r="C2087" t="s">
        <v>9139</v>
      </c>
      <c r="D2087" t="str">
        <f t="shared" si="32"/>
        <v>DG110015-VS</v>
      </c>
    </row>
    <row r="2088" spans="1:4" x14ac:dyDescent="0.55000000000000004">
      <c r="A2088" t="s">
        <v>3367</v>
      </c>
      <c r="B2088" t="s">
        <v>9139</v>
      </c>
      <c r="C2088" t="s">
        <v>9139</v>
      </c>
      <c r="D2088" t="str">
        <f t="shared" si="32"/>
        <v>DG11003-VS</v>
      </c>
    </row>
    <row r="2089" spans="1:4" x14ac:dyDescent="0.55000000000000004">
      <c r="A2089" t="s">
        <v>492</v>
      </c>
      <c r="B2089" t="s">
        <v>9139</v>
      </c>
      <c r="C2089" t="s">
        <v>9139</v>
      </c>
      <c r="D2089" t="str">
        <f t="shared" si="32"/>
        <v>EHPT-130</v>
      </c>
    </row>
    <row r="2090" spans="1:4" x14ac:dyDescent="0.55000000000000004">
      <c r="A2090" t="s">
        <v>494</v>
      </c>
      <c r="B2090" t="s">
        <v>9139</v>
      </c>
      <c r="C2090" t="s">
        <v>9139</v>
      </c>
      <c r="D2090" t="str">
        <f t="shared" si="32"/>
        <v>EHPT-164</v>
      </c>
    </row>
    <row r="2091" spans="1:4" x14ac:dyDescent="0.55000000000000004">
      <c r="A2091" t="s">
        <v>3763</v>
      </c>
      <c r="B2091" t="s">
        <v>9139</v>
      </c>
      <c r="C2091" t="s">
        <v>9139</v>
      </c>
      <c r="D2091" t="str">
        <f t="shared" si="32"/>
        <v>EHSX-255</v>
      </c>
    </row>
    <row r="2092" spans="1:4" x14ac:dyDescent="0.55000000000000004">
      <c r="A2092" t="s">
        <v>873</v>
      </c>
      <c r="B2092" t="s">
        <v>9139</v>
      </c>
      <c r="C2092" t="s">
        <v>9139</v>
      </c>
      <c r="D2092" t="str">
        <f t="shared" si="32"/>
        <v>EL050-90</v>
      </c>
    </row>
    <row r="2093" spans="1:4" x14ac:dyDescent="0.55000000000000004">
      <c r="A2093" t="s">
        <v>2300</v>
      </c>
      <c r="B2093" t="s">
        <v>9139</v>
      </c>
      <c r="C2093" t="s">
        <v>9139</v>
      </c>
      <c r="D2093" t="str">
        <f t="shared" si="32"/>
        <v>EL1234</v>
      </c>
    </row>
    <row r="2094" spans="1:4" x14ac:dyDescent="0.55000000000000004">
      <c r="A2094" t="s">
        <v>1592</v>
      </c>
      <c r="B2094" t="s">
        <v>9139</v>
      </c>
      <c r="C2094" t="s">
        <v>9139</v>
      </c>
      <c r="D2094" t="str">
        <f t="shared" si="32"/>
        <v>EVR31023</v>
      </c>
    </row>
    <row r="2095" spans="1:4" x14ac:dyDescent="0.55000000000000004">
      <c r="A2095" t="s">
        <v>5057</v>
      </c>
      <c r="B2095" t="s">
        <v>9139</v>
      </c>
      <c r="C2095" t="s">
        <v>9139</v>
      </c>
      <c r="D2095" t="str">
        <f t="shared" si="32"/>
        <v>F2H22</v>
      </c>
    </row>
    <row r="2096" spans="1:4" x14ac:dyDescent="0.55000000000000004">
      <c r="A2096" t="s">
        <v>3999</v>
      </c>
      <c r="B2096" t="s">
        <v>9139</v>
      </c>
      <c r="C2096" t="s">
        <v>9139</v>
      </c>
      <c r="D2096" t="str">
        <f t="shared" si="32"/>
        <v>F2H-22</v>
      </c>
    </row>
    <row r="2097" spans="1:4" x14ac:dyDescent="0.55000000000000004">
      <c r="A2097" t="s">
        <v>5053</v>
      </c>
      <c r="B2097" t="s">
        <v>9139</v>
      </c>
      <c r="C2097" t="s">
        <v>9139</v>
      </c>
      <c r="D2097" t="str">
        <f t="shared" si="32"/>
        <v>F3F23</v>
      </c>
    </row>
    <row r="2098" spans="1:4" x14ac:dyDescent="0.55000000000000004">
      <c r="A2098" t="s">
        <v>3443</v>
      </c>
      <c r="B2098" t="s">
        <v>9139</v>
      </c>
      <c r="C2098" t="s">
        <v>9139</v>
      </c>
      <c r="D2098" t="str">
        <f t="shared" si="32"/>
        <v>F3H22-50KE-W</v>
      </c>
    </row>
    <row r="2099" spans="1:4" x14ac:dyDescent="0.55000000000000004">
      <c r="A2099" t="s">
        <v>927</v>
      </c>
      <c r="B2099" t="s">
        <v>9139</v>
      </c>
      <c r="C2099" t="s">
        <v>9139</v>
      </c>
      <c r="D2099" t="str">
        <f t="shared" si="32"/>
        <v>FC100</v>
      </c>
    </row>
    <row r="2100" spans="1:4" x14ac:dyDescent="0.55000000000000004">
      <c r="A2100" t="s">
        <v>1227</v>
      </c>
      <c r="B2100" t="s">
        <v>9139</v>
      </c>
      <c r="C2100" t="s">
        <v>9139</v>
      </c>
      <c r="D2100" t="str">
        <f t="shared" si="32"/>
        <v>FC200</v>
      </c>
    </row>
    <row r="2101" spans="1:4" x14ac:dyDescent="0.55000000000000004">
      <c r="A2101" t="s">
        <v>95</v>
      </c>
      <c r="B2101" t="s">
        <v>9139</v>
      </c>
      <c r="C2101" t="s">
        <v>9139</v>
      </c>
      <c r="D2101" t="str">
        <f t="shared" si="32"/>
        <v>FC220</v>
      </c>
    </row>
    <row r="2102" spans="1:4" x14ac:dyDescent="0.55000000000000004">
      <c r="A2102" t="s">
        <v>2748</v>
      </c>
      <c r="B2102" t="s">
        <v>9139</v>
      </c>
      <c r="C2102" t="s">
        <v>9139</v>
      </c>
      <c r="D2102" t="str">
        <f t="shared" si="32"/>
        <v>FC221HD</v>
      </c>
    </row>
    <row r="2103" spans="1:4" x14ac:dyDescent="0.55000000000000004">
      <c r="A2103" t="s">
        <v>4130</v>
      </c>
      <c r="B2103" t="s">
        <v>9139</v>
      </c>
      <c r="C2103" t="s">
        <v>9139</v>
      </c>
      <c r="D2103" t="str">
        <f t="shared" si="32"/>
        <v>FC-GA110-015</v>
      </c>
    </row>
    <row r="2104" spans="1:4" x14ac:dyDescent="0.55000000000000004">
      <c r="A2104" t="s">
        <v>2435</v>
      </c>
      <c r="B2104" t="s">
        <v>9139</v>
      </c>
      <c r="C2104" t="s">
        <v>9139</v>
      </c>
      <c r="D2104" t="str">
        <f t="shared" si="32"/>
        <v>FL-5VS</v>
      </c>
    </row>
    <row r="2105" spans="1:4" x14ac:dyDescent="0.55000000000000004">
      <c r="A2105" t="s">
        <v>4541</v>
      </c>
      <c r="B2105" t="s">
        <v>9139</v>
      </c>
      <c r="C2105" t="s">
        <v>9139</v>
      </c>
      <c r="D2105" t="str">
        <f t="shared" si="32"/>
        <v>FM-1100I</v>
      </c>
    </row>
    <row r="2106" spans="1:4" x14ac:dyDescent="0.55000000000000004">
      <c r="A2106" t="s">
        <v>3226</v>
      </c>
      <c r="B2106" t="s">
        <v>9139</v>
      </c>
      <c r="C2106" t="s">
        <v>9139</v>
      </c>
      <c r="D2106" t="str">
        <f t="shared" si="32"/>
        <v>FS1065-HP</v>
      </c>
    </row>
    <row r="2107" spans="1:4" x14ac:dyDescent="0.55000000000000004">
      <c r="A2107" t="s">
        <v>4382</v>
      </c>
      <c r="B2107" t="s">
        <v>9139</v>
      </c>
      <c r="C2107" t="s">
        <v>9139</v>
      </c>
      <c r="D2107" t="str">
        <f t="shared" si="32"/>
        <v>FS3250-88</v>
      </c>
    </row>
    <row r="2108" spans="1:4" x14ac:dyDescent="0.55000000000000004">
      <c r="A2108" t="s">
        <v>4380</v>
      </c>
      <c r="B2108" t="s">
        <v>9139</v>
      </c>
      <c r="C2108" t="s">
        <v>9139</v>
      </c>
      <c r="D2108" t="str">
        <f t="shared" si="32"/>
        <v>FS3250-HP</v>
      </c>
    </row>
    <row r="2109" spans="1:4" x14ac:dyDescent="0.55000000000000004">
      <c r="A2109" t="s">
        <v>4963</v>
      </c>
      <c r="B2109" t="s">
        <v>9139</v>
      </c>
      <c r="C2109" t="s">
        <v>9139</v>
      </c>
      <c r="D2109" t="str">
        <f t="shared" si="32"/>
        <v>GAT110-03</v>
      </c>
    </row>
    <row r="2110" spans="1:4" x14ac:dyDescent="0.55000000000000004">
      <c r="A2110" t="s">
        <v>3208</v>
      </c>
      <c r="B2110" t="s">
        <v>9139</v>
      </c>
      <c r="C2110" t="s">
        <v>9139</v>
      </c>
      <c r="D2110" t="str">
        <f t="shared" si="32"/>
        <v>GHN075</v>
      </c>
    </row>
    <row r="2111" spans="1:4" x14ac:dyDescent="0.55000000000000004">
      <c r="A2111" t="s">
        <v>4679</v>
      </c>
      <c r="B2111" t="s">
        <v>9139</v>
      </c>
      <c r="C2111" t="s">
        <v>9139</v>
      </c>
      <c r="D2111" t="str">
        <f t="shared" si="32"/>
        <v>H1/4U-0520HE</v>
      </c>
    </row>
    <row r="2112" spans="1:4" x14ac:dyDescent="0.55000000000000004">
      <c r="A2112" t="s">
        <v>5242</v>
      </c>
      <c r="B2112" t="s">
        <v>9139</v>
      </c>
      <c r="C2112" t="s">
        <v>9139</v>
      </c>
      <c r="D2112" t="str">
        <f t="shared" si="32"/>
        <v>H1/4U-SS0004</v>
      </c>
    </row>
    <row r="2113" spans="1:4" x14ac:dyDescent="0.55000000000000004">
      <c r="A2113" t="s">
        <v>1082</v>
      </c>
      <c r="B2113" t="s">
        <v>9139</v>
      </c>
      <c r="C2113" t="s">
        <v>9139</v>
      </c>
      <c r="D2113" t="str">
        <f t="shared" si="32"/>
        <v>H1/4U-SS0015</v>
      </c>
    </row>
    <row r="2114" spans="1:4" x14ac:dyDescent="0.55000000000000004">
      <c r="A2114" t="s">
        <v>1193</v>
      </c>
      <c r="B2114" t="s">
        <v>9139</v>
      </c>
      <c r="C2114" t="s">
        <v>9139</v>
      </c>
      <c r="D2114" t="str">
        <f t="shared" ref="D2114:D2177" si="33">LEFT(A2114,LEN(A2114))</f>
        <v>H1/4U-SS0020</v>
      </c>
    </row>
    <row r="2115" spans="1:4" x14ac:dyDescent="0.55000000000000004">
      <c r="A2115" t="s">
        <v>1192</v>
      </c>
      <c r="B2115" t="s">
        <v>9139</v>
      </c>
      <c r="C2115" t="s">
        <v>9139</v>
      </c>
      <c r="D2115" t="str">
        <f t="shared" si="33"/>
        <v>H1/4U-SS0030</v>
      </c>
    </row>
    <row r="2116" spans="1:4" x14ac:dyDescent="0.55000000000000004">
      <c r="A2116" t="s">
        <v>1191</v>
      </c>
      <c r="B2116" t="s">
        <v>9139</v>
      </c>
      <c r="C2116" t="s">
        <v>9139</v>
      </c>
      <c r="D2116" t="str">
        <f t="shared" si="33"/>
        <v>H1/4U-SS0040</v>
      </c>
    </row>
    <row r="2117" spans="1:4" x14ac:dyDescent="0.55000000000000004">
      <c r="A2117" t="s">
        <v>3867</v>
      </c>
      <c r="B2117" t="s">
        <v>9139</v>
      </c>
      <c r="C2117" t="s">
        <v>9139</v>
      </c>
      <c r="D2117" t="str">
        <f t="shared" si="33"/>
        <v>H1/4U-SS0508HE</v>
      </c>
    </row>
    <row r="2118" spans="1:4" x14ac:dyDescent="0.55000000000000004">
      <c r="A2118" t="s">
        <v>3869</v>
      </c>
      <c r="B2118" t="s">
        <v>9139</v>
      </c>
      <c r="C2118" t="s">
        <v>9139</v>
      </c>
      <c r="D2118" t="str">
        <f t="shared" si="33"/>
        <v>H1/4VV-11004</v>
      </c>
    </row>
    <row r="2119" spans="1:4" x14ac:dyDescent="0.55000000000000004">
      <c r="A2119" t="s">
        <v>3551</v>
      </c>
      <c r="B2119" t="s">
        <v>9139</v>
      </c>
      <c r="C2119" t="s">
        <v>9139</v>
      </c>
      <c r="D2119" t="str">
        <f t="shared" si="33"/>
        <v>HB025</v>
      </c>
    </row>
    <row r="2120" spans="1:4" x14ac:dyDescent="0.55000000000000004">
      <c r="A2120" t="s">
        <v>5243</v>
      </c>
      <c r="B2120" t="s">
        <v>9139</v>
      </c>
      <c r="C2120" t="s">
        <v>9139</v>
      </c>
      <c r="D2120" t="str">
        <f t="shared" si="33"/>
        <v>HB025SS</v>
      </c>
    </row>
    <row r="2121" spans="1:4" x14ac:dyDescent="0.55000000000000004">
      <c r="A2121" t="s">
        <v>588</v>
      </c>
      <c r="B2121" t="s">
        <v>9139</v>
      </c>
      <c r="C2121" t="s">
        <v>9139</v>
      </c>
      <c r="D2121" t="str">
        <f t="shared" si="33"/>
        <v>HB038</v>
      </c>
    </row>
    <row r="2122" spans="1:4" x14ac:dyDescent="0.55000000000000004">
      <c r="A2122" t="s">
        <v>5203</v>
      </c>
      <c r="B2122" t="s">
        <v>9139</v>
      </c>
      <c r="C2122" t="s">
        <v>9139</v>
      </c>
      <c r="D2122" t="str">
        <f t="shared" si="33"/>
        <v>HB038-025</v>
      </c>
    </row>
    <row r="2123" spans="1:4" x14ac:dyDescent="0.55000000000000004">
      <c r="A2123" t="s">
        <v>586</v>
      </c>
      <c r="B2123" t="s">
        <v>9139</v>
      </c>
      <c r="C2123" t="s">
        <v>9139</v>
      </c>
      <c r="D2123" t="str">
        <f t="shared" si="33"/>
        <v>HB038-90</v>
      </c>
    </row>
    <row r="2124" spans="1:4" x14ac:dyDescent="0.55000000000000004">
      <c r="A2124" t="s">
        <v>41</v>
      </c>
      <c r="B2124" t="s">
        <v>9139</v>
      </c>
      <c r="C2124" t="s">
        <v>9139</v>
      </c>
      <c r="D2124" t="str">
        <f t="shared" si="33"/>
        <v>HB050</v>
      </c>
    </row>
    <row r="2125" spans="1:4" x14ac:dyDescent="0.55000000000000004">
      <c r="A2125" t="s">
        <v>4817</v>
      </c>
      <c r="B2125" t="s">
        <v>9139</v>
      </c>
      <c r="C2125" t="s">
        <v>9139</v>
      </c>
      <c r="D2125" t="str">
        <f t="shared" si="33"/>
        <v>HB050-025</v>
      </c>
    </row>
    <row r="2126" spans="1:4" x14ac:dyDescent="0.55000000000000004">
      <c r="A2126" t="s">
        <v>875</v>
      </c>
      <c r="B2126" t="s">
        <v>9139</v>
      </c>
      <c r="C2126" t="s">
        <v>9139</v>
      </c>
      <c r="D2126" t="str">
        <f t="shared" si="33"/>
        <v>HB050-038</v>
      </c>
    </row>
    <row r="2127" spans="1:4" x14ac:dyDescent="0.55000000000000004">
      <c r="A2127" t="s">
        <v>340</v>
      </c>
      <c r="B2127" t="s">
        <v>9139</v>
      </c>
      <c r="C2127" t="s">
        <v>9139</v>
      </c>
      <c r="D2127" t="str">
        <f t="shared" si="33"/>
        <v>HB050-90</v>
      </c>
    </row>
    <row r="2128" spans="1:4" x14ac:dyDescent="0.55000000000000004">
      <c r="A2128" t="s">
        <v>204</v>
      </c>
      <c r="B2128" t="s">
        <v>9139</v>
      </c>
      <c r="C2128" t="s">
        <v>9139</v>
      </c>
      <c r="D2128" t="str">
        <f t="shared" si="33"/>
        <v>HB075</v>
      </c>
    </row>
    <row r="2129" spans="1:4" x14ac:dyDescent="0.55000000000000004">
      <c r="A2129" t="s">
        <v>37</v>
      </c>
      <c r="B2129" t="s">
        <v>9139</v>
      </c>
      <c r="C2129" t="s">
        <v>9139</v>
      </c>
      <c r="D2129" t="str">
        <f t="shared" si="33"/>
        <v>HB075/050-90</v>
      </c>
    </row>
    <row r="2130" spans="1:4" x14ac:dyDescent="0.55000000000000004">
      <c r="A2130" t="s">
        <v>336</v>
      </c>
      <c r="B2130" t="s">
        <v>9139</v>
      </c>
      <c r="C2130" t="s">
        <v>9139</v>
      </c>
      <c r="D2130" t="str">
        <f t="shared" si="33"/>
        <v>HB075/100-90</v>
      </c>
    </row>
    <row r="2131" spans="1:4" x14ac:dyDescent="0.55000000000000004">
      <c r="A2131" t="s">
        <v>39</v>
      </c>
      <c r="B2131" t="s">
        <v>9139</v>
      </c>
      <c r="C2131" t="s">
        <v>9139</v>
      </c>
      <c r="D2131" t="str">
        <f t="shared" si="33"/>
        <v>HB075-050</v>
      </c>
    </row>
    <row r="2132" spans="1:4" x14ac:dyDescent="0.55000000000000004">
      <c r="A2132" t="s">
        <v>1239</v>
      </c>
      <c r="B2132" t="s">
        <v>9139</v>
      </c>
      <c r="C2132" t="s">
        <v>9139</v>
      </c>
      <c r="D2132" t="str">
        <f t="shared" si="33"/>
        <v>HB075-100</v>
      </c>
    </row>
    <row r="2133" spans="1:4" x14ac:dyDescent="0.55000000000000004">
      <c r="A2133" t="s">
        <v>338</v>
      </c>
      <c r="B2133" t="s">
        <v>9139</v>
      </c>
      <c r="C2133" t="s">
        <v>9139</v>
      </c>
      <c r="D2133" t="str">
        <f t="shared" si="33"/>
        <v>HB075-90</v>
      </c>
    </row>
    <row r="2134" spans="1:4" x14ac:dyDescent="0.55000000000000004">
      <c r="A2134" t="s">
        <v>1370</v>
      </c>
      <c r="B2134" t="s">
        <v>9139</v>
      </c>
      <c r="C2134" t="s">
        <v>9139</v>
      </c>
      <c r="D2134" t="str">
        <f t="shared" si="33"/>
        <v>HB100</v>
      </c>
    </row>
    <row r="2135" spans="1:4" x14ac:dyDescent="0.55000000000000004">
      <c r="A2135" t="s">
        <v>4741</v>
      </c>
      <c r="B2135" t="s">
        <v>9139</v>
      </c>
      <c r="C2135" t="s">
        <v>9139</v>
      </c>
      <c r="D2135" t="str">
        <f t="shared" si="33"/>
        <v>HB100/075-90</v>
      </c>
    </row>
    <row r="2136" spans="1:4" x14ac:dyDescent="0.55000000000000004">
      <c r="A2136" t="s">
        <v>1282</v>
      </c>
      <c r="B2136" t="s">
        <v>9139</v>
      </c>
      <c r="C2136" t="s">
        <v>9139</v>
      </c>
      <c r="D2136" t="str">
        <f t="shared" si="33"/>
        <v>HB100-075</v>
      </c>
    </row>
    <row r="2137" spans="1:4" x14ac:dyDescent="0.55000000000000004">
      <c r="A2137" t="s">
        <v>332</v>
      </c>
      <c r="B2137" t="s">
        <v>9139</v>
      </c>
      <c r="C2137" t="s">
        <v>9139</v>
      </c>
      <c r="D2137" t="str">
        <f t="shared" si="33"/>
        <v>HB100-90</v>
      </c>
    </row>
    <row r="2138" spans="1:4" x14ac:dyDescent="0.55000000000000004">
      <c r="A2138" t="s">
        <v>334</v>
      </c>
      <c r="B2138" t="s">
        <v>9139</v>
      </c>
      <c r="C2138" t="s">
        <v>9139</v>
      </c>
      <c r="D2138" t="str">
        <f t="shared" si="33"/>
        <v>HB125/100-90</v>
      </c>
    </row>
    <row r="2139" spans="1:4" x14ac:dyDescent="0.55000000000000004">
      <c r="A2139" t="s">
        <v>4711</v>
      </c>
      <c r="B2139" t="s">
        <v>9139</v>
      </c>
      <c r="C2139" t="s">
        <v>9139</v>
      </c>
      <c r="D2139" t="str">
        <f t="shared" si="33"/>
        <v>HB125-100</v>
      </c>
    </row>
    <row r="2140" spans="1:4" x14ac:dyDescent="0.55000000000000004">
      <c r="A2140" t="s">
        <v>3542</v>
      </c>
      <c r="B2140" t="s">
        <v>9139</v>
      </c>
      <c r="C2140" t="s">
        <v>9139</v>
      </c>
      <c r="D2140" t="str">
        <f t="shared" si="33"/>
        <v>HB150</v>
      </c>
    </row>
    <row r="2141" spans="1:4" x14ac:dyDescent="0.55000000000000004">
      <c r="A2141" t="s">
        <v>4713</v>
      </c>
      <c r="B2141" t="s">
        <v>9139</v>
      </c>
      <c r="C2141" t="s">
        <v>9139</v>
      </c>
      <c r="D2141" t="str">
        <f t="shared" si="33"/>
        <v>HB150-100</v>
      </c>
    </row>
    <row r="2142" spans="1:4" x14ac:dyDescent="0.55000000000000004">
      <c r="A2142" t="s">
        <v>4737</v>
      </c>
      <c r="B2142" t="s">
        <v>9139</v>
      </c>
      <c r="C2142" t="s">
        <v>9139</v>
      </c>
      <c r="D2142" t="str">
        <f t="shared" si="33"/>
        <v>HB150-90</v>
      </c>
    </row>
    <row r="2143" spans="1:4" x14ac:dyDescent="0.55000000000000004">
      <c r="A2143" t="s">
        <v>852</v>
      </c>
      <c r="B2143" t="s">
        <v>9139</v>
      </c>
      <c r="C2143" t="s">
        <v>9139</v>
      </c>
      <c r="D2143" t="str">
        <f t="shared" si="33"/>
        <v>HB200</v>
      </c>
    </row>
    <row r="2144" spans="1:4" x14ac:dyDescent="0.55000000000000004">
      <c r="A2144" t="s">
        <v>1905</v>
      </c>
      <c r="B2144" t="s">
        <v>9139</v>
      </c>
      <c r="C2144" t="s">
        <v>9139</v>
      </c>
      <c r="D2144" t="str">
        <f t="shared" si="33"/>
        <v>HB300</v>
      </c>
    </row>
    <row r="2145" spans="1:4" x14ac:dyDescent="0.55000000000000004">
      <c r="A2145" t="s">
        <v>1148</v>
      </c>
      <c r="B2145" t="s">
        <v>9139</v>
      </c>
      <c r="C2145" t="s">
        <v>9139</v>
      </c>
      <c r="D2145" t="str">
        <f t="shared" si="33"/>
        <v>HBT050</v>
      </c>
    </row>
    <row r="2146" spans="1:4" x14ac:dyDescent="0.55000000000000004">
      <c r="A2146" t="s">
        <v>5225</v>
      </c>
      <c r="B2146" t="s">
        <v>9139</v>
      </c>
      <c r="C2146" t="s">
        <v>9139</v>
      </c>
      <c r="D2146" t="str">
        <f t="shared" si="33"/>
        <v>HBT100-100</v>
      </c>
    </row>
    <row r="2147" spans="1:4" x14ac:dyDescent="0.55000000000000004">
      <c r="A2147" t="s">
        <v>2312</v>
      </c>
      <c r="B2147" t="s">
        <v>9139</v>
      </c>
      <c r="C2147" t="s">
        <v>9139</v>
      </c>
      <c r="D2147" t="str">
        <f t="shared" si="33"/>
        <v>HM075</v>
      </c>
    </row>
    <row r="2148" spans="1:4" x14ac:dyDescent="0.55000000000000004">
      <c r="A2148" t="s">
        <v>1091</v>
      </c>
      <c r="B2148" t="s">
        <v>9139</v>
      </c>
      <c r="C2148" t="s">
        <v>9139</v>
      </c>
      <c r="D2148" t="str">
        <f t="shared" si="33"/>
        <v>IN0110-30</v>
      </c>
    </row>
    <row r="2149" spans="1:4" x14ac:dyDescent="0.55000000000000004">
      <c r="A2149" t="s">
        <v>1093</v>
      </c>
      <c r="B2149" t="s">
        <v>9139</v>
      </c>
      <c r="C2149" t="s">
        <v>9139</v>
      </c>
      <c r="D2149" t="str">
        <f t="shared" si="33"/>
        <v>IN40/85-ST</v>
      </c>
    </row>
    <row r="2150" spans="1:4" x14ac:dyDescent="0.55000000000000004">
      <c r="A2150" t="s">
        <v>3794</v>
      </c>
      <c r="B2150" t="s">
        <v>9139</v>
      </c>
      <c r="C2150" t="s">
        <v>9139</v>
      </c>
      <c r="D2150" t="str">
        <f t="shared" si="33"/>
        <v>INFD110-30</v>
      </c>
    </row>
    <row r="2151" spans="1:4" x14ac:dyDescent="0.55000000000000004">
      <c r="A2151" t="s">
        <v>1661</v>
      </c>
      <c r="B2151" t="s">
        <v>9139</v>
      </c>
      <c r="C2151" t="s">
        <v>9139</v>
      </c>
      <c r="D2151" t="str">
        <f t="shared" si="33"/>
        <v>INFD15-ST</v>
      </c>
    </row>
    <row r="2152" spans="1:4" x14ac:dyDescent="0.55000000000000004">
      <c r="A2152" t="s">
        <v>3505</v>
      </c>
      <c r="B2152" t="s">
        <v>9139</v>
      </c>
      <c r="C2152" t="s">
        <v>9139</v>
      </c>
      <c r="D2152" t="str">
        <f t="shared" si="33"/>
        <v>INFD30-24</v>
      </c>
    </row>
    <row r="2153" spans="1:4" x14ac:dyDescent="0.55000000000000004">
      <c r="A2153" t="s">
        <v>1134</v>
      </c>
      <c r="B2153" t="s">
        <v>9139</v>
      </c>
      <c r="C2153" t="s">
        <v>9139</v>
      </c>
      <c r="D2153" t="str">
        <f t="shared" si="33"/>
        <v>KIBFD35-SET</v>
      </c>
    </row>
    <row r="2154" spans="1:4" x14ac:dyDescent="0.55000000000000004">
      <c r="A2154" t="s">
        <v>3501</v>
      </c>
      <c r="B2154" t="s">
        <v>9139</v>
      </c>
      <c r="C2154" t="s">
        <v>9139</v>
      </c>
      <c r="D2154" t="str">
        <f t="shared" si="33"/>
        <v>LM1600</v>
      </c>
    </row>
    <row r="2155" spans="1:4" x14ac:dyDescent="0.55000000000000004">
      <c r="A2155" t="s">
        <v>2665</v>
      </c>
      <c r="B2155" t="s">
        <v>9139</v>
      </c>
      <c r="C2155" t="s">
        <v>9139</v>
      </c>
      <c r="D2155" t="str">
        <f t="shared" si="33"/>
        <v>LS150-30</v>
      </c>
    </row>
    <row r="2156" spans="1:4" x14ac:dyDescent="0.55000000000000004">
      <c r="A2156" t="s">
        <v>3811</v>
      </c>
      <c r="B2156" t="s">
        <v>9139</v>
      </c>
      <c r="C2156" t="s">
        <v>9139</v>
      </c>
      <c r="D2156" t="str">
        <f t="shared" si="33"/>
        <v>LS2100</v>
      </c>
    </row>
    <row r="2157" spans="1:4" x14ac:dyDescent="0.55000000000000004">
      <c r="A2157" t="s">
        <v>3813</v>
      </c>
      <c r="B2157" t="s">
        <v>9139</v>
      </c>
      <c r="C2157" t="s">
        <v>9139</v>
      </c>
      <c r="D2157" t="str">
        <f t="shared" si="33"/>
        <v>LS2120</v>
      </c>
    </row>
    <row r="2158" spans="1:4" x14ac:dyDescent="0.55000000000000004">
      <c r="A2158" t="s">
        <v>3204</v>
      </c>
      <c r="B2158" t="s">
        <v>9139</v>
      </c>
      <c r="C2158" t="s">
        <v>9139</v>
      </c>
      <c r="D2158" t="str">
        <f t="shared" si="33"/>
        <v>LS230</v>
      </c>
    </row>
    <row r="2159" spans="1:4" x14ac:dyDescent="0.55000000000000004">
      <c r="A2159" t="s">
        <v>4111</v>
      </c>
      <c r="B2159" t="s">
        <v>9139</v>
      </c>
      <c r="C2159" t="s">
        <v>9139</v>
      </c>
      <c r="D2159" t="str">
        <f t="shared" si="33"/>
        <v>LS280</v>
      </c>
    </row>
    <row r="2160" spans="1:4" x14ac:dyDescent="0.55000000000000004">
      <c r="A2160" t="s">
        <v>4053</v>
      </c>
      <c r="B2160" t="s">
        <v>9139</v>
      </c>
      <c r="C2160" t="s">
        <v>9139</v>
      </c>
      <c r="D2160" t="str">
        <f t="shared" si="33"/>
        <v>LS740</v>
      </c>
    </row>
    <row r="2161" spans="1:4" x14ac:dyDescent="0.55000000000000004">
      <c r="A2161" t="s">
        <v>5341</v>
      </c>
      <c r="B2161" t="s">
        <v>9139</v>
      </c>
      <c r="C2161" t="s">
        <v>9139</v>
      </c>
      <c r="D2161" t="str">
        <f t="shared" si="33"/>
        <v>LSM300-04</v>
      </c>
    </row>
    <row r="2162" spans="1:4" x14ac:dyDescent="0.55000000000000004">
      <c r="A2162" t="s">
        <v>2900</v>
      </c>
      <c r="B2162" t="s">
        <v>9139</v>
      </c>
      <c r="C2162" t="s">
        <v>9139</v>
      </c>
      <c r="D2162" t="str">
        <f t="shared" si="33"/>
        <v>LST1100</v>
      </c>
    </row>
    <row r="2163" spans="1:4" x14ac:dyDescent="0.55000000000000004">
      <c r="A2163" t="s">
        <v>503</v>
      </c>
      <c r="B2163" t="s">
        <v>9139</v>
      </c>
      <c r="C2163" t="s">
        <v>9139</v>
      </c>
      <c r="D2163" t="str">
        <f t="shared" si="33"/>
        <v>LSTM075-30</v>
      </c>
    </row>
    <row r="2164" spans="1:4" x14ac:dyDescent="0.55000000000000004">
      <c r="A2164" t="s">
        <v>856</v>
      </c>
      <c r="B2164" t="s">
        <v>9139</v>
      </c>
      <c r="C2164" t="s">
        <v>9139</v>
      </c>
      <c r="D2164" t="str">
        <f t="shared" si="33"/>
        <v>M100075BRB</v>
      </c>
    </row>
    <row r="2165" spans="1:4" x14ac:dyDescent="0.55000000000000004">
      <c r="A2165" t="s">
        <v>867</v>
      </c>
      <c r="B2165" t="s">
        <v>9139</v>
      </c>
      <c r="C2165" t="s">
        <v>9139</v>
      </c>
      <c r="D2165" t="str">
        <f t="shared" si="33"/>
        <v>M100BRB</v>
      </c>
    </row>
    <row r="2166" spans="1:4" x14ac:dyDescent="0.55000000000000004">
      <c r="A2166" t="s">
        <v>4970</v>
      </c>
      <c r="B2166" t="s">
        <v>9139</v>
      </c>
      <c r="C2166" t="s">
        <v>9139</v>
      </c>
      <c r="D2166" t="str">
        <f t="shared" si="33"/>
        <v>M100CPG</v>
      </c>
    </row>
    <row r="2167" spans="1:4" x14ac:dyDescent="0.55000000000000004">
      <c r="A2167" t="s">
        <v>4758</v>
      </c>
      <c r="B2167" t="s">
        <v>9139</v>
      </c>
      <c r="C2167" t="s">
        <v>9139</v>
      </c>
      <c r="D2167" t="str">
        <f t="shared" si="33"/>
        <v>M100FPT</v>
      </c>
    </row>
    <row r="2168" spans="1:4" x14ac:dyDescent="0.55000000000000004">
      <c r="A2168" t="s">
        <v>929</v>
      </c>
      <c r="B2168" t="s">
        <v>9139</v>
      </c>
      <c r="C2168" t="s">
        <v>9139</v>
      </c>
      <c r="D2168" t="str">
        <f t="shared" si="33"/>
        <v>M100G</v>
      </c>
    </row>
    <row r="2169" spans="1:4" x14ac:dyDescent="0.55000000000000004">
      <c r="A2169" t="s">
        <v>4756</v>
      </c>
      <c r="B2169" t="s">
        <v>9139</v>
      </c>
      <c r="C2169" t="s">
        <v>9139</v>
      </c>
      <c r="D2169" t="str">
        <f t="shared" si="33"/>
        <v>M100MPT</v>
      </c>
    </row>
    <row r="2170" spans="1:4" x14ac:dyDescent="0.55000000000000004">
      <c r="A2170" t="s">
        <v>3469</v>
      </c>
      <c r="B2170" t="s">
        <v>9139</v>
      </c>
      <c r="C2170" t="s">
        <v>9139</v>
      </c>
      <c r="D2170" t="str">
        <f t="shared" si="33"/>
        <v>M200100BRB90</v>
      </c>
    </row>
    <row r="2171" spans="1:4" x14ac:dyDescent="0.55000000000000004">
      <c r="A2171" t="s">
        <v>854</v>
      </c>
      <c r="B2171" t="s">
        <v>9139</v>
      </c>
      <c r="C2171" t="s">
        <v>9139</v>
      </c>
      <c r="D2171" t="str">
        <f t="shared" si="33"/>
        <v>M200100CPG</v>
      </c>
    </row>
    <row r="2172" spans="1:4" x14ac:dyDescent="0.55000000000000004">
      <c r="A2172" t="s">
        <v>1213</v>
      </c>
      <c r="B2172" t="s">
        <v>9139</v>
      </c>
      <c r="C2172" t="s">
        <v>9139</v>
      </c>
      <c r="D2172" t="str">
        <f t="shared" si="33"/>
        <v>M200150BRB</v>
      </c>
    </row>
    <row r="2173" spans="1:4" x14ac:dyDescent="0.55000000000000004">
      <c r="A2173" t="s">
        <v>3356</v>
      </c>
      <c r="B2173" t="s">
        <v>9139</v>
      </c>
      <c r="C2173" t="s">
        <v>9139</v>
      </c>
      <c r="D2173" t="str">
        <f t="shared" si="33"/>
        <v>M200150MPT</v>
      </c>
    </row>
    <row r="2174" spans="1:4" x14ac:dyDescent="0.55000000000000004">
      <c r="A2174" t="s">
        <v>1211</v>
      </c>
      <c r="B2174" t="s">
        <v>9139</v>
      </c>
      <c r="C2174" t="s">
        <v>9139</v>
      </c>
      <c r="D2174" t="str">
        <f t="shared" si="33"/>
        <v>M200A</v>
      </c>
    </row>
    <row r="2175" spans="1:4" x14ac:dyDescent="0.55000000000000004">
      <c r="A2175" t="s">
        <v>1221</v>
      </c>
      <c r="B2175" t="s">
        <v>9139</v>
      </c>
      <c r="C2175" t="s">
        <v>9139</v>
      </c>
      <c r="D2175" t="str">
        <f t="shared" si="33"/>
        <v>M200BRB</v>
      </c>
    </row>
    <row r="2176" spans="1:4" x14ac:dyDescent="0.55000000000000004">
      <c r="A2176" t="s">
        <v>1952</v>
      </c>
      <c r="B2176" t="s">
        <v>9139</v>
      </c>
      <c r="C2176" t="s">
        <v>9139</v>
      </c>
      <c r="D2176" t="str">
        <f t="shared" si="33"/>
        <v>M200FPT</v>
      </c>
    </row>
    <row r="2177" spans="1:4" x14ac:dyDescent="0.55000000000000004">
      <c r="A2177" t="s">
        <v>3200</v>
      </c>
      <c r="B2177" t="s">
        <v>9139</v>
      </c>
      <c r="C2177" t="s">
        <v>9139</v>
      </c>
      <c r="D2177" t="str">
        <f t="shared" si="33"/>
        <v>M200MPT</v>
      </c>
    </row>
    <row r="2178" spans="1:4" x14ac:dyDescent="0.55000000000000004">
      <c r="A2178" t="s">
        <v>1219</v>
      </c>
      <c r="B2178" t="s">
        <v>9139</v>
      </c>
      <c r="C2178" t="s">
        <v>9139</v>
      </c>
      <c r="D2178" t="str">
        <f t="shared" ref="D2178:D2241" si="34">LEFT(A2178,LEN(A2178))</f>
        <v>M200TEE</v>
      </c>
    </row>
    <row r="2179" spans="1:4" x14ac:dyDescent="0.55000000000000004">
      <c r="A2179" t="s">
        <v>3928</v>
      </c>
      <c r="B2179" t="s">
        <v>9139</v>
      </c>
      <c r="C2179" t="s">
        <v>9139</v>
      </c>
      <c r="D2179" t="str">
        <f t="shared" si="34"/>
        <v>M220150BRB</v>
      </c>
    </row>
    <row r="2180" spans="1:4" x14ac:dyDescent="0.55000000000000004">
      <c r="A2180" t="s">
        <v>99</v>
      </c>
      <c r="B2180" t="s">
        <v>9139</v>
      </c>
      <c r="C2180" t="s">
        <v>9139</v>
      </c>
      <c r="D2180" t="str">
        <f t="shared" si="34"/>
        <v>M220A</v>
      </c>
    </row>
    <row r="2181" spans="1:4" x14ac:dyDescent="0.55000000000000004">
      <c r="A2181" t="s">
        <v>846</v>
      </c>
      <c r="B2181" t="s">
        <v>9139</v>
      </c>
      <c r="C2181" t="s">
        <v>9139</v>
      </c>
      <c r="D2181" t="str">
        <f t="shared" si="34"/>
        <v>M220BRB</v>
      </c>
    </row>
    <row r="2182" spans="1:4" x14ac:dyDescent="0.55000000000000004">
      <c r="A2182" t="s">
        <v>844</v>
      </c>
      <c r="B2182" t="s">
        <v>9139</v>
      </c>
      <c r="C2182" t="s">
        <v>9139</v>
      </c>
      <c r="D2182" t="str">
        <f t="shared" si="34"/>
        <v>M220CPG90</v>
      </c>
    </row>
    <row r="2183" spans="1:4" x14ac:dyDescent="0.55000000000000004">
      <c r="A2183" t="s">
        <v>1209</v>
      </c>
      <c r="B2183" t="s">
        <v>9139</v>
      </c>
      <c r="C2183" t="s">
        <v>9139</v>
      </c>
      <c r="D2183" t="str">
        <f t="shared" si="34"/>
        <v>M220D</v>
      </c>
    </row>
    <row r="2184" spans="1:4" x14ac:dyDescent="0.55000000000000004">
      <c r="A2184" t="s">
        <v>3819</v>
      </c>
      <c r="B2184" t="s">
        <v>9139</v>
      </c>
      <c r="C2184" t="s">
        <v>9139</v>
      </c>
      <c r="D2184" t="str">
        <f t="shared" si="34"/>
        <v>M220FPT</v>
      </c>
    </row>
    <row r="2185" spans="1:4" x14ac:dyDescent="0.55000000000000004">
      <c r="A2185" t="s">
        <v>2963</v>
      </c>
      <c r="B2185" t="s">
        <v>9139</v>
      </c>
      <c r="C2185" t="s">
        <v>9139</v>
      </c>
      <c r="D2185" t="str">
        <f t="shared" si="34"/>
        <v>M220MPT</v>
      </c>
    </row>
    <row r="2186" spans="1:4" x14ac:dyDescent="0.55000000000000004">
      <c r="A2186" t="s">
        <v>2750</v>
      </c>
      <c r="B2186" t="s">
        <v>9139</v>
      </c>
      <c r="C2186" t="s">
        <v>9139</v>
      </c>
      <c r="D2186" t="str">
        <f t="shared" si="34"/>
        <v>M221G</v>
      </c>
    </row>
    <row r="2187" spans="1:4" x14ac:dyDescent="0.55000000000000004">
      <c r="A2187" t="s">
        <v>5334</v>
      </c>
      <c r="B2187" t="s">
        <v>9139</v>
      </c>
      <c r="C2187" t="s">
        <v>9139</v>
      </c>
      <c r="D2187" t="str">
        <f t="shared" si="34"/>
        <v>M300BRB</v>
      </c>
    </row>
    <row r="2188" spans="1:4" x14ac:dyDescent="0.55000000000000004">
      <c r="A2188" t="s">
        <v>2302</v>
      </c>
      <c r="B2188" t="s">
        <v>9139</v>
      </c>
      <c r="C2188" t="s">
        <v>9139</v>
      </c>
      <c r="D2188" t="str">
        <f t="shared" si="34"/>
        <v>M34</v>
      </c>
    </row>
    <row r="2189" spans="1:4" x14ac:dyDescent="0.55000000000000004">
      <c r="A2189" t="s">
        <v>834</v>
      </c>
      <c r="B2189" t="s">
        <v>9139</v>
      </c>
      <c r="C2189" t="s">
        <v>9139</v>
      </c>
      <c r="D2189" t="str">
        <f t="shared" si="34"/>
        <v>MBF220BD</v>
      </c>
    </row>
    <row r="2190" spans="1:4" x14ac:dyDescent="0.55000000000000004">
      <c r="A2190" t="s">
        <v>1223</v>
      </c>
      <c r="B2190" t="s">
        <v>9139</v>
      </c>
      <c r="C2190" t="s">
        <v>9139</v>
      </c>
      <c r="D2190" t="str">
        <f t="shared" si="34"/>
        <v>MHV200</v>
      </c>
    </row>
    <row r="2191" spans="1:4" x14ac:dyDescent="0.55000000000000004">
      <c r="A2191" t="s">
        <v>3066</v>
      </c>
      <c r="B2191" t="s">
        <v>9139</v>
      </c>
      <c r="C2191" t="s">
        <v>9139</v>
      </c>
      <c r="D2191" t="str">
        <f t="shared" si="34"/>
        <v>MLS100-80</v>
      </c>
    </row>
    <row r="2192" spans="1:4" x14ac:dyDescent="0.55000000000000004">
      <c r="A2192" t="s">
        <v>842</v>
      </c>
      <c r="B2192" t="s">
        <v>9139</v>
      </c>
      <c r="C2192" t="s">
        <v>9139</v>
      </c>
      <c r="D2192" t="str">
        <f t="shared" si="34"/>
        <v>MV200BLEH</v>
      </c>
    </row>
    <row r="2193" spans="1:4" x14ac:dyDescent="0.55000000000000004">
      <c r="A2193" t="s">
        <v>1217</v>
      </c>
      <c r="B2193" t="s">
        <v>9139</v>
      </c>
      <c r="C2193" t="s">
        <v>9139</v>
      </c>
      <c r="D2193" t="str">
        <f t="shared" si="34"/>
        <v>MV200CF</v>
      </c>
    </row>
    <row r="2194" spans="1:4" x14ac:dyDescent="0.55000000000000004">
      <c r="A2194" t="s">
        <v>5308</v>
      </c>
      <c r="B2194" t="s">
        <v>9139</v>
      </c>
      <c r="C2194" t="s">
        <v>9139</v>
      </c>
      <c r="D2194" t="str">
        <f t="shared" si="34"/>
        <v>MV220BL</v>
      </c>
    </row>
    <row r="2195" spans="1:4" x14ac:dyDescent="0.55000000000000004">
      <c r="A2195" t="s">
        <v>5332</v>
      </c>
      <c r="B2195" t="s">
        <v>9139</v>
      </c>
      <c r="C2195" t="s">
        <v>9139</v>
      </c>
      <c r="D2195" t="str">
        <f t="shared" si="34"/>
        <v>MV300</v>
      </c>
    </row>
    <row r="2196" spans="1:4" x14ac:dyDescent="0.55000000000000004">
      <c r="A2196" t="s">
        <v>1215</v>
      </c>
      <c r="B2196" t="s">
        <v>9139</v>
      </c>
      <c r="C2196" t="s">
        <v>9139</v>
      </c>
      <c r="D2196" t="str">
        <f t="shared" si="34"/>
        <v>MVSF220FP</v>
      </c>
    </row>
    <row r="2197" spans="1:4" x14ac:dyDescent="0.55000000000000004">
      <c r="A2197" t="s">
        <v>271</v>
      </c>
      <c r="B2197" t="s">
        <v>9139</v>
      </c>
      <c r="C2197" t="s">
        <v>9139</v>
      </c>
      <c r="D2197" t="str">
        <f t="shared" si="34"/>
        <v>NIP075-SH</v>
      </c>
    </row>
    <row r="2198" spans="1:4" x14ac:dyDescent="0.55000000000000004">
      <c r="A2198" t="s">
        <v>4531</v>
      </c>
      <c r="B2198" t="s">
        <v>9139</v>
      </c>
      <c r="C2198" t="s">
        <v>9139</v>
      </c>
      <c r="D2198" t="str">
        <f t="shared" si="34"/>
        <v>NIP100-4</v>
      </c>
    </row>
    <row r="2199" spans="1:4" x14ac:dyDescent="0.55000000000000004">
      <c r="A2199" t="s">
        <v>1374</v>
      </c>
      <c r="B2199" t="s">
        <v>9139</v>
      </c>
      <c r="C2199" t="s">
        <v>9139</v>
      </c>
      <c r="D2199" t="str">
        <f t="shared" si="34"/>
        <v>NIP100-SH</v>
      </c>
    </row>
    <row r="2200" spans="1:4" x14ac:dyDescent="0.55000000000000004">
      <c r="A2200" t="s">
        <v>1453</v>
      </c>
      <c r="B2200" t="s">
        <v>9139</v>
      </c>
      <c r="C2200" t="s">
        <v>9139</v>
      </c>
      <c r="D2200" t="str">
        <f t="shared" si="34"/>
        <v>NIP125-SH</v>
      </c>
    </row>
    <row r="2201" spans="1:4" x14ac:dyDescent="0.55000000000000004">
      <c r="A2201" t="s">
        <v>4721</v>
      </c>
      <c r="B2201" t="s">
        <v>9139</v>
      </c>
      <c r="C2201" t="s">
        <v>9139</v>
      </c>
      <c r="D2201" t="str">
        <f t="shared" si="34"/>
        <v>NIP150-SH</v>
      </c>
    </row>
    <row r="2202" spans="1:4" x14ac:dyDescent="0.55000000000000004">
      <c r="A2202" t="s">
        <v>2493</v>
      </c>
      <c r="B2202" t="s">
        <v>9139</v>
      </c>
      <c r="C2202" t="s">
        <v>9139</v>
      </c>
      <c r="D2202" t="str">
        <f t="shared" si="34"/>
        <v>NIP200-4</v>
      </c>
    </row>
    <row r="2203" spans="1:4" x14ac:dyDescent="0.55000000000000004">
      <c r="A2203" t="s">
        <v>4518</v>
      </c>
      <c r="B2203" t="s">
        <v>9139</v>
      </c>
      <c r="C2203" t="s">
        <v>9139</v>
      </c>
      <c r="D2203" t="str">
        <f t="shared" si="34"/>
        <v>NIP200-6</v>
      </c>
    </row>
    <row r="2204" spans="1:4" x14ac:dyDescent="0.55000000000000004">
      <c r="A2204" t="s">
        <v>4523</v>
      </c>
      <c r="B2204" t="s">
        <v>9139</v>
      </c>
      <c r="C2204" t="s">
        <v>9139</v>
      </c>
      <c r="D2204" t="str">
        <f t="shared" si="34"/>
        <v>NIP200-SH</v>
      </c>
    </row>
    <row r="2205" spans="1:4" x14ac:dyDescent="0.55000000000000004">
      <c r="A2205" t="s">
        <v>2924</v>
      </c>
      <c r="B2205" t="s">
        <v>9139</v>
      </c>
      <c r="C2205" t="s">
        <v>9139</v>
      </c>
      <c r="D2205" t="str">
        <f t="shared" si="34"/>
        <v>OC-02</v>
      </c>
    </row>
    <row r="2206" spans="1:4" x14ac:dyDescent="0.55000000000000004">
      <c r="A2206" t="s">
        <v>2903</v>
      </c>
      <c r="B2206" t="s">
        <v>9139</v>
      </c>
      <c r="C2206" t="s">
        <v>9139</v>
      </c>
      <c r="D2206" t="str">
        <f t="shared" si="34"/>
        <v>OC-03</v>
      </c>
    </row>
    <row r="2207" spans="1:4" x14ac:dyDescent="0.55000000000000004">
      <c r="A2207" t="s">
        <v>2925</v>
      </c>
      <c r="B2207" t="s">
        <v>9139</v>
      </c>
      <c r="C2207" t="s">
        <v>9139</v>
      </c>
      <c r="D2207" t="str">
        <f t="shared" si="34"/>
        <v>OC-04</v>
      </c>
    </row>
    <row r="2208" spans="1:4" x14ac:dyDescent="0.55000000000000004">
      <c r="A2208" t="s">
        <v>3780</v>
      </c>
      <c r="B2208" t="s">
        <v>9139</v>
      </c>
      <c r="C2208" t="s">
        <v>9139</v>
      </c>
      <c r="D2208" t="str">
        <f t="shared" si="34"/>
        <v>OC-06</v>
      </c>
    </row>
    <row r="2209" spans="1:4" x14ac:dyDescent="0.55000000000000004">
      <c r="A2209" t="s">
        <v>3868</v>
      </c>
      <c r="B2209" t="s">
        <v>9139</v>
      </c>
      <c r="C2209" t="s">
        <v>9139</v>
      </c>
      <c r="D2209" t="str">
        <f t="shared" si="34"/>
        <v>OC-10</v>
      </c>
    </row>
    <row r="2210" spans="1:4" x14ac:dyDescent="0.55000000000000004">
      <c r="A2210" t="s">
        <v>2037</v>
      </c>
      <c r="B2210" t="s">
        <v>9139</v>
      </c>
      <c r="C2210" t="s">
        <v>9139</v>
      </c>
      <c r="D2210" t="str">
        <f t="shared" si="34"/>
        <v>OC-20</v>
      </c>
    </row>
    <row r="2211" spans="1:4" x14ac:dyDescent="0.55000000000000004">
      <c r="A2211" t="s">
        <v>2986</v>
      </c>
      <c r="B2211" t="s">
        <v>9139</v>
      </c>
      <c r="C2211" t="s">
        <v>9139</v>
      </c>
      <c r="D2211" t="str">
        <f t="shared" si="34"/>
        <v>PK-AB143-AL-KIT</v>
      </c>
    </row>
    <row r="2212" spans="1:4" x14ac:dyDescent="0.55000000000000004">
      <c r="A2212" t="s">
        <v>2294</v>
      </c>
      <c r="B2212" t="s">
        <v>9139</v>
      </c>
      <c r="C2212" t="s">
        <v>9139</v>
      </c>
      <c r="D2212" t="str">
        <f t="shared" si="34"/>
        <v>PK-AB144-1-VI-K</v>
      </c>
    </row>
    <row r="2213" spans="1:4" x14ac:dyDescent="0.55000000000000004">
      <c r="A2213" t="s">
        <v>3879</v>
      </c>
      <c r="B2213" t="s">
        <v>9139</v>
      </c>
      <c r="C2213" t="s">
        <v>9139</v>
      </c>
      <c r="D2213" t="str">
        <f t="shared" si="34"/>
        <v>PK-AB36-KIT</v>
      </c>
    </row>
    <row r="2214" spans="1:4" x14ac:dyDescent="0.55000000000000004">
      <c r="A2214" t="s">
        <v>2991</v>
      </c>
      <c r="B2214" t="s">
        <v>9139</v>
      </c>
      <c r="C2214" t="s">
        <v>9139</v>
      </c>
      <c r="D2214" t="str">
        <f t="shared" si="34"/>
        <v>PK-AB43-AL-KIT</v>
      </c>
    </row>
    <row r="2215" spans="1:4" x14ac:dyDescent="0.55000000000000004">
      <c r="A2215" t="s">
        <v>2987</v>
      </c>
      <c r="B2215" t="s">
        <v>9139</v>
      </c>
      <c r="C2215" t="s">
        <v>9139</v>
      </c>
      <c r="D2215" t="str">
        <f t="shared" si="34"/>
        <v>PK-AB46-KIT</v>
      </c>
    </row>
    <row r="2216" spans="1:4" x14ac:dyDescent="0.55000000000000004">
      <c r="A2216" t="s">
        <v>1372</v>
      </c>
      <c r="B2216" t="s">
        <v>9139</v>
      </c>
      <c r="C2216" t="s">
        <v>9139</v>
      </c>
      <c r="D2216" t="str">
        <f t="shared" si="34"/>
        <v>PLUG100</v>
      </c>
    </row>
    <row r="2217" spans="1:4" x14ac:dyDescent="0.55000000000000004">
      <c r="A2217" t="s">
        <v>1451</v>
      </c>
      <c r="B2217" t="s">
        <v>9139</v>
      </c>
      <c r="C2217" t="s">
        <v>9139</v>
      </c>
      <c r="D2217" t="str">
        <f t="shared" si="34"/>
        <v>PLUG125</v>
      </c>
    </row>
    <row r="2218" spans="1:4" x14ac:dyDescent="0.55000000000000004">
      <c r="A2218" t="s">
        <v>4739</v>
      </c>
      <c r="B2218" t="s">
        <v>9139</v>
      </c>
      <c r="C2218" t="s">
        <v>9139</v>
      </c>
      <c r="D2218" t="str">
        <f t="shared" si="34"/>
        <v>PLUG200</v>
      </c>
    </row>
    <row r="2219" spans="1:4" x14ac:dyDescent="0.55000000000000004">
      <c r="A2219" t="s">
        <v>2069</v>
      </c>
      <c r="B2219" t="s">
        <v>9139</v>
      </c>
      <c r="C2219" t="s">
        <v>9139</v>
      </c>
      <c r="D2219" t="str">
        <f t="shared" si="34"/>
        <v>QJ17560A-1-NYB</v>
      </c>
    </row>
    <row r="2220" spans="1:4" x14ac:dyDescent="0.55000000000000004">
      <c r="A2220" t="s">
        <v>3649</v>
      </c>
      <c r="B2220" t="s">
        <v>9139</v>
      </c>
      <c r="C2220" t="s">
        <v>9139</v>
      </c>
      <c r="D2220" t="str">
        <f t="shared" si="34"/>
        <v>QJ17560A-20MM-N</v>
      </c>
    </row>
    <row r="2221" spans="1:4" x14ac:dyDescent="0.55000000000000004">
      <c r="A2221" t="s">
        <v>2096</v>
      </c>
      <c r="B2221" t="s">
        <v>9139</v>
      </c>
      <c r="C2221" t="s">
        <v>9139</v>
      </c>
      <c r="D2221" t="str">
        <f t="shared" si="34"/>
        <v>QJ17560A-3/4-NY</v>
      </c>
    </row>
    <row r="2222" spans="1:4" x14ac:dyDescent="0.55000000000000004">
      <c r="A2222" t="s">
        <v>283</v>
      </c>
      <c r="B2222" t="s">
        <v>9139</v>
      </c>
      <c r="C2222" t="s">
        <v>9139</v>
      </c>
      <c r="D2222" t="str">
        <f t="shared" si="34"/>
        <v>QJ22187-1/2-NYB</v>
      </c>
    </row>
    <row r="2223" spans="1:4" x14ac:dyDescent="0.55000000000000004">
      <c r="A2223" t="s">
        <v>1649</v>
      </c>
      <c r="B2223" t="s">
        <v>9139</v>
      </c>
      <c r="C2223" t="s">
        <v>9139</v>
      </c>
      <c r="D2223" t="str">
        <f t="shared" si="34"/>
        <v>QJ353-750-2-NYB</v>
      </c>
    </row>
    <row r="2224" spans="1:4" x14ac:dyDescent="0.55000000000000004">
      <c r="A2224" t="s">
        <v>4086</v>
      </c>
      <c r="B2224" t="s">
        <v>9139</v>
      </c>
      <c r="C2224" t="s">
        <v>9139</v>
      </c>
      <c r="D2224" t="str">
        <f t="shared" si="34"/>
        <v>QJ353A-1-NYB</v>
      </c>
    </row>
    <row r="2225" spans="1:4" x14ac:dyDescent="0.55000000000000004">
      <c r="A2225" t="s">
        <v>4398</v>
      </c>
      <c r="B2225" t="s">
        <v>9139</v>
      </c>
      <c r="C2225" t="s">
        <v>9139</v>
      </c>
      <c r="D2225" t="str">
        <f t="shared" si="34"/>
        <v>QJ363C-3/4-NYB-</v>
      </c>
    </row>
    <row r="2226" spans="1:4" x14ac:dyDescent="0.55000000000000004">
      <c r="A2226" t="s">
        <v>3148</v>
      </c>
      <c r="B2226" t="s">
        <v>9139</v>
      </c>
      <c r="C2226" t="s">
        <v>9139</v>
      </c>
      <c r="D2226" t="str">
        <f t="shared" si="34"/>
        <v>QJ363E-20MM-NYB</v>
      </c>
    </row>
    <row r="2227" spans="1:4" x14ac:dyDescent="0.55000000000000004">
      <c r="A2227" t="s">
        <v>2495</v>
      </c>
      <c r="B2227" t="s">
        <v>9139</v>
      </c>
      <c r="C2227" t="s">
        <v>9139</v>
      </c>
      <c r="D2227" t="str">
        <f t="shared" si="34"/>
        <v>QJ363F-1-NYB</v>
      </c>
    </row>
    <row r="2228" spans="1:4" x14ac:dyDescent="0.55000000000000004">
      <c r="A2228" t="s">
        <v>4428</v>
      </c>
      <c r="B2228" t="s">
        <v>9139</v>
      </c>
      <c r="C2228" t="s">
        <v>9139</v>
      </c>
      <c r="D2228" t="str">
        <f t="shared" si="34"/>
        <v>QJ364C-25MM-NYB</v>
      </c>
    </row>
    <row r="2229" spans="1:4" x14ac:dyDescent="0.55000000000000004">
      <c r="A2229" t="s">
        <v>4437</v>
      </c>
      <c r="B2229" t="s">
        <v>9139</v>
      </c>
      <c r="C2229" t="s">
        <v>9139</v>
      </c>
      <c r="D2229" t="str">
        <f t="shared" si="34"/>
        <v>QJ365C-3/4-NYB-</v>
      </c>
    </row>
    <row r="2230" spans="1:4" x14ac:dyDescent="0.55000000000000004">
      <c r="A2230" t="s">
        <v>4787</v>
      </c>
      <c r="B2230" t="s">
        <v>9139</v>
      </c>
      <c r="C2230" t="s">
        <v>9139</v>
      </c>
      <c r="D2230" t="str">
        <f t="shared" si="34"/>
        <v>QJ4676-90-1/4-N</v>
      </c>
    </row>
    <row r="2231" spans="1:4" x14ac:dyDescent="0.55000000000000004">
      <c r="A2231" t="s">
        <v>2413</v>
      </c>
      <c r="B2231" t="s">
        <v>9139</v>
      </c>
      <c r="C2231" t="s">
        <v>9139</v>
      </c>
      <c r="D2231" t="str">
        <f t="shared" si="34"/>
        <v>QJ8360-NYB</v>
      </c>
    </row>
    <row r="2232" spans="1:4" x14ac:dyDescent="0.55000000000000004">
      <c r="A2232" t="s">
        <v>4584</v>
      </c>
      <c r="B2232" t="s">
        <v>9139</v>
      </c>
      <c r="C2232" t="s">
        <v>9139</v>
      </c>
      <c r="D2232" t="str">
        <f t="shared" si="34"/>
        <v>QJ90-1-NYR</v>
      </c>
    </row>
    <row r="2233" spans="1:4" x14ac:dyDescent="0.55000000000000004">
      <c r="A2233" t="s">
        <v>3564</v>
      </c>
      <c r="B2233" t="s">
        <v>9139</v>
      </c>
      <c r="C2233" t="s">
        <v>9139</v>
      </c>
      <c r="D2233" t="str">
        <f t="shared" si="34"/>
        <v>QJ90-2XTT11005-</v>
      </c>
    </row>
    <row r="2234" spans="1:4" x14ac:dyDescent="0.55000000000000004">
      <c r="A2234" t="s">
        <v>2589</v>
      </c>
      <c r="B2234" t="s">
        <v>9139</v>
      </c>
      <c r="C2234" t="s">
        <v>9139</v>
      </c>
      <c r="D2234" t="str">
        <f t="shared" si="34"/>
        <v>QJB1/4TT-NYB</v>
      </c>
    </row>
    <row r="2235" spans="1:4" x14ac:dyDescent="0.55000000000000004">
      <c r="A2235" t="s">
        <v>4342</v>
      </c>
      <c r="B2235" t="s">
        <v>9139</v>
      </c>
      <c r="C2235" t="s">
        <v>9139</v>
      </c>
      <c r="D2235" t="str">
        <f t="shared" si="34"/>
        <v>QJB17560A-20MM-</v>
      </c>
    </row>
    <row r="2236" spans="1:4" x14ac:dyDescent="0.55000000000000004">
      <c r="A2236" t="s">
        <v>4340</v>
      </c>
      <c r="B2236" t="s">
        <v>9139</v>
      </c>
      <c r="C2236" t="s">
        <v>9139</v>
      </c>
      <c r="D2236" t="str">
        <f t="shared" si="34"/>
        <v>QJB364E-20MM-AC</v>
      </c>
    </row>
    <row r="2237" spans="1:4" x14ac:dyDescent="0.55000000000000004">
      <c r="A2237" t="s">
        <v>2253</v>
      </c>
      <c r="B2237" t="s">
        <v>9139</v>
      </c>
      <c r="C2237" t="s">
        <v>9139</v>
      </c>
      <c r="D2237" t="str">
        <f t="shared" si="34"/>
        <v>QJT-NYB</v>
      </c>
    </row>
    <row r="2238" spans="1:4" x14ac:dyDescent="0.55000000000000004">
      <c r="A2238" t="s">
        <v>3549</v>
      </c>
      <c r="B2238" t="s">
        <v>9139</v>
      </c>
      <c r="C2238" t="s">
        <v>9139</v>
      </c>
      <c r="D2238" t="str">
        <f t="shared" si="34"/>
        <v>RB038-025</v>
      </c>
    </row>
    <row r="2239" spans="1:4" x14ac:dyDescent="0.55000000000000004">
      <c r="A2239" t="s">
        <v>3309</v>
      </c>
      <c r="B2239" t="s">
        <v>9139</v>
      </c>
      <c r="C2239" t="s">
        <v>9139</v>
      </c>
      <c r="D2239" t="str">
        <f t="shared" si="34"/>
        <v>RB100-050</v>
      </c>
    </row>
    <row r="2240" spans="1:4" x14ac:dyDescent="0.55000000000000004">
      <c r="A2240" t="s">
        <v>3168</v>
      </c>
      <c r="B2240" t="s">
        <v>9139</v>
      </c>
      <c r="C2240" t="s">
        <v>9139</v>
      </c>
      <c r="D2240" t="str">
        <f t="shared" si="34"/>
        <v>RB100-075</v>
      </c>
    </row>
    <row r="2241" spans="1:4" x14ac:dyDescent="0.55000000000000004">
      <c r="A2241" t="s">
        <v>4726</v>
      </c>
      <c r="B2241" t="s">
        <v>9139</v>
      </c>
      <c r="C2241" t="s">
        <v>9139</v>
      </c>
      <c r="D2241" t="str">
        <f t="shared" si="34"/>
        <v>RB125-075</v>
      </c>
    </row>
    <row r="2242" spans="1:4" x14ac:dyDescent="0.55000000000000004">
      <c r="A2242" t="s">
        <v>1368</v>
      </c>
      <c r="B2242" t="s">
        <v>9139</v>
      </c>
      <c r="C2242" t="s">
        <v>9139</v>
      </c>
      <c r="D2242" t="str">
        <f t="shared" ref="D2242:D2305" si="35">LEFT(A2242,LEN(A2242))</f>
        <v>RB125-100</v>
      </c>
    </row>
    <row r="2243" spans="1:4" x14ac:dyDescent="0.55000000000000004">
      <c r="A2243" t="s">
        <v>4723</v>
      </c>
      <c r="B2243" t="s">
        <v>9139</v>
      </c>
      <c r="C2243" t="s">
        <v>9139</v>
      </c>
      <c r="D2243" t="str">
        <f t="shared" si="35"/>
        <v>RB150-075</v>
      </c>
    </row>
    <row r="2244" spans="1:4" x14ac:dyDescent="0.55000000000000004">
      <c r="A2244" t="s">
        <v>1146</v>
      </c>
      <c r="B2244" t="s">
        <v>9139</v>
      </c>
      <c r="C2244" t="s">
        <v>9139</v>
      </c>
      <c r="D2244" t="str">
        <f t="shared" si="35"/>
        <v>RB200-075</v>
      </c>
    </row>
    <row r="2245" spans="1:4" x14ac:dyDescent="0.55000000000000004">
      <c r="A2245" t="s">
        <v>2256</v>
      </c>
      <c r="B2245" t="s">
        <v>9139</v>
      </c>
      <c r="C2245" t="s">
        <v>9139</v>
      </c>
      <c r="D2245" t="str">
        <f t="shared" si="35"/>
        <v>RB400-300</v>
      </c>
    </row>
    <row r="2246" spans="1:4" x14ac:dyDescent="0.55000000000000004">
      <c r="A2246" t="s">
        <v>4529</v>
      </c>
      <c r="B2246" t="s">
        <v>9139</v>
      </c>
      <c r="C2246" t="s">
        <v>9139</v>
      </c>
      <c r="D2246" t="str">
        <f t="shared" si="35"/>
        <v>RC200-100</v>
      </c>
    </row>
    <row r="2247" spans="1:4" x14ac:dyDescent="0.55000000000000004">
      <c r="A2247" t="s">
        <v>2689</v>
      </c>
      <c r="B2247" t="s">
        <v>9139</v>
      </c>
      <c r="C2247" t="s">
        <v>9139</v>
      </c>
      <c r="D2247" t="str">
        <f t="shared" si="35"/>
        <v>RM800150</v>
      </c>
    </row>
    <row r="2248" spans="1:4" x14ac:dyDescent="0.55000000000000004">
      <c r="A2248" t="s">
        <v>4819</v>
      </c>
      <c r="B2248" t="s">
        <v>9139</v>
      </c>
      <c r="C2248" t="s">
        <v>9139</v>
      </c>
      <c r="D2248" t="str">
        <f t="shared" si="35"/>
        <v>RM800160</v>
      </c>
    </row>
    <row r="2249" spans="1:4" x14ac:dyDescent="0.55000000000000004">
      <c r="A2249" t="s">
        <v>1158</v>
      </c>
      <c r="B2249" t="s">
        <v>9139</v>
      </c>
      <c r="C2249" t="s">
        <v>9139</v>
      </c>
      <c r="D2249" t="str">
        <f t="shared" si="35"/>
        <v>RM800861</v>
      </c>
    </row>
    <row r="2250" spans="1:4" x14ac:dyDescent="0.55000000000000004">
      <c r="A2250" t="s">
        <v>838</v>
      </c>
      <c r="B2250" t="s">
        <v>9139</v>
      </c>
      <c r="C2250" t="s">
        <v>9139</v>
      </c>
      <c r="D2250" t="str">
        <f t="shared" si="35"/>
        <v>RM801025</v>
      </c>
    </row>
    <row r="2251" spans="1:4" x14ac:dyDescent="0.55000000000000004">
      <c r="A2251" t="s">
        <v>836</v>
      </c>
      <c r="B2251" t="s">
        <v>9139</v>
      </c>
      <c r="C2251" t="s">
        <v>9139</v>
      </c>
      <c r="D2251" t="str">
        <f t="shared" si="35"/>
        <v>RM801050</v>
      </c>
    </row>
    <row r="2252" spans="1:4" x14ac:dyDescent="0.55000000000000004">
      <c r="A2252" t="s">
        <v>4719</v>
      </c>
      <c r="B2252" t="s">
        <v>9139</v>
      </c>
      <c r="C2252" t="s">
        <v>9139</v>
      </c>
      <c r="D2252" t="str">
        <f t="shared" si="35"/>
        <v>RN125-100</v>
      </c>
    </row>
    <row r="2253" spans="1:4" x14ac:dyDescent="0.55000000000000004">
      <c r="A2253" t="s">
        <v>4410</v>
      </c>
      <c r="B2253" t="s">
        <v>9139</v>
      </c>
      <c r="C2253" t="s">
        <v>9139</v>
      </c>
      <c r="D2253" t="str">
        <f t="shared" si="35"/>
        <v>RN150-100</v>
      </c>
    </row>
    <row r="2254" spans="1:4" x14ac:dyDescent="0.55000000000000004">
      <c r="A2254" t="s">
        <v>4564</v>
      </c>
      <c r="B2254" t="s">
        <v>9139</v>
      </c>
      <c r="C2254" t="s">
        <v>9139</v>
      </c>
      <c r="D2254" t="str">
        <f t="shared" si="35"/>
        <v>RN200-150</v>
      </c>
    </row>
    <row r="2255" spans="1:4" x14ac:dyDescent="0.55000000000000004">
      <c r="A2255" t="s">
        <v>2258</v>
      </c>
      <c r="B2255" t="s">
        <v>9139</v>
      </c>
      <c r="C2255" t="s">
        <v>9139</v>
      </c>
      <c r="D2255" t="str">
        <f t="shared" si="35"/>
        <v>RN300-200</v>
      </c>
    </row>
    <row r="2256" spans="1:4" x14ac:dyDescent="0.55000000000000004">
      <c r="A2256" t="s">
        <v>4577</v>
      </c>
      <c r="B2256" t="s">
        <v>9139</v>
      </c>
      <c r="C2256" t="s">
        <v>9139</v>
      </c>
      <c r="D2256" t="str">
        <f t="shared" si="35"/>
        <v>RS21</v>
      </c>
    </row>
    <row r="2257" spans="1:4" x14ac:dyDescent="0.55000000000000004">
      <c r="A2257" t="s">
        <v>1884</v>
      </c>
      <c r="B2257" t="s">
        <v>9139</v>
      </c>
      <c r="C2257" t="s">
        <v>9139</v>
      </c>
      <c r="D2257" t="str">
        <f t="shared" si="35"/>
        <v>SF-1100-PTSI-00</v>
      </c>
    </row>
    <row r="2258" spans="1:4" x14ac:dyDescent="0.55000000000000004">
      <c r="A2258" t="s">
        <v>1247</v>
      </c>
      <c r="B2258" t="s">
        <v>9139</v>
      </c>
      <c r="C2258" t="s">
        <v>9139</v>
      </c>
      <c r="D2258" t="str">
        <f t="shared" si="35"/>
        <v>SF-1105</v>
      </c>
    </row>
    <row r="2259" spans="1:4" x14ac:dyDescent="0.55000000000000004">
      <c r="A2259" t="s">
        <v>2394</v>
      </c>
      <c r="B2259" t="s">
        <v>9139</v>
      </c>
      <c r="C2259" t="s">
        <v>9139</v>
      </c>
      <c r="D2259" t="str">
        <f t="shared" si="35"/>
        <v>SL100-90</v>
      </c>
    </row>
    <row r="2260" spans="1:4" x14ac:dyDescent="0.55000000000000004">
      <c r="A2260" t="s">
        <v>4715</v>
      </c>
      <c r="B2260" t="s">
        <v>9139</v>
      </c>
      <c r="C2260" t="s">
        <v>9139</v>
      </c>
      <c r="D2260" t="str">
        <f t="shared" si="35"/>
        <v>SL150-90</v>
      </c>
    </row>
    <row r="2261" spans="1:4" x14ac:dyDescent="0.55000000000000004">
      <c r="A2261" t="s">
        <v>2486</v>
      </c>
      <c r="B2261" t="s">
        <v>9139</v>
      </c>
      <c r="C2261" t="s">
        <v>9139</v>
      </c>
      <c r="D2261" t="str">
        <f t="shared" si="35"/>
        <v>SL200-90</v>
      </c>
    </row>
    <row r="2262" spans="1:4" x14ac:dyDescent="0.55000000000000004">
      <c r="A2262" t="s">
        <v>1909</v>
      </c>
      <c r="B2262" t="s">
        <v>9139</v>
      </c>
      <c r="C2262" t="s">
        <v>9139</v>
      </c>
      <c r="D2262" t="str">
        <f t="shared" si="35"/>
        <v>SL300-90</v>
      </c>
    </row>
    <row r="2263" spans="1:4" x14ac:dyDescent="0.55000000000000004">
      <c r="A2263" t="s">
        <v>3626</v>
      </c>
      <c r="B2263" t="s">
        <v>9139</v>
      </c>
      <c r="C2263" t="s">
        <v>9139</v>
      </c>
      <c r="D2263" t="str">
        <f t="shared" si="35"/>
        <v>SLV10-AA40</v>
      </c>
    </row>
    <row r="2264" spans="1:4" x14ac:dyDescent="0.55000000000000004">
      <c r="A2264" t="s">
        <v>1379</v>
      </c>
      <c r="B2264" t="s">
        <v>9139</v>
      </c>
      <c r="C2264" t="s">
        <v>9139</v>
      </c>
      <c r="D2264" t="str">
        <f t="shared" si="35"/>
        <v>SM-18</v>
      </c>
    </row>
    <row r="2265" spans="1:4" x14ac:dyDescent="0.55000000000000004">
      <c r="A2265" t="s">
        <v>3705</v>
      </c>
      <c r="B2265" t="s">
        <v>9139</v>
      </c>
      <c r="C2265" t="s">
        <v>9139</v>
      </c>
      <c r="D2265" t="str">
        <f t="shared" si="35"/>
        <v>SP003.5-CL</v>
      </c>
    </row>
    <row r="2266" spans="1:4" x14ac:dyDescent="0.55000000000000004">
      <c r="A2266" t="s">
        <v>590</v>
      </c>
      <c r="B2266" t="s">
        <v>9139</v>
      </c>
      <c r="C2266" t="s">
        <v>9139</v>
      </c>
      <c r="D2266" t="str">
        <f t="shared" si="35"/>
        <v>T38</v>
      </c>
    </row>
    <row r="2267" spans="1:4" x14ac:dyDescent="0.55000000000000004">
      <c r="A2267" t="s">
        <v>4355</v>
      </c>
      <c r="B2267" t="s">
        <v>9139</v>
      </c>
      <c r="C2267" t="s">
        <v>9139</v>
      </c>
      <c r="D2267" t="str">
        <f t="shared" si="35"/>
        <v>TA283QD</v>
      </c>
    </row>
    <row r="2268" spans="1:4" x14ac:dyDescent="0.55000000000000004">
      <c r="A2268" t="s">
        <v>3635</v>
      </c>
      <c r="B2268" t="s">
        <v>9139</v>
      </c>
      <c r="C2268" t="s">
        <v>9139</v>
      </c>
      <c r="D2268" t="str">
        <f t="shared" si="35"/>
        <v>TADF11003</v>
      </c>
    </row>
    <row r="2269" spans="1:4" x14ac:dyDescent="0.55000000000000004">
      <c r="A2269" t="s">
        <v>3918</v>
      </c>
      <c r="B2269" t="s">
        <v>9139</v>
      </c>
      <c r="C2269" t="s">
        <v>9139</v>
      </c>
      <c r="D2269" t="str">
        <f t="shared" si="35"/>
        <v>TADF11005</v>
      </c>
    </row>
    <row r="2270" spans="1:4" x14ac:dyDescent="0.55000000000000004">
      <c r="A2270" t="s">
        <v>2978</v>
      </c>
      <c r="B2270" t="s">
        <v>9139</v>
      </c>
      <c r="C2270" t="s">
        <v>9139</v>
      </c>
      <c r="D2270" t="str">
        <f t="shared" si="35"/>
        <v>TC206</v>
      </c>
    </row>
    <row r="2271" spans="1:4" x14ac:dyDescent="0.55000000000000004">
      <c r="A2271" t="s">
        <v>848</v>
      </c>
      <c r="B2271" t="s">
        <v>9139</v>
      </c>
      <c r="C2271" t="s">
        <v>9139</v>
      </c>
      <c r="D2271" t="str">
        <f t="shared" si="35"/>
        <v>TC231</v>
      </c>
    </row>
    <row r="2272" spans="1:4" x14ac:dyDescent="0.55000000000000004">
      <c r="A2272" t="s">
        <v>2758</v>
      </c>
      <c r="B2272" t="s">
        <v>9139</v>
      </c>
      <c r="C2272" t="s">
        <v>9139</v>
      </c>
      <c r="D2272" t="str">
        <f t="shared" si="35"/>
        <v>TC287</v>
      </c>
    </row>
    <row r="2273" spans="1:4" x14ac:dyDescent="0.55000000000000004">
      <c r="A2273" t="s">
        <v>1911</v>
      </c>
      <c r="B2273" t="s">
        <v>9139</v>
      </c>
      <c r="C2273" t="s">
        <v>9139</v>
      </c>
      <c r="D2273" t="str">
        <f t="shared" si="35"/>
        <v>TC343</v>
      </c>
    </row>
    <row r="2274" spans="1:4" x14ac:dyDescent="0.55000000000000004">
      <c r="A2274" t="s">
        <v>2315</v>
      </c>
      <c r="B2274" t="s">
        <v>9139</v>
      </c>
      <c r="C2274" t="s">
        <v>9139</v>
      </c>
      <c r="D2274" t="str">
        <f t="shared" si="35"/>
        <v>TDCFFC110015</v>
      </c>
    </row>
    <row r="2275" spans="1:4" x14ac:dyDescent="0.55000000000000004">
      <c r="A2275" t="s">
        <v>1935</v>
      </c>
      <c r="B2275" t="s">
        <v>9139</v>
      </c>
      <c r="C2275" t="s">
        <v>9139</v>
      </c>
      <c r="D2275" t="str">
        <f t="shared" si="35"/>
        <v>TDXL11010</v>
      </c>
    </row>
    <row r="2276" spans="1:4" x14ac:dyDescent="0.55000000000000004">
      <c r="A2276" t="s">
        <v>3005</v>
      </c>
      <c r="B2276" t="s">
        <v>9139</v>
      </c>
      <c r="C2276" t="s">
        <v>9139</v>
      </c>
      <c r="D2276" t="str">
        <f t="shared" si="35"/>
        <v>TDXLV025</v>
      </c>
    </row>
    <row r="2277" spans="1:4" x14ac:dyDescent="0.55000000000000004">
      <c r="A2277" t="s">
        <v>1156</v>
      </c>
      <c r="B2277" t="s">
        <v>9139</v>
      </c>
      <c r="C2277" t="s">
        <v>9139</v>
      </c>
      <c r="D2277" t="str">
        <f t="shared" si="35"/>
        <v>TEE050</v>
      </c>
    </row>
    <row r="2278" spans="1:4" x14ac:dyDescent="0.55000000000000004">
      <c r="A2278" t="s">
        <v>269</v>
      </c>
      <c r="B2278" t="s">
        <v>9139</v>
      </c>
      <c r="C2278" t="s">
        <v>9139</v>
      </c>
      <c r="D2278" t="str">
        <f t="shared" si="35"/>
        <v>TEE075</v>
      </c>
    </row>
    <row r="2279" spans="1:4" x14ac:dyDescent="0.55000000000000004">
      <c r="A2279" t="s">
        <v>2137</v>
      </c>
      <c r="B2279" t="s">
        <v>9139</v>
      </c>
      <c r="C2279" t="s">
        <v>9139</v>
      </c>
      <c r="D2279" t="str">
        <f t="shared" si="35"/>
        <v>TEE100</v>
      </c>
    </row>
    <row r="2280" spans="1:4" x14ac:dyDescent="0.55000000000000004">
      <c r="A2280" t="s">
        <v>1366</v>
      </c>
      <c r="B2280" t="s">
        <v>9139</v>
      </c>
      <c r="C2280" t="s">
        <v>9139</v>
      </c>
      <c r="D2280" t="str">
        <f t="shared" si="35"/>
        <v>TEE125</v>
      </c>
    </row>
    <row r="2281" spans="1:4" x14ac:dyDescent="0.55000000000000004">
      <c r="A2281" t="s">
        <v>4728</v>
      </c>
      <c r="B2281" t="s">
        <v>9139</v>
      </c>
      <c r="C2281" t="s">
        <v>9139</v>
      </c>
      <c r="D2281" t="str">
        <f t="shared" si="35"/>
        <v>TEE150</v>
      </c>
    </row>
    <row r="2282" spans="1:4" x14ac:dyDescent="0.55000000000000004">
      <c r="A2282" t="s">
        <v>2488</v>
      </c>
      <c r="B2282" t="s">
        <v>9139</v>
      </c>
      <c r="C2282" t="s">
        <v>9139</v>
      </c>
      <c r="D2282" t="str">
        <f t="shared" si="35"/>
        <v>TEE200</v>
      </c>
    </row>
    <row r="2283" spans="1:4" x14ac:dyDescent="0.55000000000000004">
      <c r="A2283" t="s">
        <v>4204</v>
      </c>
      <c r="B2283" t="s">
        <v>9139</v>
      </c>
      <c r="C2283" t="s">
        <v>9139</v>
      </c>
      <c r="D2283" t="str">
        <f t="shared" si="35"/>
        <v>TF-VP3</v>
      </c>
    </row>
    <row r="2284" spans="1:4" x14ac:dyDescent="0.55000000000000004">
      <c r="A2284" t="s">
        <v>4586</v>
      </c>
      <c r="B2284" t="s">
        <v>9139</v>
      </c>
      <c r="C2284" t="s">
        <v>9139</v>
      </c>
      <c r="D2284" t="str">
        <f t="shared" si="35"/>
        <v>TF-VP5</v>
      </c>
    </row>
    <row r="2285" spans="1:4" x14ac:dyDescent="0.55000000000000004">
      <c r="A2285" t="s">
        <v>2626</v>
      </c>
      <c r="B2285" t="s">
        <v>9139</v>
      </c>
      <c r="C2285" t="s">
        <v>9139</v>
      </c>
      <c r="D2285" t="str">
        <f t="shared" si="35"/>
        <v>TF-VS2</v>
      </c>
    </row>
    <row r="2286" spans="1:4" x14ac:dyDescent="0.55000000000000004">
      <c r="A2286" t="s">
        <v>3379</v>
      </c>
      <c r="B2286" t="s">
        <v>9139</v>
      </c>
      <c r="C2286" t="s">
        <v>9139</v>
      </c>
      <c r="D2286" t="str">
        <f t="shared" si="35"/>
        <v>TF-VS2.5</v>
      </c>
    </row>
    <row r="2287" spans="1:4" x14ac:dyDescent="0.55000000000000004">
      <c r="A2287" t="s">
        <v>668</v>
      </c>
      <c r="B2287" t="s">
        <v>9139</v>
      </c>
      <c r="C2287" t="s">
        <v>9139</v>
      </c>
      <c r="D2287" t="str">
        <f t="shared" si="35"/>
        <v>TF-VS3</v>
      </c>
    </row>
    <row r="2288" spans="1:4" x14ac:dyDescent="0.55000000000000004">
      <c r="A2288" t="s">
        <v>2625</v>
      </c>
      <c r="B2288" t="s">
        <v>9139</v>
      </c>
      <c r="C2288" t="s">
        <v>9139</v>
      </c>
      <c r="D2288" t="str">
        <f t="shared" si="35"/>
        <v>TF-VS4</v>
      </c>
    </row>
    <row r="2289" spans="1:4" x14ac:dyDescent="0.55000000000000004">
      <c r="A2289" t="s">
        <v>2428</v>
      </c>
      <c r="B2289" t="s">
        <v>9139</v>
      </c>
      <c r="C2289" t="s">
        <v>9139</v>
      </c>
      <c r="D2289" t="str">
        <f t="shared" si="35"/>
        <v>TG-SS0.2</v>
      </c>
    </row>
    <row r="2290" spans="1:4" x14ac:dyDescent="0.55000000000000004">
      <c r="A2290" t="s">
        <v>2459</v>
      </c>
      <c r="B2290" t="s">
        <v>9139</v>
      </c>
      <c r="C2290" t="s">
        <v>9139</v>
      </c>
      <c r="D2290" t="str">
        <f t="shared" si="35"/>
        <v>TG-SS0.3</v>
      </c>
    </row>
    <row r="2291" spans="1:4" x14ac:dyDescent="0.55000000000000004">
      <c r="A2291" t="s">
        <v>2809</v>
      </c>
      <c r="B2291" t="s">
        <v>9139</v>
      </c>
      <c r="C2291" t="s">
        <v>9139</v>
      </c>
      <c r="D2291" t="str">
        <f t="shared" si="35"/>
        <v>TG-SS5</v>
      </c>
    </row>
    <row r="2292" spans="1:4" x14ac:dyDescent="0.55000000000000004">
      <c r="A2292" t="s">
        <v>4617</v>
      </c>
      <c r="B2292" t="s">
        <v>9139</v>
      </c>
      <c r="C2292" t="s">
        <v>9139</v>
      </c>
      <c r="D2292" t="str">
        <f t="shared" si="35"/>
        <v>TJ60-6504VS</v>
      </c>
    </row>
    <row r="2293" spans="1:4" x14ac:dyDescent="0.55000000000000004">
      <c r="A2293" t="s">
        <v>102</v>
      </c>
      <c r="B2293" t="s">
        <v>9139</v>
      </c>
      <c r="C2293" t="s">
        <v>9139</v>
      </c>
      <c r="D2293" t="str">
        <f t="shared" si="35"/>
        <v>TK-3</v>
      </c>
    </row>
    <row r="2294" spans="1:4" x14ac:dyDescent="0.55000000000000004">
      <c r="A2294" t="s">
        <v>2176</v>
      </c>
      <c r="B2294" t="s">
        <v>9139</v>
      </c>
      <c r="C2294" t="s">
        <v>9139</v>
      </c>
      <c r="D2294" t="str">
        <f t="shared" si="35"/>
        <v>TK-SS1.5</v>
      </c>
    </row>
    <row r="2295" spans="1:4" x14ac:dyDescent="0.55000000000000004">
      <c r="A2295" t="s">
        <v>4980</v>
      </c>
      <c r="B2295" t="s">
        <v>9139</v>
      </c>
      <c r="C2295" t="s">
        <v>9139</v>
      </c>
      <c r="D2295" t="str">
        <f t="shared" si="35"/>
        <v>TK-SS18</v>
      </c>
    </row>
    <row r="2296" spans="1:4" x14ac:dyDescent="0.55000000000000004">
      <c r="A2296" t="s">
        <v>2306</v>
      </c>
      <c r="B2296" t="s">
        <v>9139</v>
      </c>
      <c r="C2296" t="s">
        <v>9139</v>
      </c>
      <c r="D2296" t="str">
        <f t="shared" si="35"/>
        <v>TK-SS2.5</v>
      </c>
    </row>
    <row r="2297" spans="1:4" x14ac:dyDescent="0.55000000000000004">
      <c r="A2297" t="s">
        <v>1333</v>
      </c>
      <c r="B2297" t="s">
        <v>9139</v>
      </c>
      <c r="C2297" t="s">
        <v>9139</v>
      </c>
      <c r="D2297" t="str">
        <f t="shared" si="35"/>
        <v>TK-SS7.5</v>
      </c>
    </row>
    <row r="2298" spans="1:4" x14ac:dyDescent="0.55000000000000004">
      <c r="A2298" t="s">
        <v>3613</v>
      </c>
      <c r="B2298" t="s">
        <v>9139</v>
      </c>
      <c r="C2298" t="s">
        <v>9139</v>
      </c>
      <c r="D2298" t="str">
        <f t="shared" si="35"/>
        <v>TKT-VP2.5</v>
      </c>
    </row>
    <row r="2299" spans="1:4" x14ac:dyDescent="0.55000000000000004">
      <c r="A2299" t="s">
        <v>1115</v>
      </c>
      <c r="B2299" t="s">
        <v>9139</v>
      </c>
      <c r="C2299" t="s">
        <v>9139</v>
      </c>
      <c r="D2299" t="str">
        <f t="shared" si="35"/>
        <v>TK-VS2</v>
      </c>
    </row>
    <row r="2300" spans="1:4" x14ac:dyDescent="0.55000000000000004">
      <c r="A2300" t="s">
        <v>1867</v>
      </c>
      <c r="B2300" t="s">
        <v>9139</v>
      </c>
      <c r="C2300" t="s">
        <v>9139</v>
      </c>
      <c r="D2300" t="str">
        <f t="shared" si="35"/>
        <v>TK-VS3</v>
      </c>
    </row>
    <row r="2301" spans="1:4" x14ac:dyDescent="0.55000000000000004">
      <c r="A2301" t="s">
        <v>1972</v>
      </c>
      <c r="B2301" t="s">
        <v>9139</v>
      </c>
      <c r="C2301" t="s">
        <v>9139</v>
      </c>
      <c r="D2301" t="str">
        <f t="shared" si="35"/>
        <v>TK-VS4</v>
      </c>
    </row>
    <row r="2302" spans="1:4" x14ac:dyDescent="0.55000000000000004">
      <c r="A2302" t="s">
        <v>1973</v>
      </c>
      <c r="B2302" t="s">
        <v>9139</v>
      </c>
      <c r="C2302" t="s">
        <v>9139</v>
      </c>
      <c r="D2302" t="str">
        <f t="shared" si="35"/>
        <v>TK-VS7.5</v>
      </c>
    </row>
    <row r="2303" spans="1:4" x14ac:dyDescent="0.55000000000000004">
      <c r="A2303" t="s">
        <v>1203</v>
      </c>
      <c r="B2303" t="s">
        <v>9139</v>
      </c>
      <c r="C2303" t="s">
        <v>9139</v>
      </c>
      <c r="D2303" t="str">
        <f t="shared" si="35"/>
        <v>TP11020-SS</v>
      </c>
    </row>
    <row r="2304" spans="1:4" x14ac:dyDescent="0.55000000000000004">
      <c r="A2304" t="s">
        <v>1201</v>
      </c>
      <c r="B2304" t="s">
        <v>9139</v>
      </c>
      <c r="C2304" t="s">
        <v>9139</v>
      </c>
      <c r="D2304" t="str">
        <f t="shared" si="35"/>
        <v>TP11040</v>
      </c>
    </row>
    <row r="2305" spans="1:4" x14ac:dyDescent="0.55000000000000004">
      <c r="A2305" t="s">
        <v>2807</v>
      </c>
      <c r="B2305" t="s">
        <v>9139</v>
      </c>
      <c r="C2305" t="s">
        <v>9139</v>
      </c>
      <c r="D2305" t="str">
        <f t="shared" si="35"/>
        <v>TP4003E-SS</v>
      </c>
    </row>
    <row r="2306" spans="1:4" x14ac:dyDescent="0.55000000000000004">
      <c r="A2306" t="s">
        <v>185</v>
      </c>
      <c r="B2306" t="s">
        <v>9139</v>
      </c>
      <c r="C2306" t="s">
        <v>9139</v>
      </c>
      <c r="D2306" t="str">
        <f t="shared" ref="D2306:D2369" si="36">LEFT(A2306,LEN(A2306))</f>
        <v>TP4004E</v>
      </c>
    </row>
    <row r="2307" spans="1:4" x14ac:dyDescent="0.55000000000000004">
      <c r="A2307" t="s">
        <v>3546</v>
      </c>
      <c r="B2307" t="s">
        <v>9139</v>
      </c>
      <c r="C2307" t="s">
        <v>9139</v>
      </c>
      <c r="D2307" t="str">
        <f t="shared" si="36"/>
        <v>TP4010E</v>
      </c>
    </row>
    <row r="2308" spans="1:4" x14ac:dyDescent="0.55000000000000004">
      <c r="A2308" t="s">
        <v>3484</v>
      </c>
      <c r="B2308" t="s">
        <v>9139</v>
      </c>
      <c r="C2308" t="s">
        <v>9139</v>
      </c>
      <c r="D2308" t="str">
        <f t="shared" si="36"/>
        <v>TP6504-SS</v>
      </c>
    </row>
    <row r="2309" spans="1:4" x14ac:dyDescent="0.55000000000000004">
      <c r="A2309" t="s">
        <v>4588</v>
      </c>
      <c r="B2309" t="s">
        <v>9139</v>
      </c>
      <c r="C2309" t="s">
        <v>9139</v>
      </c>
      <c r="D2309" t="str">
        <f t="shared" si="36"/>
        <v>TP6506-SS</v>
      </c>
    </row>
    <row r="2310" spans="1:4" x14ac:dyDescent="0.55000000000000004">
      <c r="A2310" t="s">
        <v>4223</v>
      </c>
      <c r="B2310" t="s">
        <v>9139</v>
      </c>
      <c r="C2310" t="s">
        <v>9139</v>
      </c>
      <c r="D2310" t="str">
        <f t="shared" si="36"/>
        <v>TP80015VK</v>
      </c>
    </row>
    <row r="2311" spans="1:4" x14ac:dyDescent="0.55000000000000004">
      <c r="A2311" t="s">
        <v>582</v>
      </c>
      <c r="B2311" t="s">
        <v>9139</v>
      </c>
      <c r="C2311" t="s">
        <v>9139</v>
      </c>
      <c r="D2311" t="str">
        <f t="shared" si="36"/>
        <v>TP8005VS</v>
      </c>
    </row>
    <row r="2312" spans="1:4" x14ac:dyDescent="0.55000000000000004">
      <c r="A2312" t="s">
        <v>4781</v>
      </c>
      <c r="B2312" t="s">
        <v>9139</v>
      </c>
      <c r="C2312" t="s">
        <v>9139</v>
      </c>
      <c r="D2312" t="str">
        <f t="shared" si="36"/>
        <v>TP8010-SS</v>
      </c>
    </row>
    <row r="2313" spans="1:4" x14ac:dyDescent="0.55000000000000004">
      <c r="A2313" t="s">
        <v>1200</v>
      </c>
      <c r="B2313" t="s">
        <v>9139</v>
      </c>
      <c r="C2313" t="s">
        <v>9139</v>
      </c>
      <c r="D2313" t="str">
        <f t="shared" si="36"/>
        <v>TP8040-SS</v>
      </c>
    </row>
    <row r="2314" spans="1:4" x14ac:dyDescent="0.55000000000000004">
      <c r="A2314" t="s">
        <v>2899</v>
      </c>
      <c r="B2314" t="s">
        <v>9139</v>
      </c>
      <c r="C2314" t="s">
        <v>9139</v>
      </c>
      <c r="D2314" t="str">
        <f t="shared" si="36"/>
        <v>TQ150-06</v>
      </c>
    </row>
    <row r="2315" spans="1:4" x14ac:dyDescent="0.55000000000000004">
      <c r="A2315" t="s">
        <v>3481</v>
      </c>
      <c r="B2315" t="s">
        <v>9139</v>
      </c>
      <c r="C2315" t="s">
        <v>9139</v>
      </c>
      <c r="D2315" t="str">
        <f t="shared" si="36"/>
        <v>TX-1</v>
      </c>
    </row>
    <row r="2316" spans="1:4" x14ac:dyDescent="0.55000000000000004">
      <c r="A2316" t="s">
        <v>3482</v>
      </c>
      <c r="B2316" t="s">
        <v>9139</v>
      </c>
      <c r="C2316" t="s">
        <v>9139</v>
      </c>
      <c r="D2316" t="str">
        <f t="shared" si="36"/>
        <v>TX-2</v>
      </c>
    </row>
    <row r="2317" spans="1:4" x14ac:dyDescent="0.55000000000000004">
      <c r="A2317" t="s">
        <v>498</v>
      </c>
      <c r="B2317" t="s">
        <v>9139</v>
      </c>
      <c r="C2317" t="s">
        <v>9139</v>
      </c>
      <c r="D2317" t="str">
        <f t="shared" si="36"/>
        <v>TXA8004VK</v>
      </c>
    </row>
    <row r="2318" spans="1:4" x14ac:dyDescent="0.55000000000000004">
      <c r="A2318" t="s">
        <v>2424</v>
      </c>
      <c r="B2318" t="s">
        <v>9139</v>
      </c>
      <c r="C2318" t="s">
        <v>9139</v>
      </c>
      <c r="D2318" t="str">
        <f t="shared" si="36"/>
        <v>TY-1</v>
      </c>
    </row>
    <row r="2319" spans="1:4" x14ac:dyDescent="0.55000000000000004">
      <c r="A2319" t="s">
        <v>2426</v>
      </c>
      <c r="B2319" t="s">
        <v>9139</v>
      </c>
      <c r="C2319" t="s">
        <v>9139</v>
      </c>
      <c r="D2319" t="str">
        <f t="shared" si="36"/>
        <v>TY-2</v>
      </c>
    </row>
    <row r="2320" spans="1:4" x14ac:dyDescent="0.55000000000000004">
      <c r="A2320" t="s">
        <v>2427</v>
      </c>
      <c r="B2320" t="s">
        <v>9139</v>
      </c>
      <c r="C2320" t="s">
        <v>9139</v>
      </c>
      <c r="D2320" t="str">
        <f t="shared" si="36"/>
        <v>TY-3</v>
      </c>
    </row>
    <row r="2321" spans="1:4" x14ac:dyDescent="0.55000000000000004">
      <c r="A2321" t="s">
        <v>1738</v>
      </c>
      <c r="B2321" t="s">
        <v>9139</v>
      </c>
      <c r="C2321" t="s">
        <v>9139</v>
      </c>
      <c r="D2321" t="str">
        <f t="shared" si="36"/>
        <v>V25152</v>
      </c>
    </row>
    <row r="2322" spans="1:4" x14ac:dyDescent="0.55000000000000004">
      <c r="A2322" t="s">
        <v>4493</v>
      </c>
      <c r="B2322" t="s">
        <v>9139</v>
      </c>
      <c r="C2322" t="s">
        <v>9139</v>
      </c>
      <c r="D2322" t="str">
        <f t="shared" si="36"/>
        <v>V300B</v>
      </c>
    </row>
    <row r="2323" spans="1:4" x14ac:dyDescent="0.55000000000000004">
      <c r="A2323" t="s">
        <v>1099</v>
      </c>
      <c r="B2323" t="s">
        <v>9139</v>
      </c>
      <c r="C2323" t="s">
        <v>9139</v>
      </c>
      <c r="D2323" t="str">
        <f t="shared" si="36"/>
        <v>VF200</v>
      </c>
    </row>
    <row r="2324" spans="1:4" x14ac:dyDescent="0.55000000000000004">
      <c r="A2324" t="s">
        <v>2452</v>
      </c>
      <c r="B2324" t="s">
        <v>9139</v>
      </c>
      <c r="C2324" t="s">
        <v>9139</v>
      </c>
      <c r="D2324" t="str">
        <f t="shared" si="36"/>
        <v>XR11001VS</v>
      </c>
    </row>
    <row r="2325" spans="1:4" x14ac:dyDescent="0.55000000000000004">
      <c r="A2325" t="s">
        <v>958</v>
      </c>
      <c r="B2325" t="s">
        <v>9139</v>
      </c>
      <c r="C2325" t="s">
        <v>9139</v>
      </c>
      <c r="D2325" t="str">
        <f t="shared" si="36"/>
        <v>XR110025-VK</v>
      </c>
    </row>
    <row r="2326" spans="1:4" x14ac:dyDescent="0.55000000000000004">
      <c r="A2326" t="s">
        <v>4878</v>
      </c>
      <c r="B2326" t="s">
        <v>9139</v>
      </c>
      <c r="C2326" t="s">
        <v>9139</v>
      </c>
      <c r="D2326" t="str">
        <f t="shared" si="36"/>
        <v>XR11002-VK</v>
      </c>
    </row>
    <row r="2327" spans="1:4" x14ac:dyDescent="0.55000000000000004">
      <c r="A2327" t="s">
        <v>2531</v>
      </c>
      <c r="B2327" t="s">
        <v>9139</v>
      </c>
      <c r="C2327" t="s">
        <v>9139</v>
      </c>
      <c r="D2327" t="str">
        <f t="shared" si="36"/>
        <v>XR11003-VK</v>
      </c>
    </row>
    <row r="2328" spans="1:4" x14ac:dyDescent="0.55000000000000004">
      <c r="A2328" t="s">
        <v>2348</v>
      </c>
      <c r="B2328" t="s">
        <v>9139</v>
      </c>
      <c r="C2328" t="s">
        <v>9139</v>
      </c>
      <c r="D2328" t="str">
        <f t="shared" si="36"/>
        <v>XR11004-VP</v>
      </c>
    </row>
    <row r="2329" spans="1:4" x14ac:dyDescent="0.55000000000000004">
      <c r="A2329" t="s">
        <v>3062</v>
      </c>
      <c r="B2329" t="s">
        <v>9139</v>
      </c>
      <c r="C2329" t="s">
        <v>9139</v>
      </c>
      <c r="D2329" t="str">
        <f t="shared" si="36"/>
        <v>XR11005-VK</v>
      </c>
    </row>
    <row r="2330" spans="1:4" x14ac:dyDescent="0.55000000000000004">
      <c r="A2330" t="s">
        <v>2250</v>
      </c>
      <c r="B2330" t="s">
        <v>9139</v>
      </c>
      <c r="C2330" t="s">
        <v>9139</v>
      </c>
      <c r="D2330" t="str">
        <f t="shared" si="36"/>
        <v>XR11006-VK</v>
      </c>
    </row>
    <row r="2331" spans="1:4" x14ac:dyDescent="0.55000000000000004">
      <c r="A2331" t="s">
        <v>3059</v>
      </c>
      <c r="B2331" t="s">
        <v>9139</v>
      </c>
      <c r="C2331" t="s">
        <v>9139</v>
      </c>
      <c r="D2331" t="str">
        <f t="shared" si="36"/>
        <v>XR11006-VP</v>
      </c>
    </row>
    <row r="2332" spans="1:4" x14ac:dyDescent="0.55000000000000004">
      <c r="A2332" t="s">
        <v>2814</v>
      </c>
      <c r="B2332" t="s">
        <v>9139</v>
      </c>
      <c r="C2332" t="s">
        <v>9139</v>
      </c>
      <c r="D2332" t="str">
        <f t="shared" si="36"/>
        <v>XR8003-VK</v>
      </c>
    </row>
    <row r="2333" spans="1:4" x14ac:dyDescent="0.55000000000000004">
      <c r="A2333" t="s">
        <v>3958</v>
      </c>
      <c r="B2333" t="s">
        <v>9139</v>
      </c>
      <c r="C2333" t="s">
        <v>9139</v>
      </c>
      <c r="D2333" t="str">
        <f t="shared" si="36"/>
        <v>XR8004-VK</v>
      </c>
    </row>
    <row r="2334" spans="1:4" x14ac:dyDescent="0.55000000000000004">
      <c r="A2334" t="s">
        <v>2492</v>
      </c>
      <c r="B2334" t="s">
        <v>9139</v>
      </c>
      <c r="C2334" t="s">
        <v>9139</v>
      </c>
      <c r="D2334" t="str">
        <f t="shared" si="36"/>
        <v>XR8008-VK</v>
      </c>
    </row>
    <row r="2335" spans="1:4" x14ac:dyDescent="0.55000000000000004">
      <c r="A2335" t="s">
        <v>5106</v>
      </c>
      <c r="B2335" t="s">
        <v>9139</v>
      </c>
      <c r="C2335" t="s">
        <v>9139</v>
      </c>
      <c r="D2335" t="str">
        <f t="shared" si="36"/>
        <v>XRC110025-VK</v>
      </c>
    </row>
    <row r="2336" spans="1:4" x14ac:dyDescent="0.55000000000000004">
      <c r="A2336" t="s">
        <v>91</v>
      </c>
      <c r="B2336" t="s">
        <v>9139</v>
      </c>
      <c r="C2336" t="s">
        <v>9139</v>
      </c>
      <c r="D2336" t="str">
        <f t="shared" si="36"/>
        <v>XRC11004-VS</v>
      </c>
    </row>
    <row r="2337" spans="1:4" x14ac:dyDescent="0.55000000000000004">
      <c r="A2337" t="s">
        <v>4768</v>
      </c>
      <c r="B2337" t="s">
        <v>9139</v>
      </c>
      <c r="C2337" t="s">
        <v>9139</v>
      </c>
      <c r="D2337" t="str">
        <f t="shared" si="36"/>
        <v>XRC11005-VS</v>
      </c>
    </row>
    <row r="2338" spans="1:4" x14ac:dyDescent="0.55000000000000004">
      <c r="A2338" t="s">
        <v>5176</v>
      </c>
      <c r="B2338" t="s">
        <v>9139</v>
      </c>
      <c r="C2338" t="s">
        <v>9139</v>
      </c>
      <c r="D2338" t="str">
        <f t="shared" si="36"/>
        <v>XRC11015-VS</v>
      </c>
    </row>
    <row r="2339" spans="1:4" x14ac:dyDescent="0.55000000000000004">
      <c r="A2339" t="s">
        <v>5327</v>
      </c>
      <c r="B2339" t="s">
        <v>9139</v>
      </c>
      <c r="C2339" t="s">
        <v>9139</v>
      </c>
      <c r="D2339" t="str">
        <f t="shared" si="36"/>
        <v>XRC8003-VS</v>
      </c>
    </row>
    <row r="2340" spans="1:4" x14ac:dyDescent="0.55000000000000004">
      <c r="A2340" t="s">
        <v>4786</v>
      </c>
      <c r="B2340" t="s">
        <v>9139</v>
      </c>
      <c r="C2340" t="s">
        <v>9139</v>
      </c>
      <c r="D2340" t="str">
        <f t="shared" si="36"/>
        <v>XRC8004-VS</v>
      </c>
    </row>
    <row r="2341" spans="1:4" x14ac:dyDescent="0.55000000000000004">
      <c r="A2341" t="s">
        <v>7877</v>
      </c>
      <c r="B2341" t="s">
        <v>7867</v>
      </c>
      <c r="C2341" t="s">
        <v>7854</v>
      </c>
      <c r="D2341" t="str">
        <f t="shared" si="36"/>
        <v>120-0100</v>
      </c>
    </row>
    <row r="2342" spans="1:4" x14ac:dyDescent="0.55000000000000004">
      <c r="A2342" t="s">
        <v>7874</v>
      </c>
      <c r="B2342" t="s">
        <v>7867</v>
      </c>
      <c r="C2342" t="s">
        <v>7854</v>
      </c>
      <c r="D2342" t="str">
        <f t="shared" si="36"/>
        <v>120-0101</v>
      </c>
    </row>
    <row r="2343" spans="1:4" x14ac:dyDescent="0.55000000000000004">
      <c r="A2343" t="s">
        <v>7875</v>
      </c>
      <c r="B2343" t="s">
        <v>7867</v>
      </c>
      <c r="C2343" t="s">
        <v>7854</v>
      </c>
      <c r="D2343" t="str">
        <f t="shared" si="36"/>
        <v>120-0102</v>
      </c>
    </row>
    <row r="2344" spans="1:4" x14ac:dyDescent="0.55000000000000004">
      <c r="A2344" t="s">
        <v>7873</v>
      </c>
      <c r="B2344" t="s">
        <v>7867</v>
      </c>
      <c r="C2344" t="s">
        <v>7854</v>
      </c>
      <c r="D2344" t="str">
        <f t="shared" si="36"/>
        <v>120-0151</v>
      </c>
    </row>
    <row r="2345" spans="1:4" x14ac:dyDescent="0.55000000000000004">
      <c r="A2345" t="s">
        <v>7876</v>
      </c>
      <c r="B2345" t="s">
        <v>7867</v>
      </c>
      <c r="C2345" t="s">
        <v>7854</v>
      </c>
      <c r="D2345" t="str">
        <f t="shared" si="36"/>
        <v>120-0201</v>
      </c>
    </row>
    <row r="2346" spans="1:4" x14ac:dyDescent="0.55000000000000004">
      <c r="A2346" t="s">
        <v>7866</v>
      </c>
      <c r="B2346" t="s">
        <v>7867</v>
      </c>
      <c r="C2346" t="s">
        <v>7854</v>
      </c>
      <c r="D2346" t="str">
        <f t="shared" si="36"/>
        <v>121-0103</v>
      </c>
    </row>
    <row r="2347" spans="1:4" x14ac:dyDescent="0.55000000000000004">
      <c r="A2347" t="s">
        <v>7868</v>
      </c>
      <c r="B2347" t="s">
        <v>7867</v>
      </c>
      <c r="C2347" t="s">
        <v>7854</v>
      </c>
      <c r="D2347" t="str">
        <f t="shared" si="36"/>
        <v>121-0104</v>
      </c>
    </row>
    <row r="2348" spans="1:4" x14ac:dyDescent="0.55000000000000004">
      <c r="A2348" t="s">
        <v>2595</v>
      </c>
      <c r="B2348" t="s">
        <v>7867</v>
      </c>
      <c r="C2348" t="s">
        <v>7854</v>
      </c>
      <c r="D2348" t="str">
        <f t="shared" si="36"/>
        <v>121-0120</v>
      </c>
    </row>
    <row r="2349" spans="1:4" x14ac:dyDescent="0.55000000000000004">
      <c r="A2349" t="s">
        <v>7869</v>
      </c>
      <c r="B2349" t="s">
        <v>7867</v>
      </c>
      <c r="C2349" t="s">
        <v>7854</v>
      </c>
      <c r="D2349" t="str">
        <f t="shared" si="36"/>
        <v>121-0153</v>
      </c>
    </row>
    <row r="2350" spans="1:4" x14ac:dyDescent="0.55000000000000004">
      <c r="A2350" t="s">
        <v>7871</v>
      </c>
      <c r="B2350" t="s">
        <v>7867</v>
      </c>
      <c r="C2350" t="s">
        <v>7854</v>
      </c>
      <c r="D2350" t="str">
        <f t="shared" si="36"/>
        <v>121-0154</v>
      </c>
    </row>
    <row r="2351" spans="1:4" x14ac:dyDescent="0.55000000000000004">
      <c r="A2351" t="s">
        <v>7872</v>
      </c>
      <c r="B2351" t="s">
        <v>7867</v>
      </c>
      <c r="C2351" t="s">
        <v>7854</v>
      </c>
      <c r="D2351" t="str">
        <f t="shared" si="36"/>
        <v>121-0171</v>
      </c>
    </row>
    <row r="2352" spans="1:4" x14ac:dyDescent="0.55000000000000004">
      <c r="A2352" t="s">
        <v>7870</v>
      </c>
      <c r="B2352" t="s">
        <v>7867</v>
      </c>
      <c r="C2352" t="s">
        <v>7854</v>
      </c>
      <c r="D2352" t="str">
        <f t="shared" si="36"/>
        <v>57-0003</v>
      </c>
    </row>
    <row r="2353" spans="1:4" x14ac:dyDescent="0.55000000000000004">
      <c r="A2353" t="s">
        <v>577</v>
      </c>
      <c r="B2353" t="s">
        <v>8441</v>
      </c>
      <c r="C2353" t="s">
        <v>7854</v>
      </c>
      <c r="D2353" t="str">
        <f t="shared" si="36"/>
        <v>AA122-1/2-PP-50</v>
      </c>
    </row>
    <row r="2354" spans="1:4" x14ac:dyDescent="0.55000000000000004">
      <c r="A2354" t="s">
        <v>712</v>
      </c>
      <c r="B2354" t="s">
        <v>8072</v>
      </c>
      <c r="C2354" t="s">
        <v>7854</v>
      </c>
      <c r="D2354" t="str">
        <f t="shared" si="36"/>
        <v>CP12094-NYB</v>
      </c>
    </row>
    <row r="2355" spans="1:4" x14ac:dyDescent="0.55000000000000004">
      <c r="A2355" t="s">
        <v>8073</v>
      </c>
      <c r="B2355" t="s">
        <v>8072</v>
      </c>
      <c r="C2355" t="s">
        <v>7854</v>
      </c>
      <c r="D2355" t="str">
        <f t="shared" si="36"/>
        <v>CP1321-I</v>
      </c>
    </row>
    <row r="2356" spans="1:4" x14ac:dyDescent="0.55000000000000004">
      <c r="A2356" t="s">
        <v>8074</v>
      </c>
      <c r="B2356" t="s">
        <v>8072</v>
      </c>
      <c r="C2356" t="s">
        <v>7854</v>
      </c>
      <c r="D2356" t="str">
        <f t="shared" si="36"/>
        <v>CP1321-SS</v>
      </c>
    </row>
    <row r="2357" spans="1:4" x14ac:dyDescent="0.55000000000000004">
      <c r="A2357" t="s">
        <v>8075</v>
      </c>
      <c r="B2357" t="s">
        <v>8072</v>
      </c>
      <c r="C2357" t="s">
        <v>7854</v>
      </c>
      <c r="D2357" t="str">
        <f t="shared" si="36"/>
        <v>CP1322-I</v>
      </c>
    </row>
    <row r="2358" spans="1:4" x14ac:dyDescent="0.55000000000000004">
      <c r="A2358" t="s">
        <v>1264</v>
      </c>
      <c r="B2358" t="s">
        <v>8072</v>
      </c>
      <c r="C2358" t="s">
        <v>7854</v>
      </c>
      <c r="D2358" t="str">
        <f t="shared" si="36"/>
        <v>CP1322-SS</v>
      </c>
    </row>
    <row r="2359" spans="1:4" x14ac:dyDescent="0.55000000000000004">
      <c r="A2359" t="s">
        <v>940</v>
      </c>
      <c r="B2359" t="s">
        <v>8072</v>
      </c>
      <c r="C2359" t="s">
        <v>7854</v>
      </c>
      <c r="D2359" t="str">
        <f t="shared" si="36"/>
        <v>CP8028-NYB</v>
      </c>
    </row>
    <row r="2360" spans="1:4" x14ac:dyDescent="0.55000000000000004">
      <c r="A2360" t="s">
        <v>637</v>
      </c>
      <c r="B2360" t="s">
        <v>8115</v>
      </c>
      <c r="C2360" t="s">
        <v>7854</v>
      </c>
      <c r="D2360" t="str">
        <f t="shared" si="36"/>
        <v>5500-PPB-X12</v>
      </c>
    </row>
    <row r="2361" spans="1:4" x14ac:dyDescent="0.55000000000000004">
      <c r="A2361" t="s">
        <v>2381</v>
      </c>
      <c r="B2361" t="s">
        <v>8115</v>
      </c>
      <c r="C2361" t="s">
        <v>7854</v>
      </c>
      <c r="D2361" t="str">
        <f t="shared" si="36"/>
        <v>5500-PPB-X18</v>
      </c>
    </row>
    <row r="2362" spans="1:4" x14ac:dyDescent="0.55000000000000004">
      <c r="A2362" t="s">
        <v>2533</v>
      </c>
      <c r="B2362" t="s">
        <v>8115</v>
      </c>
      <c r="C2362" t="s">
        <v>7854</v>
      </c>
      <c r="D2362" t="str">
        <f t="shared" si="36"/>
        <v>5500-PPB-X22</v>
      </c>
    </row>
    <row r="2363" spans="1:4" x14ac:dyDescent="0.55000000000000004">
      <c r="A2363" t="s">
        <v>1515</v>
      </c>
      <c r="B2363" t="s">
        <v>8115</v>
      </c>
      <c r="C2363" t="s">
        <v>7854</v>
      </c>
      <c r="D2363" t="str">
        <f t="shared" si="36"/>
        <v>5500-PPB-X3</v>
      </c>
    </row>
    <row r="2364" spans="1:4" x14ac:dyDescent="0.55000000000000004">
      <c r="A2364" t="s">
        <v>2383</v>
      </c>
      <c r="B2364" t="s">
        <v>8115</v>
      </c>
      <c r="C2364" t="s">
        <v>7854</v>
      </c>
      <c r="D2364" t="str">
        <f t="shared" si="36"/>
        <v>5500-PPB-X5</v>
      </c>
    </row>
    <row r="2365" spans="1:4" x14ac:dyDescent="0.55000000000000004">
      <c r="A2365" t="s">
        <v>1879</v>
      </c>
      <c r="B2365" t="s">
        <v>8115</v>
      </c>
      <c r="C2365" t="s">
        <v>7854</v>
      </c>
      <c r="D2365" t="str">
        <f t="shared" si="36"/>
        <v>5500-PPB-X6</v>
      </c>
    </row>
    <row r="2366" spans="1:4" x14ac:dyDescent="0.55000000000000004">
      <c r="A2366" t="s">
        <v>863</v>
      </c>
      <c r="B2366" t="s">
        <v>8115</v>
      </c>
      <c r="C2366" t="s">
        <v>7854</v>
      </c>
      <c r="D2366" t="str">
        <f t="shared" si="36"/>
        <v>5500-PPB-X8</v>
      </c>
    </row>
    <row r="2367" spans="1:4" x14ac:dyDescent="0.55000000000000004">
      <c r="A2367" t="s">
        <v>360</v>
      </c>
      <c r="B2367" t="s">
        <v>8114</v>
      </c>
      <c r="C2367" t="s">
        <v>7854</v>
      </c>
      <c r="D2367" t="str">
        <f t="shared" si="36"/>
        <v>38720-PPB-X12</v>
      </c>
    </row>
    <row r="2368" spans="1:4" x14ac:dyDescent="0.55000000000000004">
      <c r="A2368" t="s">
        <v>362</v>
      </c>
      <c r="B2368" t="s">
        <v>8114</v>
      </c>
      <c r="C2368" t="s">
        <v>7854</v>
      </c>
      <c r="D2368" t="str">
        <f t="shared" si="36"/>
        <v>38720-PPB-X18</v>
      </c>
    </row>
    <row r="2369" spans="1:4" x14ac:dyDescent="0.55000000000000004">
      <c r="A2369" t="s">
        <v>597</v>
      </c>
      <c r="B2369" t="s">
        <v>8114</v>
      </c>
      <c r="C2369" t="s">
        <v>7854</v>
      </c>
      <c r="D2369" t="str">
        <f t="shared" si="36"/>
        <v>38720-PPB-X26</v>
      </c>
    </row>
    <row r="2370" spans="1:4" x14ac:dyDescent="0.55000000000000004">
      <c r="A2370" t="s">
        <v>390</v>
      </c>
      <c r="B2370" t="s">
        <v>8114</v>
      </c>
      <c r="C2370" t="s">
        <v>7854</v>
      </c>
      <c r="D2370" t="str">
        <f t="shared" ref="D2370:D2433" si="37">LEFT(A2370,LEN(A2370))</f>
        <v>38720-PPB-X8</v>
      </c>
    </row>
    <row r="2371" spans="1:4" x14ac:dyDescent="0.55000000000000004">
      <c r="A2371" t="s">
        <v>3174</v>
      </c>
      <c r="B2371" t="s">
        <v>8448</v>
      </c>
      <c r="C2371" t="s">
        <v>7854</v>
      </c>
      <c r="D2371" t="str">
        <f t="shared" si="37"/>
        <v>AA18-AL2</v>
      </c>
    </row>
    <row r="2372" spans="1:4" x14ac:dyDescent="0.55000000000000004">
      <c r="A2372" t="s">
        <v>1052</v>
      </c>
      <c r="B2372" t="s">
        <v>8448</v>
      </c>
      <c r="C2372" t="s">
        <v>7854</v>
      </c>
      <c r="D2372" t="str">
        <f t="shared" si="37"/>
        <v>AA31-1/4F</v>
      </c>
    </row>
    <row r="2373" spans="1:4" x14ac:dyDescent="0.55000000000000004">
      <c r="A2373" t="s">
        <v>1002</v>
      </c>
      <c r="B2373" t="s">
        <v>8112</v>
      </c>
      <c r="C2373" t="s">
        <v>7854</v>
      </c>
      <c r="D2373" t="str">
        <f t="shared" si="37"/>
        <v>22650-PP-1/4</v>
      </c>
    </row>
    <row r="2374" spans="1:4" x14ac:dyDescent="0.55000000000000004">
      <c r="A2374" t="s">
        <v>274</v>
      </c>
      <c r="B2374" t="s">
        <v>8112</v>
      </c>
      <c r="C2374" t="s">
        <v>7854</v>
      </c>
      <c r="D2374" t="str">
        <f t="shared" si="37"/>
        <v>22650-PP-406</v>
      </c>
    </row>
    <row r="2375" spans="1:4" x14ac:dyDescent="0.55000000000000004">
      <c r="A2375" t="s">
        <v>114</v>
      </c>
      <c r="B2375" t="s">
        <v>8112</v>
      </c>
      <c r="C2375" t="s">
        <v>7854</v>
      </c>
      <c r="D2375" t="str">
        <f t="shared" si="37"/>
        <v>22670-PP-15-1/4</v>
      </c>
    </row>
    <row r="2376" spans="1:4" x14ac:dyDescent="0.55000000000000004">
      <c r="A2376" t="s">
        <v>389</v>
      </c>
      <c r="B2376" t="s">
        <v>8112</v>
      </c>
      <c r="C2376" t="s">
        <v>7854</v>
      </c>
      <c r="D2376" t="str">
        <f t="shared" si="37"/>
        <v>22670-PP-15-406</v>
      </c>
    </row>
    <row r="2377" spans="1:4" x14ac:dyDescent="0.55000000000000004">
      <c r="A2377" t="s">
        <v>550</v>
      </c>
      <c r="B2377" t="s">
        <v>8112</v>
      </c>
      <c r="C2377" t="s">
        <v>7854</v>
      </c>
      <c r="D2377" t="str">
        <f t="shared" si="37"/>
        <v>22670-PP-24-406</v>
      </c>
    </row>
    <row r="2378" spans="1:4" x14ac:dyDescent="0.55000000000000004">
      <c r="A2378" t="s">
        <v>363</v>
      </c>
      <c r="B2378" t="s">
        <v>8112</v>
      </c>
      <c r="C2378" t="s">
        <v>7854</v>
      </c>
      <c r="D2378" t="str">
        <f t="shared" si="37"/>
        <v>50800-15-PP-300</v>
      </c>
    </row>
    <row r="2379" spans="1:4" x14ac:dyDescent="0.55000000000000004">
      <c r="A2379" t="s">
        <v>330</v>
      </c>
      <c r="B2379" t="s">
        <v>8112</v>
      </c>
      <c r="C2379" t="s">
        <v>7854</v>
      </c>
      <c r="D2379" t="str">
        <f t="shared" si="37"/>
        <v>50800-15-PP-406</v>
      </c>
    </row>
    <row r="2380" spans="1:4" x14ac:dyDescent="0.55000000000000004">
      <c r="A2380" t="s">
        <v>52</v>
      </c>
      <c r="B2380" t="s">
        <v>8112</v>
      </c>
      <c r="C2380" t="s">
        <v>7854</v>
      </c>
      <c r="D2380" t="str">
        <f t="shared" si="37"/>
        <v>50800-21-AL-300</v>
      </c>
    </row>
    <row r="2381" spans="1:4" x14ac:dyDescent="0.55000000000000004">
      <c r="A2381" t="s">
        <v>117</v>
      </c>
      <c r="B2381" t="s">
        <v>8112</v>
      </c>
      <c r="C2381" t="s">
        <v>7854</v>
      </c>
      <c r="D2381" t="str">
        <f t="shared" si="37"/>
        <v>50800-21-AL-406</v>
      </c>
    </row>
    <row r="2382" spans="1:4" x14ac:dyDescent="0.55000000000000004">
      <c r="A2382" t="s">
        <v>11</v>
      </c>
      <c r="B2382" t="s">
        <v>8112</v>
      </c>
      <c r="C2382" t="s">
        <v>7854</v>
      </c>
      <c r="D2382" t="str">
        <f t="shared" si="37"/>
        <v>50800-PP-406</v>
      </c>
    </row>
    <row r="2383" spans="1:4" x14ac:dyDescent="0.55000000000000004">
      <c r="A2383" t="s">
        <v>3296</v>
      </c>
      <c r="B2383" t="s">
        <v>8112</v>
      </c>
      <c r="C2383" t="s">
        <v>7854</v>
      </c>
      <c r="D2383" t="str">
        <f t="shared" si="37"/>
        <v>AA143-AL-3/4-6</v>
      </c>
    </row>
    <row r="2384" spans="1:4" x14ac:dyDescent="0.55000000000000004">
      <c r="A2384" t="s">
        <v>3425</v>
      </c>
      <c r="B2384" t="s">
        <v>8112</v>
      </c>
      <c r="C2384" t="s">
        <v>7854</v>
      </c>
      <c r="D2384" t="str">
        <f t="shared" si="37"/>
        <v>AA143-AL-GH-4</v>
      </c>
    </row>
    <row r="2385" spans="1:4" x14ac:dyDescent="0.55000000000000004">
      <c r="A2385" t="s">
        <v>1011</v>
      </c>
      <c r="B2385" t="s">
        <v>8112</v>
      </c>
      <c r="C2385" t="s">
        <v>7854</v>
      </c>
      <c r="D2385" t="str">
        <f t="shared" si="37"/>
        <v>AA30-1/4</v>
      </c>
    </row>
    <row r="2386" spans="1:4" x14ac:dyDescent="0.55000000000000004">
      <c r="A2386" t="s">
        <v>755</v>
      </c>
      <c r="B2386" t="s">
        <v>8112</v>
      </c>
      <c r="C2386" t="s">
        <v>7854</v>
      </c>
      <c r="D2386" t="str">
        <f t="shared" si="37"/>
        <v>AA30L-1/4</v>
      </c>
    </row>
    <row r="2387" spans="1:4" x14ac:dyDescent="0.55000000000000004">
      <c r="A2387" t="s">
        <v>764</v>
      </c>
      <c r="B2387" t="s">
        <v>8112</v>
      </c>
      <c r="C2387" t="s">
        <v>7854</v>
      </c>
      <c r="D2387" t="str">
        <f t="shared" si="37"/>
        <v>AA30L-22425-18</v>
      </c>
    </row>
    <row r="2388" spans="1:4" x14ac:dyDescent="0.55000000000000004">
      <c r="A2388" t="s">
        <v>745</v>
      </c>
      <c r="B2388" t="s">
        <v>8112</v>
      </c>
      <c r="C2388" t="s">
        <v>7854</v>
      </c>
      <c r="D2388" t="str">
        <f t="shared" si="37"/>
        <v>AA30L-22425-24</v>
      </c>
    </row>
    <row r="2389" spans="1:4" x14ac:dyDescent="0.55000000000000004">
      <c r="A2389" t="s">
        <v>2663</v>
      </c>
      <c r="B2389" t="s">
        <v>8112</v>
      </c>
      <c r="C2389" t="s">
        <v>7854</v>
      </c>
      <c r="D2389" t="str">
        <f t="shared" si="37"/>
        <v>AA30L-22425-30</v>
      </c>
    </row>
    <row r="2390" spans="1:4" x14ac:dyDescent="0.55000000000000004">
      <c r="A2390" t="s">
        <v>8113</v>
      </c>
      <c r="B2390" t="s">
        <v>8112</v>
      </c>
      <c r="C2390" t="s">
        <v>7854</v>
      </c>
      <c r="D2390" t="str">
        <f t="shared" si="37"/>
        <v>AA30L-22425-8</v>
      </c>
    </row>
    <row r="2391" spans="1:4" x14ac:dyDescent="0.55000000000000004">
      <c r="A2391" t="s">
        <v>800</v>
      </c>
      <c r="B2391" t="s">
        <v>8112</v>
      </c>
      <c r="C2391" t="s">
        <v>7854</v>
      </c>
      <c r="D2391" t="str">
        <f t="shared" si="37"/>
        <v>AA43L-10</v>
      </c>
    </row>
    <row r="2392" spans="1:4" x14ac:dyDescent="0.55000000000000004">
      <c r="A2392" t="s">
        <v>8563</v>
      </c>
      <c r="B2392" t="s">
        <v>8112</v>
      </c>
      <c r="C2392" t="s">
        <v>7854</v>
      </c>
      <c r="D2392" t="str">
        <f t="shared" si="37"/>
        <v>AA43LA-2</v>
      </c>
    </row>
    <row r="2393" spans="1:4" x14ac:dyDescent="0.55000000000000004">
      <c r="A2393" t="s">
        <v>3989</v>
      </c>
      <c r="B2393" t="s">
        <v>8112</v>
      </c>
      <c r="C2393" t="s">
        <v>7854</v>
      </c>
      <c r="D2393" t="str">
        <f t="shared" si="37"/>
        <v>AA43LA-6</v>
      </c>
    </row>
    <row r="2394" spans="1:4" x14ac:dyDescent="0.55000000000000004">
      <c r="A2394" t="s">
        <v>660</v>
      </c>
      <c r="B2394" t="s">
        <v>8112</v>
      </c>
      <c r="C2394" t="s">
        <v>7854</v>
      </c>
      <c r="D2394" t="str">
        <f t="shared" si="37"/>
        <v>AA43LA-AL4</v>
      </c>
    </row>
    <row r="2395" spans="1:4" x14ac:dyDescent="0.55000000000000004">
      <c r="A2395" t="s">
        <v>8564</v>
      </c>
      <c r="B2395" t="s">
        <v>8112</v>
      </c>
      <c r="C2395" t="s">
        <v>7854</v>
      </c>
      <c r="D2395" t="str">
        <f t="shared" si="37"/>
        <v>AA43LA-AL6</v>
      </c>
    </row>
    <row r="2396" spans="1:4" x14ac:dyDescent="0.55000000000000004">
      <c r="A2396" t="s">
        <v>8565</v>
      </c>
      <c r="B2396" t="s">
        <v>8112</v>
      </c>
      <c r="C2396" t="s">
        <v>7854</v>
      </c>
      <c r="D2396" t="str">
        <f t="shared" si="37"/>
        <v>AA43LA-AL8</v>
      </c>
    </row>
    <row r="2397" spans="1:4" x14ac:dyDescent="0.55000000000000004">
      <c r="A2397" t="s">
        <v>19</v>
      </c>
      <c r="B2397" t="s">
        <v>8112</v>
      </c>
      <c r="C2397" t="s">
        <v>7854</v>
      </c>
      <c r="D2397" t="str">
        <f t="shared" si="37"/>
        <v>AA43L-AL10</v>
      </c>
    </row>
    <row r="2398" spans="1:4" x14ac:dyDescent="0.55000000000000004">
      <c r="A2398" t="s">
        <v>3576</v>
      </c>
      <c r="B2398" t="s">
        <v>8112</v>
      </c>
      <c r="C2398" t="s">
        <v>7854</v>
      </c>
      <c r="D2398" t="str">
        <f t="shared" si="37"/>
        <v>AA43L-AL4</v>
      </c>
    </row>
    <row r="2399" spans="1:4" x14ac:dyDescent="0.55000000000000004">
      <c r="A2399" t="s">
        <v>371</v>
      </c>
      <c r="B2399" t="s">
        <v>8112</v>
      </c>
      <c r="C2399" t="s">
        <v>7854</v>
      </c>
      <c r="D2399" t="str">
        <f t="shared" si="37"/>
        <v>AA43L-AL6</v>
      </c>
    </row>
    <row r="2400" spans="1:4" x14ac:dyDescent="0.55000000000000004">
      <c r="A2400" t="s">
        <v>536</v>
      </c>
      <c r="B2400" t="s">
        <v>8112</v>
      </c>
      <c r="C2400" t="s">
        <v>7854</v>
      </c>
      <c r="D2400" t="str">
        <f t="shared" si="37"/>
        <v>AA43L-AL8</v>
      </c>
    </row>
    <row r="2401" spans="1:4" x14ac:dyDescent="0.55000000000000004">
      <c r="A2401">
        <v>4688</v>
      </c>
      <c r="B2401" t="s">
        <v>8525</v>
      </c>
      <c r="C2401" t="s">
        <v>7854</v>
      </c>
      <c r="D2401" t="str">
        <f t="shared" si="37"/>
        <v>4688</v>
      </c>
    </row>
    <row r="2402" spans="1:4" x14ac:dyDescent="0.55000000000000004">
      <c r="A2402" t="s">
        <v>9134</v>
      </c>
      <c r="B2402" t="s">
        <v>9135</v>
      </c>
      <c r="C2402" t="s">
        <v>7854</v>
      </c>
      <c r="D2402" t="str">
        <f t="shared" si="37"/>
        <v>AI3070-015VP</v>
      </c>
    </row>
    <row r="2403" spans="1:4" x14ac:dyDescent="0.55000000000000004">
      <c r="A2403" t="s">
        <v>9136</v>
      </c>
      <c r="B2403" t="s">
        <v>9135</v>
      </c>
      <c r="C2403" t="s">
        <v>7854</v>
      </c>
      <c r="D2403" t="str">
        <f t="shared" si="37"/>
        <v>AI3070-025VP</v>
      </c>
    </row>
    <row r="2404" spans="1:4" x14ac:dyDescent="0.55000000000000004">
      <c r="A2404" t="s">
        <v>4452</v>
      </c>
      <c r="B2404" t="s">
        <v>9135</v>
      </c>
      <c r="C2404" t="s">
        <v>7854</v>
      </c>
      <c r="D2404" t="str">
        <f t="shared" si="37"/>
        <v>AI3070-02VP</v>
      </c>
    </row>
    <row r="2405" spans="1:4" x14ac:dyDescent="0.55000000000000004">
      <c r="A2405" t="s">
        <v>4753</v>
      </c>
      <c r="B2405" t="s">
        <v>9135</v>
      </c>
      <c r="C2405" t="s">
        <v>7854</v>
      </c>
      <c r="D2405" t="str">
        <f t="shared" si="37"/>
        <v>AI3070-03VP</v>
      </c>
    </row>
    <row r="2406" spans="1:4" x14ac:dyDescent="0.55000000000000004">
      <c r="A2406" t="s">
        <v>4763</v>
      </c>
      <c r="B2406" t="s">
        <v>9135</v>
      </c>
      <c r="C2406" t="s">
        <v>7854</v>
      </c>
      <c r="D2406" t="str">
        <f t="shared" si="37"/>
        <v>AI3070-04VP</v>
      </c>
    </row>
    <row r="2407" spans="1:4" x14ac:dyDescent="0.55000000000000004">
      <c r="A2407" t="s">
        <v>9137</v>
      </c>
      <c r="B2407" t="s">
        <v>9135</v>
      </c>
      <c r="C2407" t="s">
        <v>7854</v>
      </c>
      <c r="D2407" t="str">
        <f t="shared" si="37"/>
        <v>AI3070-05VP</v>
      </c>
    </row>
    <row r="2408" spans="1:4" x14ac:dyDescent="0.55000000000000004">
      <c r="A2408" t="s">
        <v>73</v>
      </c>
      <c r="B2408" t="s">
        <v>8172</v>
      </c>
      <c r="C2408" t="s">
        <v>7854</v>
      </c>
      <c r="D2408" t="str">
        <f t="shared" si="37"/>
        <v>19843-NYR</v>
      </c>
    </row>
    <row r="2409" spans="1:4" x14ac:dyDescent="0.55000000000000004">
      <c r="A2409" t="s">
        <v>126</v>
      </c>
      <c r="B2409" t="s">
        <v>8172</v>
      </c>
      <c r="C2409" t="s">
        <v>7854</v>
      </c>
      <c r="D2409" t="str">
        <f t="shared" si="37"/>
        <v>25608-1-NYR</v>
      </c>
    </row>
    <row r="2410" spans="1:4" x14ac:dyDescent="0.55000000000000004">
      <c r="A2410" t="s">
        <v>31</v>
      </c>
      <c r="B2410" t="s">
        <v>8172</v>
      </c>
      <c r="C2410" t="s">
        <v>7854</v>
      </c>
      <c r="D2410" t="str">
        <f t="shared" si="37"/>
        <v>25612-1-NYR</v>
      </c>
    </row>
    <row r="2411" spans="1:4" x14ac:dyDescent="0.55000000000000004">
      <c r="A2411" t="s">
        <v>453</v>
      </c>
      <c r="B2411" t="s">
        <v>8172</v>
      </c>
      <c r="C2411" t="s">
        <v>7854</v>
      </c>
      <c r="D2411" t="str">
        <f t="shared" si="37"/>
        <v>25612-2-NYR</v>
      </c>
    </row>
    <row r="2412" spans="1:4" x14ac:dyDescent="0.55000000000000004">
      <c r="A2412" t="s">
        <v>121</v>
      </c>
      <c r="B2412" t="s">
        <v>8172</v>
      </c>
      <c r="C2412" t="s">
        <v>7854</v>
      </c>
      <c r="D2412" t="str">
        <f t="shared" si="37"/>
        <v>25612-3-NYR</v>
      </c>
    </row>
    <row r="2413" spans="1:4" x14ac:dyDescent="0.55000000000000004">
      <c r="A2413" t="s">
        <v>29</v>
      </c>
      <c r="B2413" t="s">
        <v>8172</v>
      </c>
      <c r="C2413" t="s">
        <v>7854</v>
      </c>
      <c r="D2413" t="str">
        <f t="shared" si="37"/>
        <v>25612-4-NYR</v>
      </c>
    </row>
    <row r="2414" spans="1:4" x14ac:dyDescent="0.55000000000000004">
      <c r="A2414" t="s">
        <v>77</v>
      </c>
      <c r="B2414" t="s">
        <v>8172</v>
      </c>
      <c r="C2414" t="s">
        <v>7854</v>
      </c>
      <c r="D2414" t="str">
        <f t="shared" si="37"/>
        <v>25612-6-NYR</v>
      </c>
    </row>
    <row r="2415" spans="1:4" x14ac:dyDescent="0.55000000000000004">
      <c r="A2415" t="s">
        <v>1178</v>
      </c>
      <c r="B2415" t="s">
        <v>8172</v>
      </c>
      <c r="C2415" t="s">
        <v>7854</v>
      </c>
      <c r="D2415" t="str">
        <f t="shared" si="37"/>
        <v>25612-7-NYR</v>
      </c>
    </row>
    <row r="2416" spans="1:4" x14ac:dyDescent="0.55000000000000004">
      <c r="A2416" t="s">
        <v>1070</v>
      </c>
      <c r="B2416" t="s">
        <v>8172</v>
      </c>
      <c r="C2416" t="s">
        <v>7854</v>
      </c>
      <c r="D2416" t="str">
        <f t="shared" si="37"/>
        <v>26278-1-NYR</v>
      </c>
    </row>
    <row r="2417" spans="1:4" x14ac:dyDescent="0.55000000000000004">
      <c r="A2417" t="s">
        <v>1573</v>
      </c>
      <c r="B2417" t="s">
        <v>8172</v>
      </c>
      <c r="C2417" t="s">
        <v>7854</v>
      </c>
      <c r="D2417" t="str">
        <f t="shared" si="37"/>
        <v>50854-NYB</v>
      </c>
    </row>
    <row r="2418" spans="1:4" x14ac:dyDescent="0.55000000000000004">
      <c r="A2418" t="s">
        <v>984</v>
      </c>
      <c r="B2418" t="s">
        <v>8172</v>
      </c>
      <c r="C2418" t="s">
        <v>7854</v>
      </c>
      <c r="D2418" t="str">
        <f t="shared" si="37"/>
        <v>CP25607-1-NY</v>
      </c>
    </row>
    <row r="2419" spans="1:4" x14ac:dyDescent="0.55000000000000004">
      <c r="A2419" t="s">
        <v>8178</v>
      </c>
      <c r="B2419" t="s">
        <v>8172</v>
      </c>
      <c r="C2419" t="s">
        <v>7854</v>
      </c>
      <c r="D2419" t="str">
        <f t="shared" si="37"/>
        <v>CP25607-2-NY</v>
      </c>
    </row>
    <row r="2420" spans="1:4" x14ac:dyDescent="0.55000000000000004">
      <c r="A2420" t="s">
        <v>8179</v>
      </c>
      <c r="B2420" t="s">
        <v>8172</v>
      </c>
      <c r="C2420" t="s">
        <v>7854</v>
      </c>
      <c r="D2420" t="str">
        <f t="shared" si="37"/>
        <v>CP25607-3-NY</v>
      </c>
    </row>
    <row r="2421" spans="1:4" x14ac:dyDescent="0.55000000000000004">
      <c r="A2421" t="s">
        <v>8180</v>
      </c>
      <c r="B2421" t="s">
        <v>8172</v>
      </c>
      <c r="C2421" t="s">
        <v>7854</v>
      </c>
      <c r="D2421" t="str">
        <f t="shared" si="37"/>
        <v>CP25607-4-NY</v>
      </c>
    </row>
    <row r="2422" spans="1:4" x14ac:dyDescent="0.55000000000000004">
      <c r="A2422" t="s">
        <v>8182</v>
      </c>
      <c r="B2422" t="s">
        <v>8172</v>
      </c>
      <c r="C2422" t="s">
        <v>7854</v>
      </c>
      <c r="D2422" t="str">
        <f t="shared" si="37"/>
        <v>CP25607-5-NY</v>
      </c>
    </row>
    <row r="2423" spans="1:4" x14ac:dyDescent="0.55000000000000004">
      <c r="A2423" t="s">
        <v>1652</v>
      </c>
      <c r="B2423" t="s">
        <v>8172</v>
      </c>
      <c r="C2423" t="s">
        <v>7854</v>
      </c>
      <c r="D2423" t="str">
        <f t="shared" si="37"/>
        <v>CP25607-6-NY</v>
      </c>
    </row>
    <row r="2424" spans="1:4" x14ac:dyDescent="0.55000000000000004">
      <c r="A2424" t="s">
        <v>8181</v>
      </c>
      <c r="B2424" t="s">
        <v>8172</v>
      </c>
      <c r="C2424" t="s">
        <v>7854</v>
      </c>
      <c r="D2424" t="str">
        <f t="shared" si="37"/>
        <v>CP25607-7-NY</v>
      </c>
    </row>
    <row r="2425" spans="1:4" x14ac:dyDescent="0.55000000000000004">
      <c r="A2425" t="s">
        <v>384</v>
      </c>
      <c r="B2425" t="s">
        <v>8172</v>
      </c>
      <c r="C2425" t="s">
        <v>7854</v>
      </c>
      <c r="D2425" t="str">
        <f t="shared" si="37"/>
        <v>QJ4676-1/4-NYR</v>
      </c>
    </row>
    <row r="2426" spans="1:4" x14ac:dyDescent="0.55000000000000004">
      <c r="A2426" t="s">
        <v>8244</v>
      </c>
      <c r="B2426" t="s">
        <v>8172</v>
      </c>
      <c r="C2426" t="s">
        <v>7854</v>
      </c>
      <c r="D2426" t="str">
        <f t="shared" si="37"/>
        <v>QJ4676-1/8-NYR</v>
      </c>
    </row>
    <row r="2427" spans="1:4" x14ac:dyDescent="0.55000000000000004">
      <c r="A2427" t="s">
        <v>1088</v>
      </c>
      <c r="B2427" t="s">
        <v>8443</v>
      </c>
      <c r="C2427" t="s">
        <v>8457</v>
      </c>
      <c r="D2427" t="str">
        <f t="shared" si="37"/>
        <v>90-02399</v>
      </c>
    </row>
    <row r="2428" spans="1:4" x14ac:dyDescent="0.55000000000000004">
      <c r="A2428" t="s">
        <v>8463</v>
      </c>
      <c r="B2428" t="s">
        <v>8443</v>
      </c>
      <c r="C2428" t="s">
        <v>8457</v>
      </c>
      <c r="D2428" t="str">
        <f t="shared" si="37"/>
        <v>90-02454</v>
      </c>
    </row>
    <row r="2429" spans="1:4" x14ac:dyDescent="0.55000000000000004">
      <c r="A2429" t="s">
        <v>8465</v>
      </c>
      <c r="B2429" t="s">
        <v>8443</v>
      </c>
      <c r="C2429" t="s">
        <v>8457</v>
      </c>
      <c r="D2429" t="str">
        <f t="shared" si="37"/>
        <v>90-02494</v>
      </c>
    </row>
    <row r="2430" spans="1:4" x14ac:dyDescent="0.55000000000000004">
      <c r="A2430" t="s">
        <v>8464</v>
      </c>
      <c r="B2430" t="s">
        <v>8443</v>
      </c>
      <c r="C2430" t="s">
        <v>8457</v>
      </c>
      <c r="D2430" t="str">
        <f t="shared" si="37"/>
        <v>90-02499</v>
      </c>
    </row>
    <row r="2431" spans="1:4" x14ac:dyDescent="0.55000000000000004">
      <c r="A2431" t="s">
        <v>8444</v>
      </c>
      <c r="B2431" t="s">
        <v>8443</v>
      </c>
      <c r="C2431" t="s">
        <v>7854</v>
      </c>
      <c r="D2431" t="str">
        <f t="shared" si="37"/>
        <v>90-02371</v>
      </c>
    </row>
    <row r="2432" spans="1:4" x14ac:dyDescent="0.55000000000000004">
      <c r="A2432" t="s">
        <v>4633</v>
      </c>
      <c r="B2432" t="s">
        <v>8443</v>
      </c>
      <c r="C2432" t="s">
        <v>7854</v>
      </c>
      <c r="D2432" t="str">
        <f t="shared" si="37"/>
        <v>90-02404</v>
      </c>
    </row>
    <row r="2433" spans="1:4" x14ac:dyDescent="0.55000000000000004">
      <c r="A2433" t="s">
        <v>8544</v>
      </c>
      <c r="B2433" t="s">
        <v>8543</v>
      </c>
      <c r="C2433" t="s">
        <v>8457</v>
      </c>
      <c r="D2433" t="str">
        <f t="shared" si="37"/>
        <v>90-02255</v>
      </c>
    </row>
    <row r="2434" spans="1:4" x14ac:dyDescent="0.55000000000000004">
      <c r="A2434" t="s">
        <v>4301</v>
      </c>
      <c r="B2434" t="s">
        <v>8543</v>
      </c>
      <c r="C2434" t="s">
        <v>8457</v>
      </c>
      <c r="D2434" t="str">
        <f t="shared" ref="D2434:D2497" si="38">LEFT(A2434,LEN(A2434))</f>
        <v>90-02263</v>
      </c>
    </row>
    <row r="2435" spans="1:4" x14ac:dyDescent="0.55000000000000004">
      <c r="A2435" t="s">
        <v>8545</v>
      </c>
      <c r="B2435" t="s">
        <v>8543</v>
      </c>
      <c r="C2435" t="s">
        <v>8457</v>
      </c>
      <c r="D2435" t="str">
        <f t="shared" si="38"/>
        <v>90-02328</v>
      </c>
    </row>
    <row r="2436" spans="1:4" x14ac:dyDescent="0.55000000000000004">
      <c r="A2436" t="s">
        <v>8546</v>
      </c>
      <c r="B2436" t="s">
        <v>8543</v>
      </c>
      <c r="C2436" t="s">
        <v>8457</v>
      </c>
      <c r="D2436" t="str">
        <f t="shared" si="38"/>
        <v>90-02334</v>
      </c>
    </row>
    <row r="2437" spans="1:4" x14ac:dyDescent="0.55000000000000004">
      <c r="A2437" t="s">
        <v>8542</v>
      </c>
      <c r="B2437" t="s">
        <v>8543</v>
      </c>
      <c r="C2437" t="s">
        <v>8457</v>
      </c>
      <c r="D2437" t="str">
        <f t="shared" si="38"/>
        <v>90-50225</v>
      </c>
    </row>
    <row r="2438" spans="1:4" x14ac:dyDescent="0.55000000000000004">
      <c r="A2438" t="s">
        <v>1288</v>
      </c>
      <c r="B2438" t="s">
        <v>8425</v>
      </c>
      <c r="C2438" t="s">
        <v>7854</v>
      </c>
      <c r="D2438" t="str">
        <f t="shared" si="38"/>
        <v>21773-244C-3/4</v>
      </c>
    </row>
    <row r="2439" spans="1:4" x14ac:dyDescent="0.55000000000000004">
      <c r="A2439" t="s">
        <v>528</v>
      </c>
      <c r="B2439" t="s">
        <v>8425</v>
      </c>
      <c r="C2439" t="s">
        <v>7854</v>
      </c>
      <c r="D2439" t="str">
        <f t="shared" si="38"/>
        <v>23120-3/4-PP</v>
      </c>
    </row>
    <row r="2440" spans="1:4" x14ac:dyDescent="0.55000000000000004">
      <c r="A2440" t="s">
        <v>65</v>
      </c>
      <c r="B2440" t="s">
        <v>8425</v>
      </c>
      <c r="C2440" t="s">
        <v>7854</v>
      </c>
      <c r="D2440" t="str">
        <f t="shared" si="38"/>
        <v>344BE-24-C</v>
      </c>
    </row>
    <row r="2441" spans="1:4" x14ac:dyDescent="0.55000000000000004">
      <c r="A2441" t="s">
        <v>3305</v>
      </c>
      <c r="B2441" t="s">
        <v>8425</v>
      </c>
      <c r="C2441" t="s">
        <v>7854</v>
      </c>
      <c r="D2441" t="str">
        <f t="shared" si="38"/>
        <v>344BE-33-C</v>
      </c>
    </row>
    <row r="2442" spans="1:4" x14ac:dyDescent="0.55000000000000004">
      <c r="A2442" t="s">
        <v>8424</v>
      </c>
      <c r="B2442" t="s">
        <v>8425</v>
      </c>
      <c r="C2442" t="s">
        <v>7854</v>
      </c>
      <c r="D2442" t="str">
        <f t="shared" si="38"/>
        <v>453BEC-2F-C</v>
      </c>
    </row>
    <row r="2443" spans="1:4" x14ac:dyDescent="0.55000000000000004">
      <c r="A2443" t="s">
        <v>8505</v>
      </c>
      <c r="B2443" t="s">
        <v>8425</v>
      </c>
      <c r="C2443" t="s">
        <v>7854</v>
      </c>
      <c r="D2443" t="str">
        <f t="shared" si="38"/>
        <v>455BEC-3FBF-CVX</v>
      </c>
    </row>
    <row r="2444" spans="1:4" x14ac:dyDescent="0.55000000000000004">
      <c r="A2444" t="s">
        <v>350</v>
      </c>
      <c r="B2444" t="s">
        <v>8425</v>
      </c>
      <c r="C2444" t="s">
        <v>7854</v>
      </c>
      <c r="D2444" t="str">
        <f t="shared" si="38"/>
        <v>AA144A-1</v>
      </c>
    </row>
    <row r="2445" spans="1:4" x14ac:dyDescent="0.55000000000000004">
      <c r="A2445" t="s">
        <v>2088</v>
      </c>
      <c r="B2445" t="s">
        <v>8425</v>
      </c>
      <c r="C2445" t="s">
        <v>7854</v>
      </c>
      <c r="D2445" t="str">
        <f t="shared" si="38"/>
        <v>AA144A-1-3</v>
      </c>
    </row>
    <row r="2446" spans="1:4" x14ac:dyDescent="0.55000000000000004">
      <c r="A2446" t="s">
        <v>634</v>
      </c>
      <c r="B2446" t="s">
        <v>8425</v>
      </c>
      <c r="C2446" t="s">
        <v>7854</v>
      </c>
      <c r="D2446" t="str">
        <f t="shared" si="38"/>
        <v>AA144F-1-3</v>
      </c>
    </row>
    <row r="2447" spans="1:4" x14ac:dyDescent="0.55000000000000004">
      <c r="A2447" t="s">
        <v>177</v>
      </c>
      <c r="B2447" t="s">
        <v>8425</v>
      </c>
      <c r="C2447" t="s">
        <v>7854</v>
      </c>
      <c r="D2447" t="str">
        <f t="shared" si="38"/>
        <v>AA17L</v>
      </c>
    </row>
    <row r="2448" spans="1:4" x14ac:dyDescent="0.55000000000000004">
      <c r="A2448" t="s">
        <v>395</v>
      </c>
      <c r="B2448" t="s">
        <v>8425</v>
      </c>
      <c r="C2448" t="s">
        <v>7854</v>
      </c>
      <c r="D2448" t="str">
        <f t="shared" si="38"/>
        <v>AA17Y</v>
      </c>
    </row>
    <row r="2449" spans="1:4" x14ac:dyDescent="0.55000000000000004">
      <c r="A2449" t="s">
        <v>4460</v>
      </c>
      <c r="B2449" t="s">
        <v>8425</v>
      </c>
      <c r="C2449" t="s">
        <v>7854</v>
      </c>
      <c r="D2449" t="str">
        <f t="shared" si="38"/>
        <v>AA343M-2-1/2-PP</v>
      </c>
    </row>
    <row r="2450" spans="1:4" x14ac:dyDescent="0.55000000000000004">
      <c r="A2450" t="s">
        <v>8426</v>
      </c>
      <c r="B2450" t="s">
        <v>8425</v>
      </c>
      <c r="C2450" t="s">
        <v>7854</v>
      </c>
      <c r="D2450" t="str">
        <f t="shared" si="38"/>
        <v>AA343M-2-3/8-PP</v>
      </c>
    </row>
    <row r="2451" spans="1:4" x14ac:dyDescent="0.55000000000000004">
      <c r="A2451" t="s">
        <v>3590</v>
      </c>
      <c r="B2451" t="s">
        <v>8425</v>
      </c>
      <c r="C2451" t="s">
        <v>7854</v>
      </c>
      <c r="D2451" t="str">
        <f t="shared" si="38"/>
        <v>AA343M-3-1/2-PP</v>
      </c>
    </row>
    <row r="2452" spans="1:4" x14ac:dyDescent="0.55000000000000004">
      <c r="A2452" t="s">
        <v>8427</v>
      </c>
      <c r="B2452" t="s">
        <v>8425</v>
      </c>
      <c r="C2452" t="s">
        <v>7854</v>
      </c>
      <c r="D2452" t="str">
        <f t="shared" si="38"/>
        <v>AA343M-3-3/8-PP</v>
      </c>
    </row>
    <row r="2453" spans="1:4" x14ac:dyDescent="0.55000000000000004">
      <c r="A2453" t="s">
        <v>8429</v>
      </c>
      <c r="B2453" t="s">
        <v>8425</v>
      </c>
      <c r="C2453" t="s">
        <v>7854</v>
      </c>
      <c r="D2453" t="str">
        <f t="shared" si="38"/>
        <v>AA344M-2-1</v>
      </c>
    </row>
    <row r="2454" spans="1:4" x14ac:dyDescent="0.55000000000000004">
      <c r="A2454" t="s">
        <v>4097</v>
      </c>
      <c r="B2454" t="s">
        <v>8425</v>
      </c>
      <c r="C2454" t="s">
        <v>7854</v>
      </c>
      <c r="D2454" t="str">
        <f t="shared" si="38"/>
        <v>AA344M-2-1-PP</v>
      </c>
    </row>
    <row r="2455" spans="1:4" x14ac:dyDescent="0.55000000000000004">
      <c r="A2455" t="s">
        <v>8428</v>
      </c>
      <c r="B2455" t="s">
        <v>8425</v>
      </c>
      <c r="C2455" t="s">
        <v>7854</v>
      </c>
      <c r="D2455" t="str">
        <f t="shared" si="38"/>
        <v>AA344M-2-3/4</v>
      </c>
    </row>
    <row r="2456" spans="1:4" x14ac:dyDescent="0.55000000000000004">
      <c r="A2456" t="s">
        <v>8430</v>
      </c>
      <c r="B2456" t="s">
        <v>8425</v>
      </c>
      <c r="C2456" t="s">
        <v>7854</v>
      </c>
      <c r="D2456" t="str">
        <f t="shared" si="38"/>
        <v>AA344M-2-3/4-PP</v>
      </c>
    </row>
    <row r="2457" spans="1:4" x14ac:dyDescent="0.55000000000000004">
      <c r="A2457" t="s">
        <v>8432</v>
      </c>
      <c r="B2457" t="s">
        <v>8425</v>
      </c>
      <c r="C2457" t="s">
        <v>7854</v>
      </c>
      <c r="D2457" t="str">
        <f t="shared" si="38"/>
        <v>AA344M-3-1</v>
      </c>
    </row>
    <row r="2458" spans="1:4" x14ac:dyDescent="0.55000000000000004">
      <c r="A2458" t="s">
        <v>8434</v>
      </c>
      <c r="B2458" t="s">
        <v>8425</v>
      </c>
      <c r="C2458" t="s">
        <v>7854</v>
      </c>
      <c r="D2458" t="str">
        <f t="shared" si="38"/>
        <v>AA344M-3-1-PP</v>
      </c>
    </row>
    <row r="2459" spans="1:4" x14ac:dyDescent="0.55000000000000004">
      <c r="A2459" t="s">
        <v>8431</v>
      </c>
      <c r="B2459" t="s">
        <v>8425</v>
      </c>
      <c r="C2459" t="s">
        <v>7854</v>
      </c>
      <c r="D2459" t="str">
        <f t="shared" si="38"/>
        <v>AA344M-3-3/4</v>
      </c>
    </row>
    <row r="2460" spans="1:4" x14ac:dyDescent="0.55000000000000004">
      <c r="A2460" t="s">
        <v>8433</v>
      </c>
      <c r="B2460" t="s">
        <v>8425</v>
      </c>
      <c r="C2460" t="s">
        <v>7854</v>
      </c>
      <c r="D2460" t="str">
        <f t="shared" si="38"/>
        <v>AA344M-3-3/4-PP</v>
      </c>
    </row>
    <row r="2461" spans="1:4" x14ac:dyDescent="0.55000000000000004">
      <c r="A2461" t="s">
        <v>8437</v>
      </c>
      <c r="B2461" t="s">
        <v>8425</v>
      </c>
      <c r="C2461" t="s">
        <v>7854</v>
      </c>
      <c r="D2461" t="str">
        <f t="shared" si="38"/>
        <v>AA346M-2-1-1/2-PP</v>
      </c>
    </row>
    <row r="2462" spans="1:4" x14ac:dyDescent="0.55000000000000004">
      <c r="A2462" t="s">
        <v>8435</v>
      </c>
      <c r="B2462" t="s">
        <v>8425</v>
      </c>
      <c r="C2462" t="s">
        <v>7854</v>
      </c>
      <c r="D2462" t="str">
        <f t="shared" si="38"/>
        <v>AA346M-2-1-1/4-</v>
      </c>
    </row>
    <row r="2463" spans="1:4" x14ac:dyDescent="0.55000000000000004">
      <c r="A2463" t="s">
        <v>8436</v>
      </c>
      <c r="B2463" t="s">
        <v>8425</v>
      </c>
      <c r="C2463" t="s">
        <v>7854</v>
      </c>
      <c r="D2463" t="str">
        <f t="shared" si="38"/>
        <v>AA346M-2-1-1/4-PP</v>
      </c>
    </row>
    <row r="2464" spans="1:4" x14ac:dyDescent="0.55000000000000004">
      <c r="A2464" t="s">
        <v>8440</v>
      </c>
      <c r="B2464" t="s">
        <v>8425</v>
      </c>
      <c r="C2464" t="s">
        <v>7854</v>
      </c>
      <c r="D2464" t="str">
        <f t="shared" si="38"/>
        <v>AA346M-3-1-1/2-PP</v>
      </c>
    </row>
    <row r="2465" spans="1:4" x14ac:dyDescent="0.55000000000000004">
      <c r="A2465" t="s">
        <v>8438</v>
      </c>
      <c r="B2465" t="s">
        <v>8425</v>
      </c>
      <c r="C2465" t="s">
        <v>7854</v>
      </c>
      <c r="D2465" t="str">
        <f t="shared" si="38"/>
        <v>AA346M-3-1-1/4-</v>
      </c>
    </row>
    <row r="2466" spans="1:4" x14ac:dyDescent="0.55000000000000004">
      <c r="A2466" t="s">
        <v>8439</v>
      </c>
      <c r="B2466" t="s">
        <v>8425</v>
      </c>
      <c r="C2466" t="s">
        <v>7854</v>
      </c>
      <c r="D2466" t="str">
        <f t="shared" si="38"/>
        <v>AA346M-3-1-1/4-PP</v>
      </c>
    </row>
    <row r="2467" spans="1:4" x14ac:dyDescent="0.55000000000000004">
      <c r="A2467" t="s">
        <v>33</v>
      </c>
      <c r="B2467" t="s">
        <v>8425</v>
      </c>
      <c r="C2467" t="s">
        <v>7854</v>
      </c>
      <c r="D2467" t="str">
        <f t="shared" si="38"/>
        <v>AA6B</v>
      </c>
    </row>
    <row r="2468" spans="1:4" x14ac:dyDescent="0.55000000000000004">
      <c r="A2468" t="s">
        <v>1693</v>
      </c>
      <c r="B2468" t="s">
        <v>8575</v>
      </c>
      <c r="C2468" t="s">
        <v>7897</v>
      </c>
      <c r="D2468" t="str">
        <f t="shared" si="38"/>
        <v>3300-0015</v>
      </c>
    </row>
    <row r="2469" spans="1:4" x14ac:dyDescent="0.55000000000000004">
      <c r="A2469" t="s">
        <v>872</v>
      </c>
      <c r="B2469" t="s">
        <v>8423</v>
      </c>
      <c r="C2469" t="s">
        <v>7854</v>
      </c>
      <c r="D2469" t="str">
        <f t="shared" si="38"/>
        <v>12690-1/2-NYB</v>
      </c>
    </row>
    <row r="2470" spans="1:4" x14ac:dyDescent="0.55000000000000004">
      <c r="A2470" t="s">
        <v>785</v>
      </c>
      <c r="B2470" t="s">
        <v>8423</v>
      </c>
      <c r="C2470" t="s">
        <v>7854</v>
      </c>
      <c r="D2470" t="str">
        <f t="shared" si="38"/>
        <v>12690-3/4-NYB</v>
      </c>
    </row>
    <row r="2471" spans="1:4" x14ac:dyDescent="0.55000000000000004">
      <c r="A2471" t="s">
        <v>469</v>
      </c>
      <c r="B2471" t="s">
        <v>8248</v>
      </c>
      <c r="C2471" t="s">
        <v>7854</v>
      </c>
      <c r="D2471" t="str">
        <f t="shared" si="38"/>
        <v>TF-VS10</v>
      </c>
    </row>
    <row r="2472" spans="1:4" x14ac:dyDescent="0.55000000000000004">
      <c r="A2472" t="s">
        <v>239</v>
      </c>
      <c r="B2472" t="s">
        <v>8248</v>
      </c>
      <c r="C2472" t="s">
        <v>7854</v>
      </c>
      <c r="D2472" t="str">
        <f t="shared" si="38"/>
        <v>TF-VS5</v>
      </c>
    </row>
    <row r="2473" spans="1:4" x14ac:dyDescent="0.55000000000000004">
      <c r="A2473" t="s">
        <v>1518</v>
      </c>
      <c r="B2473" t="s">
        <v>8248</v>
      </c>
      <c r="C2473" t="s">
        <v>7854</v>
      </c>
      <c r="D2473" t="str">
        <f t="shared" si="38"/>
        <v>TF-VS7.5</v>
      </c>
    </row>
    <row r="2474" spans="1:4" x14ac:dyDescent="0.55000000000000004">
      <c r="A2474" t="s">
        <v>2158</v>
      </c>
      <c r="B2474" t="s">
        <v>8249</v>
      </c>
      <c r="C2474" t="s">
        <v>7854</v>
      </c>
      <c r="D2474" t="str">
        <f t="shared" si="38"/>
        <v>TJ60-11002VS</v>
      </c>
    </row>
    <row r="2475" spans="1:4" x14ac:dyDescent="0.55000000000000004">
      <c r="A2475" t="s">
        <v>3493</v>
      </c>
      <c r="B2475" t="s">
        <v>8249</v>
      </c>
      <c r="C2475" t="s">
        <v>7854</v>
      </c>
      <c r="D2475" t="str">
        <f t="shared" si="38"/>
        <v>TJ60-11003VS</v>
      </c>
    </row>
    <row r="2476" spans="1:4" x14ac:dyDescent="0.55000000000000004">
      <c r="A2476" t="s">
        <v>674</v>
      </c>
      <c r="B2476" t="s">
        <v>8249</v>
      </c>
      <c r="C2476" t="s">
        <v>7854</v>
      </c>
      <c r="D2476" t="str">
        <f t="shared" si="38"/>
        <v>TJ60-11004VS</v>
      </c>
    </row>
    <row r="2477" spans="1:4" x14ac:dyDescent="0.55000000000000004">
      <c r="A2477" t="s">
        <v>376</v>
      </c>
      <c r="B2477" t="s">
        <v>8249</v>
      </c>
      <c r="C2477" t="s">
        <v>7854</v>
      </c>
      <c r="D2477" t="str">
        <f t="shared" si="38"/>
        <v>TJ60-11005VS</v>
      </c>
    </row>
    <row r="2478" spans="1:4" x14ac:dyDescent="0.55000000000000004">
      <c r="A2478" t="s">
        <v>677</v>
      </c>
      <c r="B2478" t="s">
        <v>8249</v>
      </c>
      <c r="C2478" t="s">
        <v>7854</v>
      </c>
      <c r="D2478" t="str">
        <f t="shared" si="38"/>
        <v>TJ60-11006VS</v>
      </c>
    </row>
    <row r="2479" spans="1:4" x14ac:dyDescent="0.55000000000000004">
      <c r="A2479" t="s">
        <v>8251</v>
      </c>
      <c r="B2479" t="s">
        <v>8249</v>
      </c>
      <c r="C2479" t="s">
        <v>7854</v>
      </c>
      <c r="D2479" t="str">
        <f t="shared" si="38"/>
        <v>TJ60-11008VS</v>
      </c>
    </row>
    <row r="2480" spans="1:4" x14ac:dyDescent="0.55000000000000004">
      <c r="A2480" t="s">
        <v>8250</v>
      </c>
      <c r="B2480" t="s">
        <v>8249</v>
      </c>
      <c r="C2480" t="s">
        <v>7854</v>
      </c>
      <c r="D2480" t="str">
        <f t="shared" si="38"/>
        <v>TJ60-11010VS</v>
      </c>
    </row>
    <row r="2481" spans="1:4" x14ac:dyDescent="0.55000000000000004">
      <c r="A2481" t="s">
        <v>8252</v>
      </c>
      <c r="B2481" t="s">
        <v>8249</v>
      </c>
      <c r="C2481" t="s">
        <v>7854</v>
      </c>
      <c r="D2481" t="str">
        <f t="shared" si="38"/>
        <v>TJ60-650134VS</v>
      </c>
    </row>
    <row r="2482" spans="1:4" x14ac:dyDescent="0.55000000000000004">
      <c r="A2482" t="s">
        <v>3314</v>
      </c>
      <c r="B2482" t="s">
        <v>8249</v>
      </c>
      <c r="C2482" t="s">
        <v>7854</v>
      </c>
      <c r="D2482" t="str">
        <f t="shared" si="38"/>
        <v>TJ60-8002VS</v>
      </c>
    </row>
    <row r="2483" spans="1:4" x14ac:dyDescent="0.55000000000000004">
      <c r="A2483" t="s">
        <v>1258</v>
      </c>
      <c r="B2483" t="s">
        <v>8249</v>
      </c>
      <c r="C2483" t="s">
        <v>7854</v>
      </c>
      <c r="D2483" t="str">
        <f t="shared" si="38"/>
        <v>TJ60-8003VS</v>
      </c>
    </row>
    <row r="2484" spans="1:4" x14ac:dyDescent="0.55000000000000004">
      <c r="A2484" t="s">
        <v>676</v>
      </c>
      <c r="B2484" t="s">
        <v>8249</v>
      </c>
      <c r="C2484" t="s">
        <v>7854</v>
      </c>
      <c r="D2484" t="str">
        <f t="shared" si="38"/>
        <v>TJ60-8004VS</v>
      </c>
    </row>
    <row r="2485" spans="1:4" x14ac:dyDescent="0.55000000000000004">
      <c r="A2485" t="s">
        <v>1616</v>
      </c>
      <c r="B2485" t="s">
        <v>8249</v>
      </c>
      <c r="C2485" t="s">
        <v>7854</v>
      </c>
      <c r="D2485" t="str">
        <f t="shared" si="38"/>
        <v>TJ60-8005VS</v>
      </c>
    </row>
    <row r="2486" spans="1:4" x14ac:dyDescent="0.55000000000000004">
      <c r="A2486" t="s">
        <v>2083</v>
      </c>
      <c r="B2486" t="s">
        <v>8249</v>
      </c>
      <c r="C2486" t="s">
        <v>7854</v>
      </c>
      <c r="D2486" t="str">
        <f t="shared" si="38"/>
        <v>TJ60-8006VS</v>
      </c>
    </row>
    <row r="2487" spans="1:4" x14ac:dyDescent="0.55000000000000004">
      <c r="A2487" t="s">
        <v>2767</v>
      </c>
      <c r="B2487" t="s">
        <v>8249</v>
      </c>
      <c r="C2487" t="s">
        <v>7854</v>
      </c>
      <c r="D2487" t="str">
        <f t="shared" si="38"/>
        <v>TJ60-8008VS</v>
      </c>
    </row>
    <row r="2488" spans="1:4" x14ac:dyDescent="0.55000000000000004">
      <c r="A2488" t="s">
        <v>8253</v>
      </c>
      <c r="B2488" t="s">
        <v>8249</v>
      </c>
      <c r="C2488" t="s">
        <v>7854</v>
      </c>
      <c r="D2488" t="str">
        <f t="shared" si="38"/>
        <v>TJ60-8010VS</v>
      </c>
    </row>
    <row r="2489" spans="1:4" x14ac:dyDescent="0.55000000000000004">
      <c r="A2489" t="s">
        <v>8254</v>
      </c>
      <c r="B2489" t="s">
        <v>8255</v>
      </c>
      <c r="C2489" t="s">
        <v>7854</v>
      </c>
      <c r="D2489" t="str">
        <f t="shared" si="38"/>
        <v>TK-SS15</v>
      </c>
    </row>
    <row r="2490" spans="1:4" x14ac:dyDescent="0.55000000000000004">
      <c r="A2490" t="s">
        <v>3490</v>
      </c>
      <c r="B2490" t="s">
        <v>8255</v>
      </c>
      <c r="C2490" t="s">
        <v>7854</v>
      </c>
      <c r="D2490" t="str">
        <f t="shared" si="38"/>
        <v>TK-SS20</v>
      </c>
    </row>
    <row r="2491" spans="1:4" x14ac:dyDescent="0.55000000000000004">
      <c r="A2491" t="s">
        <v>944</v>
      </c>
      <c r="B2491" t="s">
        <v>8255</v>
      </c>
      <c r="C2491" t="s">
        <v>7854</v>
      </c>
      <c r="D2491" t="str">
        <f t="shared" si="38"/>
        <v>TK-VS10</v>
      </c>
    </row>
    <row r="2492" spans="1:4" x14ac:dyDescent="0.55000000000000004">
      <c r="A2492" t="s">
        <v>196</v>
      </c>
      <c r="B2492" t="s">
        <v>8256</v>
      </c>
      <c r="C2492" t="s">
        <v>7854</v>
      </c>
      <c r="D2492" t="str">
        <f t="shared" si="38"/>
        <v>TP110015VS</v>
      </c>
    </row>
    <row r="2493" spans="1:4" x14ac:dyDescent="0.55000000000000004">
      <c r="A2493" t="s">
        <v>216</v>
      </c>
      <c r="B2493" t="s">
        <v>8256</v>
      </c>
      <c r="C2493" t="s">
        <v>7854</v>
      </c>
      <c r="D2493" t="str">
        <f t="shared" si="38"/>
        <v>TP11001VS</v>
      </c>
    </row>
    <row r="2494" spans="1:4" x14ac:dyDescent="0.55000000000000004">
      <c r="A2494" t="s">
        <v>1127</v>
      </c>
      <c r="B2494" t="s">
        <v>8256</v>
      </c>
      <c r="C2494" t="s">
        <v>7854</v>
      </c>
      <c r="D2494" t="str">
        <f t="shared" si="38"/>
        <v>TP11002-VS</v>
      </c>
    </row>
    <row r="2495" spans="1:4" x14ac:dyDescent="0.55000000000000004">
      <c r="A2495" t="s">
        <v>616</v>
      </c>
      <c r="B2495" t="s">
        <v>8256</v>
      </c>
      <c r="C2495" t="s">
        <v>7854</v>
      </c>
      <c r="D2495" t="str">
        <f t="shared" si="38"/>
        <v>TP11003-VS</v>
      </c>
    </row>
    <row r="2496" spans="1:4" x14ac:dyDescent="0.55000000000000004">
      <c r="A2496" t="s">
        <v>414</v>
      </c>
      <c r="B2496" t="s">
        <v>8256</v>
      </c>
      <c r="C2496" t="s">
        <v>7854</v>
      </c>
      <c r="D2496" t="str">
        <f t="shared" si="38"/>
        <v>TP11004-VS</v>
      </c>
    </row>
    <row r="2497" spans="1:4" x14ac:dyDescent="0.55000000000000004">
      <c r="A2497" t="s">
        <v>2197</v>
      </c>
      <c r="B2497" t="s">
        <v>8256</v>
      </c>
      <c r="C2497" t="s">
        <v>7854</v>
      </c>
      <c r="D2497" t="str">
        <f t="shared" si="38"/>
        <v>TP11005-VS</v>
      </c>
    </row>
    <row r="2498" spans="1:4" x14ac:dyDescent="0.55000000000000004">
      <c r="A2498" t="s">
        <v>617</v>
      </c>
      <c r="B2498" t="s">
        <v>8256</v>
      </c>
      <c r="C2498" t="s">
        <v>7854</v>
      </c>
      <c r="D2498" t="str">
        <f t="shared" ref="D2498:D2561" si="39">LEFT(A2498,LEN(A2498))</f>
        <v>TP11006-VS</v>
      </c>
    </row>
    <row r="2499" spans="1:4" x14ac:dyDescent="0.55000000000000004">
      <c r="A2499" t="s">
        <v>1810</v>
      </c>
      <c r="B2499" t="s">
        <v>8256</v>
      </c>
      <c r="C2499" t="s">
        <v>7854</v>
      </c>
      <c r="D2499" t="str">
        <f t="shared" si="39"/>
        <v>TP11008-VS</v>
      </c>
    </row>
    <row r="2500" spans="1:4" x14ac:dyDescent="0.55000000000000004">
      <c r="A2500" t="s">
        <v>525</v>
      </c>
      <c r="B2500" t="s">
        <v>8256</v>
      </c>
      <c r="C2500" t="s">
        <v>7854</v>
      </c>
      <c r="D2500" t="str">
        <f t="shared" si="39"/>
        <v>TP80015VS</v>
      </c>
    </row>
    <row r="2501" spans="1:4" x14ac:dyDescent="0.55000000000000004">
      <c r="A2501" t="s">
        <v>987</v>
      </c>
      <c r="B2501" t="s">
        <v>8256</v>
      </c>
      <c r="C2501" t="s">
        <v>7854</v>
      </c>
      <c r="D2501" t="str">
        <f t="shared" si="39"/>
        <v>TP8001VS</v>
      </c>
    </row>
    <row r="2502" spans="1:4" x14ac:dyDescent="0.55000000000000004">
      <c r="A2502" t="s">
        <v>523</v>
      </c>
      <c r="B2502" t="s">
        <v>8256</v>
      </c>
      <c r="C2502" t="s">
        <v>7854</v>
      </c>
      <c r="D2502" t="str">
        <f t="shared" si="39"/>
        <v>TP8002VS</v>
      </c>
    </row>
    <row r="2503" spans="1:4" x14ac:dyDescent="0.55000000000000004">
      <c r="A2503" t="s">
        <v>522</v>
      </c>
      <c r="B2503" t="s">
        <v>8256</v>
      </c>
      <c r="C2503" t="s">
        <v>7854</v>
      </c>
      <c r="D2503" t="str">
        <f t="shared" si="39"/>
        <v>TP8003VS</v>
      </c>
    </row>
    <row r="2504" spans="1:4" x14ac:dyDescent="0.55000000000000004">
      <c r="A2504" t="s">
        <v>524</v>
      </c>
      <c r="B2504" t="s">
        <v>8256</v>
      </c>
      <c r="C2504" t="s">
        <v>7854</v>
      </c>
      <c r="D2504" t="str">
        <f t="shared" si="39"/>
        <v>TP8004VS</v>
      </c>
    </row>
    <row r="2505" spans="1:4" x14ac:dyDescent="0.55000000000000004">
      <c r="A2505" t="s">
        <v>1728</v>
      </c>
      <c r="B2505" t="s">
        <v>8256</v>
      </c>
      <c r="C2505" t="s">
        <v>7854</v>
      </c>
      <c r="D2505" t="str">
        <f t="shared" si="39"/>
        <v>TP8006VS</v>
      </c>
    </row>
    <row r="2506" spans="1:4" x14ac:dyDescent="0.55000000000000004">
      <c r="A2506" t="s">
        <v>259</v>
      </c>
      <c r="B2506" t="s">
        <v>8256</v>
      </c>
      <c r="C2506" t="s">
        <v>7854</v>
      </c>
      <c r="D2506" t="str">
        <f t="shared" si="39"/>
        <v>TP8008VS</v>
      </c>
    </row>
    <row r="2507" spans="1:4" x14ac:dyDescent="0.55000000000000004">
      <c r="A2507" t="s">
        <v>8556</v>
      </c>
      <c r="B2507" t="s">
        <v>8557</v>
      </c>
      <c r="C2507" t="s">
        <v>7854</v>
      </c>
      <c r="D2507" t="str">
        <f t="shared" si="39"/>
        <v>TQ150-05-SS</v>
      </c>
    </row>
    <row r="2508" spans="1:4" x14ac:dyDescent="0.55000000000000004">
      <c r="A2508" t="s">
        <v>5000</v>
      </c>
      <c r="B2508" t="s">
        <v>8557</v>
      </c>
      <c r="C2508" t="s">
        <v>7854</v>
      </c>
      <c r="D2508" t="str">
        <f t="shared" si="39"/>
        <v>TQ150-08-SS</v>
      </c>
    </row>
    <row r="2509" spans="1:4" x14ac:dyDescent="0.55000000000000004">
      <c r="A2509" t="s">
        <v>8562</v>
      </c>
      <c r="B2509" t="s">
        <v>8559</v>
      </c>
      <c r="C2509" t="s">
        <v>8560</v>
      </c>
      <c r="D2509" t="str">
        <f t="shared" si="39"/>
        <v>873-P7532</v>
      </c>
    </row>
    <row r="2510" spans="1:4" x14ac:dyDescent="0.55000000000000004">
      <c r="A2510" t="s">
        <v>8561</v>
      </c>
      <c r="B2510" t="s">
        <v>8559</v>
      </c>
      <c r="C2510" t="s">
        <v>8560</v>
      </c>
      <c r="D2510" t="str">
        <f t="shared" si="39"/>
        <v>873-P7542</v>
      </c>
    </row>
    <row r="2511" spans="1:4" x14ac:dyDescent="0.55000000000000004">
      <c r="A2511" t="s">
        <v>8558</v>
      </c>
      <c r="B2511" t="s">
        <v>8559</v>
      </c>
      <c r="C2511" t="s">
        <v>8560</v>
      </c>
      <c r="D2511" t="str">
        <f t="shared" si="39"/>
        <v>873-P7552</v>
      </c>
    </row>
    <row r="2512" spans="1:4" x14ac:dyDescent="0.55000000000000004">
      <c r="A2512" t="s">
        <v>3756</v>
      </c>
      <c r="B2512" t="s">
        <v>7923</v>
      </c>
      <c r="C2512" t="s">
        <v>7897</v>
      </c>
      <c r="D2512" t="str">
        <f t="shared" si="39"/>
        <v>1532C-6SP</v>
      </c>
    </row>
    <row r="2513" spans="1:4" x14ac:dyDescent="0.55000000000000004">
      <c r="A2513" t="s">
        <v>1639</v>
      </c>
      <c r="B2513" t="s">
        <v>7923</v>
      </c>
      <c r="C2513" t="s">
        <v>7897</v>
      </c>
      <c r="D2513" t="str">
        <f t="shared" si="39"/>
        <v>1533C-13ESP</v>
      </c>
    </row>
    <row r="2514" spans="1:4" x14ac:dyDescent="0.55000000000000004">
      <c r="A2514" t="s">
        <v>850</v>
      </c>
      <c r="B2514" t="s">
        <v>7923</v>
      </c>
      <c r="C2514" t="s">
        <v>7897</v>
      </c>
      <c r="D2514" t="str">
        <f t="shared" si="39"/>
        <v>1542A-SP</v>
      </c>
    </row>
    <row r="2515" spans="1:4" x14ac:dyDescent="0.55000000000000004">
      <c r="A2515" t="s">
        <v>3728</v>
      </c>
      <c r="B2515" t="s">
        <v>7923</v>
      </c>
      <c r="C2515" t="s">
        <v>7897</v>
      </c>
      <c r="D2515" t="str">
        <f t="shared" si="39"/>
        <v>1542P-55SP</v>
      </c>
    </row>
    <row r="2516" spans="1:4" x14ac:dyDescent="0.55000000000000004">
      <c r="A2516" t="s">
        <v>1312</v>
      </c>
      <c r="B2516" t="s">
        <v>7923</v>
      </c>
      <c r="C2516" t="s">
        <v>7897</v>
      </c>
      <c r="D2516" t="str">
        <f t="shared" si="39"/>
        <v>1542P-65SP</v>
      </c>
    </row>
    <row r="2517" spans="1:4" x14ac:dyDescent="0.55000000000000004">
      <c r="A2517" t="s">
        <v>1354</v>
      </c>
      <c r="B2517" t="s">
        <v>7923</v>
      </c>
      <c r="C2517" t="s">
        <v>7897</v>
      </c>
      <c r="D2517" t="str">
        <f t="shared" si="39"/>
        <v>9700S</v>
      </c>
    </row>
    <row r="2518" spans="1:4" x14ac:dyDescent="0.55000000000000004">
      <c r="A2518" t="s">
        <v>964</v>
      </c>
      <c r="B2518" t="s">
        <v>8064</v>
      </c>
      <c r="C2518" t="s">
        <v>7854</v>
      </c>
      <c r="D2518" t="str">
        <f t="shared" si="39"/>
        <v>24216A-1/2-NYB</v>
      </c>
    </row>
    <row r="2519" spans="1:4" x14ac:dyDescent="0.55000000000000004">
      <c r="A2519" t="s">
        <v>25</v>
      </c>
      <c r="B2519" t="s">
        <v>8064</v>
      </c>
      <c r="C2519" t="s">
        <v>7854</v>
      </c>
      <c r="D2519" t="str">
        <f t="shared" si="39"/>
        <v>24216A-1-NYB</v>
      </c>
    </row>
    <row r="2520" spans="1:4" x14ac:dyDescent="0.55000000000000004">
      <c r="A2520" t="s">
        <v>3065</v>
      </c>
      <c r="B2520" t="s">
        <v>8064</v>
      </c>
      <c r="C2520" t="s">
        <v>7854</v>
      </c>
      <c r="D2520" t="str">
        <f t="shared" si="39"/>
        <v>24216A-3/4-NYB</v>
      </c>
    </row>
    <row r="2521" spans="1:4" x14ac:dyDescent="0.55000000000000004">
      <c r="A2521" t="s">
        <v>141</v>
      </c>
      <c r="B2521" t="s">
        <v>8257</v>
      </c>
      <c r="C2521" t="s">
        <v>7854</v>
      </c>
      <c r="D2521" t="str">
        <f t="shared" si="39"/>
        <v>TT110015-VP</v>
      </c>
    </row>
    <row r="2522" spans="1:4" x14ac:dyDescent="0.55000000000000004">
      <c r="A2522" t="s">
        <v>194</v>
      </c>
      <c r="B2522" t="s">
        <v>8257</v>
      </c>
      <c r="C2522" t="s">
        <v>7854</v>
      </c>
      <c r="D2522" t="str">
        <f t="shared" si="39"/>
        <v>TT11001-VP</v>
      </c>
    </row>
    <row r="2523" spans="1:4" x14ac:dyDescent="0.55000000000000004">
      <c r="A2523" t="s">
        <v>1866</v>
      </c>
      <c r="B2523" t="s">
        <v>8257</v>
      </c>
      <c r="C2523" t="s">
        <v>7854</v>
      </c>
      <c r="D2523" t="str">
        <f t="shared" si="39"/>
        <v>TT110025-VP</v>
      </c>
    </row>
    <row r="2524" spans="1:4" x14ac:dyDescent="0.55000000000000004">
      <c r="A2524" t="s">
        <v>244</v>
      </c>
      <c r="B2524" t="s">
        <v>8257</v>
      </c>
      <c r="C2524" t="s">
        <v>7854</v>
      </c>
      <c r="D2524" t="str">
        <f t="shared" si="39"/>
        <v>TT11002-VP</v>
      </c>
    </row>
    <row r="2525" spans="1:4" x14ac:dyDescent="0.55000000000000004">
      <c r="A2525" t="s">
        <v>22</v>
      </c>
      <c r="B2525" t="s">
        <v>8257</v>
      </c>
      <c r="C2525" t="s">
        <v>7854</v>
      </c>
      <c r="D2525" t="str">
        <f t="shared" si="39"/>
        <v>TT11003-VP</v>
      </c>
    </row>
    <row r="2526" spans="1:4" x14ac:dyDescent="0.55000000000000004">
      <c r="A2526" t="s">
        <v>735</v>
      </c>
      <c r="B2526" t="s">
        <v>8257</v>
      </c>
      <c r="C2526" t="s">
        <v>7854</v>
      </c>
      <c r="D2526" t="str">
        <f t="shared" si="39"/>
        <v>TT11004-VP</v>
      </c>
    </row>
    <row r="2527" spans="1:4" x14ac:dyDescent="0.55000000000000004">
      <c r="A2527" t="s">
        <v>399</v>
      </c>
      <c r="B2527" t="s">
        <v>8257</v>
      </c>
      <c r="C2527" t="s">
        <v>7854</v>
      </c>
      <c r="D2527" t="str">
        <f t="shared" si="39"/>
        <v>TT11005-VP</v>
      </c>
    </row>
    <row r="2528" spans="1:4" x14ac:dyDescent="0.55000000000000004">
      <c r="A2528" t="s">
        <v>1804</v>
      </c>
      <c r="B2528" t="s">
        <v>8257</v>
      </c>
      <c r="C2528" t="s">
        <v>7854</v>
      </c>
      <c r="D2528" t="str">
        <f t="shared" si="39"/>
        <v>TT11006-VP</v>
      </c>
    </row>
    <row r="2529" spans="1:4" x14ac:dyDescent="0.55000000000000004">
      <c r="A2529" t="s">
        <v>24</v>
      </c>
      <c r="B2529" t="s">
        <v>8257</v>
      </c>
      <c r="C2529" t="s">
        <v>7854</v>
      </c>
      <c r="D2529" t="str">
        <f t="shared" si="39"/>
        <v>TT11008-VP</v>
      </c>
    </row>
    <row r="2530" spans="1:4" x14ac:dyDescent="0.55000000000000004">
      <c r="A2530" t="s">
        <v>1781</v>
      </c>
      <c r="B2530" t="s">
        <v>8258</v>
      </c>
      <c r="C2530" t="s">
        <v>7854</v>
      </c>
      <c r="D2530" t="str">
        <f t="shared" si="39"/>
        <v>TTI110015-VP</v>
      </c>
    </row>
    <row r="2531" spans="1:4" x14ac:dyDescent="0.55000000000000004">
      <c r="A2531" t="s">
        <v>1551</v>
      </c>
      <c r="B2531" t="s">
        <v>8258</v>
      </c>
      <c r="C2531" t="s">
        <v>7854</v>
      </c>
      <c r="D2531" t="str">
        <f t="shared" si="39"/>
        <v>TTI110025-VP</v>
      </c>
    </row>
    <row r="2532" spans="1:4" x14ac:dyDescent="0.55000000000000004">
      <c r="A2532" t="s">
        <v>1328</v>
      </c>
      <c r="B2532" t="s">
        <v>8258</v>
      </c>
      <c r="C2532" t="s">
        <v>7854</v>
      </c>
      <c r="D2532" t="str">
        <f t="shared" si="39"/>
        <v>TTI11002-VP</v>
      </c>
    </row>
    <row r="2533" spans="1:4" x14ac:dyDescent="0.55000000000000004">
      <c r="A2533" t="s">
        <v>1537</v>
      </c>
      <c r="B2533" t="s">
        <v>8258</v>
      </c>
      <c r="C2533" t="s">
        <v>7854</v>
      </c>
      <c r="D2533" t="str">
        <f t="shared" si="39"/>
        <v>TTI11003-VP</v>
      </c>
    </row>
    <row r="2534" spans="1:4" x14ac:dyDescent="0.55000000000000004">
      <c r="A2534" t="s">
        <v>1279</v>
      </c>
      <c r="B2534" t="s">
        <v>8258</v>
      </c>
      <c r="C2534" t="s">
        <v>7854</v>
      </c>
      <c r="D2534" t="str">
        <f t="shared" si="39"/>
        <v>TTI11004-VP</v>
      </c>
    </row>
    <row r="2535" spans="1:4" x14ac:dyDescent="0.55000000000000004">
      <c r="A2535" t="s">
        <v>1757</v>
      </c>
      <c r="B2535" t="s">
        <v>8258</v>
      </c>
      <c r="C2535" t="s">
        <v>7854</v>
      </c>
      <c r="D2535" t="str">
        <f t="shared" si="39"/>
        <v>TTI11005-VP</v>
      </c>
    </row>
    <row r="2536" spans="1:4" x14ac:dyDescent="0.55000000000000004">
      <c r="A2536" t="s">
        <v>1650</v>
      </c>
      <c r="B2536" t="s">
        <v>8258</v>
      </c>
      <c r="C2536" t="s">
        <v>7854</v>
      </c>
      <c r="D2536" t="str">
        <f t="shared" si="39"/>
        <v>TTI11006-VP</v>
      </c>
    </row>
    <row r="2537" spans="1:4" x14ac:dyDescent="0.55000000000000004">
      <c r="A2537" t="s">
        <v>1756</v>
      </c>
      <c r="B2537" t="s">
        <v>8259</v>
      </c>
      <c r="C2537" t="s">
        <v>7854</v>
      </c>
      <c r="D2537" t="str">
        <f t="shared" si="39"/>
        <v>TTJ60-110025VP</v>
      </c>
    </row>
    <row r="2538" spans="1:4" x14ac:dyDescent="0.55000000000000004">
      <c r="A2538" t="s">
        <v>436</v>
      </c>
      <c r="B2538" t="s">
        <v>8259</v>
      </c>
      <c r="C2538" t="s">
        <v>7854</v>
      </c>
      <c r="D2538" t="str">
        <f t="shared" si="39"/>
        <v>TTJ60-11002VP</v>
      </c>
    </row>
    <row r="2539" spans="1:4" x14ac:dyDescent="0.55000000000000004">
      <c r="A2539" t="s">
        <v>46</v>
      </c>
      <c r="B2539" t="s">
        <v>8259</v>
      </c>
      <c r="C2539" t="s">
        <v>7854</v>
      </c>
      <c r="D2539" t="str">
        <f t="shared" si="39"/>
        <v>TTJ60-11003VP</v>
      </c>
    </row>
    <row r="2540" spans="1:4" x14ac:dyDescent="0.55000000000000004">
      <c r="A2540" t="s">
        <v>48</v>
      </c>
      <c r="B2540" t="s">
        <v>8259</v>
      </c>
      <c r="C2540" t="s">
        <v>7854</v>
      </c>
      <c r="D2540" t="str">
        <f t="shared" si="39"/>
        <v>TTJ60-11004VP</v>
      </c>
    </row>
    <row r="2541" spans="1:4" x14ac:dyDescent="0.55000000000000004">
      <c r="A2541" t="s">
        <v>1177</v>
      </c>
      <c r="B2541" t="s">
        <v>8259</v>
      </c>
      <c r="C2541" t="s">
        <v>7854</v>
      </c>
      <c r="D2541" t="str">
        <f t="shared" si="39"/>
        <v>TTJ60-11005VP</v>
      </c>
    </row>
    <row r="2542" spans="1:4" x14ac:dyDescent="0.55000000000000004">
      <c r="A2542" t="s">
        <v>2839</v>
      </c>
      <c r="B2542" t="s">
        <v>8259</v>
      </c>
      <c r="C2542" t="s">
        <v>7854</v>
      </c>
      <c r="D2542" t="str">
        <f t="shared" si="39"/>
        <v>TTJ60-11006VP</v>
      </c>
    </row>
    <row r="2543" spans="1:4" x14ac:dyDescent="0.55000000000000004">
      <c r="A2543" t="s">
        <v>2087</v>
      </c>
      <c r="B2543" t="s">
        <v>8555</v>
      </c>
      <c r="C2543" t="s">
        <v>7854</v>
      </c>
      <c r="D2543" t="str">
        <f t="shared" si="39"/>
        <v>1/4TTJ08-VP</v>
      </c>
    </row>
    <row r="2544" spans="1:4" x14ac:dyDescent="0.55000000000000004">
      <c r="A2544" t="s">
        <v>165</v>
      </c>
      <c r="B2544" t="s">
        <v>8555</v>
      </c>
      <c r="C2544" t="s">
        <v>7854</v>
      </c>
      <c r="D2544" t="str">
        <f t="shared" si="39"/>
        <v>1/4TTJ10-VP</v>
      </c>
    </row>
    <row r="2545" spans="1:4" x14ac:dyDescent="0.55000000000000004">
      <c r="A2545" t="s">
        <v>210</v>
      </c>
      <c r="B2545" t="s">
        <v>8149</v>
      </c>
      <c r="C2545" t="s">
        <v>7897</v>
      </c>
      <c r="D2545" t="str">
        <f t="shared" si="39"/>
        <v>FC-ULD120-015</v>
      </c>
    </row>
    <row r="2546" spans="1:4" x14ac:dyDescent="0.55000000000000004">
      <c r="A2546" t="s">
        <v>218</v>
      </c>
      <c r="B2546" t="s">
        <v>8149</v>
      </c>
      <c r="C2546" t="s">
        <v>7897</v>
      </c>
      <c r="D2546" t="str">
        <f t="shared" si="39"/>
        <v>FC-ULD120-02</v>
      </c>
    </row>
    <row r="2547" spans="1:4" x14ac:dyDescent="0.55000000000000004">
      <c r="A2547" t="s">
        <v>5278</v>
      </c>
      <c r="B2547" t="s">
        <v>8149</v>
      </c>
      <c r="C2547" t="s">
        <v>7897</v>
      </c>
      <c r="D2547" t="str">
        <f t="shared" si="39"/>
        <v>FC-ULD120-025</v>
      </c>
    </row>
    <row r="2548" spans="1:4" x14ac:dyDescent="0.55000000000000004">
      <c r="A2548" t="s">
        <v>3994</v>
      </c>
      <c r="B2548" t="s">
        <v>8149</v>
      </c>
      <c r="C2548" t="s">
        <v>7897</v>
      </c>
      <c r="D2548" t="str">
        <f t="shared" si="39"/>
        <v>FC-ULD120-03</v>
      </c>
    </row>
    <row r="2549" spans="1:4" x14ac:dyDescent="0.55000000000000004">
      <c r="A2549" t="s">
        <v>795</v>
      </c>
      <c r="B2549" t="s">
        <v>8149</v>
      </c>
      <c r="C2549" t="s">
        <v>7897</v>
      </c>
      <c r="D2549" t="str">
        <f t="shared" si="39"/>
        <v>FC-ULD120-04</v>
      </c>
    </row>
    <row r="2550" spans="1:4" x14ac:dyDescent="0.55000000000000004">
      <c r="A2550" t="s">
        <v>4140</v>
      </c>
      <c r="B2550" t="s">
        <v>8149</v>
      </c>
      <c r="C2550" t="s">
        <v>7897</v>
      </c>
      <c r="D2550" t="str">
        <f t="shared" si="39"/>
        <v>FC-ULD120-05</v>
      </c>
    </row>
    <row r="2551" spans="1:4" x14ac:dyDescent="0.55000000000000004">
      <c r="A2551" t="s">
        <v>2723</v>
      </c>
      <c r="B2551" t="s">
        <v>8149</v>
      </c>
      <c r="C2551" t="s">
        <v>7897</v>
      </c>
      <c r="D2551" t="str">
        <f t="shared" si="39"/>
        <v>FC-ULD120-06</v>
      </c>
    </row>
    <row r="2552" spans="1:4" x14ac:dyDescent="0.55000000000000004">
      <c r="A2552" t="s">
        <v>2850</v>
      </c>
      <c r="B2552" t="s">
        <v>8149</v>
      </c>
      <c r="C2552" t="s">
        <v>7897</v>
      </c>
      <c r="D2552" t="str">
        <f t="shared" si="39"/>
        <v>FC-ULD120-08</v>
      </c>
    </row>
    <row r="2553" spans="1:4" x14ac:dyDescent="0.55000000000000004">
      <c r="A2553" t="s">
        <v>4658</v>
      </c>
      <c r="B2553" t="s">
        <v>8149</v>
      </c>
      <c r="C2553" t="s">
        <v>7897</v>
      </c>
      <c r="D2553" t="str">
        <f t="shared" si="39"/>
        <v>ULD120-015</v>
      </c>
    </row>
    <row r="2554" spans="1:4" x14ac:dyDescent="0.55000000000000004">
      <c r="A2554" t="s">
        <v>5292</v>
      </c>
      <c r="B2554" t="s">
        <v>8149</v>
      </c>
      <c r="C2554" t="s">
        <v>7897</v>
      </c>
      <c r="D2554" t="str">
        <f t="shared" si="39"/>
        <v>ULD120-02</v>
      </c>
    </row>
    <row r="2555" spans="1:4" x14ac:dyDescent="0.55000000000000004">
      <c r="A2555" t="s">
        <v>8163</v>
      </c>
      <c r="B2555" t="s">
        <v>8149</v>
      </c>
      <c r="C2555" t="s">
        <v>7897</v>
      </c>
      <c r="D2555" t="str">
        <f t="shared" si="39"/>
        <v>ULD120-025</v>
      </c>
    </row>
    <row r="2556" spans="1:4" x14ac:dyDescent="0.55000000000000004">
      <c r="A2556" t="s">
        <v>1385</v>
      </c>
      <c r="B2556" t="s">
        <v>8149</v>
      </c>
      <c r="C2556" t="s">
        <v>7897</v>
      </c>
      <c r="D2556" t="str">
        <f t="shared" si="39"/>
        <v>ULD120-03</v>
      </c>
    </row>
    <row r="2557" spans="1:4" x14ac:dyDescent="0.55000000000000004">
      <c r="A2557" t="s">
        <v>8164</v>
      </c>
      <c r="B2557" t="s">
        <v>8149</v>
      </c>
      <c r="C2557" t="s">
        <v>7897</v>
      </c>
      <c r="D2557" t="str">
        <f t="shared" si="39"/>
        <v>ULD120-04</v>
      </c>
    </row>
    <row r="2558" spans="1:4" x14ac:dyDescent="0.55000000000000004">
      <c r="A2558" t="s">
        <v>8165</v>
      </c>
      <c r="B2558" t="s">
        <v>8149</v>
      </c>
      <c r="C2558" t="s">
        <v>7897</v>
      </c>
      <c r="D2558" t="str">
        <f t="shared" si="39"/>
        <v>ULD120-05</v>
      </c>
    </row>
    <row r="2559" spans="1:4" x14ac:dyDescent="0.55000000000000004">
      <c r="A2559" t="s">
        <v>8166</v>
      </c>
      <c r="B2559" t="s">
        <v>8149</v>
      </c>
      <c r="C2559" t="s">
        <v>7897</v>
      </c>
      <c r="D2559" t="str">
        <f t="shared" si="39"/>
        <v>ULD120-06</v>
      </c>
    </row>
    <row r="2560" spans="1:4" x14ac:dyDescent="0.55000000000000004">
      <c r="A2560" t="s">
        <v>8167</v>
      </c>
      <c r="B2560" t="s">
        <v>8149</v>
      </c>
      <c r="C2560" t="s">
        <v>7897</v>
      </c>
      <c r="D2560" t="str">
        <f t="shared" si="39"/>
        <v>ULD120-08</v>
      </c>
    </row>
    <row r="2561" spans="1:4" x14ac:dyDescent="0.55000000000000004">
      <c r="A2561" t="s">
        <v>75</v>
      </c>
      <c r="B2561" t="s">
        <v>8080</v>
      </c>
      <c r="C2561" t="s">
        <v>7854</v>
      </c>
      <c r="D2561" t="str">
        <f t="shared" si="39"/>
        <v>QJ111-1</v>
      </c>
    </row>
    <row r="2562" spans="1:4" x14ac:dyDescent="0.55000000000000004">
      <c r="A2562" t="s">
        <v>714</v>
      </c>
      <c r="B2562" t="s">
        <v>8080</v>
      </c>
      <c r="C2562" t="s">
        <v>7854</v>
      </c>
      <c r="D2562" t="str">
        <f t="shared" ref="D2562:D2625" si="40">LEFT(A2562,LEN(A2562))</f>
        <v>QJ111-1/2</v>
      </c>
    </row>
    <row r="2563" spans="1:4" x14ac:dyDescent="0.55000000000000004">
      <c r="A2563" t="s">
        <v>1604</v>
      </c>
      <c r="B2563" t="s">
        <v>8080</v>
      </c>
      <c r="C2563" t="s">
        <v>7854</v>
      </c>
      <c r="D2563" t="str">
        <f t="shared" si="40"/>
        <v>QJ111-1-1/4</v>
      </c>
    </row>
    <row r="2564" spans="1:4" x14ac:dyDescent="0.55000000000000004">
      <c r="A2564" t="s">
        <v>413</v>
      </c>
      <c r="B2564" t="s">
        <v>8080</v>
      </c>
      <c r="C2564" t="s">
        <v>7854</v>
      </c>
      <c r="D2564" t="str">
        <f t="shared" si="40"/>
        <v>QJ111-3/4</v>
      </c>
    </row>
    <row r="2565" spans="1:4" x14ac:dyDescent="0.55000000000000004">
      <c r="A2565" t="s">
        <v>111</v>
      </c>
      <c r="B2565" t="s">
        <v>8081</v>
      </c>
      <c r="C2565" t="s">
        <v>7854</v>
      </c>
      <c r="D2565" t="str">
        <f t="shared" si="40"/>
        <v>QJ111SQ-1</v>
      </c>
    </row>
    <row r="2566" spans="1:4" x14ac:dyDescent="0.55000000000000004">
      <c r="A2566" t="s">
        <v>1937</v>
      </c>
      <c r="B2566" t="s">
        <v>8081</v>
      </c>
      <c r="C2566" t="s">
        <v>7854</v>
      </c>
      <c r="D2566" t="str">
        <f t="shared" si="40"/>
        <v>QJ111SQ-1-1/2</v>
      </c>
    </row>
    <row r="2567" spans="1:4" x14ac:dyDescent="0.55000000000000004">
      <c r="A2567" t="s">
        <v>253</v>
      </c>
      <c r="B2567" t="s">
        <v>8081</v>
      </c>
      <c r="C2567" t="s">
        <v>7854</v>
      </c>
      <c r="D2567" t="str">
        <f t="shared" si="40"/>
        <v>QJ111SQ-1-1/2-3</v>
      </c>
    </row>
    <row r="2568" spans="1:4" x14ac:dyDescent="0.55000000000000004">
      <c r="A2568" t="s">
        <v>122</v>
      </c>
      <c r="B2568" t="s">
        <v>8081</v>
      </c>
      <c r="C2568" t="s">
        <v>7854</v>
      </c>
      <c r="D2568" t="str">
        <f t="shared" si="40"/>
        <v>QJ111SQ-1-1/4</v>
      </c>
    </row>
    <row r="2569" spans="1:4" x14ac:dyDescent="0.55000000000000004">
      <c r="A2569" t="s">
        <v>199</v>
      </c>
      <c r="B2569" t="s">
        <v>8081</v>
      </c>
      <c r="C2569" t="s">
        <v>7854</v>
      </c>
      <c r="D2569" t="str">
        <f t="shared" si="40"/>
        <v>QJ111SQ-1-1/4-3</v>
      </c>
    </row>
    <row r="2570" spans="1:4" x14ac:dyDescent="0.55000000000000004">
      <c r="A2570" t="s">
        <v>1290</v>
      </c>
      <c r="B2570" t="s">
        <v>8081</v>
      </c>
      <c r="C2570" t="s">
        <v>7854</v>
      </c>
      <c r="D2570" t="str">
        <f t="shared" si="40"/>
        <v>QJ111SQ-1-304SS</v>
      </c>
    </row>
    <row r="2571" spans="1:4" x14ac:dyDescent="0.55000000000000004">
      <c r="A2571" t="s">
        <v>3255</v>
      </c>
      <c r="B2571" t="s">
        <v>8081</v>
      </c>
      <c r="C2571" t="s">
        <v>7854</v>
      </c>
      <c r="D2571" t="str">
        <f t="shared" si="40"/>
        <v>QJ111SQ-3/4</v>
      </c>
    </row>
    <row r="2572" spans="1:4" x14ac:dyDescent="0.55000000000000004">
      <c r="A2572" t="s">
        <v>2902</v>
      </c>
      <c r="B2572" t="s">
        <v>8081</v>
      </c>
      <c r="C2572" t="s">
        <v>7854</v>
      </c>
      <c r="D2572" t="str">
        <f t="shared" si="40"/>
        <v>QJ111SQ-3/4-304</v>
      </c>
    </row>
    <row r="2573" spans="1:4" x14ac:dyDescent="0.55000000000000004">
      <c r="A2573" t="s">
        <v>8082</v>
      </c>
      <c r="B2573" t="s">
        <v>8081</v>
      </c>
      <c r="C2573" t="s">
        <v>7854</v>
      </c>
      <c r="D2573" t="str">
        <f t="shared" si="40"/>
        <v>QJ111SQ-3/4-304SS</v>
      </c>
    </row>
    <row r="2574" spans="1:4" x14ac:dyDescent="0.55000000000000004">
      <c r="A2574" t="s">
        <v>8551</v>
      </c>
      <c r="B2574" t="s">
        <v>8552</v>
      </c>
      <c r="C2574" t="s">
        <v>8553</v>
      </c>
      <c r="D2574" t="str">
        <f t="shared" si="40"/>
        <v>H1/4VV-9505</v>
      </c>
    </row>
    <row r="2575" spans="1:4" x14ac:dyDescent="0.55000000000000004">
      <c r="A2575">
        <v>75010</v>
      </c>
      <c r="B2575" t="s">
        <v>8531</v>
      </c>
      <c r="C2575" t="s">
        <v>8532</v>
      </c>
      <c r="D2575" t="str">
        <f t="shared" si="40"/>
        <v>75010</v>
      </c>
    </row>
    <row r="2576" spans="1:4" x14ac:dyDescent="0.55000000000000004">
      <c r="A2576">
        <v>75012</v>
      </c>
      <c r="B2576" t="s">
        <v>8531</v>
      </c>
      <c r="C2576" t="s">
        <v>8532</v>
      </c>
      <c r="D2576" t="str">
        <f t="shared" si="40"/>
        <v>75012</v>
      </c>
    </row>
    <row r="2577" spans="1:4" x14ac:dyDescent="0.55000000000000004">
      <c r="A2577">
        <v>75014</v>
      </c>
      <c r="B2577" t="s">
        <v>8531</v>
      </c>
      <c r="C2577" t="s">
        <v>8532</v>
      </c>
      <c r="D2577" t="str">
        <f t="shared" si="40"/>
        <v>75014</v>
      </c>
    </row>
    <row r="2578" spans="1:4" x14ac:dyDescent="0.55000000000000004">
      <c r="A2578">
        <v>75016</v>
      </c>
      <c r="B2578" t="s">
        <v>8531</v>
      </c>
      <c r="C2578" t="s">
        <v>8532</v>
      </c>
      <c r="D2578" t="str">
        <f t="shared" si="40"/>
        <v>75016</v>
      </c>
    </row>
    <row r="2579" spans="1:4" x14ac:dyDescent="0.55000000000000004">
      <c r="A2579">
        <v>75018</v>
      </c>
      <c r="B2579" t="s">
        <v>8531</v>
      </c>
      <c r="C2579" t="s">
        <v>8532</v>
      </c>
      <c r="D2579" t="str">
        <f t="shared" si="40"/>
        <v>75018</v>
      </c>
    </row>
    <row r="2580" spans="1:4" x14ac:dyDescent="0.55000000000000004">
      <c r="A2580">
        <v>75020</v>
      </c>
      <c r="B2580" t="s">
        <v>8531</v>
      </c>
      <c r="C2580" t="s">
        <v>8532</v>
      </c>
      <c r="D2580" t="str">
        <f t="shared" si="40"/>
        <v>75020</v>
      </c>
    </row>
    <row r="2581" spans="1:4" x14ac:dyDescent="0.55000000000000004">
      <c r="A2581">
        <v>75022</v>
      </c>
      <c r="B2581" t="s">
        <v>8531</v>
      </c>
      <c r="C2581" t="s">
        <v>8532</v>
      </c>
      <c r="D2581" t="str">
        <f t="shared" si="40"/>
        <v>75022</v>
      </c>
    </row>
    <row r="2582" spans="1:4" x14ac:dyDescent="0.55000000000000004">
      <c r="A2582">
        <v>75024</v>
      </c>
      <c r="B2582" t="s">
        <v>8531</v>
      </c>
      <c r="C2582" t="s">
        <v>8532</v>
      </c>
      <c r="D2582" t="str">
        <f t="shared" si="40"/>
        <v>75024</v>
      </c>
    </row>
    <row r="2583" spans="1:4" x14ac:dyDescent="0.55000000000000004">
      <c r="A2583">
        <v>75026</v>
      </c>
      <c r="B2583" t="s">
        <v>8531</v>
      </c>
      <c r="C2583" t="s">
        <v>8532</v>
      </c>
      <c r="D2583" t="str">
        <f t="shared" si="40"/>
        <v>75026</v>
      </c>
    </row>
    <row r="2584" spans="1:4" x14ac:dyDescent="0.55000000000000004">
      <c r="A2584">
        <v>75028</v>
      </c>
      <c r="B2584" t="s">
        <v>8531</v>
      </c>
      <c r="C2584" t="s">
        <v>8532</v>
      </c>
      <c r="D2584" t="str">
        <f t="shared" si="40"/>
        <v>75028</v>
      </c>
    </row>
    <row r="2585" spans="1:4" x14ac:dyDescent="0.55000000000000004">
      <c r="A2585">
        <v>75044</v>
      </c>
      <c r="B2585" t="s">
        <v>8531</v>
      </c>
      <c r="C2585" t="s">
        <v>8532</v>
      </c>
      <c r="D2585" t="str">
        <f t="shared" si="40"/>
        <v>75044</v>
      </c>
    </row>
    <row r="2586" spans="1:4" x14ac:dyDescent="0.55000000000000004">
      <c r="A2586">
        <v>75046</v>
      </c>
      <c r="B2586" t="s">
        <v>8531</v>
      </c>
      <c r="C2586" t="s">
        <v>8532</v>
      </c>
      <c r="D2586" t="str">
        <f t="shared" si="40"/>
        <v>75046</v>
      </c>
    </row>
    <row r="2587" spans="1:4" x14ac:dyDescent="0.55000000000000004">
      <c r="A2587">
        <v>75002</v>
      </c>
      <c r="B2587" t="s">
        <v>8534</v>
      </c>
      <c r="C2587" t="s">
        <v>8532</v>
      </c>
      <c r="D2587" t="str">
        <f t="shared" si="40"/>
        <v>75002</v>
      </c>
    </row>
    <row r="2588" spans="1:4" x14ac:dyDescent="0.55000000000000004">
      <c r="A2588">
        <v>75004</v>
      </c>
      <c r="B2588" t="s">
        <v>8534</v>
      </c>
      <c r="C2588" t="s">
        <v>8532</v>
      </c>
      <c r="D2588" t="str">
        <f t="shared" si="40"/>
        <v>75004</v>
      </c>
    </row>
    <row r="2589" spans="1:4" x14ac:dyDescent="0.55000000000000004">
      <c r="A2589">
        <v>75006</v>
      </c>
      <c r="B2589" t="s">
        <v>8534</v>
      </c>
      <c r="C2589" t="s">
        <v>8532</v>
      </c>
      <c r="D2589" t="str">
        <f t="shared" si="40"/>
        <v>75006</v>
      </c>
    </row>
    <row r="2590" spans="1:4" x14ac:dyDescent="0.55000000000000004">
      <c r="A2590">
        <v>75042</v>
      </c>
      <c r="B2590" t="s">
        <v>8534</v>
      </c>
      <c r="C2590" t="s">
        <v>8532</v>
      </c>
      <c r="D2590" t="str">
        <f t="shared" si="40"/>
        <v>75042</v>
      </c>
    </row>
    <row r="2591" spans="1:4" x14ac:dyDescent="0.55000000000000004">
      <c r="A2591">
        <v>75030</v>
      </c>
      <c r="B2591" t="s">
        <v>8533</v>
      </c>
      <c r="C2591" t="s">
        <v>8532</v>
      </c>
      <c r="D2591" t="str">
        <f t="shared" si="40"/>
        <v>75030</v>
      </c>
    </row>
    <row r="2592" spans="1:4" x14ac:dyDescent="0.55000000000000004">
      <c r="A2592">
        <v>75032</v>
      </c>
      <c r="B2592" t="s">
        <v>8533</v>
      </c>
      <c r="C2592" t="s">
        <v>8532</v>
      </c>
      <c r="D2592" t="str">
        <f t="shared" si="40"/>
        <v>75032</v>
      </c>
    </row>
    <row r="2593" spans="1:4" x14ac:dyDescent="0.55000000000000004">
      <c r="A2593">
        <v>75034</v>
      </c>
      <c r="B2593" t="s">
        <v>8533</v>
      </c>
      <c r="C2593" t="s">
        <v>8532</v>
      </c>
      <c r="D2593" t="str">
        <f t="shared" si="40"/>
        <v>75034</v>
      </c>
    </row>
    <row r="2594" spans="1:4" x14ac:dyDescent="0.55000000000000004">
      <c r="A2594">
        <v>75036</v>
      </c>
      <c r="B2594" t="s">
        <v>8533</v>
      </c>
      <c r="C2594" t="s">
        <v>8532</v>
      </c>
      <c r="D2594" t="str">
        <f t="shared" si="40"/>
        <v>75036</v>
      </c>
    </row>
    <row r="2595" spans="1:4" x14ac:dyDescent="0.55000000000000004">
      <c r="A2595">
        <v>75038</v>
      </c>
      <c r="B2595" t="s">
        <v>8533</v>
      </c>
      <c r="C2595" t="s">
        <v>8532</v>
      </c>
      <c r="D2595" t="str">
        <f t="shared" si="40"/>
        <v>75038</v>
      </c>
    </row>
    <row r="2596" spans="1:4" x14ac:dyDescent="0.55000000000000004">
      <c r="A2596">
        <v>75040</v>
      </c>
      <c r="B2596" t="s">
        <v>8533</v>
      </c>
      <c r="C2596" t="s">
        <v>8532</v>
      </c>
      <c r="D2596" t="str">
        <f t="shared" si="40"/>
        <v>75040</v>
      </c>
    </row>
    <row r="2597" spans="1:4" x14ac:dyDescent="0.55000000000000004">
      <c r="A2597" t="s">
        <v>5350</v>
      </c>
      <c r="B2597" t="s">
        <v>8442</v>
      </c>
      <c r="C2597" t="s">
        <v>8268</v>
      </c>
      <c r="D2597" t="str">
        <f t="shared" si="40"/>
        <v>WM10</v>
      </c>
    </row>
    <row r="2598" spans="1:4" x14ac:dyDescent="0.55000000000000004">
      <c r="A2598" t="s">
        <v>2479</v>
      </c>
      <c r="B2598" t="s">
        <v>8442</v>
      </c>
      <c r="C2598" t="s">
        <v>8268</v>
      </c>
      <c r="D2598" t="str">
        <f t="shared" si="40"/>
        <v>WM20</v>
      </c>
    </row>
    <row r="2599" spans="1:4" x14ac:dyDescent="0.55000000000000004">
      <c r="A2599" t="s">
        <v>5098</v>
      </c>
      <c r="B2599" t="s">
        <v>8267</v>
      </c>
      <c r="C2599" t="s">
        <v>8268</v>
      </c>
      <c r="D2599" t="str">
        <f t="shared" si="40"/>
        <v>WM200</v>
      </c>
    </row>
    <row r="2600" spans="1:4" x14ac:dyDescent="0.55000000000000004">
      <c r="A2600" t="s">
        <v>2542</v>
      </c>
      <c r="B2600" t="s">
        <v>8267</v>
      </c>
      <c r="C2600" t="s">
        <v>8268</v>
      </c>
      <c r="D2600" t="str">
        <f t="shared" si="40"/>
        <v>WM30</v>
      </c>
    </row>
    <row r="2601" spans="1:4" x14ac:dyDescent="0.55000000000000004">
      <c r="A2601" t="s">
        <v>3232</v>
      </c>
      <c r="B2601" t="s">
        <v>8267</v>
      </c>
      <c r="C2601" t="s">
        <v>8268</v>
      </c>
      <c r="D2601" t="str">
        <f t="shared" si="40"/>
        <v>WM300</v>
      </c>
    </row>
    <row r="2602" spans="1:4" x14ac:dyDescent="0.55000000000000004">
      <c r="A2602" t="s">
        <v>380</v>
      </c>
      <c r="B2602" t="s">
        <v>8554</v>
      </c>
      <c r="C2602" t="s">
        <v>7854</v>
      </c>
      <c r="D2602" t="str">
        <f t="shared" si="40"/>
        <v>1/4XP10L-VP</v>
      </c>
    </row>
    <row r="2603" spans="1:4" x14ac:dyDescent="0.55000000000000004">
      <c r="A2603" t="s">
        <v>382</v>
      </c>
      <c r="B2603" t="s">
        <v>8554</v>
      </c>
      <c r="C2603" t="s">
        <v>7854</v>
      </c>
      <c r="D2603" t="str">
        <f t="shared" si="40"/>
        <v>1/4XP10R-VP</v>
      </c>
    </row>
    <row r="2604" spans="1:4" x14ac:dyDescent="0.55000000000000004">
      <c r="A2604" t="s">
        <v>886</v>
      </c>
      <c r="B2604" t="s">
        <v>8260</v>
      </c>
      <c r="C2604" t="s">
        <v>7854</v>
      </c>
      <c r="D2604" t="str">
        <f t="shared" si="40"/>
        <v>XR110015VS</v>
      </c>
    </row>
    <row r="2605" spans="1:4" x14ac:dyDescent="0.55000000000000004">
      <c r="A2605" t="s">
        <v>8261</v>
      </c>
      <c r="B2605" t="s">
        <v>8260</v>
      </c>
      <c r="C2605" t="s">
        <v>7854</v>
      </c>
      <c r="D2605" t="str">
        <f t="shared" si="40"/>
        <v>XR110015-VS</v>
      </c>
    </row>
    <row r="2606" spans="1:4" x14ac:dyDescent="0.55000000000000004">
      <c r="A2606" t="s">
        <v>8262</v>
      </c>
      <c r="B2606" t="s">
        <v>8260</v>
      </c>
      <c r="C2606" t="s">
        <v>7854</v>
      </c>
      <c r="D2606" t="str">
        <f t="shared" si="40"/>
        <v>XR11001-VS</v>
      </c>
    </row>
    <row r="2607" spans="1:4" x14ac:dyDescent="0.55000000000000004">
      <c r="A2607" t="s">
        <v>8263</v>
      </c>
      <c r="B2607" t="s">
        <v>8260</v>
      </c>
      <c r="C2607" t="s">
        <v>7854</v>
      </c>
      <c r="D2607" t="str">
        <f t="shared" si="40"/>
        <v>XR110025-VS</v>
      </c>
    </row>
    <row r="2608" spans="1:4" x14ac:dyDescent="0.55000000000000004">
      <c r="A2608" t="s">
        <v>645</v>
      </c>
      <c r="B2608" t="s">
        <v>8260</v>
      </c>
      <c r="C2608" t="s">
        <v>7854</v>
      </c>
      <c r="D2608" t="str">
        <f t="shared" si="40"/>
        <v>XR11002-VS</v>
      </c>
    </row>
    <row r="2609" spans="1:4" x14ac:dyDescent="0.55000000000000004">
      <c r="A2609" t="s">
        <v>233</v>
      </c>
      <c r="B2609" t="s">
        <v>8260</v>
      </c>
      <c r="C2609" t="s">
        <v>7854</v>
      </c>
      <c r="D2609" t="str">
        <f t="shared" si="40"/>
        <v>XR11003-VS</v>
      </c>
    </row>
    <row r="2610" spans="1:4" x14ac:dyDescent="0.55000000000000004">
      <c r="A2610" t="s">
        <v>530</v>
      </c>
      <c r="B2610" t="s">
        <v>8260</v>
      </c>
      <c r="C2610" t="s">
        <v>7854</v>
      </c>
      <c r="D2610" t="str">
        <f t="shared" si="40"/>
        <v>XR11004-VS</v>
      </c>
    </row>
    <row r="2611" spans="1:4" x14ac:dyDescent="0.55000000000000004">
      <c r="A2611" t="s">
        <v>1803</v>
      </c>
      <c r="B2611" t="s">
        <v>8260</v>
      </c>
      <c r="C2611" t="s">
        <v>7854</v>
      </c>
      <c r="D2611" t="str">
        <f t="shared" si="40"/>
        <v>XR11005-VS</v>
      </c>
    </row>
    <row r="2612" spans="1:4" x14ac:dyDescent="0.55000000000000004">
      <c r="A2612" t="s">
        <v>119</v>
      </c>
      <c r="B2612" t="s">
        <v>8260</v>
      </c>
      <c r="C2612" t="s">
        <v>7854</v>
      </c>
      <c r="D2612" t="str">
        <f t="shared" si="40"/>
        <v>XR11006-VS</v>
      </c>
    </row>
    <row r="2613" spans="1:4" x14ac:dyDescent="0.55000000000000004">
      <c r="A2613" t="s">
        <v>531</v>
      </c>
      <c r="B2613" t="s">
        <v>8260</v>
      </c>
      <c r="C2613" t="s">
        <v>7854</v>
      </c>
      <c r="D2613" t="str">
        <f t="shared" si="40"/>
        <v>XR11008-VS</v>
      </c>
    </row>
    <row r="2614" spans="1:4" x14ac:dyDescent="0.55000000000000004">
      <c r="A2614" t="s">
        <v>300</v>
      </c>
      <c r="B2614" t="s">
        <v>8260</v>
      </c>
      <c r="C2614" t="s">
        <v>7854</v>
      </c>
      <c r="D2614" t="str">
        <f t="shared" si="40"/>
        <v>XR80015VS</v>
      </c>
    </row>
    <row r="2615" spans="1:4" x14ac:dyDescent="0.55000000000000004">
      <c r="A2615" t="s">
        <v>996</v>
      </c>
      <c r="B2615" t="s">
        <v>8260</v>
      </c>
      <c r="C2615" t="s">
        <v>7854</v>
      </c>
      <c r="D2615" t="str">
        <f t="shared" si="40"/>
        <v>XR8001VS</v>
      </c>
    </row>
    <row r="2616" spans="1:4" x14ac:dyDescent="0.55000000000000004">
      <c r="A2616" t="s">
        <v>860</v>
      </c>
      <c r="B2616" t="s">
        <v>8260</v>
      </c>
      <c r="C2616" t="s">
        <v>7854</v>
      </c>
      <c r="D2616" t="str">
        <f t="shared" si="40"/>
        <v>XR8002VS</v>
      </c>
    </row>
    <row r="2617" spans="1:4" x14ac:dyDescent="0.55000000000000004">
      <c r="A2617" t="s">
        <v>690</v>
      </c>
      <c r="B2617" t="s">
        <v>8260</v>
      </c>
      <c r="C2617" t="s">
        <v>7854</v>
      </c>
      <c r="D2617" t="str">
        <f t="shared" si="40"/>
        <v>XR8003VS</v>
      </c>
    </row>
    <row r="2618" spans="1:4" x14ac:dyDescent="0.55000000000000004">
      <c r="A2618" t="s">
        <v>130</v>
      </c>
      <c r="B2618" t="s">
        <v>8260</v>
      </c>
      <c r="C2618" t="s">
        <v>7854</v>
      </c>
      <c r="D2618" t="str">
        <f t="shared" si="40"/>
        <v>XR8004VS</v>
      </c>
    </row>
    <row r="2619" spans="1:4" x14ac:dyDescent="0.55000000000000004">
      <c r="A2619" t="s">
        <v>1968</v>
      </c>
      <c r="B2619" t="s">
        <v>8260</v>
      </c>
      <c r="C2619" t="s">
        <v>7854</v>
      </c>
      <c r="D2619" t="str">
        <f t="shared" si="40"/>
        <v>XR8005VS</v>
      </c>
    </row>
    <row r="2620" spans="1:4" x14ac:dyDescent="0.55000000000000004">
      <c r="A2620" t="s">
        <v>1633</v>
      </c>
      <c r="B2620" t="s">
        <v>8260</v>
      </c>
      <c r="C2620" t="s">
        <v>7854</v>
      </c>
      <c r="D2620" t="str">
        <f t="shared" si="40"/>
        <v>XR8006VS</v>
      </c>
    </row>
    <row r="2621" spans="1:4" x14ac:dyDescent="0.55000000000000004">
      <c r="A2621" t="s">
        <v>136</v>
      </c>
      <c r="B2621" t="s">
        <v>8260</v>
      </c>
      <c r="C2621" t="s">
        <v>7854</v>
      </c>
      <c r="D2621" t="str">
        <f t="shared" si="40"/>
        <v>XR8008VS</v>
      </c>
    </row>
    <row r="2622" spans="1:4" x14ac:dyDescent="0.55000000000000004">
      <c r="A2622" t="s">
        <v>89</v>
      </c>
      <c r="B2622" t="s">
        <v>8264</v>
      </c>
      <c r="C2622" t="s">
        <v>7854</v>
      </c>
      <c r="D2622" t="str">
        <f t="shared" si="40"/>
        <v>XRC11002-VK</v>
      </c>
    </row>
    <row r="2623" spans="1:4" x14ac:dyDescent="0.55000000000000004">
      <c r="A2623" t="s">
        <v>942</v>
      </c>
      <c r="B2623" t="s">
        <v>8264</v>
      </c>
      <c r="C2623" t="s">
        <v>7854</v>
      </c>
      <c r="D2623" t="str">
        <f t="shared" si="40"/>
        <v>XRC11003-VK</v>
      </c>
    </row>
    <row r="2624" spans="1:4" x14ac:dyDescent="0.55000000000000004">
      <c r="A2624" t="s">
        <v>2246</v>
      </c>
      <c r="B2624" t="s">
        <v>8264</v>
      </c>
      <c r="C2624" t="s">
        <v>7854</v>
      </c>
      <c r="D2624" t="str">
        <f t="shared" si="40"/>
        <v>XRC11004-VK</v>
      </c>
    </row>
    <row r="2625" spans="1:4" x14ac:dyDescent="0.55000000000000004">
      <c r="A2625" t="s">
        <v>8265</v>
      </c>
      <c r="B2625" t="s">
        <v>8264</v>
      </c>
      <c r="C2625" t="s">
        <v>7854</v>
      </c>
      <c r="D2625" t="str">
        <f t="shared" si="40"/>
        <v>XRC11005-VK</v>
      </c>
    </row>
    <row r="2626" spans="1:4" x14ac:dyDescent="0.55000000000000004">
      <c r="A2626" t="s">
        <v>552</v>
      </c>
      <c r="B2626" t="s">
        <v>8264</v>
      </c>
      <c r="C2626" t="s">
        <v>7854</v>
      </c>
      <c r="D2626" t="str">
        <f t="shared" ref="D2626:D2633" si="41">LEFT(A2626,LEN(A2626))</f>
        <v>XRC11006-VK</v>
      </c>
    </row>
    <row r="2627" spans="1:4" x14ac:dyDescent="0.55000000000000004">
      <c r="A2627" t="s">
        <v>5068</v>
      </c>
      <c r="B2627" t="s">
        <v>8264</v>
      </c>
      <c r="C2627" t="s">
        <v>7854</v>
      </c>
      <c r="D2627" t="str">
        <f t="shared" si="41"/>
        <v>XRC11008-VK</v>
      </c>
    </row>
    <row r="2628" spans="1:4" x14ac:dyDescent="0.55000000000000004">
      <c r="A2628" t="s">
        <v>610</v>
      </c>
      <c r="B2628" t="s">
        <v>8264</v>
      </c>
      <c r="C2628" t="s">
        <v>7854</v>
      </c>
      <c r="D2628" t="str">
        <f t="shared" si="41"/>
        <v>XRC8002-VK</v>
      </c>
    </row>
    <row r="2629" spans="1:4" x14ac:dyDescent="0.55000000000000004">
      <c r="A2629" t="s">
        <v>576</v>
      </c>
      <c r="B2629" t="s">
        <v>8264</v>
      </c>
      <c r="C2629" t="s">
        <v>7854</v>
      </c>
      <c r="D2629" t="str">
        <f t="shared" si="41"/>
        <v>XRC8003-VK</v>
      </c>
    </row>
    <row r="2630" spans="1:4" x14ac:dyDescent="0.55000000000000004">
      <c r="A2630" t="s">
        <v>821</v>
      </c>
      <c r="B2630" t="s">
        <v>8264</v>
      </c>
      <c r="C2630" t="s">
        <v>7854</v>
      </c>
      <c r="D2630" t="str">
        <f t="shared" si="41"/>
        <v>XRC8004-VK</v>
      </c>
    </row>
    <row r="2631" spans="1:4" x14ac:dyDescent="0.55000000000000004">
      <c r="A2631" t="s">
        <v>1617</v>
      </c>
      <c r="B2631" t="s">
        <v>8264</v>
      </c>
      <c r="C2631" t="s">
        <v>7854</v>
      </c>
      <c r="D2631" t="str">
        <f t="shared" si="41"/>
        <v>XRC8005-VK</v>
      </c>
    </row>
    <row r="2632" spans="1:4" x14ac:dyDescent="0.55000000000000004">
      <c r="A2632" t="s">
        <v>8266</v>
      </c>
      <c r="B2632" t="s">
        <v>8264</v>
      </c>
      <c r="C2632" t="s">
        <v>7854</v>
      </c>
      <c r="D2632" t="str">
        <f t="shared" si="41"/>
        <v>XRC8006-VK</v>
      </c>
    </row>
    <row r="2633" spans="1:4" x14ac:dyDescent="0.55000000000000004">
      <c r="A2633" t="s">
        <v>960</v>
      </c>
      <c r="B2633" t="s">
        <v>8264</v>
      </c>
      <c r="C2633" t="s">
        <v>7854</v>
      </c>
      <c r="D2633" t="str">
        <f t="shared" si="41"/>
        <v>XRC8008-VK</v>
      </c>
    </row>
  </sheetData>
  <autoFilter ref="A1:D2633" xr:uid="{844169FE-17D5-4EC2-ACE4-FEC8A420C2A9}">
    <sortState ref="A2:D2633">
      <sortCondition ref="B2:B2633"/>
      <sortCondition ref="C2:C2633"/>
      <sortCondition ref="D2:D263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A80B5-8C10-4DDC-BDB3-771FE26A8717}">
  <dimension ref="B2:AR105"/>
  <sheetViews>
    <sheetView topLeftCell="A18" workbookViewId="0">
      <selection activeCell="D5" sqref="D5"/>
    </sheetView>
  </sheetViews>
  <sheetFormatPr defaultRowHeight="14.4" x14ac:dyDescent="0.55000000000000004"/>
  <cols>
    <col min="2" max="2" width="28.578125" bestFit="1" customWidth="1"/>
    <col min="4" max="4" width="15.83984375" customWidth="1"/>
    <col min="5" max="5" width="17.26171875" customWidth="1"/>
    <col min="6" max="6" width="12.9453125" bestFit="1" customWidth="1"/>
    <col min="7" max="7" width="14.734375" bestFit="1" customWidth="1"/>
    <col min="8" max="8" width="16.578125" bestFit="1" customWidth="1"/>
    <col min="9" max="9" width="14.26171875" bestFit="1" customWidth="1"/>
    <col min="10" max="10" width="13.15625" bestFit="1" customWidth="1"/>
    <col min="11" max="11" width="15.20703125" bestFit="1" customWidth="1"/>
    <col min="12" max="12" width="11.3125" bestFit="1" customWidth="1"/>
  </cols>
  <sheetData>
    <row r="2" spans="2:44" x14ac:dyDescent="0.55000000000000004">
      <c r="D2" t="s">
        <v>9200</v>
      </c>
      <c r="E2" t="str">
        <f>INDEX(manufacturer_name,MATCH($D$5,Part_number,0))</f>
        <v>TeeJet Spray Parts</v>
      </c>
    </row>
    <row r="3" spans="2:44" x14ac:dyDescent="0.55000000000000004">
      <c r="D3" t="s">
        <v>9153</v>
      </c>
      <c r="E3" t="str">
        <f>INDEX(categories,MATCH($D$5,Part_number,0))</f>
        <v>QJ100 Nozzle Bodies</v>
      </c>
    </row>
    <row r="5" spans="2:44" x14ac:dyDescent="0.55000000000000004">
      <c r="C5" t="s">
        <v>9154</v>
      </c>
      <c r="D5" s="6" t="s">
        <v>164</v>
      </c>
    </row>
    <row r="6" spans="2:44" x14ac:dyDescent="0.55000000000000004">
      <c r="B6" t="s">
        <v>9150</v>
      </c>
      <c r="C6" t="s">
        <v>9151</v>
      </c>
      <c r="D6" t="s">
        <v>9199</v>
      </c>
      <c r="E6" t="s">
        <v>9156</v>
      </c>
      <c r="F6" t="s">
        <v>9157</v>
      </c>
      <c r="G6" t="s">
        <v>9158</v>
      </c>
      <c r="H6" t="s">
        <v>9159</v>
      </c>
      <c r="I6" t="s">
        <v>9160</v>
      </c>
      <c r="J6" t="s">
        <v>9161</v>
      </c>
      <c r="K6" t="s">
        <v>9162</v>
      </c>
      <c r="L6" t="s">
        <v>9163</v>
      </c>
      <c r="M6" t="s">
        <v>9164</v>
      </c>
      <c r="N6" t="s">
        <v>9165</v>
      </c>
      <c r="O6" t="s">
        <v>9166</v>
      </c>
      <c r="P6" t="s">
        <v>9167</v>
      </c>
      <c r="Q6" t="s">
        <v>9168</v>
      </c>
      <c r="R6" t="s">
        <v>9169</v>
      </c>
      <c r="S6" t="s">
        <v>9170</v>
      </c>
      <c r="T6" t="s">
        <v>9171</v>
      </c>
      <c r="U6" t="s">
        <v>9172</v>
      </c>
      <c r="V6" t="s">
        <v>9173</v>
      </c>
      <c r="W6" t="s">
        <v>9174</v>
      </c>
      <c r="X6" t="s">
        <v>9175</v>
      </c>
      <c r="Y6" t="s">
        <v>9176</v>
      </c>
      <c r="Z6" t="s">
        <v>9177</v>
      </c>
      <c r="AA6" t="s">
        <v>9178</v>
      </c>
      <c r="AB6" t="s">
        <v>9179</v>
      </c>
      <c r="AC6" t="s">
        <v>9180</v>
      </c>
      <c r="AD6" t="s">
        <v>9181</v>
      </c>
      <c r="AE6" t="s">
        <v>9182</v>
      </c>
      <c r="AF6" t="s">
        <v>9183</v>
      </c>
      <c r="AG6" t="s">
        <v>9184</v>
      </c>
      <c r="AH6" t="s">
        <v>9185</v>
      </c>
      <c r="AI6" t="s">
        <v>9186</v>
      </c>
      <c r="AJ6" t="s">
        <v>9187</v>
      </c>
      <c r="AK6" t="s">
        <v>9188</v>
      </c>
      <c r="AL6" t="s">
        <v>9189</v>
      </c>
      <c r="AM6" t="s">
        <v>9190</v>
      </c>
      <c r="AN6" t="s">
        <v>9191</v>
      </c>
      <c r="AO6" t="s">
        <v>9192</v>
      </c>
      <c r="AP6" t="s">
        <v>9193</v>
      </c>
      <c r="AQ6" t="s">
        <v>9194</v>
      </c>
      <c r="AR6" t="s">
        <v>9195</v>
      </c>
    </row>
    <row r="7" spans="2:44" x14ac:dyDescent="0.55000000000000004">
      <c r="B7" t="str">
        <f t="array" ref="B7">IF(D7="","",INDEX(BillToName,MATCH(D7,InvoiceBill,0)))</f>
        <v>DON SAYWORD</v>
      </c>
      <c r="C7">
        <f t="array" ref="C7">IF(B7="","",SUM((B7=CustName)*(ItemCode='Model 1'!$D$5)*1))</f>
        <v>1</v>
      </c>
      <c r="D7" t="str">
        <f t="array" ref="D7">IFERROR(INDEX(InvoiceNo,SMALL(IF(ItemCode=$D$5,ROW(InvoiceNo)-1),ROW(1:1))),"")</f>
        <v>0000052</v>
      </c>
      <c r="E7" t="str">
        <f t="array" ref="E7">IFERROR(IF(SUM((InvoiceNo=$D7)*1)&lt;COUNTA($E$6:E$6),"",INDEX(ItemCode,SMALL(IF($D7=InvoiceNo,IF(ItemCode&lt;&gt;$D$5,ROW(ItemCode)-1)),COUNTA($E$6:E$6)))),"")</f>
        <v>QJ111SQ-1</v>
      </c>
      <c r="F7" t="str">
        <f t="array" ref="F7">IFERROR(IF(SUM((InvoiceNo=$D7)*1)&lt;COUNTA($E$6:F$6),"",INDEX(ItemCode,SMALL(IF($D7=InvoiceNo,IF(ItemCode&lt;&gt;$D$5,ROW(ItemCode)-1)),COUNTA($E$6:F$6)))),"")</f>
        <v>18635-111-406-N</v>
      </c>
      <c r="G7" t="str">
        <f t="array" ref="G7">IFERROR(IF(SUM((InvoiceNo=$D7)*1)&lt;COUNTA($E$6:G$6),"",INDEX(ItemCode,SMALL(IF($D7=InvoiceNo,IF(ItemCode&lt;&gt;$D$5,ROW(ItemCode)-1)),COUNTA($E$6:G$6)))),"")</f>
        <v>1/4TTJ10-VP</v>
      </c>
      <c r="H7" t="str">
        <f t="array" ref="H7">IFERROR(IF(SUM((InvoiceNo=$D7)*1)&lt;COUNTA($E$6:H$6),"",INDEX(ItemCode,SMALL(IF($D7=InvoiceNo,IF(ItemCode&lt;&gt;$D$5,ROW(ItemCode)-1)),COUNTA($E$6:H$6)))),"")</f>
        <v/>
      </c>
      <c r="I7" t="str">
        <f t="array" ref="I7">IFERROR(IF(SUM((InvoiceNo=$D7)*1)&lt;COUNTA($E$6:I$6),"",INDEX(ItemCode,SMALL(IF($D7=InvoiceNo,IF(ItemCode&lt;&gt;$D$5,ROW(ItemCode)-1)),COUNTA($E$6:I$6)))),"")</f>
        <v/>
      </c>
      <c r="J7" t="str">
        <f t="array" ref="J7">IFERROR(IF(SUM((InvoiceNo=$D7)*1)&lt;COUNTA($E$6:J$6),"",INDEX(ItemCode,SMALL(IF($D7=InvoiceNo,IF(ItemCode&lt;&gt;$D$5,ROW(ItemCode)-1)),COUNTA($E$6:J$6)))),"")</f>
        <v/>
      </c>
      <c r="K7" t="str">
        <f t="array" ref="K7">IFERROR(IF(SUM((InvoiceNo=$D7)*1)&lt;COUNTA($E$6:K$6),"",INDEX(ItemCode,SMALL(IF($D7=InvoiceNo,IF(ItemCode&lt;&gt;$D$5,ROW(ItemCode)-1)),COUNTA($E$6:K$6)))),"")</f>
        <v/>
      </c>
      <c r="L7" t="str">
        <f t="array" ref="L7">IFERROR(IF(SUM((InvoiceNo=$D7)*1)&lt;COUNTA($E$6:L$6),"",INDEX(ItemCode,SMALL(IF($D7=InvoiceNo,IF(ItemCode&lt;&gt;$D$5,ROW(ItemCode)-1)),COUNTA($E$6:L$6)))),"")</f>
        <v/>
      </c>
      <c r="M7" t="str">
        <f t="array" ref="M7">IFERROR(IF(SUM((InvoiceNo=$D7)*1)&lt;COUNTA($E$6:M$6),"",INDEX(ItemCode,SMALL(IF($D7=InvoiceNo,IF(ItemCode&lt;&gt;$D$5,ROW(ItemCode)-1)),COUNTA($E$6:M$6)))),"")</f>
        <v/>
      </c>
      <c r="N7" t="str">
        <f t="array" ref="N7">IFERROR(IF(SUM((InvoiceNo=$D7)*1)&lt;COUNTA($E$6:N$6),"",INDEX(ItemCode,SMALL(IF($D7=InvoiceNo,IF(ItemCode&lt;&gt;$D$5,ROW(ItemCode)-1)),COUNTA($E$6:N$6)))),"")</f>
        <v/>
      </c>
      <c r="O7" t="str">
        <f t="array" ref="O7">IFERROR(IF(SUM((InvoiceNo=$D7)*1)&lt;COUNTA($E$6:O$6),"",INDEX(ItemCode,SMALL(IF($D7=InvoiceNo,IF(ItemCode&lt;&gt;$D$5,ROW(ItemCode)-1)),COUNTA($E$6:O$6)))),"")</f>
        <v/>
      </c>
      <c r="P7" t="str">
        <f t="array" ref="P7">IFERROR(IF(SUM((InvoiceNo=$D7)*1)&lt;COUNTA($E$6:P$6),"",INDEX(ItemCode,SMALL(IF($D7=InvoiceNo,IF(ItemCode&lt;&gt;$D$5,ROW(ItemCode)-1)),COUNTA($E$6:P$6)))),"")</f>
        <v/>
      </c>
      <c r="Q7" t="str">
        <f t="array" ref="Q7">IFERROR(IF(SUM((InvoiceNo=$D7)*1)&lt;COUNTA($E$6:Q$6),"",INDEX(ItemCode,SMALL(IF($D7=InvoiceNo,IF(ItemCode&lt;&gt;$D$5,ROW(ItemCode)-1)),COUNTA($E$6:Q$6)))),"")</f>
        <v/>
      </c>
      <c r="R7" t="str">
        <f t="array" ref="R7">IFERROR(IF(SUM((InvoiceNo=$D7)*1)&lt;COUNTA($E$6:R$6),"",INDEX(ItemCode,SMALL(IF($D7=InvoiceNo,IF(ItemCode&lt;&gt;$D$5,ROW(ItemCode)-1)),COUNTA($E$6:R$6)))),"")</f>
        <v/>
      </c>
      <c r="S7" t="str">
        <f t="array" ref="S7">IFERROR(IF(SUM((InvoiceNo=$D7)*1)&lt;COUNTA($E$6:S$6),"",INDEX(ItemCode,SMALL(IF($D7=InvoiceNo,IF(ItemCode&lt;&gt;$D$5,ROW(ItemCode)-1)),COUNTA($E$6:S$6)))),"")</f>
        <v/>
      </c>
      <c r="T7" t="str">
        <f t="array" ref="T7">IFERROR(IF(SUM((InvoiceNo=$D7)*1)&lt;COUNTA($E$6:T$6),"",INDEX(ItemCode,SMALL(IF($D7=InvoiceNo,IF(ItemCode&lt;&gt;$D$5,ROW(ItemCode)-1)),COUNTA($E$6:T$6)))),"")</f>
        <v/>
      </c>
      <c r="U7" t="str">
        <f t="array" ref="U7">IFERROR(IF(SUM((InvoiceNo=$D7)*1)&lt;COUNTA($E$6:U$6),"",INDEX(ItemCode,SMALL(IF($D7=InvoiceNo,IF(ItemCode&lt;&gt;$D$5,ROW(ItemCode)-1)),COUNTA($E$6:U$6)))),"")</f>
        <v/>
      </c>
      <c r="V7" t="str">
        <f t="array" ref="V7">IFERROR(IF(SUM((InvoiceNo=$D7)*1)&lt;COUNTA($E$6:V$6),"",INDEX(ItemCode,SMALL(IF($D7=InvoiceNo,IF(ItemCode&lt;&gt;$D$5,ROW(ItemCode)-1)),COUNTA($E$6:V$6)))),"")</f>
        <v/>
      </c>
      <c r="W7" t="str">
        <f t="array" ref="W7">IFERROR(IF(SUM((InvoiceNo=$D7)*1)&lt;COUNTA($E$6:W$6),"",INDEX(ItemCode,SMALL(IF($D7=InvoiceNo,IF(ItemCode&lt;&gt;$D$5,ROW(ItemCode)-1)),COUNTA($E$6:W$6)))),"")</f>
        <v/>
      </c>
      <c r="X7" t="str">
        <f t="array" ref="X7">IFERROR(IF(SUM((InvoiceNo=$D7)*1)&lt;COUNTA($E$6:X$6),"",INDEX(ItemCode,SMALL(IF($D7=InvoiceNo,IF(ItemCode&lt;&gt;$D$5,ROW(ItemCode)-1)),COUNTA($E$6:X$6)))),"")</f>
        <v/>
      </c>
      <c r="Y7" t="str">
        <f t="array" ref="Y7">IFERROR(IF(SUM((InvoiceNo=$D7)*1)&lt;COUNTA($E$6:Y$6),"",INDEX(ItemCode,SMALL(IF($D7=InvoiceNo,IF(ItemCode&lt;&gt;$D$5,ROW(ItemCode)-1)),COUNTA($E$6:Y$6)))),"")</f>
        <v/>
      </c>
      <c r="Z7" t="str">
        <f t="array" ref="Z7">IFERROR(IF(SUM((InvoiceNo=$D7)*1)&lt;COUNTA($E$6:Z$6),"",INDEX(ItemCode,SMALL(IF($D7=InvoiceNo,IF(ItemCode&lt;&gt;$D$5,ROW(ItemCode)-1)),COUNTA($E$6:Z$6)))),"")</f>
        <v/>
      </c>
      <c r="AA7" t="str">
        <f t="array" ref="AA7">IFERROR(IF(SUM((InvoiceNo=$D7)*1)&lt;COUNTA($E$6:AA$6),"",INDEX(ItemCode,SMALL(IF($D7=InvoiceNo,IF(ItemCode&lt;&gt;$D$5,ROW(ItemCode)-1)),COUNTA($E$6:AA$6)))),"")</f>
        <v/>
      </c>
      <c r="AB7" t="str">
        <f t="array" ref="AB7">IFERROR(IF(SUM((InvoiceNo=$D7)*1)&lt;COUNTA($E$6:AB$6),"",INDEX(ItemCode,SMALL(IF($D7=InvoiceNo,IF(ItemCode&lt;&gt;$D$5,ROW(ItemCode)-1)),COUNTA($E$6:AB$6)))),"")</f>
        <v/>
      </c>
      <c r="AC7" t="str">
        <f t="array" ref="AC7">IFERROR(IF(SUM((InvoiceNo=$D7)*1)&lt;COUNTA($E$6:AC$6),"",INDEX(ItemCode,SMALL(IF($D7=InvoiceNo,IF(ItemCode&lt;&gt;$D$5,ROW(ItemCode)-1)),COUNTA($E$6:AC$6)))),"")</f>
        <v/>
      </c>
      <c r="AD7" t="str">
        <f t="array" ref="AD7">IFERROR(IF(SUM((InvoiceNo=$D7)*1)&lt;COUNTA($E$6:AD$6),"",INDEX(ItemCode,SMALL(IF($D7=InvoiceNo,IF(ItemCode&lt;&gt;$D$5,ROW(ItemCode)-1)),COUNTA($E$6:AD$6)))),"")</f>
        <v/>
      </c>
      <c r="AE7" t="str">
        <f t="array" ref="AE7">IFERROR(IF(SUM((InvoiceNo=$D7)*1)&lt;COUNTA($E$6:AE$6),"",INDEX(ItemCode,SMALL(IF($D7=InvoiceNo,IF(ItemCode&lt;&gt;$D$5,ROW(ItemCode)-1)),COUNTA($E$6:AE$6)))),"")</f>
        <v/>
      </c>
      <c r="AF7" t="str">
        <f t="array" ref="AF7">IFERROR(IF(SUM((InvoiceNo=$D7)*1)&lt;COUNTA($E$6:AF$6),"",INDEX(ItemCode,SMALL(IF($D7=InvoiceNo,IF(ItemCode&lt;&gt;$D$5,ROW(ItemCode)-1)),COUNTA($E$6:AF$6)))),"")</f>
        <v/>
      </c>
      <c r="AG7" t="str">
        <f t="array" ref="AG7">IFERROR(IF(SUM((InvoiceNo=$D7)*1)&lt;COUNTA($E$6:AG$6),"",INDEX(ItemCode,SMALL(IF($D7=InvoiceNo,IF(ItemCode&lt;&gt;$D$5,ROW(ItemCode)-1)),COUNTA($E$6:AG$6)))),"")</f>
        <v/>
      </c>
      <c r="AH7" t="str">
        <f t="array" ref="AH7">IFERROR(IF(SUM((InvoiceNo=$D7)*1)&lt;COUNTA($E$6:AH$6),"",INDEX(ItemCode,SMALL(IF($D7=InvoiceNo,IF(ItemCode&lt;&gt;$D$5,ROW(ItemCode)-1)),COUNTA($E$6:AH$6)))),"")</f>
        <v/>
      </c>
      <c r="AI7" t="str">
        <f t="array" ref="AI7">IFERROR(IF(SUM((InvoiceNo=$D7)*1)&lt;COUNTA($E$6:AI$6),"",INDEX(ItemCode,SMALL(IF($D7=InvoiceNo,IF(ItemCode&lt;&gt;$D$5,ROW(ItemCode)-1)),COUNTA($E$6:AI$6)))),"")</f>
        <v/>
      </c>
      <c r="AJ7" t="str">
        <f t="array" ref="AJ7">IFERROR(IF(SUM((InvoiceNo=$D7)*1)&lt;COUNTA($E$6:AJ$6),"",INDEX(ItemCode,SMALL(IF($D7=InvoiceNo,IF(ItemCode&lt;&gt;$D$5,ROW(ItemCode)-1)),COUNTA($E$6:AJ$6)))),"")</f>
        <v/>
      </c>
      <c r="AK7" t="str">
        <f t="array" ref="AK7">IFERROR(IF(SUM((InvoiceNo=$D7)*1)&lt;COUNTA($E$6:AK$6),"",INDEX(ItemCode,SMALL(IF($D7=InvoiceNo,IF(ItemCode&lt;&gt;$D$5,ROW(ItemCode)-1)),COUNTA($E$6:AK$6)))),"")</f>
        <v/>
      </c>
      <c r="AL7" t="str">
        <f t="array" ref="AL7">IFERROR(IF(SUM((InvoiceNo=$D7)*1)&lt;COUNTA($E$6:AL$6),"",INDEX(ItemCode,SMALL(IF($D7=InvoiceNo,IF(ItemCode&lt;&gt;$D$5,ROW(ItemCode)-1)),COUNTA($E$6:AL$6)))),"")</f>
        <v/>
      </c>
      <c r="AM7" t="str">
        <f t="array" ref="AM7">IFERROR(IF(SUM((InvoiceNo=$D7)*1)&lt;COUNTA($E$6:AM$6),"",INDEX(ItemCode,SMALL(IF($D7=InvoiceNo,IF(ItemCode&lt;&gt;$D$5,ROW(ItemCode)-1)),COUNTA($E$6:AM$6)))),"")</f>
        <v/>
      </c>
      <c r="AN7" t="str">
        <f t="array" ref="AN7">IFERROR(IF(SUM((InvoiceNo=$D7)*1)&lt;COUNTA($E$6:AN$6),"",INDEX(ItemCode,SMALL(IF($D7=InvoiceNo,IF(ItemCode&lt;&gt;$D$5,ROW(ItemCode)-1)),COUNTA($E$6:AN$6)))),"")</f>
        <v/>
      </c>
      <c r="AO7" t="str">
        <f t="array" ref="AO7">IFERROR(IF(SUM((InvoiceNo=$D7)*1)&lt;COUNTA($E$6:AO$6),"",INDEX(ItemCode,SMALL(IF($D7=InvoiceNo,IF(ItemCode&lt;&gt;$D$5,ROW(ItemCode)-1)),COUNTA($E$6:AO$6)))),"")</f>
        <v/>
      </c>
      <c r="AP7" t="str">
        <f t="array" ref="AP7">IFERROR(IF(SUM((InvoiceNo=$D7)*1)&lt;COUNTA($E$6:AP$6),"",INDEX(ItemCode,SMALL(IF($D7=InvoiceNo,IF(ItemCode&lt;&gt;$D$5,ROW(ItemCode)-1)),COUNTA($E$6:AP$6)))),"")</f>
        <v/>
      </c>
      <c r="AQ7" t="str">
        <f t="array" ref="AQ7">IFERROR(IF(SUM((InvoiceNo=$D7)*1)&lt;COUNTA($E$6:AQ$6),"",INDEX(ItemCode,SMALL(IF($D7=InvoiceNo,IF(ItemCode&lt;&gt;$D$5,ROW(ItemCode)-1)),COUNTA($E$6:AQ$6)))),"")</f>
        <v/>
      </c>
      <c r="AR7" t="str">
        <f t="array" ref="AR7">IFERROR(IF(SUM((InvoiceNo=$D7)*1)&lt;COUNTA($E$6:AR$6),"",INDEX(ItemCode,SMALL(IF($D7=InvoiceNo,IF(ItemCode&lt;&gt;$D$5,ROW(ItemCode)-1)),COUNTA($E$6:AR$6)))),"")</f>
        <v/>
      </c>
    </row>
    <row r="8" spans="2:44" x14ac:dyDescent="0.55000000000000004">
      <c r="B8" t="str">
        <f t="array" ref="B8">IF(D8="","",INDEX(BillToName,MATCH(D8,InvoiceBill,0)))</f>
        <v>MARK ELY</v>
      </c>
      <c r="C8">
        <f t="array" ref="C8">IF(B8="","",SUM((B8=CustName)*(ItemCode='Model 1'!$D$5)*1))</f>
        <v>1</v>
      </c>
      <c r="D8" t="str">
        <f t="array" ref="D8">IFERROR(INDEX(InvoiceNo,SMALL(IF(ItemCode=$D$5,ROW(InvoiceNo)-1),ROW(2:2))),"")</f>
        <v>0000053</v>
      </c>
      <c r="E8" t="str">
        <f t="array" ref="E8">IFERROR(IF(SUM((InvoiceNo=$D8)*1)&lt;COUNTA($E$6:E$6),"",INDEX(ItemCode,SMALL(IF($D8=InvoiceNo,IF(ItemCode&lt;&gt;$D$5,ROW(ItemCode)-1)),COUNTA($E$6:E$6)))),"")</f>
        <v>QJ7421-1/2-NYB</v>
      </c>
      <c r="F8" t="str">
        <f t="array" ref="F8">IFERROR(IF(SUM((InvoiceNo=$D8)*1)&lt;COUNTA($E$6:F$6),"",INDEX(ItemCode,SMALL(IF($D8=InvoiceNo,IF(ItemCode&lt;&gt;$D$5,ROW(ItemCode)-1)),COUNTA($E$6:F$6)))),"")</f>
        <v>4193A-PP-10-100</v>
      </c>
      <c r="G8" t="str">
        <f t="array" ref="G8">IFERROR(IF(SUM((InvoiceNo=$D8)*1)&lt;COUNTA($E$6:G$6),"",INDEX(ItemCode,SMALL(IF($D8=InvoiceNo,IF(ItemCode&lt;&gt;$D$5,ROW(ItemCode)-1)),COUNTA($E$6:G$6)))),"")</f>
        <v/>
      </c>
      <c r="H8" t="str">
        <f t="array" ref="H8">IFERROR(IF(SUM((InvoiceNo=$D8)*1)&lt;COUNTA($E$6:H$6),"",INDEX(ItemCode,SMALL(IF($D8=InvoiceNo,IF(ItemCode&lt;&gt;$D$5,ROW(ItemCode)-1)),COUNTA($E$6:H$6)))),"")</f>
        <v/>
      </c>
      <c r="I8" t="str">
        <f t="array" ref="I8">IFERROR(IF(SUM((InvoiceNo=$D8)*1)&lt;COUNTA($E$6:I$6),"",INDEX(ItemCode,SMALL(IF($D8=InvoiceNo,IF(ItemCode&lt;&gt;$D$5,ROW(ItemCode)-1)),COUNTA($E$6:I$6)))),"")</f>
        <v/>
      </c>
      <c r="J8" t="str">
        <f t="array" ref="J8">IFERROR(IF(SUM((InvoiceNo=$D8)*1)&lt;COUNTA($E$6:J$6),"",INDEX(ItemCode,SMALL(IF($D8=InvoiceNo,IF(ItemCode&lt;&gt;$D$5,ROW(ItemCode)-1)),COUNTA($E$6:J$6)))),"")</f>
        <v/>
      </c>
      <c r="K8" t="str">
        <f t="array" ref="K8">IFERROR(IF(SUM((InvoiceNo=$D8)*1)&lt;COUNTA($E$6:K$6),"",INDEX(ItemCode,SMALL(IF($D8=InvoiceNo,IF(ItemCode&lt;&gt;$D$5,ROW(ItemCode)-1)),COUNTA($E$6:K$6)))),"")</f>
        <v/>
      </c>
      <c r="L8" t="str">
        <f t="array" ref="L8">IFERROR(IF(SUM((InvoiceNo=$D8)*1)&lt;COUNTA($E$6:L$6),"",INDEX(ItemCode,SMALL(IF($D8=InvoiceNo,IF(ItemCode&lt;&gt;$D$5,ROW(ItemCode)-1)),COUNTA($E$6:L$6)))),"")</f>
        <v/>
      </c>
      <c r="M8" t="str">
        <f t="array" ref="M8">IFERROR(IF(SUM((InvoiceNo=$D8)*1)&lt;COUNTA($E$6:M$6),"",INDEX(ItemCode,SMALL(IF($D8=InvoiceNo,IF(ItemCode&lt;&gt;$D$5,ROW(ItemCode)-1)),COUNTA($E$6:M$6)))),"")</f>
        <v/>
      </c>
      <c r="N8" t="str">
        <f t="array" ref="N8">IFERROR(IF(SUM((InvoiceNo=$D8)*1)&lt;COUNTA($E$6:N$6),"",INDEX(ItemCode,SMALL(IF($D8=InvoiceNo,IF(ItemCode&lt;&gt;$D$5,ROW(ItemCode)-1)),COUNTA($E$6:N$6)))),"")</f>
        <v/>
      </c>
      <c r="O8" t="str">
        <f t="array" ref="O8">IFERROR(IF(SUM((InvoiceNo=$D8)*1)&lt;COUNTA($E$6:O$6),"",INDEX(ItemCode,SMALL(IF($D8=InvoiceNo,IF(ItemCode&lt;&gt;$D$5,ROW(ItemCode)-1)),COUNTA($E$6:O$6)))),"")</f>
        <v/>
      </c>
      <c r="P8" t="str">
        <f t="array" ref="P8">IFERROR(IF(SUM((InvoiceNo=$D8)*1)&lt;COUNTA($E$6:P$6),"",INDEX(ItemCode,SMALL(IF($D8=InvoiceNo,IF(ItemCode&lt;&gt;$D$5,ROW(ItemCode)-1)),COUNTA($E$6:P$6)))),"")</f>
        <v/>
      </c>
      <c r="Q8" t="str">
        <f t="array" ref="Q8">IFERROR(IF(SUM((InvoiceNo=$D8)*1)&lt;COUNTA($E$6:Q$6),"",INDEX(ItemCode,SMALL(IF($D8=InvoiceNo,IF(ItemCode&lt;&gt;$D$5,ROW(ItemCode)-1)),COUNTA($E$6:Q$6)))),"")</f>
        <v/>
      </c>
      <c r="R8" t="str">
        <f t="array" ref="R8">IFERROR(IF(SUM((InvoiceNo=$D8)*1)&lt;COUNTA($E$6:R$6),"",INDEX(ItemCode,SMALL(IF($D8=InvoiceNo,IF(ItemCode&lt;&gt;$D$5,ROW(ItemCode)-1)),COUNTA($E$6:R$6)))),"")</f>
        <v/>
      </c>
      <c r="S8" t="str">
        <f t="array" ref="S8">IFERROR(IF(SUM((InvoiceNo=$D8)*1)&lt;COUNTA($E$6:S$6),"",INDEX(ItemCode,SMALL(IF($D8=InvoiceNo,IF(ItemCode&lt;&gt;$D$5,ROW(ItemCode)-1)),COUNTA($E$6:S$6)))),"")</f>
        <v/>
      </c>
      <c r="T8" t="str">
        <f t="array" ref="T8">IFERROR(IF(SUM((InvoiceNo=$D8)*1)&lt;COUNTA($E$6:T$6),"",INDEX(ItemCode,SMALL(IF($D8=InvoiceNo,IF(ItemCode&lt;&gt;$D$5,ROW(ItemCode)-1)),COUNTA($E$6:T$6)))),"")</f>
        <v/>
      </c>
      <c r="U8" t="str">
        <f t="array" ref="U8">IFERROR(IF(SUM((InvoiceNo=$D8)*1)&lt;COUNTA($E$6:U$6),"",INDEX(ItemCode,SMALL(IF($D8=InvoiceNo,IF(ItemCode&lt;&gt;$D$5,ROW(ItemCode)-1)),COUNTA($E$6:U$6)))),"")</f>
        <v/>
      </c>
      <c r="V8" t="str">
        <f t="array" ref="V8">IFERROR(IF(SUM((InvoiceNo=$D8)*1)&lt;COUNTA($E$6:V$6),"",INDEX(ItemCode,SMALL(IF($D8=InvoiceNo,IF(ItemCode&lt;&gt;$D$5,ROW(ItemCode)-1)),COUNTA($E$6:V$6)))),"")</f>
        <v/>
      </c>
      <c r="W8" t="str">
        <f t="array" ref="W8">IFERROR(IF(SUM((InvoiceNo=$D8)*1)&lt;COUNTA($E$6:W$6),"",INDEX(ItemCode,SMALL(IF($D8=InvoiceNo,IF(ItemCode&lt;&gt;$D$5,ROW(ItemCode)-1)),COUNTA($E$6:W$6)))),"")</f>
        <v/>
      </c>
      <c r="X8" t="str">
        <f t="array" ref="X8">IFERROR(IF(SUM((InvoiceNo=$D8)*1)&lt;COUNTA($E$6:X$6),"",INDEX(ItemCode,SMALL(IF($D8=InvoiceNo,IF(ItemCode&lt;&gt;$D$5,ROW(ItemCode)-1)),COUNTA($E$6:X$6)))),"")</f>
        <v/>
      </c>
      <c r="Y8" t="str">
        <f t="array" ref="Y8">IFERROR(IF(SUM((InvoiceNo=$D8)*1)&lt;COUNTA($E$6:Y$6),"",INDEX(ItemCode,SMALL(IF($D8=InvoiceNo,IF(ItemCode&lt;&gt;$D$5,ROW(ItemCode)-1)),COUNTA($E$6:Y$6)))),"")</f>
        <v/>
      </c>
      <c r="Z8" t="str">
        <f t="array" ref="Z8">IFERROR(IF(SUM((InvoiceNo=$D8)*1)&lt;COUNTA($E$6:Z$6),"",INDEX(ItemCode,SMALL(IF($D8=InvoiceNo,IF(ItemCode&lt;&gt;$D$5,ROW(ItemCode)-1)),COUNTA($E$6:Z$6)))),"")</f>
        <v/>
      </c>
      <c r="AA8" t="str">
        <f t="array" ref="AA8">IFERROR(IF(SUM((InvoiceNo=$D8)*1)&lt;COUNTA($E$6:AA$6),"",INDEX(ItemCode,SMALL(IF($D8=InvoiceNo,IF(ItemCode&lt;&gt;$D$5,ROW(ItemCode)-1)),COUNTA($E$6:AA$6)))),"")</f>
        <v/>
      </c>
      <c r="AB8" t="str">
        <f t="array" ref="AB8">IFERROR(IF(SUM((InvoiceNo=$D8)*1)&lt;COUNTA($E$6:AB$6),"",INDEX(ItemCode,SMALL(IF($D8=InvoiceNo,IF(ItemCode&lt;&gt;$D$5,ROW(ItemCode)-1)),COUNTA($E$6:AB$6)))),"")</f>
        <v/>
      </c>
      <c r="AC8" t="str">
        <f t="array" ref="AC8">IFERROR(IF(SUM((InvoiceNo=$D8)*1)&lt;COUNTA($E$6:AC$6),"",INDEX(ItemCode,SMALL(IF($D8=InvoiceNo,IF(ItemCode&lt;&gt;$D$5,ROW(ItemCode)-1)),COUNTA($E$6:AC$6)))),"")</f>
        <v/>
      </c>
      <c r="AD8" t="str">
        <f t="array" ref="AD8">IFERROR(IF(SUM((InvoiceNo=$D8)*1)&lt;COUNTA($E$6:AD$6),"",INDEX(ItemCode,SMALL(IF($D8=InvoiceNo,IF(ItemCode&lt;&gt;$D$5,ROW(ItemCode)-1)),COUNTA($E$6:AD$6)))),"")</f>
        <v/>
      </c>
      <c r="AE8" t="str">
        <f t="array" ref="AE8">IFERROR(IF(SUM((InvoiceNo=$D8)*1)&lt;COUNTA($E$6:AE$6),"",INDEX(ItemCode,SMALL(IF($D8=InvoiceNo,IF(ItemCode&lt;&gt;$D$5,ROW(ItemCode)-1)),COUNTA($E$6:AE$6)))),"")</f>
        <v/>
      </c>
      <c r="AF8" t="str">
        <f t="array" ref="AF8">IFERROR(IF(SUM((InvoiceNo=$D8)*1)&lt;COUNTA($E$6:AF$6),"",INDEX(ItemCode,SMALL(IF($D8=InvoiceNo,IF(ItemCode&lt;&gt;$D$5,ROW(ItemCode)-1)),COUNTA($E$6:AF$6)))),"")</f>
        <v/>
      </c>
      <c r="AG8" t="str">
        <f t="array" ref="AG8">IFERROR(IF(SUM((InvoiceNo=$D8)*1)&lt;COUNTA($E$6:AG$6),"",INDEX(ItemCode,SMALL(IF($D8=InvoiceNo,IF(ItemCode&lt;&gt;$D$5,ROW(ItemCode)-1)),COUNTA($E$6:AG$6)))),"")</f>
        <v/>
      </c>
      <c r="AH8" t="str">
        <f t="array" ref="AH8">IFERROR(IF(SUM((InvoiceNo=$D8)*1)&lt;COUNTA($E$6:AH$6),"",INDEX(ItemCode,SMALL(IF($D8=InvoiceNo,IF(ItemCode&lt;&gt;$D$5,ROW(ItemCode)-1)),COUNTA($E$6:AH$6)))),"")</f>
        <v/>
      </c>
      <c r="AI8" t="str">
        <f t="array" ref="AI8">IFERROR(IF(SUM((InvoiceNo=$D8)*1)&lt;COUNTA($E$6:AI$6),"",INDEX(ItemCode,SMALL(IF($D8=InvoiceNo,IF(ItemCode&lt;&gt;$D$5,ROW(ItemCode)-1)),COUNTA($E$6:AI$6)))),"")</f>
        <v/>
      </c>
      <c r="AJ8" t="str">
        <f t="array" ref="AJ8">IFERROR(IF(SUM((InvoiceNo=$D8)*1)&lt;COUNTA($E$6:AJ$6),"",INDEX(ItemCode,SMALL(IF($D8=InvoiceNo,IF(ItemCode&lt;&gt;$D$5,ROW(ItemCode)-1)),COUNTA($E$6:AJ$6)))),"")</f>
        <v/>
      </c>
      <c r="AK8" t="str">
        <f t="array" ref="AK8">IFERROR(IF(SUM((InvoiceNo=$D8)*1)&lt;COUNTA($E$6:AK$6),"",INDEX(ItemCode,SMALL(IF($D8=InvoiceNo,IF(ItemCode&lt;&gt;$D$5,ROW(ItemCode)-1)),COUNTA($E$6:AK$6)))),"")</f>
        <v/>
      </c>
      <c r="AL8" t="str">
        <f t="array" ref="AL8">IFERROR(IF(SUM((InvoiceNo=$D8)*1)&lt;COUNTA($E$6:AL$6),"",INDEX(ItemCode,SMALL(IF($D8=InvoiceNo,IF(ItemCode&lt;&gt;$D$5,ROW(ItemCode)-1)),COUNTA($E$6:AL$6)))),"")</f>
        <v/>
      </c>
      <c r="AM8" t="str">
        <f t="array" ref="AM8">IFERROR(IF(SUM((InvoiceNo=$D8)*1)&lt;COUNTA($E$6:AM$6),"",INDEX(ItemCode,SMALL(IF($D8=InvoiceNo,IF(ItemCode&lt;&gt;$D$5,ROW(ItemCode)-1)),COUNTA($E$6:AM$6)))),"")</f>
        <v/>
      </c>
      <c r="AN8" t="str">
        <f t="array" ref="AN8">IFERROR(IF(SUM((InvoiceNo=$D8)*1)&lt;COUNTA($E$6:AN$6),"",INDEX(ItemCode,SMALL(IF($D8=InvoiceNo,IF(ItemCode&lt;&gt;$D$5,ROW(ItemCode)-1)),COUNTA($E$6:AN$6)))),"")</f>
        <v/>
      </c>
      <c r="AO8" t="str">
        <f t="array" ref="AO8">IFERROR(IF(SUM((InvoiceNo=$D8)*1)&lt;COUNTA($E$6:AO$6),"",INDEX(ItemCode,SMALL(IF($D8=InvoiceNo,IF(ItemCode&lt;&gt;$D$5,ROW(ItemCode)-1)),COUNTA($E$6:AO$6)))),"")</f>
        <v/>
      </c>
      <c r="AP8" t="str">
        <f t="array" ref="AP8">IFERROR(IF(SUM((InvoiceNo=$D8)*1)&lt;COUNTA($E$6:AP$6),"",INDEX(ItemCode,SMALL(IF($D8=InvoiceNo,IF(ItemCode&lt;&gt;$D$5,ROW(ItemCode)-1)),COUNTA($E$6:AP$6)))),"")</f>
        <v/>
      </c>
      <c r="AQ8" t="str">
        <f t="array" ref="AQ8">IFERROR(IF(SUM((InvoiceNo=$D8)*1)&lt;COUNTA($E$6:AQ$6),"",INDEX(ItemCode,SMALL(IF($D8=InvoiceNo,IF(ItemCode&lt;&gt;$D$5,ROW(ItemCode)-1)),COUNTA($E$6:AQ$6)))),"")</f>
        <v/>
      </c>
      <c r="AR8" t="str">
        <f t="array" ref="AR8">IFERROR(IF(SUM((InvoiceNo=$D8)*1)&lt;COUNTA($E$6:AR$6),"",INDEX(ItemCode,SMALL(IF($D8=InvoiceNo,IF(ItemCode&lt;&gt;$D$5,ROW(ItemCode)-1)),COUNTA($E$6:AR$6)))),"")</f>
        <v/>
      </c>
    </row>
    <row r="9" spans="2:44" x14ac:dyDescent="0.55000000000000004">
      <c r="B9" t="str">
        <f t="array" ref="B9">IF(D9="","",INDEX(BillToName,MATCH(D9,InvoiceBill,0)))</f>
        <v>DAWN LAUSENBERG</v>
      </c>
      <c r="C9">
        <f t="array" ref="C9">IF(B9="","",SUM((B9=CustName)*(ItemCode='Model 1'!$D$5)*1))</f>
        <v>1</v>
      </c>
      <c r="D9" t="str">
        <f t="array" ref="D9">IFERROR(INDEX(InvoiceNo,SMALL(IF(ItemCode=$D$5,ROW(InvoiceNo)-1),ROW(3:3))),"")</f>
        <v>0000106</v>
      </c>
      <c r="E9" t="str">
        <f t="array" ref="E9">IFERROR(IF(SUM((InvoiceNo=$D9)*1)&lt;COUNTA($E$6:E$6),"",INDEX(ItemCode,SMALL(IF($D9=InvoiceNo,IF(ItemCode&lt;&gt;$D$5,ROW(ItemCode)-1)),COUNTA($E$6:E$6)))),"")</f>
        <v>25608-1-NYR</v>
      </c>
      <c r="F9" t="str">
        <f t="array" ref="F9">IFERROR(IF(SUM((InvoiceNo=$D9)*1)&lt;COUNTA($E$6:F$6),"",INDEX(ItemCode,SMALL(IF($D9=InvoiceNo,IF(ItemCode&lt;&gt;$D$5,ROW(ItemCode)-1)),COUNTA($E$6:F$6)))),"")</f>
        <v>XR80015VS</v>
      </c>
      <c r="G9" t="str">
        <f t="array" ref="G9">IFERROR(IF(SUM((InvoiceNo=$D9)*1)&lt;COUNTA($E$6:G$6),"",INDEX(ItemCode,SMALL(IF($D9=InvoiceNo,IF(ItemCode&lt;&gt;$D$5,ROW(ItemCode)-1)),COUNTA($E$6:G$6)))),"")</f>
        <v/>
      </c>
      <c r="H9" t="str">
        <f t="array" ref="H9">IFERROR(IF(SUM((InvoiceNo=$D9)*1)&lt;COUNTA($E$6:H$6),"",INDEX(ItemCode,SMALL(IF($D9=InvoiceNo,IF(ItemCode&lt;&gt;$D$5,ROW(ItemCode)-1)),COUNTA($E$6:H$6)))),"")</f>
        <v/>
      </c>
      <c r="I9" t="str">
        <f t="array" ref="I9">IFERROR(IF(SUM((InvoiceNo=$D9)*1)&lt;COUNTA($E$6:I$6),"",INDEX(ItemCode,SMALL(IF($D9=InvoiceNo,IF(ItemCode&lt;&gt;$D$5,ROW(ItemCode)-1)),COUNTA($E$6:I$6)))),"")</f>
        <v/>
      </c>
      <c r="J9" t="str">
        <f t="array" ref="J9">IFERROR(IF(SUM((InvoiceNo=$D9)*1)&lt;COUNTA($E$6:J$6),"",INDEX(ItemCode,SMALL(IF($D9=InvoiceNo,IF(ItemCode&lt;&gt;$D$5,ROW(ItemCode)-1)),COUNTA($E$6:J$6)))),"")</f>
        <v/>
      </c>
      <c r="K9" t="str">
        <f t="array" ref="K9">IFERROR(IF(SUM((InvoiceNo=$D9)*1)&lt;COUNTA($E$6:K$6),"",INDEX(ItemCode,SMALL(IF($D9=InvoiceNo,IF(ItemCode&lt;&gt;$D$5,ROW(ItemCode)-1)),COUNTA($E$6:K$6)))),"")</f>
        <v/>
      </c>
      <c r="L9" t="str">
        <f t="array" ref="L9">IFERROR(IF(SUM((InvoiceNo=$D9)*1)&lt;COUNTA($E$6:L$6),"",INDEX(ItemCode,SMALL(IF($D9=InvoiceNo,IF(ItemCode&lt;&gt;$D$5,ROW(ItemCode)-1)),COUNTA($E$6:L$6)))),"")</f>
        <v/>
      </c>
      <c r="M9" t="str">
        <f t="array" ref="M9">IFERROR(IF(SUM((InvoiceNo=$D9)*1)&lt;COUNTA($E$6:M$6),"",INDEX(ItemCode,SMALL(IF($D9=InvoiceNo,IF(ItemCode&lt;&gt;$D$5,ROW(ItemCode)-1)),COUNTA($E$6:M$6)))),"")</f>
        <v/>
      </c>
      <c r="N9" t="str">
        <f t="array" ref="N9">IFERROR(IF(SUM((InvoiceNo=$D9)*1)&lt;COUNTA($E$6:N$6),"",INDEX(ItemCode,SMALL(IF($D9=InvoiceNo,IF(ItemCode&lt;&gt;$D$5,ROW(ItemCode)-1)),COUNTA($E$6:N$6)))),"")</f>
        <v/>
      </c>
      <c r="O9" t="str">
        <f t="array" ref="O9">IFERROR(IF(SUM((InvoiceNo=$D9)*1)&lt;COUNTA($E$6:O$6),"",INDEX(ItemCode,SMALL(IF($D9=InvoiceNo,IF(ItemCode&lt;&gt;$D$5,ROW(ItemCode)-1)),COUNTA($E$6:O$6)))),"")</f>
        <v/>
      </c>
      <c r="P9" t="str">
        <f t="array" ref="P9">IFERROR(IF(SUM((InvoiceNo=$D9)*1)&lt;COUNTA($E$6:P$6),"",INDEX(ItemCode,SMALL(IF($D9=InvoiceNo,IF(ItemCode&lt;&gt;$D$5,ROW(ItemCode)-1)),COUNTA($E$6:P$6)))),"")</f>
        <v/>
      </c>
      <c r="Q9" t="str">
        <f t="array" ref="Q9">IFERROR(IF(SUM((InvoiceNo=$D9)*1)&lt;COUNTA($E$6:Q$6),"",INDEX(ItemCode,SMALL(IF($D9=InvoiceNo,IF(ItemCode&lt;&gt;$D$5,ROW(ItemCode)-1)),COUNTA($E$6:Q$6)))),"")</f>
        <v/>
      </c>
      <c r="R9" t="str">
        <f t="array" ref="R9">IFERROR(IF(SUM((InvoiceNo=$D9)*1)&lt;COUNTA($E$6:R$6),"",INDEX(ItemCode,SMALL(IF($D9=InvoiceNo,IF(ItemCode&lt;&gt;$D$5,ROW(ItemCode)-1)),COUNTA($E$6:R$6)))),"")</f>
        <v/>
      </c>
      <c r="S9" t="str">
        <f t="array" ref="S9">IFERROR(IF(SUM((InvoiceNo=$D9)*1)&lt;COUNTA($E$6:S$6),"",INDEX(ItemCode,SMALL(IF($D9=InvoiceNo,IF(ItemCode&lt;&gt;$D$5,ROW(ItemCode)-1)),COUNTA($E$6:S$6)))),"")</f>
        <v/>
      </c>
      <c r="T9" t="str">
        <f t="array" ref="T9">IFERROR(IF(SUM((InvoiceNo=$D9)*1)&lt;COUNTA($E$6:T$6),"",INDEX(ItemCode,SMALL(IF($D9=InvoiceNo,IF(ItemCode&lt;&gt;$D$5,ROW(ItemCode)-1)),COUNTA($E$6:T$6)))),"")</f>
        <v/>
      </c>
      <c r="U9" t="str">
        <f t="array" ref="U9">IFERROR(IF(SUM((InvoiceNo=$D9)*1)&lt;COUNTA($E$6:U$6),"",INDEX(ItemCode,SMALL(IF($D9=InvoiceNo,IF(ItemCode&lt;&gt;$D$5,ROW(ItemCode)-1)),COUNTA($E$6:U$6)))),"")</f>
        <v/>
      </c>
      <c r="V9" t="str">
        <f t="array" ref="V9">IFERROR(IF(SUM((InvoiceNo=$D9)*1)&lt;COUNTA($E$6:V$6),"",INDEX(ItemCode,SMALL(IF($D9=InvoiceNo,IF(ItemCode&lt;&gt;$D$5,ROW(ItemCode)-1)),COUNTA($E$6:V$6)))),"")</f>
        <v/>
      </c>
      <c r="W9" t="str">
        <f t="array" ref="W9">IFERROR(IF(SUM((InvoiceNo=$D9)*1)&lt;COUNTA($E$6:W$6),"",INDEX(ItemCode,SMALL(IF($D9=InvoiceNo,IF(ItemCode&lt;&gt;$D$5,ROW(ItemCode)-1)),COUNTA($E$6:W$6)))),"")</f>
        <v/>
      </c>
      <c r="X9" t="str">
        <f t="array" ref="X9">IFERROR(IF(SUM((InvoiceNo=$D9)*1)&lt;COUNTA($E$6:X$6),"",INDEX(ItemCode,SMALL(IF($D9=InvoiceNo,IF(ItemCode&lt;&gt;$D$5,ROW(ItemCode)-1)),COUNTA($E$6:X$6)))),"")</f>
        <v/>
      </c>
      <c r="Y9" t="str">
        <f t="array" ref="Y9">IFERROR(IF(SUM((InvoiceNo=$D9)*1)&lt;COUNTA($E$6:Y$6),"",INDEX(ItemCode,SMALL(IF($D9=InvoiceNo,IF(ItemCode&lt;&gt;$D$5,ROW(ItemCode)-1)),COUNTA($E$6:Y$6)))),"")</f>
        <v/>
      </c>
      <c r="Z9" t="str">
        <f t="array" ref="Z9">IFERROR(IF(SUM((InvoiceNo=$D9)*1)&lt;COUNTA($E$6:Z$6),"",INDEX(ItemCode,SMALL(IF($D9=InvoiceNo,IF(ItemCode&lt;&gt;$D$5,ROW(ItemCode)-1)),COUNTA($E$6:Z$6)))),"")</f>
        <v/>
      </c>
      <c r="AA9" t="str">
        <f t="array" ref="AA9">IFERROR(IF(SUM((InvoiceNo=$D9)*1)&lt;COUNTA($E$6:AA$6),"",INDEX(ItemCode,SMALL(IF($D9=InvoiceNo,IF(ItemCode&lt;&gt;$D$5,ROW(ItemCode)-1)),COUNTA($E$6:AA$6)))),"")</f>
        <v/>
      </c>
      <c r="AB9" t="str">
        <f t="array" ref="AB9">IFERROR(IF(SUM((InvoiceNo=$D9)*1)&lt;COUNTA($E$6:AB$6),"",INDEX(ItemCode,SMALL(IF($D9=InvoiceNo,IF(ItemCode&lt;&gt;$D$5,ROW(ItemCode)-1)),COUNTA($E$6:AB$6)))),"")</f>
        <v/>
      </c>
      <c r="AC9" t="str">
        <f t="array" ref="AC9">IFERROR(IF(SUM((InvoiceNo=$D9)*1)&lt;COUNTA($E$6:AC$6),"",INDEX(ItemCode,SMALL(IF($D9=InvoiceNo,IF(ItemCode&lt;&gt;$D$5,ROW(ItemCode)-1)),COUNTA($E$6:AC$6)))),"")</f>
        <v/>
      </c>
      <c r="AD9" t="str">
        <f t="array" ref="AD9">IFERROR(IF(SUM((InvoiceNo=$D9)*1)&lt;COUNTA($E$6:AD$6),"",INDEX(ItemCode,SMALL(IF($D9=InvoiceNo,IF(ItemCode&lt;&gt;$D$5,ROW(ItemCode)-1)),COUNTA($E$6:AD$6)))),"")</f>
        <v/>
      </c>
      <c r="AE9" t="str">
        <f t="array" ref="AE9">IFERROR(IF(SUM((InvoiceNo=$D9)*1)&lt;COUNTA($E$6:AE$6),"",INDEX(ItemCode,SMALL(IF($D9=InvoiceNo,IF(ItemCode&lt;&gt;$D$5,ROW(ItemCode)-1)),COUNTA($E$6:AE$6)))),"")</f>
        <v/>
      </c>
      <c r="AF9" t="str">
        <f t="array" ref="AF9">IFERROR(IF(SUM((InvoiceNo=$D9)*1)&lt;COUNTA($E$6:AF$6),"",INDEX(ItemCode,SMALL(IF($D9=InvoiceNo,IF(ItemCode&lt;&gt;$D$5,ROW(ItemCode)-1)),COUNTA($E$6:AF$6)))),"")</f>
        <v/>
      </c>
      <c r="AG9" t="str">
        <f t="array" ref="AG9">IFERROR(IF(SUM((InvoiceNo=$D9)*1)&lt;COUNTA($E$6:AG$6),"",INDEX(ItemCode,SMALL(IF($D9=InvoiceNo,IF(ItemCode&lt;&gt;$D$5,ROW(ItemCode)-1)),COUNTA($E$6:AG$6)))),"")</f>
        <v/>
      </c>
      <c r="AH9" t="str">
        <f t="array" ref="AH9">IFERROR(IF(SUM((InvoiceNo=$D9)*1)&lt;COUNTA($E$6:AH$6),"",INDEX(ItemCode,SMALL(IF($D9=InvoiceNo,IF(ItemCode&lt;&gt;$D$5,ROW(ItemCode)-1)),COUNTA($E$6:AH$6)))),"")</f>
        <v/>
      </c>
      <c r="AI9" t="str">
        <f t="array" ref="AI9">IFERROR(IF(SUM((InvoiceNo=$D9)*1)&lt;COUNTA($E$6:AI$6),"",INDEX(ItemCode,SMALL(IF($D9=InvoiceNo,IF(ItemCode&lt;&gt;$D$5,ROW(ItemCode)-1)),COUNTA($E$6:AI$6)))),"")</f>
        <v/>
      </c>
      <c r="AJ9" t="str">
        <f t="array" ref="AJ9">IFERROR(IF(SUM((InvoiceNo=$D9)*1)&lt;COUNTA($E$6:AJ$6),"",INDEX(ItemCode,SMALL(IF($D9=InvoiceNo,IF(ItemCode&lt;&gt;$D$5,ROW(ItemCode)-1)),COUNTA($E$6:AJ$6)))),"")</f>
        <v/>
      </c>
      <c r="AK9" t="str">
        <f t="array" ref="AK9">IFERROR(IF(SUM((InvoiceNo=$D9)*1)&lt;COUNTA($E$6:AK$6),"",INDEX(ItemCode,SMALL(IF($D9=InvoiceNo,IF(ItemCode&lt;&gt;$D$5,ROW(ItemCode)-1)),COUNTA($E$6:AK$6)))),"")</f>
        <v/>
      </c>
      <c r="AL9" t="str">
        <f t="array" ref="AL9">IFERROR(IF(SUM((InvoiceNo=$D9)*1)&lt;COUNTA($E$6:AL$6),"",INDEX(ItemCode,SMALL(IF($D9=InvoiceNo,IF(ItemCode&lt;&gt;$D$5,ROW(ItemCode)-1)),COUNTA($E$6:AL$6)))),"")</f>
        <v/>
      </c>
      <c r="AM9" t="str">
        <f t="array" ref="AM9">IFERROR(IF(SUM((InvoiceNo=$D9)*1)&lt;COUNTA($E$6:AM$6),"",INDEX(ItemCode,SMALL(IF($D9=InvoiceNo,IF(ItemCode&lt;&gt;$D$5,ROW(ItemCode)-1)),COUNTA($E$6:AM$6)))),"")</f>
        <v/>
      </c>
      <c r="AN9" t="str">
        <f t="array" ref="AN9">IFERROR(IF(SUM((InvoiceNo=$D9)*1)&lt;COUNTA($E$6:AN$6),"",INDEX(ItemCode,SMALL(IF($D9=InvoiceNo,IF(ItemCode&lt;&gt;$D$5,ROW(ItemCode)-1)),COUNTA($E$6:AN$6)))),"")</f>
        <v/>
      </c>
      <c r="AO9" t="str">
        <f t="array" ref="AO9">IFERROR(IF(SUM((InvoiceNo=$D9)*1)&lt;COUNTA($E$6:AO$6),"",INDEX(ItemCode,SMALL(IF($D9=InvoiceNo,IF(ItemCode&lt;&gt;$D$5,ROW(ItemCode)-1)),COUNTA($E$6:AO$6)))),"")</f>
        <v/>
      </c>
      <c r="AP9" t="str">
        <f t="array" ref="AP9">IFERROR(IF(SUM((InvoiceNo=$D9)*1)&lt;COUNTA($E$6:AP$6),"",INDEX(ItemCode,SMALL(IF($D9=InvoiceNo,IF(ItemCode&lt;&gt;$D$5,ROW(ItemCode)-1)),COUNTA($E$6:AP$6)))),"")</f>
        <v/>
      </c>
      <c r="AQ9" t="str">
        <f t="array" ref="AQ9">IFERROR(IF(SUM((InvoiceNo=$D9)*1)&lt;COUNTA($E$6:AQ$6),"",INDEX(ItemCode,SMALL(IF($D9=InvoiceNo,IF(ItemCode&lt;&gt;$D$5,ROW(ItemCode)-1)),COUNTA($E$6:AQ$6)))),"")</f>
        <v/>
      </c>
      <c r="AR9" t="str">
        <f t="array" ref="AR9">IFERROR(IF(SUM((InvoiceNo=$D9)*1)&lt;COUNTA($E$6:AR$6),"",INDEX(ItemCode,SMALL(IF($D9=InvoiceNo,IF(ItemCode&lt;&gt;$D$5,ROW(ItemCode)-1)),COUNTA($E$6:AR$6)))),"")</f>
        <v/>
      </c>
    </row>
    <row r="10" spans="2:44" x14ac:dyDescent="0.55000000000000004">
      <c r="B10" t="str">
        <f t="array" ref="B10">IF(D10="","",INDEX(BillToName,MATCH(D10,InvoiceBill,0)))</f>
        <v>CLIFFORD GETZ</v>
      </c>
      <c r="C10">
        <f t="array" ref="C10">IF(B10="","",SUM((B10=CustName)*(ItemCode='Model 1'!$D$5)*1))</f>
        <v>1</v>
      </c>
      <c r="D10" t="str">
        <f t="array" ref="D10">IFERROR(INDEX(InvoiceNo,SMALL(IF(ItemCode=$D$5,ROW(InvoiceNo)-1),ROW(4:4))),"")</f>
        <v>0000147</v>
      </c>
      <c r="E10" t="str">
        <f t="array" ref="E10">IFERROR(IF(SUM((InvoiceNo=$D10)*1)&lt;COUNTA($E$6:E$6),"",INDEX(ItemCode,SMALL(IF($D10=InvoiceNo,IF(ItemCode&lt;&gt;$D$5,ROW(ItemCode)-1)),COUNTA($E$6:E$6)))),"")</f>
        <v>25612-3-NYR</v>
      </c>
      <c r="F10" t="str">
        <f t="array" ref="F10">IFERROR(IF(SUM((InvoiceNo=$D10)*1)&lt;COUNTA($E$6:F$6),"",INDEX(ItemCode,SMALL(IF($D10=InvoiceNo,IF(ItemCode&lt;&gt;$D$5,ROW(ItemCode)-1)),COUNTA($E$6:F$6)))),"")</f>
        <v>QJ111SQ-1</v>
      </c>
      <c r="G10" t="str">
        <f t="array" ref="G10">IFERROR(IF(SUM((InvoiceNo=$D10)*1)&lt;COUNTA($E$6:G$6),"",INDEX(ItemCode,SMALL(IF($D10=InvoiceNo,IF(ItemCode&lt;&gt;$D$5,ROW(ItemCode)-1)),COUNTA($E$6:G$6)))),"")</f>
        <v>18635-111-406-N</v>
      </c>
      <c r="H10" t="str">
        <f t="array" ref="H10">IFERROR(IF(SUM((InvoiceNo=$D10)*1)&lt;COUNTA($E$6:H$6),"",INDEX(ItemCode,SMALL(IF($D10=InvoiceNo,IF(ItemCode&lt;&gt;$D$5,ROW(ItemCode)-1)),COUNTA($E$6:H$6)))),"")</f>
        <v>55215-50-EPR</v>
      </c>
      <c r="I10" t="str">
        <f t="array" ref="I10">IFERROR(IF(SUM((InvoiceNo=$D10)*1)&lt;COUNTA($E$6:I$6),"",INDEX(ItemCode,SMALL(IF($D10=InvoiceNo,IF(ItemCode&lt;&gt;$D$5,ROW(ItemCode)-1)),COUNTA($E$6:I$6)))),"")</f>
        <v>AI110025-VS</v>
      </c>
      <c r="J10" t="str">
        <f t="array" ref="J10">IFERROR(IF(SUM((InvoiceNo=$D10)*1)&lt;COUNTA($E$6:J$6),"",INDEX(ItemCode,SMALL(IF($D10=InvoiceNo,IF(ItemCode&lt;&gt;$D$5,ROW(ItemCode)-1)),COUNTA($E$6:J$6)))),"")</f>
        <v/>
      </c>
      <c r="K10" t="str">
        <f t="array" ref="K10">IFERROR(IF(SUM((InvoiceNo=$D10)*1)&lt;COUNTA($E$6:K$6),"",INDEX(ItemCode,SMALL(IF($D10=InvoiceNo,IF(ItemCode&lt;&gt;$D$5,ROW(ItemCode)-1)),COUNTA($E$6:K$6)))),"")</f>
        <v/>
      </c>
      <c r="L10" t="str">
        <f t="array" ref="L10">IFERROR(IF(SUM((InvoiceNo=$D10)*1)&lt;COUNTA($E$6:L$6),"",INDEX(ItemCode,SMALL(IF($D10=InvoiceNo,IF(ItemCode&lt;&gt;$D$5,ROW(ItemCode)-1)),COUNTA($E$6:L$6)))),"")</f>
        <v/>
      </c>
      <c r="M10" t="str">
        <f t="array" ref="M10">IFERROR(IF(SUM((InvoiceNo=$D10)*1)&lt;COUNTA($E$6:M$6),"",INDEX(ItemCode,SMALL(IF($D10=InvoiceNo,IF(ItemCode&lt;&gt;$D$5,ROW(ItemCode)-1)),COUNTA($E$6:M$6)))),"")</f>
        <v/>
      </c>
      <c r="N10" t="str">
        <f t="array" ref="N10">IFERROR(IF(SUM((InvoiceNo=$D10)*1)&lt;COUNTA($E$6:N$6),"",INDEX(ItemCode,SMALL(IF($D10=InvoiceNo,IF(ItemCode&lt;&gt;$D$5,ROW(ItemCode)-1)),COUNTA($E$6:N$6)))),"")</f>
        <v/>
      </c>
      <c r="O10" t="str">
        <f t="array" ref="O10">IFERROR(IF(SUM((InvoiceNo=$D10)*1)&lt;COUNTA($E$6:O$6),"",INDEX(ItemCode,SMALL(IF($D10=InvoiceNo,IF(ItemCode&lt;&gt;$D$5,ROW(ItemCode)-1)),COUNTA($E$6:O$6)))),"")</f>
        <v/>
      </c>
      <c r="P10" t="str">
        <f t="array" ref="P10">IFERROR(IF(SUM((InvoiceNo=$D10)*1)&lt;COUNTA($E$6:P$6),"",INDEX(ItemCode,SMALL(IF($D10=InvoiceNo,IF(ItemCode&lt;&gt;$D$5,ROW(ItemCode)-1)),COUNTA($E$6:P$6)))),"")</f>
        <v/>
      </c>
      <c r="Q10" t="str">
        <f t="array" ref="Q10">IFERROR(IF(SUM((InvoiceNo=$D10)*1)&lt;COUNTA($E$6:Q$6),"",INDEX(ItemCode,SMALL(IF($D10=InvoiceNo,IF(ItemCode&lt;&gt;$D$5,ROW(ItemCode)-1)),COUNTA($E$6:Q$6)))),"")</f>
        <v/>
      </c>
      <c r="R10" t="str">
        <f t="array" ref="R10">IFERROR(IF(SUM((InvoiceNo=$D10)*1)&lt;COUNTA($E$6:R$6),"",INDEX(ItemCode,SMALL(IF($D10=InvoiceNo,IF(ItemCode&lt;&gt;$D$5,ROW(ItemCode)-1)),COUNTA($E$6:R$6)))),"")</f>
        <v/>
      </c>
      <c r="S10" t="str">
        <f t="array" ref="S10">IFERROR(IF(SUM((InvoiceNo=$D10)*1)&lt;COUNTA($E$6:S$6),"",INDEX(ItemCode,SMALL(IF($D10=InvoiceNo,IF(ItemCode&lt;&gt;$D$5,ROW(ItemCode)-1)),COUNTA($E$6:S$6)))),"")</f>
        <v/>
      </c>
      <c r="T10" t="str">
        <f t="array" ref="T10">IFERROR(IF(SUM((InvoiceNo=$D10)*1)&lt;COUNTA($E$6:T$6),"",INDEX(ItemCode,SMALL(IF($D10=InvoiceNo,IF(ItemCode&lt;&gt;$D$5,ROW(ItemCode)-1)),COUNTA($E$6:T$6)))),"")</f>
        <v/>
      </c>
      <c r="U10" t="str">
        <f t="array" ref="U10">IFERROR(IF(SUM((InvoiceNo=$D10)*1)&lt;COUNTA($E$6:U$6),"",INDEX(ItemCode,SMALL(IF($D10=InvoiceNo,IF(ItemCode&lt;&gt;$D$5,ROW(ItemCode)-1)),COUNTA($E$6:U$6)))),"")</f>
        <v/>
      </c>
      <c r="V10" t="str">
        <f t="array" ref="V10">IFERROR(IF(SUM((InvoiceNo=$D10)*1)&lt;COUNTA($E$6:V$6),"",INDEX(ItemCode,SMALL(IF($D10=InvoiceNo,IF(ItemCode&lt;&gt;$D$5,ROW(ItemCode)-1)),COUNTA($E$6:V$6)))),"")</f>
        <v/>
      </c>
      <c r="W10" t="str">
        <f t="array" ref="W10">IFERROR(IF(SUM((InvoiceNo=$D10)*1)&lt;COUNTA($E$6:W$6),"",INDEX(ItemCode,SMALL(IF($D10=InvoiceNo,IF(ItemCode&lt;&gt;$D$5,ROW(ItemCode)-1)),COUNTA($E$6:W$6)))),"")</f>
        <v/>
      </c>
      <c r="X10" t="str">
        <f t="array" ref="X10">IFERROR(IF(SUM((InvoiceNo=$D10)*1)&lt;COUNTA($E$6:X$6),"",INDEX(ItemCode,SMALL(IF($D10=InvoiceNo,IF(ItemCode&lt;&gt;$D$5,ROW(ItemCode)-1)),COUNTA($E$6:X$6)))),"")</f>
        <v/>
      </c>
      <c r="Y10" t="str">
        <f t="array" ref="Y10">IFERROR(IF(SUM((InvoiceNo=$D10)*1)&lt;COUNTA($E$6:Y$6),"",INDEX(ItemCode,SMALL(IF($D10=InvoiceNo,IF(ItemCode&lt;&gt;$D$5,ROW(ItemCode)-1)),COUNTA($E$6:Y$6)))),"")</f>
        <v/>
      </c>
      <c r="Z10" t="str">
        <f t="array" ref="Z10">IFERROR(IF(SUM((InvoiceNo=$D10)*1)&lt;COUNTA($E$6:Z$6),"",INDEX(ItemCode,SMALL(IF($D10=InvoiceNo,IF(ItemCode&lt;&gt;$D$5,ROW(ItemCode)-1)),COUNTA($E$6:Z$6)))),"")</f>
        <v/>
      </c>
      <c r="AA10" t="str">
        <f t="array" ref="AA10">IFERROR(IF(SUM((InvoiceNo=$D10)*1)&lt;COUNTA($E$6:AA$6),"",INDEX(ItemCode,SMALL(IF($D10=InvoiceNo,IF(ItemCode&lt;&gt;$D$5,ROW(ItemCode)-1)),COUNTA($E$6:AA$6)))),"")</f>
        <v/>
      </c>
      <c r="AB10" t="str">
        <f t="array" ref="AB10">IFERROR(IF(SUM((InvoiceNo=$D10)*1)&lt;COUNTA($E$6:AB$6),"",INDEX(ItemCode,SMALL(IF($D10=InvoiceNo,IF(ItemCode&lt;&gt;$D$5,ROW(ItemCode)-1)),COUNTA($E$6:AB$6)))),"")</f>
        <v/>
      </c>
      <c r="AC10" t="str">
        <f t="array" ref="AC10">IFERROR(IF(SUM((InvoiceNo=$D10)*1)&lt;COUNTA($E$6:AC$6),"",INDEX(ItemCode,SMALL(IF($D10=InvoiceNo,IF(ItemCode&lt;&gt;$D$5,ROW(ItemCode)-1)),COUNTA($E$6:AC$6)))),"")</f>
        <v/>
      </c>
      <c r="AD10" t="str">
        <f t="array" ref="AD10">IFERROR(IF(SUM((InvoiceNo=$D10)*1)&lt;COUNTA($E$6:AD$6),"",INDEX(ItemCode,SMALL(IF($D10=InvoiceNo,IF(ItemCode&lt;&gt;$D$5,ROW(ItemCode)-1)),COUNTA($E$6:AD$6)))),"")</f>
        <v/>
      </c>
      <c r="AE10" t="str">
        <f t="array" ref="AE10">IFERROR(IF(SUM((InvoiceNo=$D10)*1)&lt;COUNTA($E$6:AE$6),"",INDEX(ItemCode,SMALL(IF($D10=InvoiceNo,IF(ItemCode&lt;&gt;$D$5,ROW(ItemCode)-1)),COUNTA($E$6:AE$6)))),"")</f>
        <v/>
      </c>
      <c r="AF10" t="str">
        <f t="array" ref="AF10">IFERROR(IF(SUM((InvoiceNo=$D10)*1)&lt;COUNTA($E$6:AF$6),"",INDEX(ItemCode,SMALL(IF($D10=InvoiceNo,IF(ItemCode&lt;&gt;$D$5,ROW(ItemCode)-1)),COUNTA($E$6:AF$6)))),"")</f>
        <v/>
      </c>
      <c r="AG10" t="str">
        <f t="array" ref="AG10">IFERROR(IF(SUM((InvoiceNo=$D10)*1)&lt;COUNTA($E$6:AG$6),"",INDEX(ItemCode,SMALL(IF($D10=InvoiceNo,IF(ItemCode&lt;&gt;$D$5,ROW(ItemCode)-1)),COUNTA($E$6:AG$6)))),"")</f>
        <v/>
      </c>
      <c r="AH10" t="str">
        <f t="array" ref="AH10">IFERROR(IF(SUM((InvoiceNo=$D10)*1)&lt;COUNTA($E$6:AH$6),"",INDEX(ItemCode,SMALL(IF($D10=InvoiceNo,IF(ItemCode&lt;&gt;$D$5,ROW(ItemCode)-1)),COUNTA($E$6:AH$6)))),"")</f>
        <v/>
      </c>
      <c r="AI10" t="str">
        <f t="array" ref="AI10">IFERROR(IF(SUM((InvoiceNo=$D10)*1)&lt;COUNTA($E$6:AI$6),"",INDEX(ItemCode,SMALL(IF($D10=InvoiceNo,IF(ItemCode&lt;&gt;$D$5,ROW(ItemCode)-1)),COUNTA($E$6:AI$6)))),"")</f>
        <v/>
      </c>
      <c r="AJ10" t="str">
        <f t="array" ref="AJ10">IFERROR(IF(SUM((InvoiceNo=$D10)*1)&lt;COUNTA($E$6:AJ$6),"",INDEX(ItemCode,SMALL(IF($D10=InvoiceNo,IF(ItemCode&lt;&gt;$D$5,ROW(ItemCode)-1)),COUNTA($E$6:AJ$6)))),"")</f>
        <v/>
      </c>
      <c r="AK10" t="str">
        <f t="array" ref="AK10">IFERROR(IF(SUM((InvoiceNo=$D10)*1)&lt;COUNTA($E$6:AK$6),"",INDEX(ItemCode,SMALL(IF($D10=InvoiceNo,IF(ItemCode&lt;&gt;$D$5,ROW(ItemCode)-1)),COUNTA($E$6:AK$6)))),"")</f>
        <v/>
      </c>
      <c r="AL10" t="str">
        <f t="array" ref="AL10">IFERROR(IF(SUM((InvoiceNo=$D10)*1)&lt;COUNTA($E$6:AL$6),"",INDEX(ItemCode,SMALL(IF($D10=InvoiceNo,IF(ItemCode&lt;&gt;$D$5,ROW(ItemCode)-1)),COUNTA($E$6:AL$6)))),"")</f>
        <v/>
      </c>
      <c r="AM10" t="str">
        <f t="array" ref="AM10">IFERROR(IF(SUM((InvoiceNo=$D10)*1)&lt;COUNTA($E$6:AM$6),"",INDEX(ItemCode,SMALL(IF($D10=InvoiceNo,IF(ItemCode&lt;&gt;$D$5,ROW(ItemCode)-1)),COUNTA($E$6:AM$6)))),"")</f>
        <v/>
      </c>
      <c r="AN10" t="str">
        <f t="array" ref="AN10">IFERROR(IF(SUM((InvoiceNo=$D10)*1)&lt;COUNTA($E$6:AN$6),"",INDEX(ItemCode,SMALL(IF($D10=InvoiceNo,IF(ItemCode&lt;&gt;$D$5,ROW(ItemCode)-1)),COUNTA($E$6:AN$6)))),"")</f>
        <v/>
      </c>
      <c r="AO10" t="str">
        <f t="array" ref="AO10">IFERROR(IF(SUM((InvoiceNo=$D10)*1)&lt;COUNTA($E$6:AO$6),"",INDEX(ItemCode,SMALL(IF($D10=InvoiceNo,IF(ItemCode&lt;&gt;$D$5,ROW(ItemCode)-1)),COUNTA($E$6:AO$6)))),"")</f>
        <v/>
      </c>
      <c r="AP10" t="str">
        <f t="array" ref="AP10">IFERROR(IF(SUM((InvoiceNo=$D10)*1)&lt;COUNTA($E$6:AP$6),"",INDEX(ItemCode,SMALL(IF($D10=InvoiceNo,IF(ItemCode&lt;&gt;$D$5,ROW(ItemCode)-1)),COUNTA($E$6:AP$6)))),"")</f>
        <v/>
      </c>
      <c r="AQ10" t="str">
        <f t="array" ref="AQ10">IFERROR(IF(SUM((InvoiceNo=$D10)*1)&lt;COUNTA($E$6:AQ$6),"",INDEX(ItemCode,SMALL(IF($D10=InvoiceNo,IF(ItemCode&lt;&gt;$D$5,ROW(ItemCode)-1)),COUNTA($E$6:AQ$6)))),"")</f>
        <v/>
      </c>
      <c r="AR10" t="str">
        <f t="array" ref="AR10">IFERROR(IF(SUM((InvoiceNo=$D10)*1)&lt;COUNTA($E$6:AR$6),"",INDEX(ItemCode,SMALL(IF($D10=InvoiceNo,IF(ItemCode&lt;&gt;$D$5,ROW(ItemCode)-1)),COUNTA($E$6:AR$6)))),"")</f>
        <v/>
      </c>
    </row>
    <row r="11" spans="2:44" x14ac:dyDescent="0.55000000000000004">
      <c r="B11" t="str">
        <f t="array" ref="B11">IF(D11="","",INDEX(BillToName,MATCH(D11,InvoiceBill,0)))</f>
        <v>MURPHY TRACTOR &amp; EQUIPMENT</v>
      </c>
      <c r="C11">
        <f t="array" ref="C11">IF(B11="","",SUM((B11=CustName)*(ItemCode='Model 1'!$D$5)*1))</f>
        <v>1</v>
      </c>
      <c r="D11" t="str">
        <f t="array" ref="D11">IFERROR(INDEX(InvoiceNo,SMALL(IF(ItemCode=$D$5,ROW(InvoiceNo)-1),ROW(5:5))),"")</f>
        <v>0000201</v>
      </c>
      <c r="E11" t="str">
        <f t="array" ref="E11">IFERROR(IF(SUM((InvoiceNo=$D11)*1)&lt;COUNTA($E$6:E$6),"",INDEX(ItemCode,SMALL(IF($D11=InvoiceNo,IF(ItemCode&lt;&gt;$D$5,ROW(ItemCode)-1)),COUNTA($E$6:E$6)))),"")</f>
        <v>18635-111-406-N</v>
      </c>
      <c r="F11" t="str">
        <f t="array" ref="F11">IFERROR(IF(SUM((InvoiceNo=$D11)*1)&lt;COUNTA($E$6:F$6),"",INDEX(ItemCode,SMALL(IF($D11=InvoiceNo,IF(ItemCode&lt;&gt;$D$5,ROW(ItemCode)-1)),COUNTA($E$6:F$6)))),"")</f>
        <v>TXA8004VK</v>
      </c>
      <c r="G11" t="str">
        <f t="array" ref="G11">IFERROR(IF(SUM((InvoiceNo=$D11)*1)&lt;COUNTA($E$6:G$6),"",INDEX(ItemCode,SMALL(IF($D11=InvoiceNo,IF(ItemCode&lt;&gt;$D$5,ROW(ItemCode)-1)),COUNTA($E$6:G$6)))),"")</f>
        <v>25608-4-NYR</v>
      </c>
      <c r="H11" t="str">
        <f t="array" ref="H11">IFERROR(IF(SUM((InvoiceNo=$D11)*1)&lt;COUNTA($E$6:H$6),"",INDEX(ItemCode,SMALL(IF($D11=InvoiceNo,IF(ItemCode&lt;&gt;$D$5,ROW(ItemCode)-1)),COUNTA($E$6:H$6)))),"")</f>
        <v>GHMT075FPT</v>
      </c>
      <c r="I11" t="str">
        <f t="array" ref="I11">IFERROR(IF(SUM((InvoiceNo=$D11)*1)&lt;COUNTA($E$6:I$6),"",INDEX(ItemCode,SMALL(IF($D11=InvoiceNo,IF(ItemCode&lt;&gt;$D$5,ROW(ItemCode)-1)),COUNTA($E$6:I$6)))),"")</f>
        <v>LSTM075-30</v>
      </c>
      <c r="J11" t="str">
        <f t="array" ref="J11">IFERROR(IF(SUM((InvoiceNo=$D11)*1)&lt;COUNTA($E$6:J$6),"",INDEX(ItemCode,SMALL(IF($D11=InvoiceNo,IF(ItemCode&lt;&gt;$D$5,ROW(ItemCode)-1)),COUNTA($E$6:J$6)))),"")</f>
        <v/>
      </c>
      <c r="K11" t="str">
        <f t="array" ref="K11">IFERROR(IF(SUM((InvoiceNo=$D11)*1)&lt;COUNTA($E$6:K$6),"",INDEX(ItemCode,SMALL(IF($D11=InvoiceNo,IF(ItemCode&lt;&gt;$D$5,ROW(ItemCode)-1)),COUNTA($E$6:K$6)))),"")</f>
        <v/>
      </c>
      <c r="L11" t="str">
        <f t="array" ref="L11">IFERROR(IF(SUM((InvoiceNo=$D11)*1)&lt;COUNTA($E$6:L$6),"",INDEX(ItemCode,SMALL(IF($D11=InvoiceNo,IF(ItemCode&lt;&gt;$D$5,ROW(ItemCode)-1)),COUNTA($E$6:L$6)))),"")</f>
        <v/>
      </c>
      <c r="M11" t="str">
        <f t="array" ref="M11">IFERROR(IF(SUM((InvoiceNo=$D11)*1)&lt;COUNTA($E$6:M$6),"",INDEX(ItemCode,SMALL(IF($D11=InvoiceNo,IF(ItemCode&lt;&gt;$D$5,ROW(ItemCode)-1)),COUNTA($E$6:M$6)))),"")</f>
        <v/>
      </c>
      <c r="N11" t="str">
        <f t="array" ref="N11">IFERROR(IF(SUM((InvoiceNo=$D11)*1)&lt;COUNTA($E$6:N$6),"",INDEX(ItemCode,SMALL(IF($D11=InvoiceNo,IF(ItemCode&lt;&gt;$D$5,ROW(ItemCode)-1)),COUNTA($E$6:N$6)))),"")</f>
        <v/>
      </c>
      <c r="O11" t="str">
        <f t="array" ref="O11">IFERROR(IF(SUM((InvoiceNo=$D11)*1)&lt;COUNTA($E$6:O$6),"",INDEX(ItemCode,SMALL(IF($D11=InvoiceNo,IF(ItemCode&lt;&gt;$D$5,ROW(ItemCode)-1)),COUNTA($E$6:O$6)))),"")</f>
        <v/>
      </c>
      <c r="P11" t="str">
        <f t="array" ref="P11">IFERROR(IF(SUM((InvoiceNo=$D11)*1)&lt;COUNTA($E$6:P$6),"",INDEX(ItemCode,SMALL(IF($D11=InvoiceNo,IF(ItemCode&lt;&gt;$D$5,ROW(ItemCode)-1)),COUNTA($E$6:P$6)))),"")</f>
        <v/>
      </c>
      <c r="Q11" t="str">
        <f t="array" ref="Q11">IFERROR(IF(SUM((InvoiceNo=$D11)*1)&lt;COUNTA($E$6:Q$6),"",INDEX(ItemCode,SMALL(IF($D11=InvoiceNo,IF(ItemCode&lt;&gt;$D$5,ROW(ItemCode)-1)),COUNTA($E$6:Q$6)))),"")</f>
        <v/>
      </c>
      <c r="R11" t="str">
        <f t="array" ref="R11">IFERROR(IF(SUM((InvoiceNo=$D11)*1)&lt;COUNTA($E$6:R$6),"",INDEX(ItemCode,SMALL(IF($D11=InvoiceNo,IF(ItemCode&lt;&gt;$D$5,ROW(ItemCode)-1)),COUNTA($E$6:R$6)))),"")</f>
        <v/>
      </c>
      <c r="S11" t="str">
        <f t="array" ref="S11">IFERROR(IF(SUM((InvoiceNo=$D11)*1)&lt;COUNTA($E$6:S$6),"",INDEX(ItemCode,SMALL(IF($D11=InvoiceNo,IF(ItemCode&lt;&gt;$D$5,ROW(ItemCode)-1)),COUNTA($E$6:S$6)))),"")</f>
        <v/>
      </c>
      <c r="T11" t="str">
        <f t="array" ref="T11">IFERROR(IF(SUM((InvoiceNo=$D11)*1)&lt;COUNTA($E$6:T$6),"",INDEX(ItemCode,SMALL(IF($D11=InvoiceNo,IF(ItemCode&lt;&gt;$D$5,ROW(ItemCode)-1)),COUNTA($E$6:T$6)))),"")</f>
        <v/>
      </c>
      <c r="U11" t="str">
        <f t="array" ref="U11">IFERROR(IF(SUM((InvoiceNo=$D11)*1)&lt;COUNTA($E$6:U$6),"",INDEX(ItemCode,SMALL(IF($D11=InvoiceNo,IF(ItemCode&lt;&gt;$D$5,ROW(ItemCode)-1)),COUNTA($E$6:U$6)))),"")</f>
        <v/>
      </c>
      <c r="V11" t="str">
        <f t="array" ref="V11">IFERROR(IF(SUM((InvoiceNo=$D11)*1)&lt;COUNTA($E$6:V$6),"",INDEX(ItemCode,SMALL(IF($D11=InvoiceNo,IF(ItemCode&lt;&gt;$D$5,ROW(ItemCode)-1)),COUNTA($E$6:V$6)))),"")</f>
        <v/>
      </c>
      <c r="W11" t="str">
        <f t="array" ref="W11">IFERROR(IF(SUM((InvoiceNo=$D11)*1)&lt;COUNTA($E$6:W$6),"",INDEX(ItemCode,SMALL(IF($D11=InvoiceNo,IF(ItemCode&lt;&gt;$D$5,ROW(ItemCode)-1)),COUNTA($E$6:W$6)))),"")</f>
        <v/>
      </c>
      <c r="X11" t="str">
        <f t="array" ref="X11">IFERROR(IF(SUM((InvoiceNo=$D11)*1)&lt;COUNTA($E$6:X$6),"",INDEX(ItemCode,SMALL(IF($D11=InvoiceNo,IF(ItemCode&lt;&gt;$D$5,ROW(ItemCode)-1)),COUNTA($E$6:X$6)))),"")</f>
        <v/>
      </c>
      <c r="Y11" t="str">
        <f t="array" ref="Y11">IFERROR(IF(SUM((InvoiceNo=$D11)*1)&lt;COUNTA($E$6:Y$6),"",INDEX(ItemCode,SMALL(IF($D11=InvoiceNo,IF(ItemCode&lt;&gt;$D$5,ROW(ItemCode)-1)),COUNTA($E$6:Y$6)))),"")</f>
        <v/>
      </c>
      <c r="Z11" t="str">
        <f t="array" ref="Z11">IFERROR(IF(SUM((InvoiceNo=$D11)*1)&lt;COUNTA($E$6:Z$6),"",INDEX(ItemCode,SMALL(IF($D11=InvoiceNo,IF(ItemCode&lt;&gt;$D$5,ROW(ItemCode)-1)),COUNTA($E$6:Z$6)))),"")</f>
        <v/>
      </c>
      <c r="AA11" t="str">
        <f t="array" ref="AA11">IFERROR(IF(SUM((InvoiceNo=$D11)*1)&lt;COUNTA($E$6:AA$6),"",INDEX(ItemCode,SMALL(IF($D11=InvoiceNo,IF(ItemCode&lt;&gt;$D$5,ROW(ItemCode)-1)),COUNTA($E$6:AA$6)))),"")</f>
        <v/>
      </c>
      <c r="AB11" t="str">
        <f t="array" ref="AB11">IFERROR(IF(SUM((InvoiceNo=$D11)*1)&lt;COUNTA($E$6:AB$6),"",INDEX(ItemCode,SMALL(IF($D11=InvoiceNo,IF(ItemCode&lt;&gt;$D$5,ROW(ItemCode)-1)),COUNTA($E$6:AB$6)))),"")</f>
        <v/>
      </c>
      <c r="AC11" t="str">
        <f t="array" ref="AC11">IFERROR(IF(SUM((InvoiceNo=$D11)*1)&lt;COUNTA($E$6:AC$6),"",INDEX(ItemCode,SMALL(IF($D11=InvoiceNo,IF(ItemCode&lt;&gt;$D$5,ROW(ItemCode)-1)),COUNTA($E$6:AC$6)))),"")</f>
        <v/>
      </c>
      <c r="AD11" t="str">
        <f t="array" ref="AD11">IFERROR(IF(SUM((InvoiceNo=$D11)*1)&lt;COUNTA($E$6:AD$6),"",INDEX(ItemCode,SMALL(IF($D11=InvoiceNo,IF(ItemCode&lt;&gt;$D$5,ROW(ItemCode)-1)),COUNTA($E$6:AD$6)))),"")</f>
        <v/>
      </c>
      <c r="AE11" t="str">
        <f t="array" ref="AE11">IFERROR(IF(SUM((InvoiceNo=$D11)*1)&lt;COUNTA($E$6:AE$6),"",INDEX(ItemCode,SMALL(IF($D11=InvoiceNo,IF(ItemCode&lt;&gt;$D$5,ROW(ItemCode)-1)),COUNTA($E$6:AE$6)))),"")</f>
        <v/>
      </c>
      <c r="AF11" t="str">
        <f t="array" ref="AF11">IFERROR(IF(SUM((InvoiceNo=$D11)*1)&lt;COUNTA($E$6:AF$6),"",INDEX(ItemCode,SMALL(IF($D11=InvoiceNo,IF(ItemCode&lt;&gt;$D$5,ROW(ItemCode)-1)),COUNTA($E$6:AF$6)))),"")</f>
        <v/>
      </c>
      <c r="AG11" t="str">
        <f t="array" ref="AG11">IFERROR(IF(SUM((InvoiceNo=$D11)*1)&lt;COUNTA($E$6:AG$6),"",INDEX(ItemCode,SMALL(IF($D11=InvoiceNo,IF(ItemCode&lt;&gt;$D$5,ROW(ItemCode)-1)),COUNTA($E$6:AG$6)))),"")</f>
        <v/>
      </c>
      <c r="AH11" t="str">
        <f t="array" ref="AH11">IFERROR(IF(SUM((InvoiceNo=$D11)*1)&lt;COUNTA($E$6:AH$6),"",INDEX(ItemCode,SMALL(IF($D11=InvoiceNo,IF(ItemCode&lt;&gt;$D$5,ROW(ItemCode)-1)),COUNTA($E$6:AH$6)))),"")</f>
        <v/>
      </c>
      <c r="AI11" t="str">
        <f t="array" ref="AI11">IFERROR(IF(SUM((InvoiceNo=$D11)*1)&lt;COUNTA($E$6:AI$6),"",INDEX(ItemCode,SMALL(IF($D11=InvoiceNo,IF(ItemCode&lt;&gt;$D$5,ROW(ItemCode)-1)),COUNTA($E$6:AI$6)))),"")</f>
        <v/>
      </c>
      <c r="AJ11" t="str">
        <f t="array" ref="AJ11">IFERROR(IF(SUM((InvoiceNo=$D11)*1)&lt;COUNTA($E$6:AJ$6),"",INDEX(ItemCode,SMALL(IF($D11=InvoiceNo,IF(ItemCode&lt;&gt;$D$5,ROW(ItemCode)-1)),COUNTA($E$6:AJ$6)))),"")</f>
        <v/>
      </c>
      <c r="AK11" t="str">
        <f t="array" ref="AK11">IFERROR(IF(SUM((InvoiceNo=$D11)*1)&lt;COUNTA($E$6:AK$6),"",INDEX(ItemCode,SMALL(IF($D11=InvoiceNo,IF(ItemCode&lt;&gt;$D$5,ROW(ItemCode)-1)),COUNTA($E$6:AK$6)))),"")</f>
        <v/>
      </c>
      <c r="AL11" t="str">
        <f t="array" ref="AL11">IFERROR(IF(SUM((InvoiceNo=$D11)*1)&lt;COUNTA($E$6:AL$6),"",INDEX(ItemCode,SMALL(IF($D11=InvoiceNo,IF(ItemCode&lt;&gt;$D$5,ROW(ItemCode)-1)),COUNTA($E$6:AL$6)))),"")</f>
        <v/>
      </c>
      <c r="AM11" t="str">
        <f t="array" ref="AM11">IFERROR(IF(SUM((InvoiceNo=$D11)*1)&lt;COUNTA($E$6:AM$6),"",INDEX(ItemCode,SMALL(IF($D11=InvoiceNo,IF(ItemCode&lt;&gt;$D$5,ROW(ItemCode)-1)),COUNTA($E$6:AM$6)))),"")</f>
        <v/>
      </c>
      <c r="AN11" t="str">
        <f t="array" ref="AN11">IFERROR(IF(SUM((InvoiceNo=$D11)*1)&lt;COUNTA($E$6:AN$6),"",INDEX(ItemCode,SMALL(IF($D11=InvoiceNo,IF(ItemCode&lt;&gt;$D$5,ROW(ItemCode)-1)),COUNTA($E$6:AN$6)))),"")</f>
        <v/>
      </c>
      <c r="AO11" t="str">
        <f t="array" ref="AO11">IFERROR(IF(SUM((InvoiceNo=$D11)*1)&lt;COUNTA($E$6:AO$6),"",INDEX(ItemCode,SMALL(IF($D11=InvoiceNo,IF(ItemCode&lt;&gt;$D$5,ROW(ItemCode)-1)),COUNTA($E$6:AO$6)))),"")</f>
        <v/>
      </c>
      <c r="AP11" t="str">
        <f t="array" ref="AP11">IFERROR(IF(SUM((InvoiceNo=$D11)*1)&lt;COUNTA($E$6:AP$6),"",INDEX(ItemCode,SMALL(IF($D11=InvoiceNo,IF(ItemCode&lt;&gt;$D$5,ROW(ItemCode)-1)),COUNTA($E$6:AP$6)))),"")</f>
        <v/>
      </c>
      <c r="AQ11" t="str">
        <f t="array" ref="AQ11">IFERROR(IF(SUM((InvoiceNo=$D11)*1)&lt;COUNTA($E$6:AQ$6),"",INDEX(ItemCode,SMALL(IF($D11=InvoiceNo,IF(ItemCode&lt;&gt;$D$5,ROW(ItemCode)-1)),COUNTA($E$6:AQ$6)))),"")</f>
        <v/>
      </c>
      <c r="AR11" t="str">
        <f t="array" ref="AR11">IFERROR(IF(SUM((InvoiceNo=$D11)*1)&lt;COUNTA($E$6:AR$6),"",INDEX(ItemCode,SMALL(IF($D11=InvoiceNo,IF(ItemCode&lt;&gt;$D$5,ROW(ItemCode)-1)),COUNTA($E$6:AR$6)))),"")</f>
        <v/>
      </c>
    </row>
    <row r="12" spans="2:44" x14ac:dyDescent="0.55000000000000004">
      <c r="B12" t="str">
        <f t="array" ref="B12">IF(D12="","",INDEX(BillToName,MATCH(D12,InvoiceBill,0)))</f>
        <v>Miguel Sarabia</v>
      </c>
      <c r="C12">
        <f t="array" ref="C12">IF(B12="","",SUM((B12=CustName)*(ItemCode='Model 1'!$D$5)*1))</f>
        <v>1</v>
      </c>
      <c r="D12" t="str">
        <f t="array" ref="D12">IFERROR(INDEX(InvoiceNo,SMALL(IF(ItemCode=$D$5,ROW(InvoiceNo)-1),ROW(6:6))),"")</f>
        <v>0000223</v>
      </c>
      <c r="E12" t="str">
        <f t="array" ref="E12">IFERROR(IF(SUM((InvoiceNo=$D12)*1)&lt;COUNTA($E$6:E$6),"",INDEX(ItemCode,SMALL(IF($D12=InvoiceNo,IF(ItemCode&lt;&gt;$D$5,ROW(ItemCode)-1)),COUNTA($E$6:E$6)))),"")</f>
        <v>23120-3/4-PP</v>
      </c>
      <c r="F12" t="str">
        <f t="array" ref="F12">IFERROR(IF(SUM((InvoiceNo=$D12)*1)&lt;COUNTA($E$6:F$6),"",INDEX(ItemCode,SMALL(IF($D12=InvoiceNo,IF(ItemCode&lt;&gt;$D$5,ROW(ItemCode)-1)),COUNTA($E$6:F$6)))),"")</f>
        <v>XR11004-VS</v>
      </c>
      <c r="G12" t="str">
        <f t="array" ref="G12">IFERROR(IF(SUM((InvoiceNo=$D12)*1)&lt;COUNTA($E$6:G$6),"",INDEX(ItemCode,SMALL(IF($D12=InvoiceNo,IF(ItemCode&lt;&gt;$D$5,ROW(ItemCode)-1)),COUNTA($E$6:G$6)))),"")</f>
        <v>XR11008-VS</v>
      </c>
      <c r="H12" t="str">
        <f t="array" ref="H12">IFERROR(IF(SUM((InvoiceNo=$D12)*1)&lt;COUNTA($E$6:H$6),"",INDEX(ItemCode,SMALL(IF($D12=InvoiceNo,IF(ItemCode&lt;&gt;$D$5,ROW(ItemCode)-1)),COUNTA($E$6:H$6)))),"")</f>
        <v>25612-2-NYR</v>
      </c>
      <c r="I12" t="str">
        <f t="array" ref="I12">IFERROR(IF(SUM((InvoiceNo=$D12)*1)&lt;COUNTA($E$6:I$6),"",INDEX(ItemCode,SMALL(IF($D12=InvoiceNo,IF(ItemCode&lt;&gt;$D$5,ROW(ItemCode)-1)),COUNTA($E$6:I$6)))),"")</f>
        <v>55215-50-EPR</v>
      </c>
      <c r="J12" t="str">
        <f t="array" ref="J12">IFERROR(IF(SUM((InvoiceNo=$D12)*1)&lt;COUNTA($E$6:J$6),"",INDEX(ItemCode,SMALL(IF($D12=InvoiceNo,IF(ItemCode&lt;&gt;$D$5,ROW(ItemCode)-1)),COUNTA($E$6:J$6)))),"")</f>
        <v>18635-111-406-N</v>
      </c>
      <c r="K12" t="str">
        <f t="array" ref="K12">IFERROR(IF(SUM((InvoiceNo=$D12)*1)&lt;COUNTA($E$6:K$6),"",INDEX(ItemCode,SMALL(IF($D12=InvoiceNo,IF(ItemCode&lt;&gt;$D$5,ROW(ItemCode)-1)),COUNTA($E$6:K$6)))),"")</f>
        <v>18637-113-406-N</v>
      </c>
      <c r="L12" t="str">
        <f t="array" ref="L12">IFERROR(IF(SUM((InvoiceNo=$D12)*1)&lt;COUNTA($E$6:L$6),"",INDEX(ItemCode,SMALL(IF($D12=InvoiceNo,IF(ItemCode&lt;&gt;$D$5,ROW(ItemCode)-1)),COUNTA($E$6:L$6)))),"")</f>
        <v>23890</v>
      </c>
      <c r="M12" t="str">
        <f t="array" ref="M12">IFERROR(IF(SUM((InvoiceNo=$D12)*1)&lt;COUNTA($E$6:M$6),"",INDEX(ItemCode,SMALL(IF($D12=InvoiceNo,IF(ItemCode&lt;&gt;$D$5,ROW(ItemCode)-1)),COUNTA($E$6:M$6)))),"")</f>
        <v>L85-038</v>
      </c>
      <c r="N12" t="str">
        <f t="array" ref="N12">IFERROR(IF(SUM((InvoiceNo=$D12)*1)&lt;COUNTA($E$6:N$6),"",INDEX(ItemCode,SMALL(IF($D12=InvoiceNo,IF(ItemCode&lt;&gt;$D$5,ROW(ItemCode)-1)),COUNTA($E$6:N$6)))),"")</f>
        <v>L85-050</v>
      </c>
      <c r="O12" t="str">
        <f t="array" ref="O12">IFERROR(IF(SUM((InvoiceNo=$D12)*1)&lt;COUNTA($E$6:O$6),"",INDEX(ItemCode,SMALL(IF($D12=InvoiceNo,IF(ItemCode&lt;&gt;$D$5,ROW(ItemCode)-1)),COUNTA($E$6:O$6)))),"")</f>
        <v>L85-075</v>
      </c>
      <c r="P12" t="str">
        <f t="array" ref="P12">IFERROR(IF(SUM((InvoiceNo=$D12)*1)&lt;COUNTA($E$6:P$6),"",INDEX(ItemCode,SMALL(IF($D12=InvoiceNo,IF(ItemCode&lt;&gt;$D$5,ROW(ItemCode)-1)),COUNTA($E$6:P$6)))),"")</f>
        <v>AA43L-AL8</v>
      </c>
      <c r="Q12" t="str">
        <f t="array" ref="Q12">IFERROR(IF(SUM((InvoiceNo=$D12)*1)&lt;COUNTA($E$6:Q$6),"",INDEX(ItemCode,SMALL(IF($D12=InvoiceNo,IF(ItemCode&lt;&gt;$D$5,ROW(ItemCode)-1)),COUNTA($E$6:Q$6)))),"")</f>
        <v/>
      </c>
      <c r="R12" t="str">
        <f t="array" ref="R12">IFERROR(IF(SUM((InvoiceNo=$D12)*1)&lt;COUNTA($E$6:R$6),"",INDEX(ItemCode,SMALL(IF($D12=InvoiceNo,IF(ItemCode&lt;&gt;$D$5,ROW(ItemCode)-1)),COUNTA($E$6:R$6)))),"")</f>
        <v/>
      </c>
      <c r="S12" t="str">
        <f t="array" ref="S12">IFERROR(IF(SUM((InvoiceNo=$D12)*1)&lt;COUNTA($E$6:S$6),"",INDEX(ItemCode,SMALL(IF($D12=InvoiceNo,IF(ItemCode&lt;&gt;$D$5,ROW(ItemCode)-1)),COUNTA($E$6:S$6)))),"")</f>
        <v/>
      </c>
      <c r="T12" t="str">
        <f t="array" ref="T12">IFERROR(IF(SUM((InvoiceNo=$D12)*1)&lt;COUNTA($E$6:T$6),"",INDEX(ItemCode,SMALL(IF($D12=InvoiceNo,IF(ItemCode&lt;&gt;$D$5,ROW(ItemCode)-1)),COUNTA($E$6:T$6)))),"")</f>
        <v/>
      </c>
      <c r="U12" t="str">
        <f t="array" ref="U12">IFERROR(IF(SUM((InvoiceNo=$D12)*1)&lt;COUNTA($E$6:U$6),"",INDEX(ItemCode,SMALL(IF($D12=InvoiceNo,IF(ItemCode&lt;&gt;$D$5,ROW(ItemCode)-1)),COUNTA($E$6:U$6)))),"")</f>
        <v/>
      </c>
      <c r="V12" t="str">
        <f t="array" ref="V12">IFERROR(IF(SUM((InvoiceNo=$D12)*1)&lt;COUNTA($E$6:V$6),"",INDEX(ItemCode,SMALL(IF($D12=InvoiceNo,IF(ItemCode&lt;&gt;$D$5,ROW(ItemCode)-1)),COUNTA($E$6:V$6)))),"")</f>
        <v/>
      </c>
      <c r="W12" t="str">
        <f t="array" ref="W12">IFERROR(IF(SUM((InvoiceNo=$D12)*1)&lt;COUNTA($E$6:W$6),"",INDEX(ItemCode,SMALL(IF($D12=InvoiceNo,IF(ItemCode&lt;&gt;$D$5,ROW(ItemCode)-1)),COUNTA($E$6:W$6)))),"")</f>
        <v/>
      </c>
      <c r="X12" t="str">
        <f t="array" ref="X12">IFERROR(IF(SUM((InvoiceNo=$D12)*1)&lt;COUNTA($E$6:X$6),"",INDEX(ItemCode,SMALL(IF($D12=InvoiceNo,IF(ItemCode&lt;&gt;$D$5,ROW(ItemCode)-1)),COUNTA($E$6:X$6)))),"")</f>
        <v/>
      </c>
      <c r="Y12" t="str">
        <f t="array" ref="Y12">IFERROR(IF(SUM((InvoiceNo=$D12)*1)&lt;COUNTA($E$6:Y$6),"",INDEX(ItemCode,SMALL(IF($D12=InvoiceNo,IF(ItemCode&lt;&gt;$D$5,ROW(ItemCode)-1)),COUNTA($E$6:Y$6)))),"")</f>
        <v/>
      </c>
      <c r="Z12" t="str">
        <f t="array" ref="Z12">IFERROR(IF(SUM((InvoiceNo=$D12)*1)&lt;COUNTA($E$6:Z$6),"",INDEX(ItemCode,SMALL(IF($D12=InvoiceNo,IF(ItemCode&lt;&gt;$D$5,ROW(ItemCode)-1)),COUNTA($E$6:Z$6)))),"")</f>
        <v/>
      </c>
      <c r="AA12" t="str">
        <f t="array" ref="AA12">IFERROR(IF(SUM((InvoiceNo=$D12)*1)&lt;COUNTA($E$6:AA$6),"",INDEX(ItemCode,SMALL(IF($D12=InvoiceNo,IF(ItemCode&lt;&gt;$D$5,ROW(ItemCode)-1)),COUNTA($E$6:AA$6)))),"")</f>
        <v/>
      </c>
      <c r="AB12" t="str">
        <f t="array" ref="AB12">IFERROR(IF(SUM((InvoiceNo=$D12)*1)&lt;COUNTA($E$6:AB$6),"",INDEX(ItemCode,SMALL(IF($D12=InvoiceNo,IF(ItemCode&lt;&gt;$D$5,ROW(ItemCode)-1)),COUNTA($E$6:AB$6)))),"")</f>
        <v/>
      </c>
      <c r="AC12" t="str">
        <f t="array" ref="AC12">IFERROR(IF(SUM((InvoiceNo=$D12)*1)&lt;COUNTA($E$6:AC$6),"",INDEX(ItemCode,SMALL(IF($D12=InvoiceNo,IF(ItemCode&lt;&gt;$D$5,ROW(ItemCode)-1)),COUNTA($E$6:AC$6)))),"")</f>
        <v/>
      </c>
      <c r="AD12" t="str">
        <f t="array" ref="AD12">IFERROR(IF(SUM((InvoiceNo=$D12)*1)&lt;COUNTA($E$6:AD$6),"",INDEX(ItemCode,SMALL(IF($D12=InvoiceNo,IF(ItemCode&lt;&gt;$D$5,ROW(ItemCode)-1)),COUNTA($E$6:AD$6)))),"")</f>
        <v/>
      </c>
      <c r="AE12" t="str">
        <f t="array" ref="AE12">IFERROR(IF(SUM((InvoiceNo=$D12)*1)&lt;COUNTA($E$6:AE$6),"",INDEX(ItemCode,SMALL(IF($D12=InvoiceNo,IF(ItemCode&lt;&gt;$D$5,ROW(ItemCode)-1)),COUNTA($E$6:AE$6)))),"")</f>
        <v/>
      </c>
      <c r="AF12" t="str">
        <f t="array" ref="AF12">IFERROR(IF(SUM((InvoiceNo=$D12)*1)&lt;COUNTA($E$6:AF$6),"",INDEX(ItemCode,SMALL(IF($D12=InvoiceNo,IF(ItemCode&lt;&gt;$D$5,ROW(ItemCode)-1)),COUNTA($E$6:AF$6)))),"")</f>
        <v/>
      </c>
      <c r="AG12" t="str">
        <f t="array" ref="AG12">IFERROR(IF(SUM((InvoiceNo=$D12)*1)&lt;COUNTA($E$6:AG$6),"",INDEX(ItemCode,SMALL(IF($D12=InvoiceNo,IF(ItemCode&lt;&gt;$D$5,ROW(ItemCode)-1)),COUNTA($E$6:AG$6)))),"")</f>
        <v/>
      </c>
      <c r="AH12" t="str">
        <f t="array" ref="AH12">IFERROR(IF(SUM((InvoiceNo=$D12)*1)&lt;COUNTA($E$6:AH$6),"",INDEX(ItemCode,SMALL(IF($D12=InvoiceNo,IF(ItemCode&lt;&gt;$D$5,ROW(ItemCode)-1)),COUNTA($E$6:AH$6)))),"")</f>
        <v/>
      </c>
      <c r="AI12" t="str">
        <f t="array" ref="AI12">IFERROR(IF(SUM((InvoiceNo=$D12)*1)&lt;COUNTA($E$6:AI$6),"",INDEX(ItemCode,SMALL(IF($D12=InvoiceNo,IF(ItemCode&lt;&gt;$D$5,ROW(ItemCode)-1)),COUNTA($E$6:AI$6)))),"")</f>
        <v/>
      </c>
      <c r="AJ12" t="str">
        <f t="array" ref="AJ12">IFERROR(IF(SUM((InvoiceNo=$D12)*1)&lt;COUNTA($E$6:AJ$6),"",INDEX(ItemCode,SMALL(IF($D12=InvoiceNo,IF(ItemCode&lt;&gt;$D$5,ROW(ItemCode)-1)),COUNTA($E$6:AJ$6)))),"")</f>
        <v/>
      </c>
      <c r="AK12" t="str">
        <f t="array" ref="AK12">IFERROR(IF(SUM((InvoiceNo=$D12)*1)&lt;COUNTA($E$6:AK$6),"",INDEX(ItemCode,SMALL(IF($D12=InvoiceNo,IF(ItemCode&lt;&gt;$D$5,ROW(ItemCode)-1)),COUNTA($E$6:AK$6)))),"")</f>
        <v/>
      </c>
      <c r="AL12" t="str">
        <f t="array" ref="AL12">IFERROR(IF(SUM((InvoiceNo=$D12)*1)&lt;COUNTA($E$6:AL$6),"",INDEX(ItemCode,SMALL(IF($D12=InvoiceNo,IF(ItemCode&lt;&gt;$D$5,ROW(ItemCode)-1)),COUNTA($E$6:AL$6)))),"")</f>
        <v/>
      </c>
      <c r="AM12" t="str">
        <f t="array" ref="AM12">IFERROR(IF(SUM((InvoiceNo=$D12)*1)&lt;COUNTA($E$6:AM$6),"",INDEX(ItemCode,SMALL(IF($D12=InvoiceNo,IF(ItemCode&lt;&gt;$D$5,ROW(ItemCode)-1)),COUNTA($E$6:AM$6)))),"")</f>
        <v/>
      </c>
      <c r="AN12" t="str">
        <f t="array" ref="AN12">IFERROR(IF(SUM((InvoiceNo=$D12)*1)&lt;COUNTA($E$6:AN$6),"",INDEX(ItemCode,SMALL(IF($D12=InvoiceNo,IF(ItemCode&lt;&gt;$D$5,ROW(ItemCode)-1)),COUNTA($E$6:AN$6)))),"")</f>
        <v/>
      </c>
      <c r="AO12" t="str">
        <f t="array" ref="AO12">IFERROR(IF(SUM((InvoiceNo=$D12)*1)&lt;COUNTA($E$6:AO$6),"",INDEX(ItemCode,SMALL(IF($D12=InvoiceNo,IF(ItemCode&lt;&gt;$D$5,ROW(ItemCode)-1)),COUNTA($E$6:AO$6)))),"")</f>
        <v/>
      </c>
      <c r="AP12" t="str">
        <f t="array" ref="AP12">IFERROR(IF(SUM((InvoiceNo=$D12)*1)&lt;COUNTA($E$6:AP$6),"",INDEX(ItemCode,SMALL(IF($D12=InvoiceNo,IF(ItemCode&lt;&gt;$D$5,ROW(ItemCode)-1)),COUNTA($E$6:AP$6)))),"")</f>
        <v/>
      </c>
      <c r="AQ12" t="str">
        <f t="array" ref="AQ12">IFERROR(IF(SUM((InvoiceNo=$D12)*1)&lt;COUNTA($E$6:AQ$6),"",INDEX(ItemCode,SMALL(IF($D12=InvoiceNo,IF(ItemCode&lt;&gt;$D$5,ROW(ItemCode)-1)),COUNTA($E$6:AQ$6)))),"")</f>
        <v/>
      </c>
      <c r="AR12" t="str">
        <f t="array" ref="AR12">IFERROR(IF(SUM((InvoiceNo=$D12)*1)&lt;COUNTA($E$6:AR$6),"",INDEX(ItemCode,SMALL(IF($D12=InvoiceNo,IF(ItemCode&lt;&gt;$D$5,ROW(ItemCode)-1)),COUNTA($E$6:AR$6)))),"")</f>
        <v/>
      </c>
    </row>
    <row r="13" spans="2:44" x14ac:dyDescent="0.55000000000000004">
      <c r="B13" t="str">
        <f t="array" ref="B13">IF(D13="","",INDEX(BillToName,MATCH(D13,InvoiceBill,0)))</f>
        <v>Derek Breitwieser</v>
      </c>
      <c r="C13">
        <f t="array" ref="C13">IF(B13="","",SUM((B13=CustName)*(ItemCode='Model 1'!$D$5)*1))</f>
        <v>2</v>
      </c>
      <c r="D13" t="str">
        <f t="array" ref="D13">IFERROR(INDEX(InvoiceNo,SMALL(IF(ItemCode=$D$5,ROW(InvoiceNo)-1),ROW(7:7))),"")</f>
        <v>0000249</v>
      </c>
      <c r="E13" t="str">
        <f t="array" ref="E13">IFERROR(IF(SUM((InvoiceNo=$D13)*1)&lt;COUNTA($E$6:E$6),"",INDEX(ItemCode,SMALL(IF($D13=InvoiceNo,IF(ItemCode&lt;&gt;$D$5,ROW(ItemCode)-1)),COUNTA($E$6:E$6)))),"")</f>
        <v>QJ111SQ-1</v>
      </c>
      <c r="F13" t="str">
        <f t="array" ref="F13">IFERROR(IF(SUM((InvoiceNo=$D13)*1)&lt;COUNTA($E$6:F$6),"",INDEX(ItemCode,SMALL(IF($D13=InvoiceNo,IF(ItemCode&lt;&gt;$D$5,ROW(ItemCode)-1)),COUNTA($E$6:F$6)))),"")</f>
        <v>18635-111-406-N</v>
      </c>
      <c r="G13" t="str">
        <f t="array" ref="G13">IFERROR(IF(SUM((InvoiceNo=$D13)*1)&lt;COUNTA($E$6:G$6),"",INDEX(ItemCode,SMALL(IF($D13=InvoiceNo,IF(ItemCode&lt;&gt;$D$5,ROW(ItemCode)-1)),COUNTA($E$6:G$6)))),"")</f>
        <v/>
      </c>
      <c r="H13" t="str">
        <f t="array" ref="H13">IFERROR(IF(SUM((InvoiceNo=$D13)*1)&lt;COUNTA($E$6:H$6),"",INDEX(ItemCode,SMALL(IF($D13=InvoiceNo,IF(ItemCode&lt;&gt;$D$5,ROW(ItemCode)-1)),COUNTA($E$6:H$6)))),"")</f>
        <v/>
      </c>
      <c r="I13" t="str">
        <f t="array" ref="I13">IFERROR(IF(SUM((InvoiceNo=$D13)*1)&lt;COUNTA($E$6:I$6),"",INDEX(ItemCode,SMALL(IF($D13=InvoiceNo,IF(ItemCode&lt;&gt;$D$5,ROW(ItemCode)-1)),COUNTA($E$6:I$6)))),"")</f>
        <v/>
      </c>
      <c r="J13" t="str">
        <f t="array" ref="J13">IFERROR(IF(SUM((InvoiceNo=$D13)*1)&lt;COUNTA($E$6:J$6),"",INDEX(ItemCode,SMALL(IF($D13=InvoiceNo,IF(ItemCode&lt;&gt;$D$5,ROW(ItemCode)-1)),COUNTA($E$6:J$6)))),"")</f>
        <v/>
      </c>
      <c r="K13" t="str">
        <f t="array" ref="K13">IFERROR(IF(SUM((InvoiceNo=$D13)*1)&lt;COUNTA($E$6:K$6),"",INDEX(ItemCode,SMALL(IF($D13=InvoiceNo,IF(ItemCode&lt;&gt;$D$5,ROW(ItemCode)-1)),COUNTA($E$6:K$6)))),"")</f>
        <v/>
      </c>
      <c r="L13" t="str">
        <f t="array" ref="L13">IFERROR(IF(SUM((InvoiceNo=$D13)*1)&lt;COUNTA($E$6:L$6),"",INDEX(ItemCode,SMALL(IF($D13=InvoiceNo,IF(ItemCode&lt;&gt;$D$5,ROW(ItemCode)-1)),COUNTA($E$6:L$6)))),"")</f>
        <v/>
      </c>
      <c r="M13" t="str">
        <f t="array" ref="M13">IFERROR(IF(SUM((InvoiceNo=$D13)*1)&lt;COUNTA($E$6:M$6),"",INDEX(ItemCode,SMALL(IF($D13=InvoiceNo,IF(ItemCode&lt;&gt;$D$5,ROW(ItemCode)-1)),COUNTA($E$6:M$6)))),"")</f>
        <v/>
      </c>
      <c r="N13" t="str">
        <f t="array" ref="N13">IFERROR(IF(SUM((InvoiceNo=$D13)*1)&lt;COUNTA($E$6:N$6),"",INDEX(ItemCode,SMALL(IF($D13=InvoiceNo,IF(ItemCode&lt;&gt;$D$5,ROW(ItemCode)-1)),COUNTA($E$6:N$6)))),"")</f>
        <v/>
      </c>
      <c r="O13" t="str">
        <f t="array" ref="O13">IFERROR(IF(SUM((InvoiceNo=$D13)*1)&lt;COUNTA($E$6:O$6),"",INDEX(ItemCode,SMALL(IF($D13=InvoiceNo,IF(ItemCode&lt;&gt;$D$5,ROW(ItemCode)-1)),COUNTA($E$6:O$6)))),"")</f>
        <v/>
      </c>
      <c r="P13" t="str">
        <f t="array" ref="P13">IFERROR(IF(SUM((InvoiceNo=$D13)*1)&lt;COUNTA($E$6:P$6),"",INDEX(ItemCode,SMALL(IF($D13=InvoiceNo,IF(ItemCode&lt;&gt;$D$5,ROW(ItemCode)-1)),COUNTA($E$6:P$6)))),"")</f>
        <v/>
      </c>
      <c r="Q13" t="str">
        <f t="array" ref="Q13">IFERROR(IF(SUM((InvoiceNo=$D13)*1)&lt;COUNTA($E$6:Q$6),"",INDEX(ItemCode,SMALL(IF($D13=InvoiceNo,IF(ItemCode&lt;&gt;$D$5,ROW(ItemCode)-1)),COUNTA($E$6:Q$6)))),"")</f>
        <v/>
      </c>
      <c r="R13" t="str">
        <f t="array" ref="R13">IFERROR(IF(SUM((InvoiceNo=$D13)*1)&lt;COUNTA($E$6:R$6),"",INDEX(ItemCode,SMALL(IF($D13=InvoiceNo,IF(ItemCode&lt;&gt;$D$5,ROW(ItemCode)-1)),COUNTA($E$6:R$6)))),"")</f>
        <v/>
      </c>
      <c r="S13" t="str">
        <f t="array" ref="S13">IFERROR(IF(SUM((InvoiceNo=$D13)*1)&lt;COUNTA($E$6:S$6),"",INDEX(ItemCode,SMALL(IF($D13=InvoiceNo,IF(ItemCode&lt;&gt;$D$5,ROW(ItemCode)-1)),COUNTA($E$6:S$6)))),"")</f>
        <v/>
      </c>
      <c r="T13" t="str">
        <f t="array" ref="T13">IFERROR(IF(SUM((InvoiceNo=$D13)*1)&lt;COUNTA($E$6:T$6),"",INDEX(ItemCode,SMALL(IF($D13=InvoiceNo,IF(ItemCode&lt;&gt;$D$5,ROW(ItemCode)-1)),COUNTA($E$6:T$6)))),"")</f>
        <v/>
      </c>
      <c r="U13" t="str">
        <f t="array" ref="U13">IFERROR(IF(SUM((InvoiceNo=$D13)*1)&lt;COUNTA($E$6:U$6),"",INDEX(ItemCode,SMALL(IF($D13=InvoiceNo,IF(ItemCode&lt;&gt;$D$5,ROW(ItemCode)-1)),COUNTA($E$6:U$6)))),"")</f>
        <v/>
      </c>
      <c r="V13" t="str">
        <f t="array" ref="V13">IFERROR(IF(SUM((InvoiceNo=$D13)*1)&lt;COUNTA($E$6:V$6),"",INDEX(ItemCode,SMALL(IF($D13=InvoiceNo,IF(ItemCode&lt;&gt;$D$5,ROW(ItemCode)-1)),COUNTA($E$6:V$6)))),"")</f>
        <v/>
      </c>
      <c r="W13" t="str">
        <f t="array" ref="W13">IFERROR(IF(SUM((InvoiceNo=$D13)*1)&lt;COUNTA($E$6:W$6),"",INDEX(ItemCode,SMALL(IF($D13=InvoiceNo,IF(ItemCode&lt;&gt;$D$5,ROW(ItemCode)-1)),COUNTA($E$6:W$6)))),"")</f>
        <v/>
      </c>
      <c r="X13" t="str">
        <f t="array" ref="X13">IFERROR(IF(SUM((InvoiceNo=$D13)*1)&lt;COUNTA($E$6:X$6),"",INDEX(ItemCode,SMALL(IF($D13=InvoiceNo,IF(ItemCode&lt;&gt;$D$5,ROW(ItemCode)-1)),COUNTA($E$6:X$6)))),"")</f>
        <v/>
      </c>
      <c r="Y13" t="str">
        <f t="array" ref="Y13">IFERROR(IF(SUM((InvoiceNo=$D13)*1)&lt;COUNTA($E$6:Y$6),"",INDEX(ItemCode,SMALL(IF($D13=InvoiceNo,IF(ItemCode&lt;&gt;$D$5,ROW(ItemCode)-1)),COUNTA($E$6:Y$6)))),"")</f>
        <v/>
      </c>
      <c r="Z13" t="str">
        <f t="array" ref="Z13">IFERROR(IF(SUM((InvoiceNo=$D13)*1)&lt;COUNTA($E$6:Z$6),"",INDEX(ItemCode,SMALL(IF($D13=InvoiceNo,IF(ItemCode&lt;&gt;$D$5,ROW(ItemCode)-1)),COUNTA($E$6:Z$6)))),"")</f>
        <v/>
      </c>
      <c r="AA13" t="str">
        <f t="array" ref="AA13">IFERROR(IF(SUM((InvoiceNo=$D13)*1)&lt;COUNTA($E$6:AA$6),"",INDEX(ItemCode,SMALL(IF($D13=InvoiceNo,IF(ItemCode&lt;&gt;$D$5,ROW(ItemCode)-1)),COUNTA($E$6:AA$6)))),"")</f>
        <v/>
      </c>
      <c r="AB13" t="str">
        <f t="array" ref="AB13">IFERROR(IF(SUM((InvoiceNo=$D13)*1)&lt;COUNTA($E$6:AB$6),"",INDEX(ItemCode,SMALL(IF($D13=InvoiceNo,IF(ItemCode&lt;&gt;$D$5,ROW(ItemCode)-1)),COUNTA($E$6:AB$6)))),"")</f>
        <v/>
      </c>
      <c r="AC13" t="str">
        <f t="array" ref="AC13">IFERROR(IF(SUM((InvoiceNo=$D13)*1)&lt;COUNTA($E$6:AC$6),"",INDEX(ItemCode,SMALL(IF($D13=InvoiceNo,IF(ItemCode&lt;&gt;$D$5,ROW(ItemCode)-1)),COUNTA($E$6:AC$6)))),"")</f>
        <v/>
      </c>
      <c r="AD13" t="str">
        <f t="array" ref="AD13">IFERROR(IF(SUM((InvoiceNo=$D13)*1)&lt;COUNTA($E$6:AD$6),"",INDEX(ItemCode,SMALL(IF($D13=InvoiceNo,IF(ItemCode&lt;&gt;$D$5,ROW(ItemCode)-1)),COUNTA($E$6:AD$6)))),"")</f>
        <v/>
      </c>
      <c r="AE13" t="str">
        <f t="array" ref="AE13">IFERROR(IF(SUM((InvoiceNo=$D13)*1)&lt;COUNTA($E$6:AE$6),"",INDEX(ItemCode,SMALL(IF($D13=InvoiceNo,IF(ItemCode&lt;&gt;$D$5,ROW(ItemCode)-1)),COUNTA($E$6:AE$6)))),"")</f>
        <v/>
      </c>
      <c r="AF13" t="str">
        <f t="array" ref="AF13">IFERROR(IF(SUM((InvoiceNo=$D13)*1)&lt;COUNTA($E$6:AF$6),"",INDEX(ItemCode,SMALL(IF($D13=InvoiceNo,IF(ItemCode&lt;&gt;$D$5,ROW(ItemCode)-1)),COUNTA($E$6:AF$6)))),"")</f>
        <v/>
      </c>
      <c r="AG13" t="str">
        <f t="array" ref="AG13">IFERROR(IF(SUM((InvoiceNo=$D13)*1)&lt;COUNTA($E$6:AG$6),"",INDEX(ItemCode,SMALL(IF($D13=InvoiceNo,IF(ItemCode&lt;&gt;$D$5,ROW(ItemCode)-1)),COUNTA($E$6:AG$6)))),"")</f>
        <v/>
      </c>
      <c r="AH13" t="str">
        <f t="array" ref="AH13">IFERROR(IF(SUM((InvoiceNo=$D13)*1)&lt;COUNTA($E$6:AH$6),"",INDEX(ItemCode,SMALL(IF($D13=InvoiceNo,IF(ItemCode&lt;&gt;$D$5,ROW(ItemCode)-1)),COUNTA($E$6:AH$6)))),"")</f>
        <v/>
      </c>
      <c r="AI13" t="str">
        <f t="array" ref="AI13">IFERROR(IF(SUM((InvoiceNo=$D13)*1)&lt;COUNTA($E$6:AI$6),"",INDEX(ItemCode,SMALL(IF($D13=InvoiceNo,IF(ItemCode&lt;&gt;$D$5,ROW(ItemCode)-1)),COUNTA($E$6:AI$6)))),"")</f>
        <v/>
      </c>
      <c r="AJ13" t="str">
        <f t="array" ref="AJ13">IFERROR(IF(SUM((InvoiceNo=$D13)*1)&lt;COUNTA($E$6:AJ$6),"",INDEX(ItemCode,SMALL(IF($D13=InvoiceNo,IF(ItemCode&lt;&gt;$D$5,ROW(ItemCode)-1)),COUNTA($E$6:AJ$6)))),"")</f>
        <v/>
      </c>
      <c r="AK13" t="str">
        <f t="array" ref="AK13">IFERROR(IF(SUM((InvoiceNo=$D13)*1)&lt;COUNTA($E$6:AK$6),"",INDEX(ItemCode,SMALL(IF($D13=InvoiceNo,IF(ItemCode&lt;&gt;$D$5,ROW(ItemCode)-1)),COUNTA($E$6:AK$6)))),"")</f>
        <v/>
      </c>
      <c r="AL13" t="str">
        <f t="array" ref="AL13">IFERROR(IF(SUM((InvoiceNo=$D13)*1)&lt;COUNTA($E$6:AL$6),"",INDEX(ItemCode,SMALL(IF($D13=InvoiceNo,IF(ItemCode&lt;&gt;$D$5,ROW(ItemCode)-1)),COUNTA($E$6:AL$6)))),"")</f>
        <v/>
      </c>
      <c r="AM13" t="str">
        <f t="array" ref="AM13">IFERROR(IF(SUM((InvoiceNo=$D13)*1)&lt;COUNTA($E$6:AM$6),"",INDEX(ItemCode,SMALL(IF($D13=InvoiceNo,IF(ItemCode&lt;&gt;$D$5,ROW(ItemCode)-1)),COUNTA($E$6:AM$6)))),"")</f>
        <v/>
      </c>
      <c r="AN13" t="str">
        <f t="array" ref="AN13">IFERROR(IF(SUM((InvoiceNo=$D13)*1)&lt;COUNTA($E$6:AN$6),"",INDEX(ItemCode,SMALL(IF($D13=InvoiceNo,IF(ItemCode&lt;&gt;$D$5,ROW(ItemCode)-1)),COUNTA($E$6:AN$6)))),"")</f>
        <v/>
      </c>
      <c r="AO13" t="str">
        <f t="array" ref="AO13">IFERROR(IF(SUM((InvoiceNo=$D13)*1)&lt;COUNTA($E$6:AO$6),"",INDEX(ItemCode,SMALL(IF($D13=InvoiceNo,IF(ItemCode&lt;&gt;$D$5,ROW(ItemCode)-1)),COUNTA($E$6:AO$6)))),"")</f>
        <v/>
      </c>
      <c r="AP13" t="str">
        <f t="array" ref="AP13">IFERROR(IF(SUM((InvoiceNo=$D13)*1)&lt;COUNTA($E$6:AP$6),"",INDEX(ItemCode,SMALL(IF($D13=InvoiceNo,IF(ItemCode&lt;&gt;$D$5,ROW(ItemCode)-1)),COUNTA($E$6:AP$6)))),"")</f>
        <v/>
      </c>
      <c r="AQ13" t="str">
        <f t="array" ref="AQ13">IFERROR(IF(SUM((InvoiceNo=$D13)*1)&lt;COUNTA($E$6:AQ$6),"",INDEX(ItemCode,SMALL(IF($D13=InvoiceNo,IF(ItemCode&lt;&gt;$D$5,ROW(ItemCode)-1)),COUNTA($E$6:AQ$6)))),"")</f>
        <v/>
      </c>
      <c r="AR13" t="str">
        <f t="array" ref="AR13">IFERROR(IF(SUM((InvoiceNo=$D13)*1)&lt;COUNTA($E$6:AR$6),"",INDEX(ItemCode,SMALL(IF($D13=InvoiceNo,IF(ItemCode&lt;&gt;$D$5,ROW(ItemCode)-1)),COUNTA($E$6:AR$6)))),"")</f>
        <v/>
      </c>
    </row>
    <row r="14" spans="2:44" x14ac:dyDescent="0.55000000000000004">
      <c r="B14" t="str">
        <f t="array" ref="B14">IF(D14="","",INDEX(BillToName,MATCH(D14,InvoiceBill,0)))</f>
        <v>Derek Breitwieser</v>
      </c>
      <c r="C14">
        <f t="array" ref="C14">IF(B14="","",SUM((B14=CustName)*(ItemCode='Model 1'!$D$5)*1))</f>
        <v>2</v>
      </c>
      <c r="D14" t="str">
        <f t="array" ref="D14">IFERROR(INDEX(InvoiceNo,SMALL(IF(ItemCode=$D$5,ROW(InvoiceNo)-1),ROW(8:8))),"")</f>
        <v>0000264</v>
      </c>
      <c r="E14" t="str">
        <f t="array" ref="E14">IFERROR(IF(SUM((InvoiceNo=$D14)*1)&lt;COUNTA($E$6:E$6),"",INDEX(ItemCode,SMALL(IF($D14=InvoiceNo,IF(ItemCode&lt;&gt;$D$5,ROW(ItemCode)-1)),COUNTA($E$6:E$6)))),"")</f>
        <v>QJ111SQ-1</v>
      </c>
      <c r="F14" t="str">
        <f t="array" ref="F14">IFERROR(IF(SUM((InvoiceNo=$D14)*1)&lt;COUNTA($E$6:F$6),"",INDEX(ItemCode,SMALL(IF($D14=InvoiceNo,IF(ItemCode&lt;&gt;$D$5,ROW(ItemCode)-1)),COUNTA($E$6:F$6)))),"")</f>
        <v/>
      </c>
      <c r="G14" t="str">
        <f t="array" ref="G14">IFERROR(IF(SUM((InvoiceNo=$D14)*1)&lt;COUNTA($E$6:G$6),"",INDEX(ItemCode,SMALL(IF($D14=InvoiceNo,IF(ItemCode&lt;&gt;$D$5,ROW(ItemCode)-1)),COUNTA($E$6:G$6)))),"")</f>
        <v/>
      </c>
      <c r="H14" t="str">
        <f t="array" ref="H14">IFERROR(IF(SUM((InvoiceNo=$D14)*1)&lt;COUNTA($E$6:H$6),"",INDEX(ItemCode,SMALL(IF($D14=InvoiceNo,IF(ItemCode&lt;&gt;$D$5,ROW(ItemCode)-1)),COUNTA($E$6:H$6)))),"")</f>
        <v/>
      </c>
      <c r="I14" t="str">
        <f t="array" ref="I14">IFERROR(IF(SUM((InvoiceNo=$D14)*1)&lt;COUNTA($E$6:I$6),"",INDEX(ItemCode,SMALL(IF($D14=InvoiceNo,IF(ItemCode&lt;&gt;$D$5,ROW(ItemCode)-1)),COUNTA($E$6:I$6)))),"")</f>
        <v/>
      </c>
      <c r="J14" t="str">
        <f t="array" ref="J14">IFERROR(IF(SUM((InvoiceNo=$D14)*1)&lt;COUNTA($E$6:J$6),"",INDEX(ItemCode,SMALL(IF($D14=InvoiceNo,IF(ItemCode&lt;&gt;$D$5,ROW(ItemCode)-1)),COUNTA($E$6:J$6)))),"")</f>
        <v/>
      </c>
      <c r="K14" t="str">
        <f t="array" ref="K14">IFERROR(IF(SUM((InvoiceNo=$D14)*1)&lt;COUNTA($E$6:K$6),"",INDEX(ItemCode,SMALL(IF($D14=InvoiceNo,IF(ItemCode&lt;&gt;$D$5,ROW(ItemCode)-1)),COUNTA($E$6:K$6)))),"")</f>
        <v/>
      </c>
      <c r="L14" t="str">
        <f t="array" ref="L14">IFERROR(IF(SUM((InvoiceNo=$D14)*1)&lt;COUNTA($E$6:L$6),"",INDEX(ItemCode,SMALL(IF($D14=InvoiceNo,IF(ItemCode&lt;&gt;$D$5,ROW(ItemCode)-1)),COUNTA($E$6:L$6)))),"")</f>
        <v/>
      </c>
      <c r="M14" t="str">
        <f t="array" ref="M14">IFERROR(IF(SUM((InvoiceNo=$D14)*1)&lt;COUNTA($E$6:M$6),"",INDEX(ItemCode,SMALL(IF($D14=InvoiceNo,IF(ItemCode&lt;&gt;$D$5,ROW(ItemCode)-1)),COUNTA($E$6:M$6)))),"")</f>
        <v/>
      </c>
      <c r="N14" t="str">
        <f t="array" ref="N14">IFERROR(IF(SUM((InvoiceNo=$D14)*1)&lt;COUNTA($E$6:N$6),"",INDEX(ItemCode,SMALL(IF($D14=InvoiceNo,IF(ItemCode&lt;&gt;$D$5,ROW(ItemCode)-1)),COUNTA($E$6:N$6)))),"")</f>
        <v/>
      </c>
      <c r="O14" t="str">
        <f t="array" ref="O14">IFERROR(IF(SUM((InvoiceNo=$D14)*1)&lt;COUNTA($E$6:O$6),"",INDEX(ItemCode,SMALL(IF($D14=InvoiceNo,IF(ItemCode&lt;&gt;$D$5,ROW(ItemCode)-1)),COUNTA($E$6:O$6)))),"")</f>
        <v/>
      </c>
      <c r="P14" t="str">
        <f t="array" ref="P14">IFERROR(IF(SUM((InvoiceNo=$D14)*1)&lt;COUNTA($E$6:P$6),"",INDEX(ItemCode,SMALL(IF($D14=InvoiceNo,IF(ItemCode&lt;&gt;$D$5,ROW(ItemCode)-1)),COUNTA($E$6:P$6)))),"")</f>
        <v/>
      </c>
      <c r="Q14" t="str">
        <f t="array" ref="Q14">IFERROR(IF(SUM((InvoiceNo=$D14)*1)&lt;COUNTA($E$6:Q$6),"",INDEX(ItemCode,SMALL(IF($D14=InvoiceNo,IF(ItemCode&lt;&gt;$D$5,ROW(ItemCode)-1)),COUNTA($E$6:Q$6)))),"")</f>
        <v/>
      </c>
      <c r="R14" t="str">
        <f t="array" ref="R14">IFERROR(IF(SUM((InvoiceNo=$D14)*1)&lt;COUNTA($E$6:R$6),"",INDEX(ItemCode,SMALL(IF($D14=InvoiceNo,IF(ItemCode&lt;&gt;$D$5,ROW(ItemCode)-1)),COUNTA($E$6:R$6)))),"")</f>
        <v/>
      </c>
      <c r="S14" t="str">
        <f t="array" ref="S14">IFERROR(IF(SUM((InvoiceNo=$D14)*1)&lt;COUNTA($E$6:S$6),"",INDEX(ItemCode,SMALL(IF($D14=InvoiceNo,IF(ItemCode&lt;&gt;$D$5,ROW(ItemCode)-1)),COUNTA($E$6:S$6)))),"")</f>
        <v/>
      </c>
      <c r="T14" t="str">
        <f t="array" ref="T14">IFERROR(IF(SUM((InvoiceNo=$D14)*1)&lt;COUNTA($E$6:T$6),"",INDEX(ItemCode,SMALL(IF($D14=InvoiceNo,IF(ItemCode&lt;&gt;$D$5,ROW(ItemCode)-1)),COUNTA($E$6:T$6)))),"")</f>
        <v/>
      </c>
      <c r="U14" t="str">
        <f t="array" ref="U14">IFERROR(IF(SUM((InvoiceNo=$D14)*1)&lt;COUNTA($E$6:U$6),"",INDEX(ItemCode,SMALL(IF($D14=InvoiceNo,IF(ItemCode&lt;&gt;$D$5,ROW(ItemCode)-1)),COUNTA($E$6:U$6)))),"")</f>
        <v/>
      </c>
      <c r="V14" t="str">
        <f t="array" ref="V14">IFERROR(IF(SUM((InvoiceNo=$D14)*1)&lt;COUNTA($E$6:V$6),"",INDEX(ItemCode,SMALL(IF($D14=InvoiceNo,IF(ItemCode&lt;&gt;$D$5,ROW(ItemCode)-1)),COUNTA($E$6:V$6)))),"")</f>
        <v/>
      </c>
      <c r="W14" t="str">
        <f t="array" ref="W14">IFERROR(IF(SUM((InvoiceNo=$D14)*1)&lt;COUNTA($E$6:W$6),"",INDEX(ItemCode,SMALL(IF($D14=InvoiceNo,IF(ItemCode&lt;&gt;$D$5,ROW(ItemCode)-1)),COUNTA($E$6:W$6)))),"")</f>
        <v/>
      </c>
      <c r="X14" t="str">
        <f t="array" ref="X14">IFERROR(IF(SUM((InvoiceNo=$D14)*1)&lt;COUNTA($E$6:X$6),"",INDEX(ItemCode,SMALL(IF($D14=InvoiceNo,IF(ItemCode&lt;&gt;$D$5,ROW(ItemCode)-1)),COUNTA($E$6:X$6)))),"")</f>
        <v/>
      </c>
      <c r="Y14" t="str">
        <f t="array" ref="Y14">IFERROR(IF(SUM((InvoiceNo=$D14)*1)&lt;COUNTA($E$6:Y$6),"",INDEX(ItemCode,SMALL(IF($D14=InvoiceNo,IF(ItemCode&lt;&gt;$D$5,ROW(ItemCode)-1)),COUNTA($E$6:Y$6)))),"")</f>
        <v/>
      </c>
      <c r="Z14" t="str">
        <f t="array" ref="Z14">IFERROR(IF(SUM((InvoiceNo=$D14)*1)&lt;COUNTA($E$6:Z$6),"",INDEX(ItemCode,SMALL(IF($D14=InvoiceNo,IF(ItemCode&lt;&gt;$D$5,ROW(ItemCode)-1)),COUNTA($E$6:Z$6)))),"")</f>
        <v/>
      </c>
      <c r="AA14" t="str">
        <f t="array" ref="AA14">IFERROR(IF(SUM((InvoiceNo=$D14)*1)&lt;COUNTA($E$6:AA$6),"",INDEX(ItemCode,SMALL(IF($D14=InvoiceNo,IF(ItemCode&lt;&gt;$D$5,ROW(ItemCode)-1)),COUNTA($E$6:AA$6)))),"")</f>
        <v/>
      </c>
      <c r="AB14" t="str">
        <f t="array" ref="AB14">IFERROR(IF(SUM((InvoiceNo=$D14)*1)&lt;COUNTA($E$6:AB$6),"",INDEX(ItemCode,SMALL(IF($D14=InvoiceNo,IF(ItemCode&lt;&gt;$D$5,ROW(ItemCode)-1)),COUNTA($E$6:AB$6)))),"")</f>
        <v/>
      </c>
      <c r="AC14" t="str">
        <f t="array" ref="AC14">IFERROR(IF(SUM((InvoiceNo=$D14)*1)&lt;COUNTA($E$6:AC$6),"",INDEX(ItemCode,SMALL(IF($D14=InvoiceNo,IF(ItemCode&lt;&gt;$D$5,ROW(ItemCode)-1)),COUNTA($E$6:AC$6)))),"")</f>
        <v/>
      </c>
      <c r="AD14" t="str">
        <f t="array" ref="AD14">IFERROR(IF(SUM((InvoiceNo=$D14)*1)&lt;COUNTA($E$6:AD$6),"",INDEX(ItemCode,SMALL(IF($D14=InvoiceNo,IF(ItemCode&lt;&gt;$D$5,ROW(ItemCode)-1)),COUNTA($E$6:AD$6)))),"")</f>
        <v/>
      </c>
      <c r="AE14" t="str">
        <f t="array" ref="AE14">IFERROR(IF(SUM((InvoiceNo=$D14)*1)&lt;COUNTA($E$6:AE$6),"",INDEX(ItemCode,SMALL(IF($D14=InvoiceNo,IF(ItemCode&lt;&gt;$D$5,ROW(ItemCode)-1)),COUNTA($E$6:AE$6)))),"")</f>
        <v/>
      </c>
      <c r="AF14" t="str">
        <f t="array" ref="AF14">IFERROR(IF(SUM((InvoiceNo=$D14)*1)&lt;COUNTA($E$6:AF$6),"",INDEX(ItemCode,SMALL(IF($D14=InvoiceNo,IF(ItemCode&lt;&gt;$D$5,ROW(ItemCode)-1)),COUNTA($E$6:AF$6)))),"")</f>
        <v/>
      </c>
      <c r="AG14" t="str">
        <f t="array" ref="AG14">IFERROR(IF(SUM((InvoiceNo=$D14)*1)&lt;COUNTA($E$6:AG$6),"",INDEX(ItemCode,SMALL(IF($D14=InvoiceNo,IF(ItemCode&lt;&gt;$D$5,ROW(ItemCode)-1)),COUNTA($E$6:AG$6)))),"")</f>
        <v/>
      </c>
      <c r="AH14" t="str">
        <f t="array" ref="AH14">IFERROR(IF(SUM((InvoiceNo=$D14)*1)&lt;COUNTA($E$6:AH$6),"",INDEX(ItemCode,SMALL(IF($D14=InvoiceNo,IF(ItemCode&lt;&gt;$D$5,ROW(ItemCode)-1)),COUNTA($E$6:AH$6)))),"")</f>
        <v/>
      </c>
      <c r="AI14" t="str">
        <f t="array" ref="AI14">IFERROR(IF(SUM((InvoiceNo=$D14)*1)&lt;COUNTA($E$6:AI$6),"",INDEX(ItemCode,SMALL(IF($D14=InvoiceNo,IF(ItemCode&lt;&gt;$D$5,ROW(ItemCode)-1)),COUNTA($E$6:AI$6)))),"")</f>
        <v/>
      </c>
      <c r="AJ14" t="str">
        <f t="array" ref="AJ14">IFERROR(IF(SUM((InvoiceNo=$D14)*1)&lt;COUNTA($E$6:AJ$6),"",INDEX(ItemCode,SMALL(IF($D14=InvoiceNo,IF(ItemCode&lt;&gt;$D$5,ROW(ItemCode)-1)),COUNTA($E$6:AJ$6)))),"")</f>
        <v/>
      </c>
      <c r="AK14" t="str">
        <f t="array" ref="AK14">IFERROR(IF(SUM((InvoiceNo=$D14)*1)&lt;COUNTA($E$6:AK$6),"",INDEX(ItemCode,SMALL(IF($D14=InvoiceNo,IF(ItemCode&lt;&gt;$D$5,ROW(ItemCode)-1)),COUNTA($E$6:AK$6)))),"")</f>
        <v/>
      </c>
      <c r="AL14" t="str">
        <f t="array" ref="AL14">IFERROR(IF(SUM((InvoiceNo=$D14)*1)&lt;COUNTA($E$6:AL$6),"",INDEX(ItemCode,SMALL(IF($D14=InvoiceNo,IF(ItemCode&lt;&gt;$D$5,ROW(ItemCode)-1)),COUNTA($E$6:AL$6)))),"")</f>
        <v/>
      </c>
      <c r="AM14" t="str">
        <f t="array" ref="AM14">IFERROR(IF(SUM((InvoiceNo=$D14)*1)&lt;COUNTA($E$6:AM$6),"",INDEX(ItemCode,SMALL(IF($D14=InvoiceNo,IF(ItemCode&lt;&gt;$D$5,ROW(ItemCode)-1)),COUNTA($E$6:AM$6)))),"")</f>
        <v/>
      </c>
      <c r="AN14" t="str">
        <f t="array" ref="AN14">IFERROR(IF(SUM((InvoiceNo=$D14)*1)&lt;COUNTA($E$6:AN$6),"",INDEX(ItemCode,SMALL(IF($D14=InvoiceNo,IF(ItemCode&lt;&gt;$D$5,ROW(ItemCode)-1)),COUNTA($E$6:AN$6)))),"")</f>
        <v/>
      </c>
      <c r="AO14" t="str">
        <f t="array" ref="AO14">IFERROR(IF(SUM((InvoiceNo=$D14)*1)&lt;COUNTA($E$6:AO$6),"",INDEX(ItemCode,SMALL(IF($D14=InvoiceNo,IF(ItemCode&lt;&gt;$D$5,ROW(ItemCode)-1)),COUNTA($E$6:AO$6)))),"")</f>
        <v/>
      </c>
      <c r="AP14" t="str">
        <f t="array" ref="AP14">IFERROR(IF(SUM((InvoiceNo=$D14)*1)&lt;COUNTA($E$6:AP$6),"",INDEX(ItemCode,SMALL(IF($D14=InvoiceNo,IF(ItemCode&lt;&gt;$D$5,ROW(ItemCode)-1)),COUNTA($E$6:AP$6)))),"")</f>
        <v/>
      </c>
      <c r="AQ14" t="str">
        <f t="array" ref="AQ14">IFERROR(IF(SUM((InvoiceNo=$D14)*1)&lt;COUNTA($E$6:AQ$6),"",INDEX(ItemCode,SMALL(IF($D14=InvoiceNo,IF(ItemCode&lt;&gt;$D$5,ROW(ItemCode)-1)),COUNTA($E$6:AQ$6)))),"")</f>
        <v/>
      </c>
      <c r="AR14" t="str">
        <f t="array" ref="AR14">IFERROR(IF(SUM((InvoiceNo=$D14)*1)&lt;COUNTA($E$6:AR$6),"",INDEX(ItemCode,SMALL(IF($D14=InvoiceNo,IF(ItemCode&lt;&gt;$D$5,ROW(ItemCode)-1)),COUNTA($E$6:AR$6)))),"")</f>
        <v/>
      </c>
    </row>
    <row r="15" spans="2:44" x14ac:dyDescent="0.55000000000000004">
      <c r="B15" t="str">
        <f t="array" ref="B15">IF(D15="","",INDEX(BillToName,MATCH(D15,InvoiceBill,0)))</f>
        <v>Stéphane Plante (Roy)</v>
      </c>
      <c r="C15">
        <f t="array" ref="C15">IF(B15="","",SUM((B15=CustName)*(ItemCode='Model 1'!$D$5)*1))</f>
        <v>1</v>
      </c>
      <c r="D15" t="str">
        <f t="array" ref="D15">IFERROR(INDEX(InvoiceNo,SMALL(IF(ItemCode=$D$5,ROW(InvoiceNo)-1),ROW(9:9))),"")</f>
        <v>0000482</v>
      </c>
      <c r="E15" t="str">
        <f t="array" ref="E15">IFERROR(IF(SUM((InvoiceNo=$D15)*1)&lt;COUNTA($E$6:E$6),"",INDEX(ItemCode,SMALL(IF($D15=InvoiceNo,IF(ItemCode&lt;&gt;$D$5,ROW(ItemCode)-1)),COUNTA($E$6:E$6)))),"")</f>
        <v>CP25607-1-NY</v>
      </c>
      <c r="F15" t="str">
        <f t="array" ref="F15">IFERROR(IF(SUM((InvoiceNo=$D15)*1)&lt;COUNTA($E$6:F$6),"",INDEX(ItemCode,SMALL(IF($D15=InvoiceNo,IF(ItemCode&lt;&gt;$D$5,ROW(ItemCode)-1)),COUNTA($E$6:F$6)))),"")</f>
        <v>25608-1-NYR</v>
      </c>
      <c r="G15" t="str">
        <f t="array" ref="G15">IFERROR(IF(SUM((InvoiceNo=$D15)*1)&lt;COUNTA($E$6:G$6),"",INDEX(ItemCode,SMALL(IF($D15=InvoiceNo,IF(ItemCode&lt;&gt;$D$5,ROW(ItemCode)-1)),COUNTA($E$6:G$6)))),"")</f>
        <v>18635-111-406-N</v>
      </c>
      <c r="H15" t="str">
        <f t="array" ref="H15">IFERROR(IF(SUM((InvoiceNo=$D15)*1)&lt;COUNTA($E$6:H$6),"",INDEX(ItemCode,SMALL(IF($D15=InvoiceNo,IF(ItemCode&lt;&gt;$D$5,ROW(ItemCode)-1)),COUNTA($E$6:H$6)))),"")</f>
        <v>CP7717-2/120-VI</v>
      </c>
      <c r="I15" t="str">
        <f t="array" ref="I15">IFERROR(IF(SUM((InvoiceNo=$D15)*1)&lt;COUNTA($E$6:I$6),"",INDEX(ItemCode,SMALL(IF($D15=InvoiceNo,IF(ItemCode&lt;&gt;$D$5,ROW(ItemCode)-1)),COUNTA($E$6:I$6)))),"")</f>
        <v>CP37166-302SS</v>
      </c>
      <c r="J15" t="str">
        <f t="array" ref="J15">IFERROR(IF(SUM((InvoiceNo=$D15)*1)&lt;COUNTA($E$6:J$6),"",INDEX(ItemCode,SMALL(IF($D15=InvoiceNo,IF(ItemCode&lt;&gt;$D$5,ROW(ItemCode)-1)),COUNTA($E$6:J$6)))),"")</f>
        <v>CP19438-EPR</v>
      </c>
      <c r="K15" t="str">
        <f t="array" ref="K15">IFERROR(IF(SUM((InvoiceNo=$D15)*1)&lt;COUNTA($E$6:K$6),"",INDEX(ItemCode,SMALL(IF($D15=InvoiceNo,IF(ItemCode&lt;&gt;$D$5,ROW(ItemCode)-1)),COUNTA($E$6:K$6)))),"")</f>
        <v>CP18999-EPR</v>
      </c>
      <c r="L15" t="str">
        <f t="array" ref="L15">IFERROR(IF(SUM((InvoiceNo=$D15)*1)&lt;COUNTA($E$6:L$6),"",INDEX(ItemCode,SMALL(IF($D15=InvoiceNo,IF(ItemCode&lt;&gt;$D$5,ROW(ItemCode)-1)),COUNTA($E$6:L$6)))),"")</f>
        <v>22W11MF64</v>
      </c>
      <c r="M15" t="str">
        <f t="array" ref="M15">IFERROR(IF(SUM((InvoiceNo=$D15)*1)&lt;COUNTA($E$6:M$6),"",INDEX(ItemCode,SMALL(IF($D15=InvoiceNo,IF(ItemCode&lt;&gt;$D$5,ROW(ItemCode)-1)),COUNTA($E$6:M$6)))),"")</f>
        <v>19845-25-PP</v>
      </c>
      <c r="N15" t="str">
        <f t="array" ref="N15">IFERROR(IF(SUM((InvoiceNo=$D15)*1)&lt;COUNTA($E$6:N$6),"",INDEX(ItemCode,SMALL(IF($D15=InvoiceNo,IF(ItemCode&lt;&gt;$D$5,ROW(ItemCode)-1)),COUNTA($E$6:N$6)))),"")</f>
        <v>8000-543-236</v>
      </c>
      <c r="O15" t="str">
        <f t="array" ref="O15">IFERROR(IF(SUM((InvoiceNo=$D15)*1)&lt;COUNTA($E$6:O$6),"",INDEX(ItemCode,SMALL(IF($D15=InvoiceNo,IF(ItemCode&lt;&gt;$D$5,ROW(ItemCode)-1)),COUNTA($E$6:O$6)))),"")</f>
        <v>TP8001VS</v>
      </c>
      <c r="P15" t="str">
        <f t="array" ref="P15">IFERROR(IF(SUM((InvoiceNo=$D15)*1)&lt;COUNTA($E$6:P$6),"",INDEX(ItemCode,SMALL(IF($D15=InvoiceNo,IF(ItemCode&lt;&gt;$D$5,ROW(ItemCode)-1)),COUNTA($E$6:P$6)))),"")</f>
        <v/>
      </c>
      <c r="Q15" t="str">
        <f t="array" ref="Q15">IFERROR(IF(SUM((InvoiceNo=$D15)*1)&lt;COUNTA($E$6:Q$6),"",INDEX(ItemCode,SMALL(IF($D15=InvoiceNo,IF(ItemCode&lt;&gt;$D$5,ROW(ItemCode)-1)),COUNTA($E$6:Q$6)))),"")</f>
        <v/>
      </c>
      <c r="R15" t="str">
        <f t="array" ref="R15">IFERROR(IF(SUM((InvoiceNo=$D15)*1)&lt;COUNTA($E$6:R$6),"",INDEX(ItemCode,SMALL(IF($D15=InvoiceNo,IF(ItemCode&lt;&gt;$D$5,ROW(ItemCode)-1)),COUNTA($E$6:R$6)))),"")</f>
        <v/>
      </c>
      <c r="S15" t="str">
        <f t="array" ref="S15">IFERROR(IF(SUM((InvoiceNo=$D15)*1)&lt;COUNTA($E$6:S$6),"",INDEX(ItemCode,SMALL(IF($D15=InvoiceNo,IF(ItemCode&lt;&gt;$D$5,ROW(ItemCode)-1)),COUNTA($E$6:S$6)))),"")</f>
        <v/>
      </c>
      <c r="T15" t="str">
        <f t="array" ref="T15">IFERROR(IF(SUM((InvoiceNo=$D15)*1)&lt;COUNTA($E$6:T$6),"",INDEX(ItemCode,SMALL(IF($D15=InvoiceNo,IF(ItemCode&lt;&gt;$D$5,ROW(ItemCode)-1)),COUNTA($E$6:T$6)))),"")</f>
        <v/>
      </c>
      <c r="U15" t="str">
        <f t="array" ref="U15">IFERROR(IF(SUM((InvoiceNo=$D15)*1)&lt;COUNTA($E$6:U$6),"",INDEX(ItemCode,SMALL(IF($D15=InvoiceNo,IF(ItemCode&lt;&gt;$D$5,ROW(ItemCode)-1)),COUNTA($E$6:U$6)))),"")</f>
        <v/>
      </c>
      <c r="V15" t="str">
        <f t="array" ref="V15">IFERROR(IF(SUM((InvoiceNo=$D15)*1)&lt;COUNTA($E$6:V$6),"",INDEX(ItemCode,SMALL(IF($D15=InvoiceNo,IF(ItemCode&lt;&gt;$D$5,ROW(ItemCode)-1)),COUNTA($E$6:V$6)))),"")</f>
        <v/>
      </c>
      <c r="W15" t="str">
        <f t="array" ref="W15">IFERROR(IF(SUM((InvoiceNo=$D15)*1)&lt;COUNTA($E$6:W$6),"",INDEX(ItemCode,SMALL(IF($D15=InvoiceNo,IF(ItemCode&lt;&gt;$D$5,ROW(ItemCode)-1)),COUNTA($E$6:W$6)))),"")</f>
        <v/>
      </c>
      <c r="X15" t="str">
        <f t="array" ref="X15">IFERROR(IF(SUM((InvoiceNo=$D15)*1)&lt;COUNTA($E$6:X$6),"",INDEX(ItemCode,SMALL(IF($D15=InvoiceNo,IF(ItemCode&lt;&gt;$D$5,ROW(ItemCode)-1)),COUNTA($E$6:X$6)))),"")</f>
        <v/>
      </c>
      <c r="Y15" t="str">
        <f t="array" ref="Y15">IFERROR(IF(SUM((InvoiceNo=$D15)*1)&lt;COUNTA($E$6:Y$6),"",INDEX(ItemCode,SMALL(IF($D15=InvoiceNo,IF(ItemCode&lt;&gt;$D$5,ROW(ItemCode)-1)),COUNTA($E$6:Y$6)))),"")</f>
        <v/>
      </c>
      <c r="Z15" t="str">
        <f t="array" ref="Z15">IFERROR(IF(SUM((InvoiceNo=$D15)*1)&lt;COUNTA($E$6:Z$6),"",INDEX(ItemCode,SMALL(IF($D15=InvoiceNo,IF(ItemCode&lt;&gt;$D$5,ROW(ItemCode)-1)),COUNTA($E$6:Z$6)))),"")</f>
        <v/>
      </c>
      <c r="AA15" t="str">
        <f t="array" ref="AA15">IFERROR(IF(SUM((InvoiceNo=$D15)*1)&lt;COUNTA($E$6:AA$6),"",INDEX(ItemCode,SMALL(IF($D15=InvoiceNo,IF(ItemCode&lt;&gt;$D$5,ROW(ItemCode)-1)),COUNTA($E$6:AA$6)))),"")</f>
        <v/>
      </c>
      <c r="AB15" t="str">
        <f t="array" ref="AB15">IFERROR(IF(SUM((InvoiceNo=$D15)*1)&lt;COUNTA($E$6:AB$6),"",INDEX(ItemCode,SMALL(IF($D15=InvoiceNo,IF(ItemCode&lt;&gt;$D$5,ROW(ItemCode)-1)),COUNTA($E$6:AB$6)))),"")</f>
        <v/>
      </c>
      <c r="AC15" t="str">
        <f t="array" ref="AC15">IFERROR(IF(SUM((InvoiceNo=$D15)*1)&lt;COUNTA($E$6:AC$6),"",INDEX(ItemCode,SMALL(IF($D15=InvoiceNo,IF(ItemCode&lt;&gt;$D$5,ROW(ItemCode)-1)),COUNTA($E$6:AC$6)))),"")</f>
        <v/>
      </c>
      <c r="AD15" t="str">
        <f t="array" ref="AD15">IFERROR(IF(SUM((InvoiceNo=$D15)*1)&lt;COUNTA($E$6:AD$6),"",INDEX(ItemCode,SMALL(IF($D15=InvoiceNo,IF(ItemCode&lt;&gt;$D$5,ROW(ItemCode)-1)),COUNTA($E$6:AD$6)))),"")</f>
        <v/>
      </c>
      <c r="AE15" t="str">
        <f t="array" ref="AE15">IFERROR(IF(SUM((InvoiceNo=$D15)*1)&lt;COUNTA($E$6:AE$6),"",INDEX(ItemCode,SMALL(IF($D15=InvoiceNo,IF(ItemCode&lt;&gt;$D$5,ROW(ItemCode)-1)),COUNTA($E$6:AE$6)))),"")</f>
        <v/>
      </c>
      <c r="AF15" t="str">
        <f t="array" ref="AF15">IFERROR(IF(SUM((InvoiceNo=$D15)*1)&lt;COUNTA($E$6:AF$6),"",INDEX(ItemCode,SMALL(IF($D15=InvoiceNo,IF(ItemCode&lt;&gt;$D$5,ROW(ItemCode)-1)),COUNTA($E$6:AF$6)))),"")</f>
        <v/>
      </c>
      <c r="AG15" t="str">
        <f t="array" ref="AG15">IFERROR(IF(SUM((InvoiceNo=$D15)*1)&lt;COUNTA($E$6:AG$6),"",INDEX(ItemCode,SMALL(IF($D15=InvoiceNo,IF(ItemCode&lt;&gt;$D$5,ROW(ItemCode)-1)),COUNTA($E$6:AG$6)))),"")</f>
        <v/>
      </c>
      <c r="AH15" t="str">
        <f t="array" ref="AH15">IFERROR(IF(SUM((InvoiceNo=$D15)*1)&lt;COUNTA($E$6:AH$6),"",INDEX(ItemCode,SMALL(IF($D15=InvoiceNo,IF(ItemCode&lt;&gt;$D$5,ROW(ItemCode)-1)),COUNTA($E$6:AH$6)))),"")</f>
        <v/>
      </c>
      <c r="AI15" t="str">
        <f t="array" ref="AI15">IFERROR(IF(SUM((InvoiceNo=$D15)*1)&lt;COUNTA($E$6:AI$6),"",INDEX(ItemCode,SMALL(IF($D15=InvoiceNo,IF(ItemCode&lt;&gt;$D$5,ROW(ItemCode)-1)),COUNTA($E$6:AI$6)))),"")</f>
        <v/>
      </c>
      <c r="AJ15" t="str">
        <f t="array" ref="AJ15">IFERROR(IF(SUM((InvoiceNo=$D15)*1)&lt;COUNTA($E$6:AJ$6),"",INDEX(ItemCode,SMALL(IF($D15=InvoiceNo,IF(ItemCode&lt;&gt;$D$5,ROW(ItemCode)-1)),COUNTA($E$6:AJ$6)))),"")</f>
        <v/>
      </c>
      <c r="AK15" t="str">
        <f t="array" ref="AK15">IFERROR(IF(SUM((InvoiceNo=$D15)*1)&lt;COUNTA($E$6:AK$6),"",INDEX(ItemCode,SMALL(IF($D15=InvoiceNo,IF(ItemCode&lt;&gt;$D$5,ROW(ItemCode)-1)),COUNTA($E$6:AK$6)))),"")</f>
        <v/>
      </c>
      <c r="AL15" t="str">
        <f t="array" ref="AL15">IFERROR(IF(SUM((InvoiceNo=$D15)*1)&lt;COUNTA($E$6:AL$6),"",INDEX(ItemCode,SMALL(IF($D15=InvoiceNo,IF(ItemCode&lt;&gt;$D$5,ROW(ItemCode)-1)),COUNTA($E$6:AL$6)))),"")</f>
        <v/>
      </c>
      <c r="AM15" t="str">
        <f t="array" ref="AM15">IFERROR(IF(SUM((InvoiceNo=$D15)*1)&lt;COUNTA($E$6:AM$6),"",INDEX(ItemCode,SMALL(IF($D15=InvoiceNo,IF(ItemCode&lt;&gt;$D$5,ROW(ItemCode)-1)),COUNTA($E$6:AM$6)))),"")</f>
        <v/>
      </c>
      <c r="AN15" t="str">
        <f t="array" ref="AN15">IFERROR(IF(SUM((InvoiceNo=$D15)*1)&lt;COUNTA($E$6:AN$6),"",INDEX(ItemCode,SMALL(IF($D15=InvoiceNo,IF(ItemCode&lt;&gt;$D$5,ROW(ItemCode)-1)),COUNTA($E$6:AN$6)))),"")</f>
        <v/>
      </c>
      <c r="AO15" t="str">
        <f t="array" ref="AO15">IFERROR(IF(SUM((InvoiceNo=$D15)*1)&lt;COUNTA($E$6:AO$6),"",INDEX(ItemCode,SMALL(IF($D15=InvoiceNo,IF(ItemCode&lt;&gt;$D$5,ROW(ItemCode)-1)),COUNTA($E$6:AO$6)))),"")</f>
        <v/>
      </c>
      <c r="AP15" t="str">
        <f t="array" ref="AP15">IFERROR(IF(SUM((InvoiceNo=$D15)*1)&lt;COUNTA($E$6:AP$6),"",INDEX(ItemCode,SMALL(IF($D15=InvoiceNo,IF(ItemCode&lt;&gt;$D$5,ROW(ItemCode)-1)),COUNTA($E$6:AP$6)))),"")</f>
        <v/>
      </c>
      <c r="AQ15" t="str">
        <f t="array" ref="AQ15">IFERROR(IF(SUM((InvoiceNo=$D15)*1)&lt;COUNTA($E$6:AQ$6),"",INDEX(ItemCode,SMALL(IF($D15=InvoiceNo,IF(ItemCode&lt;&gt;$D$5,ROW(ItemCode)-1)),COUNTA($E$6:AQ$6)))),"")</f>
        <v/>
      </c>
      <c r="AR15" t="str">
        <f t="array" ref="AR15">IFERROR(IF(SUM((InvoiceNo=$D15)*1)&lt;COUNTA($E$6:AR$6),"",INDEX(ItemCode,SMALL(IF($D15=InvoiceNo,IF(ItemCode&lt;&gt;$D$5,ROW(ItemCode)-1)),COUNTA($E$6:AR$6)))),"")</f>
        <v/>
      </c>
    </row>
    <row r="16" spans="2:44" x14ac:dyDescent="0.55000000000000004">
      <c r="B16" t="str">
        <f t="array" ref="B16">IF(D16="","",INDEX(BillToName,MATCH(D16,InvoiceBill,0)))</f>
        <v>TOM HARRIS</v>
      </c>
      <c r="C16">
        <f t="array" ref="C16">IF(B16="","",SUM((B16=CustName)*(ItemCode='Model 1'!$D$5)*1))</f>
        <v>1</v>
      </c>
      <c r="D16" t="str">
        <f t="array" ref="D16">IFERROR(INDEX(InvoiceNo,SMALL(IF(ItemCode=$D$5,ROW(InvoiceNo)-1),ROW(10:10))),"")</f>
        <v>0000770</v>
      </c>
      <c r="E16" t="str">
        <f t="array" ref="E16">IFERROR(IF(SUM((InvoiceNo=$D16)*1)&lt;COUNTA($E$6:E$6),"",INDEX(ItemCode,SMALL(IF($D16=InvoiceNo,IF(ItemCode&lt;&gt;$D$5,ROW(ItemCode)-1)),COUNTA($E$6:E$6)))),"")</f>
        <v>12690-1/2-NYB</v>
      </c>
      <c r="F16" t="str">
        <f t="array" ref="F16">IFERROR(IF(SUM((InvoiceNo=$D16)*1)&lt;COUNTA($E$6:F$6),"",INDEX(ItemCode,SMALL(IF($D16=InvoiceNo,IF(ItemCode&lt;&gt;$D$5,ROW(ItemCode)-1)),COUNTA($E$6:F$6)))),"")</f>
        <v>AA122-1/2-NYC-5</v>
      </c>
      <c r="G16" t="str">
        <f t="array" ref="G16">IFERROR(IF(SUM((InvoiceNo=$D16)*1)&lt;COUNTA($E$6:G$6),"",INDEX(ItemCode,SMALL(IF($D16=InvoiceNo,IF(ItemCode&lt;&gt;$D$5,ROW(ItemCode)-1)),COUNTA($E$6:G$6)))),"")</f>
        <v/>
      </c>
      <c r="H16" t="str">
        <f t="array" ref="H16">IFERROR(IF(SUM((InvoiceNo=$D16)*1)&lt;COUNTA($E$6:H$6),"",INDEX(ItemCode,SMALL(IF($D16=InvoiceNo,IF(ItemCode&lt;&gt;$D$5,ROW(ItemCode)-1)),COUNTA($E$6:H$6)))),"")</f>
        <v/>
      </c>
      <c r="I16" t="str">
        <f t="array" ref="I16">IFERROR(IF(SUM((InvoiceNo=$D16)*1)&lt;COUNTA($E$6:I$6),"",INDEX(ItemCode,SMALL(IF($D16=InvoiceNo,IF(ItemCode&lt;&gt;$D$5,ROW(ItemCode)-1)),COUNTA($E$6:I$6)))),"")</f>
        <v/>
      </c>
      <c r="J16" t="str">
        <f t="array" ref="J16">IFERROR(IF(SUM((InvoiceNo=$D16)*1)&lt;COUNTA($E$6:J$6),"",INDEX(ItemCode,SMALL(IF($D16=InvoiceNo,IF(ItemCode&lt;&gt;$D$5,ROW(ItemCode)-1)),COUNTA($E$6:J$6)))),"")</f>
        <v/>
      </c>
      <c r="K16" t="str">
        <f t="array" ref="K16">IFERROR(IF(SUM((InvoiceNo=$D16)*1)&lt;COUNTA($E$6:K$6),"",INDEX(ItemCode,SMALL(IF($D16=InvoiceNo,IF(ItemCode&lt;&gt;$D$5,ROW(ItemCode)-1)),COUNTA($E$6:K$6)))),"")</f>
        <v/>
      </c>
      <c r="L16" t="str">
        <f t="array" ref="L16">IFERROR(IF(SUM((InvoiceNo=$D16)*1)&lt;COUNTA($E$6:L$6),"",INDEX(ItemCode,SMALL(IF($D16=InvoiceNo,IF(ItemCode&lt;&gt;$D$5,ROW(ItemCode)-1)),COUNTA($E$6:L$6)))),"")</f>
        <v/>
      </c>
      <c r="M16" t="str">
        <f t="array" ref="M16">IFERROR(IF(SUM((InvoiceNo=$D16)*1)&lt;COUNTA($E$6:M$6),"",INDEX(ItemCode,SMALL(IF($D16=InvoiceNo,IF(ItemCode&lt;&gt;$D$5,ROW(ItemCode)-1)),COUNTA($E$6:M$6)))),"")</f>
        <v/>
      </c>
      <c r="N16" t="str">
        <f t="array" ref="N16">IFERROR(IF(SUM((InvoiceNo=$D16)*1)&lt;COUNTA($E$6:N$6),"",INDEX(ItemCode,SMALL(IF($D16=InvoiceNo,IF(ItemCode&lt;&gt;$D$5,ROW(ItemCode)-1)),COUNTA($E$6:N$6)))),"")</f>
        <v/>
      </c>
      <c r="O16" t="str">
        <f t="array" ref="O16">IFERROR(IF(SUM((InvoiceNo=$D16)*1)&lt;COUNTA($E$6:O$6),"",INDEX(ItemCode,SMALL(IF($D16=InvoiceNo,IF(ItemCode&lt;&gt;$D$5,ROW(ItemCode)-1)),COUNTA($E$6:O$6)))),"")</f>
        <v/>
      </c>
      <c r="P16" t="str">
        <f t="array" ref="P16">IFERROR(IF(SUM((InvoiceNo=$D16)*1)&lt;COUNTA($E$6:P$6),"",INDEX(ItemCode,SMALL(IF($D16=InvoiceNo,IF(ItemCode&lt;&gt;$D$5,ROW(ItemCode)-1)),COUNTA($E$6:P$6)))),"")</f>
        <v/>
      </c>
      <c r="Q16" t="str">
        <f t="array" ref="Q16">IFERROR(IF(SUM((InvoiceNo=$D16)*1)&lt;COUNTA($E$6:Q$6),"",INDEX(ItemCode,SMALL(IF($D16=InvoiceNo,IF(ItemCode&lt;&gt;$D$5,ROW(ItemCode)-1)),COUNTA($E$6:Q$6)))),"")</f>
        <v/>
      </c>
      <c r="R16" t="str">
        <f t="array" ref="R16">IFERROR(IF(SUM((InvoiceNo=$D16)*1)&lt;COUNTA($E$6:R$6),"",INDEX(ItemCode,SMALL(IF($D16=InvoiceNo,IF(ItemCode&lt;&gt;$D$5,ROW(ItemCode)-1)),COUNTA($E$6:R$6)))),"")</f>
        <v/>
      </c>
      <c r="S16" t="str">
        <f t="array" ref="S16">IFERROR(IF(SUM((InvoiceNo=$D16)*1)&lt;COUNTA($E$6:S$6),"",INDEX(ItemCode,SMALL(IF($D16=InvoiceNo,IF(ItemCode&lt;&gt;$D$5,ROW(ItemCode)-1)),COUNTA($E$6:S$6)))),"")</f>
        <v/>
      </c>
      <c r="T16" t="str">
        <f t="array" ref="T16">IFERROR(IF(SUM((InvoiceNo=$D16)*1)&lt;COUNTA($E$6:T$6),"",INDEX(ItemCode,SMALL(IF($D16=InvoiceNo,IF(ItemCode&lt;&gt;$D$5,ROW(ItemCode)-1)),COUNTA($E$6:T$6)))),"")</f>
        <v/>
      </c>
      <c r="U16" t="str">
        <f t="array" ref="U16">IFERROR(IF(SUM((InvoiceNo=$D16)*1)&lt;COUNTA($E$6:U$6),"",INDEX(ItemCode,SMALL(IF($D16=InvoiceNo,IF(ItemCode&lt;&gt;$D$5,ROW(ItemCode)-1)),COUNTA($E$6:U$6)))),"")</f>
        <v/>
      </c>
      <c r="V16" t="str">
        <f t="array" ref="V16">IFERROR(IF(SUM((InvoiceNo=$D16)*1)&lt;COUNTA($E$6:V$6),"",INDEX(ItemCode,SMALL(IF($D16=InvoiceNo,IF(ItemCode&lt;&gt;$D$5,ROW(ItemCode)-1)),COUNTA($E$6:V$6)))),"")</f>
        <v/>
      </c>
      <c r="W16" t="str">
        <f t="array" ref="W16">IFERROR(IF(SUM((InvoiceNo=$D16)*1)&lt;COUNTA($E$6:W$6),"",INDEX(ItemCode,SMALL(IF($D16=InvoiceNo,IF(ItemCode&lt;&gt;$D$5,ROW(ItemCode)-1)),COUNTA($E$6:W$6)))),"")</f>
        <v/>
      </c>
      <c r="X16" t="str">
        <f t="array" ref="X16">IFERROR(IF(SUM((InvoiceNo=$D16)*1)&lt;COUNTA($E$6:X$6),"",INDEX(ItemCode,SMALL(IF($D16=InvoiceNo,IF(ItemCode&lt;&gt;$D$5,ROW(ItemCode)-1)),COUNTA($E$6:X$6)))),"")</f>
        <v/>
      </c>
      <c r="Y16" t="str">
        <f t="array" ref="Y16">IFERROR(IF(SUM((InvoiceNo=$D16)*1)&lt;COUNTA($E$6:Y$6),"",INDEX(ItemCode,SMALL(IF($D16=InvoiceNo,IF(ItemCode&lt;&gt;$D$5,ROW(ItemCode)-1)),COUNTA($E$6:Y$6)))),"")</f>
        <v/>
      </c>
      <c r="Z16" t="str">
        <f t="array" ref="Z16">IFERROR(IF(SUM((InvoiceNo=$D16)*1)&lt;COUNTA($E$6:Z$6),"",INDEX(ItemCode,SMALL(IF($D16=InvoiceNo,IF(ItemCode&lt;&gt;$D$5,ROW(ItemCode)-1)),COUNTA($E$6:Z$6)))),"")</f>
        <v/>
      </c>
      <c r="AA16" t="str">
        <f t="array" ref="AA16">IFERROR(IF(SUM((InvoiceNo=$D16)*1)&lt;COUNTA($E$6:AA$6),"",INDEX(ItemCode,SMALL(IF($D16=InvoiceNo,IF(ItemCode&lt;&gt;$D$5,ROW(ItemCode)-1)),COUNTA($E$6:AA$6)))),"")</f>
        <v/>
      </c>
      <c r="AB16" t="str">
        <f t="array" ref="AB16">IFERROR(IF(SUM((InvoiceNo=$D16)*1)&lt;COUNTA($E$6:AB$6),"",INDEX(ItemCode,SMALL(IF($D16=InvoiceNo,IF(ItemCode&lt;&gt;$D$5,ROW(ItemCode)-1)),COUNTA($E$6:AB$6)))),"")</f>
        <v/>
      </c>
      <c r="AC16" t="str">
        <f t="array" ref="AC16">IFERROR(IF(SUM((InvoiceNo=$D16)*1)&lt;COUNTA($E$6:AC$6),"",INDEX(ItemCode,SMALL(IF($D16=InvoiceNo,IF(ItemCode&lt;&gt;$D$5,ROW(ItemCode)-1)),COUNTA($E$6:AC$6)))),"")</f>
        <v/>
      </c>
      <c r="AD16" t="str">
        <f t="array" ref="AD16">IFERROR(IF(SUM((InvoiceNo=$D16)*1)&lt;COUNTA($E$6:AD$6),"",INDEX(ItemCode,SMALL(IF($D16=InvoiceNo,IF(ItemCode&lt;&gt;$D$5,ROW(ItemCode)-1)),COUNTA($E$6:AD$6)))),"")</f>
        <v/>
      </c>
      <c r="AE16" t="str">
        <f t="array" ref="AE16">IFERROR(IF(SUM((InvoiceNo=$D16)*1)&lt;COUNTA($E$6:AE$6),"",INDEX(ItemCode,SMALL(IF($D16=InvoiceNo,IF(ItemCode&lt;&gt;$D$5,ROW(ItemCode)-1)),COUNTA($E$6:AE$6)))),"")</f>
        <v/>
      </c>
      <c r="AF16" t="str">
        <f t="array" ref="AF16">IFERROR(IF(SUM((InvoiceNo=$D16)*1)&lt;COUNTA($E$6:AF$6),"",INDEX(ItemCode,SMALL(IF($D16=InvoiceNo,IF(ItemCode&lt;&gt;$D$5,ROW(ItemCode)-1)),COUNTA($E$6:AF$6)))),"")</f>
        <v/>
      </c>
      <c r="AG16" t="str">
        <f t="array" ref="AG16">IFERROR(IF(SUM((InvoiceNo=$D16)*1)&lt;COUNTA($E$6:AG$6),"",INDEX(ItemCode,SMALL(IF($D16=InvoiceNo,IF(ItemCode&lt;&gt;$D$5,ROW(ItemCode)-1)),COUNTA($E$6:AG$6)))),"")</f>
        <v/>
      </c>
      <c r="AH16" t="str">
        <f t="array" ref="AH16">IFERROR(IF(SUM((InvoiceNo=$D16)*1)&lt;COUNTA($E$6:AH$6),"",INDEX(ItemCode,SMALL(IF($D16=InvoiceNo,IF(ItemCode&lt;&gt;$D$5,ROW(ItemCode)-1)),COUNTA($E$6:AH$6)))),"")</f>
        <v/>
      </c>
      <c r="AI16" t="str">
        <f t="array" ref="AI16">IFERROR(IF(SUM((InvoiceNo=$D16)*1)&lt;COUNTA($E$6:AI$6),"",INDEX(ItemCode,SMALL(IF($D16=InvoiceNo,IF(ItemCode&lt;&gt;$D$5,ROW(ItemCode)-1)),COUNTA($E$6:AI$6)))),"")</f>
        <v/>
      </c>
      <c r="AJ16" t="str">
        <f t="array" ref="AJ16">IFERROR(IF(SUM((InvoiceNo=$D16)*1)&lt;COUNTA($E$6:AJ$6),"",INDEX(ItemCode,SMALL(IF($D16=InvoiceNo,IF(ItemCode&lt;&gt;$D$5,ROW(ItemCode)-1)),COUNTA($E$6:AJ$6)))),"")</f>
        <v/>
      </c>
      <c r="AK16" t="str">
        <f t="array" ref="AK16">IFERROR(IF(SUM((InvoiceNo=$D16)*1)&lt;COUNTA($E$6:AK$6),"",INDEX(ItemCode,SMALL(IF($D16=InvoiceNo,IF(ItemCode&lt;&gt;$D$5,ROW(ItemCode)-1)),COUNTA($E$6:AK$6)))),"")</f>
        <v/>
      </c>
      <c r="AL16" t="str">
        <f t="array" ref="AL16">IFERROR(IF(SUM((InvoiceNo=$D16)*1)&lt;COUNTA($E$6:AL$6),"",INDEX(ItemCode,SMALL(IF($D16=InvoiceNo,IF(ItemCode&lt;&gt;$D$5,ROW(ItemCode)-1)),COUNTA($E$6:AL$6)))),"")</f>
        <v/>
      </c>
      <c r="AM16" t="str">
        <f t="array" ref="AM16">IFERROR(IF(SUM((InvoiceNo=$D16)*1)&lt;COUNTA($E$6:AM$6),"",INDEX(ItemCode,SMALL(IF($D16=InvoiceNo,IF(ItemCode&lt;&gt;$D$5,ROW(ItemCode)-1)),COUNTA($E$6:AM$6)))),"")</f>
        <v/>
      </c>
      <c r="AN16" t="str">
        <f t="array" ref="AN16">IFERROR(IF(SUM((InvoiceNo=$D16)*1)&lt;COUNTA($E$6:AN$6),"",INDEX(ItemCode,SMALL(IF($D16=InvoiceNo,IF(ItemCode&lt;&gt;$D$5,ROW(ItemCode)-1)),COUNTA($E$6:AN$6)))),"")</f>
        <v/>
      </c>
      <c r="AO16" t="str">
        <f t="array" ref="AO16">IFERROR(IF(SUM((InvoiceNo=$D16)*1)&lt;COUNTA($E$6:AO$6),"",INDEX(ItemCode,SMALL(IF($D16=InvoiceNo,IF(ItemCode&lt;&gt;$D$5,ROW(ItemCode)-1)),COUNTA($E$6:AO$6)))),"")</f>
        <v/>
      </c>
      <c r="AP16" t="str">
        <f t="array" ref="AP16">IFERROR(IF(SUM((InvoiceNo=$D16)*1)&lt;COUNTA($E$6:AP$6),"",INDEX(ItemCode,SMALL(IF($D16=InvoiceNo,IF(ItemCode&lt;&gt;$D$5,ROW(ItemCode)-1)),COUNTA($E$6:AP$6)))),"")</f>
        <v/>
      </c>
      <c r="AQ16" t="str">
        <f t="array" ref="AQ16">IFERROR(IF(SUM((InvoiceNo=$D16)*1)&lt;COUNTA($E$6:AQ$6),"",INDEX(ItemCode,SMALL(IF($D16=InvoiceNo,IF(ItemCode&lt;&gt;$D$5,ROW(ItemCode)-1)),COUNTA($E$6:AQ$6)))),"")</f>
        <v/>
      </c>
      <c r="AR16" t="str">
        <f t="array" ref="AR16">IFERROR(IF(SUM((InvoiceNo=$D16)*1)&lt;COUNTA($E$6:AR$6),"",INDEX(ItemCode,SMALL(IF($D16=InvoiceNo,IF(ItemCode&lt;&gt;$D$5,ROW(ItemCode)-1)),COUNTA($E$6:AR$6)))),"")</f>
        <v/>
      </c>
    </row>
    <row r="17" spans="2:44" x14ac:dyDescent="0.55000000000000004">
      <c r="B17" t="str">
        <f t="array" ref="B17">IF(D17="","",INDEX(BillToName,MATCH(D17,InvoiceBill,0)))</f>
        <v>TONY CLANTON</v>
      </c>
      <c r="C17">
        <f t="array" ref="C17">IF(B17="","",SUM((B17=CustName)*(ItemCode='Model 1'!$D$5)*1))</f>
        <v>1</v>
      </c>
      <c r="D17" t="str">
        <f t="array" ref="D17">IFERROR(INDEX(InvoiceNo,SMALL(IF(ItemCode=$D$5,ROW(InvoiceNo)-1),ROW(11:11))),"")</f>
        <v>0000916</v>
      </c>
      <c r="E17" t="str">
        <f t="array" ref="E17">IFERROR(IF(SUM((InvoiceNo=$D17)*1)&lt;COUNTA($E$6:E$6),"",INDEX(ItemCode,SMALL(IF($D17=InvoiceNo,IF(ItemCode&lt;&gt;$D$5,ROW(ItemCode)-1)),COUNTA($E$6:E$6)))),"")</f>
        <v>55215-100-EPR</v>
      </c>
      <c r="F17" t="str">
        <f t="array" ref="F17">IFERROR(IF(SUM((InvoiceNo=$D17)*1)&lt;COUNTA($E$6:F$6),"",INDEX(ItemCode,SMALL(IF($D17=InvoiceNo,IF(ItemCode&lt;&gt;$D$5,ROW(ItemCode)-1)),COUNTA($E$6:F$6)))),"")</f>
        <v>55215-50-EPR</v>
      </c>
      <c r="G17" t="str">
        <f t="array" ref="G17">IFERROR(IF(SUM((InvoiceNo=$D17)*1)&lt;COUNTA($E$6:G$6),"",INDEX(ItemCode,SMALL(IF($D17=InvoiceNo,IF(ItemCode&lt;&gt;$D$5,ROW(ItemCode)-1)),COUNTA($E$6:G$6)))),"")</f>
        <v>18635-111-406-N</v>
      </c>
      <c r="H17" t="str">
        <f t="array" ref="H17">IFERROR(IF(SUM((InvoiceNo=$D17)*1)&lt;COUNTA($E$6:H$6),"",INDEX(ItemCode,SMALL(IF($D17=InvoiceNo,IF(ItemCode&lt;&gt;$D$5,ROW(ItemCode)-1)),COUNTA($E$6:H$6)))),"")</f>
        <v>18637-113-406-N</v>
      </c>
      <c r="I17" t="str">
        <f t="array" ref="I17">IFERROR(IF(SUM((InvoiceNo=$D17)*1)&lt;COUNTA($E$6:I$6),"",INDEX(ItemCode,SMALL(IF($D17=InvoiceNo,IF(ItemCode&lt;&gt;$D$5,ROW(ItemCode)-1)),COUNTA($E$6:I$6)))),"")</f>
        <v>TT11002-VP</v>
      </c>
      <c r="J17" t="str">
        <f t="array" ref="J17">IFERROR(IF(SUM((InvoiceNo=$D17)*1)&lt;COUNTA($E$6:J$6),"",INDEX(ItemCode,SMALL(IF($D17=InvoiceNo,IF(ItemCode&lt;&gt;$D$5,ROW(ItemCode)-1)),COUNTA($E$6:J$6)))),"")</f>
        <v>TTI110015-VP</v>
      </c>
      <c r="K17" t="str">
        <f t="array" ref="K17">IFERROR(IF(SUM((InvoiceNo=$D17)*1)&lt;COUNTA($E$6:K$6),"",INDEX(ItemCode,SMALL(IF($D17=InvoiceNo,IF(ItemCode&lt;&gt;$D$5,ROW(ItemCode)-1)),COUNTA($E$6:K$6)))),"")</f>
        <v/>
      </c>
      <c r="L17" t="str">
        <f t="array" ref="L17">IFERROR(IF(SUM((InvoiceNo=$D17)*1)&lt;COUNTA($E$6:L$6),"",INDEX(ItemCode,SMALL(IF($D17=InvoiceNo,IF(ItemCode&lt;&gt;$D$5,ROW(ItemCode)-1)),COUNTA($E$6:L$6)))),"")</f>
        <v/>
      </c>
      <c r="M17" t="str">
        <f t="array" ref="M17">IFERROR(IF(SUM((InvoiceNo=$D17)*1)&lt;COUNTA($E$6:M$6),"",INDEX(ItemCode,SMALL(IF($D17=InvoiceNo,IF(ItemCode&lt;&gt;$D$5,ROW(ItemCode)-1)),COUNTA($E$6:M$6)))),"")</f>
        <v/>
      </c>
      <c r="N17" t="str">
        <f t="array" ref="N17">IFERROR(IF(SUM((InvoiceNo=$D17)*1)&lt;COUNTA($E$6:N$6),"",INDEX(ItemCode,SMALL(IF($D17=InvoiceNo,IF(ItemCode&lt;&gt;$D$5,ROW(ItemCode)-1)),COUNTA($E$6:N$6)))),"")</f>
        <v/>
      </c>
      <c r="O17" t="str">
        <f t="array" ref="O17">IFERROR(IF(SUM((InvoiceNo=$D17)*1)&lt;COUNTA($E$6:O$6),"",INDEX(ItemCode,SMALL(IF($D17=InvoiceNo,IF(ItemCode&lt;&gt;$D$5,ROW(ItemCode)-1)),COUNTA($E$6:O$6)))),"")</f>
        <v/>
      </c>
      <c r="P17" t="str">
        <f t="array" ref="P17">IFERROR(IF(SUM((InvoiceNo=$D17)*1)&lt;COUNTA($E$6:P$6),"",INDEX(ItemCode,SMALL(IF($D17=InvoiceNo,IF(ItemCode&lt;&gt;$D$5,ROW(ItemCode)-1)),COUNTA($E$6:P$6)))),"")</f>
        <v/>
      </c>
      <c r="Q17" t="str">
        <f t="array" ref="Q17">IFERROR(IF(SUM((InvoiceNo=$D17)*1)&lt;COUNTA($E$6:Q$6),"",INDEX(ItemCode,SMALL(IF($D17=InvoiceNo,IF(ItemCode&lt;&gt;$D$5,ROW(ItemCode)-1)),COUNTA($E$6:Q$6)))),"")</f>
        <v/>
      </c>
      <c r="R17" t="str">
        <f t="array" ref="R17">IFERROR(IF(SUM((InvoiceNo=$D17)*1)&lt;COUNTA($E$6:R$6),"",INDEX(ItemCode,SMALL(IF($D17=InvoiceNo,IF(ItemCode&lt;&gt;$D$5,ROW(ItemCode)-1)),COUNTA($E$6:R$6)))),"")</f>
        <v/>
      </c>
      <c r="S17" t="str">
        <f t="array" ref="S17">IFERROR(IF(SUM((InvoiceNo=$D17)*1)&lt;COUNTA($E$6:S$6),"",INDEX(ItemCode,SMALL(IF($D17=InvoiceNo,IF(ItemCode&lt;&gt;$D$5,ROW(ItemCode)-1)),COUNTA($E$6:S$6)))),"")</f>
        <v/>
      </c>
      <c r="T17" t="str">
        <f t="array" ref="T17">IFERROR(IF(SUM((InvoiceNo=$D17)*1)&lt;COUNTA($E$6:T$6),"",INDEX(ItemCode,SMALL(IF($D17=InvoiceNo,IF(ItemCode&lt;&gt;$D$5,ROW(ItemCode)-1)),COUNTA($E$6:T$6)))),"")</f>
        <v/>
      </c>
      <c r="U17" t="str">
        <f t="array" ref="U17">IFERROR(IF(SUM((InvoiceNo=$D17)*1)&lt;COUNTA($E$6:U$6),"",INDEX(ItemCode,SMALL(IF($D17=InvoiceNo,IF(ItemCode&lt;&gt;$D$5,ROW(ItemCode)-1)),COUNTA($E$6:U$6)))),"")</f>
        <v/>
      </c>
      <c r="V17" t="str">
        <f t="array" ref="V17">IFERROR(IF(SUM((InvoiceNo=$D17)*1)&lt;COUNTA($E$6:V$6),"",INDEX(ItemCode,SMALL(IF($D17=InvoiceNo,IF(ItemCode&lt;&gt;$D$5,ROW(ItemCode)-1)),COUNTA($E$6:V$6)))),"")</f>
        <v/>
      </c>
      <c r="W17" t="str">
        <f t="array" ref="W17">IFERROR(IF(SUM((InvoiceNo=$D17)*1)&lt;COUNTA($E$6:W$6),"",INDEX(ItemCode,SMALL(IF($D17=InvoiceNo,IF(ItemCode&lt;&gt;$D$5,ROW(ItemCode)-1)),COUNTA($E$6:W$6)))),"")</f>
        <v/>
      </c>
      <c r="X17" t="str">
        <f t="array" ref="X17">IFERROR(IF(SUM((InvoiceNo=$D17)*1)&lt;COUNTA($E$6:X$6),"",INDEX(ItemCode,SMALL(IF($D17=InvoiceNo,IF(ItemCode&lt;&gt;$D$5,ROW(ItemCode)-1)),COUNTA($E$6:X$6)))),"")</f>
        <v/>
      </c>
      <c r="Y17" t="str">
        <f t="array" ref="Y17">IFERROR(IF(SUM((InvoiceNo=$D17)*1)&lt;COUNTA($E$6:Y$6),"",INDEX(ItemCode,SMALL(IF($D17=InvoiceNo,IF(ItemCode&lt;&gt;$D$5,ROW(ItemCode)-1)),COUNTA($E$6:Y$6)))),"")</f>
        <v/>
      </c>
      <c r="Z17" t="str">
        <f t="array" ref="Z17">IFERROR(IF(SUM((InvoiceNo=$D17)*1)&lt;COUNTA($E$6:Z$6),"",INDEX(ItemCode,SMALL(IF($D17=InvoiceNo,IF(ItemCode&lt;&gt;$D$5,ROW(ItemCode)-1)),COUNTA($E$6:Z$6)))),"")</f>
        <v/>
      </c>
      <c r="AA17" t="str">
        <f t="array" ref="AA17">IFERROR(IF(SUM((InvoiceNo=$D17)*1)&lt;COUNTA($E$6:AA$6),"",INDEX(ItemCode,SMALL(IF($D17=InvoiceNo,IF(ItemCode&lt;&gt;$D$5,ROW(ItemCode)-1)),COUNTA($E$6:AA$6)))),"")</f>
        <v/>
      </c>
      <c r="AB17" t="str">
        <f t="array" ref="AB17">IFERROR(IF(SUM((InvoiceNo=$D17)*1)&lt;COUNTA($E$6:AB$6),"",INDEX(ItemCode,SMALL(IF($D17=InvoiceNo,IF(ItemCode&lt;&gt;$D$5,ROW(ItemCode)-1)),COUNTA($E$6:AB$6)))),"")</f>
        <v/>
      </c>
      <c r="AC17" t="str">
        <f t="array" ref="AC17">IFERROR(IF(SUM((InvoiceNo=$D17)*1)&lt;COUNTA($E$6:AC$6),"",INDEX(ItemCode,SMALL(IF($D17=InvoiceNo,IF(ItemCode&lt;&gt;$D$5,ROW(ItemCode)-1)),COUNTA($E$6:AC$6)))),"")</f>
        <v/>
      </c>
      <c r="AD17" t="str">
        <f t="array" ref="AD17">IFERROR(IF(SUM((InvoiceNo=$D17)*1)&lt;COUNTA($E$6:AD$6),"",INDEX(ItemCode,SMALL(IF($D17=InvoiceNo,IF(ItemCode&lt;&gt;$D$5,ROW(ItemCode)-1)),COUNTA($E$6:AD$6)))),"")</f>
        <v/>
      </c>
      <c r="AE17" t="str">
        <f t="array" ref="AE17">IFERROR(IF(SUM((InvoiceNo=$D17)*1)&lt;COUNTA($E$6:AE$6),"",INDEX(ItemCode,SMALL(IF($D17=InvoiceNo,IF(ItemCode&lt;&gt;$D$5,ROW(ItemCode)-1)),COUNTA($E$6:AE$6)))),"")</f>
        <v/>
      </c>
      <c r="AF17" t="str">
        <f t="array" ref="AF17">IFERROR(IF(SUM((InvoiceNo=$D17)*1)&lt;COUNTA($E$6:AF$6),"",INDEX(ItemCode,SMALL(IF($D17=InvoiceNo,IF(ItemCode&lt;&gt;$D$5,ROW(ItemCode)-1)),COUNTA($E$6:AF$6)))),"")</f>
        <v/>
      </c>
      <c r="AG17" t="str">
        <f t="array" ref="AG17">IFERROR(IF(SUM((InvoiceNo=$D17)*1)&lt;COUNTA($E$6:AG$6),"",INDEX(ItemCode,SMALL(IF($D17=InvoiceNo,IF(ItemCode&lt;&gt;$D$5,ROW(ItemCode)-1)),COUNTA($E$6:AG$6)))),"")</f>
        <v/>
      </c>
      <c r="AH17" t="str">
        <f t="array" ref="AH17">IFERROR(IF(SUM((InvoiceNo=$D17)*1)&lt;COUNTA($E$6:AH$6),"",INDEX(ItemCode,SMALL(IF($D17=InvoiceNo,IF(ItemCode&lt;&gt;$D$5,ROW(ItemCode)-1)),COUNTA($E$6:AH$6)))),"")</f>
        <v/>
      </c>
      <c r="AI17" t="str">
        <f t="array" ref="AI17">IFERROR(IF(SUM((InvoiceNo=$D17)*1)&lt;COUNTA($E$6:AI$6),"",INDEX(ItemCode,SMALL(IF($D17=InvoiceNo,IF(ItemCode&lt;&gt;$D$5,ROW(ItemCode)-1)),COUNTA($E$6:AI$6)))),"")</f>
        <v/>
      </c>
      <c r="AJ17" t="str">
        <f t="array" ref="AJ17">IFERROR(IF(SUM((InvoiceNo=$D17)*1)&lt;COUNTA($E$6:AJ$6),"",INDEX(ItemCode,SMALL(IF($D17=InvoiceNo,IF(ItemCode&lt;&gt;$D$5,ROW(ItemCode)-1)),COUNTA($E$6:AJ$6)))),"")</f>
        <v/>
      </c>
      <c r="AK17" t="str">
        <f t="array" ref="AK17">IFERROR(IF(SUM((InvoiceNo=$D17)*1)&lt;COUNTA($E$6:AK$6),"",INDEX(ItemCode,SMALL(IF($D17=InvoiceNo,IF(ItemCode&lt;&gt;$D$5,ROW(ItemCode)-1)),COUNTA($E$6:AK$6)))),"")</f>
        <v/>
      </c>
      <c r="AL17" t="str">
        <f t="array" ref="AL17">IFERROR(IF(SUM((InvoiceNo=$D17)*1)&lt;COUNTA($E$6:AL$6),"",INDEX(ItemCode,SMALL(IF($D17=InvoiceNo,IF(ItemCode&lt;&gt;$D$5,ROW(ItemCode)-1)),COUNTA($E$6:AL$6)))),"")</f>
        <v/>
      </c>
      <c r="AM17" t="str">
        <f t="array" ref="AM17">IFERROR(IF(SUM((InvoiceNo=$D17)*1)&lt;COUNTA($E$6:AM$6),"",INDEX(ItemCode,SMALL(IF($D17=InvoiceNo,IF(ItemCode&lt;&gt;$D$5,ROW(ItemCode)-1)),COUNTA($E$6:AM$6)))),"")</f>
        <v/>
      </c>
      <c r="AN17" t="str">
        <f t="array" ref="AN17">IFERROR(IF(SUM((InvoiceNo=$D17)*1)&lt;COUNTA($E$6:AN$6),"",INDEX(ItemCode,SMALL(IF($D17=InvoiceNo,IF(ItemCode&lt;&gt;$D$5,ROW(ItemCode)-1)),COUNTA($E$6:AN$6)))),"")</f>
        <v/>
      </c>
      <c r="AO17" t="str">
        <f t="array" ref="AO17">IFERROR(IF(SUM((InvoiceNo=$D17)*1)&lt;COUNTA($E$6:AO$6),"",INDEX(ItemCode,SMALL(IF($D17=InvoiceNo,IF(ItemCode&lt;&gt;$D$5,ROW(ItemCode)-1)),COUNTA($E$6:AO$6)))),"")</f>
        <v/>
      </c>
      <c r="AP17" t="str">
        <f t="array" ref="AP17">IFERROR(IF(SUM((InvoiceNo=$D17)*1)&lt;COUNTA($E$6:AP$6),"",INDEX(ItemCode,SMALL(IF($D17=InvoiceNo,IF(ItemCode&lt;&gt;$D$5,ROW(ItemCode)-1)),COUNTA($E$6:AP$6)))),"")</f>
        <v/>
      </c>
      <c r="AQ17" t="str">
        <f t="array" ref="AQ17">IFERROR(IF(SUM((InvoiceNo=$D17)*1)&lt;COUNTA($E$6:AQ$6),"",INDEX(ItemCode,SMALL(IF($D17=InvoiceNo,IF(ItemCode&lt;&gt;$D$5,ROW(ItemCode)-1)),COUNTA($E$6:AQ$6)))),"")</f>
        <v/>
      </c>
      <c r="AR17" t="str">
        <f t="array" ref="AR17">IFERROR(IF(SUM((InvoiceNo=$D17)*1)&lt;COUNTA($E$6:AR$6),"",INDEX(ItemCode,SMALL(IF($D17=InvoiceNo,IF(ItemCode&lt;&gt;$D$5,ROW(ItemCode)-1)),COUNTA($E$6:AR$6)))),"")</f>
        <v/>
      </c>
    </row>
    <row r="18" spans="2:44" x14ac:dyDescent="0.55000000000000004">
      <c r="B18" t="str">
        <f t="array" ref="B18">IF(D18="","",INDEX(BillToName,MATCH(D18,InvoiceBill,0)))</f>
        <v>CHRIS KAMIENSKI</v>
      </c>
      <c r="C18">
        <f t="array" ref="C18">IF(B18="","",SUM((B18=CustName)*(ItemCode='Model 1'!$D$5)*1))</f>
        <v>1</v>
      </c>
      <c r="D18" t="str">
        <f t="array" ref="D18">IFERROR(INDEX(InvoiceNo,SMALL(IF(ItemCode=$D$5,ROW(InvoiceNo)-1),ROW(12:12))),"")</f>
        <v>0001098</v>
      </c>
      <c r="E18" t="str">
        <f t="array" ref="E18">IFERROR(IF(SUM((InvoiceNo=$D18)*1)&lt;COUNTA($E$6:E$6),"",INDEX(ItemCode,SMALL(IF($D18=InvoiceNo,IF(ItemCode&lt;&gt;$D$5,ROW(ItemCode)-1)),COUNTA($E$6:E$6)))),"")</f>
        <v>18635-111-406-N</v>
      </c>
      <c r="F18" t="str">
        <f t="array" ref="F18">IFERROR(IF(SUM((InvoiceNo=$D18)*1)&lt;COUNTA($E$6:F$6),"",INDEX(ItemCode,SMALL(IF($D18=InvoiceNo,IF(ItemCode&lt;&gt;$D$5,ROW(ItemCode)-1)),COUNTA($E$6:F$6)))),"")</f>
        <v>AA111SQ-1-1/4</v>
      </c>
      <c r="G18" t="str">
        <f t="array" ref="G18">IFERROR(IF(SUM((InvoiceNo=$D18)*1)&lt;COUNTA($E$6:G$6),"",INDEX(ItemCode,SMALL(IF($D18=InvoiceNo,IF(ItemCode&lt;&gt;$D$5,ROW(ItemCode)-1)),COUNTA($E$6:G$6)))),"")</f>
        <v>TTI11003-VP</v>
      </c>
      <c r="H18" t="str">
        <f t="array" ref="H18">IFERROR(IF(SUM((InvoiceNo=$D18)*1)&lt;COUNTA($E$6:H$6),"",INDEX(ItemCode,SMALL(IF($D18=InvoiceNo,IF(ItemCode&lt;&gt;$D$5,ROW(ItemCode)-1)),COUNTA($E$6:H$6)))),"")</f>
        <v/>
      </c>
      <c r="I18" t="str">
        <f t="array" ref="I18">IFERROR(IF(SUM((InvoiceNo=$D18)*1)&lt;COUNTA($E$6:I$6),"",INDEX(ItemCode,SMALL(IF($D18=InvoiceNo,IF(ItemCode&lt;&gt;$D$5,ROW(ItemCode)-1)),COUNTA($E$6:I$6)))),"")</f>
        <v/>
      </c>
      <c r="J18" t="str">
        <f t="array" ref="J18">IFERROR(IF(SUM((InvoiceNo=$D18)*1)&lt;COUNTA($E$6:J$6),"",INDEX(ItemCode,SMALL(IF($D18=InvoiceNo,IF(ItemCode&lt;&gt;$D$5,ROW(ItemCode)-1)),COUNTA($E$6:J$6)))),"")</f>
        <v/>
      </c>
      <c r="K18" t="str">
        <f t="array" ref="K18">IFERROR(IF(SUM((InvoiceNo=$D18)*1)&lt;COUNTA($E$6:K$6),"",INDEX(ItemCode,SMALL(IF($D18=InvoiceNo,IF(ItemCode&lt;&gt;$D$5,ROW(ItemCode)-1)),COUNTA($E$6:K$6)))),"")</f>
        <v/>
      </c>
      <c r="L18" t="str">
        <f t="array" ref="L18">IFERROR(IF(SUM((InvoiceNo=$D18)*1)&lt;COUNTA($E$6:L$6),"",INDEX(ItemCode,SMALL(IF($D18=InvoiceNo,IF(ItemCode&lt;&gt;$D$5,ROW(ItemCode)-1)),COUNTA($E$6:L$6)))),"")</f>
        <v/>
      </c>
      <c r="M18" t="str">
        <f t="array" ref="M18">IFERROR(IF(SUM((InvoiceNo=$D18)*1)&lt;COUNTA($E$6:M$6),"",INDEX(ItemCode,SMALL(IF($D18=InvoiceNo,IF(ItemCode&lt;&gt;$D$5,ROW(ItemCode)-1)),COUNTA($E$6:M$6)))),"")</f>
        <v/>
      </c>
      <c r="N18" t="str">
        <f t="array" ref="N18">IFERROR(IF(SUM((InvoiceNo=$D18)*1)&lt;COUNTA($E$6:N$6),"",INDEX(ItemCode,SMALL(IF($D18=InvoiceNo,IF(ItemCode&lt;&gt;$D$5,ROW(ItemCode)-1)),COUNTA($E$6:N$6)))),"")</f>
        <v/>
      </c>
      <c r="O18" t="str">
        <f t="array" ref="O18">IFERROR(IF(SUM((InvoiceNo=$D18)*1)&lt;COUNTA($E$6:O$6),"",INDEX(ItemCode,SMALL(IF($D18=InvoiceNo,IF(ItemCode&lt;&gt;$D$5,ROW(ItemCode)-1)),COUNTA($E$6:O$6)))),"")</f>
        <v/>
      </c>
      <c r="P18" t="str">
        <f t="array" ref="P18">IFERROR(IF(SUM((InvoiceNo=$D18)*1)&lt;COUNTA($E$6:P$6),"",INDEX(ItemCode,SMALL(IF($D18=InvoiceNo,IF(ItemCode&lt;&gt;$D$5,ROW(ItemCode)-1)),COUNTA($E$6:P$6)))),"")</f>
        <v/>
      </c>
      <c r="Q18" t="str">
        <f t="array" ref="Q18">IFERROR(IF(SUM((InvoiceNo=$D18)*1)&lt;COUNTA($E$6:Q$6),"",INDEX(ItemCode,SMALL(IF($D18=InvoiceNo,IF(ItemCode&lt;&gt;$D$5,ROW(ItemCode)-1)),COUNTA($E$6:Q$6)))),"")</f>
        <v/>
      </c>
      <c r="R18" t="str">
        <f t="array" ref="R18">IFERROR(IF(SUM((InvoiceNo=$D18)*1)&lt;COUNTA($E$6:R$6),"",INDEX(ItemCode,SMALL(IF($D18=InvoiceNo,IF(ItemCode&lt;&gt;$D$5,ROW(ItemCode)-1)),COUNTA($E$6:R$6)))),"")</f>
        <v/>
      </c>
      <c r="S18" t="str">
        <f t="array" ref="S18">IFERROR(IF(SUM((InvoiceNo=$D18)*1)&lt;COUNTA($E$6:S$6),"",INDEX(ItemCode,SMALL(IF($D18=InvoiceNo,IF(ItemCode&lt;&gt;$D$5,ROW(ItemCode)-1)),COUNTA($E$6:S$6)))),"")</f>
        <v/>
      </c>
      <c r="T18" t="str">
        <f t="array" ref="T18">IFERROR(IF(SUM((InvoiceNo=$D18)*1)&lt;COUNTA($E$6:T$6),"",INDEX(ItemCode,SMALL(IF($D18=InvoiceNo,IF(ItemCode&lt;&gt;$D$5,ROW(ItemCode)-1)),COUNTA($E$6:T$6)))),"")</f>
        <v/>
      </c>
      <c r="U18" t="str">
        <f t="array" ref="U18">IFERROR(IF(SUM((InvoiceNo=$D18)*1)&lt;COUNTA($E$6:U$6),"",INDEX(ItemCode,SMALL(IF($D18=InvoiceNo,IF(ItemCode&lt;&gt;$D$5,ROW(ItemCode)-1)),COUNTA($E$6:U$6)))),"")</f>
        <v/>
      </c>
      <c r="V18" t="str">
        <f t="array" ref="V18">IFERROR(IF(SUM((InvoiceNo=$D18)*1)&lt;COUNTA($E$6:V$6),"",INDEX(ItemCode,SMALL(IF($D18=InvoiceNo,IF(ItemCode&lt;&gt;$D$5,ROW(ItemCode)-1)),COUNTA($E$6:V$6)))),"")</f>
        <v/>
      </c>
      <c r="W18" t="str">
        <f t="array" ref="W18">IFERROR(IF(SUM((InvoiceNo=$D18)*1)&lt;COUNTA($E$6:W$6),"",INDEX(ItemCode,SMALL(IF($D18=InvoiceNo,IF(ItemCode&lt;&gt;$D$5,ROW(ItemCode)-1)),COUNTA($E$6:W$6)))),"")</f>
        <v/>
      </c>
      <c r="X18" t="str">
        <f t="array" ref="X18">IFERROR(IF(SUM((InvoiceNo=$D18)*1)&lt;COUNTA($E$6:X$6),"",INDEX(ItemCode,SMALL(IF($D18=InvoiceNo,IF(ItemCode&lt;&gt;$D$5,ROW(ItemCode)-1)),COUNTA($E$6:X$6)))),"")</f>
        <v/>
      </c>
      <c r="Y18" t="str">
        <f t="array" ref="Y18">IFERROR(IF(SUM((InvoiceNo=$D18)*1)&lt;COUNTA($E$6:Y$6),"",INDEX(ItemCode,SMALL(IF($D18=InvoiceNo,IF(ItemCode&lt;&gt;$D$5,ROW(ItemCode)-1)),COUNTA($E$6:Y$6)))),"")</f>
        <v/>
      </c>
      <c r="Z18" t="str">
        <f t="array" ref="Z18">IFERROR(IF(SUM((InvoiceNo=$D18)*1)&lt;COUNTA($E$6:Z$6),"",INDEX(ItemCode,SMALL(IF($D18=InvoiceNo,IF(ItemCode&lt;&gt;$D$5,ROW(ItemCode)-1)),COUNTA($E$6:Z$6)))),"")</f>
        <v/>
      </c>
      <c r="AA18" t="str">
        <f t="array" ref="AA18">IFERROR(IF(SUM((InvoiceNo=$D18)*1)&lt;COUNTA($E$6:AA$6),"",INDEX(ItemCode,SMALL(IF($D18=InvoiceNo,IF(ItemCode&lt;&gt;$D$5,ROW(ItemCode)-1)),COUNTA($E$6:AA$6)))),"")</f>
        <v/>
      </c>
      <c r="AB18" t="str">
        <f t="array" ref="AB18">IFERROR(IF(SUM((InvoiceNo=$D18)*1)&lt;COUNTA($E$6:AB$6),"",INDEX(ItemCode,SMALL(IF($D18=InvoiceNo,IF(ItemCode&lt;&gt;$D$5,ROW(ItemCode)-1)),COUNTA($E$6:AB$6)))),"")</f>
        <v/>
      </c>
      <c r="AC18" t="str">
        <f t="array" ref="AC18">IFERROR(IF(SUM((InvoiceNo=$D18)*1)&lt;COUNTA($E$6:AC$6),"",INDEX(ItemCode,SMALL(IF($D18=InvoiceNo,IF(ItemCode&lt;&gt;$D$5,ROW(ItemCode)-1)),COUNTA($E$6:AC$6)))),"")</f>
        <v/>
      </c>
      <c r="AD18" t="str">
        <f t="array" ref="AD18">IFERROR(IF(SUM((InvoiceNo=$D18)*1)&lt;COUNTA($E$6:AD$6),"",INDEX(ItemCode,SMALL(IF($D18=InvoiceNo,IF(ItemCode&lt;&gt;$D$5,ROW(ItemCode)-1)),COUNTA($E$6:AD$6)))),"")</f>
        <v/>
      </c>
      <c r="AE18" t="str">
        <f t="array" ref="AE18">IFERROR(IF(SUM((InvoiceNo=$D18)*1)&lt;COUNTA($E$6:AE$6),"",INDEX(ItemCode,SMALL(IF($D18=InvoiceNo,IF(ItemCode&lt;&gt;$D$5,ROW(ItemCode)-1)),COUNTA($E$6:AE$6)))),"")</f>
        <v/>
      </c>
      <c r="AF18" t="str">
        <f t="array" ref="AF18">IFERROR(IF(SUM((InvoiceNo=$D18)*1)&lt;COUNTA($E$6:AF$6),"",INDEX(ItemCode,SMALL(IF($D18=InvoiceNo,IF(ItemCode&lt;&gt;$D$5,ROW(ItemCode)-1)),COUNTA($E$6:AF$6)))),"")</f>
        <v/>
      </c>
      <c r="AG18" t="str">
        <f t="array" ref="AG18">IFERROR(IF(SUM((InvoiceNo=$D18)*1)&lt;COUNTA($E$6:AG$6),"",INDEX(ItemCode,SMALL(IF($D18=InvoiceNo,IF(ItemCode&lt;&gt;$D$5,ROW(ItemCode)-1)),COUNTA($E$6:AG$6)))),"")</f>
        <v/>
      </c>
      <c r="AH18" t="str">
        <f t="array" ref="AH18">IFERROR(IF(SUM((InvoiceNo=$D18)*1)&lt;COUNTA($E$6:AH$6),"",INDEX(ItemCode,SMALL(IF($D18=InvoiceNo,IF(ItemCode&lt;&gt;$D$5,ROW(ItemCode)-1)),COUNTA($E$6:AH$6)))),"")</f>
        <v/>
      </c>
      <c r="AI18" t="str">
        <f t="array" ref="AI18">IFERROR(IF(SUM((InvoiceNo=$D18)*1)&lt;COUNTA($E$6:AI$6),"",INDEX(ItemCode,SMALL(IF($D18=InvoiceNo,IF(ItemCode&lt;&gt;$D$5,ROW(ItemCode)-1)),COUNTA($E$6:AI$6)))),"")</f>
        <v/>
      </c>
      <c r="AJ18" t="str">
        <f t="array" ref="AJ18">IFERROR(IF(SUM((InvoiceNo=$D18)*1)&lt;COUNTA($E$6:AJ$6),"",INDEX(ItemCode,SMALL(IF($D18=InvoiceNo,IF(ItemCode&lt;&gt;$D$5,ROW(ItemCode)-1)),COUNTA($E$6:AJ$6)))),"")</f>
        <v/>
      </c>
      <c r="AK18" t="str">
        <f t="array" ref="AK18">IFERROR(IF(SUM((InvoiceNo=$D18)*1)&lt;COUNTA($E$6:AK$6),"",INDEX(ItemCode,SMALL(IF($D18=InvoiceNo,IF(ItemCode&lt;&gt;$D$5,ROW(ItemCode)-1)),COUNTA($E$6:AK$6)))),"")</f>
        <v/>
      </c>
      <c r="AL18" t="str">
        <f t="array" ref="AL18">IFERROR(IF(SUM((InvoiceNo=$D18)*1)&lt;COUNTA($E$6:AL$6),"",INDEX(ItemCode,SMALL(IF($D18=InvoiceNo,IF(ItemCode&lt;&gt;$D$5,ROW(ItemCode)-1)),COUNTA($E$6:AL$6)))),"")</f>
        <v/>
      </c>
      <c r="AM18" t="str">
        <f t="array" ref="AM18">IFERROR(IF(SUM((InvoiceNo=$D18)*1)&lt;COUNTA($E$6:AM$6),"",INDEX(ItemCode,SMALL(IF($D18=InvoiceNo,IF(ItemCode&lt;&gt;$D$5,ROW(ItemCode)-1)),COUNTA($E$6:AM$6)))),"")</f>
        <v/>
      </c>
      <c r="AN18" t="str">
        <f t="array" ref="AN18">IFERROR(IF(SUM((InvoiceNo=$D18)*1)&lt;COUNTA($E$6:AN$6),"",INDEX(ItemCode,SMALL(IF($D18=InvoiceNo,IF(ItemCode&lt;&gt;$D$5,ROW(ItemCode)-1)),COUNTA($E$6:AN$6)))),"")</f>
        <v/>
      </c>
      <c r="AO18" t="str">
        <f t="array" ref="AO18">IFERROR(IF(SUM((InvoiceNo=$D18)*1)&lt;COUNTA($E$6:AO$6),"",INDEX(ItemCode,SMALL(IF($D18=InvoiceNo,IF(ItemCode&lt;&gt;$D$5,ROW(ItemCode)-1)),COUNTA($E$6:AO$6)))),"")</f>
        <v/>
      </c>
      <c r="AP18" t="str">
        <f t="array" ref="AP18">IFERROR(IF(SUM((InvoiceNo=$D18)*1)&lt;COUNTA($E$6:AP$6),"",INDEX(ItemCode,SMALL(IF($D18=InvoiceNo,IF(ItemCode&lt;&gt;$D$5,ROW(ItemCode)-1)),COUNTA($E$6:AP$6)))),"")</f>
        <v/>
      </c>
      <c r="AQ18" t="str">
        <f t="array" ref="AQ18">IFERROR(IF(SUM((InvoiceNo=$D18)*1)&lt;COUNTA($E$6:AQ$6),"",INDEX(ItemCode,SMALL(IF($D18=InvoiceNo,IF(ItemCode&lt;&gt;$D$5,ROW(ItemCode)-1)),COUNTA($E$6:AQ$6)))),"")</f>
        <v/>
      </c>
      <c r="AR18" t="str">
        <f t="array" ref="AR18">IFERROR(IF(SUM((InvoiceNo=$D18)*1)&lt;COUNTA($E$6:AR$6),"",INDEX(ItemCode,SMALL(IF($D18=InvoiceNo,IF(ItemCode&lt;&gt;$D$5,ROW(ItemCode)-1)),COUNTA($E$6:AR$6)))),"")</f>
        <v/>
      </c>
    </row>
    <row r="19" spans="2:44" x14ac:dyDescent="0.55000000000000004">
      <c r="B19" t="str">
        <f t="array" ref="B19">IF(D19="","",INDEX(BillToName,MATCH(D19,InvoiceBill,0)))</f>
        <v>Online Orders</v>
      </c>
      <c r="C19">
        <f t="array" ref="C19">IF(B19="","",SUM((B19=CustName)*(ItemCode='Model 1'!$D$5)*1))</f>
        <v>1</v>
      </c>
      <c r="D19" t="str">
        <f t="array" ref="D19">IFERROR(INDEX(InvoiceNo,SMALL(IF(ItemCode=$D$5,ROW(InvoiceNo)-1),ROW(13:13))),"")</f>
        <v>0001111</v>
      </c>
      <c r="E19" t="str">
        <f t="array" ref="E19">IFERROR(IF(SUM((InvoiceNo=$D19)*1)&lt;COUNTA($E$6:E$6),"",INDEX(ItemCode,SMALL(IF($D19=InvoiceNo,IF(ItemCode&lt;&gt;$D$5,ROW(ItemCode)-1)),COUNTA($E$6:E$6)))),"")</f>
        <v>AA111SQ-1-1/4</v>
      </c>
      <c r="F19" t="str">
        <f t="array" ref="F19">IFERROR(IF(SUM((InvoiceNo=$D19)*1)&lt;COUNTA($E$6:F$6),"",INDEX(ItemCode,SMALL(IF($D19=InvoiceNo,IF(ItemCode&lt;&gt;$D$5,ROW(ItemCode)-1)),COUNTA($E$6:F$6)))),"")</f>
        <v>18635-111-406-N</v>
      </c>
      <c r="G19" t="str">
        <f t="array" ref="G19">IFERROR(IF(SUM((InvoiceNo=$D19)*1)&lt;COUNTA($E$6:G$6),"",INDEX(ItemCode,SMALL(IF($D19=InvoiceNo,IF(ItemCode&lt;&gt;$D$5,ROW(ItemCode)-1)),COUNTA($E$6:G$6)))),"")</f>
        <v>TTI11003-VP</v>
      </c>
      <c r="H19" t="str">
        <f t="array" ref="H19">IFERROR(IF(SUM((InvoiceNo=$D19)*1)&lt;COUNTA($E$6:H$6),"",INDEX(ItemCode,SMALL(IF($D19=InvoiceNo,IF(ItemCode&lt;&gt;$D$5,ROW(ItemCode)-1)),COUNTA($E$6:H$6)))),"")</f>
        <v/>
      </c>
      <c r="I19" t="str">
        <f t="array" ref="I19">IFERROR(IF(SUM((InvoiceNo=$D19)*1)&lt;COUNTA($E$6:I$6),"",INDEX(ItemCode,SMALL(IF($D19=InvoiceNo,IF(ItemCode&lt;&gt;$D$5,ROW(ItemCode)-1)),COUNTA($E$6:I$6)))),"")</f>
        <v/>
      </c>
      <c r="J19" t="str">
        <f t="array" ref="J19">IFERROR(IF(SUM((InvoiceNo=$D19)*1)&lt;COUNTA($E$6:J$6),"",INDEX(ItemCode,SMALL(IF($D19=InvoiceNo,IF(ItemCode&lt;&gt;$D$5,ROW(ItemCode)-1)),COUNTA($E$6:J$6)))),"")</f>
        <v/>
      </c>
      <c r="K19" t="str">
        <f t="array" ref="K19">IFERROR(IF(SUM((InvoiceNo=$D19)*1)&lt;COUNTA($E$6:K$6),"",INDEX(ItemCode,SMALL(IF($D19=InvoiceNo,IF(ItemCode&lt;&gt;$D$5,ROW(ItemCode)-1)),COUNTA($E$6:K$6)))),"")</f>
        <v/>
      </c>
      <c r="L19" t="str">
        <f t="array" ref="L19">IFERROR(IF(SUM((InvoiceNo=$D19)*1)&lt;COUNTA($E$6:L$6),"",INDEX(ItemCode,SMALL(IF($D19=InvoiceNo,IF(ItemCode&lt;&gt;$D$5,ROW(ItemCode)-1)),COUNTA($E$6:L$6)))),"")</f>
        <v/>
      </c>
      <c r="M19" t="str">
        <f t="array" ref="M19">IFERROR(IF(SUM((InvoiceNo=$D19)*1)&lt;COUNTA($E$6:M$6),"",INDEX(ItemCode,SMALL(IF($D19=InvoiceNo,IF(ItemCode&lt;&gt;$D$5,ROW(ItemCode)-1)),COUNTA($E$6:M$6)))),"")</f>
        <v/>
      </c>
      <c r="N19" t="str">
        <f t="array" ref="N19">IFERROR(IF(SUM((InvoiceNo=$D19)*1)&lt;COUNTA($E$6:N$6),"",INDEX(ItemCode,SMALL(IF($D19=InvoiceNo,IF(ItemCode&lt;&gt;$D$5,ROW(ItemCode)-1)),COUNTA($E$6:N$6)))),"")</f>
        <v/>
      </c>
      <c r="O19" t="str">
        <f t="array" ref="O19">IFERROR(IF(SUM((InvoiceNo=$D19)*1)&lt;COUNTA($E$6:O$6),"",INDEX(ItemCode,SMALL(IF($D19=InvoiceNo,IF(ItemCode&lt;&gt;$D$5,ROW(ItemCode)-1)),COUNTA($E$6:O$6)))),"")</f>
        <v/>
      </c>
      <c r="P19" t="str">
        <f t="array" ref="P19">IFERROR(IF(SUM((InvoiceNo=$D19)*1)&lt;COUNTA($E$6:P$6),"",INDEX(ItemCode,SMALL(IF($D19=InvoiceNo,IF(ItemCode&lt;&gt;$D$5,ROW(ItemCode)-1)),COUNTA($E$6:P$6)))),"")</f>
        <v/>
      </c>
      <c r="Q19" t="str">
        <f t="array" ref="Q19">IFERROR(IF(SUM((InvoiceNo=$D19)*1)&lt;COUNTA($E$6:Q$6),"",INDEX(ItemCode,SMALL(IF($D19=InvoiceNo,IF(ItemCode&lt;&gt;$D$5,ROW(ItemCode)-1)),COUNTA($E$6:Q$6)))),"")</f>
        <v/>
      </c>
      <c r="R19" t="str">
        <f t="array" ref="R19">IFERROR(IF(SUM((InvoiceNo=$D19)*1)&lt;COUNTA($E$6:R$6),"",INDEX(ItemCode,SMALL(IF($D19=InvoiceNo,IF(ItemCode&lt;&gt;$D$5,ROW(ItemCode)-1)),COUNTA($E$6:R$6)))),"")</f>
        <v/>
      </c>
      <c r="S19" t="str">
        <f t="array" ref="S19">IFERROR(IF(SUM((InvoiceNo=$D19)*1)&lt;COUNTA($E$6:S$6),"",INDEX(ItemCode,SMALL(IF($D19=InvoiceNo,IF(ItemCode&lt;&gt;$D$5,ROW(ItemCode)-1)),COUNTA($E$6:S$6)))),"")</f>
        <v/>
      </c>
      <c r="T19" t="str">
        <f t="array" ref="T19">IFERROR(IF(SUM((InvoiceNo=$D19)*1)&lt;COUNTA($E$6:T$6),"",INDEX(ItemCode,SMALL(IF($D19=InvoiceNo,IF(ItemCode&lt;&gt;$D$5,ROW(ItemCode)-1)),COUNTA($E$6:T$6)))),"")</f>
        <v/>
      </c>
      <c r="U19" t="str">
        <f t="array" ref="U19">IFERROR(IF(SUM((InvoiceNo=$D19)*1)&lt;COUNTA($E$6:U$6),"",INDEX(ItemCode,SMALL(IF($D19=InvoiceNo,IF(ItemCode&lt;&gt;$D$5,ROW(ItemCode)-1)),COUNTA($E$6:U$6)))),"")</f>
        <v/>
      </c>
      <c r="V19" t="str">
        <f t="array" ref="V19">IFERROR(IF(SUM((InvoiceNo=$D19)*1)&lt;COUNTA($E$6:V$6),"",INDEX(ItemCode,SMALL(IF($D19=InvoiceNo,IF(ItemCode&lt;&gt;$D$5,ROW(ItemCode)-1)),COUNTA($E$6:V$6)))),"")</f>
        <v/>
      </c>
      <c r="W19" t="str">
        <f t="array" ref="W19">IFERROR(IF(SUM((InvoiceNo=$D19)*1)&lt;COUNTA($E$6:W$6),"",INDEX(ItemCode,SMALL(IF($D19=InvoiceNo,IF(ItemCode&lt;&gt;$D$5,ROW(ItemCode)-1)),COUNTA($E$6:W$6)))),"")</f>
        <v/>
      </c>
      <c r="X19" t="str">
        <f t="array" ref="X19">IFERROR(IF(SUM((InvoiceNo=$D19)*1)&lt;COUNTA($E$6:X$6),"",INDEX(ItemCode,SMALL(IF($D19=InvoiceNo,IF(ItemCode&lt;&gt;$D$5,ROW(ItemCode)-1)),COUNTA($E$6:X$6)))),"")</f>
        <v/>
      </c>
      <c r="Y19" t="str">
        <f t="array" ref="Y19">IFERROR(IF(SUM((InvoiceNo=$D19)*1)&lt;COUNTA($E$6:Y$6),"",INDEX(ItemCode,SMALL(IF($D19=InvoiceNo,IF(ItemCode&lt;&gt;$D$5,ROW(ItemCode)-1)),COUNTA($E$6:Y$6)))),"")</f>
        <v/>
      </c>
      <c r="Z19" t="str">
        <f t="array" ref="Z19">IFERROR(IF(SUM((InvoiceNo=$D19)*1)&lt;COUNTA($E$6:Z$6),"",INDEX(ItemCode,SMALL(IF($D19=InvoiceNo,IF(ItemCode&lt;&gt;$D$5,ROW(ItemCode)-1)),COUNTA($E$6:Z$6)))),"")</f>
        <v/>
      </c>
      <c r="AA19" t="str">
        <f t="array" ref="AA19">IFERROR(IF(SUM((InvoiceNo=$D19)*1)&lt;COUNTA($E$6:AA$6),"",INDEX(ItemCode,SMALL(IF($D19=InvoiceNo,IF(ItemCode&lt;&gt;$D$5,ROW(ItemCode)-1)),COUNTA($E$6:AA$6)))),"")</f>
        <v/>
      </c>
      <c r="AB19" t="str">
        <f t="array" ref="AB19">IFERROR(IF(SUM((InvoiceNo=$D19)*1)&lt;COUNTA($E$6:AB$6),"",INDEX(ItemCode,SMALL(IF($D19=InvoiceNo,IF(ItemCode&lt;&gt;$D$5,ROW(ItemCode)-1)),COUNTA($E$6:AB$6)))),"")</f>
        <v/>
      </c>
      <c r="AC19" t="str">
        <f t="array" ref="AC19">IFERROR(IF(SUM((InvoiceNo=$D19)*1)&lt;COUNTA($E$6:AC$6),"",INDEX(ItemCode,SMALL(IF($D19=InvoiceNo,IF(ItemCode&lt;&gt;$D$5,ROW(ItemCode)-1)),COUNTA($E$6:AC$6)))),"")</f>
        <v/>
      </c>
      <c r="AD19" t="str">
        <f t="array" ref="AD19">IFERROR(IF(SUM((InvoiceNo=$D19)*1)&lt;COUNTA($E$6:AD$6),"",INDEX(ItemCode,SMALL(IF($D19=InvoiceNo,IF(ItemCode&lt;&gt;$D$5,ROW(ItemCode)-1)),COUNTA($E$6:AD$6)))),"")</f>
        <v/>
      </c>
      <c r="AE19" t="str">
        <f t="array" ref="AE19">IFERROR(IF(SUM((InvoiceNo=$D19)*1)&lt;COUNTA($E$6:AE$6),"",INDEX(ItemCode,SMALL(IF($D19=InvoiceNo,IF(ItemCode&lt;&gt;$D$5,ROW(ItemCode)-1)),COUNTA($E$6:AE$6)))),"")</f>
        <v/>
      </c>
      <c r="AF19" t="str">
        <f t="array" ref="AF19">IFERROR(IF(SUM((InvoiceNo=$D19)*1)&lt;COUNTA($E$6:AF$6),"",INDEX(ItemCode,SMALL(IF($D19=InvoiceNo,IF(ItemCode&lt;&gt;$D$5,ROW(ItemCode)-1)),COUNTA($E$6:AF$6)))),"")</f>
        <v/>
      </c>
      <c r="AG19" t="str">
        <f t="array" ref="AG19">IFERROR(IF(SUM((InvoiceNo=$D19)*1)&lt;COUNTA($E$6:AG$6),"",INDEX(ItemCode,SMALL(IF($D19=InvoiceNo,IF(ItemCode&lt;&gt;$D$5,ROW(ItemCode)-1)),COUNTA($E$6:AG$6)))),"")</f>
        <v/>
      </c>
      <c r="AH19" t="str">
        <f t="array" ref="AH19">IFERROR(IF(SUM((InvoiceNo=$D19)*1)&lt;COUNTA($E$6:AH$6),"",INDEX(ItemCode,SMALL(IF($D19=InvoiceNo,IF(ItemCode&lt;&gt;$D$5,ROW(ItemCode)-1)),COUNTA($E$6:AH$6)))),"")</f>
        <v/>
      </c>
      <c r="AI19" t="str">
        <f t="array" ref="AI19">IFERROR(IF(SUM((InvoiceNo=$D19)*1)&lt;COUNTA($E$6:AI$6),"",INDEX(ItemCode,SMALL(IF($D19=InvoiceNo,IF(ItemCode&lt;&gt;$D$5,ROW(ItemCode)-1)),COUNTA($E$6:AI$6)))),"")</f>
        <v/>
      </c>
      <c r="AJ19" t="str">
        <f t="array" ref="AJ19">IFERROR(IF(SUM((InvoiceNo=$D19)*1)&lt;COUNTA($E$6:AJ$6),"",INDEX(ItemCode,SMALL(IF($D19=InvoiceNo,IF(ItemCode&lt;&gt;$D$5,ROW(ItemCode)-1)),COUNTA($E$6:AJ$6)))),"")</f>
        <v/>
      </c>
      <c r="AK19" t="str">
        <f t="array" ref="AK19">IFERROR(IF(SUM((InvoiceNo=$D19)*1)&lt;COUNTA($E$6:AK$6),"",INDEX(ItemCode,SMALL(IF($D19=InvoiceNo,IF(ItemCode&lt;&gt;$D$5,ROW(ItemCode)-1)),COUNTA($E$6:AK$6)))),"")</f>
        <v/>
      </c>
      <c r="AL19" t="str">
        <f t="array" ref="AL19">IFERROR(IF(SUM((InvoiceNo=$D19)*1)&lt;COUNTA($E$6:AL$6),"",INDEX(ItemCode,SMALL(IF($D19=InvoiceNo,IF(ItemCode&lt;&gt;$D$5,ROW(ItemCode)-1)),COUNTA($E$6:AL$6)))),"")</f>
        <v/>
      </c>
      <c r="AM19" t="str">
        <f t="array" ref="AM19">IFERROR(IF(SUM((InvoiceNo=$D19)*1)&lt;COUNTA($E$6:AM$6),"",INDEX(ItemCode,SMALL(IF($D19=InvoiceNo,IF(ItemCode&lt;&gt;$D$5,ROW(ItemCode)-1)),COUNTA($E$6:AM$6)))),"")</f>
        <v/>
      </c>
      <c r="AN19" t="str">
        <f t="array" ref="AN19">IFERROR(IF(SUM((InvoiceNo=$D19)*1)&lt;COUNTA($E$6:AN$6),"",INDEX(ItemCode,SMALL(IF($D19=InvoiceNo,IF(ItemCode&lt;&gt;$D$5,ROW(ItemCode)-1)),COUNTA($E$6:AN$6)))),"")</f>
        <v/>
      </c>
      <c r="AO19" t="str">
        <f t="array" ref="AO19">IFERROR(IF(SUM((InvoiceNo=$D19)*1)&lt;COUNTA($E$6:AO$6),"",INDEX(ItemCode,SMALL(IF($D19=InvoiceNo,IF(ItemCode&lt;&gt;$D$5,ROW(ItemCode)-1)),COUNTA($E$6:AO$6)))),"")</f>
        <v/>
      </c>
      <c r="AP19" t="str">
        <f t="array" ref="AP19">IFERROR(IF(SUM((InvoiceNo=$D19)*1)&lt;COUNTA($E$6:AP$6),"",INDEX(ItemCode,SMALL(IF($D19=InvoiceNo,IF(ItemCode&lt;&gt;$D$5,ROW(ItemCode)-1)),COUNTA($E$6:AP$6)))),"")</f>
        <v/>
      </c>
      <c r="AQ19" t="str">
        <f t="array" ref="AQ19">IFERROR(IF(SUM((InvoiceNo=$D19)*1)&lt;COUNTA($E$6:AQ$6),"",INDEX(ItemCode,SMALL(IF($D19=InvoiceNo,IF(ItemCode&lt;&gt;$D$5,ROW(ItemCode)-1)),COUNTA($E$6:AQ$6)))),"")</f>
        <v/>
      </c>
      <c r="AR19" t="str">
        <f t="array" ref="AR19">IFERROR(IF(SUM((InvoiceNo=$D19)*1)&lt;COUNTA($E$6:AR$6),"",INDEX(ItemCode,SMALL(IF($D19=InvoiceNo,IF(ItemCode&lt;&gt;$D$5,ROW(ItemCode)-1)),COUNTA($E$6:AR$6)))),"")</f>
        <v/>
      </c>
    </row>
    <row r="20" spans="2:44" x14ac:dyDescent="0.55000000000000004">
      <c r="B20" t="str">
        <f t="array" ref="B20">IF(D20="","",INDEX(BillToName,MATCH(D20,InvoiceBill,0)))</f>
        <v>JIM WAMELINK</v>
      </c>
      <c r="C20">
        <f t="array" ref="C20">IF(B20="","",SUM((B20=CustName)*(ItemCode='Model 1'!$D$5)*1))</f>
        <v>2</v>
      </c>
      <c r="D20" t="str">
        <f t="array" ref="D20">IFERROR(INDEX(InvoiceNo,SMALL(IF(ItemCode=$D$5,ROW(InvoiceNo)-1),ROW(14:14))),"")</f>
        <v>0001570</v>
      </c>
      <c r="E20" t="str">
        <f t="array" ref="E20">IFERROR(IF(SUM((InvoiceNo=$D20)*1)&lt;COUNTA($E$6:E$6),"",INDEX(ItemCode,SMALL(IF($D20=InvoiceNo,IF(ItemCode&lt;&gt;$D$5,ROW(ItemCode)-1)),COUNTA($E$6:E$6)))),"")</f>
        <v>CP18999-EPR</v>
      </c>
      <c r="F20" t="str">
        <f t="array" ref="F20">IFERROR(IF(SUM((InvoiceNo=$D20)*1)&lt;COUNTA($E$6:F$6),"",INDEX(ItemCode,SMALL(IF($D20=InvoiceNo,IF(ItemCode&lt;&gt;$D$5,ROW(ItemCode)-1)),COUNTA($E$6:F$6)))),"")</f>
        <v>CP18999-VI</v>
      </c>
      <c r="G20" t="str">
        <f t="array" ref="G20">IFERROR(IF(SUM((InvoiceNo=$D20)*1)&lt;COUNTA($E$6:G$6),"",INDEX(ItemCode,SMALL(IF($D20=InvoiceNo,IF(ItemCode&lt;&gt;$D$5,ROW(ItemCode)-1)),COUNTA($E$6:G$6)))),"")</f>
        <v>DC35</v>
      </c>
      <c r="H20" t="str">
        <f t="array" ref="H20">IFERROR(IF(SUM((InvoiceNo=$D20)*1)&lt;COUNTA($E$6:H$6),"",INDEX(ItemCode,SMALL(IF($D20=InvoiceNo,IF(ItemCode&lt;&gt;$D$5,ROW(ItemCode)-1)),COUNTA($E$6:H$6)))),"")</f>
        <v>D2</v>
      </c>
      <c r="I20" t="str">
        <f t="array" ref="I20">IFERROR(IF(SUM((InvoiceNo=$D20)*1)&lt;COUNTA($E$6:I$6),"",INDEX(ItemCode,SMALL(IF($D20=InvoiceNo,IF(ItemCode&lt;&gt;$D$5,ROW(ItemCode)-1)),COUNTA($E$6:I$6)))),"")</f>
        <v>QJ111-1</v>
      </c>
      <c r="J20" t="str">
        <f t="array" ref="J20">IFERROR(IF(SUM((InvoiceNo=$D20)*1)&lt;COUNTA($E$6:J$6),"",INDEX(ItemCode,SMALL(IF($D20=InvoiceNo,IF(ItemCode&lt;&gt;$D$5,ROW(ItemCode)-1)),COUNTA($E$6:J$6)))),"")</f>
        <v>19845-25-PP</v>
      </c>
      <c r="K20" t="str">
        <f t="array" ref="K20">IFERROR(IF(SUM((InvoiceNo=$D20)*1)&lt;COUNTA($E$6:K$6),"",INDEX(ItemCode,SMALL(IF($D20=InvoiceNo,IF(ItemCode&lt;&gt;$D$5,ROW(ItemCode)-1)),COUNTA($E$6:K$6)))),"")</f>
        <v/>
      </c>
      <c r="L20" t="str">
        <f t="array" ref="L20">IFERROR(IF(SUM((InvoiceNo=$D20)*1)&lt;COUNTA($E$6:L$6),"",INDEX(ItemCode,SMALL(IF($D20=InvoiceNo,IF(ItemCode&lt;&gt;$D$5,ROW(ItemCode)-1)),COUNTA($E$6:L$6)))),"")</f>
        <v/>
      </c>
      <c r="M20" t="str">
        <f t="array" ref="M20">IFERROR(IF(SUM((InvoiceNo=$D20)*1)&lt;COUNTA($E$6:M$6),"",INDEX(ItemCode,SMALL(IF($D20=InvoiceNo,IF(ItemCode&lt;&gt;$D$5,ROW(ItemCode)-1)),COUNTA($E$6:M$6)))),"")</f>
        <v/>
      </c>
      <c r="N20" t="str">
        <f t="array" ref="N20">IFERROR(IF(SUM((InvoiceNo=$D20)*1)&lt;COUNTA($E$6:N$6),"",INDEX(ItemCode,SMALL(IF($D20=InvoiceNo,IF(ItemCode&lt;&gt;$D$5,ROW(ItemCode)-1)),COUNTA($E$6:N$6)))),"")</f>
        <v/>
      </c>
      <c r="O20" t="str">
        <f t="array" ref="O20">IFERROR(IF(SUM((InvoiceNo=$D20)*1)&lt;COUNTA($E$6:O$6),"",INDEX(ItemCode,SMALL(IF($D20=InvoiceNo,IF(ItemCode&lt;&gt;$D$5,ROW(ItemCode)-1)),COUNTA($E$6:O$6)))),"")</f>
        <v/>
      </c>
      <c r="P20" t="str">
        <f t="array" ref="P20">IFERROR(IF(SUM((InvoiceNo=$D20)*1)&lt;COUNTA($E$6:P$6),"",INDEX(ItemCode,SMALL(IF($D20=InvoiceNo,IF(ItemCode&lt;&gt;$D$5,ROW(ItemCode)-1)),COUNTA($E$6:P$6)))),"")</f>
        <v/>
      </c>
      <c r="Q20" t="str">
        <f t="array" ref="Q20">IFERROR(IF(SUM((InvoiceNo=$D20)*1)&lt;COUNTA($E$6:Q$6),"",INDEX(ItemCode,SMALL(IF($D20=InvoiceNo,IF(ItemCode&lt;&gt;$D$5,ROW(ItemCode)-1)),COUNTA($E$6:Q$6)))),"")</f>
        <v/>
      </c>
      <c r="R20" t="str">
        <f t="array" ref="R20">IFERROR(IF(SUM((InvoiceNo=$D20)*1)&lt;COUNTA($E$6:R$6),"",INDEX(ItemCode,SMALL(IF($D20=InvoiceNo,IF(ItemCode&lt;&gt;$D$5,ROW(ItemCode)-1)),COUNTA($E$6:R$6)))),"")</f>
        <v/>
      </c>
      <c r="S20" t="str">
        <f t="array" ref="S20">IFERROR(IF(SUM((InvoiceNo=$D20)*1)&lt;COUNTA($E$6:S$6),"",INDEX(ItemCode,SMALL(IF($D20=InvoiceNo,IF(ItemCode&lt;&gt;$D$5,ROW(ItemCode)-1)),COUNTA($E$6:S$6)))),"")</f>
        <v/>
      </c>
      <c r="T20" t="str">
        <f t="array" ref="T20">IFERROR(IF(SUM((InvoiceNo=$D20)*1)&lt;COUNTA($E$6:T$6),"",INDEX(ItemCode,SMALL(IF($D20=InvoiceNo,IF(ItemCode&lt;&gt;$D$5,ROW(ItemCode)-1)),COUNTA($E$6:T$6)))),"")</f>
        <v/>
      </c>
      <c r="U20" t="str">
        <f t="array" ref="U20">IFERROR(IF(SUM((InvoiceNo=$D20)*1)&lt;COUNTA($E$6:U$6),"",INDEX(ItemCode,SMALL(IF($D20=InvoiceNo,IF(ItemCode&lt;&gt;$D$5,ROW(ItemCode)-1)),COUNTA($E$6:U$6)))),"")</f>
        <v/>
      </c>
      <c r="V20" t="str">
        <f t="array" ref="V20">IFERROR(IF(SUM((InvoiceNo=$D20)*1)&lt;COUNTA($E$6:V$6),"",INDEX(ItemCode,SMALL(IF($D20=InvoiceNo,IF(ItemCode&lt;&gt;$D$5,ROW(ItemCode)-1)),COUNTA($E$6:V$6)))),"")</f>
        <v/>
      </c>
      <c r="W20" t="str">
        <f t="array" ref="W20">IFERROR(IF(SUM((InvoiceNo=$D20)*1)&lt;COUNTA($E$6:W$6),"",INDEX(ItemCode,SMALL(IF($D20=InvoiceNo,IF(ItemCode&lt;&gt;$D$5,ROW(ItemCode)-1)),COUNTA($E$6:W$6)))),"")</f>
        <v/>
      </c>
      <c r="X20" t="str">
        <f t="array" ref="X20">IFERROR(IF(SUM((InvoiceNo=$D20)*1)&lt;COUNTA($E$6:X$6),"",INDEX(ItemCode,SMALL(IF($D20=InvoiceNo,IF(ItemCode&lt;&gt;$D$5,ROW(ItemCode)-1)),COUNTA($E$6:X$6)))),"")</f>
        <v/>
      </c>
      <c r="Y20" t="str">
        <f t="array" ref="Y20">IFERROR(IF(SUM((InvoiceNo=$D20)*1)&lt;COUNTA($E$6:Y$6),"",INDEX(ItemCode,SMALL(IF($D20=InvoiceNo,IF(ItemCode&lt;&gt;$D$5,ROW(ItemCode)-1)),COUNTA($E$6:Y$6)))),"")</f>
        <v/>
      </c>
      <c r="Z20" t="str">
        <f t="array" ref="Z20">IFERROR(IF(SUM((InvoiceNo=$D20)*1)&lt;COUNTA($E$6:Z$6),"",INDEX(ItemCode,SMALL(IF($D20=InvoiceNo,IF(ItemCode&lt;&gt;$D$5,ROW(ItemCode)-1)),COUNTA($E$6:Z$6)))),"")</f>
        <v/>
      </c>
      <c r="AA20" t="str">
        <f t="array" ref="AA20">IFERROR(IF(SUM((InvoiceNo=$D20)*1)&lt;COUNTA($E$6:AA$6),"",INDEX(ItemCode,SMALL(IF($D20=InvoiceNo,IF(ItemCode&lt;&gt;$D$5,ROW(ItemCode)-1)),COUNTA($E$6:AA$6)))),"")</f>
        <v/>
      </c>
      <c r="AB20" t="str">
        <f t="array" ref="AB20">IFERROR(IF(SUM((InvoiceNo=$D20)*1)&lt;COUNTA($E$6:AB$6),"",INDEX(ItemCode,SMALL(IF($D20=InvoiceNo,IF(ItemCode&lt;&gt;$D$5,ROW(ItemCode)-1)),COUNTA($E$6:AB$6)))),"")</f>
        <v/>
      </c>
      <c r="AC20" t="str">
        <f t="array" ref="AC20">IFERROR(IF(SUM((InvoiceNo=$D20)*1)&lt;COUNTA($E$6:AC$6),"",INDEX(ItemCode,SMALL(IF($D20=InvoiceNo,IF(ItemCode&lt;&gt;$D$5,ROW(ItemCode)-1)),COUNTA($E$6:AC$6)))),"")</f>
        <v/>
      </c>
      <c r="AD20" t="str">
        <f t="array" ref="AD20">IFERROR(IF(SUM((InvoiceNo=$D20)*1)&lt;COUNTA($E$6:AD$6),"",INDEX(ItemCode,SMALL(IF($D20=InvoiceNo,IF(ItemCode&lt;&gt;$D$5,ROW(ItemCode)-1)),COUNTA($E$6:AD$6)))),"")</f>
        <v/>
      </c>
      <c r="AE20" t="str">
        <f t="array" ref="AE20">IFERROR(IF(SUM((InvoiceNo=$D20)*1)&lt;COUNTA($E$6:AE$6),"",INDEX(ItemCode,SMALL(IF($D20=InvoiceNo,IF(ItemCode&lt;&gt;$D$5,ROW(ItemCode)-1)),COUNTA($E$6:AE$6)))),"")</f>
        <v/>
      </c>
      <c r="AF20" t="str">
        <f t="array" ref="AF20">IFERROR(IF(SUM((InvoiceNo=$D20)*1)&lt;COUNTA($E$6:AF$6),"",INDEX(ItemCode,SMALL(IF($D20=InvoiceNo,IF(ItemCode&lt;&gt;$D$5,ROW(ItemCode)-1)),COUNTA($E$6:AF$6)))),"")</f>
        <v/>
      </c>
      <c r="AG20" t="str">
        <f t="array" ref="AG20">IFERROR(IF(SUM((InvoiceNo=$D20)*1)&lt;COUNTA($E$6:AG$6),"",INDEX(ItemCode,SMALL(IF($D20=InvoiceNo,IF(ItemCode&lt;&gt;$D$5,ROW(ItemCode)-1)),COUNTA($E$6:AG$6)))),"")</f>
        <v/>
      </c>
      <c r="AH20" t="str">
        <f t="array" ref="AH20">IFERROR(IF(SUM((InvoiceNo=$D20)*1)&lt;COUNTA($E$6:AH$6),"",INDEX(ItemCode,SMALL(IF($D20=InvoiceNo,IF(ItemCode&lt;&gt;$D$5,ROW(ItemCode)-1)),COUNTA($E$6:AH$6)))),"")</f>
        <v/>
      </c>
      <c r="AI20" t="str">
        <f t="array" ref="AI20">IFERROR(IF(SUM((InvoiceNo=$D20)*1)&lt;COUNTA($E$6:AI$6),"",INDEX(ItemCode,SMALL(IF($D20=InvoiceNo,IF(ItemCode&lt;&gt;$D$5,ROW(ItemCode)-1)),COUNTA($E$6:AI$6)))),"")</f>
        <v/>
      </c>
      <c r="AJ20" t="str">
        <f t="array" ref="AJ20">IFERROR(IF(SUM((InvoiceNo=$D20)*1)&lt;COUNTA($E$6:AJ$6),"",INDEX(ItemCode,SMALL(IF($D20=InvoiceNo,IF(ItemCode&lt;&gt;$D$5,ROW(ItemCode)-1)),COUNTA($E$6:AJ$6)))),"")</f>
        <v/>
      </c>
      <c r="AK20" t="str">
        <f t="array" ref="AK20">IFERROR(IF(SUM((InvoiceNo=$D20)*1)&lt;COUNTA($E$6:AK$6),"",INDEX(ItemCode,SMALL(IF($D20=InvoiceNo,IF(ItemCode&lt;&gt;$D$5,ROW(ItemCode)-1)),COUNTA($E$6:AK$6)))),"")</f>
        <v/>
      </c>
      <c r="AL20" t="str">
        <f t="array" ref="AL20">IFERROR(IF(SUM((InvoiceNo=$D20)*1)&lt;COUNTA($E$6:AL$6),"",INDEX(ItemCode,SMALL(IF($D20=InvoiceNo,IF(ItemCode&lt;&gt;$D$5,ROW(ItemCode)-1)),COUNTA($E$6:AL$6)))),"")</f>
        <v/>
      </c>
      <c r="AM20" t="str">
        <f t="array" ref="AM20">IFERROR(IF(SUM((InvoiceNo=$D20)*1)&lt;COUNTA($E$6:AM$6),"",INDEX(ItemCode,SMALL(IF($D20=InvoiceNo,IF(ItemCode&lt;&gt;$D$5,ROW(ItemCode)-1)),COUNTA($E$6:AM$6)))),"")</f>
        <v/>
      </c>
      <c r="AN20" t="str">
        <f t="array" ref="AN20">IFERROR(IF(SUM((InvoiceNo=$D20)*1)&lt;COUNTA($E$6:AN$6),"",INDEX(ItemCode,SMALL(IF($D20=InvoiceNo,IF(ItemCode&lt;&gt;$D$5,ROW(ItemCode)-1)),COUNTA($E$6:AN$6)))),"")</f>
        <v/>
      </c>
      <c r="AO20" t="str">
        <f t="array" ref="AO20">IFERROR(IF(SUM((InvoiceNo=$D20)*1)&lt;COUNTA($E$6:AO$6),"",INDEX(ItemCode,SMALL(IF($D20=InvoiceNo,IF(ItemCode&lt;&gt;$D$5,ROW(ItemCode)-1)),COUNTA($E$6:AO$6)))),"")</f>
        <v/>
      </c>
      <c r="AP20" t="str">
        <f t="array" ref="AP20">IFERROR(IF(SUM((InvoiceNo=$D20)*1)&lt;COUNTA($E$6:AP$6),"",INDEX(ItemCode,SMALL(IF($D20=InvoiceNo,IF(ItemCode&lt;&gt;$D$5,ROW(ItemCode)-1)),COUNTA($E$6:AP$6)))),"")</f>
        <v/>
      </c>
      <c r="AQ20" t="str">
        <f t="array" ref="AQ20">IFERROR(IF(SUM((InvoiceNo=$D20)*1)&lt;COUNTA($E$6:AQ$6),"",INDEX(ItemCode,SMALL(IF($D20=InvoiceNo,IF(ItemCode&lt;&gt;$D$5,ROW(ItemCode)-1)),COUNTA($E$6:AQ$6)))),"")</f>
        <v/>
      </c>
      <c r="AR20" t="str">
        <f t="array" ref="AR20">IFERROR(IF(SUM((InvoiceNo=$D20)*1)&lt;COUNTA($E$6:AR$6),"",INDEX(ItemCode,SMALL(IF($D20=InvoiceNo,IF(ItemCode&lt;&gt;$D$5,ROW(ItemCode)-1)),COUNTA($E$6:AR$6)))),"")</f>
        <v/>
      </c>
    </row>
    <row r="21" spans="2:44" x14ac:dyDescent="0.55000000000000004">
      <c r="B21" t="str">
        <f t="array" ref="B21">IF(D21="","",INDEX(BillToName,MATCH(D21,InvoiceBill,0)))</f>
        <v>JIM WAMELINK</v>
      </c>
      <c r="C21">
        <f t="array" ref="C21">IF(B21="","",SUM((B21=CustName)*(ItemCode='Model 1'!$D$5)*1))</f>
        <v>2</v>
      </c>
      <c r="D21" t="str">
        <f t="array" ref="D21">IFERROR(INDEX(InvoiceNo,SMALL(IF(ItemCode=$D$5,ROW(InvoiceNo)-1),ROW(15:15))),"")</f>
        <v>0001661</v>
      </c>
      <c r="E21" t="str">
        <f t="array" ref="E21">IFERROR(IF(SUM((InvoiceNo=$D21)*1)&lt;COUNTA($E$6:E$6),"",INDEX(ItemCode,SMALL(IF($D21=InvoiceNo,IF(ItemCode&lt;&gt;$D$5,ROW(ItemCode)-1)),COUNTA($E$6:E$6)))),"")</f>
        <v>19845-25-PP</v>
      </c>
      <c r="F21" t="str">
        <f t="array" ref="F21">IFERROR(IF(SUM((InvoiceNo=$D21)*1)&lt;COUNTA($E$6:F$6),"",INDEX(ItemCode,SMALL(IF($D21=InvoiceNo,IF(ItemCode&lt;&gt;$D$5,ROW(ItemCode)-1)),COUNTA($E$6:F$6)))),"")</f>
        <v>26278-1-NYR</v>
      </c>
      <c r="G21" t="str">
        <f t="array" ref="G21">IFERROR(IF(SUM((InvoiceNo=$D21)*1)&lt;COUNTA($E$6:G$6),"",INDEX(ItemCode,SMALL(IF($D21=InvoiceNo,IF(ItemCode&lt;&gt;$D$5,ROW(ItemCode)-1)),COUNTA($E$6:G$6)))),"")</f>
        <v>D2</v>
      </c>
      <c r="H21" t="str">
        <f t="array" ref="H21">IFERROR(IF(SUM((InvoiceNo=$D21)*1)&lt;COUNTA($E$6:H$6),"",INDEX(ItemCode,SMALL(IF($D21=InvoiceNo,IF(ItemCode&lt;&gt;$D$5,ROW(ItemCode)-1)),COUNTA($E$6:H$6)))),"")</f>
        <v>DC35</v>
      </c>
      <c r="I21" t="str">
        <f t="array" ref="I21">IFERROR(IF(SUM((InvoiceNo=$D21)*1)&lt;COUNTA($E$6:I$6),"",INDEX(ItemCode,SMALL(IF($D21=InvoiceNo,IF(ItemCode&lt;&gt;$D$5,ROW(ItemCode)-1)),COUNTA($E$6:I$6)))),"")</f>
        <v>CP18999-EPR</v>
      </c>
      <c r="J21" t="str">
        <f t="array" ref="J21">IFERROR(IF(SUM((InvoiceNo=$D21)*1)&lt;COUNTA($E$6:J$6),"",INDEX(ItemCode,SMALL(IF($D21=InvoiceNo,IF(ItemCode&lt;&gt;$D$5,ROW(ItemCode)-1)),COUNTA($E$6:J$6)))),"")</f>
        <v/>
      </c>
      <c r="K21" t="str">
        <f t="array" ref="K21">IFERROR(IF(SUM((InvoiceNo=$D21)*1)&lt;COUNTA($E$6:K$6),"",INDEX(ItemCode,SMALL(IF($D21=InvoiceNo,IF(ItemCode&lt;&gt;$D$5,ROW(ItemCode)-1)),COUNTA($E$6:K$6)))),"")</f>
        <v/>
      </c>
      <c r="L21" t="str">
        <f t="array" ref="L21">IFERROR(IF(SUM((InvoiceNo=$D21)*1)&lt;COUNTA($E$6:L$6),"",INDEX(ItemCode,SMALL(IF($D21=InvoiceNo,IF(ItemCode&lt;&gt;$D$5,ROW(ItemCode)-1)),COUNTA($E$6:L$6)))),"")</f>
        <v/>
      </c>
      <c r="M21" t="str">
        <f t="array" ref="M21">IFERROR(IF(SUM((InvoiceNo=$D21)*1)&lt;COUNTA($E$6:M$6),"",INDEX(ItemCode,SMALL(IF($D21=InvoiceNo,IF(ItemCode&lt;&gt;$D$5,ROW(ItemCode)-1)),COUNTA($E$6:M$6)))),"")</f>
        <v/>
      </c>
      <c r="N21" t="str">
        <f t="array" ref="N21">IFERROR(IF(SUM((InvoiceNo=$D21)*1)&lt;COUNTA($E$6:N$6),"",INDEX(ItemCode,SMALL(IF($D21=InvoiceNo,IF(ItemCode&lt;&gt;$D$5,ROW(ItemCode)-1)),COUNTA($E$6:N$6)))),"")</f>
        <v/>
      </c>
      <c r="O21" t="str">
        <f t="array" ref="O21">IFERROR(IF(SUM((InvoiceNo=$D21)*1)&lt;COUNTA($E$6:O$6),"",INDEX(ItemCode,SMALL(IF($D21=InvoiceNo,IF(ItemCode&lt;&gt;$D$5,ROW(ItemCode)-1)),COUNTA($E$6:O$6)))),"")</f>
        <v/>
      </c>
      <c r="P21" t="str">
        <f t="array" ref="P21">IFERROR(IF(SUM((InvoiceNo=$D21)*1)&lt;COUNTA($E$6:P$6),"",INDEX(ItemCode,SMALL(IF($D21=InvoiceNo,IF(ItemCode&lt;&gt;$D$5,ROW(ItemCode)-1)),COUNTA($E$6:P$6)))),"")</f>
        <v/>
      </c>
      <c r="Q21" t="str">
        <f t="array" ref="Q21">IFERROR(IF(SUM((InvoiceNo=$D21)*1)&lt;COUNTA($E$6:Q$6),"",INDEX(ItemCode,SMALL(IF($D21=InvoiceNo,IF(ItemCode&lt;&gt;$D$5,ROW(ItemCode)-1)),COUNTA($E$6:Q$6)))),"")</f>
        <v/>
      </c>
      <c r="R21" t="str">
        <f t="array" ref="R21">IFERROR(IF(SUM((InvoiceNo=$D21)*1)&lt;COUNTA($E$6:R$6),"",INDEX(ItemCode,SMALL(IF($D21=InvoiceNo,IF(ItemCode&lt;&gt;$D$5,ROW(ItemCode)-1)),COUNTA($E$6:R$6)))),"")</f>
        <v/>
      </c>
      <c r="S21" t="str">
        <f t="array" ref="S21">IFERROR(IF(SUM((InvoiceNo=$D21)*1)&lt;COUNTA($E$6:S$6),"",INDEX(ItemCode,SMALL(IF($D21=InvoiceNo,IF(ItemCode&lt;&gt;$D$5,ROW(ItemCode)-1)),COUNTA($E$6:S$6)))),"")</f>
        <v/>
      </c>
      <c r="T21" t="str">
        <f t="array" ref="T21">IFERROR(IF(SUM((InvoiceNo=$D21)*1)&lt;COUNTA($E$6:T$6),"",INDEX(ItemCode,SMALL(IF($D21=InvoiceNo,IF(ItemCode&lt;&gt;$D$5,ROW(ItemCode)-1)),COUNTA($E$6:T$6)))),"")</f>
        <v/>
      </c>
      <c r="U21" t="str">
        <f t="array" ref="U21">IFERROR(IF(SUM((InvoiceNo=$D21)*1)&lt;COUNTA($E$6:U$6),"",INDEX(ItemCode,SMALL(IF($D21=InvoiceNo,IF(ItemCode&lt;&gt;$D$5,ROW(ItemCode)-1)),COUNTA($E$6:U$6)))),"")</f>
        <v/>
      </c>
      <c r="V21" t="str">
        <f t="array" ref="V21">IFERROR(IF(SUM((InvoiceNo=$D21)*1)&lt;COUNTA($E$6:V$6),"",INDEX(ItemCode,SMALL(IF($D21=InvoiceNo,IF(ItemCode&lt;&gt;$D$5,ROW(ItemCode)-1)),COUNTA($E$6:V$6)))),"")</f>
        <v/>
      </c>
      <c r="W21" t="str">
        <f t="array" ref="W21">IFERROR(IF(SUM((InvoiceNo=$D21)*1)&lt;COUNTA($E$6:W$6),"",INDEX(ItemCode,SMALL(IF($D21=InvoiceNo,IF(ItemCode&lt;&gt;$D$5,ROW(ItemCode)-1)),COUNTA($E$6:W$6)))),"")</f>
        <v/>
      </c>
      <c r="X21" t="str">
        <f t="array" ref="X21">IFERROR(IF(SUM((InvoiceNo=$D21)*1)&lt;COUNTA($E$6:X$6),"",INDEX(ItemCode,SMALL(IF($D21=InvoiceNo,IF(ItemCode&lt;&gt;$D$5,ROW(ItemCode)-1)),COUNTA($E$6:X$6)))),"")</f>
        <v/>
      </c>
      <c r="Y21" t="str">
        <f t="array" ref="Y21">IFERROR(IF(SUM((InvoiceNo=$D21)*1)&lt;COUNTA($E$6:Y$6),"",INDEX(ItemCode,SMALL(IF($D21=InvoiceNo,IF(ItemCode&lt;&gt;$D$5,ROW(ItemCode)-1)),COUNTA($E$6:Y$6)))),"")</f>
        <v/>
      </c>
      <c r="Z21" t="str">
        <f t="array" ref="Z21">IFERROR(IF(SUM((InvoiceNo=$D21)*1)&lt;COUNTA($E$6:Z$6),"",INDEX(ItemCode,SMALL(IF($D21=InvoiceNo,IF(ItemCode&lt;&gt;$D$5,ROW(ItemCode)-1)),COUNTA($E$6:Z$6)))),"")</f>
        <v/>
      </c>
      <c r="AA21" t="str">
        <f t="array" ref="AA21">IFERROR(IF(SUM((InvoiceNo=$D21)*1)&lt;COUNTA($E$6:AA$6),"",INDEX(ItemCode,SMALL(IF($D21=InvoiceNo,IF(ItemCode&lt;&gt;$D$5,ROW(ItemCode)-1)),COUNTA($E$6:AA$6)))),"")</f>
        <v/>
      </c>
      <c r="AB21" t="str">
        <f t="array" ref="AB21">IFERROR(IF(SUM((InvoiceNo=$D21)*1)&lt;COUNTA($E$6:AB$6),"",INDEX(ItemCode,SMALL(IF($D21=InvoiceNo,IF(ItemCode&lt;&gt;$D$5,ROW(ItemCode)-1)),COUNTA($E$6:AB$6)))),"")</f>
        <v/>
      </c>
      <c r="AC21" t="str">
        <f t="array" ref="AC21">IFERROR(IF(SUM((InvoiceNo=$D21)*1)&lt;COUNTA($E$6:AC$6),"",INDEX(ItemCode,SMALL(IF($D21=InvoiceNo,IF(ItemCode&lt;&gt;$D$5,ROW(ItemCode)-1)),COUNTA($E$6:AC$6)))),"")</f>
        <v/>
      </c>
      <c r="AD21" t="str">
        <f t="array" ref="AD21">IFERROR(IF(SUM((InvoiceNo=$D21)*1)&lt;COUNTA($E$6:AD$6),"",INDEX(ItemCode,SMALL(IF($D21=InvoiceNo,IF(ItemCode&lt;&gt;$D$5,ROW(ItemCode)-1)),COUNTA($E$6:AD$6)))),"")</f>
        <v/>
      </c>
      <c r="AE21" t="str">
        <f t="array" ref="AE21">IFERROR(IF(SUM((InvoiceNo=$D21)*1)&lt;COUNTA($E$6:AE$6),"",INDEX(ItemCode,SMALL(IF($D21=InvoiceNo,IF(ItemCode&lt;&gt;$D$5,ROW(ItemCode)-1)),COUNTA($E$6:AE$6)))),"")</f>
        <v/>
      </c>
      <c r="AF21" t="str">
        <f t="array" ref="AF21">IFERROR(IF(SUM((InvoiceNo=$D21)*1)&lt;COUNTA($E$6:AF$6),"",INDEX(ItemCode,SMALL(IF($D21=InvoiceNo,IF(ItemCode&lt;&gt;$D$5,ROW(ItemCode)-1)),COUNTA($E$6:AF$6)))),"")</f>
        <v/>
      </c>
      <c r="AG21" t="str">
        <f t="array" ref="AG21">IFERROR(IF(SUM((InvoiceNo=$D21)*1)&lt;COUNTA($E$6:AG$6),"",INDEX(ItemCode,SMALL(IF($D21=InvoiceNo,IF(ItemCode&lt;&gt;$D$5,ROW(ItemCode)-1)),COUNTA($E$6:AG$6)))),"")</f>
        <v/>
      </c>
      <c r="AH21" t="str">
        <f t="array" ref="AH21">IFERROR(IF(SUM((InvoiceNo=$D21)*1)&lt;COUNTA($E$6:AH$6),"",INDEX(ItemCode,SMALL(IF($D21=InvoiceNo,IF(ItemCode&lt;&gt;$D$5,ROW(ItemCode)-1)),COUNTA($E$6:AH$6)))),"")</f>
        <v/>
      </c>
      <c r="AI21" t="str">
        <f t="array" ref="AI21">IFERROR(IF(SUM((InvoiceNo=$D21)*1)&lt;COUNTA($E$6:AI$6),"",INDEX(ItemCode,SMALL(IF($D21=InvoiceNo,IF(ItemCode&lt;&gt;$D$5,ROW(ItemCode)-1)),COUNTA($E$6:AI$6)))),"")</f>
        <v/>
      </c>
      <c r="AJ21" t="str">
        <f t="array" ref="AJ21">IFERROR(IF(SUM((InvoiceNo=$D21)*1)&lt;COUNTA($E$6:AJ$6),"",INDEX(ItemCode,SMALL(IF($D21=InvoiceNo,IF(ItemCode&lt;&gt;$D$5,ROW(ItemCode)-1)),COUNTA($E$6:AJ$6)))),"")</f>
        <v/>
      </c>
      <c r="AK21" t="str">
        <f t="array" ref="AK21">IFERROR(IF(SUM((InvoiceNo=$D21)*1)&lt;COUNTA($E$6:AK$6),"",INDEX(ItemCode,SMALL(IF($D21=InvoiceNo,IF(ItemCode&lt;&gt;$D$5,ROW(ItemCode)-1)),COUNTA($E$6:AK$6)))),"")</f>
        <v/>
      </c>
      <c r="AL21" t="str">
        <f t="array" ref="AL21">IFERROR(IF(SUM((InvoiceNo=$D21)*1)&lt;COUNTA($E$6:AL$6),"",INDEX(ItemCode,SMALL(IF($D21=InvoiceNo,IF(ItemCode&lt;&gt;$D$5,ROW(ItemCode)-1)),COUNTA($E$6:AL$6)))),"")</f>
        <v/>
      </c>
      <c r="AM21" t="str">
        <f t="array" ref="AM21">IFERROR(IF(SUM((InvoiceNo=$D21)*1)&lt;COUNTA($E$6:AM$6),"",INDEX(ItemCode,SMALL(IF($D21=InvoiceNo,IF(ItemCode&lt;&gt;$D$5,ROW(ItemCode)-1)),COUNTA($E$6:AM$6)))),"")</f>
        <v/>
      </c>
      <c r="AN21" t="str">
        <f t="array" ref="AN21">IFERROR(IF(SUM((InvoiceNo=$D21)*1)&lt;COUNTA($E$6:AN$6),"",INDEX(ItemCode,SMALL(IF($D21=InvoiceNo,IF(ItemCode&lt;&gt;$D$5,ROW(ItemCode)-1)),COUNTA($E$6:AN$6)))),"")</f>
        <v/>
      </c>
      <c r="AO21" t="str">
        <f t="array" ref="AO21">IFERROR(IF(SUM((InvoiceNo=$D21)*1)&lt;COUNTA($E$6:AO$6),"",INDEX(ItemCode,SMALL(IF($D21=InvoiceNo,IF(ItemCode&lt;&gt;$D$5,ROW(ItemCode)-1)),COUNTA($E$6:AO$6)))),"")</f>
        <v/>
      </c>
      <c r="AP21" t="str">
        <f t="array" ref="AP21">IFERROR(IF(SUM((InvoiceNo=$D21)*1)&lt;COUNTA($E$6:AP$6),"",INDEX(ItemCode,SMALL(IF($D21=InvoiceNo,IF(ItemCode&lt;&gt;$D$5,ROW(ItemCode)-1)),COUNTA($E$6:AP$6)))),"")</f>
        <v/>
      </c>
      <c r="AQ21" t="str">
        <f t="array" ref="AQ21">IFERROR(IF(SUM((InvoiceNo=$D21)*1)&lt;COUNTA($E$6:AQ$6),"",INDEX(ItemCode,SMALL(IF($D21=InvoiceNo,IF(ItemCode&lt;&gt;$D$5,ROW(ItemCode)-1)),COUNTA($E$6:AQ$6)))),"")</f>
        <v/>
      </c>
      <c r="AR21" t="str">
        <f t="array" ref="AR21">IFERROR(IF(SUM((InvoiceNo=$D21)*1)&lt;COUNTA($E$6:AR$6),"",INDEX(ItemCode,SMALL(IF($D21=InvoiceNo,IF(ItemCode&lt;&gt;$D$5,ROW(ItemCode)-1)),COUNTA($E$6:AR$6)))),"")</f>
        <v/>
      </c>
    </row>
    <row r="22" spans="2:44" x14ac:dyDescent="0.55000000000000004">
      <c r="B22" t="str">
        <f t="array" ref="B22">IF(D22="","",INDEX(BillToName,MATCH(D22,InvoiceBill,0)))</f>
        <v>SAMUEL JACKSON</v>
      </c>
      <c r="C22">
        <f t="array" ref="C22">IF(B22="","",SUM((B22=CustName)*(ItemCode='Model 1'!$D$5)*1))</f>
        <v>2</v>
      </c>
      <c r="D22" t="str">
        <f t="array" ref="D22">IFERROR(INDEX(InvoiceNo,SMALL(IF(ItemCode=$D$5,ROW(InvoiceNo)-1),ROW(16:16))),"")</f>
        <v>0002118</v>
      </c>
      <c r="E22" t="str">
        <f t="array" ref="E22">IFERROR(IF(SUM((InvoiceNo=$D22)*1)&lt;COUNTA($E$6:E$6),"",INDEX(ItemCode,SMALL(IF($D22=InvoiceNo,IF(ItemCode&lt;&gt;$D$5,ROW(ItemCode)-1)),COUNTA($E$6:E$6)))),"")</f>
        <v>CP19438-EPR</v>
      </c>
      <c r="F22" t="str">
        <f t="array" ref="F22">IFERROR(IF(SUM((InvoiceNo=$D22)*1)&lt;COUNTA($E$6:F$6),"",INDEX(ItemCode,SMALL(IF($D22=InvoiceNo,IF(ItemCode&lt;&gt;$D$5,ROW(ItemCode)-1)),COUNTA($E$6:F$6)))),"")</f>
        <v>AI11004-VS</v>
      </c>
      <c r="G22" t="str">
        <f t="array" ref="G22">IFERROR(IF(SUM((InvoiceNo=$D22)*1)&lt;COUNTA($E$6:G$6),"",INDEX(ItemCode,SMALL(IF($D22=InvoiceNo,IF(ItemCode&lt;&gt;$D$5,ROW(ItemCode)-1)),COUNTA($E$6:G$6)))),"")</f>
        <v>25612-3-NYR</v>
      </c>
      <c r="H22" t="str">
        <f t="array" ref="H22">IFERROR(IF(SUM((InvoiceNo=$D22)*1)&lt;COUNTA($E$6:H$6),"",INDEX(ItemCode,SMALL(IF($D22=InvoiceNo,IF(ItemCode&lt;&gt;$D$5,ROW(ItemCode)-1)),COUNTA($E$6:H$6)))),"")</f>
        <v>QJ111SQ-3/4</v>
      </c>
      <c r="I22" t="str">
        <f t="array" ref="I22">IFERROR(IF(SUM((InvoiceNo=$D22)*1)&lt;COUNTA($E$6:I$6),"",INDEX(ItemCode,SMALL(IF($D22=InvoiceNo,IF(ItemCode&lt;&gt;$D$5,ROW(ItemCode)-1)),COUNTA($E$6:I$6)))),"")</f>
        <v>18635-111-406-N</v>
      </c>
      <c r="J22" t="str">
        <f t="array" ref="J22">IFERROR(IF(SUM((InvoiceNo=$D22)*1)&lt;COUNTA($E$6:J$6),"",INDEX(ItemCode,SMALL(IF($D22=InvoiceNo,IF(ItemCode&lt;&gt;$D$5,ROW(ItemCode)-1)),COUNTA($E$6:J$6)))),"")</f>
        <v>18637-113-406-N</v>
      </c>
      <c r="K22" t="str">
        <f t="array" ref="K22">IFERROR(IF(SUM((InvoiceNo=$D22)*1)&lt;COUNTA($E$6:K$6),"",INDEX(ItemCode,SMALL(IF($D22=InvoiceNo,IF(ItemCode&lt;&gt;$D$5,ROW(ItemCode)-1)),COUNTA($E$6:K$6)))),"")</f>
        <v/>
      </c>
      <c r="L22" t="str">
        <f t="array" ref="L22">IFERROR(IF(SUM((InvoiceNo=$D22)*1)&lt;COUNTA($E$6:L$6),"",INDEX(ItemCode,SMALL(IF($D22=InvoiceNo,IF(ItemCode&lt;&gt;$D$5,ROW(ItemCode)-1)),COUNTA($E$6:L$6)))),"")</f>
        <v/>
      </c>
      <c r="M22" t="str">
        <f t="array" ref="M22">IFERROR(IF(SUM((InvoiceNo=$D22)*1)&lt;COUNTA($E$6:M$6),"",INDEX(ItemCode,SMALL(IF($D22=InvoiceNo,IF(ItemCode&lt;&gt;$D$5,ROW(ItemCode)-1)),COUNTA($E$6:M$6)))),"")</f>
        <v/>
      </c>
      <c r="N22" t="str">
        <f t="array" ref="N22">IFERROR(IF(SUM((InvoiceNo=$D22)*1)&lt;COUNTA($E$6:N$6),"",INDEX(ItemCode,SMALL(IF($D22=InvoiceNo,IF(ItemCode&lt;&gt;$D$5,ROW(ItemCode)-1)),COUNTA($E$6:N$6)))),"")</f>
        <v/>
      </c>
      <c r="O22" t="str">
        <f t="array" ref="O22">IFERROR(IF(SUM((InvoiceNo=$D22)*1)&lt;COUNTA($E$6:O$6),"",INDEX(ItemCode,SMALL(IF($D22=InvoiceNo,IF(ItemCode&lt;&gt;$D$5,ROW(ItemCode)-1)),COUNTA($E$6:O$6)))),"")</f>
        <v/>
      </c>
      <c r="P22" t="str">
        <f t="array" ref="P22">IFERROR(IF(SUM((InvoiceNo=$D22)*1)&lt;COUNTA($E$6:P$6),"",INDEX(ItemCode,SMALL(IF($D22=InvoiceNo,IF(ItemCode&lt;&gt;$D$5,ROW(ItemCode)-1)),COUNTA($E$6:P$6)))),"")</f>
        <v/>
      </c>
      <c r="Q22" t="str">
        <f t="array" ref="Q22">IFERROR(IF(SUM((InvoiceNo=$D22)*1)&lt;COUNTA($E$6:Q$6),"",INDEX(ItemCode,SMALL(IF($D22=InvoiceNo,IF(ItemCode&lt;&gt;$D$5,ROW(ItemCode)-1)),COUNTA($E$6:Q$6)))),"")</f>
        <v/>
      </c>
      <c r="R22" t="str">
        <f t="array" ref="R22">IFERROR(IF(SUM((InvoiceNo=$D22)*1)&lt;COUNTA($E$6:R$6),"",INDEX(ItemCode,SMALL(IF($D22=InvoiceNo,IF(ItemCode&lt;&gt;$D$5,ROW(ItemCode)-1)),COUNTA($E$6:R$6)))),"")</f>
        <v/>
      </c>
      <c r="S22" t="str">
        <f t="array" ref="S22">IFERROR(IF(SUM((InvoiceNo=$D22)*1)&lt;COUNTA($E$6:S$6),"",INDEX(ItemCode,SMALL(IF($D22=InvoiceNo,IF(ItemCode&lt;&gt;$D$5,ROW(ItemCode)-1)),COUNTA($E$6:S$6)))),"")</f>
        <v/>
      </c>
      <c r="T22" t="str">
        <f t="array" ref="T22">IFERROR(IF(SUM((InvoiceNo=$D22)*1)&lt;COUNTA($E$6:T$6),"",INDEX(ItemCode,SMALL(IF($D22=InvoiceNo,IF(ItemCode&lt;&gt;$D$5,ROW(ItemCode)-1)),COUNTA($E$6:T$6)))),"")</f>
        <v/>
      </c>
      <c r="U22" t="str">
        <f t="array" ref="U22">IFERROR(IF(SUM((InvoiceNo=$D22)*1)&lt;COUNTA($E$6:U$6),"",INDEX(ItemCode,SMALL(IF($D22=InvoiceNo,IF(ItemCode&lt;&gt;$D$5,ROW(ItemCode)-1)),COUNTA($E$6:U$6)))),"")</f>
        <v/>
      </c>
      <c r="V22" t="str">
        <f t="array" ref="V22">IFERROR(IF(SUM((InvoiceNo=$D22)*1)&lt;COUNTA($E$6:V$6),"",INDEX(ItemCode,SMALL(IF($D22=InvoiceNo,IF(ItemCode&lt;&gt;$D$5,ROW(ItemCode)-1)),COUNTA($E$6:V$6)))),"")</f>
        <v/>
      </c>
      <c r="W22" t="str">
        <f t="array" ref="W22">IFERROR(IF(SUM((InvoiceNo=$D22)*1)&lt;COUNTA($E$6:W$6),"",INDEX(ItemCode,SMALL(IF($D22=InvoiceNo,IF(ItemCode&lt;&gt;$D$5,ROW(ItemCode)-1)),COUNTA($E$6:W$6)))),"")</f>
        <v/>
      </c>
      <c r="X22" t="str">
        <f t="array" ref="X22">IFERROR(IF(SUM((InvoiceNo=$D22)*1)&lt;COUNTA($E$6:X$6),"",INDEX(ItemCode,SMALL(IF($D22=InvoiceNo,IF(ItemCode&lt;&gt;$D$5,ROW(ItemCode)-1)),COUNTA($E$6:X$6)))),"")</f>
        <v/>
      </c>
      <c r="Y22" t="str">
        <f t="array" ref="Y22">IFERROR(IF(SUM((InvoiceNo=$D22)*1)&lt;COUNTA($E$6:Y$6),"",INDEX(ItemCode,SMALL(IF($D22=InvoiceNo,IF(ItemCode&lt;&gt;$D$5,ROW(ItemCode)-1)),COUNTA($E$6:Y$6)))),"")</f>
        <v/>
      </c>
      <c r="Z22" t="str">
        <f t="array" ref="Z22">IFERROR(IF(SUM((InvoiceNo=$D22)*1)&lt;COUNTA($E$6:Z$6),"",INDEX(ItemCode,SMALL(IF($D22=InvoiceNo,IF(ItemCode&lt;&gt;$D$5,ROW(ItemCode)-1)),COUNTA($E$6:Z$6)))),"")</f>
        <v/>
      </c>
      <c r="AA22" t="str">
        <f t="array" ref="AA22">IFERROR(IF(SUM((InvoiceNo=$D22)*1)&lt;COUNTA($E$6:AA$6),"",INDEX(ItemCode,SMALL(IF($D22=InvoiceNo,IF(ItemCode&lt;&gt;$D$5,ROW(ItemCode)-1)),COUNTA($E$6:AA$6)))),"")</f>
        <v/>
      </c>
      <c r="AB22" t="str">
        <f t="array" ref="AB22">IFERROR(IF(SUM((InvoiceNo=$D22)*1)&lt;COUNTA($E$6:AB$6),"",INDEX(ItemCode,SMALL(IF($D22=InvoiceNo,IF(ItemCode&lt;&gt;$D$5,ROW(ItemCode)-1)),COUNTA($E$6:AB$6)))),"")</f>
        <v/>
      </c>
      <c r="AC22" t="str">
        <f t="array" ref="AC22">IFERROR(IF(SUM((InvoiceNo=$D22)*1)&lt;COUNTA($E$6:AC$6),"",INDEX(ItemCode,SMALL(IF($D22=InvoiceNo,IF(ItemCode&lt;&gt;$D$5,ROW(ItemCode)-1)),COUNTA($E$6:AC$6)))),"")</f>
        <v/>
      </c>
      <c r="AD22" t="str">
        <f t="array" ref="AD22">IFERROR(IF(SUM((InvoiceNo=$D22)*1)&lt;COUNTA($E$6:AD$6),"",INDEX(ItemCode,SMALL(IF($D22=InvoiceNo,IF(ItemCode&lt;&gt;$D$5,ROW(ItemCode)-1)),COUNTA($E$6:AD$6)))),"")</f>
        <v/>
      </c>
      <c r="AE22" t="str">
        <f t="array" ref="AE22">IFERROR(IF(SUM((InvoiceNo=$D22)*1)&lt;COUNTA($E$6:AE$6),"",INDEX(ItemCode,SMALL(IF($D22=InvoiceNo,IF(ItemCode&lt;&gt;$D$5,ROW(ItemCode)-1)),COUNTA($E$6:AE$6)))),"")</f>
        <v/>
      </c>
      <c r="AF22" t="str">
        <f t="array" ref="AF22">IFERROR(IF(SUM((InvoiceNo=$D22)*1)&lt;COUNTA($E$6:AF$6),"",INDEX(ItemCode,SMALL(IF($D22=InvoiceNo,IF(ItemCode&lt;&gt;$D$5,ROW(ItemCode)-1)),COUNTA($E$6:AF$6)))),"")</f>
        <v/>
      </c>
      <c r="AG22" t="str">
        <f t="array" ref="AG22">IFERROR(IF(SUM((InvoiceNo=$D22)*1)&lt;COUNTA($E$6:AG$6),"",INDEX(ItemCode,SMALL(IF($D22=InvoiceNo,IF(ItemCode&lt;&gt;$D$5,ROW(ItemCode)-1)),COUNTA($E$6:AG$6)))),"")</f>
        <v/>
      </c>
      <c r="AH22" t="str">
        <f t="array" ref="AH22">IFERROR(IF(SUM((InvoiceNo=$D22)*1)&lt;COUNTA($E$6:AH$6),"",INDEX(ItemCode,SMALL(IF($D22=InvoiceNo,IF(ItemCode&lt;&gt;$D$5,ROW(ItemCode)-1)),COUNTA($E$6:AH$6)))),"")</f>
        <v/>
      </c>
      <c r="AI22" t="str">
        <f t="array" ref="AI22">IFERROR(IF(SUM((InvoiceNo=$D22)*1)&lt;COUNTA($E$6:AI$6),"",INDEX(ItemCode,SMALL(IF($D22=InvoiceNo,IF(ItemCode&lt;&gt;$D$5,ROW(ItemCode)-1)),COUNTA($E$6:AI$6)))),"")</f>
        <v/>
      </c>
      <c r="AJ22" t="str">
        <f t="array" ref="AJ22">IFERROR(IF(SUM((InvoiceNo=$D22)*1)&lt;COUNTA($E$6:AJ$6),"",INDEX(ItemCode,SMALL(IF($D22=InvoiceNo,IF(ItemCode&lt;&gt;$D$5,ROW(ItemCode)-1)),COUNTA($E$6:AJ$6)))),"")</f>
        <v/>
      </c>
      <c r="AK22" t="str">
        <f t="array" ref="AK22">IFERROR(IF(SUM((InvoiceNo=$D22)*1)&lt;COUNTA($E$6:AK$6),"",INDEX(ItemCode,SMALL(IF($D22=InvoiceNo,IF(ItemCode&lt;&gt;$D$5,ROW(ItemCode)-1)),COUNTA($E$6:AK$6)))),"")</f>
        <v/>
      </c>
      <c r="AL22" t="str">
        <f t="array" ref="AL22">IFERROR(IF(SUM((InvoiceNo=$D22)*1)&lt;COUNTA($E$6:AL$6),"",INDEX(ItemCode,SMALL(IF($D22=InvoiceNo,IF(ItemCode&lt;&gt;$D$5,ROW(ItemCode)-1)),COUNTA($E$6:AL$6)))),"")</f>
        <v/>
      </c>
      <c r="AM22" t="str">
        <f t="array" ref="AM22">IFERROR(IF(SUM((InvoiceNo=$D22)*1)&lt;COUNTA($E$6:AM$6),"",INDEX(ItemCode,SMALL(IF($D22=InvoiceNo,IF(ItemCode&lt;&gt;$D$5,ROW(ItemCode)-1)),COUNTA($E$6:AM$6)))),"")</f>
        <v/>
      </c>
      <c r="AN22" t="str">
        <f t="array" ref="AN22">IFERROR(IF(SUM((InvoiceNo=$D22)*1)&lt;COUNTA($E$6:AN$6),"",INDEX(ItemCode,SMALL(IF($D22=InvoiceNo,IF(ItemCode&lt;&gt;$D$5,ROW(ItemCode)-1)),COUNTA($E$6:AN$6)))),"")</f>
        <v/>
      </c>
      <c r="AO22" t="str">
        <f t="array" ref="AO22">IFERROR(IF(SUM((InvoiceNo=$D22)*1)&lt;COUNTA($E$6:AO$6),"",INDEX(ItemCode,SMALL(IF($D22=InvoiceNo,IF(ItemCode&lt;&gt;$D$5,ROW(ItemCode)-1)),COUNTA($E$6:AO$6)))),"")</f>
        <v/>
      </c>
      <c r="AP22" t="str">
        <f t="array" ref="AP22">IFERROR(IF(SUM((InvoiceNo=$D22)*1)&lt;COUNTA($E$6:AP$6),"",INDEX(ItemCode,SMALL(IF($D22=InvoiceNo,IF(ItemCode&lt;&gt;$D$5,ROW(ItemCode)-1)),COUNTA($E$6:AP$6)))),"")</f>
        <v/>
      </c>
      <c r="AQ22" t="str">
        <f t="array" ref="AQ22">IFERROR(IF(SUM((InvoiceNo=$D22)*1)&lt;COUNTA($E$6:AQ$6),"",INDEX(ItemCode,SMALL(IF($D22=InvoiceNo,IF(ItemCode&lt;&gt;$D$5,ROW(ItemCode)-1)),COUNTA($E$6:AQ$6)))),"")</f>
        <v/>
      </c>
      <c r="AR22" t="str">
        <f t="array" ref="AR22">IFERROR(IF(SUM((InvoiceNo=$D22)*1)&lt;COUNTA($E$6:AR$6),"",INDEX(ItemCode,SMALL(IF($D22=InvoiceNo,IF(ItemCode&lt;&gt;$D$5,ROW(ItemCode)-1)),COUNTA($E$6:AR$6)))),"")</f>
        <v/>
      </c>
    </row>
    <row r="23" spans="2:44" x14ac:dyDescent="0.55000000000000004">
      <c r="B23" t="str">
        <f t="array" ref="B23">IF(D23="","",INDEX(BillToName,MATCH(D23,InvoiceBill,0)))</f>
        <v>MARTY SHELTON</v>
      </c>
      <c r="C23">
        <f t="array" ref="C23">IF(B23="","",SUM((B23=CustName)*(ItemCode='Model 1'!$D$5)*1))</f>
        <v>1</v>
      </c>
      <c r="D23" t="str">
        <f t="array" ref="D23">IFERROR(INDEX(InvoiceNo,SMALL(IF(ItemCode=$D$5,ROW(InvoiceNo)-1),ROW(17:17))),"")</f>
        <v>0002122</v>
      </c>
      <c r="E23" t="str">
        <f t="array" ref="E23">IFERROR(IF(SUM((InvoiceNo=$D23)*1)&lt;COUNTA($E$6:E$6),"",INDEX(ItemCode,SMALL(IF($D23=InvoiceNo,IF(ItemCode&lt;&gt;$D$5,ROW(ItemCode)-1)),COUNTA($E$6:E$6)))),"")</f>
        <v>25612-6-NYR</v>
      </c>
      <c r="F23" t="str">
        <f t="array" ref="F23">IFERROR(IF(SUM((InvoiceNo=$D23)*1)&lt;COUNTA($E$6:F$6),"",INDEX(ItemCode,SMALL(IF($D23=InvoiceNo,IF(ItemCode&lt;&gt;$D$5,ROW(ItemCode)-1)),COUNTA($E$6:F$6)))),"")</f>
        <v>QJ111SQ-1-1/4</v>
      </c>
      <c r="G23" t="str">
        <f t="array" ref="G23">IFERROR(IF(SUM((InvoiceNo=$D23)*1)&lt;COUNTA($E$6:G$6),"",INDEX(ItemCode,SMALL(IF($D23=InvoiceNo,IF(ItemCode&lt;&gt;$D$5,ROW(ItemCode)-1)),COUNTA($E$6:G$6)))),"")</f>
        <v>18635-111-406-N</v>
      </c>
      <c r="H23" t="str">
        <f t="array" ref="H23">IFERROR(IF(SUM((InvoiceNo=$D23)*1)&lt;COUNTA($E$6:H$6),"",INDEX(ItemCode,SMALL(IF($D23=InvoiceNo,IF(ItemCode&lt;&gt;$D$5,ROW(ItemCode)-1)),COUNTA($E$6:H$6)))),"")</f>
        <v>FC-ULD120-02</v>
      </c>
      <c r="I23" t="str">
        <f t="array" ref="I23">IFERROR(IF(SUM((InvoiceNo=$D23)*1)&lt;COUNTA($E$6:I$6),"",INDEX(ItemCode,SMALL(IF($D23=InvoiceNo,IF(ItemCode&lt;&gt;$D$5,ROW(ItemCode)-1)),COUNTA($E$6:I$6)))),"")</f>
        <v/>
      </c>
      <c r="J23" t="str">
        <f t="array" ref="J23">IFERROR(IF(SUM((InvoiceNo=$D23)*1)&lt;COUNTA($E$6:J$6),"",INDEX(ItemCode,SMALL(IF($D23=InvoiceNo,IF(ItemCode&lt;&gt;$D$5,ROW(ItemCode)-1)),COUNTA($E$6:J$6)))),"")</f>
        <v/>
      </c>
      <c r="K23" t="str">
        <f t="array" ref="K23">IFERROR(IF(SUM((InvoiceNo=$D23)*1)&lt;COUNTA($E$6:K$6),"",INDEX(ItemCode,SMALL(IF($D23=InvoiceNo,IF(ItemCode&lt;&gt;$D$5,ROW(ItemCode)-1)),COUNTA($E$6:K$6)))),"")</f>
        <v/>
      </c>
      <c r="L23" t="str">
        <f t="array" ref="L23">IFERROR(IF(SUM((InvoiceNo=$D23)*1)&lt;COUNTA($E$6:L$6),"",INDEX(ItemCode,SMALL(IF($D23=InvoiceNo,IF(ItemCode&lt;&gt;$D$5,ROW(ItemCode)-1)),COUNTA($E$6:L$6)))),"")</f>
        <v/>
      </c>
      <c r="M23" t="str">
        <f t="array" ref="M23">IFERROR(IF(SUM((InvoiceNo=$D23)*1)&lt;COUNTA($E$6:M$6),"",INDEX(ItemCode,SMALL(IF($D23=InvoiceNo,IF(ItemCode&lt;&gt;$D$5,ROW(ItemCode)-1)),COUNTA($E$6:M$6)))),"")</f>
        <v/>
      </c>
      <c r="N23" t="str">
        <f t="array" ref="N23">IFERROR(IF(SUM((InvoiceNo=$D23)*1)&lt;COUNTA($E$6:N$6),"",INDEX(ItemCode,SMALL(IF($D23=InvoiceNo,IF(ItemCode&lt;&gt;$D$5,ROW(ItemCode)-1)),COUNTA($E$6:N$6)))),"")</f>
        <v/>
      </c>
      <c r="O23" t="str">
        <f t="array" ref="O23">IFERROR(IF(SUM((InvoiceNo=$D23)*1)&lt;COUNTA($E$6:O$6),"",INDEX(ItemCode,SMALL(IF($D23=InvoiceNo,IF(ItemCode&lt;&gt;$D$5,ROW(ItemCode)-1)),COUNTA($E$6:O$6)))),"")</f>
        <v/>
      </c>
      <c r="P23" t="str">
        <f t="array" ref="P23">IFERROR(IF(SUM((InvoiceNo=$D23)*1)&lt;COUNTA($E$6:P$6),"",INDEX(ItemCode,SMALL(IF($D23=InvoiceNo,IF(ItemCode&lt;&gt;$D$5,ROW(ItemCode)-1)),COUNTA($E$6:P$6)))),"")</f>
        <v/>
      </c>
      <c r="Q23" t="str">
        <f t="array" ref="Q23">IFERROR(IF(SUM((InvoiceNo=$D23)*1)&lt;COUNTA($E$6:Q$6),"",INDEX(ItemCode,SMALL(IF($D23=InvoiceNo,IF(ItemCode&lt;&gt;$D$5,ROW(ItemCode)-1)),COUNTA($E$6:Q$6)))),"")</f>
        <v/>
      </c>
      <c r="R23" t="str">
        <f t="array" ref="R23">IFERROR(IF(SUM((InvoiceNo=$D23)*1)&lt;COUNTA($E$6:R$6),"",INDEX(ItemCode,SMALL(IF($D23=InvoiceNo,IF(ItemCode&lt;&gt;$D$5,ROW(ItemCode)-1)),COUNTA($E$6:R$6)))),"")</f>
        <v/>
      </c>
      <c r="S23" t="str">
        <f t="array" ref="S23">IFERROR(IF(SUM((InvoiceNo=$D23)*1)&lt;COUNTA($E$6:S$6),"",INDEX(ItemCode,SMALL(IF($D23=InvoiceNo,IF(ItemCode&lt;&gt;$D$5,ROW(ItemCode)-1)),COUNTA($E$6:S$6)))),"")</f>
        <v/>
      </c>
      <c r="T23" t="str">
        <f t="array" ref="T23">IFERROR(IF(SUM((InvoiceNo=$D23)*1)&lt;COUNTA($E$6:T$6),"",INDEX(ItemCode,SMALL(IF($D23=InvoiceNo,IF(ItemCode&lt;&gt;$D$5,ROW(ItemCode)-1)),COUNTA($E$6:T$6)))),"")</f>
        <v/>
      </c>
      <c r="U23" t="str">
        <f t="array" ref="U23">IFERROR(IF(SUM((InvoiceNo=$D23)*1)&lt;COUNTA($E$6:U$6),"",INDEX(ItemCode,SMALL(IF($D23=InvoiceNo,IF(ItemCode&lt;&gt;$D$5,ROW(ItemCode)-1)),COUNTA($E$6:U$6)))),"")</f>
        <v/>
      </c>
      <c r="V23" t="str">
        <f t="array" ref="V23">IFERROR(IF(SUM((InvoiceNo=$D23)*1)&lt;COUNTA($E$6:V$6),"",INDEX(ItemCode,SMALL(IF($D23=InvoiceNo,IF(ItemCode&lt;&gt;$D$5,ROW(ItemCode)-1)),COUNTA($E$6:V$6)))),"")</f>
        <v/>
      </c>
      <c r="W23" t="str">
        <f t="array" ref="W23">IFERROR(IF(SUM((InvoiceNo=$D23)*1)&lt;COUNTA($E$6:W$6),"",INDEX(ItemCode,SMALL(IF($D23=InvoiceNo,IF(ItemCode&lt;&gt;$D$5,ROW(ItemCode)-1)),COUNTA($E$6:W$6)))),"")</f>
        <v/>
      </c>
      <c r="X23" t="str">
        <f t="array" ref="X23">IFERROR(IF(SUM((InvoiceNo=$D23)*1)&lt;COUNTA($E$6:X$6),"",INDEX(ItemCode,SMALL(IF($D23=InvoiceNo,IF(ItemCode&lt;&gt;$D$5,ROW(ItemCode)-1)),COUNTA($E$6:X$6)))),"")</f>
        <v/>
      </c>
      <c r="Y23" t="str">
        <f t="array" ref="Y23">IFERROR(IF(SUM((InvoiceNo=$D23)*1)&lt;COUNTA($E$6:Y$6),"",INDEX(ItemCode,SMALL(IF($D23=InvoiceNo,IF(ItemCode&lt;&gt;$D$5,ROW(ItemCode)-1)),COUNTA($E$6:Y$6)))),"")</f>
        <v/>
      </c>
      <c r="Z23" t="str">
        <f t="array" ref="Z23">IFERROR(IF(SUM((InvoiceNo=$D23)*1)&lt;COUNTA($E$6:Z$6),"",INDEX(ItemCode,SMALL(IF($D23=InvoiceNo,IF(ItemCode&lt;&gt;$D$5,ROW(ItemCode)-1)),COUNTA($E$6:Z$6)))),"")</f>
        <v/>
      </c>
      <c r="AA23" t="str">
        <f t="array" ref="AA23">IFERROR(IF(SUM((InvoiceNo=$D23)*1)&lt;COUNTA($E$6:AA$6),"",INDEX(ItemCode,SMALL(IF($D23=InvoiceNo,IF(ItemCode&lt;&gt;$D$5,ROW(ItemCode)-1)),COUNTA($E$6:AA$6)))),"")</f>
        <v/>
      </c>
      <c r="AB23" t="str">
        <f t="array" ref="AB23">IFERROR(IF(SUM((InvoiceNo=$D23)*1)&lt;COUNTA($E$6:AB$6),"",INDEX(ItemCode,SMALL(IF($D23=InvoiceNo,IF(ItemCode&lt;&gt;$D$5,ROW(ItemCode)-1)),COUNTA($E$6:AB$6)))),"")</f>
        <v/>
      </c>
      <c r="AC23" t="str">
        <f t="array" ref="AC23">IFERROR(IF(SUM((InvoiceNo=$D23)*1)&lt;COUNTA($E$6:AC$6),"",INDEX(ItemCode,SMALL(IF($D23=InvoiceNo,IF(ItemCode&lt;&gt;$D$5,ROW(ItemCode)-1)),COUNTA($E$6:AC$6)))),"")</f>
        <v/>
      </c>
      <c r="AD23" t="str">
        <f t="array" ref="AD23">IFERROR(IF(SUM((InvoiceNo=$D23)*1)&lt;COUNTA($E$6:AD$6),"",INDEX(ItemCode,SMALL(IF($D23=InvoiceNo,IF(ItemCode&lt;&gt;$D$5,ROW(ItemCode)-1)),COUNTA($E$6:AD$6)))),"")</f>
        <v/>
      </c>
      <c r="AE23" t="str">
        <f t="array" ref="AE23">IFERROR(IF(SUM((InvoiceNo=$D23)*1)&lt;COUNTA($E$6:AE$6),"",INDEX(ItemCode,SMALL(IF($D23=InvoiceNo,IF(ItemCode&lt;&gt;$D$5,ROW(ItemCode)-1)),COUNTA($E$6:AE$6)))),"")</f>
        <v/>
      </c>
      <c r="AF23" t="str">
        <f t="array" ref="AF23">IFERROR(IF(SUM((InvoiceNo=$D23)*1)&lt;COUNTA($E$6:AF$6),"",INDEX(ItemCode,SMALL(IF($D23=InvoiceNo,IF(ItemCode&lt;&gt;$D$5,ROW(ItemCode)-1)),COUNTA($E$6:AF$6)))),"")</f>
        <v/>
      </c>
      <c r="AG23" t="str">
        <f t="array" ref="AG23">IFERROR(IF(SUM((InvoiceNo=$D23)*1)&lt;COUNTA($E$6:AG$6),"",INDEX(ItemCode,SMALL(IF($D23=InvoiceNo,IF(ItemCode&lt;&gt;$D$5,ROW(ItemCode)-1)),COUNTA($E$6:AG$6)))),"")</f>
        <v/>
      </c>
      <c r="AH23" t="str">
        <f t="array" ref="AH23">IFERROR(IF(SUM((InvoiceNo=$D23)*1)&lt;COUNTA($E$6:AH$6),"",INDEX(ItemCode,SMALL(IF($D23=InvoiceNo,IF(ItemCode&lt;&gt;$D$5,ROW(ItemCode)-1)),COUNTA($E$6:AH$6)))),"")</f>
        <v/>
      </c>
      <c r="AI23" t="str">
        <f t="array" ref="AI23">IFERROR(IF(SUM((InvoiceNo=$D23)*1)&lt;COUNTA($E$6:AI$6),"",INDEX(ItemCode,SMALL(IF($D23=InvoiceNo,IF(ItemCode&lt;&gt;$D$5,ROW(ItemCode)-1)),COUNTA($E$6:AI$6)))),"")</f>
        <v/>
      </c>
      <c r="AJ23" t="str">
        <f t="array" ref="AJ23">IFERROR(IF(SUM((InvoiceNo=$D23)*1)&lt;COUNTA($E$6:AJ$6),"",INDEX(ItemCode,SMALL(IF($D23=InvoiceNo,IF(ItemCode&lt;&gt;$D$5,ROW(ItemCode)-1)),COUNTA($E$6:AJ$6)))),"")</f>
        <v/>
      </c>
      <c r="AK23" t="str">
        <f t="array" ref="AK23">IFERROR(IF(SUM((InvoiceNo=$D23)*1)&lt;COUNTA($E$6:AK$6),"",INDEX(ItemCode,SMALL(IF($D23=InvoiceNo,IF(ItemCode&lt;&gt;$D$5,ROW(ItemCode)-1)),COUNTA($E$6:AK$6)))),"")</f>
        <v/>
      </c>
      <c r="AL23" t="str">
        <f t="array" ref="AL23">IFERROR(IF(SUM((InvoiceNo=$D23)*1)&lt;COUNTA($E$6:AL$6),"",INDEX(ItemCode,SMALL(IF($D23=InvoiceNo,IF(ItemCode&lt;&gt;$D$5,ROW(ItemCode)-1)),COUNTA($E$6:AL$6)))),"")</f>
        <v/>
      </c>
      <c r="AM23" t="str">
        <f t="array" ref="AM23">IFERROR(IF(SUM((InvoiceNo=$D23)*1)&lt;COUNTA($E$6:AM$6),"",INDEX(ItemCode,SMALL(IF($D23=InvoiceNo,IF(ItemCode&lt;&gt;$D$5,ROW(ItemCode)-1)),COUNTA($E$6:AM$6)))),"")</f>
        <v/>
      </c>
      <c r="AN23" t="str">
        <f t="array" ref="AN23">IFERROR(IF(SUM((InvoiceNo=$D23)*1)&lt;COUNTA($E$6:AN$6),"",INDEX(ItemCode,SMALL(IF($D23=InvoiceNo,IF(ItemCode&lt;&gt;$D$5,ROW(ItemCode)-1)),COUNTA($E$6:AN$6)))),"")</f>
        <v/>
      </c>
      <c r="AO23" t="str">
        <f t="array" ref="AO23">IFERROR(IF(SUM((InvoiceNo=$D23)*1)&lt;COUNTA($E$6:AO$6),"",INDEX(ItemCode,SMALL(IF($D23=InvoiceNo,IF(ItemCode&lt;&gt;$D$5,ROW(ItemCode)-1)),COUNTA($E$6:AO$6)))),"")</f>
        <v/>
      </c>
      <c r="AP23" t="str">
        <f t="array" ref="AP23">IFERROR(IF(SUM((InvoiceNo=$D23)*1)&lt;COUNTA($E$6:AP$6),"",INDEX(ItemCode,SMALL(IF($D23=InvoiceNo,IF(ItemCode&lt;&gt;$D$5,ROW(ItemCode)-1)),COUNTA($E$6:AP$6)))),"")</f>
        <v/>
      </c>
      <c r="AQ23" t="str">
        <f t="array" ref="AQ23">IFERROR(IF(SUM((InvoiceNo=$D23)*1)&lt;COUNTA($E$6:AQ$6),"",INDEX(ItemCode,SMALL(IF($D23=InvoiceNo,IF(ItemCode&lt;&gt;$D$5,ROW(ItemCode)-1)),COUNTA($E$6:AQ$6)))),"")</f>
        <v/>
      </c>
      <c r="AR23" t="str">
        <f t="array" ref="AR23">IFERROR(IF(SUM((InvoiceNo=$D23)*1)&lt;COUNTA($E$6:AR$6),"",INDEX(ItemCode,SMALL(IF($D23=InvoiceNo,IF(ItemCode&lt;&gt;$D$5,ROW(ItemCode)-1)),COUNTA($E$6:AR$6)))),"")</f>
        <v/>
      </c>
    </row>
    <row r="24" spans="2:44" x14ac:dyDescent="0.55000000000000004">
      <c r="B24" t="str">
        <f t="array" ref="B24">IF(D24="","",INDEX(BillToName,MATCH(D24,InvoiceBill,0)))</f>
        <v>SAMUEL JACKSON</v>
      </c>
      <c r="C24">
        <f t="array" ref="C24">IF(B24="","",SUM((B24=CustName)*(ItemCode='Model 1'!$D$5)*1))</f>
        <v>2</v>
      </c>
      <c r="D24" t="str">
        <f t="array" ref="D24">IFERROR(INDEX(InvoiceNo,SMALL(IF(ItemCode=$D$5,ROW(InvoiceNo)-1),ROW(18:18))),"")</f>
        <v>0002166</v>
      </c>
      <c r="E24" t="str">
        <f t="array" ref="E24">IFERROR(IF(SUM((InvoiceNo=$D24)*1)&lt;COUNTA($E$6:E$6),"",INDEX(ItemCode,SMALL(IF($D24=InvoiceNo,IF(ItemCode&lt;&gt;$D$5,ROW(ItemCode)-1)),COUNTA($E$6:E$6)))),"")</f>
        <v>25612-1-NYR</v>
      </c>
      <c r="F24" t="str">
        <f t="array" ref="F24">IFERROR(IF(SUM((InvoiceNo=$D24)*1)&lt;COUNTA($E$6:F$6),"",INDEX(ItemCode,SMALL(IF($D24=InvoiceNo,IF(ItemCode&lt;&gt;$D$5,ROW(ItemCode)-1)),COUNTA($E$6:F$6)))),"")</f>
        <v/>
      </c>
      <c r="G24" t="str">
        <f t="array" ref="G24">IFERROR(IF(SUM((InvoiceNo=$D24)*1)&lt;COUNTA($E$6:G$6),"",INDEX(ItemCode,SMALL(IF($D24=InvoiceNo,IF(ItemCode&lt;&gt;$D$5,ROW(ItemCode)-1)),COUNTA($E$6:G$6)))),"")</f>
        <v/>
      </c>
      <c r="H24" t="str">
        <f t="array" ref="H24">IFERROR(IF(SUM((InvoiceNo=$D24)*1)&lt;COUNTA($E$6:H$6),"",INDEX(ItemCode,SMALL(IF($D24=InvoiceNo,IF(ItemCode&lt;&gt;$D$5,ROW(ItemCode)-1)),COUNTA($E$6:H$6)))),"")</f>
        <v/>
      </c>
      <c r="I24" t="str">
        <f t="array" ref="I24">IFERROR(IF(SUM((InvoiceNo=$D24)*1)&lt;COUNTA($E$6:I$6),"",INDEX(ItemCode,SMALL(IF($D24=InvoiceNo,IF(ItemCode&lt;&gt;$D$5,ROW(ItemCode)-1)),COUNTA($E$6:I$6)))),"")</f>
        <v/>
      </c>
      <c r="J24" t="str">
        <f t="array" ref="J24">IFERROR(IF(SUM((InvoiceNo=$D24)*1)&lt;COUNTA($E$6:J$6),"",INDEX(ItemCode,SMALL(IF($D24=InvoiceNo,IF(ItemCode&lt;&gt;$D$5,ROW(ItemCode)-1)),COUNTA($E$6:J$6)))),"")</f>
        <v/>
      </c>
      <c r="K24" t="str">
        <f t="array" ref="K24">IFERROR(IF(SUM((InvoiceNo=$D24)*1)&lt;COUNTA($E$6:K$6),"",INDEX(ItemCode,SMALL(IF($D24=InvoiceNo,IF(ItemCode&lt;&gt;$D$5,ROW(ItemCode)-1)),COUNTA($E$6:K$6)))),"")</f>
        <v/>
      </c>
      <c r="L24" t="str">
        <f t="array" ref="L24">IFERROR(IF(SUM((InvoiceNo=$D24)*1)&lt;COUNTA($E$6:L$6),"",INDEX(ItemCode,SMALL(IF($D24=InvoiceNo,IF(ItemCode&lt;&gt;$D$5,ROW(ItemCode)-1)),COUNTA($E$6:L$6)))),"")</f>
        <v/>
      </c>
      <c r="M24" t="str">
        <f t="array" ref="M24">IFERROR(IF(SUM((InvoiceNo=$D24)*1)&lt;COUNTA($E$6:M$6),"",INDEX(ItemCode,SMALL(IF($D24=InvoiceNo,IF(ItemCode&lt;&gt;$D$5,ROW(ItemCode)-1)),COUNTA($E$6:M$6)))),"")</f>
        <v/>
      </c>
      <c r="N24" t="str">
        <f t="array" ref="N24">IFERROR(IF(SUM((InvoiceNo=$D24)*1)&lt;COUNTA($E$6:N$6),"",INDEX(ItemCode,SMALL(IF($D24=InvoiceNo,IF(ItemCode&lt;&gt;$D$5,ROW(ItemCode)-1)),COUNTA($E$6:N$6)))),"")</f>
        <v/>
      </c>
      <c r="O24" t="str">
        <f t="array" ref="O24">IFERROR(IF(SUM((InvoiceNo=$D24)*1)&lt;COUNTA($E$6:O$6),"",INDEX(ItemCode,SMALL(IF($D24=InvoiceNo,IF(ItemCode&lt;&gt;$D$5,ROW(ItemCode)-1)),COUNTA($E$6:O$6)))),"")</f>
        <v/>
      </c>
      <c r="P24" t="str">
        <f t="array" ref="P24">IFERROR(IF(SUM((InvoiceNo=$D24)*1)&lt;COUNTA($E$6:P$6),"",INDEX(ItemCode,SMALL(IF($D24=InvoiceNo,IF(ItemCode&lt;&gt;$D$5,ROW(ItemCode)-1)),COUNTA($E$6:P$6)))),"")</f>
        <v/>
      </c>
      <c r="Q24" t="str">
        <f t="array" ref="Q24">IFERROR(IF(SUM((InvoiceNo=$D24)*1)&lt;COUNTA($E$6:Q$6),"",INDEX(ItemCode,SMALL(IF($D24=InvoiceNo,IF(ItemCode&lt;&gt;$D$5,ROW(ItemCode)-1)),COUNTA($E$6:Q$6)))),"")</f>
        <v/>
      </c>
      <c r="R24" t="str">
        <f t="array" ref="R24">IFERROR(IF(SUM((InvoiceNo=$D24)*1)&lt;COUNTA($E$6:R$6),"",INDEX(ItemCode,SMALL(IF($D24=InvoiceNo,IF(ItemCode&lt;&gt;$D$5,ROW(ItemCode)-1)),COUNTA($E$6:R$6)))),"")</f>
        <v/>
      </c>
      <c r="S24" t="str">
        <f t="array" ref="S24">IFERROR(IF(SUM((InvoiceNo=$D24)*1)&lt;COUNTA($E$6:S$6),"",INDEX(ItemCode,SMALL(IF($D24=InvoiceNo,IF(ItemCode&lt;&gt;$D$5,ROW(ItemCode)-1)),COUNTA($E$6:S$6)))),"")</f>
        <v/>
      </c>
      <c r="T24" t="str">
        <f t="array" ref="T24">IFERROR(IF(SUM((InvoiceNo=$D24)*1)&lt;COUNTA($E$6:T$6),"",INDEX(ItemCode,SMALL(IF($D24=InvoiceNo,IF(ItemCode&lt;&gt;$D$5,ROW(ItemCode)-1)),COUNTA($E$6:T$6)))),"")</f>
        <v/>
      </c>
      <c r="U24" t="str">
        <f t="array" ref="U24">IFERROR(IF(SUM((InvoiceNo=$D24)*1)&lt;COUNTA($E$6:U$6),"",INDEX(ItemCode,SMALL(IF($D24=InvoiceNo,IF(ItemCode&lt;&gt;$D$5,ROW(ItemCode)-1)),COUNTA($E$6:U$6)))),"")</f>
        <v/>
      </c>
      <c r="V24" t="str">
        <f t="array" ref="V24">IFERROR(IF(SUM((InvoiceNo=$D24)*1)&lt;COUNTA($E$6:V$6),"",INDEX(ItemCode,SMALL(IF($D24=InvoiceNo,IF(ItemCode&lt;&gt;$D$5,ROW(ItemCode)-1)),COUNTA($E$6:V$6)))),"")</f>
        <v/>
      </c>
      <c r="W24" t="str">
        <f t="array" ref="W24">IFERROR(IF(SUM((InvoiceNo=$D24)*1)&lt;COUNTA($E$6:W$6),"",INDEX(ItemCode,SMALL(IF($D24=InvoiceNo,IF(ItemCode&lt;&gt;$D$5,ROW(ItemCode)-1)),COUNTA($E$6:W$6)))),"")</f>
        <v/>
      </c>
      <c r="X24" t="str">
        <f t="array" ref="X24">IFERROR(IF(SUM((InvoiceNo=$D24)*1)&lt;COUNTA($E$6:X$6),"",INDEX(ItemCode,SMALL(IF($D24=InvoiceNo,IF(ItemCode&lt;&gt;$D$5,ROW(ItemCode)-1)),COUNTA($E$6:X$6)))),"")</f>
        <v/>
      </c>
      <c r="Y24" t="str">
        <f t="array" ref="Y24">IFERROR(IF(SUM((InvoiceNo=$D24)*1)&lt;COUNTA($E$6:Y$6),"",INDEX(ItemCode,SMALL(IF($D24=InvoiceNo,IF(ItemCode&lt;&gt;$D$5,ROW(ItemCode)-1)),COUNTA($E$6:Y$6)))),"")</f>
        <v/>
      </c>
      <c r="Z24" t="str">
        <f t="array" ref="Z24">IFERROR(IF(SUM((InvoiceNo=$D24)*1)&lt;COUNTA($E$6:Z$6),"",INDEX(ItemCode,SMALL(IF($D24=InvoiceNo,IF(ItemCode&lt;&gt;$D$5,ROW(ItemCode)-1)),COUNTA($E$6:Z$6)))),"")</f>
        <v/>
      </c>
      <c r="AA24" t="str">
        <f t="array" ref="AA24">IFERROR(IF(SUM((InvoiceNo=$D24)*1)&lt;COUNTA($E$6:AA$6),"",INDEX(ItemCode,SMALL(IF($D24=InvoiceNo,IF(ItemCode&lt;&gt;$D$5,ROW(ItemCode)-1)),COUNTA($E$6:AA$6)))),"")</f>
        <v/>
      </c>
      <c r="AB24" t="str">
        <f t="array" ref="AB24">IFERROR(IF(SUM((InvoiceNo=$D24)*1)&lt;COUNTA($E$6:AB$6),"",INDEX(ItemCode,SMALL(IF($D24=InvoiceNo,IF(ItemCode&lt;&gt;$D$5,ROW(ItemCode)-1)),COUNTA($E$6:AB$6)))),"")</f>
        <v/>
      </c>
      <c r="AC24" t="str">
        <f t="array" ref="AC24">IFERROR(IF(SUM((InvoiceNo=$D24)*1)&lt;COUNTA($E$6:AC$6),"",INDEX(ItemCode,SMALL(IF($D24=InvoiceNo,IF(ItemCode&lt;&gt;$D$5,ROW(ItemCode)-1)),COUNTA($E$6:AC$6)))),"")</f>
        <v/>
      </c>
      <c r="AD24" t="str">
        <f t="array" ref="AD24">IFERROR(IF(SUM((InvoiceNo=$D24)*1)&lt;COUNTA($E$6:AD$6),"",INDEX(ItemCode,SMALL(IF($D24=InvoiceNo,IF(ItemCode&lt;&gt;$D$5,ROW(ItemCode)-1)),COUNTA($E$6:AD$6)))),"")</f>
        <v/>
      </c>
      <c r="AE24" t="str">
        <f t="array" ref="AE24">IFERROR(IF(SUM((InvoiceNo=$D24)*1)&lt;COUNTA($E$6:AE$6),"",INDEX(ItemCode,SMALL(IF($D24=InvoiceNo,IF(ItemCode&lt;&gt;$D$5,ROW(ItemCode)-1)),COUNTA($E$6:AE$6)))),"")</f>
        <v/>
      </c>
      <c r="AF24" t="str">
        <f t="array" ref="AF24">IFERROR(IF(SUM((InvoiceNo=$D24)*1)&lt;COUNTA($E$6:AF$6),"",INDEX(ItemCode,SMALL(IF($D24=InvoiceNo,IF(ItemCode&lt;&gt;$D$5,ROW(ItemCode)-1)),COUNTA($E$6:AF$6)))),"")</f>
        <v/>
      </c>
      <c r="AG24" t="str">
        <f t="array" ref="AG24">IFERROR(IF(SUM((InvoiceNo=$D24)*1)&lt;COUNTA($E$6:AG$6),"",INDEX(ItemCode,SMALL(IF($D24=InvoiceNo,IF(ItemCode&lt;&gt;$D$5,ROW(ItemCode)-1)),COUNTA($E$6:AG$6)))),"")</f>
        <v/>
      </c>
      <c r="AH24" t="str">
        <f t="array" ref="AH24">IFERROR(IF(SUM((InvoiceNo=$D24)*1)&lt;COUNTA($E$6:AH$6),"",INDEX(ItemCode,SMALL(IF($D24=InvoiceNo,IF(ItemCode&lt;&gt;$D$5,ROW(ItemCode)-1)),COUNTA($E$6:AH$6)))),"")</f>
        <v/>
      </c>
      <c r="AI24" t="str">
        <f t="array" ref="AI24">IFERROR(IF(SUM((InvoiceNo=$D24)*1)&lt;COUNTA($E$6:AI$6),"",INDEX(ItemCode,SMALL(IF($D24=InvoiceNo,IF(ItemCode&lt;&gt;$D$5,ROW(ItemCode)-1)),COUNTA($E$6:AI$6)))),"")</f>
        <v/>
      </c>
      <c r="AJ24" t="str">
        <f t="array" ref="AJ24">IFERROR(IF(SUM((InvoiceNo=$D24)*1)&lt;COUNTA($E$6:AJ$6),"",INDEX(ItemCode,SMALL(IF($D24=InvoiceNo,IF(ItemCode&lt;&gt;$D$5,ROW(ItemCode)-1)),COUNTA($E$6:AJ$6)))),"")</f>
        <v/>
      </c>
      <c r="AK24" t="str">
        <f t="array" ref="AK24">IFERROR(IF(SUM((InvoiceNo=$D24)*1)&lt;COUNTA($E$6:AK$6),"",INDEX(ItemCode,SMALL(IF($D24=InvoiceNo,IF(ItemCode&lt;&gt;$D$5,ROW(ItemCode)-1)),COUNTA($E$6:AK$6)))),"")</f>
        <v/>
      </c>
      <c r="AL24" t="str">
        <f t="array" ref="AL24">IFERROR(IF(SUM((InvoiceNo=$D24)*1)&lt;COUNTA($E$6:AL$6),"",INDEX(ItemCode,SMALL(IF($D24=InvoiceNo,IF(ItemCode&lt;&gt;$D$5,ROW(ItemCode)-1)),COUNTA($E$6:AL$6)))),"")</f>
        <v/>
      </c>
      <c r="AM24" t="str">
        <f t="array" ref="AM24">IFERROR(IF(SUM((InvoiceNo=$D24)*1)&lt;COUNTA($E$6:AM$6),"",INDEX(ItemCode,SMALL(IF($D24=InvoiceNo,IF(ItemCode&lt;&gt;$D$5,ROW(ItemCode)-1)),COUNTA($E$6:AM$6)))),"")</f>
        <v/>
      </c>
      <c r="AN24" t="str">
        <f t="array" ref="AN24">IFERROR(IF(SUM((InvoiceNo=$D24)*1)&lt;COUNTA($E$6:AN$6),"",INDEX(ItemCode,SMALL(IF($D24=InvoiceNo,IF(ItemCode&lt;&gt;$D$5,ROW(ItemCode)-1)),COUNTA($E$6:AN$6)))),"")</f>
        <v/>
      </c>
      <c r="AO24" t="str">
        <f t="array" ref="AO24">IFERROR(IF(SUM((InvoiceNo=$D24)*1)&lt;COUNTA($E$6:AO$6),"",INDEX(ItemCode,SMALL(IF($D24=InvoiceNo,IF(ItemCode&lt;&gt;$D$5,ROW(ItemCode)-1)),COUNTA($E$6:AO$6)))),"")</f>
        <v/>
      </c>
      <c r="AP24" t="str">
        <f t="array" ref="AP24">IFERROR(IF(SUM((InvoiceNo=$D24)*1)&lt;COUNTA($E$6:AP$6),"",INDEX(ItemCode,SMALL(IF($D24=InvoiceNo,IF(ItemCode&lt;&gt;$D$5,ROW(ItemCode)-1)),COUNTA($E$6:AP$6)))),"")</f>
        <v/>
      </c>
      <c r="AQ24" t="str">
        <f t="array" ref="AQ24">IFERROR(IF(SUM((InvoiceNo=$D24)*1)&lt;COUNTA($E$6:AQ$6),"",INDEX(ItemCode,SMALL(IF($D24=InvoiceNo,IF(ItemCode&lt;&gt;$D$5,ROW(ItemCode)-1)),COUNTA($E$6:AQ$6)))),"")</f>
        <v/>
      </c>
      <c r="AR24" t="str">
        <f t="array" ref="AR24">IFERROR(IF(SUM((InvoiceNo=$D24)*1)&lt;COUNTA($E$6:AR$6),"",INDEX(ItemCode,SMALL(IF($D24=InvoiceNo,IF(ItemCode&lt;&gt;$D$5,ROW(ItemCode)-1)),COUNTA($E$6:AR$6)))),"")</f>
        <v/>
      </c>
    </row>
    <row r="25" spans="2:44" x14ac:dyDescent="0.55000000000000004">
      <c r="B25" t="str">
        <f t="array" ref="B25">IF(D25="","",INDEX(BillToName,MATCH(D25,InvoiceBill,0)))</f>
        <v>RUSSELL SEARCY</v>
      </c>
      <c r="C25">
        <f t="array" ref="C25">IF(B25="","",SUM((B25=CustName)*(ItemCode='Model 1'!$D$5)*1))</f>
        <v>1</v>
      </c>
      <c r="D25" t="str">
        <f t="array" ref="D25">IFERROR(INDEX(InvoiceNo,SMALL(IF(ItemCode=$D$5,ROW(InvoiceNo)-1),ROW(19:19))),"")</f>
        <v>0002210</v>
      </c>
      <c r="E25" t="str">
        <f t="array" ref="E25">IFERROR(IF(SUM((InvoiceNo=$D25)*1)&lt;COUNTA($E$6:E$6),"",INDEX(ItemCode,SMALL(IF($D25=InvoiceNo,IF(ItemCode&lt;&gt;$D$5,ROW(ItemCode)-1)),COUNTA($E$6:E$6)))),"")</f>
        <v>L85-038</v>
      </c>
      <c r="F25" t="str">
        <f t="array" ref="F25">IFERROR(IF(SUM((InvoiceNo=$D25)*1)&lt;COUNTA($E$6:F$6),"",INDEX(ItemCode,SMALL(IF($D25=InvoiceNo,IF(ItemCode&lt;&gt;$D$5,ROW(ItemCode)-1)),COUNTA($E$6:F$6)))),"")</f>
        <v>CP19438-EPR</v>
      </c>
      <c r="G25" t="str">
        <f t="array" ref="G25">IFERROR(IF(SUM((InvoiceNo=$D25)*1)&lt;COUNTA($E$6:G$6),"",INDEX(ItemCode,SMALL(IF($D25=InvoiceNo,IF(ItemCode&lt;&gt;$D$5,ROW(ItemCode)-1)),COUNTA($E$6:G$6)))),"")</f>
        <v>55215-50-EPR</v>
      </c>
      <c r="H25" t="str">
        <f t="array" ref="H25">IFERROR(IF(SUM((InvoiceNo=$D25)*1)&lt;COUNTA($E$6:H$6),"",INDEX(ItemCode,SMALL(IF($D25=InvoiceNo,IF(ItemCode&lt;&gt;$D$5,ROW(ItemCode)-1)),COUNTA($E$6:H$6)))),"")</f>
        <v>25612-4-NYR</v>
      </c>
      <c r="I25" t="str">
        <f t="array" ref="I25">IFERROR(IF(SUM((InvoiceNo=$D25)*1)&lt;COUNTA($E$6:I$6),"",INDEX(ItemCode,SMALL(IF($D25=InvoiceNo,IF(ItemCode&lt;&gt;$D$5,ROW(ItemCode)-1)),COUNTA($E$6:I$6)))),"")</f>
        <v>QJ111-1-1/4</v>
      </c>
      <c r="J25" t="str">
        <f t="array" ref="J25">IFERROR(IF(SUM((InvoiceNo=$D25)*1)&lt;COUNTA($E$6:J$6),"",INDEX(ItemCode,SMALL(IF($D25=InvoiceNo,IF(ItemCode&lt;&gt;$D$5,ROW(ItemCode)-1)),COUNTA($E$6:J$6)))),"")</f>
        <v>18635-111-406-N</v>
      </c>
      <c r="K25" t="str">
        <f t="array" ref="K25">IFERROR(IF(SUM((InvoiceNo=$D25)*1)&lt;COUNTA($E$6:K$6),"",INDEX(ItemCode,SMALL(IF($D25=InvoiceNo,IF(ItemCode&lt;&gt;$D$5,ROW(ItemCode)-1)),COUNTA($E$6:K$6)))),"")</f>
        <v>XR8004VS</v>
      </c>
      <c r="L25" t="str">
        <f t="array" ref="L25">IFERROR(IF(SUM((InvoiceNo=$D25)*1)&lt;COUNTA($E$6:L$6),"",INDEX(ItemCode,SMALL(IF($D25=InvoiceNo,IF(ItemCode&lt;&gt;$D$5,ROW(ItemCode)-1)),COUNTA($E$6:L$6)))),"")</f>
        <v>XR8003VS</v>
      </c>
      <c r="M25" t="str">
        <f t="array" ref="M25">IFERROR(IF(SUM((InvoiceNo=$D25)*1)&lt;COUNTA($E$6:M$6),"",INDEX(ItemCode,SMALL(IF($D25=InvoiceNo,IF(ItemCode&lt;&gt;$D$5,ROW(ItemCode)-1)),COUNTA($E$6:M$6)))),"")</f>
        <v/>
      </c>
      <c r="N25" t="str">
        <f t="array" ref="N25">IFERROR(IF(SUM((InvoiceNo=$D25)*1)&lt;COUNTA($E$6:N$6),"",INDEX(ItemCode,SMALL(IF($D25=InvoiceNo,IF(ItemCode&lt;&gt;$D$5,ROW(ItemCode)-1)),COUNTA($E$6:N$6)))),"")</f>
        <v/>
      </c>
      <c r="O25" t="str">
        <f t="array" ref="O25">IFERROR(IF(SUM((InvoiceNo=$D25)*1)&lt;COUNTA($E$6:O$6),"",INDEX(ItemCode,SMALL(IF($D25=InvoiceNo,IF(ItemCode&lt;&gt;$D$5,ROW(ItemCode)-1)),COUNTA($E$6:O$6)))),"")</f>
        <v/>
      </c>
      <c r="P25" t="str">
        <f t="array" ref="P25">IFERROR(IF(SUM((InvoiceNo=$D25)*1)&lt;COUNTA($E$6:P$6),"",INDEX(ItemCode,SMALL(IF($D25=InvoiceNo,IF(ItemCode&lt;&gt;$D$5,ROW(ItemCode)-1)),COUNTA($E$6:P$6)))),"")</f>
        <v/>
      </c>
      <c r="Q25" t="str">
        <f t="array" ref="Q25">IFERROR(IF(SUM((InvoiceNo=$D25)*1)&lt;COUNTA($E$6:Q$6),"",INDEX(ItemCode,SMALL(IF($D25=InvoiceNo,IF(ItemCode&lt;&gt;$D$5,ROW(ItemCode)-1)),COUNTA($E$6:Q$6)))),"")</f>
        <v/>
      </c>
      <c r="R25" t="str">
        <f t="array" ref="R25">IFERROR(IF(SUM((InvoiceNo=$D25)*1)&lt;COUNTA($E$6:R$6),"",INDEX(ItemCode,SMALL(IF($D25=InvoiceNo,IF(ItemCode&lt;&gt;$D$5,ROW(ItemCode)-1)),COUNTA($E$6:R$6)))),"")</f>
        <v/>
      </c>
      <c r="S25" t="str">
        <f t="array" ref="S25">IFERROR(IF(SUM((InvoiceNo=$D25)*1)&lt;COUNTA($E$6:S$6),"",INDEX(ItemCode,SMALL(IF($D25=InvoiceNo,IF(ItemCode&lt;&gt;$D$5,ROW(ItemCode)-1)),COUNTA($E$6:S$6)))),"")</f>
        <v/>
      </c>
      <c r="T25" t="str">
        <f t="array" ref="T25">IFERROR(IF(SUM((InvoiceNo=$D25)*1)&lt;COUNTA($E$6:T$6),"",INDEX(ItemCode,SMALL(IF($D25=InvoiceNo,IF(ItemCode&lt;&gt;$D$5,ROW(ItemCode)-1)),COUNTA($E$6:T$6)))),"")</f>
        <v/>
      </c>
      <c r="U25" t="str">
        <f t="array" ref="U25">IFERROR(IF(SUM((InvoiceNo=$D25)*1)&lt;COUNTA($E$6:U$6),"",INDEX(ItemCode,SMALL(IF($D25=InvoiceNo,IF(ItemCode&lt;&gt;$D$5,ROW(ItemCode)-1)),COUNTA($E$6:U$6)))),"")</f>
        <v/>
      </c>
      <c r="V25" t="str">
        <f t="array" ref="V25">IFERROR(IF(SUM((InvoiceNo=$D25)*1)&lt;COUNTA($E$6:V$6),"",INDEX(ItemCode,SMALL(IF($D25=InvoiceNo,IF(ItemCode&lt;&gt;$D$5,ROW(ItemCode)-1)),COUNTA($E$6:V$6)))),"")</f>
        <v/>
      </c>
      <c r="W25" t="str">
        <f t="array" ref="W25">IFERROR(IF(SUM((InvoiceNo=$D25)*1)&lt;COUNTA($E$6:W$6),"",INDEX(ItemCode,SMALL(IF($D25=InvoiceNo,IF(ItemCode&lt;&gt;$D$5,ROW(ItemCode)-1)),COUNTA($E$6:W$6)))),"")</f>
        <v/>
      </c>
      <c r="X25" t="str">
        <f t="array" ref="X25">IFERROR(IF(SUM((InvoiceNo=$D25)*1)&lt;COUNTA($E$6:X$6),"",INDEX(ItemCode,SMALL(IF($D25=InvoiceNo,IF(ItemCode&lt;&gt;$D$5,ROW(ItemCode)-1)),COUNTA($E$6:X$6)))),"")</f>
        <v/>
      </c>
      <c r="Y25" t="str">
        <f t="array" ref="Y25">IFERROR(IF(SUM((InvoiceNo=$D25)*1)&lt;COUNTA($E$6:Y$6),"",INDEX(ItemCode,SMALL(IF($D25=InvoiceNo,IF(ItemCode&lt;&gt;$D$5,ROW(ItemCode)-1)),COUNTA($E$6:Y$6)))),"")</f>
        <v/>
      </c>
      <c r="Z25" t="str">
        <f t="array" ref="Z25">IFERROR(IF(SUM((InvoiceNo=$D25)*1)&lt;COUNTA($E$6:Z$6),"",INDEX(ItemCode,SMALL(IF($D25=InvoiceNo,IF(ItemCode&lt;&gt;$D$5,ROW(ItemCode)-1)),COUNTA($E$6:Z$6)))),"")</f>
        <v/>
      </c>
      <c r="AA25" t="str">
        <f t="array" ref="AA25">IFERROR(IF(SUM((InvoiceNo=$D25)*1)&lt;COUNTA($E$6:AA$6),"",INDEX(ItemCode,SMALL(IF($D25=InvoiceNo,IF(ItemCode&lt;&gt;$D$5,ROW(ItemCode)-1)),COUNTA($E$6:AA$6)))),"")</f>
        <v/>
      </c>
      <c r="AB25" t="str">
        <f t="array" ref="AB25">IFERROR(IF(SUM((InvoiceNo=$D25)*1)&lt;COUNTA($E$6:AB$6),"",INDEX(ItemCode,SMALL(IF($D25=InvoiceNo,IF(ItemCode&lt;&gt;$D$5,ROW(ItemCode)-1)),COUNTA($E$6:AB$6)))),"")</f>
        <v/>
      </c>
      <c r="AC25" t="str">
        <f t="array" ref="AC25">IFERROR(IF(SUM((InvoiceNo=$D25)*1)&lt;COUNTA($E$6:AC$6),"",INDEX(ItemCode,SMALL(IF($D25=InvoiceNo,IF(ItemCode&lt;&gt;$D$5,ROW(ItemCode)-1)),COUNTA($E$6:AC$6)))),"")</f>
        <v/>
      </c>
      <c r="AD25" t="str">
        <f t="array" ref="AD25">IFERROR(IF(SUM((InvoiceNo=$D25)*1)&lt;COUNTA($E$6:AD$6),"",INDEX(ItemCode,SMALL(IF($D25=InvoiceNo,IF(ItemCode&lt;&gt;$D$5,ROW(ItemCode)-1)),COUNTA($E$6:AD$6)))),"")</f>
        <v/>
      </c>
      <c r="AE25" t="str">
        <f t="array" ref="AE25">IFERROR(IF(SUM((InvoiceNo=$D25)*1)&lt;COUNTA($E$6:AE$6),"",INDEX(ItemCode,SMALL(IF($D25=InvoiceNo,IF(ItemCode&lt;&gt;$D$5,ROW(ItemCode)-1)),COUNTA($E$6:AE$6)))),"")</f>
        <v/>
      </c>
      <c r="AF25" t="str">
        <f t="array" ref="AF25">IFERROR(IF(SUM((InvoiceNo=$D25)*1)&lt;COUNTA($E$6:AF$6),"",INDEX(ItemCode,SMALL(IF($D25=InvoiceNo,IF(ItemCode&lt;&gt;$D$5,ROW(ItemCode)-1)),COUNTA($E$6:AF$6)))),"")</f>
        <v/>
      </c>
      <c r="AG25" t="str">
        <f t="array" ref="AG25">IFERROR(IF(SUM((InvoiceNo=$D25)*1)&lt;COUNTA($E$6:AG$6),"",INDEX(ItemCode,SMALL(IF($D25=InvoiceNo,IF(ItemCode&lt;&gt;$D$5,ROW(ItemCode)-1)),COUNTA($E$6:AG$6)))),"")</f>
        <v/>
      </c>
      <c r="AH25" t="str">
        <f t="array" ref="AH25">IFERROR(IF(SUM((InvoiceNo=$D25)*1)&lt;COUNTA($E$6:AH$6),"",INDEX(ItemCode,SMALL(IF($D25=InvoiceNo,IF(ItemCode&lt;&gt;$D$5,ROW(ItemCode)-1)),COUNTA($E$6:AH$6)))),"")</f>
        <v/>
      </c>
      <c r="AI25" t="str">
        <f t="array" ref="AI25">IFERROR(IF(SUM((InvoiceNo=$D25)*1)&lt;COUNTA($E$6:AI$6),"",INDEX(ItemCode,SMALL(IF($D25=InvoiceNo,IF(ItemCode&lt;&gt;$D$5,ROW(ItemCode)-1)),COUNTA($E$6:AI$6)))),"")</f>
        <v/>
      </c>
      <c r="AJ25" t="str">
        <f t="array" ref="AJ25">IFERROR(IF(SUM((InvoiceNo=$D25)*1)&lt;COUNTA($E$6:AJ$6),"",INDEX(ItemCode,SMALL(IF($D25=InvoiceNo,IF(ItemCode&lt;&gt;$D$5,ROW(ItemCode)-1)),COUNTA($E$6:AJ$6)))),"")</f>
        <v/>
      </c>
      <c r="AK25" t="str">
        <f t="array" ref="AK25">IFERROR(IF(SUM((InvoiceNo=$D25)*1)&lt;COUNTA($E$6:AK$6),"",INDEX(ItemCode,SMALL(IF($D25=InvoiceNo,IF(ItemCode&lt;&gt;$D$5,ROW(ItemCode)-1)),COUNTA($E$6:AK$6)))),"")</f>
        <v/>
      </c>
      <c r="AL25" t="str">
        <f t="array" ref="AL25">IFERROR(IF(SUM((InvoiceNo=$D25)*1)&lt;COUNTA($E$6:AL$6),"",INDEX(ItemCode,SMALL(IF($D25=InvoiceNo,IF(ItemCode&lt;&gt;$D$5,ROW(ItemCode)-1)),COUNTA($E$6:AL$6)))),"")</f>
        <v/>
      </c>
      <c r="AM25" t="str">
        <f t="array" ref="AM25">IFERROR(IF(SUM((InvoiceNo=$D25)*1)&lt;COUNTA($E$6:AM$6),"",INDEX(ItemCode,SMALL(IF($D25=InvoiceNo,IF(ItemCode&lt;&gt;$D$5,ROW(ItemCode)-1)),COUNTA($E$6:AM$6)))),"")</f>
        <v/>
      </c>
      <c r="AN25" t="str">
        <f t="array" ref="AN25">IFERROR(IF(SUM((InvoiceNo=$D25)*1)&lt;COUNTA($E$6:AN$6),"",INDEX(ItemCode,SMALL(IF($D25=InvoiceNo,IF(ItemCode&lt;&gt;$D$5,ROW(ItemCode)-1)),COUNTA($E$6:AN$6)))),"")</f>
        <v/>
      </c>
      <c r="AO25" t="str">
        <f t="array" ref="AO25">IFERROR(IF(SUM((InvoiceNo=$D25)*1)&lt;COUNTA($E$6:AO$6),"",INDEX(ItemCode,SMALL(IF($D25=InvoiceNo,IF(ItemCode&lt;&gt;$D$5,ROW(ItemCode)-1)),COUNTA($E$6:AO$6)))),"")</f>
        <v/>
      </c>
      <c r="AP25" t="str">
        <f t="array" ref="AP25">IFERROR(IF(SUM((InvoiceNo=$D25)*1)&lt;COUNTA($E$6:AP$6),"",INDEX(ItemCode,SMALL(IF($D25=InvoiceNo,IF(ItemCode&lt;&gt;$D$5,ROW(ItemCode)-1)),COUNTA($E$6:AP$6)))),"")</f>
        <v/>
      </c>
      <c r="AQ25" t="str">
        <f t="array" ref="AQ25">IFERROR(IF(SUM((InvoiceNo=$D25)*1)&lt;COUNTA($E$6:AQ$6),"",INDEX(ItemCode,SMALL(IF($D25=InvoiceNo,IF(ItemCode&lt;&gt;$D$5,ROW(ItemCode)-1)),COUNTA($E$6:AQ$6)))),"")</f>
        <v/>
      </c>
      <c r="AR25" t="str">
        <f t="array" ref="AR25">IFERROR(IF(SUM((InvoiceNo=$D25)*1)&lt;COUNTA($E$6:AR$6),"",INDEX(ItemCode,SMALL(IF($D25=InvoiceNo,IF(ItemCode&lt;&gt;$D$5,ROW(ItemCode)-1)),COUNTA($E$6:AR$6)))),"")</f>
        <v/>
      </c>
    </row>
    <row r="26" spans="2:44" x14ac:dyDescent="0.55000000000000004">
      <c r="B26" t="str">
        <f t="array" ref="B26">IF(D26="","",INDEX(BillToName,MATCH(D26,InvoiceBill,0)))</f>
        <v>JOHN RAFFAGHELLO</v>
      </c>
      <c r="C26">
        <f t="array" ref="C26">IF(B26="","",SUM((B26=CustName)*(ItemCode='Model 1'!$D$5)*1))</f>
        <v>1</v>
      </c>
      <c r="D26" t="str">
        <f t="array" ref="D26">IFERROR(INDEX(InvoiceNo,SMALL(IF(ItemCode=$D$5,ROW(InvoiceNo)-1),ROW(20:20))),"")</f>
        <v>0002265</v>
      </c>
      <c r="E26" t="str">
        <f t="array" ref="E26">IFERROR(IF(SUM((InvoiceNo=$D26)*1)&lt;COUNTA($E$6:E$6),"",INDEX(ItemCode,SMALL(IF($D26=InvoiceNo,IF(ItemCode&lt;&gt;$D$5,ROW(ItemCode)-1)),COUNTA($E$6:E$6)))),"")</f>
        <v>18635-111-406-N</v>
      </c>
      <c r="F26" t="str">
        <f t="array" ref="F26">IFERROR(IF(SUM((InvoiceNo=$D26)*1)&lt;COUNTA($E$6:F$6),"",INDEX(ItemCode,SMALL(IF($D26=InvoiceNo,IF(ItemCode&lt;&gt;$D$5,ROW(ItemCode)-1)),COUNTA($E$6:F$6)))),"")</f>
        <v>CP21953-EPR</v>
      </c>
      <c r="G26" t="str">
        <f t="array" ref="G26">IFERROR(IF(SUM((InvoiceNo=$D26)*1)&lt;COUNTA($E$6:G$6),"",INDEX(ItemCode,SMALL(IF($D26=InvoiceNo,IF(ItemCode&lt;&gt;$D$5,ROW(ItemCode)-1)),COUNTA($E$6:G$6)))),"")</f>
        <v>CP19438-EPR</v>
      </c>
      <c r="H26" t="str">
        <f t="array" ref="H26">IFERROR(IF(SUM((InvoiceNo=$D26)*1)&lt;COUNTA($E$6:H$6),"",INDEX(ItemCode,SMALL(IF($D26=InvoiceNo,IF(ItemCode&lt;&gt;$D$5,ROW(ItemCode)-1)),COUNTA($E$6:H$6)))),"")</f>
        <v>25612-6-NYR</v>
      </c>
      <c r="I26" t="str">
        <f t="array" ref="I26">IFERROR(IF(SUM((InvoiceNo=$D26)*1)&lt;COUNTA($E$6:I$6),"",INDEX(ItemCode,SMALL(IF($D26=InvoiceNo,IF(ItemCode&lt;&gt;$D$5,ROW(ItemCode)-1)),COUNTA($E$6:I$6)))),"")</f>
        <v>XR11001VS</v>
      </c>
      <c r="J26" t="str">
        <f t="array" ref="J26">IFERROR(IF(SUM((InvoiceNo=$D26)*1)&lt;COUNTA($E$6:J$6),"",INDEX(ItemCode,SMALL(IF($D26=InvoiceNo,IF(ItemCode&lt;&gt;$D$5,ROW(ItemCode)-1)),COUNTA($E$6:J$6)))),"")</f>
        <v/>
      </c>
      <c r="K26" t="str">
        <f t="array" ref="K26">IFERROR(IF(SUM((InvoiceNo=$D26)*1)&lt;COUNTA($E$6:K$6),"",INDEX(ItemCode,SMALL(IF($D26=InvoiceNo,IF(ItemCode&lt;&gt;$D$5,ROW(ItemCode)-1)),COUNTA($E$6:K$6)))),"")</f>
        <v/>
      </c>
      <c r="L26" t="str">
        <f t="array" ref="L26">IFERROR(IF(SUM((InvoiceNo=$D26)*1)&lt;COUNTA($E$6:L$6),"",INDEX(ItemCode,SMALL(IF($D26=InvoiceNo,IF(ItemCode&lt;&gt;$D$5,ROW(ItemCode)-1)),COUNTA($E$6:L$6)))),"")</f>
        <v/>
      </c>
      <c r="M26" t="str">
        <f t="array" ref="M26">IFERROR(IF(SUM((InvoiceNo=$D26)*1)&lt;COUNTA($E$6:M$6),"",INDEX(ItemCode,SMALL(IF($D26=InvoiceNo,IF(ItemCode&lt;&gt;$D$5,ROW(ItemCode)-1)),COUNTA($E$6:M$6)))),"")</f>
        <v/>
      </c>
      <c r="N26" t="str">
        <f t="array" ref="N26">IFERROR(IF(SUM((InvoiceNo=$D26)*1)&lt;COUNTA($E$6:N$6),"",INDEX(ItemCode,SMALL(IF($D26=InvoiceNo,IF(ItemCode&lt;&gt;$D$5,ROW(ItemCode)-1)),COUNTA($E$6:N$6)))),"")</f>
        <v/>
      </c>
      <c r="O26" t="str">
        <f t="array" ref="O26">IFERROR(IF(SUM((InvoiceNo=$D26)*1)&lt;COUNTA($E$6:O$6),"",INDEX(ItemCode,SMALL(IF($D26=InvoiceNo,IF(ItemCode&lt;&gt;$D$5,ROW(ItemCode)-1)),COUNTA($E$6:O$6)))),"")</f>
        <v/>
      </c>
      <c r="P26" t="str">
        <f t="array" ref="P26">IFERROR(IF(SUM((InvoiceNo=$D26)*1)&lt;COUNTA($E$6:P$6),"",INDEX(ItemCode,SMALL(IF($D26=InvoiceNo,IF(ItemCode&lt;&gt;$D$5,ROW(ItemCode)-1)),COUNTA($E$6:P$6)))),"")</f>
        <v/>
      </c>
      <c r="Q26" t="str">
        <f t="array" ref="Q26">IFERROR(IF(SUM((InvoiceNo=$D26)*1)&lt;COUNTA($E$6:Q$6),"",INDEX(ItemCode,SMALL(IF($D26=InvoiceNo,IF(ItemCode&lt;&gt;$D$5,ROW(ItemCode)-1)),COUNTA($E$6:Q$6)))),"")</f>
        <v/>
      </c>
      <c r="R26" t="str">
        <f t="array" ref="R26">IFERROR(IF(SUM((InvoiceNo=$D26)*1)&lt;COUNTA($E$6:R$6),"",INDEX(ItemCode,SMALL(IF($D26=InvoiceNo,IF(ItemCode&lt;&gt;$D$5,ROW(ItemCode)-1)),COUNTA($E$6:R$6)))),"")</f>
        <v/>
      </c>
      <c r="S26" t="str">
        <f t="array" ref="S26">IFERROR(IF(SUM((InvoiceNo=$D26)*1)&lt;COUNTA($E$6:S$6),"",INDEX(ItemCode,SMALL(IF($D26=InvoiceNo,IF(ItemCode&lt;&gt;$D$5,ROW(ItemCode)-1)),COUNTA($E$6:S$6)))),"")</f>
        <v/>
      </c>
      <c r="T26" t="str">
        <f t="array" ref="T26">IFERROR(IF(SUM((InvoiceNo=$D26)*1)&lt;COUNTA($E$6:T$6),"",INDEX(ItemCode,SMALL(IF($D26=InvoiceNo,IF(ItemCode&lt;&gt;$D$5,ROW(ItemCode)-1)),COUNTA($E$6:T$6)))),"")</f>
        <v/>
      </c>
      <c r="U26" t="str">
        <f t="array" ref="U26">IFERROR(IF(SUM((InvoiceNo=$D26)*1)&lt;COUNTA($E$6:U$6),"",INDEX(ItemCode,SMALL(IF($D26=InvoiceNo,IF(ItemCode&lt;&gt;$D$5,ROW(ItemCode)-1)),COUNTA($E$6:U$6)))),"")</f>
        <v/>
      </c>
      <c r="V26" t="str">
        <f t="array" ref="V26">IFERROR(IF(SUM((InvoiceNo=$D26)*1)&lt;COUNTA($E$6:V$6),"",INDEX(ItemCode,SMALL(IF($D26=InvoiceNo,IF(ItemCode&lt;&gt;$D$5,ROW(ItemCode)-1)),COUNTA($E$6:V$6)))),"")</f>
        <v/>
      </c>
      <c r="W26" t="str">
        <f t="array" ref="W26">IFERROR(IF(SUM((InvoiceNo=$D26)*1)&lt;COUNTA($E$6:W$6),"",INDEX(ItemCode,SMALL(IF($D26=InvoiceNo,IF(ItemCode&lt;&gt;$D$5,ROW(ItemCode)-1)),COUNTA($E$6:W$6)))),"")</f>
        <v/>
      </c>
      <c r="X26" t="str">
        <f t="array" ref="X26">IFERROR(IF(SUM((InvoiceNo=$D26)*1)&lt;COUNTA($E$6:X$6),"",INDEX(ItemCode,SMALL(IF($D26=InvoiceNo,IF(ItemCode&lt;&gt;$D$5,ROW(ItemCode)-1)),COUNTA($E$6:X$6)))),"")</f>
        <v/>
      </c>
      <c r="Y26" t="str">
        <f t="array" ref="Y26">IFERROR(IF(SUM((InvoiceNo=$D26)*1)&lt;COUNTA($E$6:Y$6),"",INDEX(ItemCode,SMALL(IF($D26=InvoiceNo,IF(ItemCode&lt;&gt;$D$5,ROW(ItemCode)-1)),COUNTA($E$6:Y$6)))),"")</f>
        <v/>
      </c>
      <c r="Z26" t="str">
        <f t="array" ref="Z26">IFERROR(IF(SUM((InvoiceNo=$D26)*1)&lt;COUNTA($E$6:Z$6),"",INDEX(ItemCode,SMALL(IF($D26=InvoiceNo,IF(ItemCode&lt;&gt;$D$5,ROW(ItemCode)-1)),COUNTA($E$6:Z$6)))),"")</f>
        <v/>
      </c>
      <c r="AA26" t="str">
        <f t="array" ref="AA26">IFERROR(IF(SUM((InvoiceNo=$D26)*1)&lt;COUNTA($E$6:AA$6),"",INDEX(ItemCode,SMALL(IF($D26=InvoiceNo,IF(ItemCode&lt;&gt;$D$5,ROW(ItemCode)-1)),COUNTA($E$6:AA$6)))),"")</f>
        <v/>
      </c>
      <c r="AB26" t="str">
        <f t="array" ref="AB26">IFERROR(IF(SUM((InvoiceNo=$D26)*1)&lt;COUNTA($E$6:AB$6),"",INDEX(ItemCode,SMALL(IF($D26=InvoiceNo,IF(ItemCode&lt;&gt;$D$5,ROW(ItemCode)-1)),COUNTA($E$6:AB$6)))),"")</f>
        <v/>
      </c>
      <c r="AC26" t="str">
        <f t="array" ref="AC26">IFERROR(IF(SUM((InvoiceNo=$D26)*1)&lt;COUNTA($E$6:AC$6),"",INDEX(ItemCode,SMALL(IF($D26=InvoiceNo,IF(ItemCode&lt;&gt;$D$5,ROW(ItemCode)-1)),COUNTA($E$6:AC$6)))),"")</f>
        <v/>
      </c>
      <c r="AD26" t="str">
        <f t="array" ref="AD26">IFERROR(IF(SUM((InvoiceNo=$D26)*1)&lt;COUNTA($E$6:AD$6),"",INDEX(ItemCode,SMALL(IF($D26=InvoiceNo,IF(ItemCode&lt;&gt;$D$5,ROW(ItemCode)-1)),COUNTA($E$6:AD$6)))),"")</f>
        <v/>
      </c>
      <c r="AE26" t="str">
        <f t="array" ref="AE26">IFERROR(IF(SUM((InvoiceNo=$D26)*1)&lt;COUNTA($E$6:AE$6),"",INDEX(ItemCode,SMALL(IF($D26=InvoiceNo,IF(ItemCode&lt;&gt;$D$5,ROW(ItemCode)-1)),COUNTA($E$6:AE$6)))),"")</f>
        <v/>
      </c>
      <c r="AF26" t="str">
        <f t="array" ref="AF26">IFERROR(IF(SUM((InvoiceNo=$D26)*1)&lt;COUNTA($E$6:AF$6),"",INDEX(ItemCode,SMALL(IF($D26=InvoiceNo,IF(ItemCode&lt;&gt;$D$5,ROW(ItemCode)-1)),COUNTA($E$6:AF$6)))),"")</f>
        <v/>
      </c>
      <c r="AG26" t="str">
        <f t="array" ref="AG26">IFERROR(IF(SUM((InvoiceNo=$D26)*1)&lt;COUNTA($E$6:AG$6),"",INDEX(ItemCode,SMALL(IF($D26=InvoiceNo,IF(ItemCode&lt;&gt;$D$5,ROW(ItemCode)-1)),COUNTA($E$6:AG$6)))),"")</f>
        <v/>
      </c>
      <c r="AH26" t="str">
        <f t="array" ref="AH26">IFERROR(IF(SUM((InvoiceNo=$D26)*1)&lt;COUNTA($E$6:AH$6),"",INDEX(ItemCode,SMALL(IF($D26=InvoiceNo,IF(ItemCode&lt;&gt;$D$5,ROW(ItemCode)-1)),COUNTA($E$6:AH$6)))),"")</f>
        <v/>
      </c>
      <c r="AI26" t="str">
        <f t="array" ref="AI26">IFERROR(IF(SUM((InvoiceNo=$D26)*1)&lt;COUNTA($E$6:AI$6),"",INDEX(ItemCode,SMALL(IF($D26=InvoiceNo,IF(ItemCode&lt;&gt;$D$5,ROW(ItemCode)-1)),COUNTA($E$6:AI$6)))),"")</f>
        <v/>
      </c>
      <c r="AJ26" t="str">
        <f t="array" ref="AJ26">IFERROR(IF(SUM((InvoiceNo=$D26)*1)&lt;COUNTA($E$6:AJ$6),"",INDEX(ItemCode,SMALL(IF($D26=InvoiceNo,IF(ItemCode&lt;&gt;$D$5,ROW(ItemCode)-1)),COUNTA($E$6:AJ$6)))),"")</f>
        <v/>
      </c>
      <c r="AK26" t="str">
        <f t="array" ref="AK26">IFERROR(IF(SUM((InvoiceNo=$D26)*1)&lt;COUNTA($E$6:AK$6),"",INDEX(ItemCode,SMALL(IF($D26=InvoiceNo,IF(ItemCode&lt;&gt;$D$5,ROW(ItemCode)-1)),COUNTA($E$6:AK$6)))),"")</f>
        <v/>
      </c>
      <c r="AL26" t="str">
        <f t="array" ref="AL26">IFERROR(IF(SUM((InvoiceNo=$D26)*1)&lt;COUNTA($E$6:AL$6),"",INDEX(ItemCode,SMALL(IF($D26=InvoiceNo,IF(ItemCode&lt;&gt;$D$5,ROW(ItemCode)-1)),COUNTA($E$6:AL$6)))),"")</f>
        <v/>
      </c>
      <c r="AM26" t="str">
        <f t="array" ref="AM26">IFERROR(IF(SUM((InvoiceNo=$D26)*1)&lt;COUNTA($E$6:AM$6),"",INDEX(ItemCode,SMALL(IF($D26=InvoiceNo,IF(ItemCode&lt;&gt;$D$5,ROW(ItemCode)-1)),COUNTA($E$6:AM$6)))),"")</f>
        <v/>
      </c>
      <c r="AN26" t="str">
        <f t="array" ref="AN26">IFERROR(IF(SUM((InvoiceNo=$D26)*1)&lt;COUNTA($E$6:AN$6),"",INDEX(ItemCode,SMALL(IF($D26=InvoiceNo,IF(ItemCode&lt;&gt;$D$5,ROW(ItemCode)-1)),COUNTA($E$6:AN$6)))),"")</f>
        <v/>
      </c>
      <c r="AO26" t="str">
        <f t="array" ref="AO26">IFERROR(IF(SUM((InvoiceNo=$D26)*1)&lt;COUNTA($E$6:AO$6),"",INDEX(ItemCode,SMALL(IF($D26=InvoiceNo,IF(ItemCode&lt;&gt;$D$5,ROW(ItemCode)-1)),COUNTA($E$6:AO$6)))),"")</f>
        <v/>
      </c>
      <c r="AP26" t="str">
        <f t="array" ref="AP26">IFERROR(IF(SUM((InvoiceNo=$D26)*1)&lt;COUNTA($E$6:AP$6),"",INDEX(ItemCode,SMALL(IF($D26=InvoiceNo,IF(ItemCode&lt;&gt;$D$5,ROW(ItemCode)-1)),COUNTA($E$6:AP$6)))),"")</f>
        <v/>
      </c>
      <c r="AQ26" t="str">
        <f t="array" ref="AQ26">IFERROR(IF(SUM((InvoiceNo=$D26)*1)&lt;COUNTA($E$6:AQ$6),"",INDEX(ItemCode,SMALL(IF($D26=InvoiceNo,IF(ItemCode&lt;&gt;$D$5,ROW(ItemCode)-1)),COUNTA($E$6:AQ$6)))),"")</f>
        <v/>
      </c>
      <c r="AR26" t="str">
        <f t="array" ref="AR26">IFERROR(IF(SUM((InvoiceNo=$D26)*1)&lt;COUNTA($E$6:AR$6),"",INDEX(ItemCode,SMALL(IF($D26=InvoiceNo,IF(ItemCode&lt;&gt;$D$5,ROW(ItemCode)-1)),COUNTA($E$6:AR$6)))),"")</f>
        <v/>
      </c>
    </row>
    <row r="27" spans="2:44" x14ac:dyDescent="0.55000000000000004">
      <c r="B27" t="str">
        <f t="array" ref="B27">IF(D27="","",INDEX(BillToName,MATCH(D27,InvoiceBill,0)))</f>
        <v>GRAHAM ROBINSON</v>
      </c>
      <c r="C27">
        <f t="array" ref="C27">IF(B27="","",SUM((B27=CustName)*(ItemCode='Model 1'!$D$5)*1))</f>
        <v>1</v>
      </c>
      <c r="D27" t="str">
        <f t="array" ref="D27">IFERROR(INDEX(InvoiceNo,SMALL(IF(ItemCode=$D$5,ROW(InvoiceNo)-1),ROW(21:21))),"")</f>
        <v>0002511</v>
      </c>
      <c r="E27" t="str">
        <f t="array" ref="E27">IFERROR(IF(SUM((InvoiceNo=$D27)*1)&lt;COUNTA($E$6:E$6),"",INDEX(ItemCode,SMALL(IF($D27=InvoiceNo,IF(ItemCode&lt;&gt;$D$5,ROW(ItemCode)-1)),COUNTA($E$6:E$6)))),"")</f>
        <v>QJ111SQ-1</v>
      </c>
      <c r="F27" t="str">
        <f t="array" ref="F27">IFERROR(IF(SUM((InvoiceNo=$D27)*1)&lt;COUNTA($E$6:F$6),"",INDEX(ItemCode,SMALL(IF($D27=InvoiceNo,IF(ItemCode&lt;&gt;$D$5,ROW(ItemCode)-1)),COUNTA($E$6:F$6)))),"")</f>
        <v>TP11001VS</v>
      </c>
      <c r="G27" t="str">
        <f t="array" ref="G27">IFERROR(IF(SUM((InvoiceNo=$D27)*1)&lt;COUNTA($E$6:G$6),"",INDEX(ItemCode,SMALL(IF($D27=InvoiceNo,IF(ItemCode&lt;&gt;$D$5,ROW(ItemCode)-1)),COUNTA($E$6:G$6)))),"")</f>
        <v>25598-8-NYR</v>
      </c>
      <c r="H27" t="str">
        <f t="array" ref="H27">IFERROR(IF(SUM((InvoiceNo=$D27)*1)&lt;COUNTA($E$6:H$6),"",INDEX(ItemCode,SMALL(IF($D27=InvoiceNo,IF(ItemCode&lt;&gt;$D$5,ROW(ItemCode)-1)),COUNTA($E$6:H$6)))),"")</f>
        <v>18635-111-406-N</v>
      </c>
      <c r="I27" t="str">
        <f t="array" ref="I27">IFERROR(IF(SUM((InvoiceNo=$D27)*1)&lt;COUNTA($E$6:I$6),"",INDEX(ItemCode,SMALL(IF($D27=InvoiceNo,IF(ItemCode&lt;&gt;$D$5,ROW(ItemCode)-1)),COUNTA($E$6:I$6)))),"")</f>
        <v>XR8004VS</v>
      </c>
      <c r="J27" t="str">
        <f t="array" ref="J27">IFERROR(IF(SUM((InvoiceNo=$D27)*1)&lt;COUNTA($E$6:J$6),"",INDEX(ItemCode,SMALL(IF($D27=InvoiceNo,IF(ItemCode&lt;&gt;$D$5,ROW(ItemCode)-1)),COUNTA($E$6:J$6)))),"")</f>
        <v/>
      </c>
      <c r="K27" t="str">
        <f t="array" ref="K27">IFERROR(IF(SUM((InvoiceNo=$D27)*1)&lt;COUNTA($E$6:K$6),"",INDEX(ItemCode,SMALL(IF($D27=InvoiceNo,IF(ItemCode&lt;&gt;$D$5,ROW(ItemCode)-1)),COUNTA($E$6:K$6)))),"")</f>
        <v/>
      </c>
      <c r="L27" t="str">
        <f t="array" ref="L27">IFERROR(IF(SUM((InvoiceNo=$D27)*1)&lt;COUNTA($E$6:L$6),"",INDEX(ItemCode,SMALL(IF($D27=InvoiceNo,IF(ItemCode&lt;&gt;$D$5,ROW(ItemCode)-1)),COUNTA($E$6:L$6)))),"")</f>
        <v/>
      </c>
      <c r="M27" t="str">
        <f t="array" ref="M27">IFERROR(IF(SUM((InvoiceNo=$D27)*1)&lt;COUNTA($E$6:M$6),"",INDEX(ItemCode,SMALL(IF($D27=InvoiceNo,IF(ItemCode&lt;&gt;$D$5,ROW(ItemCode)-1)),COUNTA($E$6:M$6)))),"")</f>
        <v/>
      </c>
      <c r="N27" t="str">
        <f t="array" ref="N27">IFERROR(IF(SUM((InvoiceNo=$D27)*1)&lt;COUNTA($E$6:N$6),"",INDEX(ItemCode,SMALL(IF($D27=InvoiceNo,IF(ItemCode&lt;&gt;$D$5,ROW(ItemCode)-1)),COUNTA($E$6:N$6)))),"")</f>
        <v/>
      </c>
      <c r="O27" t="str">
        <f t="array" ref="O27">IFERROR(IF(SUM((InvoiceNo=$D27)*1)&lt;COUNTA($E$6:O$6),"",INDEX(ItemCode,SMALL(IF($D27=InvoiceNo,IF(ItemCode&lt;&gt;$D$5,ROW(ItemCode)-1)),COUNTA($E$6:O$6)))),"")</f>
        <v/>
      </c>
      <c r="P27" t="str">
        <f t="array" ref="P27">IFERROR(IF(SUM((InvoiceNo=$D27)*1)&lt;COUNTA($E$6:P$6),"",INDEX(ItemCode,SMALL(IF($D27=InvoiceNo,IF(ItemCode&lt;&gt;$D$5,ROW(ItemCode)-1)),COUNTA($E$6:P$6)))),"")</f>
        <v/>
      </c>
      <c r="Q27" t="str">
        <f t="array" ref="Q27">IFERROR(IF(SUM((InvoiceNo=$D27)*1)&lt;COUNTA($E$6:Q$6),"",INDEX(ItemCode,SMALL(IF($D27=InvoiceNo,IF(ItemCode&lt;&gt;$D$5,ROW(ItemCode)-1)),COUNTA($E$6:Q$6)))),"")</f>
        <v/>
      </c>
      <c r="R27" t="str">
        <f t="array" ref="R27">IFERROR(IF(SUM((InvoiceNo=$D27)*1)&lt;COUNTA($E$6:R$6),"",INDEX(ItemCode,SMALL(IF($D27=InvoiceNo,IF(ItemCode&lt;&gt;$D$5,ROW(ItemCode)-1)),COUNTA($E$6:R$6)))),"")</f>
        <v/>
      </c>
      <c r="S27" t="str">
        <f t="array" ref="S27">IFERROR(IF(SUM((InvoiceNo=$D27)*1)&lt;COUNTA($E$6:S$6),"",INDEX(ItemCode,SMALL(IF($D27=InvoiceNo,IF(ItemCode&lt;&gt;$D$5,ROW(ItemCode)-1)),COUNTA($E$6:S$6)))),"")</f>
        <v/>
      </c>
      <c r="T27" t="str">
        <f t="array" ref="T27">IFERROR(IF(SUM((InvoiceNo=$D27)*1)&lt;COUNTA($E$6:T$6),"",INDEX(ItemCode,SMALL(IF($D27=InvoiceNo,IF(ItemCode&lt;&gt;$D$5,ROW(ItemCode)-1)),COUNTA($E$6:T$6)))),"")</f>
        <v/>
      </c>
      <c r="U27" t="str">
        <f t="array" ref="U27">IFERROR(IF(SUM((InvoiceNo=$D27)*1)&lt;COUNTA($E$6:U$6),"",INDEX(ItemCode,SMALL(IF($D27=InvoiceNo,IF(ItemCode&lt;&gt;$D$5,ROW(ItemCode)-1)),COUNTA($E$6:U$6)))),"")</f>
        <v/>
      </c>
      <c r="V27" t="str">
        <f t="array" ref="V27">IFERROR(IF(SUM((InvoiceNo=$D27)*1)&lt;COUNTA($E$6:V$6),"",INDEX(ItemCode,SMALL(IF($D27=InvoiceNo,IF(ItemCode&lt;&gt;$D$5,ROW(ItemCode)-1)),COUNTA($E$6:V$6)))),"")</f>
        <v/>
      </c>
      <c r="W27" t="str">
        <f t="array" ref="W27">IFERROR(IF(SUM((InvoiceNo=$D27)*1)&lt;COUNTA($E$6:W$6),"",INDEX(ItemCode,SMALL(IF($D27=InvoiceNo,IF(ItemCode&lt;&gt;$D$5,ROW(ItemCode)-1)),COUNTA($E$6:W$6)))),"")</f>
        <v/>
      </c>
      <c r="X27" t="str">
        <f t="array" ref="X27">IFERROR(IF(SUM((InvoiceNo=$D27)*1)&lt;COUNTA($E$6:X$6),"",INDEX(ItemCode,SMALL(IF($D27=InvoiceNo,IF(ItemCode&lt;&gt;$D$5,ROW(ItemCode)-1)),COUNTA($E$6:X$6)))),"")</f>
        <v/>
      </c>
      <c r="Y27" t="str">
        <f t="array" ref="Y27">IFERROR(IF(SUM((InvoiceNo=$D27)*1)&lt;COUNTA($E$6:Y$6),"",INDEX(ItemCode,SMALL(IF($D27=InvoiceNo,IF(ItemCode&lt;&gt;$D$5,ROW(ItemCode)-1)),COUNTA($E$6:Y$6)))),"")</f>
        <v/>
      </c>
      <c r="Z27" t="str">
        <f t="array" ref="Z27">IFERROR(IF(SUM((InvoiceNo=$D27)*1)&lt;COUNTA($E$6:Z$6),"",INDEX(ItemCode,SMALL(IF($D27=InvoiceNo,IF(ItemCode&lt;&gt;$D$5,ROW(ItemCode)-1)),COUNTA($E$6:Z$6)))),"")</f>
        <v/>
      </c>
      <c r="AA27" t="str">
        <f t="array" ref="AA27">IFERROR(IF(SUM((InvoiceNo=$D27)*1)&lt;COUNTA($E$6:AA$6),"",INDEX(ItemCode,SMALL(IF($D27=InvoiceNo,IF(ItemCode&lt;&gt;$D$5,ROW(ItemCode)-1)),COUNTA($E$6:AA$6)))),"")</f>
        <v/>
      </c>
      <c r="AB27" t="str">
        <f t="array" ref="AB27">IFERROR(IF(SUM((InvoiceNo=$D27)*1)&lt;COUNTA($E$6:AB$6),"",INDEX(ItemCode,SMALL(IF($D27=InvoiceNo,IF(ItemCode&lt;&gt;$D$5,ROW(ItemCode)-1)),COUNTA($E$6:AB$6)))),"")</f>
        <v/>
      </c>
      <c r="AC27" t="str">
        <f t="array" ref="AC27">IFERROR(IF(SUM((InvoiceNo=$D27)*1)&lt;COUNTA($E$6:AC$6),"",INDEX(ItemCode,SMALL(IF($D27=InvoiceNo,IF(ItemCode&lt;&gt;$D$5,ROW(ItemCode)-1)),COUNTA($E$6:AC$6)))),"")</f>
        <v/>
      </c>
      <c r="AD27" t="str">
        <f t="array" ref="AD27">IFERROR(IF(SUM((InvoiceNo=$D27)*1)&lt;COUNTA($E$6:AD$6),"",INDEX(ItemCode,SMALL(IF($D27=InvoiceNo,IF(ItemCode&lt;&gt;$D$5,ROW(ItemCode)-1)),COUNTA($E$6:AD$6)))),"")</f>
        <v/>
      </c>
      <c r="AE27" t="str">
        <f t="array" ref="AE27">IFERROR(IF(SUM((InvoiceNo=$D27)*1)&lt;COUNTA($E$6:AE$6),"",INDEX(ItemCode,SMALL(IF($D27=InvoiceNo,IF(ItemCode&lt;&gt;$D$5,ROW(ItemCode)-1)),COUNTA($E$6:AE$6)))),"")</f>
        <v/>
      </c>
      <c r="AF27" t="str">
        <f t="array" ref="AF27">IFERROR(IF(SUM((InvoiceNo=$D27)*1)&lt;COUNTA($E$6:AF$6),"",INDEX(ItemCode,SMALL(IF($D27=InvoiceNo,IF(ItemCode&lt;&gt;$D$5,ROW(ItemCode)-1)),COUNTA($E$6:AF$6)))),"")</f>
        <v/>
      </c>
      <c r="AG27" t="str">
        <f t="array" ref="AG27">IFERROR(IF(SUM((InvoiceNo=$D27)*1)&lt;COUNTA($E$6:AG$6),"",INDEX(ItemCode,SMALL(IF($D27=InvoiceNo,IF(ItemCode&lt;&gt;$D$5,ROW(ItemCode)-1)),COUNTA($E$6:AG$6)))),"")</f>
        <v/>
      </c>
      <c r="AH27" t="str">
        <f t="array" ref="AH27">IFERROR(IF(SUM((InvoiceNo=$D27)*1)&lt;COUNTA($E$6:AH$6),"",INDEX(ItemCode,SMALL(IF($D27=InvoiceNo,IF(ItemCode&lt;&gt;$D$5,ROW(ItemCode)-1)),COUNTA($E$6:AH$6)))),"")</f>
        <v/>
      </c>
      <c r="AI27" t="str">
        <f t="array" ref="AI27">IFERROR(IF(SUM((InvoiceNo=$D27)*1)&lt;COUNTA($E$6:AI$6),"",INDEX(ItemCode,SMALL(IF($D27=InvoiceNo,IF(ItemCode&lt;&gt;$D$5,ROW(ItemCode)-1)),COUNTA($E$6:AI$6)))),"")</f>
        <v/>
      </c>
      <c r="AJ27" t="str">
        <f t="array" ref="AJ27">IFERROR(IF(SUM((InvoiceNo=$D27)*1)&lt;COUNTA($E$6:AJ$6),"",INDEX(ItemCode,SMALL(IF($D27=InvoiceNo,IF(ItemCode&lt;&gt;$D$5,ROW(ItemCode)-1)),COUNTA($E$6:AJ$6)))),"")</f>
        <v/>
      </c>
      <c r="AK27" t="str">
        <f t="array" ref="AK27">IFERROR(IF(SUM((InvoiceNo=$D27)*1)&lt;COUNTA($E$6:AK$6),"",INDEX(ItemCode,SMALL(IF($D27=InvoiceNo,IF(ItemCode&lt;&gt;$D$5,ROW(ItemCode)-1)),COUNTA($E$6:AK$6)))),"")</f>
        <v/>
      </c>
      <c r="AL27" t="str">
        <f t="array" ref="AL27">IFERROR(IF(SUM((InvoiceNo=$D27)*1)&lt;COUNTA($E$6:AL$6),"",INDEX(ItemCode,SMALL(IF($D27=InvoiceNo,IF(ItemCode&lt;&gt;$D$5,ROW(ItemCode)-1)),COUNTA($E$6:AL$6)))),"")</f>
        <v/>
      </c>
      <c r="AM27" t="str">
        <f t="array" ref="AM27">IFERROR(IF(SUM((InvoiceNo=$D27)*1)&lt;COUNTA($E$6:AM$6),"",INDEX(ItemCode,SMALL(IF($D27=InvoiceNo,IF(ItemCode&lt;&gt;$D$5,ROW(ItemCode)-1)),COUNTA($E$6:AM$6)))),"")</f>
        <v/>
      </c>
      <c r="AN27" t="str">
        <f t="array" ref="AN27">IFERROR(IF(SUM((InvoiceNo=$D27)*1)&lt;COUNTA($E$6:AN$6),"",INDEX(ItemCode,SMALL(IF($D27=InvoiceNo,IF(ItemCode&lt;&gt;$D$5,ROW(ItemCode)-1)),COUNTA($E$6:AN$6)))),"")</f>
        <v/>
      </c>
      <c r="AO27" t="str">
        <f t="array" ref="AO27">IFERROR(IF(SUM((InvoiceNo=$D27)*1)&lt;COUNTA($E$6:AO$6),"",INDEX(ItemCode,SMALL(IF($D27=InvoiceNo,IF(ItemCode&lt;&gt;$D$5,ROW(ItemCode)-1)),COUNTA($E$6:AO$6)))),"")</f>
        <v/>
      </c>
      <c r="AP27" t="str">
        <f t="array" ref="AP27">IFERROR(IF(SUM((InvoiceNo=$D27)*1)&lt;COUNTA($E$6:AP$6),"",INDEX(ItemCode,SMALL(IF($D27=InvoiceNo,IF(ItemCode&lt;&gt;$D$5,ROW(ItemCode)-1)),COUNTA($E$6:AP$6)))),"")</f>
        <v/>
      </c>
      <c r="AQ27" t="str">
        <f t="array" ref="AQ27">IFERROR(IF(SUM((InvoiceNo=$D27)*1)&lt;COUNTA($E$6:AQ$6),"",INDEX(ItemCode,SMALL(IF($D27=InvoiceNo,IF(ItemCode&lt;&gt;$D$5,ROW(ItemCode)-1)),COUNTA($E$6:AQ$6)))),"")</f>
        <v/>
      </c>
      <c r="AR27" t="str">
        <f t="array" ref="AR27">IFERROR(IF(SUM((InvoiceNo=$D27)*1)&lt;COUNTA($E$6:AR$6),"",INDEX(ItemCode,SMALL(IF($D27=InvoiceNo,IF(ItemCode&lt;&gt;$D$5,ROW(ItemCode)-1)),COUNTA($E$6:AR$6)))),"")</f>
        <v/>
      </c>
    </row>
    <row r="28" spans="2:44" x14ac:dyDescent="0.55000000000000004">
      <c r="B28" t="str">
        <f t="array" ref="B28">IF(D28="","",INDEX(BillToName,MATCH(D28,InvoiceBill,0)))</f>
        <v>PETER MYERS</v>
      </c>
      <c r="C28">
        <f t="array" ref="C28">IF(B28="","",SUM((B28=CustName)*(ItemCode='Model 1'!$D$5)*1))</f>
        <v>2</v>
      </c>
      <c r="D28" t="str">
        <f t="array" ref="D28">IFERROR(INDEX(InvoiceNo,SMALL(IF(ItemCode=$D$5,ROW(InvoiceNo)-1),ROW(22:22))),"")</f>
        <v>0002562</v>
      </c>
      <c r="E28" t="str">
        <f t="array" ref="E28">IFERROR(IF(SUM((InvoiceNo=$D28)*1)&lt;COUNTA($E$6:E$6),"",INDEX(ItemCode,SMALL(IF($D28=InvoiceNo,IF(ItemCode&lt;&gt;$D$5,ROW(ItemCode)-1)),COUNTA($E$6:E$6)))),"")</f>
        <v>18637-113-406-N</v>
      </c>
      <c r="F28" t="str">
        <f t="array" ref="F28">IFERROR(IF(SUM((InvoiceNo=$D28)*1)&lt;COUNTA($E$6:F$6),"",INDEX(ItemCode,SMALL(IF($D28=InvoiceNo,IF(ItemCode&lt;&gt;$D$5,ROW(ItemCode)-1)),COUNTA($E$6:F$6)))),"")</f>
        <v>QJ111SQ-1-1/4</v>
      </c>
      <c r="G28" t="str">
        <f t="array" ref="G28">IFERROR(IF(SUM((InvoiceNo=$D28)*1)&lt;COUNTA($E$6:G$6),"",INDEX(ItemCode,SMALL(IF($D28=InvoiceNo,IF(ItemCode&lt;&gt;$D$5,ROW(ItemCode)-1)),COUNTA($E$6:G$6)))),"")</f>
        <v>55215-100-EPR</v>
      </c>
      <c r="H28" t="str">
        <f t="array" ref="H28">IFERROR(IF(SUM((InvoiceNo=$D28)*1)&lt;COUNTA($E$6:H$6),"",INDEX(ItemCode,SMALL(IF($D28=InvoiceNo,IF(ItemCode&lt;&gt;$D$5,ROW(ItemCode)-1)),COUNTA($E$6:H$6)))),"")</f>
        <v>L85-038</v>
      </c>
      <c r="I28" t="str">
        <f t="array" ref="I28">IFERROR(IF(SUM((InvoiceNo=$D28)*1)&lt;COUNTA($E$6:I$6),"",INDEX(ItemCode,SMALL(IF($D28=InvoiceNo,IF(ItemCode&lt;&gt;$D$5,ROW(ItemCode)-1)),COUNTA($E$6:I$6)))),"")</f>
        <v>18635-111-406-N</v>
      </c>
      <c r="J28" t="str">
        <f t="array" ref="J28">IFERROR(IF(SUM((InvoiceNo=$D28)*1)&lt;COUNTA($E$6:J$6),"",INDEX(ItemCode,SMALL(IF($D28=InvoiceNo,IF(ItemCode&lt;&gt;$D$5,ROW(ItemCode)-1)),COUNTA($E$6:J$6)))),"")</f>
        <v>25612-6-NYR</v>
      </c>
      <c r="K28" t="str">
        <f t="array" ref="K28">IFERROR(IF(SUM((InvoiceNo=$D28)*1)&lt;COUNTA($E$6:K$6),"",INDEX(ItemCode,SMALL(IF($D28=InvoiceNo,IF(ItemCode&lt;&gt;$D$5,ROW(ItemCode)-1)),COUNTA($E$6:K$6)))),"")</f>
        <v>TT11002-VP</v>
      </c>
      <c r="L28" t="str">
        <f t="array" ref="L28">IFERROR(IF(SUM((InvoiceNo=$D28)*1)&lt;COUNTA($E$6:L$6),"",INDEX(ItemCode,SMALL(IF($D28=InvoiceNo,IF(ItemCode&lt;&gt;$D$5,ROW(ItemCode)-1)),COUNTA($E$6:L$6)))),"")</f>
        <v/>
      </c>
      <c r="M28" t="str">
        <f t="array" ref="M28">IFERROR(IF(SUM((InvoiceNo=$D28)*1)&lt;COUNTA($E$6:M$6),"",INDEX(ItemCode,SMALL(IF($D28=InvoiceNo,IF(ItemCode&lt;&gt;$D$5,ROW(ItemCode)-1)),COUNTA($E$6:M$6)))),"")</f>
        <v/>
      </c>
      <c r="N28" t="str">
        <f t="array" ref="N28">IFERROR(IF(SUM((InvoiceNo=$D28)*1)&lt;COUNTA($E$6:N$6),"",INDEX(ItemCode,SMALL(IF($D28=InvoiceNo,IF(ItemCode&lt;&gt;$D$5,ROW(ItemCode)-1)),COUNTA($E$6:N$6)))),"")</f>
        <v/>
      </c>
      <c r="O28" t="str">
        <f t="array" ref="O28">IFERROR(IF(SUM((InvoiceNo=$D28)*1)&lt;COUNTA($E$6:O$6),"",INDEX(ItemCode,SMALL(IF($D28=InvoiceNo,IF(ItemCode&lt;&gt;$D$5,ROW(ItemCode)-1)),COUNTA($E$6:O$6)))),"")</f>
        <v/>
      </c>
      <c r="P28" t="str">
        <f t="array" ref="P28">IFERROR(IF(SUM((InvoiceNo=$D28)*1)&lt;COUNTA($E$6:P$6),"",INDEX(ItemCode,SMALL(IF($D28=InvoiceNo,IF(ItemCode&lt;&gt;$D$5,ROW(ItemCode)-1)),COUNTA($E$6:P$6)))),"")</f>
        <v/>
      </c>
      <c r="Q28" t="str">
        <f t="array" ref="Q28">IFERROR(IF(SUM((InvoiceNo=$D28)*1)&lt;COUNTA($E$6:Q$6),"",INDEX(ItemCode,SMALL(IF($D28=InvoiceNo,IF(ItemCode&lt;&gt;$D$5,ROW(ItemCode)-1)),COUNTA($E$6:Q$6)))),"")</f>
        <v/>
      </c>
      <c r="R28" t="str">
        <f t="array" ref="R28">IFERROR(IF(SUM((InvoiceNo=$D28)*1)&lt;COUNTA($E$6:R$6),"",INDEX(ItemCode,SMALL(IF($D28=InvoiceNo,IF(ItemCode&lt;&gt;$D$5,ROW(ItemCode)-1)),COUNTA($E$6:R$6)))),"")</f>
        <v/>
      </c>
      <c r="S28" t="str">
        <f t="array" ref="S28">IFERROR(IF(SUM((InvoiceNo=$D28)*1)&lt;COUNTA($E$6:S$6),"",INDEX(ItemCode,SMALL(IF($D28=InvoiceNo,IF(ItemCode&lt;&gt;$D$5,ROW(ItemCode)-1)),COUNTA($E$6:S$6)))),"")</f>
        <v/>
      </c>
      <c r="T28" t="str">
        <f t="array" ref="T28">IFERROR(IF(SUM((InvoiceNo=$D28)*1)&lt;COUNTA($E$6:T$6),"",INDEX(ItemCode,SMALL(IF($D28=InvoiceNo,IF(ItemCode&lt;&gt;$D$5,ROW(ItemCode)-1)),COUNTA($E$6:T$6)))),"")</f>
        <v/>
      </c>
      <c r="U28" t="str">
        <f t="array" ref="U28">IFERROR(IF(SUM((InvoiceNo=$D28)*1)&lt;COUNTA($E$6:U$6),"",INDEX(ItemCode,SMALL(IF($D28=InvoiceNo,IF(ItemCode&lt;&gt;$D$5,ROW(ItemCode)-1)),COUNTA($E$6:U$6)))),"")</f>
        <v/>
      </c>
      <c r="V28" t="str">
        <f t="array" ref="V28">IFERROR(IF(SUM((InvoiceNo=$D28)*1)&lt;COUNTA($E$6:V$6),"",INDEX(ItemCode,SMALL(IF($D28=InvoiceNo,IF(ItemCode&lt;&gt;$D$5,ROW(ItemCode)-1)),COUNTA($E$6:V$6)))),"")</f>
        <v/>
      </c>
      <c r="W28" t="str">
        <f t="array" ref="W28">IFERROR(IF(SUM((InvoiceNo=$D28)*1)&lt;COUNTA($E$6:W$6),"",INDEX(ItemCode,SMALL(IF($D28=InvoiceNo,IF(ItemCode&lt;&gt;$D$5,ROW(ItemCode)-1)),COUNTA($E$6:W$6)))),"")</f>
        <v/>
      </c>
      <c r="X28" t="str">
        <f t="array" ref="X28">IFERROR(IF(SUM((InvoiceNo=$D28)*1)&lt;COUNTA($E$6:X$6),"",INDEX(ItemCode,SMALL(IF($D28=InvoiceNo,IF(ItemCode&lt;&gt;$D$5,ROW(ItemCode)-1)),COUNTA($E$6:X$6)))),"")</f>
        <v/>
      </c>
      <c r="Y28" t="str">
        <f t="array" ref="Y28">IFERROR(IF(SUM((InvoiceNo=$D28)*1)&lt;COUNTA($E$6:Y$6),"",INDEX(ItemCode,SMALL(IF($D28=InvoiceNo,IF(ItemCode&lt;&gt;$D$5,ROW(ItemCode)-1)),COUNTA($E$6:Y$6)))),"")</f>
        <v/>
      </c>
      <c r="Z28" t="str">
        <f t="array" ref="Z28">IFERROR(IF(SUM((InvoiceNo=$D28)*1)&lt;COUNTA($E$6:Z$6),"",INDEX(ItemCode,SMALL(IF($D28=InvoiceNo,IF(ItemCode&lt;&gt;$D$5,ROW(ItemCode)-1)),COUNTA($E$6:Z$6)))),"")</f>
        <v/>
      </c>
      <c r="AA28" t="str">
        <f t="array" ref="AA28">IFERROR(IF(SUM((InvoiceNo=$D28)*1)&lt;COUNTA($E$6:AA$6),"",INDEX(ItemCode,SMALL(IF($D28=InvoiceNo,IF(ItemCode&lt;&gt;$D$5,ROW(ItemCode)-1)),COUNTA($E$6:AA$6)))),"")</f>
        <v/>
      </c>
      <c r="AB28" t="str">
        <f t="array" ref="AB28">IFERROR(IF(SUM((InvoiceNo=$D28)*1)&lt;COUNTA($E$6:AB$6),"",INDEX(ItemCode,SMALL(IF($D28=InvoiceNo,IF(ItemCode&lt;&gt;$D$5,ROW(ItemCode)-1)),COUNTA($E$6:AB$6)))),"")</f>
        <v/>
      </c>
      <c r="AC28" t="str">
        <f t="array" ref="AC28">IFERROR(IF(SUM((InvoiceNo=$D28)*1)&lt;COUNTA($E$6:AC$6),"",INDEX(ItemCode,SMALL(IF($D28=InvoiceNo,IF(ItemCode&lt;&gt;$D$5,ROW(ItemCode)-1)),COUNTA($E$6:AC$6)))),"")</f>
        <v/>
      </c>
      <c r="AD28" t="str">
        <f t="array" ref="AD28">IFERROR(IF(SUM((InvoiceNo=$D28)*1)&lt;COUNTA($E$6:AD$6),"",INDEX(ItemCode,SMALL(IF($D28=InvoiceNo,IF(ItemCode&lt;&gt;$D$5,ROW(ItemCode)-1)),COUNTA($E$6:AD$6)))),"")</f>
        <v/>
      </c>
      <c r="AE28" t="str">
        <f t="array" ref="AE28">IFERROR(IF(SUM((InvoiceNo=$D28)*1)&lt;COUNTA($E$6:AE$6),"",INDEX(ItemCode,SMALL(IF($D28=InvoiceNo,IF(ItemCode&lt;&gt;$D$5,ROW(ItemCode)-1)),COUNTA($E$6:AE$6)))),"")</f>
        <v/>
      </c>
      <c r="AF28" t="str">
        <f t="array" ref="AF28">IFERROR(IF(SUM((InvoiceNo=$D28)*1)&lt;COUNTA($E$6:AF$6),"",INDEX(ItemCode,SMALL(IF($D28=InvoiceNo,IF(ItemCode&lt;&gt;$D$5,ROW(ItemCode)-1)),COUNTA($E$6:AF$6)))),"")</f>
        <v/>
      </c>
      <c r="AG28" t="str">
        <f t="array" ref="AG28">IFERROR(IF(SUM((InvoiceNo=$D28)*1)&lt;COUNTA($E$6:AG$6),"",INDEX(ItemCode,SMALL(IF($D28=InvoiceNo,IF(ItemCode&lt;&gt;$D$5,ROW(ItemCode)-1)),COUNTA($E$6:AG$6)))),"")</f>
        <v/>
      </c>
      <c r="AH28" t="str">
        <f t="array" ref="AH28">IFERROR(IF(SUM((InvoiceNo=$D28)*1)&lt;COUNTA($E$6:AH$6),"",INDEX(ItemCode,SMALL(IF($D28=InvoiceNo,IF(ItemCode&lt;&gt;$D$5,ROW(ItemCode)-1)),COUNTA($E$6:AH$6)))),"")</f>
        <v/>
      </c>
      <c r="AI28" t="str">
        <f t="array" ref="AI28">IFERROR(IF(SUM((InvoiceNo=$D28)*1)&lt;COUNTA($E$6:AI$6),"",INDEX(ItemCode,SMALL(IF($D28=InvoiceNo,IF(ItemCode&lt;&gt;$D$5,ROW(ItemCode)-1)),COUNTA($E$6:AI$6)))),"")</f>
        <v/>
      </c>
      <c r="AJ28" t="str">
        <f t="array" ref="AJ28">IFERROR(IF(SUM((InvoiceNo=$D28)*1)&lt;COUNTA($E$6:AJ$6),"",INDEX(ItemCode,SMALL(IF($D28=InvoiceNo,IF(ItemCode&lt;&gt;$D$5,ROW(ItemCode)-1)),COUNTA($E$6:AJ$6)))),"")</f>
        <v/>
      </c>
      <c r="AK28" t="str">
        <f t="array" ref="AK28">IFERROR(IF(SUM((InvoiceNo=$D28)*1)&lt;COUNTA($E$6:AK$6),"",INDEX(ItemCode,SMALL(IF($D28=InvoiceNo,IF(ItemCode&lt;&gt;$D$5,ROW(ItemCode)-1)),COUNTA($E$6:AK$6)))),"")</f>
        <v/>
      </c>
      <c r="AL28" t="str">
        <f t="array" ref="AL28">IFERROR(IF(SUM((InvoiceNo=$D28)*1)&lt;COUNTA($E$6:AL$6),"",INDEX(ItemCode,SMALL(IF($D28=InvoiceNo,IF(ItemCode&lt;&gt;$D$5,ROW(ItemCode)-1)),COUNTA($E$6:AL$6)))),"")</f>
        <v/>
      </c>
      <c r="AM28" t="str">
        <f t="array" ref="AM28">IFERROR(IF(SUM((InvoiceNo=$D28)*1)&lt;COUNTA($E$6:AM$6),"",INDEX(ItemCode,SMALL(IF($D28=InvoiceNo,IF(ItemCode&lt;&gt;$D$5,ROW(ItemCode)-1)),COUNTA($E$6:AM$6)))),"")</f>
        <v/>
      </c>
      <c r="AN28" t="str">
        <f t="array" ref="AN28">IFERROR(IF(SUM((InvoiceNo=$D28)*1)&lt;COUNTA($E$6:AN$6),"",INDEX(ItemCode,SMALL(IF($D28=InvoiceNo,IF(ItemCode&lt;&gt;$D$5,ROW(ItemCode)-1)),COUNTA($E$6:AN$6)))),"")</f>
        <v/>
      </c>
      <c r="AO28" t="str">
        <f t="array" ref="AO28">IFERROR(IF(SUM((InvoiceNo=$D28)*1)&lt;COUNTA($E$6:AO$6),"",INDEX(ItemCode,SMALL(IF($D28=InvoiceNo,IF(ItemCode&lt;&gt;$D$5,ROW(ItemCode)-1)),COUNTA($E$6:AO$6)))),"")</f>
        <v/>
      </c>
      <c r="AP28" t="str">
        <f t="array" ref="AP28">IFERROR(IF(SUM((InvoiceNo=$D28)*1)&lt;COUNTA($E$6:AP$6),"",INDEX(ItemCode,SMALL(IF($D28=InvoiceNo,IF(ItemCode&lt;&gt;$D$5,ROW(ItemCode)-1)),COUNTA($E$6:AP$6)))),"")</f>
        <v/>
      </c>
      <c r="AQ28" t="str">
        <f t="array" ref="AQ28">IFERROR(IF(SUM((InvoiceNo=$D28)*1)&lt;COUNTA($E$6:AQ$6),"",INDEX(ItemCode,SMALL(IF($D28=InvoiceNo,IF(ItemCode&lt;&gt;$D$5,ROW(ItemCode)-1)),COUNTA($E$6:AQ$6)))),"")</f>
        <v/>
      </c>
      <c r="AR28" t="str">
        <f t="array" ref="AR28">IFERROR(IF(SUM((InvoiceNo=$D28)*1)&lt;COUNTA($E$6:AR$6),"",INDEX(ItemCode,SMALL(IF($D28=InvoiceNo,IF(ItemCode&lt;&gt;$D$5,ROW(ItemCode)-1)),COUNTA($E$6:AR$6)))),"")</f>
        <v/>
      </c>
    </row>
    <row r="29" spans="2:44" x14ac:dyDescent="0.55000000000000004">
      <c r="B29" t="str">
        <f t="array" ref="B29">IF(D29="","",INDEX(BillToName,MATCH(D29,InvoiceBill,0)))</f>
        <v>BRYCE REECE</v>
      </c>
      <c r="C29">
        <f t="array" ref="C29">IF(B29="","",SUM((B29=CustName)*(ItemCode='Model 1'!$D$5)*1))</f>
        <v>1</v>
      </c>
      <c r="D29" t="str">
        <f t="array" ref="D29">IFERROR(INDEX(InvoiceNo,SMALL(IF(ItemCode=$D$5,ROW(InvoiceNo)-1),ROW(23:23))),"")</f>
        <v>0002620</v>
      </c>
      <c r="E29" t="str">
        <f t="array" ref="E29">IFERROR(IF(SUM((InvoiceNo=$D29)*1)&lt;COUNTA($E$6:E$6),"",INDEX(ItemCode,SMALL(IF($D29=InvoiceNo,IF(ItemCode&lt;&gt;$D$5,ROW(ItemCode)-1)),COUNTA($E$6:E$6)))),"")</f>
        <v>L85-050</v>
      </c>
      <c r="F29" t="str">
        <f t="array" ref="F29">IFERROR(IF(SUM((InvoiceNo=$D29)*1)&lt;COUNTA($E$6:F$6),"",INDEX(ItemCode,SMALL(IF($D29=InvoiceNo,IF(ItemCode&lt;&gt;$D$5,ROW(ItemCode)-1)),COUNTA($E$6:F$6)))),"")</f>
        <v>6051-SS-100</v>
      </c>
      <c r="G29" t="str">
        <f t="array" ref="G29">IFERROR(IF(SUM((InvoiceNo=$D29)*1)&lt;COUNTA($E$6:G$6),"",INDEX(ItemCode,SMALL(IF($D29=InvoiceNo,IF(ItemCode&lt;&gt;$D$5,ROW(ItemCode)-1)),COUNTA($E$6:G$6)))),"")</f>
        <v>QJ111SQ-1</v>
      </c>
      <c r="H29" t="str">
        <f t="array" ref="H29">IFERROR(IF(SUM((InvoiceNo=$D29)*1)&lt;COUNTA($E$6:H$6),"",INDEX(ItemCode,SMALL(IF($D29=InvoiceNo,IF(ItemCode&lt;&gt;$D$5,ROW(ItemCode)-1)),COUNTA($E$6:H$6)))),"")</f>
        <v>18637-113-406-N</v>
      </c>
      <c r="I29" t="str">
        <f t="array" ref="I29">IFERROR(IF(SUM((InvoiceNo=$D29)*1)&lt;COUNTA($E$6:I$6),"",INDEX(ItemCode,SMALL(IF($D29=InvoiceNo,IF(ItemCode&lt;&gt;$D$5,ROW(ItemCode)-1)),COUNTA($E$6:I$6)))),"")</f>
        <v>18638-111-540-N</v>
      </c>
      <c r="J29" t="str">
        <f t="array" ref="J29">IFERROR(IF(SUM((InvoiceNo=$D29)*1)&lt;COUNTA($E$6:J$6),"",INDEX(ItemCode,SMALL(IF($D29=InvoiceNo,IF(ItemCode&lt;&gt;$D$5,ROW(ItemCode)-1)),COUNTA($E$6:J$6)))),"")</f>
        <v>TTJ60-11006VP</v>
      </c>
      <c r="K29" t="str">
        <f t="array" ref="K29">IFERROR(IF(SUM((InvoiceNo=$D29)*1)&lt;COUNTA($E$6:K$6),"",INDEX(ItemCode,SMALL(IF($D29=InvoiceNo,IF(ItemCode&lt;&gt;$D$5,ROW(ItemCode)-1)),COUNTA($E$6:K$6)))),"")</f>
        <v/>
      </c>
      <c r="L29" t="str">
        <f t="array" ref="L29">IFERROR(IF(SUM((InvoiceNo=$D29)*1)&lt;COUNTA($E$6:L$6),"",INDEX(ItemCode,SMALL(IF($D29=InvoiceNo,IF(ItemCode&lt;&gt;$D$5,ROW(ItemCode)-1)),COUNTA($E$6:L$6)))),"")</f>
        <v/>
      </c>
      <c r="M29" t="str">
        <f t="array" ref="M29">IFERROR(IF(SUM((InvoiceNo=$D29)*1)&lt;COUNTA($E$6:M$6),"",INDEX(ItemCode,SMALL(IF($D29=InvoiceNo,IF(ItemCode&lt;&gt;$D$5,ROW(ItemCode)-1)),COUNTA($E$6:M$6)))),"")</f>
        <v/>
      </c>
      <c r="N29" t="str">
        <f t="array" ref="N29">IFERROR(IF(SUM((InvoiceNo=$D29)*1)&lt;COUNTA($E$6:N$6),"",INDEX(ItemCode,SMALL(IF($D29=InvoiceNo,IF(ItemCode&lt;&gt;$D$5,ROW(ItemCode)-1)),COUNTA($E$6:N$6)))),"")</f>
        <v/>
      </c>
      <c r="O29" t="str">
        <f t="array" ref="O29">IFERROR(IF(SUM((InvoiceNo=$D29)*1)&lt;COUNTA($E$6:O$6),"",INDEX(ItemCode,SMALL(IF($D29=InvoiceNo,IF(ItemCode&lt;&gt;$D$5,ROW(ItemCode)-1)),COUNTA($E$6:O$6)))),"")</f>
        <v/>
      </c>
      <c r="P29" t="str">
        <f t="array" ref="P29">IFERROR(IF(SUM((InvoiceNo=$D29)*1)&lt;COUNTA($E$6:P$6),"",INDEX(ItemCode,SMALL(IF($D29=InvoiceNo,IF(ItemCode&lt;&gt;$D$5,ROW(ItemCode)-1)),COUNTA($E$6:P$6)))),"")</f>
        <v/>
      </c>
      <c r="Q29" t="str">
        <f t="array" ref="Q29">IFERROR(IF(SUM((InvoiceNo=$D29)*1)&lt;COUNTA($E$6:Q$6),"",INDEX(ItemCode,SMALL(IF($D29=InvoiceNo,IF(ItemCode&lt;&gt;$D$5,ROW(ItemCode)-1)),COUNTA($E$6:Q$6)))),"")</f>
        <v/>
      </c>
      <c r="R29" t="str">
        <f t="array" ref="R29">IFERROR(IF(SUM((InvoiceNo=$D29)*1)&lt;COUNTA($E$6:R$6),"",INDEX(ItemCode,SMALL(IF($D29=InvoiceNo,IF(ItemCode&lt;&gt;$D$5,ROW(ItemCode)-1)),COUNTA($E$6:R$6)))),"")</f>
        <v/>
      </c>
      <c r="S29" t="str">
        <f t="array" ref="S29">IFERROR(IF(SUM((InvoiceNo=$D29)*1)&lt;COUNTA($E$6:S$6),"",INDEX(ItemCode,SMALL(IF($D29=InvoiceNo,IF(ItemCode&lt;&gt;$D$5,ROW(ItemCode)-1)),COUNTA($E$6:S$6)))),"")</f>
        <v/>
      </c>
      <c r="T29" t="str">
        <f t="array" ref="T29">IFERROR(IF(SUM((InvoiceNo=$D29)*1)&lt;COUNTA($E$6:T$6),"",INDEX(ItemCode,SMALL(IF($D29=InvoiceNo,IF(ItemCode&lt;&gt;$D$5,ROW(ItemCode)-1)),COUNTA($E$6:T$6)))),"")</f>
        <v/>
      </c>
      <c r="U29" t="str">
        <f t="array" ref="U29">IFERROR(IF(SUM((InvoiceNo=$D29)*1)&lt;COUNTA($E$6:U$6),"",INDEX(ItemCode,SMALL(IF($D29=InvoiceNo,IF(ItemCode&lt;&gt;$D$5,ROW(ItemCode)-1)),COUNTA($E$6:U$6)))),"")</f>
        <v/>
      </c>
      <c r="V29" t="str">
        <f t="array" ref="V29">IFERROR(IF(SUM((InvoiceNo=$D29)*1)&lt;COUNTA($E$6:V$6),"",INDEX(ItemCode,SMALL(IF($D29=InvoiceNo,IF(ItemCode&lt;&gt;$D$5,ROW(ItemCode)-1)),COUNTA($E$6:V$6)))),"")</f>
        <v/>
      </c>
      <c r="W29" t="str">
        <f t="array" ref="W29">IFERROR(IF(SUM((InvoiceNo=$D29)*1)&lt;COUNTA($E$6:W$6),"",INDEX(ItemCode,SMALL(IF($D29=InvoiceNo,IF(ItemCode&lt;&gt;$D$5,ROW(ItemCode)-1)),COUNTA($E$6:W$6)))),"")</f>
        <v/>
      </c>
      <c r="X29" t="str">
        <f t="array" ref="X29">IFERROR(IF(SUM((InvoiceNo=$D29)*1)&lt;COUNTA($E$6:X$6),"",INDEX(ItemCode,SMALL(IF($D29=InvoiceNo,IF(ItemCode&lt;&gt;$D$5,ROW(ItemCode)-1)),COUNTA($E$6:X$6)))),"")</f>
        <v/>
      </c>
      <c r="Y29" t="str">
        <f t="array" ref="Y29">IFERROR(IF(SUM((InvoiceNo=$D29)*1)&lt;COUNTA($E$6:Y$6),"",INDEX(ItemCode,SMALL(IF($D29=InvoiceNo,IF(ItemCode&lt;&gt;$D$5,ROW(ItemCode)-1)),COUNTA($E$6:Y$6)))),"")</f>
        <v/>
      </c>
      <c r="Z29" t="str">
        <f t="array" ref="Z29">IFERROR(IF(SUM((InvoiceNo=$D29)*1)&lt;COUNTA($E$6:Z$6),"",INDEX(ItemCode,SMALL(IF($D29=InvoiceNo,IF(ItemCode&lt;&gt;$D$5,ROW(ItemCode)-1)),COUNTA($E$6:Z$6)))),"")</f>
        <v/>
      </c>
      <c r="AA29" t="str">
        <f t="array" ref="AA29">IFERROR(IF(SUM((InvoiceNo=$D29)*1)&lt;COUNTA($E$6:AA$6),"",INDEX(ItemCode,SMALL(IF($D29=InvoiceNo,IF(ItemCode&lt;&gt;$D$5,ROW(ItemCode)-1)),COUNTA($E$6:AA$6)))),"")</f>
        <v/>
      </c>
      <c r="AB29" t="str">
        <f t="array" ref="AB29">IFERROR(IF(SUM((InvoiceNo=$D29)*1)&lt;COUNTA($E$6:AB$6),"",INDEX(ItemCode,SMALL(IF($D29=InvoiceNo,IF(ItemCode&lt;&gt;$D$5,ROW(ItemCode)-1)),COUNTA($E$6:AB$6)))),"")</f>
        <v/>
      </c>
      <c r="AC29" t="str">
        <f t="array" ref="AC29">IFERROR(IF(SUM((InvoiceNo=$D29)*1)&lt;COUNTA($E$6:AC$6),"",INDEX(ItemCode,SMALL(IF($D29=InvoiceNo,IF(ItemCode&lt;&gt;$D$5,ROW(ItemCode)-1)),COUNTA($E$6:AC$6)))),"")</f>
        <v/>
      </c>
      <c r="AD29" t="str">
        <f t="array" ref="AD29">IFERROR(IF(SUM((InvoiceNo=$D29)*1)&lt;COUNTA($E$6:AD$6),"",INDEX(ItemCode,SMALL(IF($D29=InvoiceNo,IF(ItemCode&lt;&gt;$D$5,ROW(ItemCode)-1)),COUNTA($E$6:AD$6)))),"")</f>
        <v/>
      </c>
      <c r="AE29" t="str">
        <f t="array" ref="AE29">IFERROR(IF(SUM((InvoiceNo=$D29)*1)&lt;COUNTA($E$6:AE$6),"",INDEX(ItemCode,SMALL(IF($D29=InvoiceNo,IF(ItemCode&lt;&gt;$D$5,ROW(ItemCode)-1)),COUNTA($E$6:AE$6)))),"")</f>
        <v/>
      </c>
      <c r="AF29" t="str">
        <f t="array" ref="AF29">IFERROR(IF(SUM((InvoiceNo=$D29)*1)&lt;COUNTA($E$6:AF$6),"",INDEX(ItemCode,SMALL(IF($D29=InvoiceNo,IF(ItemCode&lt;&gt;$D$5,ROW(ItemCode)-1)),COUNTA($E$6:AF$6)))),"")</f>
        <v/>
      </c>
      <c r="AG29" t="str">
        <f t="array" ref="AG29">IFERROR(IF(SUM((InvoiceNo=$D29)*1)&lt;COUNTA($E$6:AG$6),"",INDEX(ItemCode,SMALL(IF($D29=InvoiceNo,IF(ItemCode&lt;&gt;$D$5,ROW(ItemCode)-1)),COUNTA($E$6:AG$6)))),"")</f>
        <v/>
      </c>
      <c r="AH29" t="str">
        <f t="array" ref="AH29">IFERROR(IF(SUM((InvoiceNo=$D29)*1)&lt;COUNTA($E$6:AH$6),"",INDEX(ItemCode,SMALL(IF($D29=InvoiceNo,IF(ItemCode&lt;&gt;$D$5,ROW(ItemCode)-1)),COUNTA($E$6:AH$6)))),"")</f>
        <v/>
      </c>
      <c r="AI29" t="str">
        <f t="array" ref="AI29">IFERROR(IF(SUM((InvoiceNo=$D29)*1)&lt;COUNTA($E$6:AI$6),"",INDEX(ItemCode,SMALL(IF($D29=InvoiceNo,IF(ItemCode&lt;&gt;$D$5,ROW(ItemCode)-1)),COUNTA($E$6:AI$6)))),"")</f>
        <v/>
      </c>
      <c r="AJ29" t="str">
        <f t="array" ref="AJ29">IFERROR(IF(SUM((InvoiceNo=$D29)*1)&lt;COUNTA($E$6:AJ$6),"",INDEX(ItemCode,SMALL(IF($D29=InvoiceNo,IF(ItemCode&lt;&gt;$D$5,ROW(ItemCode)-1)),COUNTA($E$6:AJ$6)))),"")</f>
        <v/>
      </c>
      <c r="AK29" t="str">
        <f t="array" ref="AK29">IFERROR(IF(SUM((InvoiceNo=$D29)*1)&lt;COUNTA($E$6:AK$6),"",INDEX(ItemCode,SMALL(IF($D29=InvoiceNo,IF(ItemCode&lt;&gt;$D$5,ROW(ItemCode)-1)),COUNTA($E$6:AK$6)))),"")</f>
        <v/>
      </c>
      <c r="AL29" t="str">
        <f t="array" ref="AL29">IFERROR(IF(SUM((InvoiceNo=$D29)*1)&lt;COUNTA($E$6:AL$6),"",INDEX(ItemCode,SMALL(IF($D29=InvoiceNo,IF(ItemCode&lt;&gt;$D$5,ROW(ItemCode)-1)),COUNTA($E$6:AL$6)))),"")</f>
        <v/>
      </c>
      <c r="AM29" t="str">
        <f t="array" ref="AM29">IFERROR(IF(SUM((InvoiceNo=$D29)*1)&lt;COUNTA($E$6:AM$6),"",INDEX(ItemCode,SMALL(IF($D29=InvoiceNo,IF(ItemCode&lt;&gt;$D$5,ROW(ItemCode)-1)),COUNTA($E$6:AM$6)))),"")</f>
        <v/>
      </c>
      <c r="AN29" t="str">
        <f t="array" ref="AN29">IFERROR(IF(SUM((InvoiceNo=$D29)*1)&lt;COUNTA($E$6:AN$6),"",INDEX(ItemCode,SMALL(IF($D29=InvoiceNo,IF(ItemCode&lt;&gt;$D$5,ROW(ItemCode)-1)),COUNTA($E$6:AN$6)))),"")</f>
        <v/>
      </c>
      <c r="AO29" t="str">
        <f t="array" ref="AO29">IFERROR(IF(SUM((InvoiceNo=$D29)*1)&lt;COUNTA($E$6:AO$6),"",INDEX(ItemCode,SMALL(IF($D29=InvoiceNo,IF(ItemCode&lt;&gt;$D$5,ROW(ItemCode)-1)),COUNTA($E$6:AO$6)))),"")</f>
        <v/>
      </c>
      <c r="AP29" t="str">
        <f t="array" ref="AP29">IFERROR(IF(SUM((InvoiceNo=$D29)*1)&lt;COUNTA($E$6:AP$6),"",INDEX(ItemCode,SMALL(IF($D29=InvoiceNo,IF(ItemCode&lt;&gt;$D$5,ROW(ItemCode)-1)),COUNTA($E$6:AP$6)))),"")</f>
        <v/>
      </c>
      <c r="AQ29" t="str">
        <f t="array" ref="AQ29">IFERROR(IF(SUM((InvoiceNo=$D29)*1)&lt;COUNTA($E$6:AQ$6),"",INDEX(ItemCode,SMALL(IF($D29=InvoiceNo,IF(ItemCode&lt;&gt;$D$5,ROW(ItemCode)-1)),COUNTA($E$6:AQ$6)))),"")</f>
        <v/>
      </c>
      <c r="AR29" t="str">
        <f t="array" ref="AR29">IFERROR(IF(SUM((InvoiceNo=$D29)*1)&lt;COUNTA($E$6:AR$6),"",INDEX(ItemCode,SMALL(IF($D29=InvoiceNo,IF(ItemCode&lt;&gt;$D$5,ROW(ItemCode)-1)),COUNTA($E$6:AR$6)))),"")</f>
        <v/>
      </c>
    </row>
    <row r="30" spans="2:44" x14ac:dyDescent="0.55000000000000004">
      <c r="B30" t="str">
        <f t="array" ref="B30">IF(D30="","",INDEX(BillToName,MATCH(D30,InvoiceBill,0)))</f>
        <v>Hollis O'Neal</v>
      </c>
      <c r="C30">
        <f t="array" ref="C30">IF(B30="","",SUM((B30=CustName)*(ItemCode='Model 1'!$D$5)*1))</f>
        <v>2</v>
      </c>
      <c r="D30" t="str">
        <f t="array" ref="D30">IFERROR(INDEX(InvoiceNo,SMALL(IF(ItemCode=$D$5,ROW(InvoiceNo)-1),ROW(24:24))),"")</f>
        <v>0002707</v>
      </c>
      <c r="E30" t="str">
        <f t="array" ref="E30">IFERROR(IF(SUM((InvoiceNo=$D30)*1)&lt;COUNTA($E$6:E$6),"",INDEX(ItemCode,SMALL(IF($D30=InvoiceNo,IF(ItemCode&lt;&gt;$D$5,ROW(ItemCode)-1)),COUNTA($E$6:E$6)))),"")</f>
        <v>CP19438-EPR</v>
      </c>
      <c r="F30" t="str">
        <f t="array" ref="F30">IFERROR(IF(SUM((InvoiceNo=$D30)*1)&lt;COUNTA($E$6:F$6),"",INDEX(ItemCode,SMALL(IF($D30=InvoiceNo,IF(ItemCode&lt;&gt;$D$5,ROW(ItemCode)-1)),COUNTA($E$6:F$6)))),"")</f>
        <v>19845-25-PP</v>
      </c>
      <c r="G30" t="str">
        <f t="array" ref="G30">IFERROR(IF(SUM((InvoiceNo=$D30)*1)&lt;COUNTA($E$6:G$6),"",INDEX(ItemCode,SMALL(IF($D30=InvoiceNo,IF(ItemCode&lt;&gt;$D$5,ROW(ItemCode)-1)),COUNTA($E$6:G$6)))),"")</f>
        <v>25612-6-NYR</v>
      </c>
      <c r="H30" t="str">
        <f t="array" ref="H30">IFERROR(IF(SUM((InvoiceNo=$D30)*1)&lt;COUNTA($E$6:H$6),"",INDEX(ItemCode,SMALL(IF($D30=InvoiceNo,IF(ItemCode&lt;&gt;$D$5,ROW(ItemCode)-1)),COUNTA($E$6:H$6)))),"")</f>
        <v>TP8002VS</v>
      </c>
      <c r="I30" t="str">
        <f t="array" ref="I30">IFERROR(IF(SUM((InvoiceNo=$D30)*1)&lt;COUNTA($E$6:I$6),"",INDEX(ItemCode,SMALL(IF($D30=InvoiceNo,IF(ItemCode&lt;&gt;$D$5,ROW(ItemCode)-1)),COUNTA($E$6:I$6)))),"")</f>
        <v>18637-113-406-N</v>
      </c>
      <c r="J30" t="str">
        <f t="array" ref="J30">IFERROR(IF(SUM((InvoiceNo=$D30)*1)&lt;COUNTA($E$6:J$6),"",INDEX(ItemCode,SMALL(IF($D30=InvoiceNo,IF(ItemCode&lt;&gt;$D$5,ROW(ItemCode)-1)),COUNTA($E$6:J$6)))),"")</f>
        <v>18635-111-406-N</v>
      </c>
      <c r="K30" t="str">
        <f t="array" ref="K30">IFERROR(IF(SUM((InvoiceNo=$D30)*1)&lt;COUNTA($E$6:K$6),"",INDEX(ItemCode,SMALL(IF($D30=InvoiceNo,IF(ItemCode&lt;&gt;$D$5,ROW(ItemCode)-1)),COUNTA($E$6:K$6)))),"")</f>
        <v/>
      </c>
      <c r="L30" t="str">
        <f t="array" ref="L30">IFERROR(IF(SUM((InvoiceNo=$D30)*1)&lt;COUNTA($E$6:L$6),"",INDEX(ItemCode,SMALL(IF($D30=InvoiceNo,IF(ItemCode&lt;&gt;$D$5,ROW(ItemCode)-1)),COUNTA($E$6:L$6)))),"")</f>
        <v/>
      </c>
      <c r="M30" t="str">
        <f t="array" ref="M30">IFERROR(IF(SUM((InvoiceNo=$D30)*1)&lt;COUNTA($E$6:M$6),"",INDEX(ItemCode,SMALL(IF($D30=InvoiceNo,IF(ItemCode&lt;&gt;$D$5,ROW(ItemCode)-1)),COUNTA($E$6:M$6)))),"")</f>
        <v/>
      </c>
      <c r="N30" t="str">
        <f t="array" ref="N30">IFERROR(IF(SUM((InvoiceNo=$D30)*1)&lt;COUNTA($E$6:N$6),"",INDEX(ItemCode,SMALL(IF($D30=InvoiceNo,IF(ItemCode&lt;&gt;$D$5,ROW(ItemCode)-1)),COUNTA($E$6:N$6)))),"")</f>
        <v/>
      </c>
      <c r="O30" t="str">
        <f t="array" ref="O30">IFERROR(IF(SUM((InvoiceNo=$D30)*1)&lt;COUNTA($E$6:O$6),"",INDEX(ItemCode,SMALL(IF($D30=InvoiceNo,IF(ItemCode&lt;&gt;$D$5,ROW(ItemCode)-1)),COUNTA($E$6:O$6)))),"")</f>
        <v/>
      </c>
      <c r="P30" t="str">
        <f t="array" ref="P30">IFERROR(IF(SUM((InvoiceNo=$D30)*1)&lt;COUNTA($E$6:P$6),"",INDEX(ItemCode,SMALL(IF($D30=InvoiceNo,IF(ItemCode&lt;&gt;$D$5,ROW(ItemCode)-1)),COUNTA($E$6:P$6)))),"")</f>
        <v/>
      </c>
      <c r="Q30" t="str">
        <f t="array" ref="Q30">IFERROR(IF(SUM((InvoiceNo=$D30)*1)&lt;COUNTA($E$6:Q$6),"",INDEX(ItemCode,SMALL(IF($D30=InvoiceNo,IF(ItemCode&lt;&gt;$D$5,ROW(ItemCode)-1)),COUNTA($E$6:Q$6)))),"")</f>
        <v/>
      </c>
      <c r="R30" t="str">
        <f t="array" ref="R30">IFERROR(IF(SUM((InvoiceNo=$D30)*1)&lt;COUNTA($E$6:R$6),"",INDEX(ItemCode,SMALL(IF($D30=InvoiceNo,IF(ItemCode&lt;&gt;$D$5,ROW(ItemCode)-1)),COUNTA($E$6:R$6)))),"")</f>
        <v/>
      </c>
      <c r="S30" t="str">
        <f t="array" ref="S30">IFERROR(IF(SUM((InvoiceNo=$D30)*1)&lt;COUNTA($E$6:S$6),"",INDEX(ItemCode,SMALL(IF($D30=InvoiceNo,IF(ItemCode&lt;&gt;$D$5,ROW(ItemCode)-1)),COUNTA($E$6:S$6)))),"")</f>
        <v/>
      </c>
      <c r="T30" t="str">
        <f t="array" ref="T30">IFERROR(IF(SUM((InvoiceNo=$D30)*1)&lt;COUNTA($E$6:T$6),"",INDEX(ItemCode,SMALL(IF($D30=InvoiceNo,IF(ItemCode&lt;&gt;$D$5,ROW(ItemCode)-1)),COUNTA($E$6:T$6)))),"")</f>
        <v/>
      </c>
      <c r="U30" t="str">
        <f t="array" ref="U30">IFERROR(IF(SUM((InvoiceNo=$D30)*1)&lt;COUNTA($E$6:U$6),"",INDEX(ItemCode,SMALL(IF($D30=InvoiceNo,IF(ItemCode&lt;&gt;$D$5,ROW(ItemCode)-1)),COUNTA($E$6:U$6)))),"")</f>
        <v/>
      </c>
      <c r="V30" t="str">
        <f t="array" ref="V30">IFERROR(IF(SUM((InvoiceNo=$D30)*1)&lt;COUNTA($E$6:V$6),"",INDEX(ItemCode,SMALL(IF($D30=InvoiceNo,IF(ItemCode&lt;&gt;$D$5,ROW(ItemCode)-1)),COUNTA($E$6:V$6)))),"")</f>
        <v/>
      </c>
      <c r="W30" t="str">
        <f t="array" ref="W30">IFERROR(IF(SUM((InvoiceNo=$D30)*1)&lt;COUNTA($E$6:W$6),"",INDEX(ItemCode,SMALL(IF($D30=InvoiceNo,IF(ItemCode&lt;&gt;$D$5,ROW(ItemCode)-1)),COUNTA($E$6:W$6)))),"")</f>
        <v/>
      </c>
      <c r="X30" t="str">
        <f t="array" ref="X30">IFERROR(IF(SUM((InvoiceNo=$D30)*1)&lt;COUNTA($E$6:X$6),"",INDEX(ItemCode,SMALL(IF($D30=InvoiceNo,IF(ItemCode&lt;&gt;$D$5,ROW(ItemCode)-1)),COUNTA($E$6:X$6)))),"")</f>
        <v/>
      </c>
      <c r="Y30" t="str">
        <f t="array" ref="Y30">IFERROR(IF(SUM((InvoiceNo=$D30)*1)&lt;COUNTA($E$6:Y$6),"",INDEX(ItemCode,SMALL(IF($D30=InvoiceNo,IF(ItemCode&lt;&gt;$D$5,ROW(ItemCode)-1)),COUNTA($E$6:Y$6)))),"")</f>
        <v/>
      </c>
      <c r="Z30" t="str">
        <f t="array" ref="Z30">IFERROR(IF(SUM((InvoiceNo=$D30)*1)&lt;COUNTA($E$6:Z$6),"",INDEX(ItemCode,SMALL(IF($D30=InvoiceNo,IF(ItemCode&lt;&gt;$D$5,ROW(ItemCode)-1)),COUNTA($E$6:Z$6)))),"")</f>
        <v/>
      </c>
      <c r="AA30" t="str">
        <f t="array" ref="AA30">IFERROR(IF(SUM((InvoiceNo=$D30)*1)&lt;COUNTA($E$6:AA$6),"",INDEX(ItemCode,SMALL(IF($D30=InvoiceNo,IF(ItemCode&lt;&gt;$D$5,ROW(ItemCode)-1)),COUNTA($E$6:AA$6)))),"")</f>
        <v/>
      </c>
      <c r="AB30" t="str">
        <f t="array" ref="AB30">IFERROR(IF(SUM((InvoiceNo=$D30)*1)&lt;COUNTA($E$6:AB$6),"",INDEX(ItemCode,SMALL(IF($D30=InvoiceNo,IF(ItemCode&lt;&gt;$D$5,ROW(ItemCode)-1)),COUNTA($E$6:AB$6)))),"")</f>
        <v/>
      </c>
      <c r="AC30" t="str">
        <f t="array" ref="AC30">IFERROR(IF(SUM((InvoiceNo=$D30)*1)&lt;COUNTA($E$6:AC$6),"",INDEX(ItemCode,SMALL(IF($D30=InvoiceNo,IF(ItemCode&lt;&gt;$D$5,ROW(ItemCode)-1)),COUNTA($E$6:AC$6)))),"")</f>
        <v/>
      </c>
      <c r="AD30" t="str">
        <f t="array" ref="AD30">IFERROR(IF(SUM((InvoiceNo=$D30)*1)&lt;COUNTA($E$6:AD$6),"",INDEX(ItemCode,SMALL(IF($D30=InvoiceNo,IF(ItemCode&lt;&gt;$D$5,ROW(ItemCode)-1)),COUNTA($E$6:AD$6)))),"")</f>
        <v/>
      </c>
      <c r="AE30" t="str">
        <f t="array" ref="AE30">IFERROR(IF(SUM((InvoiceNo=$D30)*1)&lt;COUNTA($E$6:AE$6),"",INDEX(ItemCode,SMALL(IF($D30=InvoiceNo,IF(ItemCode&lt;&gt;$D$5,ROW(ItemCode)-1)),COUNTA($E$6:AE$6)))),"")</f>
        <v/>
      </c>
      <c r="AF30" t="str">
        <f t="array" ref="AF30">IFERROR(IF(SUM((InvoiceNo=$D30)*1)&lt;COUNTA($E$6:AF$6),"",INDEX(ItemCode,SMALL(IF($D30=InvoiceNo,IF(ItemCode&lt;&gt;$D$5,ROW(ItemCode)-1)),COUNTA($E$6:AF$6)))),"")</f>
        <v/>
      </c>
      <c r="AG30" t="str">
        <f t="array" ref="AG30">IFERROR(IF(SUM((InvoiceNo=$D30)*1)&lt;COUNTA($E$6:AG$6),"",INDEX(ItemCode,SMALL(IF($D30=InvoiceNo,IF(ItemCode&lt;&gt;$D$5,ROW(ItemCode)-1)),COUNTA($E$6:AG$6)))),"")</f>
        <v/>
      </c>
      <c r="AH30" t="str">
        <f t="array" ref="AH30">IFERROR(IF(SUM((InvoiceNo=$D30)*1)&lt;COUNTA($E$6:AH$6),"",INDEX(ItemCode,SMALL(IF($D30=InvoiceNo,IF(ItemCode&lt;&gt;$D$5,ROW(ItemCode)-1)),COUNTA($E$6:AH$6)))),"")</f>
        <v/>
      </c>
      <c r="AI30" t="str">
        <f t="array" ref="AI30">IFERROR(IF(SUM((InvoiceNo=$D30)*1)&lt;COUNTA($E$6:AI$6),"",INDEX(ItemCode,SMALL(IF($D30=InvoiceNo,IF(ItemCode&lt;&gt;$D$5,ROW(ItemCode)-1)),COUNTA($E$6:AI$6)))),"")</f>
        <v/>
      </c>
      <c r="AJ30" t="str">
        <f t="array" ref="AJ30">IFERROR(IF(SUM((InvoiceNo=$D30)*1)&lt;COUNTA($E$6:AJ$6),"",INDEX(ItemCode,SMALL(IF($D30=InvoiceNo,IF(ItemCode&lt;&gt;$D$5,ROW(ItemCode)-1)),COUNTA($E$6:AJ$6)))),"")</f>
        <v/>
      </c>
      <c r="AK30" t="str">
        <f t="array" ref="AK30">IFERROR(IF(SUM((InvoiceNo=$D30)*1)&lt;COUNTA($E$6:AK$6),"",INDEX(ItemCode,SMALL(IF($D30=InvoiceNo,IF(ItemCode&lt;&gt;$D$5,ROW(ItemCode)-1)),COUNTA($E$6:AK$6)))),"")</f>
        <v/>
      </c>
      <c r="AL30" t="str">
        <f t="array" ref="AL30">IFERROR(IF(SUM((InvoiceNo=$D30)*1)&lt;COUNTA($E$6:AL$6),"",INDEX(ItemCode,SMALL(IF($D30=InvoiceNo,IF(ItemCode&lt;&gt;$D$5,ROW(ItemCode)-1)),COUNTA($E$6:AL$6)))),"")</f>
        <v/>
      </c>
      <c r="AM30" t="str">
        <f t="array" ref="AM30">IFERROR(IF(SUM((InvoiceNo=$D30)*1)&lt;COUNTA($E$6:AM$6),"",INDEX(ItemCode,SMALL(IF($D30=InvoiceNo,IF(ItemCode&lt;&gt;$D$5,ROW(ItemCode)-1)),COUNTA($E$6:AM$6)))),"")</f>
        <v/>
      </c>
      <c r="AN30" t="str">
        <f t="array" ref="AN30">IFERROR(IF(SUM((InvoiceNo=$D30)*1)&lt;COUNTA($E$6:AN$6),"",INDEX(ItemCode,SMALL(IF($D30=InvoiceNo,IF(ItemCode&lt;&gt;$D$5,ROW(ItemCode)-1)),COUNTA($E$6:AN$6)))),"")</f>
        <v/>
      </c>
      <c r="AO30" t="str">
        <f t="array" ref="AO30">IFERROR(IF(SUM((InvoiceNo=$D30)*1)&lt;COUNTA($E$6:AO$6),"",INDEX(ItemCode,SMALL(IF($D30=InvoiceNo,IF(ItemCode&lt;&gt;$D$5,ROW(ItemCode)-1)),COUNTA($E$6:AO$6)))),"")</f>
        <v/>
      </c>
      <c r="AP30" t="str">
        <f t="array" ref="AP30">IFERROR(IF(SUM((InvoiceNo=$D30)*1)&lt;COUNTA($E$6:AP$6),"",INDEX(ItemCode,SMALL(IF($D30=InvoiceNo,IF(ItemCode&lt;&gt;$D$5,ROW(ItemCode)-1)),COUNTA($E$6:AP$6)))),"")</f>
        <v/>
      </c>
      <c r="AQ30" t="str">
        <f t="array" ref="AQ30">IFERROR(IF(SUM((InvoiceNo=$D30)*1)&lt;COUNTA($E$6:AQ$6),"",INDEX(ItemCode,SMALL(IF($D30=InvoiceNo,IF(ItemCode&lt;&gt;$D$5,ROW(ItemCode)-1)),COUNTA($E$6:AQ$6)))),"")</f>
        <v/>
      </c>
      <c r="AR30" t="str">
        <f t="array" ref="AR30">IFERROR(IF(SUM((InvoiceNo=$D30)*1)&lt;COUNTA($E$6:AR$6),"",INDEX(ItemCode,SMALL(IF($D30=InvoiceNo,IF(ItemCode&lt;&gt;$D$5,ROW(ItemCode)-1)),COUNTA($E$6:AR$6)))),"")</f>
        <v/>
      </c>
    </row>
    <row r="31" spans="2:44" x14ac:dyDescent="0.55000000000000004">
      <c r="B31" t="str">
        <f t="array" ref="B31">IF(D31="","",INDEX(BillToName,MATCH(D31,InvoiceBill,0)))</f>
        <v>Hollis O'Neal</v>
      </c>
      <c r="C31">
        <f t="array" ref="C31">IF(B31="","",SUM((B31=CustName)*(ItemCode='Model 1'!$D$5)*1))</f>
        <v>2</v>
      </c>
      <c r="D31" t="str">
        <f t="array" ref="D31">IFERROR(INDEX(InvoiceNo,SMALL(IF(ItemCode=$D$5,ROW(InvoiceNo)-1),ROW(25:25))),"")</f>
        <v>0002746</v>
      </c>
      <c r="E31" t="str">
        <f t="array" ref="E31">IFERROR(IF(SUM((InvoiceNo=$D31)*1)&lt;COUNTA($E$6:E$6),"",INDEX(ItemCode,SMALL(IF($D31=InvoiceNo,IF(ItemCode&lt;&gt;$D$5,ROW(ItemCode)-1)),COUNTA($E$6:E$6)))),"")</f>
        <v/>
      </c>
      <c r="F31" t="str">
        <f t="array" ref="F31">IFERROR(IF(SUM((InvoiceNo=$D31)*1)&lt;COUNTA($E$6:F$6),"",INDEX(ItemCode,SMALL(IF($D31=InvoiceNo,IF(ItemCode&lt;&gt;$D$5,ROW(ItemCode)-1)),COUNTA($E$6:F$6)))),"")</f>
        <v/>
      </c>
      <c r="G31" t="str">
        <f t="array" ref="G31">IFERROR(IF(SUM((InvoiceNo=$D31)*1)&lt;COUNTA($E$6:G$6),"",INDEX(ItemCode,SMALL(IF($D31=InvoiceNo,IF(ItemCode&lt;&gt;$D$5,ROW(ItemCode)-1)),COUNTA($E$6:G$6)))),"")</f>
        <v/>
      </c>
      <c r="H31" t="str">
        <f t="array" ref="H31">IFERROR(IF(SUM((InvoiceNo=$D31)*1)&lt;COUNTA($E$6:H$6),"",INDEX(ItemCode,SMALL(IF($D31=InvoiceNo,IF(ItemCode&lt;&gt;$D$5,ROW(ItemCode)-1)),COUNTA($E$6:H$6)))),"")</f>
        <v/>
      </c>
      <c r="I31" t="str">
        <f t="array" ref="I31">IFERROR(IF(SUM((InvoiceNo=$D31)*1)&lt;COUNTA($E$6:I$6),"",INDEX(ItemCode,SMALL(IF($D31=InvoiceNo,IF(ItemCode&lt;&gt;$D$5,ROW(ItemCode)-1)),COUNTA($E$6:I$6)))),"")</f>
        <v/>
      </c>
      <c r="J31" t="str">
        <f t="array" ref="J31">IFERROR(IF(SUM((InvoiceNo=$D31)*1)&lt;COUNTA($E$6:J$6),"",INDEX(ItemCode,SMALL(IF($D31=InvoiceNo,IF(ItemCode&lt;&gt;$D$5,ROW(ItemCode)-1)),COUNTA($E$6:J$6)))),"")</f>
        <v/>
      </c>
      <c r="K31" t="str">
        <f t="array" ref="K31">IFERROR(IF(SUM((InvoiceNo=$D31)*1)&lt;COUNTA($E$6:K$6),"",INDEX(ItemCode,SMALL(IF($D31=InvoiceNo,IF(ItemCode&lt;&gt;$D$5,ROW(ItemCode)-1)),COUNTA($E$6:K$6)))),"")</f>
        <v/>
      </c>
      <c r="L31" t="str">
        <f t="array" ref="L31">IFERROR(IF(SUM((InvoiceNo=$D31)*1)&lt;COUNTA($E$6:L$6),"",INDEX(ItemCode,SMALL(IF($D31=InvoiceNo,IF(ItemCode&lt;&gt;$D$5,ROW(ItemCode)-1)),COUNTA($E$6:L$6)))),"")</f>
        <v/>
      </c>
      <c r="M31" t="str">
        <f t="array" ref="M31">IFERROR(IF(SUM((InvoiceNo=$D31)*1)&lt;COUNTA($E$6:M$6),"",INDEX(ItemCode,SMALL(IF($D31=InvoiceNo,IF(ItemCode&lt;&gt;$D$5,ROW(ItemCode)-1)),COUNTA($E$6:M$6)))),"")</f>
        <v/>
      </c>
      <c r="N31" t="str">
        <f t="array" ref="N31">IFERROR(IF(SUM((InvoiceNo=$D31)*1)&lt;COUNTA($E$6:N$6),"",INDEX(ItemCode,SMALL(IF($D31=InvoiceNo,IF(ItemCode&lt;&gt;$D$5,ROW(ItemCode)-1)),COUNTA($E$6:N$6)))),"")</f>
        <v/>
      </c>
      <c r="O31" t="str">
        <f t="array" ref="O31">IFERROR(IF(SUM((InvoiceNo=$D31)*1)&lt;COUNTA($E$6:O$6),"",INDEX(ItemCode,SMALL(IF($D31=InvoiceNo,IF(ItemCode&lt;&gt;$D$5,ROW(ItemCode)-1)),COUNTA($E$6:O$6)))),"")</f>
        <v/>
      </c>
      <c r="P31" t="str">
        <f t="array" ref="P31">IFERROR(IF(SUM((InvoiceNo=$D31)*1)&lt;COUNTA($E$6:P$6),"",INDEX(ItemCode,SMALL(IF($D31=InvoiceNo,IF(ItemCode&lt;&gt;$D$5,ROW(ItemCode)-1)),COUNTA($E$6:P$6)))),"")</f>
        <v/>
      </c>
      <c r="Q31" t="str">
        <f t="array" ref="Q31">IFERROR(IF(SUM((InvoiceNo=$D31)*1)&lt;COUNTA($E$6:Q$6),"",INDEX(ItemCode,SMALL(IF($D31=InvoiceNo,IF(ItemCode&lt;&gt;$D$5,ROW(ItemCode)-1)),COUNTA($E$6:Q$6)))),"")</f>
        <v/>
      </c>
      <c r="R31" t="str">
        <f t="array" ref="R31">IFERROR(IF(SUM((InvoiceNo=$D31)*1)&lt;COUNTA($E$6:R$6),"",INDEX(ItemCode,SMALL(IF($D31=InvoiceNo,IF(ItemCode&lt;&gt;$D$5,ROW(ItemCode)-1)),COUNTA($E$6:R$6)))),"")</f>
        <v/>
      </c>
      <c r="S31" t="str">
        <f t="array" ref="S31">IFERROR(IF(SUM((InvoiceNo=$D31)*1)&lt;COUNTA($E$6:S$6),"",INDEX(ItemCode,SMALL(IF($D31=InvoiceNo,IF(ItemCode&lt;&gt;$D$5,ROW(ItemCode)-1)),COUNTA($E$6:S$6)))),"")</f>
        <v/>
      </c>
      <c r="T31" t="str">
        <f t="array" ref="T31">IFERROR(IF(SUM((InvoiceNo=$D31)*1)&lt;COUNTA($E$6:T$6),"",INDEX(ItemCode,SMALL(IF($D31=InvoiceNo,IF(ItemCode&lt;&gt;$D$5,ROW(ItemCode)-1)),COUNTA($E$6:T$6)))),"")</f>
        <v/>
      </c>
      <c r="U31" t="str">
        <f t="array" ref="U31">IFERROR(IF(SUM((InvoiceNo=$D31)*1)&lt;COUNTA($E$6:U$6),"",INDEX(ItemCode,SMALL(IF($D31=InvoiceNo,IF(ItemCode&lt;&gt;$D$5,ROW(ItemCode)-1)),COUNTA($E$6:U$6)))),"")</f>
        <v/>
      </c>
      <c r="V31" t="str">
        <f t="array" ref="V31">IFERROR(IF(SUM((InvoiceNo=$D31)*1)&lt;COUNTA($E$6:V$6),"",INDEX(ItemCode,SMALL(IF($D31=InvoiceNo,IF(ItemCode&lt;&gt;$D$5,ROW(ItemCode)-1)),COUNTA($E$6:V$6)))),"")</f>
        <v/>
      </c>
      <c r="W31" t="str">
        <f t="array" ref="W31">IFERROR(IF(SUM((InvoiceNo=$D31)*1)&lt;COUNTA($E$6:W$6),"",INDEX(ItemCode,SMALL(IF($D31=InvoiceNo,IF(ItemCode&lt;&gt;$D$5,ROW(ItemCode)-1)),COUNTA($E$6:W$6)))),"")</f>
        <v/>
      </c>
      <c r="X31" t="str">
        <f t="array" ref="X31">IFERROR(IF(SUM((InvoiceNo=$D31)*1)&lt;COUNTA($E$6:X$6),"",INDEX(ItemCode,SMALL(IF($D31=InvoiceNo,IF(ItemCode&lt;&gt;$D$5,ROW(ItemCode)-1)),COUNTA($E$6:X$6)))),"")</f>
        <v/>
      </c>
      <c r="Y31" t="str">
        <f t="array" ref="Y31">IFERROR(IF(SUM((InvoiceNo=$D31)*1)&lt;COUNTA($E$6:Y$6),"",INDEX(ItemCode,SMALL(IF($D31=InvoiceNo,IF(ItemCode&lt;&gt;$D$5,ROW(ItemCode)-1)),COUNTA($E$6:Y$6)))),"")</f>
        <v/>
      </c>
      <c r="Z31" t="str">
        <f t="array" ref="Z31">IFERROR(IF(SUM((InvoiceNo=$D31)*1)&lt;COUNTA($E$6:Z$6),"",INDEX(ItemCode,SMALL(IF($D31=InvoiceNo,IF(ItemCode&lt;&gt;$D$5,ROW(ItemCode)-1)),COUNTA($E$6:Z$6)))),"")</f>
        <v/>
      </c>
      <c r="AA31" t="str">
        <f t="array" ref="AA31">IFERROR(IF(SUM((InvoiceNo=$D31)*1)&lt;COUNTA($E$6:AA$6),"",INDEX(ItemCode,SMALL(IF($D31=InvoiceNo,IF(ItemCode&lt;&gt;$D$5,ROW(ItemCode)-1)),COUNTA($E$6:AA$6)))),"")</f>
        <v/>
      </c>
      <c r="AB31" t="str">
        <f t="array" ref="AB31">IFERROR(IF(SUM((InvoiceNo=$D31)*1)&lt;COUNTA($E$6:AB$6),"",INDEX(ItemCode,SMALL(IF($D31=InvoiceNo,IF(ItemCode&lt;&gt;$D$5,ROW(ItemCode)-1)),COUNTA($E$6:AB$6)))),"")</f>
        <v/>
      </c>
      <c r="AC31" t="str">
        <f t="array" ref="AC31">IFERROR(IF(SUM((InvoiceNo=$D31)*1)&lt;COUNTA($E$6:AC$6),"",INDEX(ItemCode,SMALL(IF($D31=InvoiceNo,IF(ItemCode&lt;&gt;$D$5,ROW(ItemCode)-1)),COUNTA($E$6:AC$6)))),"")</f>
        <v/>
      </c>
      <c r="AD31" t="str">
        <f t="array" ref="AD31">IFERROR(IF(SUM((InvoiceNo=$D31)*1)&lt;COUNTA($E$6:AD$6),"",INDEX(ItemCode,SMALL(IF($D31=InvoiceNo,IF(ItemCode&lt;&gt;$D$5,ROW(ItemCode)-1)),COUNTA($E$6:AD$6)))),"")</f>
        <v/>
      </c>
      <c r="AE31" t="str">
        <f t="array" ref="AE31">IFERROR(IF(SUM((InvoiceNo=$D31)*1)&lt;COUNTA($E$6:AE$6),"",INDEX(ItemCode,SMALL(IF($D31=InvoiceNo,IF(ItemCode&lt;&gt;$D$5,ROW(ItemCode)-1)),COUNTA($E$6:AE$6)))),"")</f>
        <v/>
      </c>
      <c r="AF31" t="str">
        <f t="array" ref="AF31">IFERROR(IF(SUM((InvoiceNo=$D31)*1)&lt;COUNTA($E$6:AF$6),"",INDEX(ItemCode,SMALL(IF($D31=InvoiceNo,IF(ItemCode&lt;&gt;$D$5,ROW(ItemCode)-1)),COUNTA($E$6:AF$6)))),"")</f>
        <v/>
      </c>
      <c r="AG31" t="str">
        <f t="array" ref="AG31">IFERROR(IF(SUM((InvoiceNo=$D31)*1)&lt;COUNTA($E$6:AG$6),"",INDEX(ItemCode,SMALL(IF($D31=InvoiceNo,IF(ItemCode&lt;&gt;$D$5,ROW(ItemCode)-1)),COUNTA($E$6:AG$6)))),"")</f>
        <v/>
      </c>
      <c r="AH31" t="str">
        <f t="array" ref="AH31">IFERROR(IF(SUM((InvoiceNo=$D31)*1)&lt;COUNTA($E$6:AH$6),"",INDEX(ItemCode,SMALL(IF($D31=InvoiceNo,IF(ItemCode&lt;&gt;$D$5,ROW(ItemCode)-1)),COUNTA($E$6:AH$6)))),"")</f>
        <v/>
      </c>
      <c r="AI31" t="str">
        <f t="array" ref="AI31">IFERROR(IF(SUM((InvoiceNo=$D31)*1)&lt;COUNTA($E$6:AI$6),"",INDEX(ItemCode,SMALL(IF($D31=InvoiceNo,IF(ItemCode&lt;&gt;$D$5,ROW(ItemCode)-1)),COUNTA($E$6:AI$6)))),"")</f>
        <v/>
      </c>
      <c r="AJ31" t="str">
        <f t="array" ref="AJ31">IFERROR(IF(SUM((InvoiceNo=$D31)*1)&lt;COUNTA($E$6:AJ$6),"",INDEX(ItemCode,SMALL(IF($D31=InvoiceNo,IF(ItemCode&lt;&gt;$D$5,ROW(ItemCode)-1)),COUNTA($E$6:AJ$6)))),"")</f>
        <v/>
      </c>
      <c r="AK31" t="str">
        <f t="array" ref="AK31">IFERROR(IF(SUM((InvoiceNo=$D31)*1)&lt;COUNTA($E$6:AK$6),"",INDEX(ItemCode,SMALL(IF($D31=InvoiceNo,IF(ItemCode&lt;&gt;$D$5,ROW(ItemCode)-1)),COUNTA($E$6:AK$6)))),"")</f>
        <v/>
      </c>
      <c r="AL31" t="str">
        <f t="array" ref="AL31">IFERROR(IF(SUM((InvoiceNo=$D31)*1)&lt;COUNTA($E$6:AL$6),"",INDEX(ItemCode,SMALL(IF($D31=InvoiceNo,IF(ItemCode&lt;&gt;$D$5,ROW(ItemCode)-1)),COUNTA($E$6:AL$6)))),"")</f>
        <v/>
      </c>
      <c r="AM31" t="str">
        <f t="array" ref="AM31">IFERROR(IF(SUM((InvoiceNo=$D31)*1)&lt;COUNTA($E$6:AM$6),"",INDEX(ItemCode,SMALL(IF($D31=InvoiceNo,IF(ItemCode&lt;&gt;$D$5,ROW(ItemCode)-1)),COUNTA($E$6:AM$6)))),"")</f>
        <v/>
      </c>
      <c r="AN31" t="str">
        <f t="array" ref="AN31">IFERROR(IF(SUM((InvoiceNo=$D31)*1)&lt;COUNTA($E$6:AN$6),"",INDEX(ItemCode,SMALL(IF($D31=InvoiceNo,IF(ItemCode&lt;&gt;$D$5,ROW(ItemCode)-1)),COUNTA($E$6:AN$6)))),"")</f>
        <v/>
      </c>
      <c r="AO31" t="str">
        <f t="array" ref="AO31">IFERROR(IF(SUM((InvoiceNo=$D31)*1)&lt;COUNTA($E$6:AO$6),"",INDEX(ItemCode,SMALL(IF($D31=InvoiceNo,IF(ItemCode&lt;&gt;$D$5,ROW(ItemCode)-1)),COUNTA($E$6:AO$6)))),"")</f>
        <v/>
      </c>
      <c r="AP31" t="str">
        <f t="array" ref="AP31">IFERROR(IF(SUM((InvoiceNo=$D31)*1)&lt;COUNTA($E$6:AP$6),"",INDEX(ItemCode,SMALL(IF($D31=InvoiceNo,IF(ItemCode&lt;&gt;$D$5,ROW(ItemCode)-1)),COUNTA($E$6:AP$6)))),"")</f>
        <v/>
      </c>
      <c r="AQ31" t="str">
        <f t="array" ref="AQ31">IFERROR(IF(SUM((InvoiceNo=$D31)*1)&lt;COUNTA($E$6:AQ$6),"",INDEX(ItemCode,SMALL(IF($D31=InvoiceNo,IF(ItemCode&lt;&gt;$D$5,ROW(ItemCode)-1)),COUNTA($E$6:AQ$6)))),"")</f>
        <v/>
      </c>
      <c r="AR31" t="str">
        <f t="array" ref="AR31">IFERROR(IF(SUM((InvoiceNo=$D31)*1)&lt;COUNTA($E$6:AR$6),"",INDEX(ItemCode,SMALL(IF($D31=InvoiceNo,IF(ItemCode&lt;&gt;$D$5,ROW(ItemCode)-1)),COUNTA($E$6:AR$6)))),"")</f>
        <v/>
      </c>
    </row>
    <row r="32" spans="2:44" x14ac:dyDescent="0.55000000000000004">
      <c r="B32" t="str">
        <f t="array" ref="B32">IF(D32="","",INDEX(BillToName,MATCH(D32,InvoiceBill,0)))</f>
        <v>JUDY WELCH</v>
      </c>
      <c r="C32">
        <f t="array" ref="C32">IF(B32="","",SUM((B32=CustName)*(ItemCode='Model 1'!$D$5)*1))</f>
        <v>1</v>
      </c>
      <c r="D32" t="str">
        <f t="array" ref="D32">IFERROR(INDEX(InvoiceNo,SMALL(IF(ItemCode=$D$5,ROW(InvoiceNo)-1),ROW(26:26))),"")</f>
        <v>0002921</v>
      </c>
      <c r="E32" t="str">
        <f t="array" ref="E32">IFERROR(IF(SUM((InvoiceNo=$D32)*1)&lt;COUNTA($E$6:E$6),"",INDEX(ItemCode,SMALL(IF($D32=InvoiceNo,IF(ItemCode&lt;&gt;$D$5,ROW(ItemCode)-1)),COUNTA($E$6:E$6)))),"")</f>
        <v/>
      </c>
      <c r="F32" t="str">
        <f t="array" ref="F32">IFERROR(IF(SUM((InvoiceNo=$D32)*1)&lt;COUNTA($E$6:F$6),"",INDEX(ItemCode,SMALL(IF($D32=InvoiceNo,IF(ItemCode&lt;&gt;$D$5,ROW(ItemCode)-1)),COUNTA($E$6:F$6)))),"")</f>
        <v/>
      </c>
      <c r="G32" t="str">
        <f t="array" ref="G32">IFERROR(IF(SUM((InvoiceNo=$D32)*1)&lt;COUNTA($E$6:G$6),"",INDEX(ItemCode,SMALL(IF($D32=InvoiceNo,IF(ItemCode&lt;&gt;$D$5,ROW(ItemCode)-1)),COUNTA($E$6:G$6)))),"")</f>
        <v/>
      </c>
      <c r="H32" t="str">
        <f t="array" ref="H32">IFERROR(IF(SUM((InvoiceNo=$D32)*1)&lt;COUNTA($E$6:H$6),"",INDEX(ItemCode,SMALL(IF($D32=InvoiceNo,IF(ItemCode&lt;&gt;$D$5,ROW(ItemCode)-1)),COUNTA($E$6:H$6)))),"")</f>
        <v/>
      </c>
      <c r="I32" t="str">
        <f t="array" ref="I32">IFERROR(IF(SUM((InvoiceNo=$D32)*1)&lt;COUNTA($E$6:I$6),"",INDEX(ItemCode,SMALL(IF($D32=InvoiceNo,IF(ItemCode&lt;&gt;$D$5,ROW(ItemCode)-1)),COUNTA($E$6:I$6)))),"")</f>
        <v/>
      </c>
      <c r="J32" t="str">
        <f t="array" ref="J32">IFERROR(IF(SUM((InvoiceNo=$D32)*1)&lt;COUNTA($E$6:J$6),"",INDEX(ItemCode,SMALL(IF($D32=InvoiceNo,IF(ItemCode&lt;&gt;$D$5,ROW(ItemCode)-1)),COUNTA($E$6:J$6)))),"")</f>
        <v/>
      </c>
      <c r="K32" t="str">
        <f t="array" ref="K32">IFERROR(IF(SUM((InvoiceNo=$D32)*1)&lt;COUNTA($E$6:K$6),"",INDEX(ItemCode,SMALL(IF($D32=InvoiceNo,IF(ItemCode&lt;&gt;$D$5,ROW(ItemCode)-1)),COUNTA($E$6:K$6)))),"")</f>
        <v/>
      </c>
      <c r="L32" t="str">
        <f t="array" ref="L32">IFERROR(IF(SUM((InvoiceNo=$D32)*1)&lt;COUNTA($E$6:L$6),"",INDEX(ItemCode,SMALL(IF($D32=InvoiceNo,IF(ItemCode&lt;&gt;$D$5,ROW(ItemCode)-1)),COUNTA($E$6:L$6)))),"")</f>
        <v/>
      </c>
      <c r="M32" t="str">
        <f t="array" ref="M32">IFERROR(IF(SUM((InvoiceNo=$D32)*1)&lt;COUNTA($E$6:M$6),"",INDEX(ItemCode,SMALL(IF($D32=InvoiceNo,IF(ItemCode&lt;&gt;$D$5,ROW(ItemCode)-1)),COUNTA($E$6:M$6)))),"")</f>
        <v/>
      </c>
      <c r="N32" t="str">
        <f t="array" ref="N32">IFERROR(IF(SUM((InvoiceNo=$D32)*1)&lt;COUNTA($E$6:N$6),"",INDEX(ItemCode,SMALL(IF($D32=InvoiceNo,IF(ItemCode&lt;&gt;$D$5,ROW(ItemCode)-1)),COUNTA($E$6:N$6)))),"")</f>
        <v/>
      </c>
      <c r="O32" t="str">
        <f t="array" ref="O32">IFERROR(IF(SUM((InvoiceNo=$D32)*1)&lt;COUNTA($E$6:O$6),"",INDEX(ItemCode,SMALL(IF($D32=InvoiceNo,IF(ItemCode&lt;&gt;$D$5,ROW(ItemCode)-1)),COUNTA($E$6:O$6)))),"")</f>
        <v/>
      </c>
      <c r="P32" t="str">
        <f t="array" ref="P32">IFERROR(IF(SUM((InvoiceNo=$D32)*1)&lt;COUNTA($E$6:P$6),"",INDEX(ItemCode,SMALL(IF($D32=InvoiceNo,IF(ItemCode&lt;&gt;$D$5,ROW(ItemCode)-1)),COUNTA($E$6:P$6)))),"")</f>
        <v/>
      </c>
      <c r="Q32" t="str">
        <f t="array" ref="Q32">IFERROR(IF(SUM((InvoiceNo=$D32)*1)&lt;COUNTA($E$6:Q$6),"",INDEX(ItemCode,SMALL(IF($D32=InvoiceNo,IF(ItemCode&lt;&gt;$D$5,ROW(ItemCode)-1)),COUNTA($E$6:Q$6)))),"")</f>
        <v/>
      </c>
      <c r="R32" t="str">
        <f t="array" ref="R32">IFERROR(IF(SUM((InvoiceNo=$D32)*1)&lt;COUNTA($E$6:R$6),"",INDEX(ItemCode,SMALL(IF($D32=InvoiceNo,IF(ItemCode&lt;&gt;$D$5,ROW(ItemCode)-1)),COUNTA($E$6:R$6)))),"")</f>
        <v/>
      </c>
      <c r="S32" t="str">
        <f t="array" ref="S32">IFERROR(IF(SUM((InvoiceNo=$D32)*1)&lt;COUNTA($E$6:S$6),"",INDEX(ItemCode,SMALL(IF($D32=InvoiceNo,IF(ItemCode&lt;&gt;$D$5,ROW(ItemCode)-1)),COUNTA($E$6:S$6)))),"")</f>
        <v/>
      </c>
      <c r="T32" t="str">
        <f t="array" ref="T32">IFERROR(IF(SUM((InvoiceNo=$D32)*1)&lt;COUNTA($E$6:T$6),"",INDEX(ItemCode,SMALL(IF($D32=InvoiceNo,IF(ItemCode&lt;&gt;$D$5,ROW(ItemCode)-1)),COUNTA($E$6:T$6)))),"")</f>
        <v/>
      </c>
      <c r="U32" t="str">
        <f t="array" ref="U32">IFERROR(IF(SUM((InvoiceNo=$D32)*1)&lt;COUNTA($E$6:U$6),"",INDEX(ItemCode,SMALL(IF($D32=InvoiceNo,IF(ItemCode&lt;&gt;$D$5,ROW(ItemCode)-1)),COUNTA($E$6:U$6)))),"")</f>
        <v/>
      </c>
      <c r="V32" t="str">
        <f t="array" ref="V32">IFERROR(IF(SUM((InvoiceNo=$D32)*1)&lt;COUNTA($E$6:V$6),"",INDEX(ItemCode,SMALL(IF($D32=InvoiceNo,IF(ItemCode&lt;&gt;$D$5,ROW(ItemCode)-1)),COUNTA($E$6:V$6)))),"")</f>
        <v/>
      </c>
      <c r="W32" t="str">
        <f t="array" ref="W32">IFERROR(IF(SUM((InvoiceNo=$D32)*1)&lt;COUNTA($E$6:W$6),"",INDEX(ItemCode,SMALL(IF($D32=InvoiceNo,IF(ItemCode&lt;&gt;$D$5,ROW(ItemCode)-1)),COUNTA($E$6:W$6)))),"")</f>
        <v/>
      </c>
      <c r="X32" t="str">
        <f t="array" ref="X32">IFERROR(IF(SUM((InvoiceNo=$D32)*1)&lt;COUNTA($E$6:X$6),"",INDEX(ItemCode,SMALL(IF($D32=InvoiceNo,IF(ItemCode&lt;&gt;$D$5,ROW(ItemCode)-1)),COUNTA($E$6:X$6)))),"")</f>
        <v/>
      </c>
      <c r="Y32" t="str">
        <f t="array" ref="Y32">IFERROR(IF(SUM((InvoiceNo=$D32)*1)&lt;COUNTA($E$6:Y$6),"",INDEX(ItemCode,SMALL(IF($D32=InvoiceNo,IF(ItemCode&lt;&gt;$D$5,ROW(ItemCode)-1)),COUNTA($E$6:Y$6)))),"")</f>
        <v/>
      </c>
      <c r="Z32" t="str">
        <f t="array" ref="Z32">IFERROR(IF(SUM((InvoiceNo=$D32)*1)&lt;COUNTA($E$6:Z$6),"",INDEX(ItemCode,SMALL(IF($D32=InvoiceNo,IF(ItemCode&lt;&gt;$D$5,ROW(ItemCode)-1)),COUNTA($E$6:Z$6)))),"")</f>
        <v/>
      </c>
      <c r="AA32" t="str">
        <f t="array" ref="AA32">IFERROR(IF(SUM((InvoiceNo=$D32)*1)&lt;COUNTA($E$6:AA$6),"",INDEX(ItemCode,SMALL(IF($D32=InvoiceNo,IF(ItemCode&lt;&gt;$D$5,ROW(ItemCode)-1)),COUNTA($E$6:AA$6)))),"")</f>
        <v/>
      </c>
      <c r="AB32" t="str">
        <f t="array" ref="AB32">IFERROR(IF(SUM((InvoiceNo=$D32)*1)&lt;COUNTA($E$6:AB$6),"",INDEX(ItemCode,SMALL(IF($D32=InvoiceNo,IF(ItemCode&lt;&gt;$D$5,ROW(ItemCode)-1)),COUNTA($E$6:AB$6)))),"")</f>
        <v/>
      </c>
      <c r="AC32" t="str">
        <f t="array" ref="AC32">IFERROR(IF(SUM((InvoiceNo=$D32)*1)&lt;COUNTA($E$6:AC$6),"",INDEX(ItemCode,SMALL(IF($D32=InvoiceNo,IF(ItemCode&lt;&gt;$D$5,ROW(ItemCode)-1)),COUNTA($E$6:AC$6)))),"")</f>
        <v/>
      </c>
      <c r="AD32" t="str">
        <f t="array" ref="AD32">IFERROR(IF(SUM((InvoiceNo=$D32)*1)&lt;COUNTA($E$6:AD$6),"",INDEX(ItemCode,SMALL(IF($D32=InvoiceNo,IF(ItemCode&lt;&gt;$D$5,ROW(ItemCode)-1)),COUNTA($E$6:AD$6)))),"")</f>
        <v/>
      </c>
      <c r="AE32" t="str">
        <f t="array" ref="AE32">IFERROR(IF(SUM((InvoiceNo=$D32)*1)&lt;COUNTA($E$6:AE$6),"",INDEX(ItemCode,SMALL(IF($D32=InvoiceNo,IF(ItemCode&lt;&gt;$D$5,ROW(ItemCode)-1)),COUNTA($E$6:AE$6)))),"")</f>
        <v/>
      </c>
      <c r="AF32" t="str">
        <f t="array" ref="AF32">IFERROR(IF(SUM((InvoiceNo=$D32)*1)&lt;COUNTA($E$6:AF$6),"",INDEX(ItemCode,SMALL(IF($D32=InvoiceNo,IF(ItemCode&lt;&gt;$D$5,ROW(ItemCode)-1)),COUNTA($E$6:AF$6)))),"")</f>
        <v/>
      </c>
      <c r="AG32" t="str">
        <f t="array" ref="AG32">IFERROR(IF(SUM((InvoiceNo=$D32)*1)&lt;COUNTA($E$6:AG$6),"",INDEX(ItemCode,SMALL(IF($D32=InvoiceNo,IF(ItemCode&lt;&gt;$D$5,ROW(ItemCode)-1)),COUNTA($E$6:AG$6)))),"")</f>
        <v/>
      </c>
      <c r="AH32" t="str">
        <f t="array" ref="AH32">IFERROR(IF(SUM((InvoiceNo=$D32)*1)&lt;COUNTA($E$6:AH$6),"",INDEX(ItemCode,SMALL(IF($D32=InvoiceNo,IF(ItemCode&lt;&gt;$D$5,ROW(ItemCode)-1)),COUNTA($E$6:AH$6)))),"")</f>
        <v/>
      </c>
      <c r="AI32" t="str">
        <f t="array" ref="AI32">IFERROR(IF(SUM((InvoiceNo=$D32)*1)&lt;COUNTA($E$6:AI$6),"",INDEX(ItemCode,SMALL(IF($D32=InvoiceNo,IF(ItemCode&lt;&gt;$D$5,ROW(ItemCode)-1)),COUNTA($E$6:AI$6)))),"")</f>
        <v/>
      </c>
      <c r="AJ32" t="str">
        <f t="array" ref="AJ32">IFERROR(IF(SUM((InvoiceNo=$D32)*1)&lt;COUNTA($E$6:AJ$6),"",INDEX(ItemCode,SMALL(IF($D32=InvoiceNo,IF(ItemCode&lt;&gt;$D$5,ROW(ItemCode)-1)),COUNTA($E$6:AJ$6)))),"")</f>
        <v/>
      </c>
      <c r="AK32" t="str">
        <f t="array" ref="AK32">IFERROR(IF(SUM((InvoiceNo=$D32)*1)&lt;COUNTA($E$6:AK$6),"",INDEX(ItemCode,SMALL(IF($D32=InvoiceNo,IF(ItemCode&lt;&gt;$D$5,ROW(ItemCode)-1)),COUNTA($E$6:AK$6)))),"")</f>
        <v/>
      </c>
      <c r="AL32" t="str">
        <f t="array" ref="AL32">IFERROR(IF(SUM((InvoiceNo=$D32)*1)&lt;COUNTA($E$6:AL$6),"",INDEX(ItemCode,SMALL(IF($D32=InvoiceNo,IF(ItemCode&lt;&gt;$D$5,ROW(ItemCode)-1)),COUNTA($E$6:AL$6)))),"")</f>
        <v/>
      </c>
      <c r="AM32" t="str">
        <f t="array" ref="AM32">IFERROR(IF(SUM((InvoiceNo=$D32)*1)&lt;COUNTA($E$6:AM$6),"",INDEX(ItemCode,SMALL(IF($D32=InvoiceNo,IF(ItemCode&lt;&gt;$D$5,ROW(ItemCode)-1)),COUNTA($E$6:AM$6)))),"")</f>
        <v/>
      </c>
      <c r="AN32" t="str">
        <f t="array" ref="AN32">IFERROR(IF(SUM((InvoiceNo=$D32)*1)&lt;COUNTA($E$6:AN$6),"",INDEX(ItemCode,SMALL(IF($D32=InvoiceNo,IF(ItemCode&lt;&gt;$D$5,ROW(ItemCode)-1)),COUNTA($E$6:AN$6)))),"")</f>
        <v/>
      </c>
      <c r="AO32" t="str">
        <f t="array" ref="AO32">IFERROR(IF(SUM((InvoiceNo=$D32)*1)&lt;COUNTA($E$6:AO$6),"",INDEX(ItemCode,SMALL(IF($D32=InvoiceNo,IF(ItemCode&lt;&gt;$D$5,ROW(ItemCode)-1)),COUNTA($E$6:AO$6)))),"")</f>
        <v/>
      </c>
      <c r="AP32" t="str">
        <f t="array" ref="AP32">IFERROR(IF(SUM((InvoiceNo=$D32)*1)&lt;COUNTA($E$6:AP$6),"",INDEX(ItemCode,SMALL(IF($D32=InvoiceNo,IF(ItemCode&lt;&gt;$D$5,ROW(ItemCode)-1)),COUNTA($E$6:AP$6)))),"")</f>
        <v/>
      </c>
      <c r="AQ32" t="str">
        <f t="array" ref="AQ32">IFERROR(IF(SUM((InvoiceNo=$D32)*1)&lt;COUNTA($E$6:AQ$6),"",INDEX(ItemCode,SMALL(IF($D32=InvoiceNo,IF(ItemCode&lt;&gt;$D$5,ROW(ItemCode)-1)),COUNTA($E$6:AQ$6)))),"")</f>
        <v/>
      </c>
      <c r="AR32" t="str">
        <f t="array" ref="AR32">IFERROR(IF(SUM((InvoiceNo=$D32)*1)&lt;COUNTA($E$6:AR$6),"",INDEX(ItemCode,SMALL(IF($D32=InvoiceNo,IF(ItemCode&lt;&gt;$D$5,ROW(ItemCode)-1)),COUNTA($E$6:AR$6)))),"")</f>
        <v/>
      </c>
    </row>
    <row r="33" spans="2:44" x14ac:dyDescent="0.55000000000000004">
      <c r="B33" t="str">
        <f t="array" ref="B33">IF(D33="","",INDEX(BillToName,MATCH(D33,InvoiceBill,0)))</f>
        <v>Eric Rogers</v>
      </c>
      <c r="C33">
        <f t="array" ref="C33">IF(B33="","",SUM((B33=CustName)*(ItemCode='Model 1'!$D$5)*1))</f>
        <v>1</v>
      </c>
      <c r="D33" t="str">
        <f t="array" ref="D33">IFERROR(INDEX(InvoiceNo,SMALL(IF(ItemCode=$D$5,ROW(InvoiceNo)-1),ROW(27:27))),"")</f>
        <v>0004799</v>
      </c>
      <c r="E33" t="str">
        <f t="array" ref="E33">IFERROR(IF(SUM((InvoiceNo=$D33)*1)&lt;COUNTA($E$6:E$6),"",INDEX(ItemCode,SMALL(IF($D33=InvoiceNo,IF(ItemCode&lt;&gt;$D$5,ROW(ItemCode)-1)),COUNTA($E$6:E$6)))),"")</f>
        <v>25612-6-NYR</v>
      </c>
      <c r="F33" t="str">
        <f t="array" ref="F33">IFERROR(IF(SUM((InvoiceNo=$D33)*1)&lt;COUNTA($E$6:F$6),"",INDEX(ItemCode,SMALL(IF($D33=InvoiceNo,IF(ItemCode&lt;&gt;$D$5,ROW(ItemCode)-1)),COUNTA($E$6:F$6)))),"")</f>
        <v>TP11002-VS</v>
      </c>
      <c r="G33" t="str">
        <f t="array" ref="G33">IFERROR(IF(SUM((InvoiceNo=$D33)*1)&lt;COUNTA($E$6:G$6),"",INDEX(ItemCode,SMALL(IF($D33=InvoiceNo,IF(ItemCode&lt;&gt;$D$5,ROW(ItemCode)-1)),COUNTA($E$6:G$6)))),"")</f>
        <v>AA111-1/2</v>
      </c>
      <c r="H33" t="str">
        <f t="array" ref="H33">IFERROR(IF(SUM((InvoiceNo=$D33)*1)&lt;COUNTA($E$6:H$6),"",INDEX(ItemCode,SMALL(IF($D33=InvoiceNo,IF(ItemCode&lt;&gt;$D$5,ROW(ItemCode)-1)),COUNTA($E$6:H$6)))),"")</f>
        <v>18635-111-406-N</v>
      </c>
      <c r="I33" t="str">
        <f t="array" ref="I33">IFERROR(IF(SUM((InvoiceNo=$D33)*1)&lt;COUNTA($E$6:I$6),"",INDEX(ItemCode,SMALL(IF($D33=InvoiceNo,IF(ItemCode&lt;&gt;$D$5,ROW(ItemCode)-1)),COUNTA($E$6:I$6)))),"")</f>
        <v/>
      </c>
      <c r="J33" t="str">
        <f t="array" ref="J33">IFERROR(IF(SUM((InvoiceNo=$D33)*1)&lt;COUNTA($E$6:J$6),"",INDEX(ItemCode,SMALL(IF($D33=InvoiceNo,IF(ItemCode&lt;&gt;$D$5,ROW(ItemCode)-1)),COUNTA($E$6:J$6)))),"")</f>
        <v/>
      </c>
      <c r="K33" t="str">
        <f t="array" ref="K33">IFERROR(IF(SUM((InvoiceNo=$D33)*1)&lt;COUNTA($E$6:K$6),"",INDEX(ItemCode,SMALL(IF($D33=InvoiceNo,IF(ItemCode&lt;&gt;$D$5,ROW(ItemCode)-1)),COUNTA($E$6:K$6)))),"")</f>
        <v/>
      </c>
      <c r="L33" t="str">
        <f t="array" ref="L33">IFERROR(IF(SUM((InvoiceNo=$D33)*1)&lt;COUNTA($E$6:L$6),"",INDEX(ItemCode,SMALL(IF($D33=InvoiceNo,IF(ItemCode&lt;&gt;$D$5,ROW(ItemCode)-1)),COUNTA($E$6:L$6)))),"")</f>
        <v/>
      </c>
      <c r="M33" t="str">
        <f t="array" ref="M33">IFERROR(IF(SUM((InvoiceNo=$D33)*1)&lt;COUNTA($E$6:M$6),"",INDEX(ItemCode,SMALL(IF($D33=InvoiceNo,IF(ItemCode&lt;&gt;$D$5,ROW(ItemCode)-1)),COUNTA($E$6:M$6)))),"")</f>
        <v/>
      </c>
      <c r="N33" t="str">
        <f t="array" ref="N33">IFERROR(IF(SUM((InvoiceNo=$D33)*1)&lt;COUNTA($E$6:N$6),"",INDEX(ItemCode,SMALL(IF($D33=InvoiceNo,IF(ItemCode&lt;&gt;$D$5,ROW(ItemCode)-1)),COUNTA($E$6:N$6)))),"")</f>
        <v/>
      </c>
      <c r="O33" t="str">
        <f t="array" ref="O33">IFERROR(IF(SUM((InvoiceNo=$D33)*1)&lt;COUNTA($E$6:O$6),"",INDEX(ItemCode,SMALL(IF($D33=InvoiceNo,IF(ItemCode&lt;&gt;$D$5,ROW(ItemCode)-1)),COUNTA($E$6:O$6)))),"")</f>
        <v/>
      </c>
      <c r="P33" t="str">
        <f t="array" ref="P33">IFERROR(IF(SUM((InvoiceNo=$D33)*1)&lt;COUNTA($E$6:P$6),"",INDEX(ItemCode,SMALL(IF($D33=InvoiceNo,IF(ItemCode&lt;&gt;$D$5,ROW(ItemCode)-1)),COUNTA($E$6:P$6)))),"")</f>
        <v/>
      </c>
      <c r="Q33" t="str">
        <f t="array" ref="Q33">IFERROR(IF(SUM((InvoiceNo=$D33)*1)&lt;COUNTA($E$6:Q$6),"",INDEX(ItemCode,SMALL(IF($D33=InvoiceNo,IF(ItemCode&lt;&gt;$D$5,ROW(ItemCode)-1)),COUNTA($E$6:Q$6)))),"")</f>
        <v/>
      </c>
      <c r="R33" t="str">
        <f t="array" ref="R33">IFERROR(IF(SUM((InvoiceNo=$D33)*1)&lt;COUNTA($E$6:R$6),"",INDEX(ItemCode,SMALL(IF($D33=InvoiceNo,IF(ItemCode&lt;&gt;$D$5,ROW(ItemCode)-1)),COUNTA($E$6:R$6)))),"")</f>
        <v/>
      </c>
      <c r="S33" t="str">
        <f t="array" ref="S33">IFERROR(IF(SUM((InvoiceNo=$D33)*1)&lt;COUNTA($E$6:S$6),"",INDEX(ItemCode,SMALL(IF($D33=InvoiceNo,IF(ItemCode&lt;&gt;$D$5,ROW(ItemCode)-1)),COUNTA($E$6:S$6)))),"")</f>
        <v/>
      </c>
      <c r="T33" t="str">
        <f t="array" ref="T33">IFERROR(IF(SUM((InvoiceNo=$D33)*1)&lt;COUNTA($E$6:T$6),"",INDEX(ItemCode,SMALL(IF($D33=InvoiceNo,IF(ItemCode&lt;&gt;$D$5,ROW(ItemCode)-1)),COUNTA($E$6:T$6)))),"")</f>
        <v/>
      </c>
      <c r="U33" t="str">
        <f t="array" ref="U33">IFERROR(IF(SUM((InvoiceNo=$D33)*1)&lt;COUNTA($E$6:U$6),"",INDEX(ItemCode,SMALL(IF($D33=InvoiceNo,IF(ItemCode&lt;&gt;$D$5,ROW(ItemCode)-1)),COUNTA($E$6:U$6)))),"")</f>
        <v/>
      </c>
      <c r="V33" t="str">
        <f t="array" ref="V33">IFERROR(IF(SUM((InvoiceNo=$D33)*1)&lt;COUNTA($E$6:V$6),"",INDEX(ItemCode,SMALL(IF($D33=InvoiceNo,IF(ItemCode&lt;&gt;$D$5,ROW(ItemCode)-1)),COUNTA($E$6:V$6)))),"")</f>
        <v/>
      </c>
      <c r="W33" t="str">
        <f t="array" ref="W33">IFERROR(IF(SUM((InvoiceNo=$D33)*1)&lt;COUNTA($E$6:W$6),"",INDEX(ItemCode,SMALL(IF($D33=InvoiceNo,IF(ItemCode&lt;&gt;$D$5,ROW(ItemCode)-1)),COUNTA($E$6:W$6)))),"")</f>
        <v/>
      </c>
      <c r="X33" t="str">
        <f t="array" ref="X33">IFERROR(IF(SUM((InvoiceNo=$D33)*1)&lt;COUNTA($E$6:X$6),"",INDEX(ItemCode,SMALL(IF($D33=InvoiceNo,IF(ItemCode&lt;&gt;$D$5,ROW(ItemCode)-1)),COUNTA($E$6:X$6)))),"")</f>
        <v/>
      </c>
      <c r="Y33" t="str">
        <f t="array" ref="Y33">IFERROR(IF(SUM((InvoiceNo=$D33)*1)&lt;COUNTA($E$6:Y$6),"",INDEX(ItemCode,SMALL(IF($D33=InvoiceNo,IF(ItemCode&lt;&gt;$D$5,ROW(ItemCode)-1)),COUNTA($E$6:Y$6)))),"")</f>
        <v/>
      </c>
      <c r="Z33" t="str">
        <f t="array" ref="Z33">IFERROR(IF(SUM((InvoiceNo=$D33)*1)&lt;COUNTA($E$6:Z$6),"",INDEX(ItemCode,SMALL(IF($D33=InvoiceNo,IF(ItemCode&lt;&gt;$D$5,ROW(ItemCode)-1)),COUNTA($E$6:Z$6)))),"")</f>
        <v/>
      </c>
      <c r="AA33" t="str">
        <f t="array" ref="AA33">IFERROR(IF(SUM((InvoiceNo=$D33)*1)&lt;COUNTA($E$6:AA$6),"",INDEX(ItemCode,SMALL(IF($D33=InvoiceNo,IF(ItemCode&lt;&gt;$D$5,ROW(ItemCode)-1)),COUNTA($E$6:AA$6)))),"")</f>
        <v/>
      </c>
      <c r="AB33" t="str">
        <f t="array" ref="AB33">IFERROR(IF(SUM((InvoiceNo=$D33)*1)&lt;COUNTA($E$6:AB$6),"",INDEX(ItemCode,SMALL(IF($D33=InvoiceNo,IF(ItemCode&lt;&gt;$D$5,ROW(ItemCode)-1)),COUNTA($E$6:AB$6)))),"")</f>
        <v/>
      </c>
      <c r="AC33" t="str">
        <f t="array" ref="AC33">IFERROR(IF(SUM((InvoiceNo=$D33)*1)&lt;COUNTA($E$6:AC$6),"",INDEX(ItemCode,SMALL(IF($D33=InvoiceNo,IF(ItemCode&lt;&gt;$D$5,ROW(ItemCode)-1)),COUNTA($E$6:AC$6)))),"")</f>
        <v/>
      </c>
      <c r="AD33" t="str">
        <f t="array" ref="AD33">IFERROR(IF(SUM((InvoiceNo=$D33)*1)&lt;COUNTA($E$6:AD$6),"",INDEX(ItemCode,SMALL(IF($D33=InvoiceNo,IF(ItemCode&lt;&gt;$D$5,ROW(ItemCode)-1)),COUNTA($E$6:AD$6)))),"")</f>
        <v/>
      </c>
      <c r="AE33" t="str">
        <f t="array" ref="AE33">IFERROR(IF(SUM((InvoiceNo=$D33)*1)&lt;COUNTA($E$6:AE$6),"",INDEX(ItemCode,SMALL(IF($D33=InvoiceNo,IF(ItemCode&lt;&gt;$D$5,ROW(ItemCode)-1)),COUNTA($E$6:AE$6)))),"")</f>
        <v/>
      </c>
      <c r="AF33" t="str">
        <f t="array" ref="AF33">IFERROR(IF(SUM((InvoiceNo=$D33)*1)&lt;COUNTA($E$6:AF$6),"",INDEX(ItemCode,SMALL(IF($D33=InvoiceNo,IF(ItemCode&lt;&gt;$D$5,ROW(ItemCode)-1)),COUNTA($E$6:AF$6)))),"")</f>
        <v/>
      </c>
      <c r="AG33" t="str">
        <f t="array" ref="AG33">IFERROR(IF(SUM((InvoiceNo=$D33)*1)&lt;COUNTA($E$6:AG$6),"",INDEX(ItemCode,SMALL(IF($D33=InvoiceNo,IF(ItemCode&lt;&gt;$D$5,ROW(ItemCode)-1)),COUNTA($E$6:AG$6)))),"")</f>
        <v/>
      </c>
      <c r="AH33" t="str">
        <f t="array" ref="AH33">IFERROR(IF(SUM((InvoiceNo=$D33)*1)&lt;COUNTA($E$6:AH$6),"",INDEX(ItemCode,SMALL(IF($D33=InvoiceNo,IF(ItemCode&lt;&gt;$D$5,ROW(ItemCode)-1)),COUNTA($E$6:AH$6)))),"")</f>
        <v/>
      </c>
      <c r="AI33" t="str">
        <f t="array" ref="AI33">IFERROR(IF(SUM((InvoiceNo=$D33)*1)&lt;COUNTA($E$6:AI$6),"",INDEX(ItemCode,SMALL(IF($D33=InvoiceNo,IF(ItemCode&lt;&gt;$D$5,ROW(ItemCode)-1)),COUNTA($E$6:AI$6)))),"")</f>
        <v/>
      </c>
      <c r="AJ33" t="str">
        <f t="array" ref="AJ33">IFERROR(IF(SUM((InvoiceNo=$D33)*1)&lt;COUNTA($E$6:AJ$6),"",INDEX(ItemCode,SMALL(IF($D33=InvoiceNo,IF(ItemCode&lt;&gt;$D$5,ROW(ItemCode)-1)),COUNTA($E$6:AJ$6)))),"")</f>
        <v/>
      </c>
      <c r="AK33" t="str">
        <f t="array" ref="AK33">IFERROR(IF(SUM((InvoiceNo=$D33)*1)&lt;COUNTA($E$6:AK$6),"",INDEX(ItemCode,SMALL(IF($D33=InvoiceNo,IF(ItemCode&lt;&gt;$D$5,ROW(ItemCode)-1)),COUNTA($E$6:AK$6)))),"")</f>
        <v/>
      </c>
      <c r="AL33" t="str">
        <f t="array" ref="AL33">IFERROR(IF(SUM((InvoiceNo=$D33)*1)&lt;COUNTA($E$6:AL$6),"",INDEX(ItemCode,SMALL(IF($D33=InvoiceNo,IF(ItemCode&lt;&gt;$D$5,ROW(ItemCode)-1)),COUNTA($E$6:AL$6)))),"")</f>
        <v/>
      </c>
      <c r="AM33" t="str">
        <f t="array" ref="AM33">IFERROR(IF(SUM((InvoiceNo=$D33)*1)&lt;COUNTA($E$6:AM$6),"",INDEX(ItemCode,SMALL(IF($D33=InvoiceNo,IF(ItemCode&lt;&gt;$D$5,ROW(ItemCode)-1)),COUNTA($E$6:AM$6)))),"")</f>
        <v/>
      </c>
      <c r="AN33" t="str">
        <f t="array" ref="AN33">IFERROR(IF(SUM((InvoiceNo=$D33)*1)&lt;COUNTA($E$6:AN$6),"",INDEX(ItemCode,SMALL(IF($D33=InvoiceNo,IF(ItemCode&lt;&gt;$D$5,ROW(ItemCode)-1)),COUNTA($E$6:AN$6)))),"")</f>
        <v/>
      </c>
      <c r="AO33" t="str">
        <f t="array" ref="AO33">IFERROR(IF(SUM((InvoiceNo=$D33)*1)&lt;COUNTA($E$6:AO$6),"",INDEX(ItemCode,SMALL(IF($D33=InvoiceNo,IF(ItemCode&lt;&gt;$D$5,ROW(ItemCode)-1)),COUNTA($E$6:AO$6)))),"")</f>
        <v/>
      </c>
      <c r="AP33" t="str">
        <f t="array" ref="AP33">IFERROR(IF(SUM((InvoiceNo=$D33)*1)&lt;COUNTA($E$6:AP$6),"",INDEX(ItemCode,SMALL(IF($D33=InvoiceNo,IF(ItemCode&lt;&gt;$D$5,ROW(ItemCode)-1)),COUNTA($E$6:AP$6)))),"")</f>
        <v/>
      </c>
      <c r="AQ33" t="str">
        <f t="array" ref="AQ33">IFERROR(IF(SUM((InvoiceNo=$D33)*1)&lt;COUNTA($E$6:AQ$6),"",INDEX(ItemCode,SMALL(IF($D33=InvoiceNo,IF(ItemCode&lt;&gt;$D$5,ROW(ItemCode)-1)),COUNTA($E$6:AQ$6)))),"")</f>
        <v/>
      </c>
      <c r="AR33" t="str">
        <f t="array" ref="AR33">IFERROR(IF(SUM((InvoiceNo=$D33)*1)&lt;COUNTA($E$6:AR$6),"",INDEX(ItemCode,SMALL(IF($D33=InvoiceNo,IF(ItemCode&lt;&gt;$D$5,ROW(ItemCode)-1)),COUNTA($E$6:AR$6)))),"")</f>
        <v/>
      </c>
    </row>
    <row r="34" spans="2:44" x14ac:dyDescent="0.55000000000000004">
      <c r="B34" t="str">
        <f t="array" ref="B34">IF(D34="","",INDEX(BillToName,MATCH(D34,InvoiceBill,0)))</f>
        <v>Johnathon Miley</v>
      </c>
      <c r="C34">
        <f t="array" ref="C34">IF(B34="","",SUM((B34=CustName)*(ItemCode='Model 1'!$D$5)*1))</f>
        <v>1</v>
      </c>
      <c r="D34" t="str">
        <f t="array" ref="D34">IFERROR(INDEX(InvoiceNo,SMALL(IF(ItemCode=$D$5,ROW(InvoiceNo)-1),ROW(28:28))),"")</f>
        <v>0005071</v>
      </c>
      <c r="E34" t="str">
        <f t="array" ref="E34">IFERROR(IF(SUM((InvoiceNo=$D34)*1)&lt;COUNTA($E$6:E$6),"",INDEX(ItemCode,SMALL(IF($D34=InvoiceNo,IF(ItemCode&lt;&gt;$D$5,ROW(ItemCode)-1)),COUNTA($E$6:E$6)))),"")</f>
        <v>25612-4-NYR</v>
      </c>
      <c r="F34" t="str">
        <f t="array" ref="F34">IFERROR(IF(SUM((InvoiceNo=$D34)*1)&lt;COUNTA($E$6:F$6),"",INDEX(ItemCode,SMALL(IF($D34=InvoiceNo,IF(ItemCode&lt;&gt;$D$5,ROW(ItemCode)-1)),COUNTA($E$6:F$6)))),"")</f>
        <v>55215-50-EPR</v>
      </c>
      <c r="G34" t="str">
        <f t="array" ref="G34">IFERROR(IF(SUM((InvoiceNo=$D34)*1)&lt;COUNTA($E$6:G$6),"",INDEX(ItemCode,SMALL(IF($D34=InvoiceNo,IF(ItemCode&lt;&gt;$D$5,ROW(ItemCode)-1)),COUNTA($E$6:G$6)))),"")</f>
        <v>18635-111-406-N</v>
      </c>
      <c r="H34" t="str">
        <f t="array" ref="H34">IFERROR(IF(SUM((InvoiceNo=$D34)*1)&lt;COUNTA($E$6:H$6),"",INDEX(ItemCode,SMALL(IF($D34=InvoiceNo,IF(ItemCode&lt;&gt;$D$5,ROW(ItemCode)-1)),COUNTA($E$6:H$6)))),"")</f>
        <v>XR8003VS</v>
      </c>
      <c r="I34" t="str">
        <f t="array" ref="I34">IFERROR(IF(SUM((InvoiceNo=$D34)*1)&lt;COUNTA($E$6:I$6),"",INDEX(ItemCode,SMALL(IF($D34=InvoiceNo,IF(ItemCode&lt;&gt;$D$5,ROW(ItemCode)-1)),COUNTA($E$6:I$6)))),"")</f>
        <v>L85-038</v>
      </c>
      <c r="J34" t="str">
        <f t="array" ref="J34">IFERROR(IF(SUM((InvoiceNo=$D34)*1)&lt;COUNTA($E$6:J$6),"",INDEX(ItemCode,SMALL(IF($D34=InvoiceNo,IF(ItemCode&lt;&gt;$D$5,ROW(ItemCode)-1)),COUNTA($E$6:J$6)))),"")</f>
        <v>QJ111SQ-1</v>
      </c>
      <c r="K34" t="str">
        <f t="array" ref="K34">IFERROR(IF(SUM((InvoiceNo=$D34)*1)&lt;COUNTA($E$6:K$6),"",INDEX(ItemCode,SMALL(IF($D34=InvoiceNo,IF(ItemCode&lt;&gt;$D$5,ROW(ItemCode)-1)),COUNTA($E$6:K$6)))),"")</f>
        <v/>
      </c>
      <c r="L34" t="str">
        <f t="array" ref="L34">IFERROR(IF(SUM((InvoiceNo=$D34)*1)&lt;COUNTA($E$6:L$6),"",INDEX(ItemCode,SMALL(IF($D34=InvoiceNo,IF(ItemCode&lt;&gt;$D$5,ROW(ItemCode)-1)),COUNTA($E$6:L$6)))),"")</f>
        <v/>
      </c>
      <c r="M34" t="str">
        <f t="array" ref="M34">IFERROR(IF(SUM((InvoiceNo=$D34)*1)&lt;COUNTA($E$6:M$6),"",INDEX(ItemCode,SMALL(IF($D34=InvoiceNo,IF(ItemCode&lt;&gt;$D$5,ROW(ItemCode)-1)),COUNTA($E$6:M$6)))),"")</f>
        <v/>
      </c>
      <c r="N34" t="str">
        <f t="array" ref="N34">IFERROR(IF(SUM((InvoiceNo=$D34)*1)&lt;COUNTA($E$6:N$6),"",INDEX(ItemCode,SMALL(IF($D34=InvoiceNo,IF(ItemCode&lt;&gt;$D$5,ROW(ItemCode)-1)),COUNTA($E$6:N$6)))),"")</f>
        <v/>
      </c>
      <c r="O34" t="str">
        <f t="array" ref="O34">IFERROR(IF(SUM((InvoiceNo=$D34)*1)&lt;COUNTA($E$6:O$6),"",INDEX(ItemCode,SMALL(IF($D34=InvoiceNo,IF(ItemCode&lt;&gt;$D$5,ROW(ItemCode)-1)),COUNTA($E$6:O$6)))),"")</f>
        <v/>
      </c>
      <c r="P34" t="str">
        <f t="array" ref="P34">IFERROR(IF(SUM((InvoiceNo=$D34)*1)&lt;COUNTA($E$6:P$6),"",INDEX(ItemCode,SMALL(IF($D34=InvoiceNo,IF(ItemCode&lt;&gt;$D$5,ROW(ItemCode)-1)),COUNTA($E$6:P$6)))),"")</f>
        <v/>
      </c>
      <c r="Q34" t="str">
        <f t="array" ref="Q34">IFERROR(IF(SUM((InvoiceNo=$D34)*1)&lt;COUNTA($E$6:Q$6),"",INDEX(ItemCode,SMALL(IF($D34=InvoiceNo,IF(ItemCode&lt;&gt;$D$5,ROW(ItemCode)-1)),COUNTA($E$6:Q$6)))),"")</f>
        <v/>
      </c>
      <c r="R34" t="str">
        <f t="array" ref="R34">IFERROR(IF(SUM((InvoiceNo=$D34)*1)&lt;COUNTA($E$6:R$6),"",INDEX(ItemCode,SMALL(IF($D34=InvoiceNo,IF(ItemCode&lt;&gt;$D$5,ROW(ItemCode)-1)),COUNTA($E$6:R$6)))),"")</f>
        <v/>
      </c>
      <c r="S34" t="str">
        <f t="array" ref="S34">IFERROR(IF(SUM((InvoiceNo=$D34)*1)&lt;COUNTA($E$6:S$6),"",INDEX(ItemCode,SMALL(IF($D34=InvoiceNo,IF(ItemCode&lt;&gt;$D$5,ROW(ItemCode)-1)),COUNTA($E$6:S$6)))),"")</f>
        <v/>
      </c>
      <c r="T34" t="str">
        <f t="array" ref="T34">IFERROR(IF(SUM((InvoiceNo=$D34)*1)&lt;COUNTA($E$6:T$6),"",INDEX(ItemCode,SMALL(IF($D34=InvoiceNo,IF(ItemCode&lt;&gt;$D$5,ROW(ItemCode)-1)),COUNTA($E$6:T$6)))),"")</f>
        <v/>
      </c>
      <c r="U34" t="str">
        <f t="array" ref="U34">IFERROR(IF(SUM((InvoiceNo=$D34)*1)&lt;COUNTA($E$6:U$6),"",INDEX(ItemCode,SMALL(IF($D34=InvoiceNo,IF(ItemCode&lt;&gt;$D$5,ROW(ItemCode)-1)),COUNTA($E$6:U$6)))),"")</f>
        <v/>
      </c>
      <c r="V34" t="str">
        <f t="array" ref="V34">IFERROR(IF(SUM((InvoiceNo=$D34)*1)&lt;COUNTA($E$6:V$6),"",INDEX(ItemCode,SMALL(IF($D34=InvoiceNo,IF(ItemCode&lt;&gt;$D$5,ROW(ItemCode)-1)),COUNTA($E$6:V$6)))),"")</f>
        <v/>
      </c>
      <c r="W34" t="str">
        <f t="array" ref="W34">IFERROR(IF(SUM((InvoiceNo=$D34)*1)&lt;COUNTA($E$6:W$6),"",INDEX(ItemCode,SMALL(IF($D34=InvoiceNo,IF(ItemCode&lt;&gt;$D$5,ROW(ItemCode)-1)),COUNTA($E$6:W$6)))),"")</f>
        <v/>
      </c>
      <c r="X34" t="str">
        <f t="array" ref="X34">IFERROR(IF(SUM((InvoiceNo=$D34)*1)&lt;COUNTA($E$6:X$6),"",INDEX(ItemCode,SMALL(IF($D34=InvoiceNo,IF(ItemCode&lt;&gt;$D$5,ROW(ItemCode)-1)),COUNTA($E$6:X$6)))),"")</f>
        <v/>
      </c>
      <c r="Y34" t="str">
        <f t="array" ref="Y34">IFERROR(IF(SUM((InvoiceNo=$D34)*1)&lt;COUNTA($E$6:Y$6),"",INDEX(ItemCode,SMALL(IF($D34=InvoiceNo,IF(ItemCode&lt;&gt;$D$5,ROW(ItemCode)-1)),COUNTA($E$6:Y$6)))),"")</f>
        <v/>
      </c>
      <c r="Z34" t="str">
        <f t="array" ref="Z34">IFERROR(IF(SUM((InvoiceNo=$D34)*1)&lt;COUNTA($E$6:Z$6),"",INDEX(ItemCode,SMALL(IF($D34=InvoiceNo,IF(ItemCode&lt;&gt;$D$5,ROW(ItemCode)-1)),COUNTA($E$6:Z$6)))),"")</f>
        <v/>
      </c>
      <c r="AA34" t="str">
        <f t="array" ref="AA34">IFERROR(IF(SUM((InvoiceNo=$D34)*1)&lt;COUNTA($E$6:AA$6),"",INDEX(ItemCode,SMALL(IF($D34=InvoiceNo,IF(ItemCode&lt;&gt;$D$5,ROW(ItemCode)-1)),COUNTA($E$6:AA$6)))),"")</f>
        <v/>
      </c>
      <c r="AB34" t="str">
        <f t="array" ref="AB34">IFERROR(IF(SUM((InvoiceNo=$D34)*1)&lt;COUNTA($E$6:AB$6),"",INDEX(ItemCode,SMALL(IF($D34=InvoiceNo,IF(ItemCode&lt;&gt;$D$5,ROW(ItemCode)-1)),COUNTA($E$6:AB$6)))),"")</f>
        <v/>
      </c>
      <c r="AC34" t="str">
        <f t="array" ref="AC34">IFERROR(IF(SUM((InvoiceNo=$D34)*1)&lt;COUNTA($E$6:AC$6),"",INDEX(ItemCode,SMALL(IF($D34=InvoiceNo,IF(ItemCode&lt;&gt;$D$5,ROW(ItemCode)-1)),COUNTA($E$6:AC$6)))),"")</f>
        <v/>
      </c>
      <c r="AD34" t="str">
        <f t="array" ref="AD34">IFERROR(IF(SUM((InvoiceNo=$D34)*1)&lt;COUNTA($E$6:AD$6),"",INDEX(ItemCode,SMALL(IF($D34=InvoiceNo,IF(ItemCode&lt;&gt;$D$5,ROW(ItemCode)-1)),COUNTA($E$6:AD$6)))),"")</f>
        <v/>
      </c>
      <c r="AE34" t="str">
        <f t="array" ref="AE34">IFERROR(IF(SUM((InvoiceNo=$D34)*1)&lt;COUNTA($E$6:AE$6),"",INDEX(ItemCode,SMALL(IF($D34=InvoiceNo,IF(ItemCode&lt;&gt;$D$5,ROW(ItemCode)-1)),COUNTA($E$6:AE$6)))),"")</f>
        <v/>
      </c>
      <c r="AF34" t="str">
        <f t="array" ref="AF34">IFERROR(IF(SUM((InvoiceNo=$D34)*1)&lt;COUNTA($E$6:AF$6),"",INDEX(ItemCode,SMALL(IF($D34=InvoiceNo,IF(ItemCode&lt;&gt;$D$5,ROW(ItemCode)-1)),COUNTA($E$6:AF$6)))),"")</f>
        <v/>
      </c>
      <c r="AG34" t="str">
        <f t="array" ref="AG34">IFERROR(IF(SUM((InvoiceNo=$D34)*1)&lt;COUNTA($E$6:AG$6),"",INDEX(ItemCode,SMALL(IF($D34=InvoiceNo,IF(ItemCode&lt;&gt;$D$5,ROW(ItemCode)-1)),COUNTA($E$6:AG$6)))),"")</f>
        <v/>
      </c>
      <c r="AH34" t="str">
        <f t="array" ref="AH34">IFERROR(IF(SUM((InvoiceNo=$D34)*1)&lt;COUNTA($E$6:AH$6),"",INDEX(ItemCode,SMALL(IF($D34=InvoiceNo,IF(ItemCode&lt;&gt;$D$5,ROW(ItemCode)-1)),COUNTA($E$6:AH$6)))),"")</f>
        <v/>
      </c>
      <c r="AI34" t="str">
        <f t="array" ref="AI34">IFERROR(IF(SUM((InvoiceNo=$D34)*1)&lt;COUNTA($E$6:AI$6),"",INDEX(ItemCode,SMALL(IF($D34=InvoiceNo,IF(ItemCode&lt;&gt;$D$5,ROW(ItemCode)-1)),COUNTA($E$6:AI$6)))),"")</f>
        <v/>
      </c>
      <c r="AJ34" t="str">
        <f t="array" ref="AJ34">IFERROR(IF(SUM((InvoiceNo=$D34)*1)&lt;COUNTA($E$6:AJ$6),"",INDEX(ItemCode,SMALL(IF($D34=InvoiceNo,IF(ItemCode&lt;&gt;$D$5,ROW(ItemCode)-1)),COUNTA($E$6:AJ$6)))),"")</f>
        <v/>
      </c>
      <c r="AK34" t="str">
        <f t="array" ref="AK34">IFERROR(IF(SUM((InvoiceNo=$D34)*1)&lt;COUNTA($E$6:AK$6),"",INDEX(ItemCode,SMALL(IF($D34=InvoiceNo,IF(ItemCode&lt;&gt;$D$5,ROW(ItemCode)-1)),COUNTA($E$6:AK$6)))),"")</f>
        <v/>
      </c>
      <c r="AL34" t="str">
        <f t="array" ref="AL34">IFERROR(IF(SUM((InvoiceNo=$D34)*1)&lt;COUNTA($E$6:AL$6),"",INDEX(ItemCode,SMALL(IF($D34=InvoiceNo,IF(ItemCode&lt;&gt;$D$5,ROW(ItemCode)-1)),COUNTA($E$6:AL$6)))),"")</f>
        <v/>
      </c>
      <c r="AM34" t="str">
        <f t="array" ref="AM34">IFERROR(IF(SUM((InvoiceNo=$D34)*1)&lt;COUNTA($E$6:AM$6),"",INDEX(ItemCode,SMALL(IF($D34=InvoiceNo,IF(ItemCode&lt;&gt;$D$5,ROW(ItemCode)-1)),COUNTA($E$6:AM$6)))),"")</f>
        <v/>
      </c>
      <c r="AN34" t="str">
        <f t="array" ref="AN34">IFERROR(IF(SUM((InvoiceNo=$D34)*1)&lt;COUNTA($E$6:AN$6),"",INDEX(ItemCode,SMALL(IF($D34=InvoiceNo,IF(ItemCode&lt;&gt;$D$5,ROW(ItemCode)-1)),COUNTA($E$6:AN$6)))),"")</f>
        <v/>
      </c>
      <c r="AO34" t="str">
        <f t="array" ref="AO34">IFERROR(IF(SUM((InvoiceNo=$D34)*1)&lt;COUNTA($E$6:AO$6),"",INDEX(ItemCode,SMALL(IF($D34=InvoiceNo,IF(ItemCode&lt;&gt;$D$5,ROW(ItemCode)-1)),COUNTA($E$6:AO$6)))),"")</f>
        <v/>
      </c>
      <c r="AP34" t="str">
        <f t="array" ref="AP34">IFERROR(IF(SUM((InvoiceNo=$D34)*1)&lt;COUNTA($E$6:AP$6),"",INDEX(ItemCode,SMALL(IF($D34=InvoiceNo,IF(ItemCode&lt;&gt;$D$5,ROW(ItemCode)-1)),COUNTA($E$6:AP$6)))),"")</f>
        <v/>
      </c>
      <c r="AQ34" t="str">
        <f t="array" ref="AQ34">IFERROR(IF(SUM((InvoiceNo=$D34)*1)&lt;COUNTA($E$6:AQ$6),"",INDEX(ItemCode,SMALL(IF($D34=InvoiceNo,IF(ItemCode&lt;&gt;$D$5,ROW(ItemCode)-1)),COUNTA($E$6:AQ$6)))),"")</f>
        <v/>
      </c>
      <c r="AR34" t="str">
        <f t="array" ref="AR34">IFERROR(IF(SUM((InvoiceNo=$D34)*1)&lt;COUNTA($E$6:AR$6),"",INDEX(ItemCode,SMALL(IF($D34=InvoiceNo,IF(ItemCode&lt;&gt;$D$5,ROW(ItemCode)-1)),COUNTA($E$6:AR$6)))),"")</f>
        <v/>
      </c>
    </row>
    <row r="35" spans="2:44" x14ac:dyDescent="0.55000000000000004">
      <c r="B35" t="str">
        <f t="array" ref="B35">IF(D35="","",INDEX(BillToName,MATCH(D35,InvoiceBill,0)))</f>
        <v>Scott Harris</v>
      </c>
      <c r="C35">
        <f t="array" ref="C35">IF(B35="","",SUM((B35=CustName)*(ItemCode='Model 1'!$D$5)*1))</f>
        <v>1</v>
      </c>
      <c r="D35" t="str">
        <f t="array" ref="D35">IFERROR(INDEX(InvoiceNo,SMALL(IF(ItemCode=$D$5,ROW(InvoiceNo)-1),ROW(29:29))),"")</f>
        <v>0005663</v>
      </c>
      <c r="E35" t="str">
        <f t="array" ref="E35">IFERROR(IF(SUM((InvoiceNo=$D35)*1)&lt;COUNTA($E$6:E$6),"",INDEX(ItemCode,SMALL(IF($D35=InvoiceNo,IF(ItemCode&lt;&gt;$D$5,ROW(ItemCode)-1)),COUNTA($E$6:E$6)))),"")</f>
        <v>QJ111SQ-1</v>
      </c>
      <c r="F35" t="str">
        <f t="array" ref="F35">IFERROR(IF(SUM((InvoiceNo=$D35)*1)&lt;COUNTA($E$6:F$6),"",INDEX(ItemCode,SMALL(IF($D35=InvoiceNo,IF(ItemCode&lt;&gt;$D$5,ROW(ItemCode)-1)),COUNTA($E$6:F$6)))),"")</f>
        <v>CP25597-6-NY</v>
      </c>
      <c r="G35" t="str">
        <f t="array" ref="G35">IFERROR(IF(SUM((InvoiceNo=$D35)*1)&lt;COUNTA($E$6:G$6),"",INDEX(ItemCode,SMALL(IF($D35=InvoiceNo,IF(ItemCode&lt;&gt;$D$5,ROW(ItemCode)-1)),COUNTA($E$6:G$6)))),"")</f>
        <v>AI11002-VS</v>
      </c>
      <c r="H35" t="str">
        <f t="array" ref="H35">IFERROR(IF(SUM((InvoiceNo=$D35)*1)&lt;COUNTA($E$6:H$6),"",INDEX(ItemCode,SMALL(IF($D35=InvoiceNo,IF(ItemCode&lt;&gt;$D$5,ROW(ItemCode)-1)),COUNTA($E$6:H$6)))),"")</f>
        <v/>
      </c>
      <c r="I35" t="str">
        <f t="array" ref="I35">IFERROR(IF(SUM((InvoiceNo=$D35)*1)&lt;COUNTA($E$6:I$6),"",INDEX(ItemCode,SMALL(IF($D35=InvoiceNo,IF(ItemCode&lt;&gt;$D$5,ROW(ItemCode)-1)),COUNTA($E$6:I$6)))),"")</f>
        <v/>
      </c>
      <c r="J35" t="str">
        <f t="array" ref="J35">IFERROR(IF(SUM((InvoiceNo=$D35)*1)&lt;COUNTA($E$6:J$6),"",INDEX(ItemCode,SMALL(IF($D35=InvoiceNo,IF(ItemCode&lt;&gt;$D$5,ROW(ItemCode)-1)),COUNTA($E$6:J$6)))),"")</f>
        <v/>
      </c>
      <c r="K35" t="str">
        <f t="array" ref="K35">IFERROR(IF(SUM((InvoiceNo=$D35)*1)&lt;COUNTA($E$6:K$6),"",INDEX(ItemCode,SMALL(IF($D35=InvoiceNo,IF(ItemCode&lt;&gt;$D$5,ROW(ItemCode)-1)),COUNTA($E$6:K$6)))),"")</f>
        <v/>
      </c>
      <c r="L35" t="str">
        <f t="array" ref="L35">IFERROR(IF(SUM((InvoiceNo=$D35)*1)&lt;COUNTA($E$6:L$6),"",INDEX(ItemCode,SMALL(IF($D35=InvoiceNo,IF(ItemCode&lt;&gt;$D$5,ROW(ItemCode)-1)),COUNTA($E$6:L$6)))),"")</f>
        <v/>
      </c>
      <c r="M35" t="str">
        <f t="array" ref="M35">IFERROR(IF(SUM((InvoiceNo=$D35)*1)&lt;COUNTA($E$6:M$6),"",INDEX(ItemCode,SMALL(IF($D35=InvoiceNo,IF(ItemCode&lt;&gt;$D$5,ROW(ItemCode)-1)),COUNTA($E$6:M$6)))),"")</f>
        <v/>
      </c>
      <c r="N35" t="str">
        <f t="array" ref="N35">IFERROR(IF(SUM((InvoiceNo=$D35)*1)&lt;COUNTA($E$6:N$6),"",INDEX(ItemCode,SMALL(IF($D35=InvoiceNo,IF(ItemCode&lt;&gt;$D$5,ROW(ItemCode)-1)),COUNTA($E$6:N$6)))),"")</f>
        <v/>
      </c>
      <c r="O35" t="str">
        <f t="array" ref="O35">IFERROR(IF(SUM((InvoiceNo=$D35)*1)&lt;COUNTA($E$6:O$6),"",INDEX(ItemCode,SMALL(IF($D35=InvoiceNo,IF(ItemCode&lt;&gt;$D$5,ROW(ItemCode)-1)),COUNTA($E$6:O$6)))),"")</f>
        <v/>
      </c>
      <c r="P35" t="str">
        <f t="array" ref="P35">IFERROR(IF(SUM((InvoiceNo=$D35)*1)&lt;COUNTA($E$6:P$6),"",INDEX(ItemCode,SMALL(IF($D35=InvoiceNo,IF(ItemCode&lt;&gt;$D$5,ROW(ItemCode)-1)),COUNTA($E$6:P$6)))),"")</f>
        <v/>
      </c>
      <c r="Q35" t="str">
        <f t="array" ref="Q35">IFERROR(IF(SUM((InvoiceNo=$D35)*1)&lt;COUNTA($E$6:Q$6),"",INDEX(ItemCode,SMALL(IF($D35=InvoiceNo,IF(ItemCode&lt;&gt;$D$5,ROW(ItemCode)-1)),COUNTA($E$6:Q$6)))),"")</f>
        <v/>
      </c>
      <c r="R35" t="str">
        <f t="array" ref="R35">IFERROR(IF(SUM((InvoiceNo=$D35)*1)&lt;COUNTA($E$6:R$6),"",INDEX(ItemCode,SMALL(IF($D35=InvoiceNo,IF(ItemCode&lt;&gt;$D$5,ROW(ItemCode)-1)),COUNTA($E$6:R$6)))),"")</f>
        <v/>
      </c>
      <c r="S35" t="str">
        <f t="array" ref="S35">IFERROR(IF(SUM((InvoiceNo=$D35)*1)&lt;COUNTA($E$6:S$6),"",INDEX(ItemCode,SMALL(IF($D35=InvoiceNo,IF(ItemCode&lt;&gt;$D$5,ROW(ItemCode)-1)),COUNTA($E$6:S$6)))),"")</f>
        <v/>
      </c>
      <c r="T35" t="str">
        <f t="array" ref="T35">IFERROR(IF(SUM((InvoiceNo=$D35)*1)&lt;COUNTA($E$6:T$6),"",INDEX(ItemCode,SMALL(IF($D35=InvoiceNo,IF(ItemCode&lt;&gt;$D$5,ROW(ItemCode)-1)),COUNTA($E$6:T$6)))),"")</f>
        <v/>
      </c>
      <c r="U35" t="str">
        <f t="array" ref="U35">IFERROR(IF(SUM((InvoiceNo=$D35)*1)&lt;COUNTA($E$6:U$6),"",INDEX(ItemCode,SMALL(IF($D35=InvoiceNo,IF(ItemCode&lt;&gt;$D$5,ROW(ItemCode)-1)),COUNTA($E$6:U$6)))),"")</f>
        <v/>
      </c>
      <c r="V35" t="str">
        <f t="array" ref="V35">IFERROR(IF(SUM((InvoiceNo=$D35)*1)&lt;COUNTA($E$6:V$6),"",INDEX(ItemCode,SMALL(IF($D35=InvoiceNo,IF(ItemCode&lt;&gt;$D$5,ROW(ItemCode)-1)),COUNTA($E$6:V$6)))),"")</f>
        <v/>
      </c>
      <c r="W35" t="str">
        <f t="array" ref="W35">IFERROR(IF(SUM((InvoiceNo=$D35)*1)&lt;COUNTA($E$6:W$6),"",INDEX(ItemCode,SMALL(IF($D35=InvoiceNo,IF(ItemCode&lt;&gt;$D$5,ROW(ItemCode)-1)),COUNTA($E$6:W$6)))),"")</f>
        <v/>
      </c>
      <c r="X35" t="str">
        <f t="array" ref="X35">IFERROR(IF(SUM((InvoiceNo=$D35)*1)&lt;COUNTA($E$6:X$6),"",INDEX(ItemCode,SMALL(IF($D35=InvoiceNo,IF(ItemCode&lt;&gt;$D$5,ROW(ItemCode)-1)),COUNTA($E$6:X$6)))),"")</f>
        <v/>
      </c>
      <c r="Y35" t="str">
        <f t="array" ref="Y35">IFERROR(IF(SUM((InvoiceNo=$D35)*1)&lt;COUNTA($E$6:Y$6),"",INDEX(ItemCode,SMALL(IF($D35=InvoiceNo,IF(ItemCode&lt;&gt;$D$5,ROW(ItemCode)-1)),COUNTA($E$6:Y$6)))),"")</f>
        <v/>
      </c>
      <c r="Z35" t="str">
        <f t="array" ref="Z35">IFERROR(IF(SUM((InvoiceNo=$D35)*1)&lt;COUNTA($E$6:Z$6),"",INDEX(ItemCode,SMALL(IF($D35=InvoiceNo,IF(ItemCode&lt;&gt;$D$5,ROW(ItemCode)-1)),COUNTA($E$6:Z$6)))),"")</f>
        <v/>
      </c>
      <c r="AA35" t="str">
        <f t="array" ref="AA35">IFERROR(IF(SUM((InvoiceNo=$D35)*1)&lt;COUNTA($E$6:AA$6),"",INDEX(ItemCode,SMALL(IF($D35=InvoiceNo,IF(ItemCode&lt;&gt;$D$5,ROW(ItemCode)-1)),COUNTA($E$6:AA$6)))),"")</f>
        <v/>
      </c>
      <c r="AB35" t="str">
        <f t="array" ref="AB35">IFERROR(IF(SUM((InvoiceNo=$D35)*1)&lt;COUNTA($E$6:AB$6),"",INDEX(ItemCode,SMALL(IF($D35=InvoiceNo,IF(ItemCode&lt;&gt;$D$5,ROW(ItemCode)-1)),COUNTA($E$6:AB$6)))),"")</f>
        <v/>
      </c>
      <c r="AC35" t="str">
        <f t="array" ref="AC35">IFERROR(IF(SUM((InvoiceNo=$D35)*1)&lt;COUNTA($E$6:AC$6),"",INDEX(ItemCode,SMALL(IF($D35=InvoiceNo,IF(ItemCode&lt;&gt;$D$5,ROW(ItemCode)-1)),COUNTA($E$6:AC$6)))),"")</f>
        <v/>
      </c>
      <c r="AD35" t="str">
        <f t="array" ref="AD35">IFERROR(IF(SUM((InvoiceNo=$D35)*1)&lt;COUNTA($E$6:AD$6),"",INDEX(ItemCode,SMALL(IF($D35=InvoiceNo,IF(ItemCode&lt;&gt;$D$5,ROW(ItemCode)-1)),COUNTA($E$6:AD$6)))),"")</f>
        <v/>
      </c>
      <c r="AE35" t="str">
        <f t="array" ref="AE35">IFERROR(IF(SUM((InvoiceNo=$D35)*1)&lt;COUNTA($E$6:AE$6),"",INDEX(ItemCode,SMALL(IF($D35=InvoiceNo,IF(ItemCode&lt;&gt;$D$5,ROW(ItemCode)-1)),COUNTA($E$6:AE$6)))),"")</f>
        <v/>
      </c>
      <c r="AF35" t="str">
        <f t="array" ref="AF35">IFERROR(IF(SUM((InvoiceNo=$D35)*1)&lt;COUNTA($E$6:AF$6),"",INDEX(ItemCode,SMALL(IF($D35=InvoiceNo,IF(ItemCode&lt;&gt;$D$5,ROW(ItemCode)-1)),COUNTA($E$6:AF$6)))),"")</f>
        <v/>
      </c>
      <c r="AG35" t="str">
        <f t="array" ref="AG35">IFERROR(IF(SUM((InvoiceNo=$D35)*1)&lt;COUNTA($E$6:AG$6),"",INDEX(ItemCode,SMALL(IF($D35=InvoiceNo,IF(ItemCode&lt;&gt;$D$5,ROW(ItemCode)-1)),COUNTA($E$6:AG$6)))),"")</f>
        <v/>
      </c>
      <c r="AH35" t="str">
        <f t="array" ref="AH35">IFERROR(IF(SUM((InvoiceNo=$D35)*1)&lt;COUNTA($E$6:AH$6),"",INDEX(ItemCode,SMALL(IF($D35=InvoiceNo,IF(ItemCode&lt;&gt;$D$5,ROW(ItemCode)-1)),COUNTA($E$6:AH$6)))),"")</f>
        <v/>
      </c>
      <c r="AI35" t="str">
        <f t="array" ref="AI35">IFERROR(IF(SUM((InvoiceNo=$D35)*1)&lt;COUNTA($E$6:AI$6),"",INDEX(ItemCode,SMALL(IF($D35=InvoiceNo,IF(ItemCode&lt;&gt;$D$5,ROW(ItemCode)-1)),COUNTA($E$6:AI$6)))),"")</f>
        <v/>
      </c>
      <c r="AJ35" t="str">
        <f t="array" ref="AJ35">IFERROR(IF(SUM((InvoiceNo=$D35)*1)&lt;COUNTA($E$6:AJ$6),"",INDEX(ItemCode,SMALL(IF($D35=InvoiceNo,IF(ItemCode&lt;&gt;$D$5,ROW(ItemCode)-1)),COUNTA($E$6:AJ$6)))),"")</f>
        <v/>
      </c>
      <c r="AK35" t="str">
        <f t="array" ref="AK35">IFERROR(IF(SUM((InvoiceNo=$D35)*1)&lt;COUNTA($E$6:AK$6),"",INDEX(ItemCode,SMALL(IF($D35=InvoiceNo,IF(ItemCode&lt;&gt;$D$5,ROW(ItemCode)-1)),COUNTA($E$6:AK$6)))),"")</f>
        <v/>
      </c>
      <c r="AL35" t="str">
        <f t="array" ref="AL35">IFERROR(IF(SUM((InvoiceNo=$D35)*1)&lt;COUNTA($E$6:AL$6),"",INDEX(ItemCode,SMALL(IF($D35=InvoiceNo,IF(ItemCode&lt;&gt;$D$5,ROW(ItemCode)-1)),COUNTA($E$6:AL$6)))),"")</f>
        <v/>
      </c>
      <c r="AM35" t="str">
        <f t="array" ref="AM35">IFERROR(IF(SUM((InvoiceNo=$D35)*1)&lt;COUNTA($E$6:AM$6),"",INDEX(ItemCode,SMALL(IF($D35=InvoiceNo,IF(ItemCode&lt;&gt;$D$5,ROW(ItemCode)-1)),COUNTA($E$6:AM$6)))),"")</f>
        <v/>
      </c>
      <c r="AN35" t="str">
        <f t="array" ref="AN35">IFERROR(IF(SUM((InvoiceNo=$D35)*1)&lt;COUNTA($E$6:AN$6),"",INDEX(ItemCode,SMALL(IF($D35=InvoiceNo,IF(ItemCode&lt;&gt;$D$5,ROW(ItemCode)-1)),COUNTA($E$6:AN$6)))),"")</f>
        <v/>
      </c>
      <c r="AO35" t="str">
        <f t="array" ref="AO35">IFERROR(IF(SUM((InvoiceNo=$D35)*1)&lt;COUNTA($E$6:AO$6),"",INDEX(ItemCode,SMALL(IF($D35=InvoiceNo,IF(ItemCode&lt;&gt;$D$5,ROW(ItemCode)-1)),COUNTA($E$6:AO$6)))),"")</f>
        <v/>
      </c>
      <c r="AP35" t="str">
        <f t="array" ref="AP35">IFERROR(IF(SUM((InvoiceNo=$D35)*1)&lt;COUNTA($E$6:AP$6),"",INDEX(ItemCode,SMALL(IF($D35=InvoiceNo,IF(ItemCode&lt;&gt;$D$5,ROW(ItemCode)-1)),COUNTA($E$6:AP$6)))),"")</f>
        <v/>
      </c>
      <c r="AQ35" t="str">
        <f t="array" ref="AQ35">IFERROR(IF(SUM((InvoiceNo=$D35)*1)&lt;COUNTA($E$6:AQ$6),"",INDEX(ItemCode,SMALL(IF($D35=InvoiceNo,IF(ItemCode&lt;&gt;$D$5,ROW(ItemCode)-1)),COUNTA($E$6:AQ$6)))),"")</f>
        <v/>
      </c>
      <c r="AR35" t="str">
        <f t="array" ref="AR35">IFERROR(IF(SUM((InvoiceNo=$D35)*1)&lt;COUNTA($E$6:AR$6),"",INDEX(ItemCode,SMALL(IF($D35=InvoiceNo,IF(ItemCode&lt;&gt;$D$5,ROW(ItemCode)-1)),COUNTA($E$6:AR$6)))),"")</f>
        <v/>
      </c>
    </row>
    <row r="36" spans="2:44" x14ac:dyDescent="0.55000000000000004">
      <c r="B36" t="str">
        <f t="array" ref="B36">IF(D36="","",INDEX(BillToName,MATCH(D36,InvoiceBill,0)))</f>
        <v>CALIFORNIA AG TRANSPORT</v>
      </c>
      <c r="C36">
        <f t="array" ref="C36">IF(B36="","",SUM((B36=CustName)*(ItemCode='Model 1'!$D$5)*1))</f>
        <v>1</v>
      </c>
      <c r="D36" t="str">
        <f t="array" ref="D36">IFERROR(INDEX(InvoiceNo,SMALL(IF(ItemCode=$D$5,ROW(InvoiceNo)-1),ROW(30:30))),"")</f>
        <v>0005674</v>
      </c>
      <c r="E36" t="str">
        <f t="array" ref="E36">IFERROR(IF(SUM((InvoiceNo=$D36)*1)&lt;COUNTA($E$6:E$6),"",INDEX(ItemCode,SMALL(IF($D36=InvoiceNo,IF(ItemCode&lt;&gt;$D$5,ROW(ItemCode)-1)),COUNTA($E$6:E$6)))),"")</f>
        <v>49840</v>
      </c>
      <c r="F36" t="str">
        <f t="array" ref="F36">IFERROR(IF(SUM((InvoiceNo=$D36)*1)&lt;COUNTA($E$6:F$6),"",INDEX(ItemCode,SMALL(IF($D36=InvoiceNo,IF(ItemCode&lt;&gt;$D$5,ROW(ItemCode)-1)),COUNTA($E$6:F$6)))),"")</f>
        <v>9006C-O</v>
      </c>
      <c r="G36" t="str">
        <f t="array" ref="G36">IFERROR(IF(SUM((InvoiceNo=$D36)*1)&lt;COUNTA($E$6:G$6),"",INDEX(ItemCode,SMALL(IF($D36=InvoiceNo,IF(ItemCode&lt;&gt;$D$5,ROW(ItemCode)-1)),COUNTA($E$6:G$6)))),"")</f>
        <v>V200FP</v>
      </c>
      <c r="H36" t="str">
        <f t="array" ref="H36">IFERROR(IF(SUM((InvoiceNo=$D36)*1)&lt;COUNTA($E$6:H$6),"",INDEX(ItemCode,SMALL(IF($D36=InvoiceNo,IF(ItemCode&lt;&gt;$D$5,ROW(ItemCode)-1)),COUNTA($E$6:H$6)))),"")</f>
        <v>WGGSS60</v>
      </c>
      <c r="I36" t="str">
        <f t="array" ref="I36">IFERROR(IF(SUM((InvoiceNo=$D36)*1)&lt;COUNTA($E$6:I$6),"",INDEX(ItemCode,SMALL(IF($D36=InvoiceNo,IF(ItemCode&lt;&gt;$D$5,ROW(ItemCode)-1)),COUNTA($E$6:I$6)))),"")</f>
        <v>TT11002-VP</v>
      </c>
      <c r="J36" t="str">
        <f t="array" ref="J36">IFERROR(IF(SUM((InvoiceNo=$D36)*1)&lt;COUNTA($E$6:J$6),"",INDEX(ItemCode,SMALL(IF($D36=InvoiceNo,IF(ItemCode&lt;&gt;$D$5,ROW(ItemCode)-1)),COUNTA($E$6:J$6)))),"")</f>
        <v>TT11003-VP</v>
      </c>
      <c r="K36" t="str">
        <f t="array" ref="K36">IFERROR(IF(SUM((InvoiceNo=$D36)*1)&lt;COUNTA($E$6:K$6),"",INDEX(ItemCode,SMALL(IF($D36=InvoiceNo,IF(ItemCode&lt;&gt;$D$5,ROW(ItemCode)-1)),COUNTA($E$6:K$6)))),"")</f>
        <v>TT11004-VP</v>
      </c>
      <c r="L36" t="str">
        <f t="array" ref="L36">IFERROR(IF(SUM((InvoiceNo=$D36)*1)&lt;COUNTA($E$6:L$6),"",INDEX(ItemCode,SMALL(IF($D36=InvoiceNo,IF(ItemCode&lt;&gt;$D$5,ROW(ItemCode)-1)),COUNTA($E$6:L$6)))),"")</f>
        <v>98579-1-NYR</v>
      </c>
      <c r="M36" t="str">
        <f t="array" ref="M36">IFERROR(IF(SUM((InvoiceNo=$D36)*1)&lt;COUNTA($E$6:M$6),"",INDEX(ItemCode,SMALL(IF($D36=InvoiceNo,IF(ItemCode&lt;&gt;$D$5,ROW(ItemCode)-1)),COUNTA($E$6:M$6)))),"")</f>
        <v>CP19438-EPR</v>
      </c>
      <c r="N36" t="str">
        <f t="array" ref="N36">IFERROR(IF(SUM((InvoiceNo=$D36)*1)&lt;COUNTA($E$6:N$6),"",INDEX(ItemCode,SMALL(IF($D36=InvoiceNo,IF(ItemCode&lt;&gt;$D$5,ROW(ItemCode)-1)),COUNTA($E$6:N$6)))),"")</f>
        <v>QJ111SQ-1</v>
      </c>
      <c r="O36" t="str">
        <f t="array" ref="O36">IFERROR(IF(SUM((InvoiceNo=$D36)*1)&lt;COUNTA($E$6:O$6),"",INDEX(ItemCode,SMALL(IF($D36=InvoiceNo,IF(ItemCode&lt;&gt;$D$5,ROW(ItemCode)-1)),COUNTA($E$6:O$6)))),"")</f>
        <v>QJ111SQ-3/4</v>
      </c>
      <c r="P36" t="str">
        <f t="array" ref="P36">IFERROR(IF(SUM((InvoiceNo=$D36)*1)&lt;COUNTA($E$6:P$6),"",INDEX(ItemCode,SMALL(IF($D36=InvoiceNo,IF(ItemCode&lt;&gt;$D$5,ROW(ItemCode)-1)),COUNTA($E$6:P$6)))),"")</f>
        <v>8079-PP-50</v>
      </c>
      <c r="Q36" t="str">
        <f t="array" ref="Q36">IFERROR(IF(SUM((InvoiceNo=$D36)*1)&lt;COUNTA($E$6:Q$6),"",INDEX(ItemCode,SMALL(IF($D36=InvoiceNo,IF(ItemCode&lt;&gt;$D$5,ROW(ItemCode)-1)),COUNTA($E$6:Q$6)))),"")</f>
        <v>8079-PP-100</v>
      </c>
      <c r="R36" t="str">
        <f t="array" ref="R36">IFERROR(IF(SUM((InvoiceNo=$D36)*1)&lt;COUNTA($E$6:R$6),"",INDEX(ItemCode,SMALL(IF($D36=InvoiceNo,IF(ItemCode&lt;&gt;$D$5,ROW(ItemCode)-1)),COUNTA($E$6:R$6)))),"")</f>
        <v>18635-111-406-N</v>
      </c>
      <c r="S36" t="str">
        <f t="array" ref="S36">IFERROR(IF(SUM((InvoiceNo=$D36)*1)&lt;COUNTA($E$6:S$6),"",INDEX(ItemCode,SMALL(IF($D36=InvoiceNo,IF(ItemCode&lt;&gt;$D$5,ROW(ItemCode)-1)),COUNTA($E$6:S$6)))),"")</f>
        <v>18639-112-540-N</v>
      </c>
      <c r="T36" t="str">
        <f t="array" ref="T36">IFERROR(IF(SUM((InvoiceNo=$D36)*1)&lt;COUNTA($E$6:T$6),"",INDEX(ItemCode,SMALL(IF($D36=InvoiceNo,IF(ItemCode&lt;&gt;$D$5,ROW(ItemCode)-1)),COUNTA($E$6:T$6)))),"")</f>
        <v>18638-111-540-N</v>
      </c>
      <c r="U36" t="str">
        <f t="array" ref="U36">IFERROR(IF(SUM((InvoiceNo=$D36)*1)&lt;COUNTA($E$6:U$6),"",INDEX(ItemCode,SMALL(IF($D36=InvoiceNo,IF(ItemCode&lt;&gt;$D$5,ROW(ItemCode)-1)),COUNTA($E$6:U$6)))),"")</f>
        <v>19350-212-785-N</v>
      </c>
      <c r="V36" t="str">
        <f t="array" ref="V36">IFERROR(IF(SUM((InvoiceNo=$D36)*1)&lt;COUNTA($E$6:V$6),"",INDEX(ItemCode,SMALL(IF($D36=InvoiceNo,IF(ItemCode&lt;&gt;$D$5,ROW(ItemCode)-1)),COUNTA($E$6:V$6)))),"")</f>
        <v>19349-211-785-N</v>
      </c>
      <c r="W36" t="str">
        <f t="array" ref="W36">IFERROR(IF(SUM((InvoiceNo=$D36)*1)&lt;COUNTA($E$6:W$6),"",INDEX(ItemCode,SMALL(IF($D36=InvoiceNo,IF(ItemCode&lt;&gt;$D$5,ROW(ItemCode)-1)),COUNTA($E$6:W$6)))),"")</f>
        <v>HB038</v>
      </c>
      <c r="X36" t="str">
        <f t="array" ref="X36">IFERROR(IF(SUM((InvoiceNo=$D36)*1)&lt;COUNTA($E$6:X$6),"",INDEX(ItemCode,SMALL(IF($D36=InvoiceNo,IF(ItemCode&lt;&gt;$D$5,ROW(ItemCode)-1)),COUNTA($E$6:X$6)))),"")</f>
        <v>HB050</v>
      </c>
      <c r="Y36" t="str">
        <f t="array" ref="Y36">IFERROR(IF(SUM((InvoiceNo=$D36)*1)&lt;COUNTA($E$6:Y$6),"",INDEX(ItemCode,SMALL(IF($D36=InvoiceNo,IF(ItemCode&lt;&gt;$D$5,ROW(ItemCode)-1)),COUNTA($E$6:Y$6)))),"")</f>
        <v/>
      </c>
      <c r="Z36" t="str">
        <f t="array" ref="Z36">IFERROR(IF(SUM((InvoiceNo=$D36)*1)&lt;COUNTA($E$6:Z$6),"",INDEX(ItemCode,SMALL(IF($D36=InvoiceNo,IF(ItemCode&lt;&gt;$D$5,ROW(ItemCode)-1)),COUNTA($E$6:Z$6)))),"")</f>
        <v/>
      </c>
      <c r="AA36" t="str">
        <f t="array" ref="AA36">IFERROR(IF(SUM((InvoiceNo=$D36)*1)&lt;COUNTA($E$6:AA$6),"",INDEX(ItemCode,SMALL(IF($D36=InvoiceNo,IF(ItemCode&lt;&gt;$D$5,ROW(ItemCode)-1)),COUNTA($E$6:AA$6)))),"")</f>
        <v/>
      </c>
      <c r="AB36" t="str">
        <f t="array" ref="AB36">IFERROR(IF(SUM((InvoiceNo=$D36)*1)&lt;COUNTA($E$6:AB$6),"",INDEX(ItemCode,SMALL(IF($D36=InvoiceNo,IF(ItemCode&lt;&gt;$D$5,ROW(ItemCode)-1)),COUNTA($E$6:AB$6)))),"")</f>
        <v/>
      </c>
      <c r="AC36" t="str">
        <f t="array" ref="AC36">IFERROR(IF(SUM((InvoiceNo=$D36)*1)&lt;COUNTA($E$6:AC$6),"",INDEX(ItemCode,SMALL(IF($D36=InvoiceNo,IF(ItemCode&lt;&gt;$D$5,ROW(ItemCode)-1)),COUNTA($E$6:AC$6)))),"")</f>
        <v/>
      </c>
      <c r="AD36" t="str">
        <f t="array" ref="AD36">IFERROR(IF(SUM((InvoiceNo=$D36)*1)&lt;COUNTA($E$6:AD$6),"",INDEX(ItemCode,SMALL(IF($D36=InvoiceNo,IF(ItemCode&lt;&gt;$D$5,ROW(ItemCode)-1)),COUNTA($E$6:AD$6)))),"")</f>
        <v/>
      </c>
      <c r="AE36" t="str">
        <f t="array" ref="AE36">IFERROR(IF(SUM((InvoiceNo=$D36)*1)&lt;COUNTA($E$6:AE$6),"",INDEX(ItemCode,SMALL(IF($D36=InvoiceNo,IF(ItemCode&lt;&gt;$D$5,ROW(ItemCode)-1)),COUNTA($E$6:AE$6)))),"")</f>
        <v/>
      </c>
      <c r="AF36" t="str">
        <f t="array" ref="AF36">IFERROR(IF(SUM((InvoiceNo=$D36)*1)&lt;COUNTA($E$6:AF$6),"",INDEX(ItemCode,SMALL(IF($D36=InvoiceNo,IF(ItemCode&lt;&gt;$D$5,ROW(ItemCode)-1)),COUNTA($E$6:AF$6)))),"")</f>
        <v/>
      </c>
      <c r="AG36" t="str">
        <f t="array" ref="AG36">IFERROR(IF(SUM((InvoiceNo=$D36)*1)&lt;COUNTA($E$6:AG$6),"",INDEX(ItemCode,SMALL(IF($D36=InvoiceNo,IF(ItemCode&lt;&gt;$D$5,ROW(ItemCode)-1)),COUNTA($E$6:AG$6)))),"")</f>
        <v/>
      </c>
      <c r="AH36" t="str">
        <f t="array" ref="AH36">IFERROR(IF(SUM((InvoiceNo=$D36)*1)&lt;COUNTA($E$6:AH$6),"",INDEX(ItemCode,SMALL(IF($D36=InvoiceNo,IF(ItemCode&lt;&gt;$D$5,ROW(ItemCode)-1)),COUNTA($E$6:AH$6)))),"")</f>
        <v/>
      </c>
      <c r="AI36" t="str">
        <f t="array" ref="AI36">IFERROR(IF(SUM((InvoiceNo=$D36)*1)&lt;COUNTA($E$6:AI$6),"",INDEX(ItemCode,SMALL(IF($D36=InvoiceNo,IF(ItemCode&lt;&gt;$D$5,ROW(ItemCode)-1)),COUNTA($E$6:AI$6)))),"")</f>
        <v/>
      </c>
      <c r="AJ36" t="str">
        <f t="array" ref="AJ36">IFERROR(IF(SUM((InvoiceNo=$D36)*1)&lt;COUNTA($E$6:AJ$6),"",INDEX(ItemCode,SMALL(IF($D36=InvoiceNo,IF(ItemCode&lt;&gt;$D$5,ROW(ItemCode)-1)),COUNTA($E$6:AJ$6)))),"")</f>
        <v/>
      </c>
      <c r="AK36" t="str">
        <f t="array" ref="AK36">IFERROR(IF(SUM((InvoiceNo=$D36)*1)&lt;COUNTA($E$6:AK$6),"",INDEX(ItemCode,SMALL(IF($D36=InvoiceNo,IF(ItemCode&lt;&gt;$D$5,ROW(ItemCode)-1)),COUNTA($E$6:AK$6)))),"")</f>
        <v/>
      </c>
      <c r="AL36" t="str">
        <f t="array" ref="AL36">IFERROR(IF(SUM((InvoiceNo=$D36)*1)&lt;COUNTA($E$6:AL$6),"",INDEX(ItemCode,SMALL(IF($D36=InvoiceNo,IF(ItemCode&lt;&gt;$D$5,ROW(ItemCode)-1)),COUNTA($E$6:AL$6)))),"")</f>
        <v/>
      </c>
      <c r="AM36" t="str">
        <f t="array" ref="AM36">IFERROR(IF(SUM((InvoiceNo=$D36)*1)&lt;COUNTA($E$6:AM$6),"",INDEX(ItemCode,SMALL(IF($D36=InvoiceNo,IF(ItemCode&lt;&gt;$D$5,ROW(ItemCode)-1)),COUNTA($E$6:AM$6)))),"")</f>
        <v/>
      </c>
      <c r="AN36" t="str">
        <f t="array" ref="AN36">IFERROR(IF(SUM((InvoiceNo=$D36)*1)&lt;COUNTA($E$6:AN$6),"",INDEX(ItemCode,SMALL(IF($D36=InvoiceNo,IF(ItemCode&lt;&gt;$D$5,ROW(ItemCode)-1)),COUNTA($E$6:AN$6)))),"")</f>
        <v/>
      </c>
      <c r="AO36" t="str">
        <f t="array" ref="AO36">IFERROR(IF(SUM((InvoiceNo=$D36)*1)&lt;COUNTA($E$6:AO$6),"",INDEX(ItemCode,SMALL(IF($D36=InvoiceNo,IF(ItemCode&lt;&gt;$D$5,ROW(ItemCode)-1)),COUNTA($E$6:AO$6)))),"")</f>
        <v/>
      </c>
      <c r="AP36" t="str">
        <f t="array" ref="AP36">IFERROR(IF(SUM((InvoiceNo=$D36)*1)&lt;COUNTA($E$6:AP$6),"",INDEX(ItemCode,SMALL(IF($D36=InvoiceNo,IF(ItemCode&lt;&gt;$D$5,ROW(ItemCode)-1)),COUNTA($E$6:AP$6)))),"")</f>
        <v/>
      </c>
      <c r="AQ36" t="str">
        <f t="array" ref="AQ36">IFERROR(IF(SUM((InvoiceNo=$D36)*1)&lt;COUNTA($E$6:AQ$6),"",INDEX(ItemCode,SMALL(IF($D36=InvoiceNo,IF(ItemCode&lt;&gt;$D$5,ROW(ItemCode)-1)),COUNTA($E$6:AQ$6)))),"")</f>
        <v/>
      </c>
      <c r="AR36" t="str">
        <f t="array" ref="AR36">IFERROR(IF(SUM((InvoiceNo=$D36)*1)&lt;COUNTA($E$6:AR$6),"",INDEX(ItemCode,SMALL(IF($D36=InvoiceNo,IF(ItemCode&lt;&gt;$D$5,ROW(ItemCode)-1)),COUNTA($E$6:AR$6)))),"")</f>
        <v/>
      </c>
    </row>
    <row r="37" spans="2:44" x14ac:dyDescent="0.55000000000000004">
      <c r="B37" t="str">
        <f t="array" ref="B37">IF(D37="","",INDEX(BillToName,MATCH(D37,InvoiceBill,0)))</f>
        <v>Peter Myers</v>
      </c>
      <c r="C37">
        <f t="array" ref="C37">IF(B37="","",SUM((B37=CustName)*(ItemCode='Model 1'!$D$5)*1))</f>
        <v>2</v>
      </c>
      <c r="D37" t="str">
        <f t="array" ref="D37">IFERROR(INDEX(InvoiceNo,SMALL(IF(ItemCode=$D$5,ROW(InvoiceNo)-1),ROW(31:31))),"")</f>
        <v>0005908</v>
      </c>
      <c r="E37" t="str">
        <f t="array" ref="E37">IFERROR(IF(SUM((InvoiceNo=$D37)*1)&lt;COUNTA($E$6:E$6),"",INDEX(ItemCode,SMALL(IF($D37=InvoiceNo,IF(ItemCode&lt;&gt;$D$5,ROW(ItemCode)-1)),COUNTA($E$6:E$6)))),"")</f>
        <v>AA122-1/2-PP-50</v>
      </c>
      <c r="F37" t="str">
        <f t="array" ref="F37">IFERROR(IF(SUM((InvoiceNo=$D37)*1)&lt;COUNTA($E$6:F$6),"",INDEX(ItemCode,SMALL(IF($D37=InvoiceNo,IF(ItemCode&lt;&gt;$D$5,ROW(ItemCode)-1)),COUNTA($E$6:F$6)))),"")</f>
        <v>QJ111SQ-1-1/4-3</v>
      </c>
      <c r="G37" t="str">
        <f t="array" ref="G37">IFERROR(IF(SUM((InvoiceNo=$D37)*1)&lt;COUNTA($E$6:G$6),"",INDEX(ItemCode,SMALL(IF($D37=InvoiceNo,IF(ItemCode&lt;&gt;$D$5,ROW(ItemCode)-1)),COUNTA($E$6:G$6)))),"")</f>
        <v>HM038</v>
      </c>
      <c r="H37" t="str">
        <f t="array" ref="H37">IFERROR(IF(SUM((InvoiceNo=$D37)*1)&lt;COUNTA($E$6:H$6),"",INDEX(ItemCode,SMALL(IF($D37=InvoiceNo,IF(ItemCode&lt;&gt;$D$5,ROW(ItemCode)-1)),COUNTA($E$6:H$6)))),"")</f>
        <v>HBT038</v>
      </c>
      <c r="I37" t="str">
        <f t="array" ref="I37">IFERROR(IF(SUM((InvoiceNo=$D37)*1)&lt;COUNTA($E$6:I$6),"",INDEX(ItemCode,SMALL(IF($D37=InvoiceNo,IF(ItemCode&lt;&gt;$D$5,ROW(ItemCode)-1)),COUNTA($E$6:I$6)))),"")</f>
        <v>55215-50-EPR</v>
      </c>
      <c r="J37" t="str">
        <f t="array" ref="J37">IFERROR(IF(SUM((InvoiceNo=$D37)*1)&lt;COUNTA($E$6:J$6),"",INDEX(ItemCode,SMALL(IF($D37=InvoiceNo,IF(ItemCode&lt;&gt;$D$5,ROW(ItemCode)-1)),COUNTA($E$6:J$6)))),"")</f>
        <v>25612-2-NYR</v>
      </c>
      <c r="K37" t="str">
        <f t="array" ref="K37">IFERROR(IF(SUM((InvoiceNo=$D37)*1)&lt;COUNTA($E$6:K$6),"",INDEX(ItemCode,SMALL(IF($D37=InvoiceNo,IF(ItemCode&lt;&gt;$D$5,ROW(ItemCode)-1)),COUNTA($E$6:K$6)))),"")</f>
        <v>L85-038</v>
      </c>
      <c r="L37" t="str">
        <f t="array" ref="L37">IFERROR(IF(SUM((InvoiceNo=$D37)*1)&lt;COUNTA($E$6:L$6),"",INDEX(ItemCode,SMALL(IF($D37=InvoiceNo,IF(ItemCode&lt;&gt;$D$5,ROW(ItemCode)-1)),COUNTA($E$6:L$6)))),"")</f>
        <v>18635-111-406-N</v>
      </c>
      <c r="M37" t="str">
        <f t="array" ref="M37">IFERROR(IF(SUM((InvoiceNo=$D37)*1)&lt;COUNTA($E$6:M$6),"",INDEX(ItemCode,SMALL(IF($D37=InvoiceNo,IF(ItemCode&lt;&gt;$D$5,ROW(ItemCode)-1)),COUNTA($E$6:M$6)))),"")</f>
        <v>18637-113-406-N</v>
      </c>
      <c r="N37" t="str">
        <f t="array" ref="N37">IFERROR(IF(SUM((InvoiceNo=$D37)*1)&lt;COUNTA($E$6:N$6),"",INDEX(ItemCode,SMALL(IF($D37=InvoiceNo,IF(ItemCode&lt;&gt;$D$5,ROW(ItemCode)-1)),COUNTA($E$6:N$6)))),"")</f>
        <v>TP8006VS</v>
      </c>
      <c r="O37" t="str">
        <f t="array" ref="O37">IFERROR(IF(SUM((InvoiceNo=$D37)*1)&lt;COUNTA($E$6:O$6),"",INDEX(ItemCode,SMALL(IF($D37=InvoiceNo,IF(ItemCode&lt;&gt;$D$5,ROW(ItemCode)-1)),COUNTA($E$6:O$6)))),"")</f>
        <v>TT11005-VP</v>
      </c>
      <c r="P37" t="str">
        <f t="array" ref="P37">IFERROR(IF(SUM((InvoiceNo=$D37)*1)&lt;COUNTA($E$6:P$6),"",INDEX(ItemCode,SMALL(IF($D37=InvoiceNo,IF(ItemCode&lt;&gt;$D$5,ROW(ItemCode)-1)),COUNTA($E$6:P$6)))),"")</f>
        <v/>
      </c>
      <c r="Q37" t="str">
        <f t="array" ref="Q37">IFERROR(IF(SUM((InvoiceNo=$D37)*1)&lt;COUNTA($E$6:Q$6),"",INDEX(ItemCode,SMALL(IF($D37=InvoiceNo,IF(ItemCode&lt;&gt;$D$5,ROW(ItemCode)-1)),COUNTA($E$6:Q$6)))),"")</f>
        <v/>
      </c>
      <c r="R37" t="str">
        <f t="array" ref="R37">IFERROR(IF(SUM((InvoiceNo=$D37)*1)&lt;COUNTA($E$6:R$6),"",INDEX(ItemCode,SMALL(IF($D37=InvoiceNo,IF(ItemCode&lt;&gt;$D$5,ROW(ItemCode)-1)),COUNTA($E$6:R$6)))),"")</f>
        <v/>
      </c>
      <c r="S37" t="str">
        <f t="array" ref="S37">IFERROR(IF(SUM((InvoiceNo=$D37)*1)&lt;COUNTA($E$6:S$6),"",INDEX(ItemCode,SMALL(IF($D37=InvoiceNo,IF(ItemCode&lt;&gt;$D$5,ROW(ItemCode)-1)),COUNTA($E$6:S$6)))),"")</f>
        <v/>
      </c>
      <c r="T37" t="str">
        <f t="array" ref="T37">IFERROR(IF(SUM((InvoiceNo=$D37)*1)&lt;COUNTA($E$6:T$6),"",INDEX(ItemCode,SMALL(IF($D37=InvoiceNo,IF(ItemCode&lt;&gt;$D$5,ROW(ItemCode)-1)),COUNTA($E$6:T$6)))),"")</f>
        <v/>
      </c>
      <c r="U37" t="str">
        <f t="array" ref="U37">IFERROR(IF(SUM((InvoiceNo=$D37)*1)&lt;COUNTA($E$6:U$6),"",INDEX(ItemCode,SMALL(IF($D37=InvoiceNo,IF(ItemCode&lt;&gt;$D$5,ROW(ItemCode)-1)),COUNTA($E$6:U$6)))),"")</f>
        <v/>
      </c>
      <c r="V37" t="str">
        <f t="array" ref="V37">IFERROR(IF(SUM((InvoiceNo=$D37)*1)&lt;COUNTA($E$6:V$6),"",INDEX(ItemCode,SMALL(IF($D37=InvoiceNo,IF(ItemCode&lt;&gt;$D$5,ROW(ItemCode)-1)),COUNTA($E$6:V$6)))),"")</f>
        <v/>
      </c>
      <c r="W37" t="str">
        <f t="array" ref="W37">IFERROR(IF(SUM((InvoiceNo=$D37)*1)&lt;COUNTA($E$6:W$6),"",INDEX(ItemCode,SMALL(IF($D37=InvoiceNo,IF(ItemCode&lt;&gt;$D$5,ROW(ItemCode)-1)),COUNTA($E$6:W$6)))),"")</f>
        <v/>
      </c>
      <c r="X37" t="str">
        <f t="array" ref="X37">IFERROR(IF(SUM((InvoiceNo=$D37)*1)&lt;COUNTA($E$6:X$6),"",INDEX(ItemCode,SMALL(IF($D37=InvoiceNo,IF(ItemCode&lt;&gt;$D$5,ROW(ItemCode)-1)),COUNTA($E$6:X$6)))),"")</f>
        <v/>
      </c>
      <c r="Y37" t="str">
        <f t="array" ref="Y37">IFERROR(IF(SUM((InvoiceNo=$D37)*1)&lt;COUNTA($E$6:Y$6),"",INDEX(ItemCode,SMALL(IF($D37=InvoiceNo,IF(ItemCode&lt;&gt;$D$5,ROW(ItemCode)-1)),COUNTA($E$6:Y$6)))),"")</f>
        <v/>
      </c>
      <c r="Z37" t="str">
        <f t="array" ref="Z37">IFERROR(IF(SUM((InvoiceNo=$D37)*1)&lt;COUNTA($E$6:Z$6),"",INDEX(ItemCode,SMALL(IF($D37=InvoiceNo,IF(ItemCode&lt;&gt;$D$5,ROW(ItemCode)-1)),COUNTA($E$6:Z$6)))),"")</f>
        <v/>
      </c>
      <c r="AA37" t="str">
        <f t="array" ref="AA37">IFERROR(IF(SUM((InvoiceNo=$D37)*1)&lt;COUNTA($E$6:AA$6),"",INDEX(ItemCode,SMALL(IF($D37=InvoiceNo,IF(ItemCode&lt;&gt;$D$5,ROW(ItemCode)-1)),COUNTA($E$6:AA$6)))),"")</f>
        <v/>
      </c>
      <c r="AB37" t="str">
        <f t="array" ref="AB37">IFERROR(IF(SUM((InvoiceNo=$D37)*1)&lt;COUNTA($E$6:AB$6),"",INDEX(ItemCode,SMALL(IF($D37=InvoiceNo,IF(ItemCode&lt;&gt;$D$5,ROW(ItemCode)-1)),COUNTA($E$6:AB$6)))),"")</f>
        <v/>
      </c>
      <c r="AC37" t="str">
        <f t="array" ref="AC37">IFERROR(IF(SUM((InvoiceNo=$D37)*1)&lt;COUNTA($E$6:AC$6),"",INDEX(ItemCode,SMALL(IF($D37=InvoiceNo,IF(ItemCode&lt;&gt;$D$5,ROW(ItemCode)-1)),COUNTA($E$6:AC$6)))),"")</f>
        <v/>
      </c>
      <c r="AD37" t="str">
        <f t="array" ref="AD37">IFERROR(IF(SUM((InvoiceNo=$D37)*1)&lt;COUNTA($E$6:AD$6),"",INDEX(ItemCode,SMALL(IF($D37=InvoiceNo,IF(ItemCode&lt;&gt;$D$5,ROW(ItemCode)-1)),COUNTA($E$6:AD$6)))),"")</f>
        <v/>
      </c>
      <c r="AE37" t="str">
        <f t="array" ref="AE37">IFERROR(IF(SUM((InvoiceNo=$D37)*1)&lt;COUNTA($E$6:AE$6),"",INDEX(ItemCode,SMALL(IF($D37=InvoiceNo,IF(ItemCode&lt;&gt;$D$5,ROW(ItemCode)-1)),COUNTA($E$6:AE$6)))),"")</f>
        <v/>
      </c>
      <c r="AF37" t="str">
        <f t="array" ref="AF37">IFERROR(IF(SUM((InvoiceNo=$D37)*1)&lt;COUNTA($E$6:AF$6),"",INDEX(ItemCode,SMALL(IF($D37=InvoiceNo,IF(ItemCode&lt;&gt;$D$5,ROW(ItemCode)-1)),COUNTA($E$6:AF$6)))),"")</f>
        <v/>
      </c>
      <c r="AG37" t="str">
        <f t="array" ref="AG37">IFERROR(IF(SUM((InvoiceNo=$D37)*1)&lt;COUNTA($E$6:AG$6),"",INDEX(ItemCode,SMALL(IF($D37=InvoiceNo,IF(ItemCode&lt;&gt;$D$5,ROW(ItemCode)-1)),COUNTA($E$6:AG$6)))),"")</f>
        <v/>
      </c>
      <c r="AH37" t="str">
        <f t="array" ref="AH37">IFERROR(IF(SUM((InvoiceNo=$D37)*1)&lt;COUNTA($E$6:AH$6),"",INDEX(ItemCode,SMALL(IF($D37=InvoiceNo,IF(ItemCode&lt;&gt;$D$5,ROW(ItemCode)-1)),COUNTA($E$6:AH$6)))),"")</f>
        <v/>
      </c>
      <c r="AI37" t="str">
        <f t="array" ref="AI37">IFERROR(IF(SUM((InvoiceNo=$D37)*1)&lt;COUNTA($E$6:AI$6),"",INDEX(ItemCode,SMALL(IF($D37=InvoiceNo,IF(ItemCode&lt;&gt;$D$5,ROW(ItemCode)-1)),COUNTA($E$6:AI$6)))),"")</f>
        <v/>
      </c>
      <c r="AJ37" t="str">
        <f t="array" ref="AJ37">IFERROR(IF(SUM((InvoiceNo=$D37)*1)&lt;COUNTA($E$6:AJ$6),"",INDEX(ItemCode,SMALL(IF($D37=InvoiceNo,IF(ItemCode&lt;&gt;$D$5,ROW(ItemCode)-1)),COUNTA($E$6:AJ$6)))),"")</f>
        <v/>
      </c>
      <c r="AK37" t="str">
        <f t="array" ref="AK37">IFERROR(IF(SUM((InvoiceNo=$D37)*1)&lt;COUNTA($E$6:AK$6),"",INDEX(ItemCode,SMALL(IF($D37=InvoiceNo,IF(ItemCode&lt;&gt;$D$5,ROW(ItemCode)-1)),COUNTA($E$6:AK$6)))),"")</f>
        <v/>
      </c>
      <c r="AL37" t="str">
        <f t="array" ref="AL37">IFERROR(IF(SUM((InvoiceNo=$D37)*1)&lt;COUNTA($E$6:AL$6),"",INDEX(ItemCode,SMALL(IF($D37=InvoiceNo,IF(ItemCode&lt;&gt;$D$5,ROW(ItemCode)-1)),COUNTA($E$6:AL$6)))),"")</f>
        <v/>
      </c>
      <c r="AM37" t="str">
        <f t="array" ref="AM37">IFERROR(IF(SUM((InvoiceNo=$D37)*1)&lt;COUNTA($E$6:AM$6),"",INDEX(ItemCode,SMALL(IF($D37=InvoiceNo,IF(ItemCode&lt;&gt;$D$5,ROW(ItemCode)-1)),COUNTA($E$6:AM$6)))),"")</f>
        <v/>
      </c>
      <c r="AN37" t="str">
        <f t="array" ref="AN37">IFERROR(IF(SUM((InvoiceNo=$D37)*1)&lt;COUNTA($E$6:AN$6),"",INDEX(ItemCode,SMALL(IF($D37=InvoiceNo,IF(ItemCode&lt;&gt;$D$5,ROW(ItemCode)-1)),COUNTA($E$6:AN$6)))),"")</f>
        <v/>
      </c>
      <c r="AO37" t="str">
        <f t="array" ref="AO37">IFERROR(IF(SUM((InvoiceNo=$D37)*1)&lt;COUNTA($E$6:AO$6),"",INDEX(ItemCode,SMALL(IF($D37=InvoiceNo,IF(ItemCode&lt;&gt;$D$5,ROW(ItemCode)-1)),COUNTA($E$6:AO$6)))),"")</f>
        <v/>
      </c>
      <c r="AP37" t="str">
        <f t="array" ref="AP37">IFERROR(IF(SUM((InvoiceNo=$D37)*1)&lt;COUNTA($E$6:AP$6),"",INDEX(ItemCode,SMALL(IF($D37=InvoiceNo,IF(ItemCode&lt;&gt;$D$5,ROW(ItemCode)-1)),COUNTA($E$6:AP$6)))),"")</f>
        <v/>
      </c>
      <c r="AQ37" t="str">
        <f t="array" ref="AQ37">IFERROR(IF(SUM((InvoiceNo=$D37)*1)&lt;COUNTA($E$6:AQ$6),"",INDEX(ItemCode,SMALL(IF($D37=InvoiceNo,IF(ItemCode&lt;&gt;$D$5,ROW(ItemCode)-1)),COUNTA($E$6:AQ$6)))),"")</f>
        <v/>
      </c>
      <c r="AR37" t="str">
        <f t="array" ref="AR37">IFERROR(IF(SUM((InvoiceNo=$D37)*1)&lt;COUNTA($E$6:AR$6),"",INDEX(ItemCode,SMALL(IF($D37=InvoiceNo,IF(ItemCode&lt;&gt;$D$5,ROW(ItemCode)-1)),COUNTA($E$6:AR$6)))),"")</f>
        <v/>
      </c>
    </row>
    <row r="38" spans="2:44" x14ac:dyDescent="0.55000000000000004">
      <c r="B38" t="str">
        <f t="array" ref="B38">IF(D38="","",INDEX(BillToName,MATCH(D38,InvoiceBill,0)))</f>
        <v>Jim Raines</v>
      </c>
      <c r="C38">
        <f t="array" ref="C38">IF(B38="","",SUM((B38=CustName)*(ItemCode='Model 1'!$D$5)*1))</f>
        <v>1</v>
      </c>
      <c r="D38" t="str">
        <f t="array" ref="D38">IFERROR(INDEX(InvoiceNo,SMALL(IF(ItemCode=$D$5,ROW(InvoiceNo)-1),ROW(32:32))),"")</f>
        <v>0005919</v>
      </c>
      <c r="E38" t="str">
        <f t="array" ref="E38">IFERROR(IF(SUM((InvoiceNo=$D38)*1)&lt;COUNTA($E$6:E$6),"",INDEX(ItemCode,SMALL(IF($D38=InvoiceNo,IF(ItemCode&lt;&gt;$D$5,ROW(ItemCode)-1)),COUNTA($E$6:E$6)))),"")</f>
        <v>98579-1-NYR</v>
      </c>
      <c r="F38" t="str">
        <f t="array" ref="F38">IFERROR(IF(SUM((InvoiceNo=$D38)*1)&lt;COUNTA($E$6:F$6),"",INDEX(ItemCode,SMALL(IF($D38=InvoiceNo,IF(ItemCode&lt;&gt;$D$5,ROW(ItemCode)-1)),COUNTA($E$6:F$6)))),"")</f>
        <v>AA18-AL2</v>
      </c>
      <c r="G38" t="str">
        <f t="array" ref="G38">IFERROR(IF(SUM((InvoiceNo=$D38)*1)&lt;COUNTA($E$6:G$6),"",INDEX(ItemCode,SMALL(IF($D38=InvoiceNo,IF(ItemCode&lt;&gt;$D$5,ROW(ItemCode)-1)),COUNTA($E$6:G$6)))),"")</f>
        <v>CP18999-EPR</v>
      </c>
      <c r="H38" t="str">
        <f t="array" ref="H38">IFERROR(IF(SUM((InvoiceNo=$D38)*1)&lt;COUNTA($E$6:H$6),"",INDEX(ItemCode,SMALL(IF($D38=InvoiceNo,IF(ItemCode&lt;&gt;$D$5,ROW(ItemCode)-1)),COUNTA($E$6:H$6)))),"")</f>
        <v>22251-311-375-N</v>
      </c>
      <c r="I38" t="str">
        <f t="array" ref="I38">IFERROR(IF(SUM((InvoiceNo=$D38)*1)&lt;COUNTA($E$6:I$6),"",INDEX(ItemCode,SMALL(IF($D38=InvoiceNo,IF(ItemCode&lt;&gt;$D$5,ROW(ItemCode)-1)),COUNTA($E$6:I$6)))),"")</f>
        <v>AI3070-02VP</v>
      </c>
      <c r="J38" t="str">
        <f t="array" ref="J38">IFERROR(IF(SUM((InvoiceNo=$D38)*1)&lt;COUNTA($E$6:J$6),"",INDEX(ItemCode,SMALL(IF($D38=InvoiceNo,IF(ItemCode&lt;&gt;$D$5,ROW(ItemCode)-1)),COUNTA($E$6:J$6)))),"")</f>
        <v/>
      </c>
      <c r="K38" t="str">
        <f t="array" ref="K38">IFERROR(IF(SUM((InvoiceNo=$D38)*1)&lt;COUNTA($E$6:K$6),"",INDEX(ItemCode,SMALL(IF($D38=InvoiceNo,IF(ItemCode&lt;&gt;$D$5,ROW(ItemCode)-1)),COUNTA($E$6:K$6)))),"")</f>
        <v/>
      </c>
      <c r="L38" t="str">
        <f t="array" ref="L38">IFERROR(IF(SUM((InvoiceNo=$D38)*1)&lt;COUNTA($E$6:L$6),"",INDEX(ItemCode,SMALL(IF($D38=InvoiceNo,IF(ItemCode&lt;&gt;$D$5,ROW(ItemCode)-1)),COUNTA($E$6:L$6)))),"")</f>
        <v/>
      </c>
      <c r="M38" t="str">
        <f t="array" ref="M38">IFERROR(IF(SUM((InvoiceNo=$D38)*1)&lt;COUNTA($E$6:M$6),"",INDEX(ItemCode,SMALL(IF($D38=InvoiceNo,IF(ItemCode&lt;&gt;$D$5,ROW(ItemCode)-1)),COUNTA($E$6:M$6)))),"")</f>
        <v/>
      </c>
      <c r="N38" t="str">
        <f t="array" ref="N38">IFERROR(IF(SUM((InvoiceNo=$D38)*1)&lt;COUNTA($E$6:N$6),"",INDEX(ItemCode,SMALL(IF($D38=InvoiceNo,IF(ItemCode&lt;&gt;$D$5,ROW(ItemCode)-1)),COUNTA($E$6:N$6)))),"")</f>
        <v/>
      </c>
      <c r="O38" t="str">
        <f t="array" ref="O38">IFERROR(IF(SUM((InvoiceNo=$D38)*1)&lt;COUNTA($E$6:O$6),"",INDEX(ItemCode,SMALL(IF($D38=InvoiceNo,IF(ItemCode&lt;&gt;$D$5,ROW(ItemCode)-1)),COUNTA($E$6:O$6)))),"")</f>
        <v/>
      </c>
      <c r="P38" t="str">
        <f t="array" ref="P38">IFERROR(IF(SUM((InvoiceNo=$D38)*1)&lt;COUNTA($E$6:P$6),"",INDEX(ItemCode,SMALL(IF($D38=InvoiceNo,IF(ItemCode&lt;&gt;$D$5,ROW(ItemCode)-1)),COUNTA($E$6:P$6)))),"")</f>
        <v/>
      </c>
      <c r="Q38" t="str">
        <f t="array" ref="Q38">IFERROR(IF(SUM((InvoiceNo=$D38)*1)&lt;COUNTA($E$6:Q$6),"",INDEX(ItemCode,SMALL(IF($D38=InvoiceNo,IF(ItemCode&lt;&gt;$D$5,ROW(ItemCode)-1)),COUNTA($E$6:Q$6)))),"")</f>
        <v/>
      </c>
      <c r="R38" t="str">
        <f t="array" ref="R38">IFERROR(IF(SUM((InvoiceNo=$D38)*1)&lt;COUNTA($E$6:R$6),"",INDEX(ItemCode,SMALL(IF($D38=InvoiceNo,IF(ItemCode&lt;&gt;$D$5,ROW(ItemCode)-1)),COUNTA($E$6:R$6)))),"")</f>
        <v/>
      </c>
      <c r="S38" t="str">
        <f t="array" ref="S38">IFERROR(IF(SUM((InvoiceNo=$D38)*1)&lt;COUNTA($E$6:S$6),"",INDEX(ItemCode,SMALL(IF($D38=InvoiceNo,IF(ItemCode&lt;&gt;$D$5,ROW(ItemCode)-1)),COUNTA($E$6:S$6)))),"")</f>
        <v/>
      </c>
      <c r="T38" t="str">
        <f t="array" ref="T38">IFERROR(IF(SUM((InvoiceNo=$D38)*1)&lt;COUNTA($E$6:T$6),"",INDEX(ItemCode,SMALL(IF($D38=InvoiceNo,IF(ItemCode&lt;&gt;$D$5,ROW(ItemCode)-1)),COUNTA($E$6:T$6)))),"")</f>
        <v/>
      </c>
      <c r="U38" t="str">
        <f t="array" ref="U38">IFERROR(IF(SUM((InvoiceNo=$D38)*1)&lt;COUNTA($E$6:U$6),"",INDEX(ItemCode,SMALL(IF($D38=InvoiceNo,IF(ItemCode&lt;&gt;$D$5,ROW(ItemCode)-1)),COUNTA($E$6:U$6)))),"")</f>
        <v/>
      </c>
      <c r="V38" t="str">
        <f t="array" ref="V38">IFERROR(IF(SUM((InvoiceNo=$D38)*1)&lt;COUNTA($E$6:V$6),"",INDEX(ItemCode,SMALL(IF($D38=InvoiceNo,IF(ItemCode&lt;&gt;$D$5,ROW(ItemCode)-1)),COUNTA($E$6:V$6)))),"")</f>
        <v/>
      </c>
      <c r="W38" t="str">
        <f t="array" ref="W38">IFERROR(IF(SUM((InvoiceNo=$D38)*1)&lt;COUNTA($E$6:W$6),"",INDEX(ItemCode,SMALL(IF($D38=InvoiceNo,IF(ItemCode&lt;&gt;$D$5,ROW(ItemCode)-1)),COUNTA($E$6:W$6)))),"")</f>
        <v/>
      </c>
      <c r="X38" t="str">
        <f t="array" ref="X38">IFERROR(IF(SUM((InvoiceNo=$D38)*1)&lt;COUNTA($E$6:X$6),"",INDEX(ItemCode,SMALL(IF($D38=InvoiceNo,IF(ItemCode&lt;&gt;$D$5,ROW(ItemCode)-1)),COUNTA($E$6:X$6)))),"")</f>
        <v/>
      </c>
      <c r="Y38" t="str">
        <f t="array" ref="Y38">IFERROR(IF(SUM((InvoiceNo=$D38)*1)&lt;COUNTA($E$6:Y$6),"",INDEX(ItemCode,SMALL(IF($D38=InvoiceNo,IF(ItemCode&lt;&gt;$D$5,ROW(ItemCode)-1)),COUNTA($E$6:Y$6)))),"")</f>
        <v/>
      </c>
      <c r="Z38" t="str">
        <f t="array" ref="Z38">IFERROR(IF(SUM((InvoiceNo=$D38)*1)&lt;COUNTA($E$6:Z$6),"",INDEX(ItemCode,SMALL(IF($D38=InvoiceNo,IF(ItemCode&lt;&gt;$D$5,ROW(ItemCode)-1)),COUNTA($E$6:Z$6)))),"")</f>
        <v/>
      </c>
      <c r="AA38" t="str">
        <f t="array" ref="AA38">IFERROR(IF(SUM((InvoiceNo=$D38)*1)&lt;COUNTA($E$6:AA$6),"",INDEX(ItemCode,SMALL(IF($D38=InvoiceNo,IF(ItemCode&lt;&gt;$D$5,ROW(ItemCode)-1)),COUNTA($E$6:AA$6)))),"")</f>
        <v/>
      </c>
      <c r="AB38" t="str">
        <f t="array" ref="AB38">IFERROR(IF(SUM((InvoiceNo=$D38)*1)&lt;COUNTA($E$6:AB$6),"",INDEX(ItemCode,SMALL(IF($D38=InvoiceNo,IF(ItemCode&lt;&gt;$D$5,ROW(ItemCode)-1)),COUNTA($E$6:AB$6)))),"")</f>
        <v/>
      </c>
      <c r="AC38" t="str">
        <f t="array" ref="AC38">IFERROR(IF(SUM((InvoiceNo=$D38)*1)&lt;COUNTA($E$6:AC$6),"",INDEX(ItemCode,SMALL(IF($D38=InvoiceNo,IF(ItemCode&lt;&gt;$D$5,ROW(ItemCode)-1)),COUNTA($E$6:AC$6)))),"")</f>
        <v/>
      </c>
      <c r="AD38" t="str">
        <f t="array" ref="AD38">IFERROR(IF(SUM((InvoiceNo=$D38)*1)&lt;COUNTA($E$6:AD$6),"",INDEX(ItemCode,SMALL(IF($D38=InvoiceNo,IF(ItemCode&lt;&gt;$D$5,ROW(ItemCode)-1)),COUNTA($E$6:AD$6)))),"")</f>
        <v/>
      </c>
      <c r="AE38" t="str">
        <f t="array" ref="AE38">IFERROR(IF(SUM((InvoiceNo=$D38)*1)&lt;COUNTA($E$6:AE$6),"",INDEX(ItemCode,SMALL(IF($D38=InvoiceNo,IF(ItemCode&lt;&gt;$D$5,ROW(ItemCode)-1)),COUNTA($E$6:AE$6)))),"")</f>
        <v/>
      </c>
      <c r="AF38" t="str">
        <f t="array" ref="AF38">IFERROR(IF(SUM((InvoiceNo=$D38)*1)&lt;COUNTA($E$6:AF$6),"",INDEX(ItemCode,SMALL(IF($D38=InvoiceNo,IF(ItemCode&lt;&gt;$D$5,ROW(ItemCode)-1)),COUNTA($E$6:AF$6)))),"")</f>
        <v/>
      </c>
      <c r="AG38" t="str">
        <f t="array" ref="AG38">IFERROR(IF(SUM((InvoiceNo=$D38)*1)&lt;COUNTA($E$6:AG$6),"",INDEX(ItemCode,SMALL(IF($D38=InvoiceNo,IF(ItemCode&lt;&gt;$D$5,ROW(ItemCode)-1)),COUNTA($E$6:AG$6)))),"")</f>
        <v/>
      </c>
      <c r="AH38" t="str">
        <f t="array" ref="AH38">IFERROR(IF(SUM((InvoiceNo=$D38)*1)&lt;COUNTA($E$6:AH$6),"",INDEX(ItemCode,SMALL(IF($D38=InvoiceNo,IF(ItemCode&lt;&gt;$D$5,ROW(ItemCode)-1)),COUNTA($E$6:AH$6)))),"")</f>
        <v/>
      </c>
      <c r="AI38" t="str">
        <f t="array" ref="AI38">IFERROR(IF(SUM((InvoiceNo=$D38)*1)&lt;COUNTA($E$6:AI$6),"",INDEX(ItemCode,SMALL(IF($D38=InvoiceNo,IF(ItemCode&lt;&gt;$D$5,ROW(ItemCode)-1)),COUNTA($E$6:AI$6)))),"")</f>
        <v/>
      </c>
      <c r="AJ38" t="str">
        <f t="array" ref="AJ38">IFERROR(IF(SUM((InvoiceNo=$D38)*1)&lt;COUNTA($E$6:AJ$6),"",INDEX(ItemCode,SMALL(IF($D38=InvoiceNo,IF(ItemCode&lt;&gt;$D$5,ROW(ItemCode)-1)),COUNTA($E$6:AJ$6)))),"")</f>
        <v/>
      </c>
      <c r="AK38" t="str">
        <f t="array" ref="AK38">IFERROR(IF(SUM((InvoiceNo=$D38)*1)&lt;COUNTA($E$6:AK$6),"",INDEX(ItemCode,SMALL(IF($D38=InvoiceNo,IF(ItemCode&lt;&gt;$D$5,ROW(ItemCode)-1)),COUNTA($E$6:AK$6)))),"")</f>
        <v/>
      </c>
      <c r="AL38" t="str">
        <f t="array" ref="AL38">IFERROR(IF(SUM((InvoiceNo=$D38)*1)&lt;COUNTA($E$6:AL$6),"",INDEX(ItemCode,SMALL(IF($D38=InvoiceNo,IF(ItemCode&lt;&gt;$D$5,ROW(ItemCode)-1)),COUNTA($E$6:AL$6)))),"")</f>
        <v/>
      </c>
      <c r="AM38" t="str">
        <f t="array" ref="AM38">IFERROR(IF(SUM((InvoiceNo=$D38)*1)&lt;COUNTA($E$6:AM$6),"",INDEX(ItemCode,SMALL(IF($D38=InvoiceNo,IF(ItemCode&lt;&gt;$D$5,ROW(ItemCode)-1)),COUNTA($E$6:AM$6)))),"")</f>
        <v/>
      </c>
      <c r="AN38" t="str">
        <f t="array" ref="AN38">IFERROR(IF(SUM((InvoiceNo=$D38)*1)&lt;COUNTA($E$6:AN$6),"",INDEX(ItemCode,SMALL(IF($D38=InvoiceNo,IF(ItemCode&lt;&gt;$D$5,ROW(ItemCode)-1)),COUNTA($E$6:AN$6)))),"")</f>
        <v/>
      </c>
      <c r="AO38" t="str">
        <f t="array" ref="AO38">IFERROR(IF(SUM((InvoiceNo=$D38)*1)&lt;COUNTA($E$6:AO$6),"",INDEX(ItemCode,SMALL(IF($D38=InvoiceNo,IF(ItemCode&lt;&gt;$D$5,ROW(ItemCode)-1)),COUNTA($E$6:AO$6)))),"")</f>
        <v/>
      </c>
      <c r="AP38" t="str">
        <f t="array" ref="AP38">IFERROR(IF(SUM((InvoiceNo=$D38)*1)&lt;COUNTA($E$6:AP$6),"",INDEX(ItemCode,SMALL(IF($D38=InvoiceNo,IF(ItemCode&lt;&gt;$D$5,ROW(ItemCode)-1)),COUNTA($E$6:AP$6)))),"")</f>
        <v/>
      </c>
      <c r="AQ38" t="str">
        <f t="array" ref="AQ38">IFERROR(IF(SUM((InvoiceNo=$D38)*1)&lt;COUNTA($E$6:AQ$6),"",INDEX(ItemCode,SMALL(IF($D38=InvoiceNo,IF(ItemCode&lt;&gt;$D$5,ROW(ItemCode)-1)),COUNTA($E$6:AQ$6)))),"")</f>
        <v/>
      </c>
      <c r="AR38" t="str">
        <f t="array" ref="AR38">IFERROR(IF(SUM((InvoiceNo=$D38)*1)&lt;COUNTA($E$6:AR$6),"",INDEX(ItemCode,SMALL(IF($D38=InvoiceNo,IF(ItemCode&lt;&gt;$D$5,ROW(ItemCode)-1)),COUNTA($E$6:AR$6)))),"")</f>
        <v/>
      </c>
    </row>
    <row r="39" spans="2:44" x14ac:dyDescent="0.55000000000000004">
      <c r="B39" t="str">
        <f t="array" ref="B39">IF(D39="","",INDEX(BillToName,MATCH(D39,InvoiceBill,0)))</f>
        <v/>
      </c>
      <c r="C39" t="str">
        <f t="array" ref="C39">IF(B39="","",SUM((B39=CustName)*(ItemCode='Model 1'!$D$5)*1))</f>
        <v/>
      </c>
      <c r="D39" t="str">
        <f t="array" ref="D39">IFERROR(INDEX(InvoiceNo,SMALL(IF(ItemCode=$D$5,ROW(InvoiceNo)-1),ROW(33:33))),"")</f>
        <v/>
      </c>
      <c r="E39" t="str">
        <f t="array" ref="E39">IFERROR(IF(SUM((InvoiceNo=$D39)*1)&lt;COUNTA($E$6:E$6),"",INDEX(ItemCode,SMALL(IF($D39=InvoiceNo,IF(ItemCode&lt;&gt;$D$5,ROW(ItemCode)-1)),COUNTA($E$6:E$6)))),"")</f>
        <v/>
      </c>
      <c r="F39" t="str">
        <f t="array" ref="F39">IFERROR(IF(SUM((InvoiceNo=$D39)*1)&lt;COUNTA($E$6:F$6),"",INDEX(ItemCode,SMALL(IF($D39=InvoiceNo,IF(ItemCode&lt;&gt;$D$5,ROW(ItemCode)-1)),COUNTA($E$6:F$6)))),"")</f>
        <v/>
      </c>
      <c r="G39" t="str">
        <f t="array" ref="G39">IFERROR(IF(SUM((InvoiceNo=$D39)*1)&lt;COUNTA($E$6:G$6),"",INDEX(ItemCode,SMALL(IF($D39=InvoiceNo,IF(ItemCode&lt;&gt;$D$5,ROW(ItemCode)-1)),COUNTA($E$6:G$6)))),"")</f>
        <v/>
      </c>
      <c r="H39" t="str">
        <f t="array" ref="H39">IFERROR(IF(SUM((InvoiceNo=$D39)*1)&lt;COUNTA($E$6:H$6),"",INDEX(ItemCode,SMALL(IF($D39=InvoiceNo,IF(ItemCode&lt;&gt;$D$5,ROW(ItemCode)-1)),COUNTA($E$6:H$6)))),"")</f>
        <v/>
      </c>
      <c r="I39" t="str">
        <f t="array" ref="I39">IFERROR(IF(SUM((InvoiceNo=$D39)*1)&lt;COUNTA($E$6:I$6),"",INDEX(ItemCode,SMALL(IF($D39=InvoiceNo,IF(ItemCode&lt;&gt;$D$5,ROW(ItemCode)-1)),COUNTA($E$6:I$6)))),"")</f>
        <v/>
      </c>
      <c r="J39" t="str">
        <f t="array" ref="J39">IFERROR(IF(SUM((InvoiceNo=$D39)*1)&lt;COUNTA($E$6:J$6),"",INDEX(ItemCode,SMALL(IF($D39=InvoiceNo,IF(ItemCode&lt;&gt;$D$5,ROW(ItemCode)-1)),COUNTA($E$6:J$6)))),"")</f>
        <v/>
      </c>
      <c r="K39" t="str">
        <f t="array" ref="K39">IFERROR(IF(SUM((InvoiceNo=$D39)*1)&lt;COUNTA($E$6:K$6),"",INDEX(ItemCode,SMALL(IF($D39=InvoiceNo,IF(ItemCode&lt;&gt;$D$5,ROW(ItemCode)-1)),COUNTA($E$6:K$6)))),"")</f>
        <v/>
      </c>
      <c r="L39" t="str">
        <f t="array" ref="L39">IFERROR(IF(SUM((InvoiceNo=$D39)*1)&lt;COUNTA($E$6:L$6),"",INDEX(ItemCode,SMALL(IF($D39=InvoiceNo,IF(ItemCode&lt;&gt;$D$5,ROW(ItemCode)-1)),COUNTA($E$6:L$6)))),"")</f>
        <v/>
      </c>
      <c r="M39" t="str">
        <f t="array" ref="M39">IFERROR(IF(SUM((InvoiceNo=$D39)*1)&lt;COUNTA($E$6:M$6),"",INDEX(ItemCode,SMALL(IF($D39=InvoiceNo,IF(ItemCode&lt;&gt;$D$5,ROW(ItemCode)-1)),COUNTA($E$6:M$6)))),"")</f>
        <v/>
      </c>
      <c r="N39" t="str">
        <f t="array" ref="N39">IFERROR(IF(SUM((InvoiceNo=$D39)*1)&lt;COUNTA($E$6:N$6),"",INDEX(ItemCode,SMALL(IF($D39=InvoiceNo,IF(ItemCode&lt;&gt;$D$5,ROW(ItemCode)-1)),COUNTA($E$6:N$6)))),"")</f>
        <v/>
      </c>
      <c r="O39" t="str">
        <f t="array" ref="O39">IFERROR(IF(SUM((InvoiceNo=$D39)*1)&lt;COUNTA($E$6:O$6),"",INDEX(ItemCode,SMALL(IF($D39=InvoiceNo,IF(ItemCode&lt;&gt;$D$5,ROW(ItemCode)-1)),COUNTA($E$6:O$6)))),"")</f>
        <v/>
      </c>
      <c r="P39" t="str">
        <f t="array" ref="P39">IFERROR(IF(SUM((InvoiceNo=$D39)*1)&lt;COUNTA($E$6:P$6),"",INDEX(ItemCode,SMALL(IF($D39=InvoiceNo,IF(ItemCode&lt;&gt;$D$5,ROW(ItemCode)-1)),COUNTA($E$6:P$6)))),"")</f>
        <v/>
      </c>
      <c r="Q39" t="str">
        <f t="array" ref="Q39">IFERROR(IF(SUM((InvoiceNo=$D39)*1)&lt;COUNTA($E$6:Q$6),"",INDEX(ItemCode,SMALL(IF($D39=InvoiceNo,IF(ItemCode&lt;&gt;$D$5,ROW(ItemCode)-1)),COUNTA($E$6:Q$6)))),"")</f>
        <v/>
      </c>
      <c r="R39" t="str">
        <f t="array" ref="R39">IFERROR(IF(SUM((InvoiceNo=$D39)*1)&lt;COUNTA($E$6:R$6),"",INDEX(ItemCode,SMALL(IF($D39=InvoiceNo,IF(ItemCode&lt;&gt;$D$5,ROW(ItemCode)-1)),COUNTA($E$6:R$6)))),"")</f>
        <v/>
      </c>
      <c r="S39" t="str">
        <f t="array" ref="S39">IFERROR(IF(SUM((InvoiceNo=$D39)*1)&lt;COUNTA($E$6:S$6),"",INDEX(ItemCode,SMALL(IF($D39=InvoiceNo,IF(ItemCode&lt;&gt;$D$5,ROW(ItemCode)-1)),COUNTA($E$6:S$6)))),"")</f>
        <v/>
      </c>
      <c r="T39" t="str">
        <f t="array" ref="T39">IFERROR(IF(SUM((InvoiceNo=$D39)*1)&lt;COUNTA($E$6:T$6),"",INDEX(ItemCode,SMALL(IF($D39=InvoiceNo,IF(ItemCode&lt;&gt;$D$5,ROW(ItemCode)-1)),COUNTA($E$6:T$6)))),"")</f>
        <v/>
      </c>
      <c r="U39" t="str">
        <f t="array" ref="U39">IFERROR(IF(SUM((InvoiceNo=$D39)*1)&lt;COUNTA($E$6:U$6),"",INDEX(ItemCode,SMALL(IF($D39=InvoiceNo,IF(ItemCode&lt;&gt;$D$5,ROW(ItemCode)-1)),COUNTA($E$6:U$6)))),"")</f>
        <v/>
      </c>
      <c r="V39" t="str">
        <f t="array" ref="V39">IFERROR(IF(SUM((InvoiceNo=$D39)*1)&lt;COUNTA($E$6:V$6),"",INDEX(ItemCode,SMALL(IF($D39=InvoiceNo,IF(ItemCode&lt;&gt;$D$5,ROW(ItemCode)-1)),COUNTA($E$6:V$6)))),"")</f>
        <v/>
      </c>
      <c r="W39" t="str">
        <f t="array" ref="W39">IFERROR(IF(SUM((InvoiceNo=$D39)*1)&lt;COUNTA($E$6:W$6),"",INDEX(ItemCode,SMALL(IF($D39=InvoiceNo,IF(ItemCode&lt;&gt;$D$5,ROW(ItemCode)-1)),COUNTA($E$6:W$6)))),"")</f>
        <v/>
      </c>
      <c r="X39" t="str">
        <f t="array" ref="X39">IFERROR(IF(SUM((InvoiceNo=$D39)*1)&lt;COUNTA($E$6:X$6),"",INDEX(ItemCode,SMALL(IF($D39=InvoiceNo,IF(ItemCode&lt;&gt;$D$5,ROW(ItemCode)-1)),COUNTA($E$6:X$6)))),"")</f>
        <v/>
      </c>
      <c r="Y39" t="str">
        <f t="array" ref="Y39">IFERROR(IF(SUM((InvoiceNo=$D39)*1)&lt;COUNTA($E$6:Y$6),"",INDEX(ItemCode,SMALL(IF($D39=InvoiceNo,IF(ItemCode&lt;&gt;$D$5,ROW(ItemCode)-1)),COUNTA($E$6:Y$6)))),"")</f>
        <v/>
      </c>
      <c r="Z39" t="str">
        <f t="array" ref="Z39">IFERROR(IF(SUM((InvoiceNo=$D39)*1)&lt;COUNTA($E$6:Z$6),"",INDEX(ItemCode,SMALL(IF($D39=InvoiceNo,IF(ItemCode&lt;&gt;$D$5,ROW(ItemCode)-1)),COUNTA($E$6:Z$6)))),"")</f>
        <v/>
      </c>
      <c r="AA39" t="str">
        <f t="array" ref="AA39">IFERROR(IF(SUM((InvoiceNo=$D39)*1)&lt;COUNTA($E$6:AA$6),"",INDEX(ItemCode,SMALL(IF($D39=InvoiceNo,IF(ItemCode&lt;&gt;$D$5,ROW(ItemCode)-1)),COUNTA($E$6:AA$6)))),"")</f>
        <v/>
      </c>
      <c r="AB39" t="str">
        <f t="array" ref="AB39">IFERROR(IF(SUM((InvoiceNo=$D39)*1)&lt;COUNTA($E$6:AB$6),"",INDEX(ItemCode,SMALL(IF($D39=InvoiceNo,IF(ItemCode&lt;&gt;$D$5,ROW(ItemCode)-1)),COUNTA($E$6:AB$6)))),"")</f>
        <v/>
      </c>
      <c r="AC39" t="str">
        <f t="array" ref="AC39">IFERROR(IF(SUM((InvoiceNo=$D39)*1)&lt;COUNTA($E$6:AC$6),"",INDEX(ItemCode,SMALL(IF($D39=InvoiceNo,IF(ItemCode&lt;&gt;$D$5,ROW(ItemCode)-1)),COUNTA($E$6:AC$6)))),"")</f>
        <v/>
      </c>
      <c r="AD39" t="str">
        <f t="array" ref="AD39">IFERROR(IF(SUM((InvoiceNo=$D39)*1)&lt;COUNTA($E$6:AD$6),"",INDEX(ItemCode,SMALL(IF($D39=InvoiceNo,IF(ItemCode&lt;&gt;$D$5,ROW(ItemCode)-1)),COUNTA($E$6:AD$6)))),"")</f>
        <v/>
      </c>
      <c r="AE39" t="str">
        <f t="array" ref="AE39">IFERROR(IF(SUM((InvoiceNo=$D39)*1)&lt;COUNTA($E$6:AE$6),"",INDEX(ItemCode,SMALL(IF($D39=InvoiceNo,IF(ItemCode&lt;&gt;$D$5,ROW(ItemCode)-1)),COUNTA($E$6:AE$6)))),"")</f>
        <v/>
      </c>
      <c r="AF39" t="str">
        <f t="array" ref="AF39">IFERROR(IF(SUM((InvoiceNo=$D39)*1)&lt;COUNTA($E$6:AF$6),"",INDEX(ItemCode,SMALL(IF($D39=InvoiceNo,IF(ItemCode&lt;&gt;$D$5,ROW(ItemCode)-1)),COUNTA($E$6:AF$6)))),"")</f>
        <v/>
      </c>
      <c r="AG39" t="str">
        <f t="array" ref="AG39">IFERROR(IF(SUM((InvoiceNo=$D39)*1)&lt;COUNTA($E$6:AG$6),"",INDEX(ItemCode,SMALL(IF($D39=InvoiceNo,IF(ItemCode&lt;&gt;$D$5,ROW(ItemCode)-1)),COUNTA($E$6:AG$6)))),"")</f>
        <v/>
      </c>
      <c r="AH39" t="str">
        <f t="array" ref="AH39">IFERROR(IF(SUM((InvoiceNo=$D39)*1)&lt;COUNTA($E$6:AH$6),"",INDEX(ItemCode,SMALL(IF($D39=InvoiceNo,IF(ItemCode&lt;&gt;$D$5,ROW(ItemCode)-1)),COUNTA($E$6:AH$6)))),"")</f>
        <v/>
      </c>
      <c r="AI39" t="str">
        <f t="array" ref="AI39">IFERROR(IF(SUM((InvoiceNo=$D39)*1)&lt;COUNTA($E$6:AI$6),"",INDEX(ItemCode,SMALL(IF($D39=InvoiceNo,IF(ItemCode&lt;&gt;$D$5,ROW(ItemCode)-1)),COUNTA($E$6:AI$6)))),"")</f>
        <v/>
      </c>
      <c r="AJ39" t="str">
        <f t="array" ref="AJ39">IFERROR(IF(SUM((InvoiceNo=$D39)*1)&lt;COUNTA($E$6:AJ$6),"",INDEX(ItemCode,SMALL(IF($D39=InvoiceNo,IF(ItemCode&lt;&gt;$D$5,ROW(ItemCode)-1)),COUNTA($E$6:AJ$6)))),"")</f>
        <v/>
      </c>
      <c r="AK39" t="str">
        <f t="array" ref="AK39">IFERROR(IF(SUM((InvoiceNo=$D39)*1)&lt;COUNTA($E$6:AK$6),"",INDEX(ItemCode,SMALL(IF($D39=InvoiceNo,IF(ItemCode&lt;&gt;$D$5,ROW(ItemCode)-1)),COUNTA($E$6:AK$6)))),"")</f>
        <v/>
      </c>
      <c r="AL39" t="str">
        <f t="array" ref="AL39">IFERROR(IF(SUM((InvoiceNo=$D39)*1)&lt;COUNTA($E$6:AL$6),"",INDEX(ItemCode,SMALL(IF($D39=InvoiceNo,IF(ItemCode&lt;&gt;$D$5,ROW(ItemCode)-1)),COUNTA($E$6:AL$6)))),"")</f>
        <v/>
      </c>
      <c r="AM39" t="str">
        <f t="array" ref="AM39">IFERROR(IF(SUM((InvoiceNo=$D39)*1)&lt;COUNTA($E$6:AM$6),"",INDEX(ItemCode,SMALL(IF($D39=InvoiceNo,IF(ItemCode&lt;&gt;$D$5,ROW(ItemCode)-1)),COUNTA($E$6:AM$6)))),"")</f>
        <v/>
      </c>
      <c r="AN39" t="str">
        <f t="array" ref="AN39">IFERROR(IF(SUM((InvoiceNo=$D39)*1)&lt;COUNTA($E$6:AN$6),"",INDEX(ItemCode,SMALL(IF($D39=InvoiceNo,IF(ItemCode&lt;&gt;$D$5,ROW(ItemCode)-1)),COUNTA($E$6:AN$6)))),"")</f>
        <v/>
      </c>
      <c r="AO39" t="str">
        <f t="array" ref="AO39">IFERROR(IF(SUM((InvoiceNo=$D39)*1)&lt;COUNTA($E$6:AO$6),"",INDEX(ItemCode,SMALL(IF($D39=InvoiceNo,IF(ItemCode&lt;&gt;$D$5,ROW(ItemCode)-1)),COUNTA($E$6:AO$6)))),"")</f>
        <v/>
      </c>
      <c r="AP39" t="str">
        <f t="array" ref="AP39">IFERROR(IF(SUM((InvoiceNo=$D39)*1)&lt;COUNTA($E$6:AP$6),"",INDEX(ItemCode,SMALL(IF($D39=InvoiceNo,IF(ItemCode&lt;&gt;$D$5,ROW(ItemCode)-1)),COUNTA($E$6:AP$6)))),"")</f>
        <v/>
      </c>
      <c r="AQ39" t="str">
        <f t="array" ref="AQ39">IFERROR(IF(SUM((InvoiceNo=$D39)*1)&lt;COUNTA($E$6:AQ$6),"",INDEX(ItemCode,SMALL(IF($D39=InvoiceNo,IF(ItemCode&lt;&gt;$D$5,ROW(ItemCode)-1)),COUNTA($E$6:AQ$6)))),"")</f>
        <v/>
      </c>
      <c r="AR39" t="str">
        <f t="array" ref="AR39">IFERROR(IF(SUM((InvoiceNo=$D39)*1)&lt;COUNTA($E$6:AR$6),"",INDEX(ItemCode,SMALL(IF($D39=InvoiceNo,IF(ItemCode&lt;&gt;$D$5,ROW(ItemCode)-1)),COUNTA($E$6:AR$6)))),"")</f>
        <v/>
      </c>
    </row>
    <row r="40" spans="2:44" x14ac:dyDescent="0.55000000000000004">
      <c r="B40" t="str">
        <f t="array" ref="B40">IF(D40="","",INDEX(BillToName,MATCH(D40,InvoiceBill,0)))</f>
        <v/>
      </c>
      <c r="C40" t="str">
        <f t="array" ref="C40">IF(B40="","",SUM((B40=CustName)*(ItemCode='Model 1'!$D$5)*1))</f>
        <v/>
      </c>
      <c r="D40" t="str">
        <f t="array" ref="D40">IFERROR(INDEX(InvoiceNo,SMALL(IF(ItemCode=$D$5,ROW(InvoiceNo)-1),ROW(34:34))),"")</f>
        <v/>
      </c>
      <c r="E40" t="str">
        <f t="array" ref="E40">IFERROR(IF(SUM((InvoiceNo=$D40)*1)&lt;COUNTA($E$6:E$6),"",INDEX(ItemCode,SMALL(IF($D40=InvoiceNo,IF(ItemCode&lt;&gt;$D$5,ROW(ItemCode)-1)),COUNTA($E$6:E$6)))),"")</f>
        <v/>
      </c>
      <c r="F40" t="str">
        <f t="array" ref="F40">IFERROR(IF(SUM((InvoiceNo=$D40)*1)&lt;COUNTA($E$6:F$6),"",INDEX(ItemCode,SMALL(IF($D40=InvoiceNo,IF(ItemCode&lt;&gt;$D$5,ROW(ItemCode)-1)),COUNTA($E$6:F$6)))),"")</f>
        <v/>
      </c>
      <c r="G40" t="str">
        <f t="array" ref="G40">IFERROR(IF(SUM((InvoiceNo=$D40)*1)&lt;COUNTA($E$6:G$6),"",INDEX(ItemCode,SMALL(IF($D40=InvoiceNo,IF(ItemCode&lt;&gt;$D$5,ROW(ItemCode)-1)),COUNTA($E$6:G$6)))),"")</f>
        <v/>
      </c>
      <c r="H40" t="str">
        <f t="array" ref="H40">IFERROR(IF(SUM((InvoiceNo=$D40)*1)&lt;COUNTA($E$6:H$6),"",INDEX(ItemCode,SMALL(IF($D40=InvoiceNo,IF(ItemCode&lt;&gt;$D$5,ROW(ItemCode)-1)),COUNTA($E$6:H$6)))),"")</f>
        <v/>
      </c>
      <c r="I40" t="str">
        <f t="array" ref="I40">IFERROR(IF(SUM((InvoiceNo=$D40)*1)&lt;COUNTA($E$6:I$6),"",INDEX(ItemCode,SMALL(IF($D40=InvoiceNo,IF(ItemCode&lt;&gt;$D$5,ROW(ItemCode)-1)),COUNTA($E$6:I$6)))),"")</f>
        <v/>
      </c>
      <c r="J40" t="str">
        <f t="array" ref="J40">IFERROR(IF(SUM((InvoiceNo=$D40)*1)&lt;COUNTA($E$6:J$6),"",INDEX(ItemCode,SMALL(IF($D40=InvoiceNo,IF(ItemCode&lt;&gt;$D$5,ROW(ItemCode)-1)),COUNTA($E$6:J$6)))),"")</f>
        <v/>
      </c>
      <c r="K40" t="str">
        <f t="array" ref="K40">IFERROR(IF(SUM((InvoiceNo=$D40)*1)&lt;COUNTA($E$6:K$6),"",INDEX(ItemCode,SMALL(IF($D40=InvoiceNo,IF(ItemCode&lt;&gt;$D$5,ROW(ItemCode)-1)),COUNTA($E$6:K$6)))),"")</f>
        <v/>
      </c>
      <c r="L40" t="str">
        <f t="array" ref="L40">IFERROR(IF(SUM((InvoiceNo=$D40)*1)&lt;COUNTA($E$6:L$6),"",INDEX(ItemCode,SMALL(IF($D40=InvoiceNo,IF(ItemCode&lt;&gt;$D$5,ROW(ItemCode)-1)),COUNTA($E$6:L$6)))),"")</f>
        <v/>
      </c>
      <c r="M40" t="str">
        <f t="array" ref="M40">IFERROR(IF(SUM((InvoiceNo=$D40)*1)&lt;COUNTA($E$6:M$6),"",INDEX(ItemCode,SMALL(IF($D40=InvoiceNo,IF(ItemCode&lt;&gt;$D$5,ROW(ItemCode)-1)),COUNTA($E$6:M$6)))),"")</f>
        <v/>
      </c>
      <c r="N40" t="str">
        <f t="array" ref="N40">IFERROR(IF(SUM((InvoiceNo=$D40)*1)&lt;COUNTA($E$6:N$6),"",INDEX(ItemCode,SMALL(IF($D40=InvoiceNo,IF(ItemCode&lt;&gt;$D$5,ROW(ItemCode)-1)),COUNTA($E$6:N$6)))),"")</f>
        <v/>
      </c>
      <c r="O40" t="str">
        <f t="array" ref="O40">IFERROR(IF(SUM((InvoiceNo=$D40)*1)&lt;COUNTA($E$6:O$6),"",INDEX(ItemCode,SMALL(IF($D40=InvoiceNo,IF(ItemCode&lt;&gt;$D$5,ROW(ItemCode)-1)),COUNTA($E$6:O$6)))),"")</f>
        <v/>
      </c>
      <c r="P40" t="str">
        <f t="array" ref="P40">IFERROR(IF(SUM((InvoiceNo=$D40)*1)&lt;COUNTA($E$6:P$6),"",INDEX(ItemCode,SMALL(IF($D40=InvoiceNo,IF(ItemCode&lt;&gt;$D$5,ROW(ItemCode)-1)),COUNTA($E$6:P$6)))),"")</f>
        <v/>
      </c>
      <c r="Q40" t="str">
        <f t="array" ref="Q40">IFERROR(IF(SUM((InvoiceNo=$D40)*1)&lt;COUNTA($E$6:Q$6),"",INDEX(ItemCode,SMALL(IF($D40=InvoiceNo,IF(ItemCode&lt;&gt;$D$5,ROW(ItemCode)-1)),COUNTA($E$6:Q$6)))),"")</f>
        <v/>
      </c>
      <c r="R40" t="str">
        <f t="array" ref="R40">IFERROR(IF(SUM((InvoiceNo=$D40)*1)&lt;COUNTA($E$6:R$6),"",INDEX(ItemCode,SMALL(IF($D40=InvoiceNo,IF(ItemCode&lt;&gt;$D$5,ROW(ItemCode)-1)),COUNTA($E$6:R$6)))),"")</f>
        <v/>
      </c>
      <c r="S40" t="str">
        <f t="array" ref="S40">IFERROR(IF(SUM((InvoiceNo=$D40)*1)&lt;COUNTA($E$6:S$6),"",INDEX(ItemCode,SMALL(IF($D40=InvoiceNo,IF(ItemCode&lt;&gt;$D$5,ROW(ItemCode)-1)),COUNTA($E$6:S$6)))),"")</f>
        <v/>
      </c>
      <c r="T40" t="str">
        <f t="array" ref="T40">IFERROR(IF(SUM((InvoiceNo=$D40)*1)&lt;COUNTA($E$6:T$6),"",INDEX(ItemCode,SMALL(IF($D40=InvoiceNo,IF(ItemCode&lt;&gt;$D$5,ROW(ItemCode)-1)),COUNTA($E$6:T$6)))),"")</f>
        <v/>
      </c>
      <c r="U40" t="str">
        <f t="array" ref="U40">IFERROR(IF(SUM((InvoiceNo=$D40)*1)&lt;COUNTA($E$6:U$6),"",INDEX(ItemCode,SMALL(IF($D40=InvoiceNo,IF(ItemCode&lt;&gt;$D$5,ROW(ItemCode)-1)),COUNTA($E$6:U$6)))),"")</f>
        <v/>
      </c>
      <c r="V40" t="str">
        <f t="array" ref="V40">IFERROR(IF(SUM((InvoiceNo=$D40)*1)&lt;COUNTA($E$6:V$6),"",INDEX(ItemCode,SMALL(IF($D40=InvoiceNo,IF(ItemCode&lt;&gt;$D$5,ROW(ItemCode)-1)),COUNTA($E$6:V$6)))),"")</f>
        <v/>
      </c>
      <c r="W40" t="str">
        <f t="array" ref="W40">IFERROR(IF(SUM((InvoiceNo=$D40)*1)&lt;COUNTA($E$6:W$6),"",INDEX(ItemCode,SMALL(IF($D40=InvoiceNo,IF(ItemCode&lt;&gt;$D$5,ROW(ItemCode)-1)),COUNTA($E$6:W$6)))),"")</f>
        <v/>
      </c>
      <c r="X40" t="str">
        <f t="array" ref="X40">IFERROR(IF(SUM((InvoiceNo=$D40)*1)&lt;COUNTA($E$6:X$6),"",INDEX(ItemCode,SMALL(IF($D40=InvoiceNo,IF(ItemCode&lt;&gt;$D$5,ROW(ItemCode)-1)),COUNTA($E$6:X$6)))),"")</f>
        <v/>
      </c>
      <c r="Y40" t="str">
        <f t="array" ref="Y40">IFERROR(IF(SUM((InvoiceNo=$D40)*1)&lt;COUNTA($E$6:Y$6),"",INDEX(ItemCode,SMALL(IF($D40=InvoiceNo,IF(ItemCode&lt;&gt;$D$5,ROW(ItemCode)-1)),COUNTA($E$6:Y$6)))),"")</f>
        <v/>
      </c>
      <c r="Z40" t="str">
        <f t="array" ref="Z40">IFERROR(IF(SUM((InvoiceNo=$D40)*1)&lt;COUNTA($E$6:Z$6),"",INDEX(ItemCode,SMALL(IF($D40=InvoiceNo,IF(ItemCode&lt;&gt;$D$5,ROW(ItemCode)-1)),COUNTA($E$6:Z$6)))),"")</f>
        <v/>
      </c>
      <c r="AA40" t="str">
        <f t="array" ref="AA40">IFERROR(IF(SUM((InvoiceNo=$D40)*1)&lt;COUNTA($E$6:AA$6),"",INDEX(ItemCode,SMALL(IF($D40=InvoiceNo,IF(ItemCode&lt;&gt;$D$5,ROW(ItemCode)-1)),COUNTA($E$6:AA$6)))),"")</f>
        <v/>
      </c>
      <c r="AB40" t="str">
        <f t="array" ref="AB40">IFERROR(IF(SUM((InvoiceNo=$D40)*1)&lt;COUNTA($E$6:AB$6),"",INDEX(ItemCode,SMALL(IF($D40=InvoiceNo,IF(ItemCode&lt;&gt;$D$5,ROW(ItemCode)-1)),COUNTA($E$6:AB$6)))),"")</f>
        <v/>
      </c>
      <c r="AC40" t="str">
        <f t="array" ref="AC40">IFERROR(IF(SUM((InvoiceNo=$D40)*1)&lt;COUNTA($E$6:AC$6),"",INDEX(ItemCode,SMALL(IF($D40=InvoiceNo,IF(ItemCode&lt;&gt;$D$5,ROW(ItemCode)-1)),COUNTA($E$6:AC$6)))),"")</f>
        <v/>
      </c>
      <c r="AD40" t="str">
        <f t="array" ref="AD40">IFERROR(IF(SUM((InvoiceNo=$D40)*1)&lt;COUNTA($E$6:AD$6),"",INDEX(ItemCode,SMALL(IF($D40=InvoiceNo,IF(ItemCode&lt;&gt;$D$5,ROW(ItemCode)-1)),COUNTA($E$6:AD$6)))),"")</f>
        <v/>
      </c>
      <c r="AE40" t="str">
        <f t="array" ref="AE40">IFERROR(IF(SUM((InvoiceNo=$D40)*1)&lt;COUNTA($E$6:AE$6),"",INDEX(ItemCode,SMALL(IF($D40=InvoiceNo,IF(ItemCode&lt;&gt;$D$5,ROW(ItemCode)-1)),COUNTA($E$6:AE$6)))),"")</f>
        <v/>
      </c>
      <c r="AF40" t="str">
        <f t="array" ref="AF40">IFERROR(IF(SUM((InvoiceNo=$D40)*1)&lt;COUNTA($E$6:AF$6),"",INDEX(ItemCode,SMALL(IF($D40=InvoiceNo,IF(ItemCode&lt;&gt;$D$5,ROW(ItemCode)-1)),COUNTA($E$6:AF$6)))),"")</f>
        <v/>
      </c>
      <c r="AG40" t="str">
        <f t="array" ref="AG40">IFERROR(IF(SUM((InvoiceNo=$D40)*1)&lt;COUNTA($E$6:AG$6),"",INDEX(ItemCode,SMALL(IF($D40=InvoiceNo,IF(ItemCode&lt;&gt;$D$5,ROW(ItemCode)-1)),COUNTA($E$6:AG$6)))),"")</f>
        <v/>
      </c>
      <c r="AH40" t="str">
        <f t="array" ref="AH40">IFERROR(IF(SUM((InvoiceNo=$D40)*1)&lt;COUNTA($E$6:AH$6),"",INDEX(ItemCode,SMALL(IF($D40=InvoiceNo,IF(ItemCode&lt;&gt;$D$5,ROW(ItemCode)-1)),COUNTA($E$6:AH$6)))),"")</f>
        <v/>
      </c>
      <c r="AI40" t="str">
        <f t="array" ref="AI40">IFERROR(IF(SUM((InvoiceNo=$D40)*1)&lt;COUNTA($E$6:AI$6),"",INDEX(ItemCode,SMALL(IF($D40=InvoiceNo,IF(ItemCode&lt;&gt;$D$5,ROW(ItemCode)-1)),COUNTA($E$6:AI$6)))),"")</f>
        <v/>
      </c>
      <c r="AJ40" t="str">
        <f t="array" ref="AJ40">IFERROR(IF(SUM((InvoiceNo=$D40)*1)&lt;COUNTA($E$6:AJ$6),"",INDEX(ItemCode,SMALL(IF($D40=InvoiceNo,IF(ItemCode&lt;&gt;$D$5,ROW(ItemCode)-1)),COUNTA($E$6:AJ$6)))),"")</f>
        <v/>
      </c>
      <c r="AK40" t="str">
        <f t="array" ref="AK40">IFERROR(IF(SUM((InvoiceNo=$D40)*1)&lt;COUNTA($E$6:AK$6),"",INDEX(ItemCode,SMALL(IF($D40=InvoiceNo,IF(ItemCode&lt;&gt;$D$5,ROW(ItemCode)-1)),COUNTA($E$6:AK$6)))),"")</f>
        <v/>
      </c>
      <c r="AL40" t="str">
        <f t="array" ref="AL40">IFERROR(IF(SUM((InvoiceNo=$D40)*1)&lt;COUNTA($E$6:AL$6),"",INDEX(ItemCode,SMALL(IF($D40=InvoiceNo,IF(ItemCode&lt;&gt;$D$5,ROW(ItemCode)-1)),COUNTA($E$6:AL$6)))),"")</f>
        <v/>
      </c>
      <c r="AM40" t="str">
        <f t="array" ref="AM40">IFERROR(IF(SUM((InvoiceNo=$D40)*1)&lt;COUNTA($E$6:AM$6),"",INDEX(ItemCode,SMALL(IF($D40=InvoiceNo,IF(ItemCode&lt;&gt;$D$5,ROW(ItemCode)-1)),COUNTA($E$6:AM$6)))),"")</f>
        <v/>
      </c>
      <c r="AN40" t="str">
        <f t="array" ref="AN40">IFERROR(IF(SUM((InvoiceNo=$D40)*1)&lt;COUNTA($E$6:AN$6),"",INDEX(ItemCode,SMALL(IF($D40=InvoiceNo,IF(ItemCode&lt;&gt;$D$5,ROW(ItemCode)-1)),COUNTA($E$6:AN$6)))),"")</f>
        <v/>
      </c>
      <c r="AO40" t="str">
        <f t="array" ref="AO40">IFERROR(IF(SUM((InvoiceNo=$D40)*1)&lt;COUNTA($E$6:AO$6),"",INDEX(ItemCode,SMALL(IF($D40=InvoiceNo,IF(ItemCode&lt;&gt;$D$5,ROW(ItemCode)-1)),COUNTA($E$6:AO$6)))),"")</f>
        <v/>
      </c>
      <c r="AP40" t="str">
        <f t="array" ref="AP40">IFERROR(IF(SUM((InvoiceNo=$D40)*1)&lt;COUNTA($E$6:AP$6),"",INDEX(ItemCode,SMALL(IF($D40=InvoiceNo,IF(ItemCode&lt;&gt;$D$5,ROW(ItemCode)-1)),COUNTA($E$6:AP$6)))),"")</f>
        <v/>
      </c>
      <c r="AQ40" t="str">
        <f t="array" ref="AQ40">IFERROR(IF(SUM((InvoiceNo=$D40)*1)&lt;COUNTA($E$6:AQ$6),"",INDEX(ItemCode,SMALL(IF($D40=InvoiceNo,IF(ItemCode&lt;&gt;$D$5,ROW(ItemCode)-1)),COUNTA($E$6:AQ$6)))),"")</f>
        <v/>
      </c>
      <c r="AR40" t="str">
        <f t="array" ref="AR40">IFERROR(IF(SUM((InvoiceNo=$D40)*1)&lt;COUNTA($E$6:AR$6),"",INDEX(ItemCode,SMALL(IF($D40=InvoiceNo,IF(ItemCode&lt;&gt;$D$5,ROW(ItemCode)-1)),COUNTA($E$6:AR$6)))),"")</f>
        <v/>
      </c>
    </row>
    <row r="41" spans="2:44" x14ac:dyDescent="0.55000000000000004">
      <c r="B41" t="str">
        <f t="array" ref="B41">IF(D41="","",INDEX(BillToName,MATCH(D41,InvoiceBill,0)))</f>
        <v/>
      </c>
      <c r="C41" t="str">
        <f t="array" ref="C41">IF(B41="","",SUM((B41=CustName)*(ItemCode='Model 1'!$D$5)*1))</f>
        <v/>
      </c>
      <c r="D41" t="str">
        <f t="array" ref="D41">IFERROR(INDEX(InvoiceNo,SMALL(IF(ItemCode=$D$5,ROW(InvoiceNo)-1),ROW(35:35))),"")</f>
        <v/>
      </c>
      <c r="E41" t="str">
        <f t="array" ref="E41">IFERROR(IF(SUM((InvoiceNo=$D41)*1)&lt;COUNTA($E$6:E$6),"",INDEX(ItemCode,SMALL(IF($D41=InvoiceNo,IF(ItemCode&lt;&gt;$D$5,ROW(ItemCode)-1)),COUNTA($E$6:E$6)))),"")</f>
        <v/>
      </c>
      <c r="F41" t="str">
        <f t="array" ref="F41">IFERROR(IF(SUM((InvoiceNo=$D41)*1)&lt;COUNTA($E$6:F$6),"",INDEX(ItemCode,SMALL(IF($D41=InvoiceNo,IF(ItemCode&lt;&gt;$D$5,ROW(ItemCode)-1)),COUNTA($E$6:F$6)))),"")</f>
        <v/>
      </c>
      <c r="G41" t="str">
        <f t="array" ref="G41">IFERROR(IF(SUM((InvoiceNo=$D41)*1)&lt;COUNTA($E$6:G$6),"",INDEX(ItemCode,SMALL(IF($D41=InvoiceNo,IF(ItemCode&lt;&gt;$D$5,ROW(ItemCode)-1)),COUNTA($E$6:G$6)))),"")</f>
        <v/>
      </c>
      <c r="H41" t="str">
        <f t="array" ref="H41">IFERROR(IF(SUM((InvoiceNo=$D41)*1)&lt;COUNTA($E$6:H$6),"",INDEX(ItemCode,SMALL(IF($D41=InvoiceNo,IF(ItemCode&lt;&gt;$D$5,ROW(ItemCode)-1)),COUNTA($E$6:H$6)))),"")</f>
        <v/>
      </c>
      <c r="I41" t="str">
        <f t="array" ref="I41">IFERROR(IF(SUM((InvoiceNo=$D41)*1)&lt;COUNTA($E$6:I$6),"",INDEX(ItemCode,SMALL(IF($D41=InvoiceNo,IF(ItemCode&lt;&gt;$D$5,ROW(ItemCode)-1)),COUNTA($E$6:I$6)))),"")</f>
        <v/>
      </c>
      <c r="J41" t="str">
        <f t="array" ref="J41">IFERROR(IF(SUM((InvoiceNo=$D41)*1)&lt;COUNTA($E$6:J$6),"",INDEX(ItemCode,SMALL(IF($D41=InvoiceNo,IF(ItemCode&lt;&gt;$D$5,ROW(ItemCode)-1)),COUNTA($E$6:J$6)))),"")</f>
        <v/>
      </c>
      <c r="K41" t="str">
        <f t="array" ref="K41">IFERROR(IF(SUM((InvoiceNo=$D41)*1)&lt;COUNTA($E$6:K$6),"",INDEX(ItemCode,SMALL(IF($D41=InvoiceNo,IF(ItemCode&lt;&gt;$D$5,ROW(ItemCode)-1)),COUNTA($E$6:K$6)))),"")</f>
        <v/>
      </c>
      <c r="L41" t="str">
        <f t="array" ref="L41">IFERROR(IF(SUM((InvoiceNo=$D41)*1)&lt;COUNTA($E$6:L$6),"",INDEX(ItemCode,SMALL(IF($D41=InvoiceNo,IF(ItemCode&lt;&gt;$D$5,ROW(ItemCode)-1)),COUNTA($E$6:L$6)))),"")</f>
        <v/>
      </c>
      <c r="M41" t="str">
        <f t="array" ref="M41">IFERROR(IF(SUM((InvoiceNo=$D41)*1)&lt;COUNTA($E$6:M$6),"",INDEX(ItemCode,SMALL(IF($D41=InvoiceNo,IF(ItemCode&lt;&gt;$D$5,ROW(ItemCode)-1)),COUNTA($E$6:M$6)))),"")</f>
        <v/>
      </c>
      <c r="N41" t="str">
        <f t="array" ref="N41">IFERROR(IF(SUM((InvoiceNo=$D41)*1)&lt;COUNTA($E$6:N$6),"",INDEX(ItemCode,SMALL(IF($D41=InvoiceNo,IF(ItemCode&lt;&gt;$D$5,ROW(ItemCode)-1)),COUNTA($E$6:N$6)))),"")</f>
        <v/>
      </c>
      <c r="O41" t="str">
        <f t="array" ref="O41">IFERROR(IF(SUM((InvoiceNo=$D41)*1)&lt;COUNTA($E$6:O$6),"",INDEX(ItemCode,SMALL(IF($D41=InvoiceNo,IF(ItemCode&lt;&gt;$D$5,ROW(ItemCode)-1)),COUNTA($E$6:O$6)))),"")</f>
        <v/>
      </c>
      <c r="P41" t="str">
        <f t="array" ref="P41">IFERROR(IF(SUM((InvoiceNo=$D41)*1)&lt;COUNTA($E$6:P$6),"",INDEX(ItemCode,SMALL(IF($D41=InvoiceNo,IF(ItemCode&lt;&gt;$D$5,ROW(ItemCode)-1)),COUNTA($E$6:P$6)))),"")</f>
        <v/>
      </c>
      <c r="Q41" t="str">
        <f t="array" ref="Q41">IFERROR(IF(SUM((InvoiceNo=$D41)*1)&lt;COUNTA($E$6:Q$6),"",INDEX(ItemCode,SMALL(IF($D41=InvoiceNo,IF(ItemCode&lt;&gt;$D$5,ROW(ItemCode)-1)),COUNTA($E$6:Q$6)))),"")</f>
        <v/>
      </c>
      <c r="R41" t="str">
        <f t="array" ref="R41">IFERROR(IF(SUM((InvoiceNo=$D41)*1)&lt;COUNTA($E$6:R$6),"",INDEX(ItemCode,SMALL(IF($D41=InvoiceNo,IF(ItemCode&lt;&gt;$D$5,ROW(ItemCode)-1)),COUNTA($E$6:R$6)))),"")</f>
        <v/>
      </c>
      <c r="S41" t="str">
        <f t="array" ref="S41">IFERROR(IF(SUM((InvoiceNo=$D41)*1)&lt;COUNTA($E$6:S$6),"",INDEX(ItemCode,SMALL(IF($D41=InvoiceNo,IF(ItemCode&lt;&gt;$D$5,ROW(ItemCode)-1)),COUNTA($E$6:S$6)))),"")</f>
        <v/>
      </c>
      <c r="T41" t="str">
        <f t="array" ref="T41">IFERROR(IF(SUM((InvoiceNo=$D41)*1)&lt;COUNTA($E$6:T$6),"",INDEX(ItemCode,SMALL(IF($D41=InvoiceNo,IF(ItemCode&lt;&gt;$D$5,ROW(ItemCode)-1)),COUNTA($E$6:T$6)))),"")</f>
        <v/>
      </c>
      <c r="U41" t="str">
        <f t="array" ref="U41">IFERROR(IF(SUM((InvoiceNo=$D41)*1)&lt;COUNTA($E$6:U$6),"",INDEX(ItemCode,SMALL(IF($D41=InvoiceNo,IF(ItemCode&lt;&gt;$D$5,ROW(ItemCode)-1)),COUNTA($E$6:U$6)))),"")</f>
        <v/>
      </c>
      <c r="V41" t="str">
        <f t="array" ref="V41">IFERROR(IF(SUM((InvoiceNo=$D41)*1)&lt;COUNTA($E$6:V$6),"",INDEX(ItemCode,SMALL(IF($D41=InvoiceNo,IF(ItemCode&lt;&gt;$D$5,ROW(ItemCode)-1)),COUNTA($E$6:V$6)))),"")</f>
        <v/>
      </c>
      <c r="W41" t="str">
        <f t="array" ref="W41">IFERROR(IF(SUM((InvoiceNo=$D41)*1)&lt;COUNTA($E$6:W$6),"",INDEX(ItemCode,SMALL(IF($D41=InvoiceNo,IF(ItemCode&lt;&gt;$D$5,ROW(ItemCode)-1)),COUNTA($E$6:W$6)))),"")</f>
        <v/>
      </c>
      <c r="X41" t="str">
        <f t="array" ref="X41">IFERROR(IF(SUM((InvoiceNo=$D41)*1)&lt;COUNTA($E$6:X$6),"",INDEX(ItemCode,SMALL(IF($D41=InvoiceNo,IF(ItemCode&lt;&gt;$D$5,ROW(ItemCode)-1)),COUNTA($E$6:X$6)))),"")</f>
        <v/>
      </c>
      <c r="Y41" t="str">
        <f t="array" ref="Y41">IFERROR(IF(SUM((InvoiceNo=$D41)*1)&lt;COUNTA($E$6:Y$6),"",INDEX(ItemCode,SMALL(IF($D41=InvoiceNo,IF(ItemCode&lt;&gt;$D$5,ROW(ItemCode)-1)),COUNTA($E$6:Y$6)))),"")</f>
        <v/>
      </c>
      <c r="Z41" t="str">
        <f t="array" ref="Z41">IFERROR(IF(SUM((InvoiceNo=$D41)*1)&lt;COUNTA($E$6:Z$6),"",INDEX(ItemCode,SMALL(IF($D41=InvoiceNo,IF(ItemCode&lt;&gt;$D$5,ROW(ItemCode)-1)),COUNTA($E$6:Z$6)))),"")</f>
        <v/>
      </c>
      <c r="AA41" t="str">
        <f t="array" ref="AA41">IFERROR(IF(SUM((InvoiceNo=$D41)*1)&lt;COUNTA($E$6:AA$6),"",INDEX(ItemCode,SMALL(IF($D41=InvoiceNo,IF(ItemCode&lt;&gt;$D$5,ROW(ItemCode)-1)),COUNTA($E$6:AA$6)))),"")</f>
        <v/>
      </c>
      <c r="AB41" t="str">
        <f t="array" ref="AB41">IFERROR(IF(SUM((InvoiceNo=$D41)*1)&lt;COUNTA($E$6:AB$6),"",INDEX(ItemCode,SMALL(IF($D41=InvoiceNo,IF(ItemCode&lt;&gt;$D$5,ROW(ItemCode)-1)),COUNTA($E$6:AB$6)))),"")</f>
        <v/>
      </c>
      <c r="AC41" t="str">
        <f t="array" ref="AC41">IFERROR(IF(SUM((InvoiceNo=$D41)*1)&lt;COUNTA($E$6:AC$6),"",INDEX(ItemCode,SMALL(IF($D41=InvoiceNo,IF(ItemCode&lt;&gt;$D$5,ROW(ItemCode)-1)),COUNTA($E$6:AC$6)))),"")</f>
        <v/>
      </c>
      <c r="AD41" t="str">
        <f t="array" ref="AD41">IFERROR(IF(SUM((InvoiceNo=$D41)*1)&lt;COUNTA($E$6:AD$6),"",INDEX(ItemCode,SMALL(IF($D41=InvoiceNo,IF(ItemCode&lt;&gt;$D$5,ROW(ItemCode)-1)),COUNTA($E$6:AD$6)))),"")</f>
        <v/>
      </c>
      <c r="AE41" t="str">
        <f t="array" ref="AE41">IFERROR(IF(SUM((InvoiceNo=$D41)*1)&lt;COUNTA($E$6:AE$6),"",INDEX(ItemCode,SMALL(IF($D41=InvoiceNo,IF(ItemCode&lt;&gt;$D$5,ROW(ItemCode)-1)),COUNTA($E$6:AE$6)))),"")</f>
        <v/>
      </c>
      <c r="AF41" t="str">
        <f t="array" ref="AF41">IFERROR(IF(SUM((InvoiceNo=$D41)*1)&lt;COUNTA($E$6:AF$6),"",INDEX(ItemCode,SMALL(IF($D41=InvoiceNo,IF(ItemCode&lt;&gt;$D$5,ROW(ItemCode)-1)),COUNTA($E$6:AF$6)))),"")</f>
        <v/>
      </c>
      <c r="AG41" t="str">
        <f t="array" ref="AG41">IFERROR(IF(SUM((InvoiceNo=$D41)*1)&lt;COUNTA($E$6:AG$6),"",INDEX(ItemCode,SMALL(IF($D41=InvoiceNo,IF(ItemCode&lt;&gt;$D$5,ROW(ItemCode)-1)),COUNTA($E$6:AG$6)))),"")</f>
        <v/>
      </c>
      <c r="AH41" t="str">
        <f t="array" ref="AH41">IFERROR(IF(SUM((InvoiceNo=$D41)*1)&lt;COUNTA($E$6:AH$6),"",INDEX(ItemCode,SMALL(IF($D41=InvoiceNo,IF(ItemCode&lt;&gt;$D$5,ROW(ItemCode)-1)),COUNTA($E$6:AH$6)))),"")</f>
        <v/>
      </c>
      <c r="AI41" t="str">
        <f t="array" ref="AI41">IFERROR(IF(SUM((InvoiceNo=$D41)*1)&lt;COUNTA($E$6:AI$6),"",INDEX(ItemCode,SMALL(IF($D41=InvoiceNo,IF(ItemCode&lt;&gt;$D$5,ROW(ItemCode)-1)),COUNTA($E$6:AI$6)))),"")</f>
        <v/>
      </c>
      <c r="AJ41" t="str">
        <f t="array" ref="AJ41">IFERROR(IF(SUM((InvoiceNo=$D41)*1)&lt;COUNTA($E$6:AJ$6),"",INDEX(ItemCode,SMALL(IF($D41=InvoiceNo,IF(ItemCode&lt;&gt;$D$5,ROW(ItemCode)-1)),COUNTA($E$6:AJ$6)))),"")</f>
        <v/>
      </c>
      <c r="AK41" t="str">
        <f t="array" ref="AK41">IFERROR(IF(SUM((InvoiceNo=$D41)*1)&lt;COUNTA($E$6:AK$6),"",INDEX(ItemCode,SMALL(IF($D41=InvoiceNo,IF(ItemCode&lt;&gt;$D$5,ROW(ItemCode)-1)),COUNTA($E$6:AK$6)))),"")</f>
        <v/>
      </c>
      <c r="AL41" t="str">
        <f t="array" ref="AL41">IFERROR(IF(SUM((InvoiceNo=$D41)*1)&lt;COUNTA($E$6:AL$6),"",INDEX(ItemCode,SMALL(IF($D41=InvoiceNo,IF(ItemCode&lt;&gt;$D$5,ROW(ItemCode)-1)),COUNTA($E$6:AL$6)))),"")</f>
        <v/>
      </c>
      <c r="AM41" t="str">
        <f t="array" ref="AM41">IFERROR(IF(SUM((InvoiceNo=$D41)*1)&lt;COUNTA($E$6:AM$6),"",INDEX(ItemCode,SMALL(IF($D41=InvoiceNo,IF(ItemCode&lt;&gt;$D$5,ROW(ItemCode)-1)),COUNTA($E$6:AM$6)))),"")</f>
        <v/>
      </c>
      <c r="AN41" t="str">
        <f t="array" ref="AN41">IFERROR(IF(SUM((InvoiceNo=$D41)*1)&lt;COUNTA($E$6:AN$6),"",INDEX(ItemCode,SMALL(IF($D41=InvoiceNo,IF(ItemCode&lt;&gt;$D$5,ROW(ItemCode)-1)),COUNTA($E$6:AN$6)))),"")</f>
        <v/>
      </c>
      <c r="AO41" t="str">
        <f t="array" ref="AO41">IFERROR(IF(SUM((InvoiceNo=$D41)*1)&lt;COUNTA($E$6:AO$6),"",INDEX(ItemCode,SMALL(IF($D41=InvoiceNo,IF(ItemCode&lt;&gt;$D$5,ROW(ItemCode)-1)),COUNTA($E$6:AO$6)))),"")</f>
        <v/>
      </c>
      <c r="AP41" t="str">
        <f t="array" ref="AP41">IFERROR(IF(SUM((InvoiceNo=$D41)*1)&lt;COUNTA($E$6:AP$6),"",INDEX(ItemCode,SMALL(IF($D41=InvoiceNo,IF(ItemCode&lt;&gt;$D$5,ROW(ItemCode)-1)),COUNTA($E$6:AP$6)))),"")</f>
        <v/>
      </c>
      <c r="AQ41" t="str">
        <f t="array" ref="AQ41">IFERROR(IF(SUM((InvoiceNo=$D41)*1)&lt;COUNTA($E$6:AQ$6),"",INDEX(ItemCode,SMALL(IF($D41=InvoiceNo,IF(ItemCode&lt;&gt;$D$5,ROW(ItemCode)-1)),COUNTA($E$6:AQ$6)))),"")</f>
        <v/>
      </c>
      <c r="AR41" t="str">
        <f t="array" ref="AR41">IFERROR(IF(SUM((InvoiceNo=$D41)*1)&lt;COUNTA($E$6:AR$6),"",INDEX(ItemCode,SMALL(IF($D41=InvoiceNo,IF(ItemCode&lt;&gt;$D$5,ROW(ItemCode)-1)),COUNTA($E$6:AR$6)))),"")</f>
        <v/>
      </c>
    </row>
    <row r="42" spans="2:44" x14ac:dyDescent="0.55000000000000004">
      <c r="B42" t="str">
        <f t="array" ref="B42">IF(D42="","",INDEX(BillToName,MATCH(D42,InvoiceBill,0)))</f>
        <v/>
      </c>
      <c r="C42" t="str">
        <f t="array" ref="C42">IF(B42="","",SUM((B42=CustName)*(ItemCode='Model 1'!$D$5)*1))</f>
        <v/>
      </c>
      <c r="D42" t="str">
        <f t="array" ref="D42">IFERROR(INDEX(InvoiceNo,SMALL(IF(ItemCode=$D$5,ROW(InvoiceNo)-1),ROW(36:36))),"")</f>
        <v/>
      </c>
      <c r="E42" t="str">
        <f t="array" ref="E42">IFERROR(IF(SUM((InvoiceNo=$D42)*1)&lt;COUNTA($E$6:E$6),"",INDEX(ItemCode,SMALL(IF($D42=InvoiceNo,IF(ItemCode&lt;&gt;$D$5,ROW(ItemCode)-1)),COUNTA($E$6:E$6)))),"")</f>
        <v/>
      </c>
      <c r="F42" t="str">
        <f t="array" ref="F42">IFERROR(IF(SUM((InvoiceNo=$D42)*1)&lt;COUNTA($E$6:F$6),"",INDEX(ItemCode,SMALL(IF($D42=InvoiceNo,IF(ItemCode&lt;&gt;$D$5,ROW(ItemCode)-1)),COUNTA($E$6:F$6)))),"")</f>
        <v/>
      </c>
      <c r="G42" t="str">
        <f t="array" ref="G42">IFERROR(IF(SUM((InvoiceNo=$D42)*1)&lt;COUNTA($E$6:G$6),"",INDEX(ItemCode,SMALL(IF($D42=InvoiceNo,IF(ItemCode&lt;&gt;$D$5,ROW(ItemCode)-1)),COUNTA($E$6:G$6)))),"")</f>
        <v/>
      </c>
      <c r="H42" t="str">
        <f t="array" ref="H42">IFERROR(IF(SUM((InvoiceNo=$D42)*1)&lt;COUNTA($E$6:H$6),"",INDEX(ItemCode,SMALL(IF($D42=InvoiceNo,IF(ItemCode&lt;&gt;$D$5,ROW(ItemCode)-1)),COUNTA($E$6:H$6)))),"")</f>
        <v/>
      </c>
      <c r="I42" t="str">
        <f t="array" ref="I42">IFERROR(IF(SUM((InvoiceNo=$D42)*1)&lt;COUNTA($E$6:I$6),"",INDEX(ItemCode,SMALL(IF($D42=InvoiceNo,IF(ItemCode&lt;&gt;$D$5,ROW(ItemCode)-1)),COUNTA($E$6:I$6)))),"")</f>
        <v/>
      </c>
      <c r="J42" t="str">
        <f t="array" ref="J42">IFERROR(IF(SUM((InvoiceNo=$D42)*1)&lt;COUNTA($E$6:J$6),"",INDEX(ItemCode,SMALL(IF($D42=InvoiceNo,IF(ItemCode&lt;&gt;$D$5,ROW(ItemCode)-1)),COUNTA($E$6:J$6)))),"")</f>
        <v/>
      </c>
      <c r="K42" t="str">
        <f t="array" ref="K42">IFERROR(IF(SUM((InvoiceNo=$D42)*1)&lt;COUNTA($E$6:K$6),"",INDEX(ItemCode,SMALL(IF($D42=InvoiceNo,IF(ItemCode&lt;&gt;$D$5,ROW(ItemCode)-1)),COUNTA($E$6:K$6)))),"")</f>
        <v/>
      </c>
      <c r="L42" t="str">
        <f t="array" ref="L42">IFERROR(IF(SUM((InvoiceNo=$D42)*1)&lt;COUNTA($E$6:L$6),"",INDEX(ItemCode,SMALL(IF($D42=InvoiceNo,IF(ItemCode&lt;&gt;$D$5,ROW(ItemCode)-1)),COUNTA($E$6:L$6)))),"")</f>
        <v/>
      </c>
      <c r="M42" t="str">
        <f t="array" ref="M42">IFERROR(IF(SUM((InvoiceNo=$D42)*1)&lt;COUNTA($E$6:M$6),"",INDEX(ItemCode,SMALL(IF($D42=InvoiceNo,IF(ItemCode&lt;&gt;$D$5,ROW(ItemCode)-1)),COUNTA($E$6:M$6)))),"")</f>
        <v/>
      </c>
      <c r="N42" t="str">
        <f t="array" ref="N42">IFERROR(IF(SUM((InvoiceNo=$D42)*1)&lt;COUNTA($E$6:N$6),"",INDEX(ItemCode,SMALL(IF($D42=InvoiceNo,IF(ItemCode&lt;&gt;$D$5,ROW(ItemCode)-1)),COUNTA($E$6:N$6)))),"")</f>
        <v/>
      </c>
      <c r="O42" t="str">
        <f t="array" ref="O42">IFERROR(IF(SUM((InvoiceNo=$D42)*1)&lt;COUNTA($E$6:O$6),"",INDEX(ItemCode,SMALL(IF($D42=InvoiceNo,IF(ItemCode&lt;&gt;$D$5,ROW(ItemCode)-1)),COUNTA($E$6:O$6)))),"")</f>
        <v/>
      </c>
      <c r="P42" t="str">
        <f t="array" ref="P42">IFERROR(IF(SUM((InvoiceNo=$D42)*1)&lt;COUNTA($E$6:P$6),"",INDEX(ItemCode,SMALL(IF($D42=InvoiceNo,IF(ItemCode&lt;&gt;$D$5,ROW(ItemCode)-1)),COUNTA($E$6:P$6)))),"")</f>
        <v/>
      </c>
      <c r="Q42" t="str">
        <f t="array" ref="Q42">IFERROR(IF(SUM((InvoiceNo=$D42)*1)&lt;COUNTA($E$6:Q$6),"",INDEX(ItemCode,SMALL(IF($D42=InvoiceNo,IF(ItemCode&lt;&gt;$D$5,ROW(ItemCode)-1)),COUNTA($E$6:Q$6)))),"")</f>
        <v/>
      </c>
      <c r="R42" t="str">
        <f t="array" ref="R42">IFERROR(IF(SUM((InvoiceNo=$D42)*1)&lt;COUNTA($E$6:R$6),"",INDEX(ItemCode,SMALL(IF($D42=InvoiceNo,IF(ItemCode&lt;&gt;$D$5,ROW(ItemCode)-1)),COUNTA($E$6:R$6)))),"")</f>
        <v/>
      </c>
      <c r="S42" t="str">
        <f t="array" ref="S42">IFERROR(IF(SUM((InvoiceNo=$D42)*1)&lt;COUNTA($E$6:S$6),"",INDEX(ItemCode,SMALL(IF($D42=InvoiceNo,IF(ItemCode&lt;&gt;$D$5,ROW(ItemCode)-1)),COUNTA($E$6:S$6)))),"")</f>
        <v/>
      </c>
      <c r="T42" t="str">
        <f t="array" ref="T42">IFERROR(IF(SUM((InvoiceNo=$D42)*1)&lt;COUNTA($E$6:T$6),"",INDEX(ItemCode,SMALL(IF($D42=InvoiceNo,IF(ItemCode&lt;&gt;$D$5,ROW(ItemCode)-1)),COUNTA($E$6:T$6)))),"")</f>
        <v/>
      </c>
      <c r="U42" t="str">
        <f t="array" ref="U42">IFERROR(IF(SUM((InvoiceNo=$D42)*1)&lt;COUNTA($E$6:U$6),"",INDEX(ItemCode,SMALL(IF($D42=InvoiceNo,IF(ItemCode&lt;&gt;$D$5,ROW(ItemCode)-1)),COUNTA($E$6:U$6)))),"")</f>
        <v/>
      </c>
      <c r="V42" t="str">
        <f t="array" ref="V42">IFERROR(IF(SUM((InvoiceNo=$D42)*1)&lt;COUNTA($E$6:V$6),"",INDEX(ItemCode,SMALL(IF($D42=InvoiceNo,IF(ItemCode&lt;&gt;$D$5,ROW(ItemCode)-1)),COUNTA($E$6:V$6)))),"")</f>
        <v/>
      </c>
      <c r="W42" t="str">
        <f t="array" ref="W42">IFERROR(IF(SUM((InvoiceNo=$D42)*1)&lt;COUNTA($E$6:W$6),"",INDEX(ItemCode,SMALL(IF($D42=InvoiceNo,IF(ItemCode&lt;&gt;$D$5,ROW(ItemCode)-1)),COUNTA($E$6:W$6)))),"")</f>
        <v/>
      </c>
      <c r="X42" t="str">
        <f t="array" ref="X42">IFERROR(IF(SUM((InvoiceNo=$D42)*1)&lt;COUNTA($E$6:X$6),"",INDEX(ItemCode,SMALL(IF($D42=InvoiceNo,IF(ItemCode&lt;&gt;$D$5,ROW(ItemCode)-1)),COUNTA($E$6:X$6)))),"")</f>
        <v/>
      </c>
      <c r="Y42" t="str">
        <f t="array" ref="Y42">IFERROR(IF(SUM((InvoiceNo=$D42)*1)&lt;COUNTA($E$6:Y$6),"",INDEX(ItemCode,SMALL(IF($D42=InvoiceNo,IF(ItemCode&lt;&gt;$D$5,ROW(ItemCode)-1)),COUNTA($E$6:Y$6)))),"")</f>
        <v/>
      </c>
      <c r="Z42" t="str">
        <f t="array" ref="Z42">IFERROR(IF(SUM((InvoiceNo=$D42)*1)&lt;COUNTA($E$6:Z$6),"",INDEX(ItemCode,SMALL(IF($D42=InvoiceNo,IF(ItemCode&lt;&gt;$D$5,ROW(ItemCode)-1)),COUNTA($E$6:Z$6)))),"")</f>
        <v/>
      </c>
      <c r="AA42" t="str">
        <f t="array" ref="AA42">IFERROR(IF(SUM((InvoiceNo=$D42)*1)&lt;COUNTA($E$6:AA$6),"",INDEX(ItemCode,SMALL(IF($D42=InvoiceNo,IF(ItemCode&lt;&gt;$D$5,ROW(ItemCode)-1)),COUNTA($E$6:AA$6)))),"")</f>
        <v/>
      </c>
      <c r="AB42" t="str">
        <f t="array" ref="AB42">IFERROR(IF(SUM((InvoiceNo=$D42)*1)&lt;COUNTA($E$6:AB$6),"",INDEX(ItemCode,SMALL(IF($D42=InvoiceNo,IF(ItemCode&lt;&gt;$D$5,ROW(ItemCode)-1)),COUNTA($E$6:AB$6)))),"")</f>
        <v/>
      </c>
      <c r="AC42" t="str">
        <f t="array" ref="AC42">IFERROR(IF(SUM((InvoiceNo=$D42)*1)&lt;COUNTA($E$6:AC$6),"",INDEX(ItemCode,SMALL(IF($D42=InvoiceNo,IF(ItemCode&lt;&gt;$D$5,ROW(ItemCode)-1)),COUNTA($E$6:AC$6)))),"")</f>
        <v/>
      </c>
      <c r="AD42" t="str">
        <f t="array" ref="AD42">IFERROR(IF(SUM((InvoiceNo=$D42)*1)&lt;COUNTA($E$6:AD$6),"",INDEX(ItemCode,SMALL(IF($D42=InvoiceNo,IF(ItemCode&lt;&gt;$D$5,ROW(ItemCode)-1)),COUNTA($E$6:AD$6)))),"")</f>
        <v/>
      </c>
      <c r="AE42" t="str">
        <f t="array" ref="AE42">IFERROR(IF(SUM((InvoiceNo=$D42)*1)&lt;COUNTA($E$6:AE$6),"",INDEX(ItemCode,SMALL(IF($D42=InvoiceNo,IF(ItemCode&lt;&gt;$D$5,ROW(ItemCode)-1)),COUNTA($E$6:AE$6)))),"")</f>
        <v/>
      </c>
      <c r="AF42" t="str">
        <f t="array" ref="AF42">IFERROR(IF(SUM((InvoiceNo=$D42)*1)&lt;COUNTA($E$6:AF$6),"",INDEX(ItemCode,SMALL(IF($D42=InvoiceNo,IF(ItemCode&lt;&gt;$D$5,ROW(ItemCode)-1)),COUNTA($E$6:AF$6)))),"")</f>
        <v/>
      </c>
      <c r="AG42" t="str">
        <f t="array" ref="AG42">IFERROR(IF(SUM((InvoiceNo=$D42)*1)&lt;COUNTA($E$6:AG$6),"",INDEX(ItemCode,SMALL(IF($D42=InvoiceNo,IF(ItemCode&lt;&gt;$D$5,ROW(ItemCode)-1)),COUNTA($E$6:AG$6)))),"")</f>
        <v/>
      </c>
      <c r="AH42" t="str">
        <f t="array" ref="AH42">IFERROR(IF(SUM((InvoiceNo=$D42)*1)&lt;COUNTA($E$6:AH$6),"",INDEX(ItemCode,SMALL(IF($D42=InvoiceNo,IF(ItemCode&lt;&gt;$D$5,ROW(ItemCode)-1)),COUNTA($E$6:AH$6)))),"")</f>
        <v/>
      </c>
      <c r="AI42" t="str">
        <f t="array" ref="AI42">IFERROR(IF(SUM((InvoiceNo=$D42)*1)&lt;COUNTA($E$6:AI$6),"",INDEX(ItemCode,SMALL(IF($D42=InvoiceNo,IF(ItemCode&lt;&gt;$D$5,ROW(ItemCode)-1)),COUNTA($E$6:AI$6)))),"")</f>
        <v/>
      </c>
      <c r="AJ42" t="str">
        <f t="array" ref="AJ42">IFERROR(IF(SUM((InvoiceNo=$D42)*1)&lt;COUNTA($E$6:AJ$6),"",INDEX(ItemCode,SMALL(IF($D42=InvoiceNo,IF(ItemCode&lt;&gt;$D$5,ROW(ItemCode)-1)),COUNTA($E$6:AJ$6)))),"")</f>
        <v/>
      </c>
      <c r="AK42" t="str">
        <f t="array" ref="AK42">IFERROR(IF(SUM((InvoiceNo=$D42)*1)&lt;COUNTA($E$6:AK$6),"",INDEX(ItemCode,SMALL(IF($D42=InvoiceNo,IF(ItemCode&lt;&gt;$D$5,ROW(ItemCode)-1)),COUNTA($E$6:AK$6)))),"")</f>
        <v/>
      </c>
      <c r="AL42" t="str">
        <f t="array" ref="AL42">IFERROR(IF(SUM((InvoiceNo=$D42)*1)&lt;COUNTA($E$6:AL$6),"",INDEX(ItemCode,SMALL(IF($D42=InvoiceNo,IF(ItemCode&lt;&gt;$D$5,ROW(ItemCode)-1)),COUNTA($E$6:AL$6)))),"")</f>
        <v/>
      </c>
      <c r="AM42" t="str">
        <f t="array" ref="AM42">IFERROR(IF(SUM((InvoiceNo=$D42)*1)&lt;COUNTA($E$6:AM$6),"",INDEX(ItemCode,SMALL(IF($D42=InvoiceNo,IF(ItemCode&lt;&gt;$D$5,ROW(ItemCode)-1)),COUNTA($E$6:AM$6)))),"")</f>
        <v/>
      </c>
      <c r="AN42" t="str">
        <f t="array" ref="AN42">IFERROR(IF(SUM((InvoiceNo=$D42)*1)&lt;COUNTA($E$6:AN$6),"",INDEX(ItemCode,SMALL(IF($D42=InvoiceNo,IF(ItemCode&lt;&gt;$D$5,ROW(ItemCode)-1)),COUNTA($E$6:AN$6)))),"")</f>
        <v/>
      </c>
      <c r="AO42" t="str">
        <f t="array" ref="AO42">IFERROR(IF(SUM((InvoiceNo=$D42)*1)&lt;COUNTA($E$6:AO$6),"",INDEX(ItemCode,SMALL(IF($D42=InvoiceNo,IF(ItemCode&lt;&gt;$D$5,ROW(ItemCode)-1)),COUNTA($E$6:AO$6)))),"")</f>
        <v/>
      </c>
      <c r="AP42" t="str">
        <f t="array" ref="AP42">IFERROR(IF(SUM((InvoiceNo=$D42)*1)&lt;COUNTA($E$6:AP$6),"",INDEX(ItemCode,SMALL(IF($D42=InvoiceNo,IF(ItemCode&lt;&gt;$D$5,ROW(ItemCode)-1)),COUNTA($E$6:AP$6)))),"")</f>
        <v/>
      </c>
      <c r="AQ42" t="str">
        <f t="array" ref="AQ42">IFERROR(IF(SUM((InvoiceNo=$D42)*1)&lt;COUNTA($E$6:AQ$6),"",INDEX(ItemCode,SMALL(IF($D42=InvoiceNo,IF(ItemCode&lt;&gt;$D$5,ROW(ItemCode)-1)),COUNTA($E$6:AQ$6)))),"")</f>
        <v/>
      </c>
      <c r="AR42" t="str">
        <f t="array" ref="AR42">IFERROR(IF(SUM((InvoiceNo=$D42)*1)&lt;COUNTA($E$6:AR$6),"",INDEX(ItemCode,SMALL(IF($D42=InvoiceNo,IF(ItemCode&lt;&gt;$D$5,ROW(ItemCode)-1)),COUNTA($E$6:AR$6)))),"")</f>
        <v/>
      </c>
    </row>
    <row r="43" spans="2:44" x14ac:dyDescent="0.55000000000000004">
      <c r="B43" t="str">
        <f t="array" ref="B43">IF(D43="","",INDEX(BillToName,MATCH(D43,InvoiceBill,0)))</f>
        <v/>
      </c>
      <c r="C43" t="str">
        <f t="array" ref="C43">IF(B43="","",SUM((B43=CustName)*(ItemCode='Model 1'!$D$5)*1))</f>
        <v/>
      </c>
      <c r="D43" t="str">
        <f t="array" ref="D43">IFERROR(INDEX(InvoiceNo,SMALL(IF(ItemCode=$D$5,ROW(InvoiceNo)-1),ROW(37:37))),"")</f>
        <v/>
      </c>
      <c r="E43" t="str">
        <f t="array" ref="E43">IFERROR(IF(SUM((InvoiceNo=$D43)*1)&lt;COUNTA($E$6:E$6),"",INDEX(ItemCode,SMALL(IF($D43=InvoiceNo,IF(ItemCode&lt;&gt;$D$5,ROW(ItemCode)-1)),COUNTA($E$6:E$6)))),"")</f>
        <v/>
      </c>
      <c r="F43" t="str">
        <f t="array" ref="F43">IFERROR(IF(SUM((InvoiceNo=$D43)*1)&lt;COUNTA($E$6:F$6),"",INDEX(ItemCode,SMALL(IF($D43=InvoiceNo,IF(ItemCode&lt;&gt;$D$5,ROW(ItemCode)-1)),COUNTA($E$6:F$6)))),"")</f>
        <v/>
      </c>
      <c r="G43" t="str">
        <f t="array" ref="G43">IFERROR(IF(SUM((InvoiceNo=$D43)*1)&lt;COUNTA($E$6:G$6),"",INDEX(ItemCode,SMALL(IF($D43=InvoiceNo,IF(ItemCode&lt;&gt;$D$5,ROW(ItemCode)-1)),COUNTA($E$6:G$6)))),"")</f>
        <v/>
      </c>
      <c r="H43" t="str">
        <f t="array" ref="H43">IFERROR(IF(SUM((InvoiceNo=$D43)*1)&lt;COUNTA($E$6:H$6),"",INDEX(ItemCode,SMALL(IF($D43=InvoiceNo,IF(ItemCode&lt;&gt;$D$5,ROW(ItemCode)-1)),COUNTA($E$6:H$6)))),"")</f>
        <v/>
      </c>
      <c r="I43" t="str">
        <f t="array" ref="I43">IFERROR(IF(SUM((InvoiceNo=$D43)*1)&lt;COUNTA($E$6:I$6),"",INDEX(ItemCode,SMALL(IF($D43=InvoiceNo,IF(ItemCode&lt;&gt;$D$5,ROW(ItemCode)-1)),COUNTA($E$6:I$6)))),"")</f>
        <v/>
      </c>
      <c r="J43" t="str">
        <f t="array" ref="J43">IFERROR(IF(SUM((InvoiceNo=$D43)*1)&lt;COUNTA($E$6:J$6),"",INDEX(ItemCode,SMALL(IF($D43=InvoiceNo,IF(ItemCode&lt;&gt;$D$5,ROW(ItemCode)-1)),COUNTA($E$6:J$6)))),"")</f>
        <v/>
      </c>
      <c r="K43" t="str">
        <f t="array" ref="K43">IFERROR(IF(SUM((InvoiceNo=$D43)*1)&lt;COUNTA($E$6:K$6),"",INDEX(ItemCode,SMALL(IF($D43=InvoiceNo,IF(ItemCode&lt;&gt;$D$5,ROW(ItemCode)-1)),COUNTA($E$6:K$6)))),"")</f>
        <v/>
      </c>
      <c r="L43" t="str">
        <f t="array" ref="L43">IFERROR(IF(SUM((InvoiceNo=$D43)*1)&lt;COUNTA($E$6:L$6),"",INDEX(ItemCode,SMALL(IF($D43=InvoiceNo,IF(ItemCode&lt;&gt;$D$5,ROW(ItemCode)-1)),COUNTA($E$6:L$6)))),"")</f>
        <v/>
      </c>
      <c r="M43" t="str">
        <f t="array" ref="M43">IFERROR(IF(SUM((InvoiceNo=$D43)*1)&lt;COUNTA($E$6:M$6),"",INDEX(ItemCode,SMALL(IF($D43=InvoiceNo,IF(ItemCode&lt;&gt;$D$5,ROW(ItemCode)-1)),COUNTA($E$6:M$6)))),"")</f>
        <v/>
      </c>
      <c r="N43" t="str">
        <f t="array" ref="N43">IFERROR(IF(SUM((InvoiceNo=$D43)*1)&lt;COUNTA($E$6:N$6),"",INDEX(ItemCode,SMALL(IF($D43=InvoiceNo,IF(ItemCode&lt;&gt;$D$5,ROW(ItemCode)-1)),COUNTA($E$6:N$6)))),"")</f>
        <v/>
      </c>
      <c r="O43" t="str">
        <f t="array" ref="O43">IFERROR(IF(SUM((InvoiceNo=$D43)*1)&lt;COUNTA($E$6:O$6),"",INDEX(ItemCode,SMALL(IF($D43=InvoiceNo,IF(ItemCode&lt;&gt;$D$5,ROW(ItemCode)-1)),COUNTA($E$6:O$6)))),"")</f>
        <v/>
      </c>
      <c r="P43" t="str">
        <f t="array" ref="P43">IFERROR(IF(SUM((InvoiceNo=$D43)*1)&lt;COUNTA($E$6:P$6),"",INDEX(ItemCode,SMALL(IF($D43=InvoiceNo,IF(ItemCode&lt;&gt;$D$5,ROW(ItemCode)-1)),COUNTA($E$6:P$6)))),"")</f>
        <v/>
      </c>
      <c r="Q43" t="str">
        <f t="array" ref="Q43">IFERROR(IF(SUM((InvoiceNo=$D43)*1)&lt;COUNTA($E$6:Q$6),"",INDEX(ItemCode,SMALL(IF($D43=InvoiceNo,IF(ItemCode&lt;&gt;$D$5,ROW(ItemCode)-1)),COUNTA($E$6:Q$6)))),"")</f>
        <v/>
      </c>
      <c r="R43" t="str">
        <f t="array" ref="R43">IFERROR(IF(SUM((InvoiceNo=$D43)*1)&lt;COUNTA($E$6:R$6),"",INDEX(ItemCode,SMALL(IF($D43=InvoiceNo,IF(ItemCode&lt;&gt;$D$5,ROW(ItemCode)-1)),COUNTA($E$6:R$6)))),"")</f>
        <v/>
      </c>
      <c r="S43" t="str">
        <f t="array" ref="S43">IFERROR(IF(SUM((InvoiceNo=$D43)*1)&lt;COUNTA($E$6:S$6),"",INDEX(ItemCode,SMALL(IF($D43=InvoiceNo,IF(ItemCode&lt;&gt;$D$5,ROW(ItemCode)-1)),COUNTA($E$6:S$6)))),"")</f>
        <v/>
      </c>
      <c r="T43" t="str">
        <f t="array" ref="T43">IFERROR(IF(SUM((InvoiceNo=$D43)*1)&lt;COUNTA($E$6:T$6),"",INDEX(ItemCode,SMALL(IF($D43=InvoiceNo,IF(ItemCode&lt;&gt;$D$5,ROW(ItemCode)-1)),COUNTA($E$6:T$6)))),"")</f>
        <v/>
      </c>
      <c r="U43" t="str">
        <f t="array" ref="U43">IFERROR(IF(SUM((InvoiceNo=$D43)*1)&lt;COUNTA($E$6:U$6),"",INDEX(ItemCode,SMALL(IF($D43=InvoiceNo,IF(ItemCode&lt;&gt;$D$5,ROW(ItemCode)-1)),COUNTA($E$6:U$6)))),"")</f>
        <v/>
      </c>
      <c r="V43" t="str">
        <f t="array" ref="V43">IFERROR(IF(SUM((InvoiceNo=$D43)*1)&lt;COUNTA($E$6:V$6),"",INDEX(ItemCode,SMALL(IF($D43=InvoiceNo,IF(ItemCode&lt;&gt;$D$5,ROW(ItemCode)-1)),COUNTA($E$6:V$6)))),"")</f>
        <v/>
      </c>
      <c r="W43" t="str">
        <f t="array" ref="W43">IFERROR(IF(SUM((InvoiceNo=$D43)*1)&lt;COUNTA($E$6:W$6),"",INDEX(ItemCode,SMALL(IF($D43=InvoiceNo,IF(ItemCode&lt;&gt;$D$5,ROW(ItemCode)-1)),COUNTA($E$6:W$6)))),"")</f>
        <v/>
      </c>
      <c r="X43" t="str">
        <f t="array" ref="X43">IFERROR(IF(SUM((InvoiceNo=$D43)*1)&lt;COUNTA($E$6:X$6),"",INDEX(ItemCode,SMALL(IF($D43=InvoiceNo,IF(ItemCode&lt;&gt;$D$5,ROW(ItemCode)-1)),COUNTA($E$6:X$6)))),"")</f>
        <v/>
      </c>
      <c r="Y43" t="str">
        <f t="array" ref="Y43">IFERROR(IF(SUM((InvoiceNo=$D43)*1)&lt;COUNTA($E$6:Y$6),"",INDEX(ItemCode,SMALL(IF($D43=InvoiceNo,IF(ItemCode&lt;&gt;$D$5,ROW(ItemCode)-1)),COUNTA($E$6:Y$6)))),"")</f>
        <v/>
      </c>
      <c r="Z43" t="str">
        <f t="array" ref="Z43">IFERROR(IF(SUM((InvoiceNo=$D43)*1)&lt;COUNTA($E$6:Z$6),"",INDEX(ItemCode,SMALL(IF($D43=InvoiceNo,IF(ItemCode&lt;&gt;$D$5,ROW(ItemCode)-1)),COUNTA($E$6:Z$6)))),"")</f>
        <v/>
      </c>
      <c r="AA43" t="str">
        <f t="array" ref="AA43">IFERROR(IF(SUM((InvoiceNo=$D43)*1)&lt;COUNTA($E$6:AA$6),"",INDEX(ItemCode,SMALL(IF($D43=InvoiceNo,IF(ItemCode&lt;&gt;$D$5,ROW(ItemCode)-1)),COUNTA($E$6:AA$6)))),"")</f>
        <v/>
      </c>
      <c r="AB43" t="str">
        <f t="array" ref="AB43">IFERROR(IF(SUM((InvoiceNo=$D43)*1)&lt;COUNTA($E$6:AB$6),"",INDEX(ItemCode,SMALL(IF($D43=InvoiceNo,IF(ItemCode&lt;&gt;$D$5,ROW(ItemCode)-1)),COUNTA($E$6:AB$6)))),"")</f>
        <v/>
      </c>
      <c r="AC43" t="str">
        <f t="array" ref="AC43">IFERROR(IF(SUM((InvoiceNo=$D43)*1)&lt;COUNTA($E$6:AC$6),"",INDEX(ItemCode,SMALL(IF($D43=InvoiceNo,IF(ItemCode&lt;&gt;$D$5,ROW(ItemCode)-1)),COUNTA($E$6:AC$6)))),"")</f>
        <v/>
      </c>
      <c r="AD43" t="str">
        <f t="array" ref="AD43">IFERROR(IF(SUM((InvoiceNo=$D43)*1)&lt;COUNTA($E$6:AD$6),"",INDEX(ItemCode,SMALL(IF($D43=InvoiceNo,IF(ItemCode&lt;&gt;$D$5,ROW(ItemCode)-1)),COUNTA($E$6:AD$6)))),"")</f>
        <v/>
      </c>
      <c r="AE43" t="str">
        <f t="array" ref="AE43">IFERROR(IF(SUM((InvoiceNo=$D43)*1)&lt;COUNTA($E$6:AE$6),"",INDEX(ItemCode,SMALL(IF($D43=InvoiceNo,IF(ItemCode&lt;&gt;$D$5,ROW(ItemCode)-1)),COUNTA($E$6:AE$6)))),"")</f>
        <v/>
      </c>
      <c r="AF43" t="str">
        <f t="array" ref="AF43">IFERROR(IF(SUM((InvoiceNo=$D43)*1)&lt;COUNTA($E$6:AF$6),"",INDEX(ItemCode,SMALL(IF($D43=InvoiceNo,IF(ItemCode&lt;&gt;$D$5,ROW(ItemCode)-1)),COUNTA($E$6:AF$6)))),"")</f>
        <v/>
      </c>
      <c r="AG43" t="str">
        <f t="array" ref="AG43">IFERROR(IF(SUM((InvoiceNo=$D43)*1)&lt;COUNTA($E$6:AG$6),"",INDEX(ItemCode,SMALL(IF($D43=InvoiceNo,IF(ItemCode&lt;&gt;$D$5,ROW(ItemCode)-1)),COUNTA($E$6:AG$6)))),"")</f>
        <v/>
      </c>
      <c r="AH43" t="str">
        <f t="array" ref="AH43">IFERROR(IF(SUM((InvoiceNo=$D43)*1)&lt;COUNTA($E$6:AH$6),"",INDEX(ItemCode,SMALL(IF($D43=InvoiceNo,IF(ItemCode&lt;&gt;$D$5,ROW(ItemCode)-1)),COUNTA($E$6:AH$6)))),"")</f>
        <v/>
      </c>
      <c r="AI43" t="str">
        <f t="array" ref="AI43">IFERROR(IF(SUM((InvoiceNo=$D43)*1)&lt;COUNTA($E$6:AI$6),"",INDEX(ItemCode,SMALL(IF($D43=InvoiceNo,IF(ItemCode&lt;&gt;$D$5,ROW(ItemCode)-1)),COUNTA($E$6:AI$6)))),"")</f>
        <v/>
      </c>
      <c r="AJ43" t="str">
        <f t="array" ref="AJ43">IFERROR(IF(SUM((InvoiceNo=$D43)*1)&lt;COUNTA($E$6:AJ$6),"",INDEX(ItemCode,SMALL(IF($D43=InvoiceNo,IF(ItemCode&lt;&gt;$D$5,ROW(ItemCode)-1)),COUNTA($E$6:AJ$6)))),"")</f>
        <v/>
      </c>
      <c r="AK43" t="str">
        <f t="array" ref="AK43">IFERROR(IF(SUM((InvoiceNo=$D43)*1)&lt;COUNTA($E$6:AK$6),"",INDEX(ItemCode,SMALL(IF($D43=InvoiceNo,IF(ItemCode&lt;&gt;$D$5,ROW(ItemCode)-1)),COUNTA($E$6:AK$6)))),"")</f>
        <v/>
      </c>
      <c r="AL43" t="str">
        <f t="array" ref="AL43">IFERROR(IF(SUM((InvoiceNo=$D43)*1)&lt;COUNTA($E$6:AL$6),"",INDEX(ItemCode,SMALL(IF($D43=InvoiceNo,IF(ItemCode&lt;&gt;$D$5,ROW(ItemCode)-1)),COUNTA($E$6:AL$6)))),"")</f>
        <v/>
      </c>
      <c r="AM43" t="str">
        <f t="array" ref="AM43">IFERROR(IF(SUM((InvoiceNo=$D43)*1)&lt;COUNTA($E$6:AM$6),"",INDEX(ItemCode,SMALL(IF($D43=InvoiceNo,IF(ItemCode&lt;&gt;$D$5,ROW(ItemCode)-1)),COUNTA($E$6:AM$6)))),"")</f>
        <v/>
      </c>
      <c r="AN43" t="str">
        <f t="array" ref="AN43">IFERROR(IF(SUM((InvoiceNo=$D43)*1)&lt;COUNTA($E$6:AN$6),"",INDEX(ItemCode,SMALL(IF($D43=InvoiceNo,IF(ItemCode&lt;&gt;$D$5,ROW(ItemCode)-1)),COUNTA($E$6:AN$6)))),"")</f>
        <v/>
      </c>
      <c r="AO43" t="str">
        <f t="array" ref="AO43">IFERROR(IF(SUM((InvoiceNo=$D43)*1)&lt;COUNTA($E$6:AO$6),"",INDEX(ItemCode,SMALL(IF($D43=InvoiceNo,IF(ItemCode&lt;&gt;$D$5,ROW(ItemCode)-1)),COUNTA($E$6:AO$6)))),"")</f>
        <v/>
      </c>
      <c r="AP43" t="str">
        <f t="array" ref="AP43">IFERROR(IF(SUM((InvoiceNo=$D43)*1)&lt;COUNTA($E$6:AP$6),"",INDEX(ItemCode,SMALL(IF($D43=InvoiceNo,IF(ItemCode&lt;&gt;$D$5,ROW(ItemCode)-1)),COUNTA($E$6:AP$6)))),"")</f>
        <v/>
      </c>
      <c r="AQ43" t="str">
        <f t="array" ref="AQ43">IFERROR(IF(SUM((InvoiceNo=$D43)*1)&lt;COUNTA($E$6:AQ$6),"",INDEX(ItemCode,SMALL(IF($D43=InvoiceNo,IF(ItemCode&lt;&gt;$D$5,ROW(ItemCode)-1)),COUNTA($E$6:AQ$6)))),"")</f>
        <v/>
      </c>
      <c r="AR43" t="str">
        <f t="array" ref="AR43">IFERROR(IF(SUM((InvoiceNo=$D43)*1)&lt;COUNTA($E$6:AR$6),"",INDEX(ItemCode,SMALL(IF($D43=InvoiceNo,IF(ItemCode&lt;&gt;$D$5,ROW(ItemCode)-1)),COUNTA($E$6:AR$6)))),"")</f>
        <v/>
      </c>
    </row>
    <row r="44" spans="2:44" x14ac:dyDescent="0.55000000000000004">
      <c r="B44" t="str">
        <f t="array" ref="B44">IF(D44="","",INDEX(BillToName,MATCH(D44,InvoiceBill,0)))</f>
        <v/>
      </c>
      <c r="C44" t="str">
        <f t="array" ref="C44">IF(B44="","",SUM((B44=CustName)*(ItemCode='Model 1'!$D$5)*1))</f>
        <v/>
      </c>
      <c r="D44" t="str">
        <f t="array" ref="D44">IFERROR(INDEX(InvoiceNo,SMALL(IF(ItemCode=$D$5,ROW(InvoiceNo)-1),ROW(38:38))),"")</f>
        <v/>
      </c>
      <c r="E44" t="str">
        <f t="array" ref="E44">IFERROR(IF(SUM((InvoiceNo=$D44)*1)&lt;COUNTA($E$6:E$6),"",INDEX(ItemCode,SMALL(IF($D44=InvoiceNo,IF(ItemCode&lt;&gt;$D$5,ROW(ItemCode)-1)),COUNTA($E$6:E$6)))),"")</f>
        <v/>
      </c>
      <c r="F44" t="str">
        <f t="array" ref="F44">IFERROR(IF(SUM((InvoiceNo=$D44)*1)&lt;COUNTA($E$6:F$6),"",INDEX(ItemCode,SMALL(IF($D44=InvoiceNo,IF(ItemCode&lt;&gt;$D$5,ROW(ItemCode)-1)),COUNTA($E$6:F$6)))),"")</f>
        <v/>
      </c>
      <c r="G44" t="str">
        <f t="array" ref="G44">IFERROR(IF(SUM((InvoiceNo=$D44)*1)&lt;COUNTA($E$6:G$6),"",INDEX(ItemCode,SMALL(IF($D44=InvoiceNo,IF(ItemCode&lt;&gt;$D$5,ROW(ItemCode)-1)),COUNTA($E$6:G$6)))),"")</f>
        <v/>
      </c>
      <c r="H44" t="str">
        <f t="array" ref="H44">IFERROR(IF(SUM((InvoiceNo=$D44)*1)&lt;COUNTA($E$6:H$6),"",INDEX(ItemCode,SMALL(IF($D44=InvoiceNo,IF(ItemCode&lt;&gt;$D$5,ROW(ItemCode)-1)),COUNTA($E$6:H$6)))),"")</f>
        <v/>
      </c>
      <c r="I44" t="str">
        <f t="array" ref="I44">IFERROR(IF(SUM((InvoiceNo=$D44)*1)&lt;COUNTA($E$6:I$6),"",INDEX(ItemCode,SMALL(IF($D44=InvoiceNo,IF(ItemCode&lt;&gt;$D$5,ROW(ItemCode)-1)),COUNTA($E$6:I$6)))),"")</f>
        <v/>
      </c>
      <c r="J44" t="str">
        <f t="array" ref="J44">IFERROR(IF(SUM((InvoiceNo=$D44)*1)&lt;COUNTA($E$6:J$6),"",INDEX(ItemCode,SMALL(IF($D44=InvoiceNo,IF(ItemCode&lt;&gt;$D$5,ROW(ItemCode)-1)),COUNTA($E$6:J$6)))),"")</f>
        <v/>
      </c>
      <c r="K44" t="str">
        <f t="array" ref="K44">IFERROR(IF(SUM((InvoiceNo=$D44)*1)&lt;COUNTA($E$6:K$6),"",INDEX(ItemCode,SMALL(IF($D44=InvoiceNo,IF(ItemCode&lt;&gt;$D$5,ROW(ItemCode)-1)),COUNTA($E$6:K$6)))),"")</f>
        <v/>
      </c>
      <c r="L44" t="str">
        <f t="array" ref="L44">IFERROR(IF(SUM((InvoiceNo=$D44)*1)&lt;COUNTA($E$6:L$6),"",INDEX(ItemCode,SMALL(IF($D44=InvoiceNo,IF(ItemCode&lt;&gt;$D$5,ROW(ItemCode)-1)),COUNTA($E$6:L$6)))),"")</f>
        <v/>
      </c>
      <c r="M44" t="str">
        <f t="array" ref="M44">IFERROR(IF(SUM((InvoiceNo=$D44)*1)&lt;COUNTA($E$6:M$6),"",INDEX(ItemCode,SMALL(IF($D44=InvoiceNo,IF(ItemCode&lt;&gt;$D$5,ROW(ItemCode)-1)),COUNTA($E$6:M$6)))),"")</f>
        <v/>
      </c>
      <c r="N44" t="str">
        <f t="array" ref="N44">IFERROR(IF(SUM((InvoiceNo=$D44)*1)&lt;COUNTA($E$6:N$6),"",INDEX(ItemCode,SMALL(IF($D44=InvoiceNo,IF(ItemCode&lt;&gt;$D$5,ROW(ItemCode)-1)),COUNTA($E$6:N$6)))),"")</f>
        <v/>
      </c>
      <c r="O44" t="str">
        <f t="array" ref="O44">IFERROR(IF(SUM((InvoiceNo=$D44)*1)&lt;COUNTA($E$6:O$6),"",INDEX(ItemCode,SMALL(IF($D44=InvoiceNo,IF(ItemCode&lt;&gt;$D$5,ROW(ItemCode)-1)),COUNTA($E$6:O$6)))),"")</f>
        <v/>
      </c>
      <c r="P44" t="str">
        <f t="array" ref="P44">IFERROR(IF(SUM((InvoiceNo=$D44)*1)&lt;COUNTA($E$6:P$6),"",INDEX(ItemCode,SMALL(IF($D44=InvoiceNo,IF(ItemCode&lt;&gt;$D$5,ROW(ItemCode)-1)),COUNTA($E$6:P$6)))),"")</f>
        <v/>
      </c>
      <c r="Q44" t="str">
        <f t="array" ref="Q44">IFERROR(IF(SUM((InvoiceNo=$D44)*1)&lt;COUNTA($E$6:Q$6),"",INDEX(ItemCode,SMALL(IF($D44=InvoiceNo,IF(ItemCode&lt;&gt;$D$5,ROW(ItemCode)-1)),COUNTA($E$6:Q$6)))),"")</f>
        <v/>
      </c>
      <c r="R44" t="str">
        <f t="array" ref="R44">IFERROR(IF(SUM((InvoiceNo=$D44)*1)&lt;COUNTA($E$6:R$6),"",INDEX(ItemCode,SMALL(IF($D44=InvoiceNo,IF(ItemCode&lt;&gt;$D$5,ROW(ItemCode)-1)),COUNTA($E$6:R$6)))),"")</f>
        <v/>
      </c>
      <c r="S44" t="str">
        <f t="array" ref="S44">IFERROR(IF(SUM((InvoiceNo=$D44)*1)&lt;COUNTA($E$6:S$6),"",INDEX(ItemCode,SMALL(IF($D44=InvoiceNo,IF(ItemCode&lt;&gt;$D$5,ROW(ItemCode)-1)),COUNTA($E$6:S$6)))),"")</f>
        <v/>
      </c>
      <c r="T44" t="str">
        <f t="array" ref="T44">IFERROR(IF(SUM((InvoiceNo=$D44)*1)&lt;COUNTA($E$6:T$6),"",INDEX(ItemCode,SMALL(IF($D44=InvoiceNo,IF(ItemCode&lt;&gt;$D$5,ROW(ItemCode)-1)),COUNTA($E$6:T$6)))),"")</f>
        <v/>
      </c>
      <c r="U44" t="str">
        <f t="array" ref="U44">IFERROR(IF(SUM((InvoiceNo=$D44)*1)&lt;COUNTA($E$6:U$6),"",INDEX(ItemCode,SMALL(IF($D44=InvoiceNo,IF(ItemCode&lt;&gt;$D$5,ROW(ItemCode)-1)),COUNTA($E$6:U$6)))),"")</f>
        <v/>
      </c>
      <c r="V44" t="str">
        <f t="array" ref="V44">IFERROR(IF(SUM((InvoiceNo=$D44)*1)&lt;COUNTA($E$6:V$6),"",INDEX(ItemCode,SMALL(IF($D44=InvoiceNo,IF(ItemCode&lt;&gt;$D$5,ROW(ItemCode)-1)),COUNTA($E$6:V$6)))),"")</f>
        <v/>
      </c>
      <c r="W44" t="str">
        <f t="array" ref="W44">IFERROR(IF(SUM((InvoiceNo=$D44)*1)&lt;COUNTA($E$6:W$6),"",INDEX(ItemCode,SMALL(IF($D44=InvoiceNo,IF(ItemCode&lt;&gt;$D$5,ROW(ItemCode)-1)),COUNTA($E$6:W$6)))),"")</f>
        <v/>
      </c>
      <c r="X44" t="str">
        <f t="array" ref="X44">IFERROR(IF(SUM((InvoiceNo=$D44)*1)&lt;COUNTA($E$6:X$6),"",INDEX(ItemCode,SMALL(IF($D44=InvoiceNo,IF(ItemCode&lt;&gt;$D$5,ROW(ItemCode)-1)),COUNTA($E$6:X$6)))),"")</f>
        <v/>
      </c>
      <c r="Y44" t="str">
        <f t="array" ref="Y44">IFERROR(IF(SUM((InvoiceNo=$D44)*1)&lt;COUNTA($E$6:Y$6),"",INDEX(ItemCode,SMALL(IF($D44=InvoiceNo,IF(ItemCode&lt;&gt;$D$5,ROW(ItemCode)-1)),COUNTA($E$6:Y$6)))),"")</f>
        <v/>
      </c>
      <c r="Z44" t="str">
        <f t="array" ref="Z44">IFERROR(IF(SUM((InvoiceNo=$D44)*1)&lt;COUNTA($E$6:Z$6),"",INDEX(ItemCode,SMALL(IF($D44=InvoiceNo,IF(ItemCode&lt;&gt;$D$5,ROW(ItemCode)-1)),COUNTA($E$6:Z$6)))),"")</f>
        <v/>
      </c>
      <c r="AA44" t="str">
        <f t="array" ref="AA44">IFERROR(IF(SUM((InvoiceNo=$D44)*1)&lt;COUNTA($E$6:AA$6),"",INDEX(ItemCode,SMALL(IF($D44=InvoiceNo,IF(ItemCode&lt;&gt;$D$5,ROW(ItemCode)-1)),COUNTA($E$6:AA$6)))),"")</f>
        <v/>
      </c>
      <c r="AB44" t="str">
        <f t="array" ref="AB44">IFERROR(IF(SUM((InvoiceNo=$D44)*1)&lt;COUNTA($E$6:AB$6),"",INDEX(ItemCode,SMALL(IF($D44=InvoiceNo,IF(ItemCode&lt;&gt;$D$5,ROW(ItemCode)-1)),COUNTA($E$6:AB$6)))),"")</f>
        <v/>
      </c>
      <c r="AC44" t="str">
        <f t="array" ref="AC44">IFERROR(IF(SUM((InvoiceNo=$D44)*1)&lt;COUNTA($E$6:AC$6),"",INDEX(ItemCode,SMALL(IF($D44=InvoiceNo,IF(ItemCode&lt;&gt;$D$5,ROW(ItemCode)-1)),COUNTA($E$6:AC$6)))),"")</f>
        <v/>
      </c>
      <c r="AD44" t="str">
        <f t="array" ref="AD44">IFERROR(IF(SUM((InvoiceNo=$D44)*1)&lt;COUNTA($E$6:AD$6),"",INDEX(ItemCode,SMALL(IF($D44=InvoiceNo,IF(ItemCode&lt;&gt;$D$5,ROW(ItemCode)-1)),COUNTA($E$6:AD$6)))),"")</f>
        <v/>
      </c>
      <c r="AE44" t="str">
        <f t="array" ref="AE44">IFERROR(IF(SUM((InvoiceNo=$D44)*1)&lt;COUNTA($E$6:AE$6),"",INDEX(ItemCode,SMALL(IF($D44=InvoiceNo,IF(ItemCode&lt;&gt;$D$5,ROW(ItemCode)-1)),COUNTA($E$6:AE$6)))),"")</f>
        <v/>
      </c>
      <c r="AF44" t="str">
        <f t="array" ref="AF44">IFERROR(IF(SUM((InvoiceNo=$D44)*1)&lt;COUNTA($E$6:AF$6),"",INDEX(ItemCode,SMALL(IF($D44=InvoiceNo,IF(ItemCode&lt;&gt;$D$5,ROW(ItemCode)-1)),COUNTA($E$6:AF$6)))),"")</f>
        <v/>
      </c>
      <c r="AG44" t="str">
        <f t="array" ref="AG44">IFERROR(IF(SUM((InvoiceNo=$D44)*1)&lt;COUNTA($E$6:AG$6),"",INDEX(ItemCode,SMALL(IF($D44=InvoiceNo,IF(ItemCode&lt;&gt;$D$5,ROW(ItemCode)-1)),COUNTA($E$6:AG$6)))),"")</f>
        <v/>
      </c>
      <c r="AH44" t="str">
        <f t="array" ref="AH44">IFERROR(IF(SUM((InvoiceNo=$D44)*1)&lt;COUNTA($E$6:AH$6),"",INDEX(ItemCode,SMALL(IF($D44=InvoiceNo,IF(ItemCode&lt;&gt;$D$5,ROW(ItemCode)-1)),COUNTA($E$6:AH$6)))),"")</f>
        <v/>
      </c>
      <c r="AI44" t="str">
        <f t="array" ref="AI44">IFERROR(IF(SUM((InvoiceNo=$D44)*1)&lt;COUNTA($E$6:AI$6),"",INDEX(ItemCode,SMALL(IF($D44=InvoiceNo,IF(ItemCode&lt;&gt;$D$5,ROW(ItemCode)-1)),COUNTA($E$6:AI$6)))),"")</f>
        <v/>
      </c>
      <c r="AJ44" t="str">
        <f t="array" ref="AJ44">IFERROR(IF(SUM((InvoiceNo=$D44)*1)&lt;COUNTA($E$6:AJ$6),"",INDEX(ItemCode,SMALL(IF($D44=InvoiceNo,IF(ItemCode&lt;&gt;$D$5,ROW(ItemCode)-1)),COUNTA($E$6:AJ$6)))),"")</f>
        <v/>
      </c>
      <c r="AK44" t="str">
        <f t="array" ref="AK44">IFERROR(IF(SUM((InvoiceNo=$D44)*1)&lt;COUNTA($E$6:AK$6),"",INDEX(ItemCode,SMALL(IF($D44=InvoiceNo,IF(ItemCode&lt;&gt;$D$5,ROW(ItemCode)-1)),COUNTA($E$6:AK$6)))),"")</f>
        <v/>
      </c>
      <c r="AL44" t="str">
        <f t="array" ref="AL44">IFERROR(IF(SUM((InvoiceNo=$D44)*1)&lt;COUNTA($E$6:AL$6),"",INDEX(ItemCode,SMALL(IF($D44=InvoiceNo,IF(ItemCode&lt;&gt;$D$5,ROW(ItemCode)-1)),COUNTA($E$6:AL$6)))),"")</f>
        <v/>
      </c>
      <c r="AM44" t="str">
        <f t="array" ref="AM44">IFERROR(IF(SUM((InvoiceNo=$D44)*1)&lt;COUNTA($E$6:AM$6),"",INDEX(ItemCode,SMALL(IF($D44=InvoiceNo,IF(ItemCode&lt;&gt;$D$5,ROW(ItemCode)-1)),COUNTA($E$6:AM$6)))),"")</f>
        <v/>
      </c>
      <c r="AN44" t="str">
        <f t="array" ref="AN44">IFERROR(IF(SUM((InvoiceNo=$D44)*1)&lt;COUNTA($E$6:AN$6),"",INDEX(ItemCode,SMALL(IF($D44=InvoiceNo,IF(ItemCode&lt;&gt;$D$5,ROW(ItemCode)-1)),COUNTA($E$6:AN$6)))),"")</f>
        <v/>
      </c>
      <c r="AO44" t="str">
        <f t="array" ref="AO44">IFERROR(IF(SUM((InvoiceNo=$D44)*1)&lt;COUNTA($E$6:AO$6),"",INDEX(ItemCode,SMALL(IF($D44=InvoiceNo,IF(ItemCode&lt;&gt;$D$5,ROW(ItemCode)-1)),COUNTA($E$6:AO$6)))),"")</f>
        <v/>
      </c>
      <c r="AP44" t="str">
        <f t="array" ref="AP44">IFERROR(IF(SUM((InvoiceNo=$D44)*1)&lt;COUNTA($E$6:AP$6),"",INDEX(ItemCode,SMALL(IF($D44=InvoiceNo,IF(ItemCode&lt;&gt;$D$5,ROW(ItemCode)-1)),COUNTA($E$6:AP$6)))),"")</f>
        <v/>
      </c>
      <c r="AQ44" t="str">
        <f t="array" ref="AQ44">IFERROR(IF(SUM((InvoiceNo=$D44)*1)&lt;COUNTA($E$6:AQ$6),"",INDEX(ItemCode,SMALL(IF($D44=InvoiceNo,IF(ItemCode&lt;&gt;$D$5,ROW(ItemCode)-1)),COUNTA($E$6:AQ$6)))),"")</f>
        <v/>
      </c>
      <c r="AR44" t="str">
        <f t="array" ref="AR44">IFERROR(IF(SUM((InvoiceNo=$D44)*1)&lt;COUNTA($E$6:AR$6),"",INDEX(ItemCode,SMALL(IF($D44=InvoiceNo,IF(ItemCode&lt;&gt;$D$5,ROW(ItemCode)-1)),COUNTA($E$6:AR$6)))),"")</f>
        <v/>
      </c>
    </row>
    <row r="45" spans="2:44" x14ac:dyDescent="0.55000000000000004">
      <c r="B45" t="str">
        <f t="array" ref="B45">IF(D45="","",INDEX(BillToName,MATCH(D45,InvoiceBill,0)))</f>
        <v/>
      </c>
      <c r="C45" t="str">
        <f t="array" ref="C45">IF(B45="","",SUM((B45=CustName)*(ItemCode='Model 1'!$D$5)*1))</f>
        <v/>
      </c>
      <c r="D45" t="str">
        <f t="array" ref="D45">IFERROR(INDEX(InvoiceNo,SMALL(IF(ItemCode=$D$5,ROW(InvoiceNo)-1),ROW(39:39))),"")</f>
        <v/>
      </c>
      <c r="E45" t="str">
        <f t="array" ref="E45">IFERROR(IF(SUM((InvoiceNo=$D45)*1)&lt;COUNTA($E$6:E$6),"",INDEX(ItemCode,SMALL(IF($D45=InvoiceNo,IF(ItemCode&lt;&gt;$D$5,ROW(ItemCode)-1)),COUNTA($E$6:E$6)))),"")</f>
        <v/>
      </c>
      <c r="F45" t="str">
        <f t="array" ref="F45">IFERROR(IF(SUM((InvoiceNo=$D45)*1)&lt;COUNTA($E$6:F$6),"",INDEX(ItemCode,SMALL(IF($D45=InvoiceNo,IF(ItemCode&lt;&gt;$D$5,ROW(ItemCode)-1)),COUNTA($E$6:F$6)))),"")</f>
        <v/>
      </c>
      <c r="G45" t="str">
        <f t="array" ref="G45">IFERROR(IF(SUM((InvoiceNo=$D45)*1)&lt;COUNTA($E$6:G$6),"",INDEX(ItemCode,SMALL(IF($D45=InvoiceNo,IF(ItemCode&lt;&gt;$D$5,ROW(ItemCode)-1)),COUNTA($E$6:G$6)))),"")</f>
        <v/>
      </c>
      <c r="H45" t="str">
        <f t="array" ref="H45">IFERROR(IF(SUM((InvoiceNo=$D45)*1)&lt;COUNTA($E$6:H$6),"",INDEX(ItemCode,SMALL(IF($D45=InvoiceNo,IF(ItemCode&lt;&gt;$D$5,ROW(ItemCode)-1)),COUNTA($E$6:H$6)))),"")</f>
        <v/>
      </c>
      <c r="I45" t="str">
        <f t="array" ref="I45">IFERROR(IF(SUM((InvoiceNo=$D45)*1)&lt;COUNTA($E$6:I$6),"",INDEX(ItemCode,SMALL(IF($D45=InvoiceNo,IF(ItemCode&lt;&gt;$D$5,ROW(ItemCode)-1)),COUNTA($E$6:I$6)))),"")</f>
        <v/>
      </c>
      <c r="J45" t="str">
        <f t="array" ref="J45">IFERROR(IF(SUM((InvoiceNo=$D45)*1)&lt;COUNTA($E$6:J$6),"",INDEX(ItemCode,SMALL(IF($D45=InvoiceNo,IF(ItemCode&lt;&gt;$D$5,ROW(ItemCode)-1)),COUNTA($E$6:J$6)))),"")</f>
        <v/>
      </c>
      <c r="K45" t="str">
        <f t="array" ref="K45">IFERROR(IF(SUM((InvoiceNo=$D45)*1)&lt;COUNTA($E$6:K$6),"",INDEX(ItemCode,SMALL(IF($D45=InvoiceNo,IF(ItemCode&lt;&gt;$D$5,ROW(ItemCode)-1)),COUNTA($E$6:K$6)))),"")</f>
        <v/>
      </c>
      <c r="L45" t="str">
        <f t="array" ref="L45">IFERROR(IF(SUM((InvoiceNo=$D45)*1)&lt;COUNTA($E$6:L$6),"",INDEX(ItemCode,SMALL(IF($D45=InvoiceNo,IF(ItemCode&lt;&gt;$D$5,ROW(ItemCode)-1)),COUNTA($E$6:L$6)))),"")</f>
        <v/>
      </c>
      <c r="M45" t="str">
        <f t="array" ref="M45">IFERROR(IF(SUM((InvoiceNo=$D45)*1)&lt;COUNTA($E$6:M$6),"",INDEX(ItemCode,SMALL(IF($D45=InvoiceNo,IF(ItemCode&lt;&gt;$D$5,ROW(ItemCode)-1)),COUNTA($E$6:M$6)))),"")</f>
        <v/>
      </c>
      <c r="N45" t="str">
        <f t="array" ref="N45">IFERROR(IF(SUM((InvoiceNo=$D45)*1)&lt;COUNTA($E$6:N$6),"",INDEX(ItemCode,SMALL(IF($D45=InvoiceNo,IF(ItemCode&lt;&gt;$D$5,ROW(ItemCode)-1)),COUNTA($E$6:N$6)))),"")</f>
        <v/>
      </c>
      <c r="O45" t="str">
        <f t="array" ref="O45">IFERROR(IF(SUM((InvoiceNo=$D45)*1)&lt;COUNTA($E$6:O$6),"",INDEX(ItemCode,SMALL(IF($D45=InvoiceNo,IF(ItemCode&lt;&gt;$D$5,ROW(ItemCode)-1)),COUNTA($E$6:O$6)))),"")</f>
        <v/>
      </c>
      <c r="P45" t="str">
        <f t="array" ref="P45">IFERROR(IF(SUM((InvoiceNo=$D45)*1)&lt;COUNTA($E$6:P$6),"",INDEX(ItemCode,SMALL(IF($D45=InvoiceNo,IF(ItemCode&lt;&gt;$D$5,ROW(ItemCode)-1)),COUNTA($E$6:P$6)))),"")</f>
        <v/>
      </c>
      <c r="Q45" t="str">
        <f t="array" ref="Q45">IFERROR(IF(SUM((InvoiceNo=$D45)*1)&lt;COUNTA($E$6:Q$6),"",INDEX(ItemCode,SMALL(IF($D45=InvoiceNo,IF(ItemCode&lt;&gt;$D$5,ROW(ItemCode)-1)),COUNTA($E$6:Q$6)))),"")</f>
        <v/>
      </c>
      <c r="R45" t="str">
        <f t="array" ref="R45">IFERROR(IF(SUM((InvoiceNo=$D45)*1)&lt;COUNTA($E$6:R$6),"",INDEX(ItemCode,SMALL(IF($D45=InvoiceNo,IF(ItemCode&lt;&gt;$D$5,ROW(ItemCode)-1)),COUNTA($E$6:R$6)))),"")</f>
        <v/>
      </c>
      <c r="S45" t="str">
        <f t="array" ref="S45">IFERROR(IF(SUM((InvoiceNo=$D45)*1)&lt;COUNTA($E$6:S$6),"",INDEX(ItemCode,SMALL(IF($D45=InvoiceNo,IF(ItemCode&lt;&gt;$D$5,ROW(ItemCode)-1)),COUNTA($E$6:S$6)))),"")</f>
        <v/>
      </c>
      <c r="T45" t="str">
        <f t="array" ref="T45">IFERROR(IF(SUM((InvoiceNo=$D45)*1)&lt;COUNTA($E$6:T$6),"",INDEX(ItemCode,SMALL(IF($D45=InvoiceNo,IF(ItemCode&lt;&gt;$D$5,ROW(ItemCode)-1)),COUNTA($E$6:T$6)))),"")</f>
        <v/>
      </c>
      <c r="U45" t="str">
        <f t="array" ref="U45">IFERROR(IF(SUM((InvoiceNo=$D45)*1)&lt;COUNTA($E$6:U$6),"",INDEX(ItemCode,SMALL(IF($D45=InvoiceNo,IF(ItemCode&lt;&gt;$D$5,ROW(ItemCode)-1)),COUNTA($E$6:U$6)))),"")</f>
        <v/>
      </c>
      <c r="V45" t="str">
        <f t="array" ref="V45">IFERROR(IF(SUM((InvoiceNo=$D45)*1)&lt;COUNTA($E$6:V$6),"",INDEX(ItemCode,SMALL(IF($D45=InvoiceNo,IF(ItemCode&lt;&gt;$D$5,ROW(ItemCode)-1)),COUNTA($E$6:V$6)))),"")</f>
        <v/>
      </c>
      <c r="W45" t="str">
        <f t="array" ref="W45">IFERROR(IF(SUM((InvoiceNo=$D45)*1)&lt;COUNTA($E$6:W$6),"",INDEX(ItemCode,SMALL(IF($D45=InvoiceNo,IF(ItemCode&lt;&gt;$D$5,ROW(ItemCode)-1)),COUNTA($E$6:W$6)))),"")</f>
        <v/>
      </c>
      <c r="X45" t="str">
        <f t="array" ref="X45">IFERROR(IF(SUM((InvoiceNo=$D45)*1)&lt;COUNTA($E$6:X$6),"",INDEX(ItemCode,SMALL(IF($D45=InvoiceNo,IF(ItemCode&lt;&gt;$D$5,ROW(ItemCode)-1)),COUNTA($E$6:X$6)))),"")</f>
        <v/>
      </c>
      <c r="Y45" t="str">
        <f t="array" ref="Y45">IFERROR(IF(SUM((InvoiceNo=$D45)*1)&lt;COUNTA($E$6:Y$6),"",INDEX(ItemCode,SMALL(IF($D45=InvoiceNo,IF(ItemCode&lt;&gt;$D$5,ROW(ItemCode)-1)),COUNTA($E$6:Y$6)))),"")</f>
        <v/>
      </c>
      <c r="Z45" t="str">
        <f t="array" ref="Z45">IFERROR(IF(SUM((InvoiceNo=$D45)*1)&lt;COUNTA($E$6:Z$6),"",INDEX(ItemCode,SMALL(IF($D45=InvoiceNo,IF(ItemCode&lt;&gt;$D$5,ROW(ItemCode)-1)),COUNTA($E$6:Z$6)))),"")</f>
        <v/>
      </c>
      <c r="AA45" t="str">
        <f t="array" ref="AA45">IFERROR(IF(SUM((InvoiceNo=$D45)*1)&lt;COUNTA($E$6:AA$6),"",INDEX(ItemCode,SMALL(IF($D45=InvoiceNo,IF(ItemCode&lt;&gt;$D$5,ROW(ItemCode)-1)),COUNTA($E$6:AA$6)))),"")</f>
        <v/>
      </c>
      <c r="AB45" t="str">
        <f t="array" ref="AB45">IFERROR(IF(SUM((InvoiceNo=$D45)*1)&lt;COUNTA($E$6:AB$6),"",INDEX(ItemCode,SMALL(IF($D45=InvoiceNo,IF(ItemCode&lt;&gt;$D$5,ROW(ItemCode)-1)),COUNTA($E$6:AB$6)))),"")</f>
        <v/>
      </c>
      <c r="AC45" t="str">
        <f t="array" ref="AC45">IFERROR(IF(SUM((InvoiceNo=$D45)*1)&lt;COUNTA($E$6:AC$6),"",INDEX(ItemCode,SMALL(IF($D45=InvoiceNo,IF(ItemCode&lt;&gt;$D$5,ROW(ItemCode)-1)),COUNTA($E$6:AC$6)))),"")</f>
        <v/>
      </c>
      <c r="AD45" t="str">
        <f t="array" ref="AD45">IFERROR(IF(SUM((InvoiceNo=$D45)*1)&lt;COUNTA($E$6:AD$6),"",INDEX(ItemCode,SMALL(IF($D45=InvoiceNo,IF(ItemCode&lt;&gt;$D$5,ROW(ItemCode)-1)),COUNTA($E$6:AD$6)))),"")</f>
        <v/>
      </c>
      <c r="AE45" t="str">
        <f t="array" ref="AE45">IFERROR(IF(SUM((InvoiceNo=$D45)*1)&lt;COUNTA($E$6:AE$6),"",INDEX(ItemCode,SMALL(IF($D45=InvoiceNo,IF(ItemCode&lt;&gt;$D$5,ROW(ItemCode)-1)),COUNTA($E$6:AE$6)))),"")</f>
        <v/>
      </c>
      <c r="AF45" t="str">
        <f t="array" ref="AF45">IFERROR(IF(SUM((InvoiceNo=$D45)*1)&lt;COUNTA($E$6:AF$6),"",INDEX(ItemCode,SMALL(IF($D45=InvoiceNo,IF(ItemCode&lt;&gt;$D$5,ROW(ItemCode)-1)),COUNTA($E$6:AF$6)))),"")</f>
        <v/>
      </c>
      <c r="AG45" t="str">
        <f t="array" ref="AG45">IFERROR(IF(SUM((InvoiceNo=$D45)*1)&lt;COUNTA($E$6:AG$6),"",INDEX(ItemCode,SMALL(IF($D45=InvoiceNo,IF(ItemCode&lt;&gt;$D$5,ROW(ItemCode)-1)),COUNTA($E$6:AG$6)))),"")</f>
        <v/>
      </c>
      <c r="AH45" t="str">
        <f t="array" ref="AH45">IFERROR(IF(SUM((InvoiceNo=$D45)*1)&lt;COUNTA($E$6:AH$6),"",INDEX(ItemCode,SMALL(IF($D45=InvoiceNo,IF(ItemCode&lt;&gt;$D$5,ROW(ItemCode)-1)),COUNTA($E$6:AH$6)))),"")</f>
        <v/>
      </c>
      <c r="AI45" t="str">
        <f t="array" ref="AI45">IFERROR(IF(SUM((InvoiceNo=$D45)*1)&lt;COUNTA($E$6:AI$6),"",INDEX(ItemCode,SMALL(IF($D45=InvoiceNo,IF(ItemCode&lt;&gt;$D$5,ROW(ItemCode)-1)),COUNTA($E$6:AI$6)))),"")</f>
        <v/>
      </c>
      <c r="AJ45" t="str">
        <f t="array" ref="AJ45">IFERROR(IF(SUM((InvoiceNo=$D45)*1)&lt;COUNTA($E$6:AJ$6),"",INDEX(ItemCode,SMALL(IF($D45=InvoiceNo,IF(ItemCode&lt;&gt;$D$5,ROW(ItemCode)-1)),COUNTA($E$6:AJ$6)))),"")</f>
        <v/>
      </c>
      <c r="AK45" t="str">
        <f t="array" ref="AK45">IFERROR(IF(SUM((InvoiceNo=$D45)*1)&lt;COUNTA($E$6:AK$6),"",INDEX(ItemCode,SMALL(IF($D45=InvoiceNo,IF(ItemCode&lt;&gt;$D$5,ROW(ItemCode)-1)),COUNTA($E$6:AK$6)))),"")</f>
        <v/>
      </c>
      <c r="AL45" t="str">
        <f t="array" ref="AL45">IFERROR(IF(SUM((InvoiceNo=$D45)*1)&lt;COUNTA($E$6:AL$6),"",INDEX(ItemCode,SMALL(IF($D45=InvoiceNo,IF(ItemCode&lt;&gt;$D$5,ROW(ItemCode)-1)),COUNTA($E$6:AL$6)))),"")</f>
        <v/>
      </c>
      <c r="AM45" t="str">
        <f t="array" ref="AM45">IFERROR(IF(SUM((InvoiceNo=$D45)*1)&lt;COUNTA($E$6:AM$6),"",INDEX(ItemCode,SMALL(IF($D45=InvoiceNo,IF(ItemCode&lt;&gt;$D$5,ROW(ItemCode)-1)),COUNTA($E$6:AM$6)))),"")</f>
        <v/>
      </c>
      <c r="AN45" t="str">
        <f t="array" ref="AN45">IFERROR(IF(SUM((InvoiceNo=$D45)*1)&lt;COUNTA($E$6:AN$6),"",INDEX(ItemCode,SMALL(IF($D45=InvoiceNo,IF(ItemCode&lt;&gt;$D$5,ROW(ItemCode)-1)),COUNTA($E$6:AN$6)))),"")</f>
        <v/>
      </c>
      <c r="AO45" t="str">
        <f t="array" ref="AO45">IFERROR(IF(SUM((InvoiceNo=$D45)*1)&lt;COUNTA($E$6:AO$6),"",INDEX(ItemCode,SMALL(IF($D45=InvoiceNo,IF(ItemCode&lt;&gt;$D$5,ROW(ItemCode)-1)),COUNTA($E$6:AO$6)))),"")</f>
        <v/>
      </c>
      <c r="AP45" t="str">
        <f t="array" ref="AP45">IFERROR(IF(SUM((InvoiceNo=$D45)*1)&lt;COUNTA($E$6:AP$6),"",INDEX(ItemCode,SMALL(IF($D45=InvoiceNo,IF(ItemCode&lt;&gt;$D$5,ROW(ItemCode)-1)),COUNTA($E$6:AP$6)))),"")</f>
        <v/>
      </c>
      <c r="AQ45" t="str">
        <f t="array" ref="AQ45">IFERROR(IF(SUM((InvoiceNo=$D45)*1)&lt;COUNTA($E$6:AQ$6),"",INDEX(ItemCode,SMALL(IF($D45=InvoiceNo,IF(ItemCode&lt;&gt;$D$5,ROW(ItemCode)-1)),COUNTA($E$6:AQ$6)))),"")</f>
        <v/>
      </c>
      <c r="AR45" t="str">
        <f t="array" ref="AR45">IFERROR(IF(SUM((InvoiceNo=$D45)*1)&lt;COUNTA($E$6:AR$6),"",INDEX(ItemCode,SMALL(IF($D45=InvoiceNo,IF(ItemCode&lt;&gt;$D$5,ROW(ItemCode)-1)),COUNTA($E$6:AR$6)))),"")</f>
        <v/>
      </c>
    </row>
    <row r="46" spans="2:44" x14ac:dyDescent="0.55000000000000004">
      <c r="B46" t="str">
        <f t="array" ref="B46">IF(D46="","",INDEX(BillToName,MATCH(D46,InvoiceBill,0)))</f>
        <v/>
      </c>
      <c r="C46" t="str">
        <f t="array" ref="C46">IF(B46="","",SUM((B46=CustName)*(ItemCode='Model 1'!$D$5)*1))</f>
        <v/>
      </c>
      <c r="D46" t="str">
        <f t="array" ref="D46">IFERROR(INDEX(InvoiceNo,SMALL(IF(ItemCode=$D$5,ROW(InvoiceNo)-1),ROW(40:40))),"")</f>
        <v/>
      </c>
      <c r="E46" t="str">
        <f t="array" ref="E46">IFERROR(IF(SUM((InvoiceNo=$D46)*1)&lt;COUNTA($E$6:E$6),"",INDEX(ItemCode,SMALL(IF($D46=InvoiceNo,IF(ItemCode&lt;&gt;$D$5,ROW(ItemCode)-1)),COUNTA($E$6:E$6)))),"")</f>
        <v/>
      </c>
      <c r="F46" t="str">
        <f t="array" ref="F46">IFERROR(IF(SUM((InvoiceNo=$D46)*1)&lt;COUNTA($E$6:F$6),"",INDEX(ItemCode,SMALL(IF($D46=InvoiceNo,IF(ItemCode&lt;&gt;$D$5,ROW(ItemCode)-1)),COUNTA($E$6:F$6)))),"")</f>
        <v/>
      </c>
      <c r="G46" t="str">
        <f t="array" ref="G46">IFERROR(IF(SUM((InvoiceNo=$D46)*1)&lt;COUNTA($E$6:G$6),"",INDEX(ItemCode,SMALL(IF($D46=InvoiceNo,IF(ItemCode&lt;&gt;$D$5,ROW(ItemCode)-1)),COUNTA($E$6:G$6)))),"")</f>
        <v/>
      </c>
      <c r="H46" t="str">
        <f t="array" ref="H46">IFERROR(IF(SUM((InvoiceNo=$D46)*1)&lt;COUNTA($E$6:H$6),"",INDEX(ItemCode,SMALL(IF($D46=InvoiceNo,IF(ItemCode&lt;&gt;$D$5,ROW(ItemCode)-1)),COUNTA($E$6:H$6)))),"")</f>
        <v/>
      </c>
      <c r="I46" t="str">
        <f t="array" ref="I46">IFERROR(IF(SUM((InvoiceNo=$D46)*1)&lt;COUNTA($E$6:I$6),"",INDEX(ItemCode,SMALL(IF($D46=InvoiceNo,IF(ItemCode&lt;&gt;$D$5,ROW(ItemCode)-1)),COUNTA($E$6:I$6)))),"")</f>
        <v/>
      </c>
      <c r="J46" t="str">
        <f t="array" ref="J46">IFERROR(IF(SUM((InvoiceNo=$D46)*1)&lt;COUNTA($E$6:J$6),"",INDEX(ItemCode,SMALL(IF($D46=InvoiceNo,IF(ItemCode&lt;&gt;$D$5,ROW(ItemCode)-1)),COUNTA($E$6:J$6)))),"")</f>
        <v/>
      </c>
      <c r="K46" t="str">
        <f t="array" ref="K46">IFERROR(IF(SUM((InvoiceNo=$D46)*1)&lt;COUNTA($E$6:K$6),"",INDEX(ItemCode,SMALL(IF($D46=InvoiceNo,IF(ItemCode&lt;&gt;$D$5,ROW(ItemCode)-1)),COUNTA($E$6:K$6)))),"")</f>
        <v/>
      </c>
      <c r="L46" t="str">
        <f t="array" ref="L46">IFERROR(IF(SUM((InvoiceNo=$D46)*1)&lt;COUNTA($E$6:L$6),"",INDEX(ItemCode,SMALL(IF($D46=InvoiceNo,IF(ItemCode&lt;&gt;$D$5,ROW(ItemCode)-1)),COUNTA($E$6:L$6)))),"")</f>
        <v/>
      </c>
      <c r="M46" t="str">
        <f t="array" ref="M46">IFERROR(IF(SUM((InvoiceNo=$D46)*1)&lt;COUNTA($E$6:M$6),"",INDEX(ItemCode,SMALL(IF($D46=InvoiceNo,IF(ItemCode&lt;&gt;$D$5,ROW(ItemCode)-1)),COUNTA($E$6:M$6)))),"")</f>
        <v/>
      </c>
      <c r="N46" t="str">
        <f t="array" ref="N46">IFERROR(IF(SUM((InvoiceNo=$D46)*1)&lt;COUNTA($E$6:N$6),"",INDEX(ItemCode,SMALL(IF($D46=InvoiceNo,IF(ItemCode&lt;&gt;$D$5,ROW(ItemCode)-1)),COUNTA($E$6:N$6)))),"")</f>
        <v/>
      </c>
      <c r="O46" t="str">
        <f t="array" ref="O46">IFERROR(IF(SUM((InvoiceNo=$D46)*1)&lt;COUNTA($E$6:O$6),"",INDEX(ItemCode,SMALL(IF($D46=InvoiceNo,IF(ItemCode&lt;&gt;$D$5,ROW(ItemCode)-1)),COUNTA($E$6:O$6)))),"")</f>
        <v/>
      </c>
      <c r="P46" t="str">
        <f t="array" ref="P46">IFERROR(IF(SUM((InvoiceNo=$D46)*1)&lt;COUNTA($E$6:P$6),"",INDEX(ItemCode,SMALL(IF($D46=InvoiceNo,IF(ItemCode&lt;&gt;$D$5,ROW(ItemCode)-1)),COUNTA($E$6:P$6)))),"")</f>
        <v/>
      </c>
      <c r="Q46" t="str">
        <f t="array" ref="Q46">IFERROR(IF(SUM((InvoiceNo=$D46)*1)&lt;COUNTA($E$6:Q$6),"",INDEX(ItemCode,SMALL(IF($D46=InvoiceNo,IF(ItemCode&lt;&gt;$D$5,ROW(ItemCode)-1)),COUNTA($E$6:Q$6)))),"")</f>
        <v/>
      </c>
      <c r="R46" t="str">
        <f t="array" ref="R46">IFERROR(IF(SUM((InvoiceNo=$D46)*1)&lt;COUNTA($E$6:R$6),"",INDEX(ItemCode,SMALL(IF($D46=InvoiceNo,IF(ItemCode&lt;&gt;$D$5,ROW(ItemCode)-1)),COUNTA($E$6:R$6)))),"")</f>
        <v/>
      </c>
      <c r="S46" t="str">
        <f t="array" ref="S46">IFERROR(IF(SUM((InvoiceNo=$D46)*1)&lt;COUNTA($E$6:S$6),"",INDEX(ItemCode,SMALL(IF($D46=InvoiceNo,IF(ItemCode&lt;&gt;$D$5,ROW(ItemCode)-1)),COUNTA($E$6:S$6)))),"")</f>
        <v/>
      </c>
      <c r="T46" t="str">
        <f t="array" ref="T46">IFERROR(IF(SUM((InvoiceNo=$D46)*1)&lt;COUNTA($E$6:T$6),"",INDEX(ItemCode,SMALL(IF($D46=InvoiceNo,IF(ItemCode&lt;&gt;$D$5,ROW(ItemCode)-1)),COUNTA($E$6:T$6)))),"")</f>
        <v/>
      </c>
      <c r="U46" t="str">
        <f t="array" ref="U46">IFERROR(IF(SUM((InvoiceNo=$D46)*1)&lt;COUNTA($E$6:U$6),"",INDEX(ItemCode,SMALL(IF($D46=InvoiceNo,IF(ItemCode&lt;&gt;$D$5,ROW(ItemCode)-1)),COUNTA($E$6:U$6)))),"")</f>
        <v/>
      </c>
      <c r="V46" t="str">
        <f t="array" ref="V46">IFERROR(IF(SUM((InvoiceNo=$D46)*1)&lt;COUNTA($E$6:V$6),"",INDEX(ItemCode,SMALL(IF($D46=InvoiceNo,IF(ItemCode&lt;&gt;$D$5,ROW(ItemCode)-1)),COUNTA($E$6:V$6)))),"")</f>
        <v/>
      </c>
      <c r="W46" t="str">
        <f t="array" ref="W46">IFERROR(IF(SUM((InvoiceNo=$D46)*1)&lt;COUNTA($E$6:W$6),"",INDEX(ItemCode,SMALL(IF($D46=InvoiceNo,IF(ItemCode&lt;&gt;$D$5,ROW(ItemCode)-1)),COUNTA($E$6:W$6)))),"")</f>
        <v/>
      </c>
      <c r="X46" t="str">
        <f t="array" ref="X46">IFERROR(IF(SUM((InvoiceNo=$D46)*1)&lt;COUNTA($E$6:X$6),"",INDEX(ItemCode,SMALL(IF($D46=InvoiceNo,IF(ItemCode&lt;&gt;$D$5,ROW(ItemCode)-1)),COUNTA($E$6:X$6)))),"")</f>
        <v/>
      </c>
      <c r="Y46" t="str">
        <f t="array" ref="Y46">IFERROR(IF(SUM((InvoiceNo=$D46)*1)&lt;COUNTA($E$6:Y$6),"",INDEX(ItemCode,SMALL(IF($D46=InvoiceNo,IF(ItemCode&lt;&gt;$D$5,ROW(ItemCode)-1)),COUNTA($E$6:Y$6)))),"")</f>
        <v/>
      </c>
      <c r="Z46" t="str">
        <f t="array" ref="Z46">IFERROR(IF(SUM((InvoiceNo=$D46)*1)&lt;COUNTA($E$6:Z$6),"",INDEX(ItemCode,SMALL(IF($D46=InvoiceNo,IF(ItemCode&lt;&gt;$D$5,ROW(ItemCode)-1)),COUNTA($E$6:Z$6)))),"")</f>
        <v/>
      </c>
      <c r="AA46" t="str">
        <f t="array" ref="AA46">IFERROR(IF(SUM((InvoiceNo=$D46)*1)&lt;COUNTA($E$6:AA$6),"",INDEX(ItemCode,SMALL(IF($D46=InvoiceNo,IF(ItemCode&lt;&gt;$D$5,ROW(ItemCode)-1)),COUNTA($E$6:AA$6)))),"")</f>
        <v/>
      </c>
      <c r="AB46" t="str">
        <f t="array" ref="AB46">IFERROR(IF(SUM((InvoiceNo=$D46)*1)&lt;COUNTA($E$6:AB$6),"",INDEX(ItemCode,SMALL(IF($D46=InvoiceNo,IF(ItemCode&lt;&gt;$D$5,ROW(ItemCode)-1)),COUNTA($E$6:AB$6)))),"")</f>
        <v/>
      </c>
      <c r="AC46" t="str">
        <f t="array" ref="AC46">IFERROR(IF(SUM((InvoiceNo=$D46)*1)&lt;COUNTA($E$6:AC$6),"",INDEX(ItemCode,SMALL(IF($D46=InvoiceNo,IF(ItemCode&lt;&gt;$D$5,ROW(ItemCode)-1)),COUNTA($E$6:AC$6)))),"")</f>
        <v/>
      </c>
      <c r="AD46" t="str">
        <f t="array" ref="AD46">IFERROR(IF(SUM((InvoiceNo=$D46)*1)&lt;COUNTA($E$6:AD$6),"",INDEX(ItemCode,SMALL(IF($D46=InvoiceNo,IF(ItemCode&lt;&gt;$D$5,ROW(ItemCode)-1)),COUNTA($E$6:AD$6)))),"")</f>
        <v/>
      </c>
      <c r="AE46" t="str">
        <f t="array" ref="AE46">IFERROR(IF(SUM((InvoiceNo=$D46)*1)&lt;COUNTA($E$6:AE$6),"",INDEX(ItemCode,SMALL(IF($D46=InvoiceNo,IF(ItemCode&lt;&gt;$D$5,ROW(ItemCode)-1)),COUNTA($E$6:AE$6)))),"")</f>
        <v/>
      </c>
      <c r="AF46" t="str">
        <f t="array" ref="AF46">IFERROR(IF(SUM((InvoiceNo=$D46)*1)&lt;COUNTA($E$6:AF$6),"",INDEX(ItemCode,SMALL(IF($D46=InvoiceNo,IF(ItemCode&lt;&gt;$D$5,ROW(ItemCode)-1)),COUNTA($E$6:AF$6)))),"")</f>
        <v/>
      </c>
      <c r="AG46" t="str">
        <f t="array" ref="AG46">IFERROR(IF(SUM((InvoiceNo=$D46)*1)&lt;COUNTA($E$6:AG$6),"",INDEX(ItemCode,SMALL(IF($D46=InvoiceNo,IF(ItemCode&lt;&gt;$D$5,ROW(ItemCode)-1)),COUNTA($E$6:AG$6)))),"")</f>
        <v/>
      </c>
      <c r="AH46" t="str">
        <f t="array" ref="AH46">IFERROR(IF(SUM((InvoiceNo=$D46)*1)&lt;COUNTA($E$6:AH$6),"",INDEX(ItemCode,SMALL(IF($D46=InvoiceNo,IF(ItemCode&lt;&gt;$D$5,ROW(ItemCode)-1)),COUNTA($E$6:AH$6)))),"")</f>
        <v/>
      </c>
      <c r="AI46" t="str">
        <f t="array" ref="AI46">IFERROR(IF(SUM((InvoiceNo=$D46)*1)&lt;COUNTA($E$6:AI$6),"",INDEX(ItemCode,SMALL(IF($D46=InvoiceNo,IF(ItemCode&lt;&gt;$D$5,ROW(ItemCode)-1)),COUNTA($E$6:AI$6)))),"")</f>
        <v/>
      </c>
      <c r="AJ46" t="str">
        <f t="array" ref="AJ46">IFERROR(IF(SUM((InvoiceNo=$D46)*1)&lt;COUNTA($E$6:AJ$6),"",INDEX(ItemCode,SMALL(IF($D46=InvoiceNo,IF(ItemCode&lt;&gt;$D$5,ROW(ItemCode)-1)),COUNTA($E$6:AJ$6)))),"")</f>
        <v/>
      </c>
      <c r="AK46" t="str">
        <f t="array" ref="AK46">IFERROR(IF(SUM((InvoiceNo=$D46)*1)&lt;COUNTA($E$6:AK$6),"",INDEX(ItemCode,SMALL(IF($D46=InvoiceNo,IF(ItemCode&lt;&gt;$D$5,ROW(ItemCode)-1)),COUNTA($E$6:AK$6)))),"")</f>
        <v/>
      </c>
      <c r="AL46" t="str">
        <f t="array" ref="AL46">IFERROR(IF(SUM((InvoiceNo=$D46)*1)&lt;COUNTA($E$6:AL$6),"",INDEX(ItemCode,SMALL(IF($D46=InvoiceNo,IF(ItemCode&lt;&gt;$D$5,ROW(ItemCode)-1)),COUNTA($E$6:AL$6)))),"")</f>
        <v/>
      </c>
      <c r="AM46" t="str">
        <f t="array" ref="AM46">IFERROR(IF(SUM((InvoiceNo=$D46)*1)&lt;COUNTA($E$6:AM$6),"",INDEX(ItemCode,SMALL(IF($D46=InvoiceNo,IF(ItemCode&lt;&gt;$D$5,ROW(ItemCode)-1)),COUNTA($E$6:AM$6)))),"")</f>
        <v/>
      </c>
      <c r="AN46" t="str">
        <f t="array" ref="AN46">IFERROR(IF(SUM((InvoiceNo=$D46)*1)&lt;COUNTA($E$6:AN$6),"",INDEX(ItemCode,SMALL(IF($D46=InvoiceNo,IF(ItemCode&lt;&gt;$D$5,ROW(ItemCode)-1)),COUNTA($E$6:AN$6)))),"")</f>
        <v/>
      </c>
      <c r="AO46" t="str">
        <f t="array" ref="AO46">IFERROR(IF(SUM((InvoiceNo=$D46)*1)&lt;COUNTA($E$6:AO$6),"",INDEX(ItemCode,SMALL(IF($D46=InvoiceNo,IF(ItemCode&lt;&gt;$D$5,ROW(ItemCode)-1)),COUNTA($E$6:AO$6)))),"")</f>
        <v/>
      </c>
      <c r="AP46" t="str">
        <f t="array" ref="AP46">IFERROR(IF(SUM((InvoiceNo=$D46)*1)&lt;COUNTA($E$6:AP$6),"",INDEX(ItemCode,SMALL(IF($D46=InvoiceNo,IF(ItemCode&lt;&gt;$D$5,ROW(ItemCode)-1)),COUNTA($E$6:AP$6)))),"")</f>
        <v/>
      </c>
      <c r="AQ46" t="str">
        <f t="array" ref="AQ46">IFERROR(IF(SUM((InvoiceNo=$D46)*1)&lt;COUNTA($E$6:AQ$6),"",INDEX(ItemCode,SMALL(IF($D46=InvoiceNo,IF(ItemCode&lt;&gt;$D$5,ROW(ItemCode)-1)),COUNTA($E$6:AQ$6)))),"")</f>
        <v/>
      </c>
      <c r="AR46" t="str">
        <f t="array" ref="AR46">IFERROR(IF(SUM((InvoiceNo=$D46)*1)&lt;COUNTA($E$6:AR$6),"",INDEX(ItemCode,SMALL(IF($D46=InvoiceNo,IF(ItemCode&lt;&gt;$D$5,ROW(ItemCode)-1)),COUNTA($E$6:AR$6)))),"")</f>
        <v/>
      </c>
    </row>
    <row r="47" spans="2:44" x14ac:dyDescent="0.55000000000000004">
      <c r="B47" t="str">
        <f t="array" ref="B47">IF(D47="","",INDEX(BillToName,MATCH(D47,InvoiceBill,0)))</f>
        <v/>
      </c>
      <c r="C47" t="str">
        <f t="array" ref="C47">IF(B47="","",SUM((B47=CustName)*(ItemCode='Model 1'!$D$5)*1))</f>
        <v/>
      </c>
      <c r="D47" t="str">
        <f t="array" ref="D47">IFERROR(INDEX(InvoiceNo,SMALL(IF(ItemCode=$D$5,ROW(InvoiceNo)-1),ROW(41:41))),"")</f>
        <v/>
      </c>
      <c r="E47" t="str">
        <f t="array" ref="E47">IFERROR(IF(SUM((InvoiceNo=$D47)*1)&lt;COUNTA($E$6:E$6),"",INDEX(ItemCode,SMALL(IF($D47=InvoiceNo,IF(ItemCode&lt;&gt;$D$5,ROW(ItemCode)-1)),COUNTA($E$6:E$6)))),"")</f>
        <v/>
      </c>
      <c r="F47" t="str">
        <f t="array" ref="F47">IFERROR(IF(SUM((InvoiceNo=$D47)*1)&lt;COUNTA($E$6:F$6),"",INDEX(ItemCode,SMALL(IF($D47=InvoiceNo,IF(ItemCode&lt;&gt;$D$5,ROW(ItemCode)-1)),COUNTA($E$6:F$6)))),"")</f>
        <v/>
      </c>
      <c r="G47" t="str">
        <f t="array" ref="G47">IFERROR(IF(SUM((InvoiceNo=$D47)*1)&lt;COUNTA($E$6:G$6),"",INDEX(ItemCode,SMALL(IF($D47=InvoiceNo,IF(ItemCode&lt;&gt;$D$5,ROW(ItemCode)-1)),COUNTA($E$6:G$6)))),"")</f>
        <v/>
      </c>
      <c r="H47" t="str">
        <f t="array" ref="H47">IFERROR(IF(SUM((InvoiceNo=$D47)*1)&lt;COUNTA($E$6:H$6),"",INDEX(ItemCode,SMALL(IF($D47=InvoiceNo,IF(ItemCode&lt;&gt;$D$5,ROW(ItemCode)-1)),COUNTA($E$6:H$6)))),"")</f>
        <v/>
      </c>
      <c r="I47" t="str">
        <f t="array" ref="I47">IFERROR(IF(SUM((InvoiceNo=$D47)*1)&lt;COUNTA($E$6:I$6),"",INDEX(ItemCode,SMALL(IF($D47=InvoiceNo,IF(ItemCode&lt;&gt;$D$5,ROW(ItemCode)-1)),COUNTA($E$6:I$6)))),"")</f>
        <v/>
      </c>
      <c r="J47" t="str">
        <f t="array" ref="J47">IFERROR(IF(SUM((InvoiceNo=$D47)*1)&lt;COUNTA($E$6:J$6),"",INDEX(ItemCode,SMALL(IF($D47=InvoiceNo,IF(ItemCode&lt;&gt;$D$5,ROW(ItemCode)-1)),COUNTA($E$6:J$6)))),"")</f>
        <v/>
      </c>
      <c r="K47" t="str">
        <f t="array" ref="K47">IFERROR(IF(SUM((InvoiceNo=$D47)*1)&lt;COUNTA($E$6:K$6),"",INDEX(ItemCode,SMALL(IF($D47=InvoiceNo,IF(ItemCode&lt;&gt;$D$5,ROW(ItemCode)-1)),COUNTA($E$6:K$6)))),"")</f>
        <v/>
      </c>
      <c r="L47" t="str">
        <f t="array" ref="L47">IFERROR(IF(SUM((InvoiceNo=$D47)*1)&lt;COUNTA($E$6:L$6),"",INDEX(ItemCode,SMALL(IF($D47=InvoiceNo,IF(ItemCode&lt;&gt;$D$5,ROW(ItemCode)-1)),COUNTA($E$6:L$6)))),"")</f>
        <v/>
      </c>
      <c r="M47" t="str">
        <f t="array" ref="M47">IFERROR(IF(SUM((InvoiceNo=$D47)*1)&lt;COUNTA($E$6:M$6),"",INDEX(ItemCode,SMALL(IF($D47=InvoiceNo,IF(ItemCode&lt;&gt;$D$5,ROW(ItemCode)-1)),COUNTA($E$6:M$6)))),"")</f>
        <v/>
      </c>
      <c r="N47" t="str">
        <f t="array" ref="N47">IFERROR(IF(SUM((InvoiceNo=$D47)*1)&lt;COUNTA($E$6:N$6),"",INDEX(ItemCode,SMALL(IF($D47=InvoiceNo,IF(ItemCode&lt;&gt;$D$5,ROW(ItemCode)-1)),COUNTA($E$6:N$6)))),"")</f>
        <v/>
      </c>
      <c r="O47" t="str">
        <f t="array" ref="O47">IFERROR(IF(SUM((InvoiceNo=$D47)*1)&lt;COUNTA($E$6:O$6),"",INDEX(ItemCode,SMALL(IF($D47=InvoiceNo,IF(ItemCode&lt;&gt;$D$5,ROW(ItemCode)-1)),COUNTA($E$6:O$6)))),"")</f>
        <v/>
      </c>
      <c r="P47" t="str">
        <f t="array" ref="P47">IFERROR(IF(SUM((InvoiceNo=$D47)*1)&lt;COUNTA($E$6:P$6),"",INDEX(ItemCode,SMALL(IF($D47=InvoiceNo,IF(ItemCode&lt;&gt;$D$5,ROW(ItemCode)-1)),COUNTA($E$6:P$6)))),"")</f>
        <v/>
      </c>
      <c r="Q47" t="str">
        <f t="array" ref="Q47">IFERROR(IF(SUM((InvoiceNo=$D47)*1)&lt;COUNTA($E$6:Q$6),"",INDEX(ItemCode,SMALL(IF($D47=InvoiceNo,IF(ItemCode&lt;&gt;$D$5,ROW(ItemCode)-1)),COUNTA($E$6:Q$6)))),"")</f>
        <v/>
      </c>
      <c r="R47" t="str">
        <f t="array" ref="R47">IFERROR(IF(SUM((InvoiceNo=$D47)*1)&lt;COUNTA($E$6:R$6),"",INDEX(ItemCode,SMALL(IF($D47=InvoiceNo,IF(ItemCode&lt;&gt;$D$5,ROW(ItemCode)-1)),COUNTA($E$6:R$6)))),"")</f>
        <v/>
      </c>
      <c r="S47" t="str">
        <f t="array" ref="S47">IFERROR(IF(SUM((InvoiceNo=$D47)*1)&lt;COUNTA($E$6:S$6),"",INDEX(ItemCode,SMALL(IF($D47=InvoiceNo,IF(ItemCode&lt;&gt;$D$5,ROW(ItemCode)-1)),COUNTA($E$6:S$6)))),"")</f>
        <v/>
      </c>
      <c r="T47" t="str">
        <f t="array" ref="T47">IFERROR(IF(SUM((InvoiceNo=$D47)*1)&lt;COUNTA($E$6:T$6),"",INDEX(ItemCode,SMALL(IF($D47=InvoiceNo,IF(ItemCode&lt;&gt;$D$5,ROW(ItemCode)-1)),COUNTA($E$6:T$6)))),"")</f>
        <v/>
      </c>
      <c r="U47" t="str">
        <f t="array" ref="U47">IFERROR(IF(SUM((InvoiceNo=$D47)*1)&lt;COUNTA($E$6:U$6),"",INDEX(ItemCode,SMALL(IF($D47=InvoiceNo,IF(ItemCode&lt;&gt;$D$5,ROW(ItemCode)-1)),COUNTA($E$6:U$6)))),"")</f>
        <v/>
      </c>
      <c r="V47" t="str">
        <f t="array" ref="V47">IFERROR(IF(SUM((InvoiceNo=$D47)*1)&lt;COUNTA($E$6:V$6),"",INDEX(ItemCode,SMALL(IF($D47=InvoiceNo,IF(ItemCode&lt;&gt;$D$5,ROW(ItemCode)-1)),COUNTA($E$6:V$6)))),"")</f>
        <v/>
      </c>
      <c r="W47" t="str">
        <f t="array" ref="W47">IFERROR(IF(SUM((InvoiceNo=$D47)*1)&lt;COUNTA($E$6:W$6),"",INDEX(ItemCode,SMALL(IF($D47=InvoiceNo,IF(ItemCode&lt;&gt;$D$5,ROW(ItemCode)-1)),COUNTA($E$6:W$6)))),"")</f>
        <v/>
      </c>
      <c r="X47" t="str">
        <f t="array" ref="X47">IFERROR(IF(SUM((InvoiceNo=$D47)*1)&lt;COUNTA($E$6:X$6),"",INDEX(ItemCode,SMALL(IF($D47=InvoiceNo,IF(ItemCode&lt;&gt;$D$5,ROW(ItemCode)-1)),COUNTA($E$6:X$6)))),"")</f>
        <v/>
      </c>
      <c r="Y47" t="str">
        <f t="array" ref="Y47">IFERROR(IF(SUM((InvoiceNo=$D47)*1)&lt;COUNTA($E$6:Y$6),"",INDEX(ItemCode,SMALL(IF($D47=InvoiceNo,IF(ItemCode&lt;&gt;$D$5,ROW(ItemCode)-1)),COUNTA($E$6:Y$6)))),"")</f>
        <v/>
      </c>
      <c r="Z47" t="str">
        <f t="array" ref="Z47">IFERROR(IF(SUM((InvoiceNo=$D47)*1)&lt;COUNTA($E$6:Z$6),"",INDEX(ItemCode,SMALL(IF($D47=InvoiceNo,IF(ItemCode&lt;&gt;$D$5,ROW(ItemCode)-1)),COUNTA($E$6:Z$6)))),"")</f>
        <v/>
      </c>
      <c r="AA47" t="str">
        <f t="array" ref="AA47">IFERROR(IF(SUM((InvoiceNo=$D47)*1)&lt;COUNTA($E$6:AA$6),"",INDEX(ItemCode,SMALL(IF($D47=InvoiceNo,IF(ItemCode&lt;&gt;$D$5,ROW(ItemCode)-1)),COUNTA($E$6:AA$6)))),"")</f>
        <v/>
      </c>
      <c r="AB47" t="str">
        <f t="array" ref="AB47">IFERROR(IF(SUM((InvoiceNo=$D47)*1)&lt;COUNTA($E$6:AB$6),"",INDEX(ItemCode,SMALL(IF($D47=InvoiceNo,IF(ItemCode&lt;&gt;$D$5,ROW(ItemCode)-1)),COUNTA($E$6:AB$6)))),"")</f>
        <v/>
      </c>
      <c r="AC47" t="str">
        <f t="array" ref="AC47">IFERROR(IF(SUM((InvoiceNo=$D47)*1)&lt;COUNTA($E$6:AC$6),"",INDEX(ItemCode,SMALL(IF($D47=InvoiceNo,IF(ItemCode&lt;&gt;$D$5,ROW(ItemCode)-1)),COUNTA($E$6:AC$6)))),"")</f>
        <v/>
      </c>
      <c r="AD47" t="str">
        <f t="array" ref="AD47">IFERROR(IF(SUM((InvoiceNo=$D47)*1)&lt;COUNTA($E$6:AD$6),"",INDEX(ItemCode,SMALL(IF($D47=InvoiceNo,IF(ItemCode&lt;&gt;$D$5,ROW(ItemCode)-1)),COUNTA($E$6:AD$6)))),"")</f>
        <v/>
      </c>
      <c r="AE47" t="str">
        <f t="array" ref="AE47">IFERROR(IF(SUM((InvoiceNo=$D47)*1)&lt;COUNTA($E$6:AE$6),"",INDEX(ItemCode,SMALL(IF($D47=InvoiceNo,IF(ItemCode&lt;&gt;$D$5,ROW(ItemCode)-1)),COUNTA($E$6:AE$6)))),"")</f>
        <v/>
      </c>
      <c r="AF47" t="str">
        <f t="array" ref="AF47">IFERROR(IF(SUM((InvoiceNo=$D47)*1)&lt;COUNTA($E$6:AF$6),"",INDEX(ItemCode,SMALL(IF($D47=InvoiceNo,IF(ItemCode&lt;&gt;$D$5,ROW(ItemCode)-1)),COUNTA($E$6:AF$6)))),"")</f>
        <v/>
      </c>
      <c r="AG47" t="str">
        <f t="array" ref="AG47">IFERROR(IF(SUM((InvoiceNo=$D47)*1)&lt;COUNTA($E$6:AG$6),"",INDEX(ItemCode,SMALL(IF($D47=InvoiceNo,IF(ItemCode&lt;&gt;$D$5,ROW(ItemCode)-1)),COUNTA($E$6:AG$6)))),"")</f>
        <v/>
      </c>
      <c r="AH47" t="str">
        <f t="array" ref="AH47">IFERROR(IF(SUM((InvoiceNo=$D47)*1)&lt;COUNTA($E$6:AH$6),"",INDEX(ItemCode,SMALL(IF($D47=InvoiceNo,IF(ItemCode&lt;&gt;$D$5,ROW(ItemCode)-1)),COUNTA($E$6:AH$6)))),"")</f>
        <v/>
      </c>
      <c r="AI47" t="str">
        <f t="array" ref="AI47">IFERROR(IF(SUM((InvoiceNo=$D47)*1)&lt;COUNTA($E$6:AI$6),"",INDEX(ItemCode,SMALL(IF($D47=InvoiceNo,IF(ItemCode&lt;&gt;$D$5,ROW(ItemCode)-1)),COUNTA($E$6:AI$6)))),"")</f>
        <v/>
      </c>
      <c r="AJ47" t="str">
        <f t="array" ref="AJ47">IFERROR(IF(SUM((InvoiceNo=$D47)*1)&lt;COUNTA($E$6:AJ$6),"",INDEX(ItemCode,SMALL(IF($D47=InvoiceNo,IF(ItemCode&lt;&gt;$D$5,ROW(ItemCode)-1)),COUNTA($E$6:AJ$6)))),"")</f>
        <v/>
      </c>
      <c r="AK47" t="str">
        <f t="array" ref="AK47">IFERROR(IF(SUM((InvoiceNo=$D47)*1)&lt;COUNTA($E$6:AK$6),"",INDEX(ItemCode,SMALL(IF($D47=InvoiceNo,IF(ItemCode&lt;&gt;$D$5,ROW(ItemCode)-1)),COUNTA($E$6:AK$6)))),"")</f>
        <v/>
      </c>
      <c r="AL47" t="str">
        <f t="array" ref="AL47">IFERROR(IF(SUM((InvoiceNo=$D47)*1)&lt;COUNTA($E$6:AL$6),"",INDEX(ItemCode,SMALL(IF($D47=InvoiceNo,IF(ItemCode&lt;&gt;$D$5,ROW(ItemCode)-1)),COUNTA($E$6:AL$6)))),"")</f>
        <v/>
      </c>
      <c r="AM47" t="str">
        <f t="array" ref="AM47">IFERROR(IF(SUM((InvoiceNo=$D47)*1)&lt;COUNTA($E$6:AM$6),"",INDEX(ItemCode,SMALL(IF($D47=InvoiceNo,IF(ItemCode&lt;&gt;$D$5,ROW(ItemCode)-1)),COUNTA($E$6:AM$6)))),"")</f>
        <v/>
      </c>
      <c r="AN47" t="str">
        <f t="array" ref="AN47">IFERROR(IF(SUM((InvoiceNo=$D47)*1)&lt;COUNTA($E$6:AN$6),"",INDEX(ItemCode,SMALL(IF($D47=InvoiceNo,IF(ItemCode&lt;&gt;$D$5,ROW(ItemCode)-1)),COUNTA($E$6:AN$6)))),"")</f>
        <v/>
      </c>
      <c r="AO47" t="str">
        <f t="array" ref="AO47">IFERROR(IF(SUM((InvoiceNo=$D47)*1)&lt;COUNTA($E$6:AO$6),"",INDEX(ItemCode,SMALL(IF($D47=InvoiceNo,IF(ItemCode&lt;&gt;$D$5,ROW(ItemCode)-1)),COUNTA($E$6:AO$6)))),"")</f>
        <v/>
      </c>
      <c r="AP47" t="str">
        <f t="array" ref="AP47">IFERROR(IF(SUM((InvoiceNo=$D47)*1)&lt;COUNTA($E$6:AP$6),"",INDEX(ItemCode,SMALL(IF($D47=InvoiceNo,IF(ItemCode&lt;&gt;$D$5,ROW(ItemCode)-1)),COUNTA($E$6:AP$6)))),"")</f>
        <v/>
      </c>
      <c r="AQ47" t="str">
        <f t="array" ref="AQ47">IFERROR(IF(SUM((InvoiceNo=$D47)*1)&lt;COUNTA($E$6:AQ$6),"",INDEX(ItemCode,SMALL(IF($D47=InvoiceNo,IF(ItemCode&lt;&gt;$D$5,ROW(ItemCode)-1)),COUNTA($E$6:AQ$6)))),"")</f>
        <v/>
      </c>
      <c r="AR47" t="str">
        <f t="array" ref="AR47">IFERROR(IF(SUM((InvoiceNo=$D47)*1)&lt;COUNTA($E$6:AR$6),"",INDEX(ItemCode,SMALL(IF($D47=InvoiceNo,IF(ItemCode&lt;&gt;$D$5,ROW(ItemCode)-1)),COUNTA($E$6:AR$6)))),"")</f>
        <v/>
      </c>
    </row>
    <row r="48" spans="2:44" x14ac:dyDescent="0.55000000000000004">
      <c r="B48" t="str">
        <f t="array" ref="B48">IF(D48="","",INDEX(BillToName,MATCH(D48,InvoiceBill,0)))</f>
        <v/>
      </c>
      <c r="C48" t="str">
        <f t="array" ref="C48">IF(B48="","",SUM((B48=CustName)*(ItemCode='Model 1'!$D$5)*1))</f>
        <v/>
      </c>
      <c r="D48" t="str">
        <f t="array" ref="D48">IFERROR(INDEX(InvoiceNo,SMALL(IF(ItemCode=$D$5,ROW(InvoiceNo)-1),ROW(42:42))),"")</f>
        <v/>
      </c>
      <c r="E48" t="str">
        <f t="array" ref="E48">IFERROR(IF(SUM((InvoiceNo=$D48)*1)&lt;COUNTA($E$6:E$6),"",INDEX(ItemCode,SMALL(IF($D48=InvoiceNo,IF(ItemCode&lt;&gt;$D$5,ROW(ItemCode)-1)),COUNTA($E$6:E$6)))),"")</f>
        <v/>
      </c>
      <c r="F48" t="str">
        <f t="array" ref="F48">IFERROR(IF(SUM((InvoiceNo=$D48)*1)&lt;COUNTA($E$6:F$6),"",INDEX(ItemCode,SMALL(IF($D48=InvoiceNo,IF(ItemCode&lt;&gt;$D$5,ROW(ItemCode)-1)),COUNTA($E$6:F$6)))),"")</f>
        <v/>
      </c>
      <c r="G48" t="str">
        <f t="array" ref="G48">IFERROR(IF(SUM((InvoiceNo=$D48)*1)&lt;COUNTA($E$6:G$6),"",INDEX(ItemCode,SMALL(IF($D48=InvoiceNo,IF(ItemCode&lt;&gt;$D$5,ROW(ItemCode)-1)),COUNTA($E$6:G$6)))),"")</f>
        <v/>
      </c>
      <c r="H48" t="str">
        <f t="array" ref="H48">IFERROR(IF(SUM((InvoiceNo=$D48)*1)&lt;COUNTA($E$6:H$6),"",INDEX(ItemCode,SMALL(IF($D48=InvoiceNo,IF(ItemCode&lt;&gt;$D$5,ROW(ItemCode)-1)),COUNTA($E$6:H$6)))),"")</f>
        <v/>
      </c>
      <c r="I48" t="str">
        <f t="array" ref="I48">IFERROR(IF(SUM((InvoiceNo=$D48)*1)&lt;COUNTA($E$6:I$6),"",INDEX(ItemCode,SMALL(IF($D48=InvoiceNo,IF(ItemCode&lt;&gt;$D$5,ROW(ItemCode)-1)),COUNTA($E$6:I$6)))),"")</f>
        <v/>
      </c>
      <c r="J48" t="str">
        <f t="array" ref="J48">IFERROR(IF(SUM((InvoiceNo=$D48)*1)&lt;COUNTA($E$6:J$6),"",INDEX(ItemCode,SMALL(IF($D48=InvoiceNo,IF(ItemCode&lt;&gt;$D$5,ROW(ItemCode)-1)),COUNTA($E$6:J$6)))),"")</f>
        <v/>
      </c>
      <c r="K48" t="str">
        <f t="array" ref="K48">IFERROR(IF(SUM((InvoiceNo=$D48)*1)&lt;COUNTA($E$6:K$6),"",INDEX(ItemCode,SMALL(IF($D48=InvoiceNo,IF(ItemCode&lt;&gt;$D$5,ROW(ItemCode)-1)),COUNTA($E$6:K$6)))),"")</f>
        <v/>
      </c>
      <c r="L48" t="str">
        <f t="array" ref="L48">IFERROR(IF(SUM((InvoiceNo=$D48)*1)&lt;COUNTA($E$6:L$6),"",INDEX(ItemCode,SMALL(IF($D48=InvoiceNo,IF(ItemCode&lt;&gt;$D$5,ROW(ItemCode)-1)),COUNTA($E$6:L$6)))),"")</f>
        <v/>
      </c>
      <c r="M48" t="str">
        <f t="array" ref="M48">IFERROR(IF(SUM((InvoiceNo=$D48)*1)&lt;COUNTA($E$6:M$6),"",INDEX(ItemCode,SMALL(IF($D48=InvoiceNo,IF(ItemCode&lt;&gt;$D$5,ROW(ItemCode)-1)),COUNTA($E$6:M$6)))),"")</f>
        <v/>
      </c>
      <c r="N48" t="str">
        <f t="array" ref="N48">IFERROR(IF(SUM((InvoiceNo=$D48)*1)&lt;COUNTA($E$6:N$6),"",INDEX(ItemCode,SMALL(IF($D48=InvoiceNo,IF(ItemCode&lt;&gt;$D$5,ROW(ItemCode)-1)),COUNTA($E$6:N$6)))),"")</f>
        <v/>
      </c>
      <c r="O48" t="str">
        <f t="array" ref="O48">IFERROR(IF(SUM((InvoiceNo=$D48)*1)&lt;COUNTA($E$6:O$6),"",INDEX(ItemCode,SMALL(IF($D48=InvoiceNo,IF(ItemCode&lt;&gt;$D$5,ROW(ItemCode)-1)),COUNTA($E$6:O$6)))),"")</f>
        <v/>
      </c>
      <c r="P48" t="str">
        <f t="array" ref="P48">IFERROR(IF(SUM((InvoiceNo=$D48)*1)&lt;COUNTA($E$6:P$6),"",INDEX(ItemCode,SMALL(IF($D48=InvoiceNo,IF(ItemCode&lt;&gt;$D$5,ROW(ItemCode)-1)),COUNTA($E$6:P$6)))),"")</f>
        <v/>
      </c>
      <c r="Q48" t="str">
        <f t="array" ref="Q48">IFERROR(IF(SUM((InvoiceNo=$D48)*1)&lt;COUNTA($E$6:Q$6),"",INDEX(ItemCode,SMALL(IF($D48=InvoiceNo,IF(ItemCode&lt;&gt;$D$5,ROW(ItemCode)-1)),COUNTA($E$6:Q$6)))),"")</f>
        <v/>
      </c>
      <c r="R48" t="str">
        <f t="array" ref="R48">IFERROR(IF(SUM((InvoiceNo=$D48)*1)&lt;COUNTA($E$6:R$6),"",INDEX(ItemCode,SMALL(IF($D48=InvoiceNo,IF(ItemCode&lt;&gt;$D$5,ROW(ItemCode)-1)),COUNTA($E$6:R$6)))),"")</f>
        <v/>
      </c>
      <c r="S48" t="str">
        <f t="array" ref="S48">IFERROR(IF(SUM((InvoiceNo=$D48)*1)&lt;COUNTA($E$6:S$6),"",INDEX(ItemCode,SMALL(IF($D48=InvoiceNo,IF(ItemCode&lt;&gt;$D$5,ROW(ItemCode)-1)),COUNTA($E$6:S$6)))),"")</f>
        <v/>
      </c>
      <c r="T48" t="str">
        <f t="array" ref="T48">IFERROR(IF(SUM((InvoiceNo=$D48)*1)&lt;COUNTA($E$6:T$6),"",INDEX(ItemCode,SMALL(IF($D48=InvoiceNo,IF(ItemCode&lt;&gt;$D$5,ROW(ItemCode)-1)),COUNTA($E$6:T$6)))),"")</f>
        <v/>
      </c>
      <c r="U48" t="str">
        <f t="array" ref="U48">IFERROR(IF(SUM((InvoiceNo=$D48)*1)&lt;COUNTA($E$6:U$6),"",INDEX(ItemCode,SMALL(IF($D48=InvoiceNo,IF(ItemCode&lt;&gt;$D$5,ROW(ItemCode)-1)),COUNTA($E$6:U$6)))),"")</f>
        <v/>
      </c>
      <c r="V48" t="str">
        <f t="array" ref="V48">IFERROR(IF(SUM((InvoiceNo=$D48)*1)&lt;COUNTA($E$6:V$6),"",INDEX(ItemCode,SMALL(IF($D48=InvoiceNo,IF(ItemCode&lt;&gt;$D$5,ROW(ItemCode)-1)),COUNTA($E$6:V$6)))),"")</f>
        <v/>
      </c>
      <c r="W48" t="str">
        <f t="array" ref="W48">IFERROR(IF(SUM((InvoiceNo=$D48)*1)&lt;COUNTA($E$6:W$6),"",INDEX(ItemCode,SMALL(IF($D48=InvoiceNo,IF(ItemCode&lt;&gt;$D$5,ROW(ItemCode)-1)),COUNTA($E$6:W$6)))),"")</f>
        <v/>
      </c>
      <c r="X48" t="str">
        <f t="array" ref="X48">IFERROR(IF(SUM((InvoiceNo=$D48)*1)&lt;COUNTA($E$6:X$6),"",INDEX(ItemCode,SMALL(IF($D48=InvoiceNo,IF(ItemCode&lt;&gt;$D$5,ROW(ItemCode)-1)),COUNTA($E$6:X$6)))),"")</f>
        <v/>
      </c>
      <c r="Y48" t="str">
        <f t="array" ref="Y48">IFERROR(IF(SUM((InvoiceNo=$D48)*1)&lt;COUNTA($E$6:Y$6),"",INDEX(ItemCode,SMALL(IF($D48=InvoiceNo,IF(ItemCode&lt;&gt;$D$5,ROW(ItemCode)-1)),COUNTA($E$6:Y$6)))),"")</f>
        <v/>
      </c>
      <c r="Z48" t="str">
        <f t="array" ref="Z48">IFERROR(IF(SUM((InvoiceNo=$D48)*1)&lt;COUNTA($E$6:Z$6),"",INDEX(ItemCode,SMALL(IF($D48=InvoiceNo,IF(ItemCode&lt;&gt;$D$5,ROW(ItemCode)-1)),COUNTA($E$6:Z$6)))),"")</f>
        <v/>
      </c>
      <c r="AA48" t="str">
        <f t="array" ref="AA48">IFERROR(IF(SUM((InvoiceNo=$D48)*1)&lt;COUNTA($E$6:AA$6),"",INDEX(ItemCode,SMALL(IF($D48=InvoiceNo,IF(ItemCode&lt;&gt;$D$5,ROW(ItemCode)-1)),COUNTA($E$6:AA$6)))),"")</f>
        <v/>
      </c>
      <c r="AB48" t="str">
        <f t="array" ref="AB48">IFERROR(IF(SUM((InvoiceNo=$D48)*1)&lt;COUNTA($E$6:AB$6),"",INDEX(ItemCode,SMALL(IF($D48=InvoiceNo,IF(ItemCode&lt;&gt;$D$5,ROW(ItemCode)-1)),COUNTA($E$6:AB$6)))),"")</f>
        <v/>
      </c>
      <c r="AC48" t="str">
        <f t="array" ref="AC48">IFERROR(IF(SUM((InvoiceNo=$D48)*1)&lt;COUNTA($E$6:AC$6),"",INDEX(ItemCode,SMALL(IF($D48=InvoiceNo,IF(ItemCode&lt;&gt;$D$5,ROW(ItemCode)-1)),COUNTA($E$6:AC$6)))),"")</f>
        <v/>
      </c>
      <c r="AD48" t="str">
        <f t="array" ref="AD48">IFERROR(IF(SUM((InvoiceNo=$D48)*1)&lt;COUNTA($E$6:AD$6),"",INDEX(ItemCode,SMALL(IF($D48=InvoiceNo,IF(ItemCode&lt;&gt;$D$5,ROW(ItemCode)-1)),COUNTA($E$6:AD$6)))),"")</f>
        <v/>
      </c>
      <c r="AE48" t="str">
        <f t="array" ref="AE48">IFERROR(IF(SUM((InvoiceNo=$D48)*1)&lt;COUNTA($E$6:AE$6),"",INDEX(ItemCode,SMALL(IF($D48=InvoiceNo,IF(ItemCode&lt;&gt;$D$5,ROW(ItemCode)-1)),COUNTA($E$6:AE$6)))),"")</f>
        <v/>
      </c>
      <c r="AF48" t="str">
        <f t="array" ref="AF48">IFERROR(IF(SUM((InvoiceNo=$D48)*1)&lt;COUNTA($E$6:AF$6),"",INDEX(ItemCode,SMALL(IF($D48=InvoiceNo,IF(ItemCode&lt;&gt;$D$5,ROW(ItemCode)-1)),COUNTA($E$6:AF$6)))),"")</f>
        <v/>
      </c>
      <c r="AG48" t="str">
        <f t="array" ref="AG48">IFERROR(IF(SUM((InvoiceNo=$D48)*1)&lt;COUNTA($E$6:AG$6),"",INDEX(ItemCode,SMALL(IF($D48=InvoiceNo,IF(ItemCode&lt;&gt;$D$5,ROW(ItemCode)-1)),COUNTA($E$6:AG$6)))),"")</f>
        <v/>
      </c>
      <c r="AH48" t="str">
        <f t="array" ref="AH48">IFERROR(IF(SUM((InvoiceNo=$D48)*1)&lt;COUNTA($E$6:AH$6),"",INDEX(ItemCode,SMALL(IF($D48=InvoiceNo,IF(ItemCode&lt;&gt;$D$5,ROW(ItemCode)-1)),COUNTA($E$6:AH$6)))),"")</f>
        <v/>
      </c>
      <c r="AI48" t="str">
        <f t="array" ref="AI48">IFERROR(IF(SUM((InvoiceNo=$D48)*1)&lt;COUNTA($E$6:AI$6),"",INDEX(ItemCode,SMALL(IF($D48=InvoiceNo,IF(ItemCode&lt;&gt;$D$5,ROW(ItemCode)-1)),COUNTA($E$6:AI$6)))),"")</f>
        <v/>
      </c>
      <c r="AJ48" t="str">
        <f t="array" ref="AJ48">IFERROR(IF(SUM((InvoiceNo=$D48)*1)&lt;COUNTA($E$6:AJ$6),"",INDEX(ItemCode,SMALL(IF($D48=InvoiceNo,IF(ItemCode&lt;&gt;$D$5,ROW(ItemCode)-1)),COUNTA($E$6:AJ$6)))),"")</f>
        <v/>
      </c>
      <c r="AK48" t="str">
        <f t="array" ref="AK48">IFERROR(IF(SUM((InvoiceNo=$D48)*1)&lt;COUNTA($E$6:AK$6),"",INDEX(ItemCode,SMALL(IF($D48=InvoiceNo,IF(ItemCode&lt;&gt;$D$5,ROW(ItemCode)-1)),COUNTA($E$6:AK$6)))),"")</f>
        <v/>
      </c>
      <c r="AL48" t="str">
        <f t="array" ref="AL48">IFERROR(IF(SUM((InvoiceNo=$D48)*1)&lt;COUNTA($E$6:AL$6),"",INDEX(ItemCode,SMALL(IF($D48=InvoiceNo,IF(ItemCode&lt;&gt;$D$5,ROW(ItemCode)-1)),COUNTA($E$6:AL$6)))),"")</f>
        <v/>
      </c>
      <c r="AM48" t="str">
        <f t="array" ref="AM48">IFERROR(IF(SUM((InvoiceNo=$D48)*1)&lt;COUNTA($E$6:AM$6),"",INDEX(ItemCode,SMALL(IF($D48=InvoiceNo,IF(ItemCode&lt;&gt;$D$5,ROW(ItemCode)-1)),COUNTA($E$6:AM$6)))),"")</f>
        <v/>
      </c>
      <c r="AN48" t="str">
        <f t="array" ref="AN48">IFERROR(IF(SUM((InvoiceNo=$D48)*1)&lt;COUNTA($E$6:AN$6),"",INDEX(ItemCode,SMALL(IF($D48=InvoiceNo,IF(ItemCode&lt;&gt;$D$5,ROW(ItemCode)-1)),COUNTA($E$6:AN$6)))),"")</f>
        <v/>
      </c>
      <c r="AO48" t="str">
        <f t="array" ref="AO48">IFERROR(IF(SUM((InvoiceNo=$D48)*1)&lt;COUNTA($E$6:AO$6),"",INDEX(ItemCode,SMALL(IF($D48=InvoiceNo,IF(ItemCode&lt;&gt;$D$5,ROW(ItemCode)-1)),COUNTA($E$6:AO$6)))),"")</f>
        <v/>
      </c>
      <c r="AP48" t="str">
        <f t="array" ref="AP48">IFERROR(IF(SUM((InvoiceNo=$D48)*1)&lt;COUNTA($E$6:AP$6),"",INDEX(ItemCode,SMALL(IF($D48=InvoiceNo,IF(ItemCode&lt;&gt;$D$5,ROW(ItemCode)-1)),COUNTA($E$6:AP$6)))),"")</f>
        <v/>
      </c>
      <c r="AQ48" t="str">
        <f t="array" ref="AQ48">IFERROR(IF(SUM((InvoiceNo=$D48)*1)&lt;COUNTA($E$6:AQ$6),"",INDEX(ItemCode,SMALL(IF($D48=InvoiceNo,IF(ItemCode&lt;&gt;$D$5,ROW(ItemCode)-1)),COUNTA($E$6:AQ$6)))),"")</f>
        <v/>
      </c>
      <c r="AR48" t="str">
        <f t="array" ref="AR48">IFERROR(IF(SUM((InvoiceNo=$D48)*1)&lt;COUNTA($E$6:AR$6),"",INDEX(ItemCode,SMALL(IF($D48=InvoiceNo,IF(ItemCode&lt;&gt;$D$5,ROW(ItemCode)-1)),COUNTA($E$6:AR$6)))),"")</f>
        <v/>
      </c>
    </row>
    <row r="49" spans="2:44" x14ac:dyDescent="0.55000000000000004">
      <c r="B49" t="str">
        <f t="array" ref="B49">IF(D49="","",INDEX(BillToName,MATCH(D49,InvoiceBill,0)))</f>
        <v/>
      </c>
      <c r="C49" t="str">
        <f t="array" ref="C49">IF(B49="","",SUM((B49=CustName)*(ItemCode='Model 1'!$D$5)*1))</f>
        <v/>
      </c>
      <c r="D49" t="str">
        <f t="array" ref="D49">IFERROR(INDEX(InvoiceNo,SMALL(IF(ItemCode=$D$5,ROW(InvoiceNo)-1),ROW(43:43))),"")</f>
        <v/>
      </c>
      <c r="E49" t="str">
        <f t="array" ref="E49">IFERROR(IF(SUM((InvoiceNo=$D49)*1)&lt;COUNTA($E$6:E$6),"",INDEX(ItemCode,SMALL(IF($D49=InvoiceNo,IF(ItemCode&lt;&gt;$D$5,ROW(ItemCode)-1)),COUNTA($E$6:E$6)))),"")</f>
        <v/>
      </c>
      <c r="F49" t="str">
        <f t="array" ref="F49">IFERROR(IF(SUM((InvoiceNo=$D49)*1)&lt;COUNTA($E$6:F$6),"",INDEX(ItemCode,SMALL(IF($D49=InvoiceNo,IF(ItemCode&lt;&gt;$D$5,ROW(ItemCode)-1)),COUNTA($E$6:F$6)))),"")</f>
        <v/>
      </c>
      <c r="G49" t="str">
        <f t="array" ref="G49">IFERROR(IF(SUM((InvoiceNo=$D49)*1)&lt;COUNTA($E$6:G$6),"",INDEX(ItemCode,SMALL(IF($D49=InvoiceNo,IF(ItemCode&lt;&gt;$D$5,ROW(ItemCode)-1)),COUNTA($E$6:G$6)))),"")</f>
        <v/>
      </c>
      <c r="H49" t="str">
        <f t="array" ref="H49">IFERROR(IF(SUM((InvoiceNo=$D49)*1)&lt;COUNTA($E$6:H$6),"",INDEX(ItemCode,SMALL(IF($D49=InvoiceNo,IF(ItemCode&lt;&gt;$D$5,ROW(ItemCode)-1)),COUNTA($E$6:H$6)))),"")</f>
        <v/>
      </c>
      <c r="I49" t="str">
        <f t="array" ref="I49">IFERROR(IF(SUM((InvoiceNo=$D49)*1)&lt;COUNTA($E$6:I$6),"",INDEX(ItemCode,SMALL(IF($D49=InvoiceNo,IF(ItemCode&lt;&gt;$D$5,ROW(ItemCode)-1)),COUNTA($E$6:I$6)))),"")</f>
        <v/>
      </c>
      <c r="J49" t="str">
        <f t="array" ref="J49">IFERROR(IF(SUM((InvoiceNo=$D49)*1)&lt;COUNTA($E$6:J$6),"",INDEX(ItemCode,SMALL(IF($D49=InvoiceNo,IF(ItemCode&lt;&gt;$D$5,ROW(ItemCode)-1)),COUNTA($E$6:J$6)))),"")</f>
        <v/>
      </c>
      <c r="K49" t="str">
        <f t="array" ref="K49">IFERROR(IF(SUM((InvoiceNo=$D49)*1)&lt;COUNTA($E$6:K$6),"",INDEX(ItemCode,SMALL(IF($D49=InvoiceNo,IF(ItemCode&lt;&gt;$D$5,ROW(ItemCode)-1)),COUNTA($E$6:K$6)))),"")</f>
        <v/>
      </c>
      <c r="L49" t="str">
        <f t="array" ref="L49">IFERROR(IF(SUM((InvoiceNo=$D49)*1)&lt;COUNTA($E$6:L$6),"",INDEX(ItemCode,SMALL(IF($D49=InvoiceNo,IF(ItemCode&lt;&gt;$D$5,ROW(ItemCode)-1)),COUNTA($E$6:L$6)))),"")</f>
        <v/>
      </c>
      <c r="M49" t="str">
        <f t="array" ref="M49">IFERROR(IF(SUM((InvoiceNo=$D49)*1)&lt;COUNTA($E$6:M$6),"",INDEX(ItemCode,SMALL(IF($D49=InvoiceNo,IF(ItemCode&lt;&gt;$D$5,ROW(ItemCode)-1)),COUNTA($E$6:M$6)))),"")</f>
        <v/>
      </c>
      <c r="N49" t="str">
        <f t="array" ref="N49">IFERROR(IF(SUM((InvoiceNo=$D49)*1)&lt;COUNTA($E$6:N$6),"",INDEX(ItemCode,SMALL(IF($D49=InvoiceNo,IF(ItemCode&lt;&gt;$D$5,ROW(ItemCode)-1)),COUNTA($E$6:N$6)))),"")</f>
        <v/>
      </c>
      <c r="O49" t="str">
        <f t="array" ref="O49">IFERROR(IF(SUM((InvoiceNo=$D49)*1)&lt;COUNTA($E$6:O$6),"",INDEX(ItemCode,SMALL(IF($D49=InvoiceNo,IF(ItemCode&lt;&gt;$D$5,ROW(ItemCode)-1)),COUNTA($E$6:O$6)))),"")</f>
        <v/>
      </c>
      <c r="P49" t="str">
        <f t="array" ref="P49">IFERROR(IF(SUM((InvoiceNo=$D49)*1)&lt;COUNTA($E$6:P$6),"",INDEX(ItemCode,SMALL(IF($D49=InvoiceNo,IF(ItemCode&lt;&gt;$D$5,ROW(ItemCode)-1)),COUNTA($E$6:P$6)))),"")</f>
        <v/>
      </c>
      <c r="Q49" t="str">
        <f t="array" ref="Q49">IFERROR(IF(SUM((InvoiceNo=$D49)*1)&lt;COUNTA($E$6:Q$6),"",INDEX(ItemCode,SMALL(IF($D49=InvoiceNo,IF(ItemCode&lt;&gt;$D$5,ROW(ItemCode)-1)),COUNTA($E$6:Q$6)))),"")</f>
        <v/>
      </c>
      <c r="R49" t="str">
        <f t="array" ref="R49">IFERROR(IF(SUM((InvoiceNo=$D49)*1)&lt;COUNTA($E$6:R$6),"",INDEX(ItemCode,SMALL(IF($D49=InvoiceNo,IF(ItemCode&lt;&gt;$D$5,ROW(ItemCode)-1)),COUNTA($E$6:R$6)))),"")</f>
        <v/>
      </c>
      <c r="S49" t="str">
        <f t="array" ref="S49">IFERROR(IF(SUM((InvoiceNo=$D49)*1)&lt;COUNTA($E$6:S$6),"",INDEX(ItemCode,SMALL(IF($D49=InvoiceNo,IF(ItemCode&lt;&gt;$D$5,ROW(ItemCode)-1)),COUNTA($E$6:S$6)))),"")</f>
        <v/>
      </c>
      <c r="T49" t="str">
        <f t="array" ref="T49">IFERROR(IF(SUM((InvoiceNo=$D49)*1)&lt;COUNTA($E$6:T$6),"",INDEX(ItemCode,SMALL(IF($D49=InvoiceNo,IF(ItemCode&lt;&gt;$D$5,ROW(ItemCode)-1)),COUNTA($E$6:T$6)))),"")</f>
        <v/>
      </c>
      <c r="U49" t="str">
        <f t="array" ref="U49">IFERROR(IF(SUM((InvoiceNo=$D49)*1)&lt;COUNTA($E$6:U$6),"",INDEX(ItemCode,SMALL(IF($D49=InvoiceNo,IF(ItemCode&lt;&gt;$D$5,ROW(ItemCode)-1)),COUNTA($E$6:U$6)))),"")</f>
        <v/>
      </c>
      <c r="V49" t="str">
        <f t="array" ref="V49">IFERROR(IF(SUM((InvoiceNo=$D49)*1)&lt;COUNTA($E$6:V$6),"",INDEX(ItemCode,SMALL(IF($D49=InvoiceNo,IF(ItemCode&lt;&gt;$D$5,ROW(ItemCode)-1)),COUNTA($E$6:V$6)))),"")</f>
        <v/>
      </c>
      <c r="W49" t="str">
        <f t="array" ref="W49">IFERROR(IF(SUM((InvoiceNo=$D49)*1)&lt;COUNTA($E$6:W$6),"",INDEX(ItemCode,SMALL(IF($D49=InvoiceNo,IF(ItemCode&lt;&gt;$D$5,ROW(ItemCode)-1)),COUNTA($E$6:W$6)))),"")</f>
        <v/>
      </c>
      <c r="X49" t="str">
        <f t="array" ref="X49">IFERROR(IF(SUM((InvoiceNo=$D49)*1)&lt;COUNTA($E$6:X$6),"",INDEX(ItemCode,SMALL(IF($D49=InvoiceNo,IF(ItemCode&lt;&gt;$D$5,ROW(ItemCode)-1)),COUNTA($E$6:X$6)))),"")</f>
        <v/>
      </c>
      <c r="Y49" t="str">
        <f t="array" ref="Y49">IFERROR(IF(SUM((InvoiceNo=$D49)*1)&lt;COUNTA($E$6:Y$6),"",INDEX(ItemCode,SMALL(IF($D49=InvoiceNo,IF(ItemCode&lt;&gt;$D$5,ROW(ItemCode)-1)),COUNTA($E$6:Y$6)))),"")</f>
        <v/>
      </c>
      <c r="Z49" t="str">
        <f t="array" ref="Z49">IFERROR(IF(SUM((InvoiceNo=$D49)*1)&lt;COUNTA($E$6:Z$6),"",INDEX(ItemCode,SMALL(IF($D49=InvoiceNo,IF(ItemCode&lt;&gt;$D$5,ROW(ItemCode)-1)),COUNTA($E$6:Z$6)))),"")</f>
        <v/>
      </c>
      <c r="AA49" t="str">
        <f t="array" ref="AA49">IFERROR(IF(SUM((InvoiceNo=$D49)*1)&lt;COUNTA($E$6:AA$6),"",INDEX(ItemCode,SMALL(IF($D49=InvoiceNo,IF(ItemCode&lt;&gt;$D$5,ROW(ItemCode)-1)),COUNTA($E$6:AA$6)))),"")</f>
        <v/>
      </c>
      <c r="AB49" t="str">
        <f t="array" ref="AB49">IFERROR(IF(SUM((InvoiceNo=$D49)*1)&lt;COUNTA($E$6:AB$6),"",INDEX(ItemCode,SMALL(IF($D49=InvoiceNo,IF(ItemCode&lt;&gt;$D$5,ROW(ItemCode)-1)),COUNTA($E$6:AB$6)))),"")</f>
        <v/>
      </c>
      <c r="AC49" t="str">
        <f t="array" ref="AC49">IFERROR(IF(SUM((InvoiceNo=$D49)*1)&lt;COUNTA($E$6:AC$6),"",INDEX(ItemCode,SMALL(IF($D49=InvoiceNo,IF(ItemCode&lt;&gt;$D$5,ROW(ItemCode)-1)),COUNTA($E$6:AC$6)))),"")</f>
        <v/>
      </c>
      <c r="AD49" t="str">
        <f t="array" ref="AD49">IFERROR(IF(SUM((InvoiceNo=$D49)*1)&lt;COUNTA($E$6:AD$6),"",INDEX(ItemCode,SMALL(IF($D49=InvoiceNo,IF(ItemCode&lt;&gt;$D$5,ROW(ItemCode)-1)),COUNTA($E$6:AD$6)))),"")</f>
        <v/>
      </c>
      <c r="AE49" t="str">
        <f t="array" ref="AE49">IFERROR(IF(SUM((InvoiceNo=$D49)*1)&lt;COUNTA($E$6:AE$6),"",INDEX(ItemCode,SMALL(IF($D49=InvoiceNo,IF(ItemCode&lt;&gt;$D$5,ROW(ItemCode)-1)),COUNTA($E$6:AE$6)))),"")</f>
        <v/>
      </c>
      <c r="AF49" t="str">
        <f t="array" ref="AF49">IFERROR(IF(SUM((InvoiceNo=$D49)*1)&lt;COUNTA($E$6:AF$6),"",INDEX(ItemCode,SMALL(IF($D49=InvoiceNo,IF(ItemCode&lt;&gt;$D$5,ROW(ItemCode)-1)),COUNTA($E$6:AF$6)))),"")</f>
        <v/>
      </c>
      <c r="AG49" t="str">
        <f t="array" ref="AG49">IFERROR(IF(SUM((InvoiceNo=$D49)*1)&lt;COUNTA($E$6:AG$6),"",INDEX(ItemCode,SMALL(IF($D49=InvoiceNo,IF(ItemCode&lt;&gt;$D$5,ROW(ItemCode)-1)),COUNTA($E$6:AG$6)))),"")</f>
        <v/>
      </c>
      <c r="AH49" t="str">
        <f t="array" ref="AH49">IFERROR(IF(SUM((InvoiceNo=$D49)*1)&lt;COUNTA($E$6:AH$6),"",INDEX(ItemCode,SMALL(IF($D49=InvoiceNo,IF(ItemCode&lt;&gt;$D$5,ROW(ItemCode)-1)),COUNTA($E$6:AH$6)))),"")</f>
        <v/>
      </c>
      <c r="AI49" t="str">
        <f t="array" ref="AI49">IFERROR(IF(SUM((InvoiceNo=$D49)*1)&lt;COUNTA($E$6:AI$6),"",INDEX(ItemCode,SMALL(IF($D49=InvoiceNo,IF(ItemCode&lt;&gt;$D$5,ROW(ItemCode)-1)),COUNTA($E$6:AI$6)))),"")</f>
        <v/>
      </c>
      <c r="AJ49" t="str">
        <f t="array" ref="AJ49">IFERROR(IF(SUM((InvoiceNo=$D49)*1)&lt;COUNTA($E$6:AJ$6),"",INDEX(ItemCode,SMALL(IF($D49=InvoiceNo,IF(ItemCode&lt;&gt;$D$5,ROW(ItemCode)-1)),COUNTA($E$6:AJ$6)))),"")</f>
        <v/>
      </c>
      <c r="AK49" t="str">
        <f t="array" ref="AK49">IFERROR(IF(SUM((InvoiceNo=$D49)*1)&lt;COUNTA($E$6:AK$6),"",INDEX(ItemCode,SMALL(IF($D49=InvoiceNo,IF(ItemCode&lt;&gt;$D$5,ROW(ItemCode)-1)),COUNTA($E$6:AK$6)))),"")</f>
        <v/>
      </c>
      <c r="AL49" t="str">
        <f t="array" ref="AL49">IFERROR(IF(SUM((InvoiceNo=$D49)*1)&lt;COUNTA($E$6:AL$6),"",INDEX(ItemCode,SMALL(IF($D49=InvoiceNo,IF(ItemCode&lt;&gt;$D$5,ROW(ItemCode)-1)),COUNTA($E$6:AL$6)))),"")</f>
        <v/>
      </c>
      <c r="AM49" t="str">
        <f t="array" ref="AM49">IFERROR(IF(SUM((InvoiceNo=$D49)*1)&lt;COUNTA($E$6:AM$6),"",INDEX(ItemCode,SMALL(IF($D49=InvoiceNo,IF(ItemCode&lt;&gt;$D$5,ROW(ItemCode)-1)),COUNTA($E$6:AM$6)))),"")</f>
        <v/>
      </c>
      <c r="AN49" t="str">
        <f t="array" ref="AN49">IFERROR(IF(SUM((InvoiceNo=$D49)*1)&lt;COUNTA($E$6:AN$6),"",INDEX(ItemCode,SMALL(IF($D49=InvoiceNo,IF(ItemCode&lt;&gt;$D$5,ROW(ItemCode)-1)),COUNTA($E$6:AN$6)))),"")</f>
        <v/>
      </c>
      <c r="AO49" t="str">
        <f t="array" ref="AO49">IFERROR(IF(SUM((InvoiceNo=$D49)*1)&lt;COUNTA($E$6:AO$6),"",INDEX(ItemCode,SMALL(IF($D49=InvoiceNo,IF(ItemCode&lt;&gt;$D$5,ROW(ItemCode)-1)),COUNTA($E$6:AO$6)))),"")</f>
        <v/>
      </c>
      <c r="AP49" t="str">
        <f t="array" ref="AP49">IFERROR(IF(SUM((InvoiceNo=$D49)*1)&lt;COUNTA($E$6:AP$6),"",INDEX(ItemCode,SMALL(IF($D49=InvoiceNo,IF(ItemCode&lt;&gt;$D$5,ROW(ItemCode)-1)),COUNTA($E$6:AP$6)))),"")</f>
        <v/>
      </c>
      <c r="AQ49" t="str">
        <f t="array" ref="AQ49">IFERROR(IF(SUM((InvoiceNo=$D49)*1)&lt;COUNTA($E$6:AQ$6),"",INDEX(ItemCode,SMALL(IF($D49=InvoiceNo,IF(ItemCode&lt;&gt;$D$5,ROW(ItemCode)-1)),COUNTA($E$6:AQ$6)))),"")</f>
        <v/>
      </c>
      <c r="AR49" t="str">
        <f t="array" ref="AR49">IFERROR(IF(SUM((InvoiceNo=$D49)*1)&lt;COUNTA($E$6:AR$6),"",INDEX(ItemCode,SMALL(IF($D49=InvoiceNo,IF(ItemCode&lt;&gt;$D$5,ROW(ItemCode)-1)),COUNTA($E$6:AR$6)))),"")</f>
        <v/>
      </c>
    </row>
    <row r="50" spans="2:44" x14ac:dyDescent="0.55000000000000004">
      <c r="B50" t="str">
        <f t="array" ref="B50">IF(D50="","",INDEX(BillToName,MATCH(D50,InvoiceBill,0)))</f>
        <v/>
      </c>
      <c r="C50" t="str">
        <f t="array" ref="C50">IF(B50="","",SUM((B50=CustName)*(ItemCode='Model 1'!$D$5)*1))</f>
        <v/>
      </c>
      <c r="D50" t="str">
        <f t="array" ref="D50">IFERROR(INDEX(InvoiceNo,SMALL(IF(ItemCode=$D$5,ROW(InvoiceNo)-1),ROW(44:44))),"")</f>
        <v/>
      </c>
      <c r="E50" t="str">
        <f t="array" ref="E50">IFERROR(IF(SUM((InvoiceNo=$D50)*1)&lt;COUNTA($E$6:E$6),"",INDEX(ItemCode,SMALL(IF($D50=InvoiceNo,IF(ItemCode&lt;&gt;$D$5,ROW(ItemCode)-1)),COUNTA($E$6:E$6)))),"")</f>
        <v/>
      </c>
      <c r="F50" t="str">
        <f t="array" ref="F50">IFERROR(IF(SUM((InvoiceNo=$D50)*1)&lt;COUNTA($E$6:F$6),"",INDEX(ItemCode,SMALL(IF($D50=InvoiceNo,IF(ItemCode&lt;&gt;$D$5,ROW(ItemCode)-1)),COUNTA($E$6:F$6)))),"")</f>
        <v/>
      </c>
      <c r="G50" t="str">
        <f t="array" ref="G50">IFERROR(IF(SUM((InvoiceNo=$D50)*1)&lt;COUNTA($E$6:G$6),"",INDEX(ItemCode,SMALL(IF($D50=InvoiceNo,IF(ItemCode&lt;&gt;$D$5,ROW(ItemCode)-1)),COUNTA($E$6:G$6)))),"")</f>
        <v/>
      </c>
      <c r="H50" t="str">
        <f t="array" ref="H50">IFERROR(IF(SUM((InvoiceNo=$D50)*1)&lt;COUNTA($E$6:H$6),"",INDEX(ItemCode,SMALL(IF($D50=InvoiceNo,IF(ItemCode&lt;&gt;$D$5,ROW(ItemCode)-1)),COUNTA($E$6:H$6)))),"")</f>
        <v/>
      </c>
      <c r="I50" t="str">
        <f t="array" ref="I50">IFERROR(IF(SUM((InvoiceNo=$D50)*1)&lt;COUNTA($E$6:I$6),"",INDEX(ItemCode,SMALL(IF($D50=InvoiceNo,IF(ItemCode&lt;&gt;$D$5,ROW(ItemCode)-1)),COUNTA($E$6:I$6)))),"")</f>
        <v/>
      </c>
      <c r="J50" t="str">
        <f t="array" ref="J50">IFERROR(IF(SUM((InvoiceNo=$D50)*1)&lt;COUNTA($E$6:J$6),"",INDEX(ItemCode,SMALL(IF($D50=InvoiceNo,IF(ItemCode&lt;&gt;$D$5,ROW(ItemCode)-1)),COUNTA($E$6:J$6)))),"")</f>
        <v/>
      </c>
      <c r="K50" t="str">
        <f t="array" ref="K50">IFERROR(IF(SUM((InvoiceNo=$D50)*1)&lt;COUNTA($E$6:K$6),"",INDEX(ItemCode,SMALL(IF($D50=InvoiceNo,IF(ItemCode&lt;&gt;$D$5,ROW(ItemCode)-1)),COUNTA($E$6:K$6)))),"")</f>
        <v/>
      </c>
      <c r="L50" t="str">
        <f t="array" ref="L50">IFERROR(IF(SUM((InvoiceNo=$D50)*1)&lt;COUNTA($E$6:L$6),"",INDEX(ItemCode,SMALL(IF($D50=InvoiceNo,IF(ItemCode&lt;&gt;$D$5,ROW(ItemCode)-1)),COUNTA($E$6:L$6)))),"")</f>
        <v/>
      </c>
      <c r="M50" t="str">
        <f t="array" ref="M50">IFERROR(IF(SUM((InvoiceNo=$D50)*1)&lt;COUNTA($E$6:M$6),"",INDEX(ItemCode,SMALL(IF($D50=InvoiceNo,IF(ItemCode&lt;&gt;$D$5,ROW(ItemCode)-1)),COUNTA($E$6:M$6)))),"")</f>
        <v/>
      </c>
      <c r="N50" t="str">
        <f t="array" ref="N50">IFERROR(IF(SUM((InvoiceNo=$D50)*1)&lt;COUNTA($E$6:N$6),"",INDEX(ItemCode,SMALL(IF($D50=InvoiceNo,IF(ItemCode&lt;&gt;$D$5,ROW(ItemCode)-1)),COUNTA($E$6:N$6)))),"")</f>
        <v/>
      </c>
      <c r="O50" t="str">
        <f t="array" ref="O50">IFERROR(IF(SUM((InvoiceNo=$D50)*1)&lt;COUNTA($E$6:O$6),"",INDEX(ItemCode,SMALL(IF($D50=InvoiceNo,IF(ItemCode&lt;&gt;$D$5,ROW(ItemCode)-1)),COUNTA($E$6:O$6)))),"")</f>
        <v/>
      </c>
      <c r="P50" t="str">
        <f t="array" ref="P50">IFERROR(IF(SUM((InvoiceNo=$D50)*1)&lt;COUNTA($E$6:P$6),"",INDEX(ItemCode,SMALL(IF($D50=InvoiceNo,IF(ItemCode&lt;&gt;$D$5,ROW(ItemCode)-1)),COUNTA($E$6:P$6)))),"")</f>
        <v/>
      </c>
      <c r="Q50" t="str">
        <f t="array" ref="Q50">IFERROR(IF(SUM((InvoiceNo=$D50)*1)&lt;COUNTA($E$6:Q$6),"",INDEX(ItemCode,SMALL(IF($D50=InvoiceNo,IF(ItemCode&lt;&gt;$D$5,ROW(ItemCode)-1)),COUNTA($E$6:Q$6)))),"")</f>
        <v/>
      </c>
      <c r="R50" t="str">
        <f t="array" ref="R50">IFERROR(IF(SUM((InvoiceNo=$D50)*1)&lt;COUNTA($E$6:R$6),"",INDEX(ItemCode,SMALL(IF($D50=InvoiceNo,IF(ItemCode&lt;&gt;$D$5,ROW(ItemCode)-1)),COUNTA($E$6:R$6)))),"")</f>
        <v/>
      </c>
      <c r="S50" t="str">
        <f t="array" ref="S50">IFERROR(IF(SUM((InvoiceNo=$D50)*1)&lt;COUNTA($E$6:S$6),"",INDEX(ItemCode,SMALL(IF($D50=InvoiceNo,IF(ItemCode&lt;&gt;$D$5,ROW(ItemCode)-1)),COUNTA($E$6:S$6)))),"")</f>
        <v/>
      </c>
      <c r="T50" t="str">
        <f t="array" ref="T50">IFERROR(IF(SUM((InvoiceNo=$D50)*1)&lt;COUNTA($E$6:T$6),"",INDEX(ItemCode,SMALL(IF($D50=InvoiceNo,IF(ItemCode&lt;&gt;$D$5,ROW(ItemCode)-1)),COUNTA($E$6:T$6)))),"")</f>
        <v/>
      </c>
      <c r="U50" t="str">
        <f t="array" ref="U50">IFERROR(IF(SUM((InvoiceNo=$D50)*1)&lt;COUNTA($E$6:U$6),"",INDEX(ItemCode,SMALL(IF($D50=InvoiceNo,IF(ItemCode&lt;&gt;$D$5,ROW(ItemCode)-1)),COUNTA($E$6:U$6)))),"")</f>
        <v/>
      </c>
      <c r="V50" t="str">
        <f t="array" ref="V50">IFERROR(IF(SUM((InvoiceNo=$D50)*1)&lt;COUNTA($E$6:V$6),"",INDEX(ItemCode,SMALL(IF($D50=InvoiceNo,IF(ItemCode&lt;&gt;$D$5,ROW(ItemCode)-1)),COUNTA($E$6:V$6)))),"")</f>
        <v/>
      </c>
      <c r="W50" t="str">
        <f t="array" ref="W50">IFERROR(IF(SUM((InvoiceNo=$D50)*1)&lt;COUNTA($E$6:W$6),"",INDEX(ItemCode,SMALL(IF($D50=InvoiceNo,IF(ItemCode&lt;&gt;$D$5,ROW(ItemCode)-1)),COUNTA($E$6:W$6)))),"")</f>
        <v/>
      </c>
      <c r="X50" t="str">
        <f t="array" ref="X50">IFERROR(IF(SUM((InvoiceNo=$D50)*1)&lt;COUNTA($E$6:X$6),"",INDEX(ItemCode,SMALL(IF($D50=InvoiceNo,IF(ItemCode&lt;&gt;$D$5,ROW(ItemCode)-1)),COUNTA($E$6:X$6)))),"")</f>
        <v/>
      </c>
      <c r="Y50" t="str">
        <f t="array" ref="Y50">IFERROR(IF(SUM((InvoiceNo=$D50)*1)&lt;COUNTA($E$6:Y$6),"",INDEX(ItemCode,SMALL(IF($D50=InvoiceNo,IF(ItemCode&lt;&gt;$D$5,ROW(ItemCode)-1)),COUNTA($E$6:Y$6)))),"")</f>
        <v/>
      </c>
      <c r="Z50" t="str">
        <f t="array" ref="Z50">IFERROR(IF(SUM((InvoiceNo=$D50)*1)&lt;COUNTA($E$6:Z$6),"",INDEX(ItemCode,SMALL(IF($D50=InvoiceNo,IF(ItemCode&lt;&gt;$D$5,ROW(ItemCode)-1)),COUNTA($E$6:Z$6)))),"")</f>
        <v/>
      </c>
      <c r="AA50" t="str">
        <f t="array" ref="AA50">IFERROR(IF(SUM((InvoiceNo=$D50)*1)&lt;COUNTA($E$6:AA$6),"",INDEX(ItemCode,SMALL(IF($D50=InvoiceNo,IF(ItemCode&lt;&gt;$D$5,ROW(ItemCode)-1)),COUNTA($E$6:AA$6)))),"")</f>
        <v/>
      </c>
      <c r="AB50" t="str">
        <f t="array" ref="AB50">IFERROR(IF(SUM((InvoiceNo=$D50)*1)&lt;COUNTA($E$6:AB$6),"",INDEX(ItemCode,SMALL(IF($D50=InvoiceNo,IF(ItemCode&lt;&gt;$D$5,ROW(ItemCode)-1)),COUNTA($E$6:AB$6)))),"")</f>
        <v/>
      </c>
      <c r="AC50" t="str">
        <f t="array" ref="AC50">IFERROR(IF(SUM((InvoiceNo=$D50)*1)&lt;COUNTA($E$6:AC$6),"",INDEX(ItemCode,SMALL(IF($D50=InvoiceNo,IF(ItemCode&lt;&gt;$D$5,ROW(ItemCode)-1)),COUNTA($E$6:AC$6)))),"")</f>
        <v/>
      </c>
      <c r="AD50" t="str">
        <f t="array" ref="AD50">IFERROR(IF(SUM((InvoiceNo=$D50)*1)&lt;COUNTA($E$6:AD$6),"",INDEX(ItemCode,SMALL(IF($D50=InvoiceNo,IF(ItemCode&lt;&gt;$D$5,ROW(ItemCode)-1)),COUNTA($E$6:AD$6)))),"")</f>
        <v/>
      </c>
      <c r="AE50" t="str">
        <f t="array" ref="AE50">IFERROR(IF(SUM((InvoiceNo=$D50)*1)&lt;COUNTA($E$6:AE$6),"",INDEX(ItemCode,SMALL(IF($D50=InvoiceNo,IF(ItemCode&lt;&gt;$D$5,ROW(ItemCode)-1)),COUNTA($E$6:AE$6)))),"")</f>
        <v/>
      </c>
      <c r="AF50" t="str">
        <f t="array" ref="AF50">IFERROR(IF(SUM((InvoiceNo=$D50)*1)&lt;COUNTA($E$6:AF$6),"",INDEX(ItemCode,SMALL(IF($D50=InvoiceNo,IF(ItemCode&lt;&gt;$D$5,ROW(ItemCode)-1)),COUNTA($E$6:AF$6)))),"")</f>
        <v/>
      </c>
      <c r="AG50" t="str">
        <f t="array" ref="AG50">IFERROR(IF(SUM((InvoiceNo=$D50)*1)&lt;COUNTA($E$6:AG$6),"",INDEX(ItemCode,SMALL(IF($D50=InvoiceNo,IF(ItemCode&lt;&gt;$D$5,ROW(ItemCode)-1)),COUNTA($E$6:AG$6)))),"")</f>
        <v/>
      </c>
      <c r="AH50" t="str">
        <f t="array" ref="AH50">IFERROR(IF(SUM((InvoiceNo=$D50)*1)&lt;COUNTA($E$6:AH$6),"",INDEX(ItemCode,SMALL(IF($D50=InvoiceNo,IF(ItemCode&lt;&gt;$D$5,ROW(ItemCode)-1)),COUNTA($E$6:AH$6)))),"")</f>
        <v/>
      </c>
      <c r="AI50" t="str">
        <f t="array" ref="AI50">IFERROR(IF(SUM((InvoiceNo=$D50)*1)&lt;COUNTA($E$6:AI$6),"",INDEX(ItemCode,SMALL(IF($D50=InvoiceNo,IF(ItemCode&lt;&gt;$D$5,ROW(ItemCode)-1)),COUNTA($E$6:AI$6)))),"")</f>
        <v/>
      </c>
      <c r="AJ50" t="str">
        <f t="array" ref="AJ50">IFERROR(IF(SUM((InvoiceNo=$D50)*1)&lt;COUNTA($E$6:AJ$6),"",INDEX(ItemCode,SMALL(IF($D50=InvoiceNo,IF(ItemCode&lt;&gt;$D$5,ROW(ItemCode)-1)),COUNTA($E$6:AJ$6)))),"")</f>
        <v/>
      </c>
      <c r="AK50" t="str">
        <f t="array" ref="AK50">IFERROR(IF(SUM((InvoiceNo=$D50)*1)&lt;COUNTA($E$6:AK$6),"",INDEX(ItemCode,SMALL(IF($D50=InvoiceNo,IF(ItemCode&lt;&gt;$D$5,ROW(ItemCode)-1)),COUNTA($E$6:AK$6)))),"")</f>
        <v/>
      </c>
      <c r="AL50" t="str">
        <f t="array" ref="AL50">IFERROR(IF(SUM((InvoiceNo=$D50)*1)&lt;COUNTA($E$6:AL$6),"",INDEX(ItemCode,SMALL(IF($D50=InvoiceNo,IF(ItemCode&lt;&gt;$D$5,ROW(ItemCode)-1)),COUNTA($E$6:AL$6)))),"")</f>
        <v/>
      </c>
      <c r="AM50" t="str">
        <f t="array" ref="AM50">IFERROR(IF(SUM((InvoiceNo=$D50)*1)&lt;COUNTA($E$6:AM$6),"",INDEX(ItemCode,SMALL(IF($D50=InvoiceNo,IF(ItemCode&lt;&gt;$D$5,ROW(ItemCode)-1)),COUNTA($E$6:AM$6)))),"")</f>
        <v/>
      </c>
      <c r="AN50" t="str">
        <f t="array" ref="AN50">IFERROR(IF(SUM((InvoiceNo=$D50)*1)&lt;COUNTA($E$6:AN$6),"",INDEX(ItemCode,SMALL(IF($D50=InvoiceNo,IF(ItemCode&lt;&gt;$D$5,ROW(ItemCode)-1)),COUNTA($E$6:AN$6)))),"")</f>
        <v/>
      </c>
      <c r="AO50" t="str">
        <f t="array" ref="AO50">IFERROR(IF(SUM((InvoiceNo=$D50)*1)&lt;COUNTA($E$6:AO$6),"",INDEX(ItemCode,SMALL(IF($D50=InvoiceNo,IF(ItemCode&lt;&gt;$D$5,ROW(ItemCode)-1)),COUNTA($E$6:AO$6)))),"")</f>
        <v/>
      </c>
      <c r="AP50" t="str">
        <f t="array" ref="AP50">IFERROR(IF(SUM((InvoiceNo=$D50)*1)&lt;COUNTA($E$6:AP$6),"",INDEX(ItemCode,SMALL(IF($D50=InvoiceNo,IF(ItemCode&lt;&gt;$D$5,ROW(ItemCode)-1)),COUNTA($E$6:AP$6)))),"")</f>
        <v/>
      </c>
      <c r="AQ50" t="str">
        <f t="array" ref="AQ50">IFERROR(IF(SUM((InvoiceNo=$D50)*1)&lt;COUNTA($E$6:AQ$6),"",INDEX(ItemCode,SMALL(IF($D50=InvoiceNo,IF(ItemCode&lt;&gt;$D$5,ROW(ItemCode)-1)),COUNTA($E$6:AQ$6)))),"")</f>
        <v/>
      </c>
      <c r="AR50" t="str">
        <f t="array" ref="AR50">IFERROR(IF(SUM((InvoiceNo=$D50)*1)&lt;COUNTA($E$6:AR$6),"",INDEX(ItemCode,SMALL(IF($D50=InvoiceNo,IF(ItemCode&lt;&gt;$D$5,ROW(ItemCode)-1)),COUNTA($E$6:AR$6)))),"")</f>
        <v/>
      </c>
    </row>
    <row r="51" spans="2:44" x14ac:dyDescent="0.55000000000000004">
      <c r="B51" t="str">
        <f t="array" ref="B51">IF(D51="","",INDEX(BillToName,MATCH(D51,InvoiceBill,0)))</f>
        <v/>
      </c>
      <c r="C51" t="str">
        <f t="array" ref="C51">IF(B51="","",SUM((B51=CustName)*(ItemCode='Model 1'!$D$5)*1))</f>
        <v/>
      </c>
      <c r="D51" t="str">
        <f t="array" ref="D51">IFERROR(INDEX(InvoiceNo,SMALL(IF(ItemCode=$D$5,ROW(InvoiceNo)-1),ROW(45:45))),"")</f>
        <v/>
      </c>
      <c r="E51" t="str">
        <f t="array" ref="E51">IFERROR(IF(SUM((InvoiceNo=$D51)*1)&lt;COUNTA($E$6:E$6),"",INDEX(ItemCode,SMALL(IF($D51=InvoiceNo,IF(ItemCode&lt;&gt;$D$5,ROW(ItemCode)-1)),COUNTA($E$6:E$6)))),"")</f>
        <v/>
      </c>
      <c r="F51" t="str">
        <f t="array" ref="F51">IFERROR(IF(SUM((InvoiceNo=$D51)*1)&lt;COUNTA($E$6:F$6),"",INDEX(ItemCode,SMALL(IF($D51=InvoiceNo,IF(ItemCode&lt;&gt;$D$5,ROW(ItemCode)-1)),COUNTA($E$6:F$6)))),"")</f>
        <v/>
      </c>
      <c r="G51" t="str">
        <f t="array" ref="G51">IFERROR(IF(SUM((InvoiceNo=$D51)*1)&lt;COUNTA($E$6:G$6),"",INDEX(ItemCode,SMALL(IF($D51=InvoiceNo,IF(ItemCode&lt;&gt;$D$5,ROW(ItemCode)-1)),COUNTA($E$6:G$6)))),"")</f>
        <v/>
      </c>
      <c r="H51" t="str">
        <f t="array" ref="H51">IFERROR(IF(SUM((InvoiceNo=$D51)*1)&lt;COUNTA($E$6:H$6),"",INDEX(ItemCode,SMALL(IF($D51=InvoiceNo,IF(ItemCode&lt;&gt;$D$5,ROW(ItemCode)-1)),COUNTA($E$6:H$6)))),"")</f>
        <v/>
      </c>
      <c r="I51" t="str">
        <f t="array" ref="I51">IFERROR(IF(SUM((InvoiceNo=$D51)*1)&lt;COUNTA($E$6:I$6),"",INDEX(ItemCode,SMALL(IF($D51=InvoiceNo,IF(ItemCode&lt;&gt;$D$5,ROW(ItemCode)-1)),COUNTA($E$6:I$6)))),"")</f>
        <v/>
      </c>
      <c r="J51" t="str">
        <f t="array" ref="J51">IFERROR(IF(SUM((InvoiceNo=$D51)*1)&lt;COUNTA($E$6:J$6),"",INDEX(ItemCode,SMALL(IF($D51=InvoiceNo,IF(ItemCode&lt;&gt;$D$5,ROW(ItemCode)-1)),COUNTA($E$6:J$6)))),"")</f>
        <v/>
      </c>
      <c r="K51" t="str">
        <f t="array" ref="K51">IFERROR(IF(SUM((InvoiceNo=$D51)*1)&lt;COUNTA($E$6:K$6),"",INDEX(ItemCode,SMALL(IF($D51=InvoiceNo,IF(ItemCode&lt;&gt;$D$5,ROW(ItemCode)-1)),COUNTA($E$6:K$6)))),"")</f>
        <v/>
      </c>
      <c r="L51" t="str">
        <f t="array" ref="L51">IFERROR(IF(SUM((InvoiceNo=$D51)*1)&lt;COUNTA($E$6:L$6),"",INDEX(ItemCode,SMALL(IF($D51=InvoiceNo,IF(ItemCode&lt;&gt;$D$5,ROW(ItemCode)-1)),COUNTA($E$6:L$6)))),"")</f>
        <v/>
      </c>
      <c r="M51" t="str">
        <f t="array" ref="M51">IFERROR(IF(SUM((InvoiceNo=$D51)*1)&lt;COUNTA($E$6:M$6),"",INDEX(ItemCode,SMALL(IF($D51=InvoiceNo,IF(ItemCode&lt;&gt;$D$5,ROW(ItemCode)-1)),COUNTA($E$6:M$6)))),"")</f>
        <v/>
      </c>
      <c r="N51" t="str">
        <f t="array" ref="N51">IFERROR(IF(SUM((InvoiceNo=$D51)*1)&lt;COUNTA($E$6:N$6),"",INDEX(ItemCode,SMALL(IF($D51=InvoiceNo,IF(ItemCode&lt;&gt;$D$5,ROW(ItemCode)-1)),COUNTA($E$6:N$6)))),"")</f>
        <v/>
      </c>
      <c r="O51" t="str">
        <f t="array" ref="O51">IFERROR(IF(SUM((InvoiceNo=$D51)*1)&lt;COUNTA($E$6:O$6),"",INDEX(ItemCode,SMALL(IF($D51=InvoiceNo,IF(ItemCode&lt;&gt;$D$5,ROW(ItemCode)-1)),COUNTA($E$6:O$6)))),"")</f>
        <v/>
      </c>
      <c r="P51" t="str">
        <f t="array" ref="P51">IFERROR(IF(SUM((InvoiceNo=$D51)*1)&lt;COUNTA($E$6:P$6),"",INDEX(ItemCode,SMALL(IF($D51=InvoiceNo,IF(ItemCode&lt;&gt;$D$5,ROW(ItemCode)-1)),COUNTA($E$6:P$6)))),"")</f>
        <v/>
      </c>
      <c r="Q51" t="str">
        <f t="array" ref="Q51">IFERROR(IF(SUM((InvoiceNo=$D51)*1)&lt;COUNTA($E$6:Q$6),"",INDEX(ItemCode,SMALL(IF($D51=InvoiceNo,IF(ItemCode&lt;&gt;$D$5,ROW(ItemCode)-1)),COUNTA($E$6:Q$6)))),"")</f>
        <v/>
      </c>
      <c r="R51" t="str">
        <f t="array" ref="R51">IFERROR(IF(SUM((InvoiceNo=$D51)*1)&lt;COUNTA($E$6:R$6),"",INDEX(ItemCode,SMALL(IF($D51=InvoiceNo,IF(ItemCode&lt;&gt;$D$5,ROW(ItemCode)-1)),COUNTA($E$6:R$6)))),"")</f>
        <v/>
      </c>
      <c r="S51" t="str">
        <f t="array" ref="S51">IFERROR(IF(SUM((InvoiceNo=$D51)*1)&lt;COUNTA($E$6:S$6),"",INDEX(ItemCode,SMALL(IF($D51=InvoiceNo,IF(ItemCode&lt;&gt;$D$5,ROW(ItemCode)-1)),COUNTA($E$6:S$6)))),"")</f>
        <v/>
      </c>
      <c r="T51" t="str">
        <f t="array" ref="T51">IFERROR(IF(SUM((InvoiceNo=$D51)*1)&lt;COUNTA($E$6:T$6),"",INDEX(ItemCode,SMALL(IF($D51=InvoiceNo,IF(ItemCode&lt;&gt;$D$5,ROW(ItemCode)-1)),COUNTA($E$6:T$6)))),"")</f>
        <v/>
      </c>
      <c r="U51" t="str">
        <f t="array" ref="U51">IFERROR(IF(SUM((InvoiceNo=$D51)*1)&lt;COUNTA($E$6:U$6),"",INDEX(ItemCode,SMALL(IF($D51=InvoiceNo,IF(ItemCode&lt;&gt;$D$5,ROW(ItemCode)-1)),COUNTA($E$6:U$6)))),"")</f>
        <v/>
      </c>
      <c r="V51" t="str">
        <f t="array" ref="V51">IFERROR(IF(SUM((InvoiceNo=$D51)*1)&lt;COUNTA($E$6:V$6),"",INDEX(ItemCode,SMALL(IF($D51=InvoiceNo,IF(ItemCode&lt;&gt;$D$5,ROW(ItemCode)-1)),COUNTA($E$6:V$6)))),"")</f>
        <v/>
      </c>
      <c r="W51" t="str">
        <f t="array" ref="W51">IFERROR(IF(SUM((InvoiceNo=$D51)*1)&lt;COUNTA($E$6:W$6),"",INDEX(ItemCode,SMALL(IF($D51=InvoiceNo,IF(ItemCode&lt;&gt;$D$5,ROW(ItemCode)-1)),COUNTA($E$6:W$6)))),"")</f>
        <v/>
      </c>
      <c r="X51" t="str">
        <f t="array" ref="X51">IFERROR(IF(SUM((InvoiceNo=$D51)*1)&lt;COUNTA($E$6:X$6),"",INDEX(ItemCode,SMALL(IF($D51=InvoiceNo,IF(ItemCode&lt;&gt;$D$5,ROW(ItemCode)-1)),COUNTA($E$6:X$6)))),"")</f>
        <v/>
      </c>
      <c r="Y51" t="str">
        <f t="array" ref="Y51">IFERROR(IF(SUM((InvoiceNo=$D51)*1)&lt;COUNTA($E$6:Y$6),"",INDEX(ItemCode,SMALL(IF($D51=InvoiceNo,IF(ItemCode&lt;&gt;$D$5,ROW(ItemCode)-1)),COUNTA($E$6:Y$6)))),"")</f>
        <v/>
      </c>
      <c r="Z51" t="str">
        <f t="array" ref="Z51">IFERROR(IF(SUM((InvoiceNo=$D51)*1)&lt;COUNTA($E$6:Z$6),"",INDEX(ItemCode,SMALL(IF($D51=InvoiceNo,IF(ItemCode&lt;&gt;$D$5,ROW(ItemCode)-1)),COUNTA($E$6:Z$6)))),"")</f>
        <v/>
      </c>
      <c r="AA51" t="str">
        <f t="array" ref="AA51">IFERROR(IF(SUM((InvoiceNo=$D51)*1)&lt;COUNTA($E$6:AA$6),"",INDEX(ItemCode,SMALL(IF($D51=InvoiceNo,IF(ItemCode&lt;&gt;$D$5,ROW(ItemCode)-1)),COUNTA($E$6:AA$6)))),"")</f>
        <v/>
      </c>
      <c r="AB51" t="str">
        <f t="array" ref="AB51">IFERROR(IF(SUM((InvoiceNo=$D51)*1)&lt;COUNTA($E$6:AB$6),"",INDEX(ItemCode,SMALL(IF($D51=InvoiceNo,IF(ItemCode&lt;&gt;$D$5,ROW(ItemCode)-1)),COUNTA($E$6:AB$6)))),"")</f>
        <v/>
      </c>
      <c r="AC51" t="str">
        <f t="array" ref="AC51">IFERROR(IF(SUM((InvoiceNo=$D51)*1)&lt;COUNTA($E$6:AC$6),"",INDEX(ItemCode,SMALL(IF($D51=InvoiceNo,IF(ItemCode&lt;&gt;$D$5,ROW(ItemCode)-1)),COUNTA($E$6:AC$6)))),"")</f>
        <v/>
      </c>
      <c r="AD51" t="str">
        <f t="array" ref="AD51">IFERROR(IF(SUM((InvoiceNo=$D51)*1)&lt;COUNTA($E$6:AD$6),"",INDEX(ItemCode,SMALL(IF($D51=InvoiceNo,IF(ItemCode&lt;&gt;$D$5,ROW(ItemCode)-1)),COUNTA($E$6:AD$6)))),"")</f>
        <v/>
      </c>
      <c r="AE51" t="str">
        <f t="array" ref="AE51">IFERROR(IF(SUM((InvoiceNo=$D51)*1)&lt;COUNTA($E$6:AE$6),"",INDEX(ItemCode,SMALL(IF($D51=InvoiceNo,IF(ItemCode&lt;&gt;$D$5,ROW(ItemCode)-1)),COUNTA($E$6:AE$6)))),"")</f>
        <v/>
      </c>
      <c r="AF51" t="str">
        <f t="array" ref="AF51">IFERROR(IF(SUM((InvoiceNo=$D51)*1)&lt;COUNTA($E$6:AF$6),"",INDEX(ItemCode,SMALL(IF($D51=InvoiceNo,IF(ItemCode&lt;&gt;$D$5,ROW(ItemCode)-1)),COUNTA($E$6:AF$6)))),"")</f>
        <v/>
      </c>
      <c r="AG51" t="str">
        <f t="array" ref="AG51">IFERROR(IF(SUM((InvoiceNo=$D51)*1)&lt;COUNTA($E$6:AG$6),"",INDEX(ItemCode,SMALL(IF($D51=InvoiceNo,IF(ItemCode&lt;&gt;$D$5,ROW(ItemCode)-1)),COUNTA($E$6:AG$6)))),"")</f>
        <v/>
      </c>
      <c r="AH51" t="str">
        <f t="array" ref="AH51">IFERROR(IF(SUM((InvoiceNo=$D51)*1)&lt;COUNTA($E$6:AH$6),"",INDEX(ItemCode,SMALL(IF($D51=InvoiceNo,IF(ItemCode&lt;&gt;$D$5,ROW(ItemCode)-1)),COUNTA($E$6:AH$6)))),"")</f>
        <v/>
      </c>
      <c r="AI51" t="str">
        <f t="array" ref="AI51">IFERROR(IF(SUM((InvoiceNo=$D51)*1)&lt;COUNTA($E$6:AI$6),"",INDEX(ItemCode,SMALL(IF($D51=InvoiceNo,IF(ItemCode&lt;&gt;$D$5,ROW(ItemCode)-1)),COUNTA($E$6:AI$6)))),"")</f>
        <v/>
      </c>
      <c r="AJ51" t="str">
        <f t="array" ref="AJ51">IFERROR(IF(SUM((InvoiceNo=$D51)*1)&lt;COUNTA($E$6:AJ$6),"",INDEX(ItemCode,SMALL(IF($D51=InvoiceNo,IF(ItemCode&lt;&gt;$D$5,ROW(ItemCode)-1)),COUNTA($E$6:AJ$6)))),"")</f>
        <v/>
      </c>
      <c r="AK51" t="str">
        <f t="array" ref="AK51">IFERROR(IF(SUM((InvoiceNo=$D51)*1)&lt;COUNTA($E$6:AK$6),"",INDEX(ItemCode,SMALL(IF($D51=InvoiceNo,IF(ItemCode&lt;&gt;$D$5,ROW(ItemCode)-1)),COUNTA($E$6:AK$6)))),"")</f>
        <v/>
      </c>
      <c r="AL51" t="str">
        <f t="array" ref="AL51">IFERROR(IF(SUM((InvoiceNo=$D51)*1)&lt;COUNTA($E$6:AL$6),"",INDEX(ItemCode,SMALL(IF($D51=InvoiceNo,IF(ItemCode&lt;&gt;$D$5,ROW(ItemCode)-1)),COUNTA($E$6:AL$6)))),"")</f>
        <v/>
      </c>
      <c r="AM51" t="str">
        <f t="array" ref="AM51">IFERROR(IF(SUM((InvoiceNo=$D51)*1)&lt;COUNTA($E$6:AM$6),"",INDEX(ItemCode,SMALL(IF($D51=InvoiceNo,IF(ItemCode&lt;&gt;$D$5,ROW(ItemCode)-1)),COUNTA($E$6:AM$6)))),"")</f>
        <v/>
      </c>
      <c r="AN51" t="str">
        <f t="array" ref="AN51">IFERROR(IF(SUM((InvoiceNo=$D51)*1)&lt;COUNTA($E$6:AN$6),"",INDEX(ItemCode,SMALL(IF($D51=InvoiceNo,IF(ItemCode&lt;&gt;$D$5,ROW(ItemCode)-1)),COUNTA($E$6:AN$6)))),"")</f>
        <v/>
      </c>
      <c r="AO51" t="str">
        <f t="array" ref="AO51">IFERROR(IF(SUM((InvoiceNo=$D51)*1)&lt;COUNTA($E$6:AO$6),"",INDEX(ItemCode,SMALL(IF($D51=InvoiceNo,IF(ItemCode&lt;&gt;$D$5,ROW(ItemCode)-1)),COUNTA($E$6:AO$6)))),"")</f>
        <v/>
      </c>
      <c r="AP51" t="str">
        <f t="array" ref="AP51">IFERROR(IF(SUM((InvoiceNo=$D51)*1)&lt;COUNTA($E$6:AP$6),"",INDEX(ItemCode,SMALL(IF($D51=InvoiceNo,IF(ItemCode&lt;&gt;$D$5,ROW(ItemCode)-1)),COUNTA($E$6:AP$6)))),"")</f>
        <v/>
      </c>
      <c r="AQ51" t="str">
        <f t="array" ref="AQ51">IFERROR(IF(SUM((InvoiceNo=$D51)*1)&lt;COUNTA($E$6:AQ$6),"",INDEX(ItemCode,SMALL(IF($D51=InvoiceNo,IF(ItemCode&lt;&gt;$D$5,ROW(ItemCode)-1)),COUNTA($E$6:AQ$6)))),"")</f>
        <v/>
      </c>
      <c r="AR51" t="str">
        <f t="array" ref="AR51">IFERROR(IF(SUM((InvoiceNo=$D51)*1)&lt;COUNTA($E$6:AR$6),"",INDEX(ItemCode,SMALL(IF($D51=InvoiceNo,IF(ItemCode&lt;&gt;$D$5,ROW(ItemCode)-1)),COUNTA($E$6:AR$6)))),"")</f>
        <v/>
      </c>
    </row>
    <row r="52" spans="2:44" x14ac:dyDescent="0.55000000000000004">
      <c r="B52" t="str">
        <f t="array" ref="B52">IF(D52="","",INDEX(BillToName,MATCH(D52,InvoiceBill,0)))</f>
        <v/>
      </c>
      <c r="C52" t="str">
        <f t="array" ref="C52">IF(B52="","",SUM((B52=CustName)*(ItemCode='Model 1'!$D$5)*1))</f>
        <v/>
      </c>
      <c r="D52" t="str">
        <f t="array" ref="D52">IFERROR(INDEX(InvoiceNo,SMALL(IF(ItemCode=$D$5,ROW(InvoiceNo)-1),ROW(46:46))),"")</f>
        <v/>
      </c>
      <c r="E52" t="str">
        <f t="array" ref="E52">IFERROR(IF(SUM((InvoiceNo=$D52)*1)&lt;COUNTA($E$6:E$6),"",INDEX(ItemCode,SMALL(IF($D52=InvoiceNo,IF(ItemCode&lt;&gt;$D$5,ROW(ItemCode)-1)),COUNTA($E$6:E$6)))),"")</f>
        <v/>
      </c>
      <c r="F52" t="str">
        <f t="array" ref="F52">IFERROR(IF(SUM((InvoiceNo=$D52)*1)&lt;COUNTA($E$6:F$6),"",INDEX(ItemCode,SMALL(IF($D52=InvoiceNo,IF(ItemCode&lt;&gt;$D$5,ROW(ItemCode)-1)),COUNTA($E$6:F$6)))),"")</f>
        <v/>
      </c>
      <c r="G52" t="str">
        <f t="array" ref="G52">IFERROR(IF(SUM((InvoiceNo=$D52)*1)&lt;COUNTA($E$6:G$6),"",INDEX(ItemCode,SMALL(IF($D52=InvoiceNo,IF(ItemCode&lt;&gt;$D$5,ROW(ItemCode)-1)),COUNTA($E$6:G$6)))),"")</f>
        <v/>
      </c>
      <c r="H52" t="str">
        <f t="array" ref="H52">IFERROR(IF(SUM((InvoiceNo=$D52)*1)&lt;COUNTA($E$6:H$6),"",INDEX(ItemCode,SMALL(IF($D52=InvoiceNo,IF(ItemCode&lt;&gt;$D$5,ROW(ItemCode)-1)),COUNTA($E$6:H$6)))),"")</f>
        <v/>
      </c>
      <c r="I52" t="str">
        <f t="array" ref="I52">IFERROR(IF(SUM((InvoiceNo=$D52)*1)&lt;COUNTA($E$6:I$6),"",INDEX(ItemCode,SMALL(IF($D52=InvoiceNo,IF(ItemCode&lt;&gt;$D$5,ROW(ItemCode)-1)),COUNTA($E$6:I$6)))),"")</f>
        <v/>
      </c>
      <c r="J52" t="str">
        <f t="array" ref="J52">IFERROR(IF(SUM((InvoiceNo=$D52)*1)&lt;COUNTA($E$6:J$6),"",INDEX(ItemCode,SMALL(IF($D52=InvoiceNo,IF(ItemCode&lt;&gt;$D$5,ROW(ItemCode)-1)),COUNTA($E$6:J$6)))),"")</f>
        <v/>
      </c>
      <c r="K52" t="str">
        <f t="array" ref="K52">IFERROR(IF(SUM((InvoiceNo=$D52)*1)&lt;COUNTA($E$6:K$6),"",INDEX(ItemCode,SMALL(IF($D52=InvoiceNo,IF(ItemCode&lt;&gt;$D$5,ROW(ItemCode)-1)),COUNTA($E$6:K$6)))),"")</f>
        <v/>
      </c>
      <c r="L52" t="str">
        <f t="array" ref="L52">IFERROR(IF(SUM((InvoiceNo=$D52)*1)&lt;COUNTA($E$6:L$6),"",INDEX(ItemCode,SMALL(IF($D52=InvoiceNo,IF(ItemCode&lt;&gt;$D$5,ROW(ItemCode)-1)),COUNTA($E$6:L$6)))),"")</f>
        <v/>
      </c>
      <c r="M52" t="str">
        <f t="array" ref="M52">IFERROR(IF(SUM((InvoiceNo=$D52)*1)&lt;COUNTA($E$6:M$6),"",INDEX(ItemCode,SMALL(IF($D52=InvoiceNo,IF(ItemCode&lt;&gt;$D$5,ROW(ItemCode)-1)),COUNTA($E$6:M$6)))),"")</f>
        <v/>
      </c>
      <c r="N52" t="str">
        <f t="array" ref="N52">IFERROR(IF(SUM((InvoiceNo=$D52)*1)&lt;COUNTA($E$6:N$6),"",INDEX(ItemCode,SMALL(IF($D52=InvoiceNo,IF(ItemCode&lt;&gt;$D$5,ROW(ItemCode)-1)),COUNTA($E$6:N$6)))),"")</f>
        <v/>
      </c>
      <c r="O52" t="str">
        <f t="array" ref="O52">IFERROR(IF(SUM((InvoiceNo=$D52)*1)&lt;COUNTA($E$6:O$6),"",INDEX(ItemCode,SMALL(IF($D52=InvoiceNo,IF(ItemCode&lt;&gt;$D$5,ROW(ItemCode)-1)),COUNTA($E$6:O$6)))),"")</f>
        <v/>
      </c>
      <c r="P52" t="str">
        <f t="array" ref="P52">IFERROR(IF(SUM((InvoiceNo=$D52)*1)&lt;COUNTA($E$6:P$6),"",INDEX(ItemCode,SMALL(IF($D52=InvoiceNo,IF(ItemCode&lt;&gt;$D$5,ROW(ItemCode)-1)),COUNTA($E$6:P$6)))),"")</f>
        <v/>
      </c>
      <c r="Q52" t="str">
        <f t="array" ref="Q52">IFERROR(IF(SUM((InvoiceNo=$D52)*1)&lt;COUNTA($E$6:Q$6),"",INDEX(ItemCode,SMALL(IF($D52=InvoiceNo,IF(ItemCode&lt;&gt;$D$5,ROW(ItemCode)-1)),COUNTA($E$6:Q$6)))),"")</f>
        <v/>
      </c>
      <c r="R52" t="str">
        <f t="array" ref="R52">IFERROR(IF(SUM((InvoiceNo=$D52)*1)&lt;COUNTA($E$6:R$6),"",INDEX(ItemCode,SMALL(IF($D52=InvoiceNo,IF(ItemCode&lt;&gt;$D$5,ROW(ItemCode)-1)),COUNTA($E$6:R$6)))),"")</f>
        <v/>
      </c>
      <c r="S52" t="str">
        <f t="array" ref="S52">IFERROR(IF(SUM((InvoiceNo=$D52)*1)&lt;COUNTA($E$6:S$6),"",INDEX(ItemCode,SMALL(IF($D52=InvoiceNo,IF(ItemCode&lt;&gt;$D$5,ROW(ItemCode)-1)),COUNTA($E$6:S$6)))),"")</f>
        <v/>
      </c>
      <c r="T52" t="str">
        <f t="array" ref="T52">IFERROR(IF(SUM((InvoiceNo=$D52)*1)&lt;COUNTA($E$6:T$6),"",INDEX(ItemCode,SMALL(IF($D52=InvoiceNo,IF(ItemCode&lt;&gt;$D$5,ROW(ItemCode)-1)),COUNTA($E$6:T$6)))),"")</f>
        <v/>
      </c>
      <c r="U52" t="str">
        <f t="array" ref="U52">IFERROR(IF(SUM((InvoiceNo=$D52)*1)&lt;COUNTA($E$6:U$6),"",INDEX(ItemCode,SMALL(IF($D52=InvoiceNo,IF(ItemCode&lt;&gt;$D$5,ROW(ItemCode)-1)),COUNTA($E$6:U$6)))),"")</f>
        <v/>
      </c>
      <c r="V52" t="str">
        <f t="array" ref="V52">IFERROR(IF(SUM((InvoiceNo=$D52)*1)&lt;COUNTA($E$6:V$6),"",INDEX(ItemCode,SMALL(IF($D52=InvoiceNo,IF(ItemCode&lt;&gt;$D$5,ROW(ItemCode)-1)),COUNTA($E$6:V$6)))),"")</f>
        <v/>
      </c>
      <c r="W52" t="str">
        <f t="array" ref="W52">IFERROR(IF(SUM((InvoiceNo=$D52)*1)&lt;COUNTA($E$6:W$6),"",INDEX(ItemCode,SMALL(IF($D52=InvoiceNo,IF(ItemCode&lt;&gt;$D$5,ROW(ItemCode)-1)),COUNTA($E$6:W$6)))),"")</f>
        <v/>
      </c>
      <c r="X52" t="str">
        <f t="array" ref="X52">IFERROR(IF(SUM((InvoiceNo=$D52)*1)&lt;COUNTA($E$6:X$6),"",INDEX(ItemCode,SMALL(IF($D52=InvoiceNo,IF(ItemCode&lt;&gt;$D$5,ROW(ItemCode)-1)),COUNTA($E$6:X$6)))),"")</f>
        <v/>
      </c>
      <c r="Y52" t="str">
        <f t="array" ref="Y52">IFERROR(IF(SUM((InvoiceNo=$D52)*1)&lt;COUNTA($E$6:Y$6),"",INDEX(ItemCode,SMALL(IF($D52=InvoiceNo,IF(ItemCode&lt;&gt;$D$5,ROW(ItemCode)-1)),COUNTA($E$6:Y$6)))),"")</f>
        <v/>
      </c>
      <c r="Z52" t="str">
        <f t="array" ref="Z52">IFERROR(IF(SUM((InvoiceNo=$D52)*1)&lt;COUNTA($E$6:Z$6),"",INDEX(ItemCode,SMALL(IF($D52=InvoiceNo,IF(ItemCode&lt;&gt;$D$5,ROW(ItemCode)-1)),COUNTA($E$6:Z$6)))),"")</f>
        <v/>
      </c>
      <c r="AA52" t="str">
        <f t="array" ref="AA52">IFERROR(IF(SUM((InvoiceNo=$D52)*1)&lt;COUNTA($E$6:AA$6),"",INDEX(ItemCode,SMALL(IF($D52=InvoiceNo,IF(ItemCode&lt;&gt;$D$5,ROW(ItemCode)-1)),COUNTA($E$6:AA$6)))),"")</f>
        <v/>
      </c>
      <c r="AB52" t="str">
        <f t="array" ref="AB52">IFERROR(IF(SUM((InvoiceNo=$D52)*1)&lt;COUNTA($E$6:AB$6),"",INDEX(ItemCode,SMALL(IF($D52=InvoiceNo,IF(ItemCode&lt;&gt;$D$5,ROW(ItemCode)-1)),COUNTA($E$6:AB$6)))),"")</f>
        <v/>
      </c>
      <c r="AC52" t="str">
        <f t="array" ref="AC52">IFERROR(IF(SUM((InvoiceNo=$D52)*1)&lt;COUNTA($E$6:AC$6),"",INDEX(ItemCode,SMALL(IF($D52=InvoiceNo,IF(ItemCode&lt;&gt;$D$5,ROW(ItemCode)-1)),COUNTA($E$6:AC$6)))),"")</f>
        <v/>
      </c>
      <c r="AD52" t="str">
        <f t="array" ref="AD52">IFERROR(IF(SUM((InvoiceNo=$D52)*1)&lt;COUNTA($E$6:AD$6),"",INDEX(ItemCode,SMALL(IF($D52=InvoiceNo,IF(ItemCode&lt;&gt;$D$5,ROW(ItemCode)-1)),COUNTA($E$6:AD$6)))),"")</f>
        <v/>
      </c>
      <c r="AE52" t="str">
        <f t="array" ref="AE52">IFERROR(IF(SUM((InvoiceNo=$D52)*1)&lt;COUNTA($E$6:AE$6),"",INDEX(ItemCode,SMALL(IF($D52=InvoiceNo,IF(ItemCode&lt;&gt;$D$5,ROW(ItemCode)-1)),COUNTA($E$6:AE$6)))),"")</f>
        <v/>
      </c>
      <c r="AF52" t="str">
        <f t="array" ref="AF52">IFERROR(IF(SUM((InvoiceNo=$D52)*1)&lt;COUNTA($E$6:AF$6),"",INDEX(ItemCode,SMALL(IF($D52=InvoiceNo,IF(ItemCode&lt;&gt;$D$5,ROW(ItemCode)-1)),COUNTA($E$6:AF$6)))),"")</f>
        <v/>
      </c>
      <c r="AG52" t="str">
        <f t="array" ref="AG52">IFERROR(IF(SUM((InvoiceNo=$D52)*1)&lt;COUNTA($E$6:AG$6),"",INDEX(ItemCode,SMALL(IF($D52=InvoiceNo,IF(ItemCode&lt;&gt;$D$5,ROW(ItemCode)-1)),COUNTA($E$6:AG$6)))),"")</f>
        <v/>
      </c>
      <c r="AH52" t="str">
        <f t="array" ref="AH52">IFERROR(IF(SUM((InvoiceNo=$D52)*1)&lt;COUNTA($E$6:AH$6),"",INDEX(ItemCode,SMALL(IF($D52=InvoiceNo,IF(ItemCode&lt;&gt;$D$5,ROW(ItemCode)-1)),COUNTA($E$6:AH$6)))),"")</f>
        <v/>
      </c>
      <c r="AI52" t="str">
        <f t="array" ref="AI52">IFERROR(IF(SUM((InvoiceNo=$D52)*1)&lt;COUNTA($E$6:AI$6),"",INDEX(ItemCode,SMALL(IF($D52=InvoiceNo,IF(ItemCode&lt;&gt;$D$5,ROW(ItemCode)-1)),COUNTA($E$6:AI$6)))),"")</f>
        <v/>
      </c>
      <c r="AJ52" t="str">
        <f t="array" ref="AJ52">IFERROR(IF(SUM((InvoiceNo=$D52)*1)&lt;COUNTA($E$6:AJ$6),"",INDEX(ItemCode,SMALL(IF($D52=InvoiceNo,IF(ItemCode&lt;&gt;$D$5,ROW(ItemCode)-1)),COUNTA($E$6:AJ$6)))),"")</f>
        <v/>
      </c>
      <c r="AK52" t="str">
        <f t="array" ref="AK52">IFERROR(IF(SUM((InvoiceNo=$D52)*1)&lt;COUNTA($E$6:AK$6),"",INDEX(ItemCode,SMALL(IF($D52=InvoiceNo,IF(ItemCode&lt;&gt;$D$5,ROW(ItemCode)-1)),COUNTA($E$6:AK$6)))),"")</f>
        <v/>
      </c>
      <c r="AL52" t="str">
        <f t="array" ref="AL52">IFERROR(IF(SUM((InvoiceNo=$D52)*1)&lt;COUNTA($E$6:AL$6),"",INDEX(ItemCode,SMALL(IF($D52=InvoiceNo,IF(ItemCode&lt;&gt;$D$5,ROW(ItemCode)-1)),COUNTA($E$6:AL$6)))),"")</f>
        <v/>
      </c>
      <c r="AM52" t="str">
        <f t="array" ref="AM52">IFERROR(IF(SUM((InvoiceNo=$D52)*1)&lt;COUNTA($E$6:AM$6),"",INDEX(ItemCode,SMALL(IF($D52=InvoiceNo,IF(ItemCode&lt;&gt;$D$5,ROW(ItemCode)-1)),COUNTA($E$6:AM$6)))),"")</f>
        <v/>
      </c>
      <c r="AN52" t="str">
        <f t="array" ref="AN52">IFERROR(IF(SUM((InvoiceNo=$D52)*1)&lt;COUNTA($E$6:AN$6),"",INDEX(ItemCode,SMALL(IF($D52=InvoiceNo,IF(ItemCode&lt;&gt;$D$5,ROW(ItemCode)-1)),COUNTA($E$6:AN$6)))),"")</f>
        <v/>
      </c>
      <c r="AO52" t="str">
        <f t="array" ref="AO52">IFERROR(IF(SUM((InvoiceNo=$D52)*1)&lt;COUNTA($E$6:AO$6),"",INDEX(ItemCode,SMALL(IF($D52=InvoiceNo,IF(ItemCode&lt;&gt;$D$5,ROW(ItemCode)-1)),COUNTA($E$6:AO$6)))),"")</f>
        <v/>
      </c>
      <c r="AP52" t="str">
        <f t="array" ref="AP52">IFERROR(IF(SUM((InvoiceNo=$D52)*1)&lt;COUNTA($E$6:AP$6),"",INDEX(ItemCode,SMALL(IF($D52=InvoiceNo,IF(ItemCode&lt;&gt;$D$5,ROW(ItemCode)-1)),COUNTA($E$6:AP$6)))),"")</f>
        <v/>
      </c>
      <c r="AQ52" t="str">
        <f t="array" ref="AQ52">IFERROR(IF(SUM((InvoiceNo=$D52)*1)&lt;COUNTA($E$6:AQ$6),"",INDEX(ItemCode,SMALL(IF($D52=InvoiceNo,IF(ItemCode&lt;&gt;$D$5,ROW(ItemCode)-1)),COUNTA($E$6:AQ$6)))),"")</f>
        <v/>
      </c>
      <c r="AR52" t="str">
        <f t="array" ref="AR52">IFERROR(IF(SUM((InvoiceNo=$D52)*1)&lt;COUNTA($E$6:AR$6),"",INDEX(ItemCode,SMALL(IF($D52=InvoiceNo,IF(ItemCode&lt;&gt;$D$5,ROW(ItemCode)-1)),COUNTA($E$6:AR$6)))),"")</f>
        <v/>
      </c>
    </row>
    <row r="53" spans="2:44" x14ac:dyDescent="0.55000000000000004">
      <c r="B53" t="str">
        <f t="array" ref="B53">IF(D53="","",INDEX(BillToName,MATCH(D53,InvoiceBill,0)))</f>
        <v/>
      </c>
      <c r="C53" t="str">
        <f t="array" ref="C53">IF(B53="","",SUM((B53=CustName)*(ItemCode='Model 1'!$D$5)*1))</f>
        <v/>
      </c>
      <c r="D53" t="str">
        <f t="array" ref="D53">IFERROR(INDEX(InvoiceNo,SMALL(IF(ItemCode=$D$5,ROW(InvoiceNo)-1),ROW(47:47))),"")</f>
        <v/>
      </c>
      <c r="E53" t="str">
        <f t="array" ref="E53">IFERROR(IF(SUM((InvoiceNo=$D53)*1)&lt;COUNTA($E$6:E$6),"",INDEX(ItemCode,SMALL(IF($D53=InvoiceNo,IF(ItemCode&lt;&gt;$D$5,ROW(ItemCode)-1)),COUNTA($E$6:E$6)))),"")</f>
        <v/>
      </c>
      <c r="F53" t="str">
        <f t="array" ref="F53">IFERROR(IF(SUM((InvoiceNo=$D53)*1)&lt;COUNTA($E$6:F$6),"",INDEX(ItemCode,SMALL(IF($D53=InvoiceNo,IF(ItemCode&lt;&gt;$D$5,ROW(ItemCode)-1)),COUNTA($E$6:F$6)))),"")</f>
        <v/>
      </c>
      <c r="G53" t="str">
        <f t="array" ref="G53">IFERROR(IF(SUM((InvoiceNo=$D53)*1)&lt;COUNTA($E$6:G$6),"",INDEX(ItemCode,SMALL(IF($D53=InvoiceNo,IF(ItemCode&lt;&gt;$D$5,ROW(ItemCode)-1)),COUNTA($E$6:G$6)))),"")</f>
        <v/>
      </c>
      <c r="H53" t="str">
        <f t="array" ref="H53">IFERROR(IF(SUM((InvoiceNo=$D53)*1)&lt;COUNTA($E$6:H$6),"",INDEX(ItemCode,SMALL(IF($D53=InvoiceNo,IF(ItemCode&lt;&gt;$D$5,ROW(ItemCode)-1)),COUNTA($E$6:H$6)))),"")</f>
        <v/>
      </c>
      <c r="I53" t="str">
        <f t="array" ref="I53">IFERROR(IF(SUM((InvoiceNo=$D53)*1)&lt;COUNTA($E$6:I$6),"",INDEX(ItemCode,SMALL(IF($D53=InvoiceNo,IF(ItemCode&lt;&gt;$D$5,ROW(ItemCode)-1)),COUNTA($E$6:I$6)))),"")</f>
        <v/>
      </c>
      <c r="J53" t="str">
        <f t="array" ref="J53">IFERROR(IF(SUM((InvoiceNo=$D53)*1)&lt;COUNTA($E$6:J$6),"",INDEX(ItemCode,SMALL(IF($D53=InvoiceNo,IF(ItemCode&lt;&gt;$D$5,ROW(ItemCode)-1)),COUNTA($E$6:J$6)))),"")</f>
        <v/>
      </c>
      <c r="K53" t="str">
        <f t="array" ref="K53">IFERROR(IF(SUM((InvoiceNo=$D53)*1)&lt;COUNTA($E$6:K$6),"",INDEX(ItemCode,SMALL(IF($D53=InvoiceNo,IF(ItemCode&lt;&gt;$D$5,ROW(ItemCode)-1)),COUNTA($E$6:K$6)))),"")</f>
        <v/>
      </c>
      <c r="L53" t="str">
        <f t="array" ref="L53">IFERROR(IF(SUM((InvoiceNo=$D53)*1)&lt;COUNTA($E$6:L$6),"",INDEX(ItemCode,SMALL(IF($D53=InvoiceNo,IF(ItemCode&lt;&gt;$D$5,ROW(ItemCode)-1)),COUNTA($E$6:L$6)))),"")</f>
        <v/>
      </c>
      <c r="M53" t="str">
        <f t="array" ref="M53">IFERROR(IF(SUM((InvoiceNo=$D53)*1)&lt;COUNTA($E$6:M$6),"",INDEX(ItemCode,SMALL(IF($D53=InvoiceNo,IF(ItemCode&lt;&gt;$D$5,ROW(ItemCode)-1)),COUNTA($E$6:M$6)))),"")</f>
        <v/>
      </c>
      <c r="N53" t="str">
        <f t="array" ref="N53">IFERROR(IF(SUM((InvoiceNo=$D53)*1)&lt;COUNTA($E$6:N$6),"",INDEX(ItemCode,SMALL(IF($D53=InvoiceNo,IF(ItemCode&lt;&gt;$D$5,ROW(ItemCode)-1)),COUNTA($E$6:N$6)))),"")</f>
        <v/>
      </c>
      <c r="O53" t="str">
        <f t="array" ref="O53">IFERROR(IF(SUM((InvoiceNo=$D53)*1)&lt;COUNTA($E$6:O$6),"",INDEX(ItemCode,SMALL(IF($D53=InvoiceNo,IF(ItemCode&lt;&gt;$D$5,ROW(ItemCode)-1)),COUNTA($E$6:O$6)))),"")</f>
        <v/>
      </c>
      <c r="P53" t="str">
        <f t="array" ref="P53">IFERROR(IF(SUM((InvoiceNo=$D53)*1)&lt;COUNTA($E$6:P$6),"",INDEX(ItemCode,SMALL(IF($D53=InvoiceNo,IF(ItemCode&lt;&gt;$D$5,ROW(ItemCode)-1)),COUNTA($E$6:P$6)))),"")</f>
        <v/>
      </c>
      <c r="Q53" t="str">
        <f t="array" ref="Q53">IFERROR(IF(SUM((InvoiceNo=$D53)*1)&lt;COUNTA($E$6:Q$6),"",INDEX(ItemCode,SMALL(IF($D53=InvoiceNo,IF(ItemCode&lt;&gt;$D$5,ROW(ItemCode)-1)),COUNTA($E$6:Q$6)))),"")</f>
        <v/>
      </c>
      <c r="R53" t="str">
        <f t="array" ref="R53">IFERROR(IF(SUM((InvoiceNo=$D53)*1)&lt;COUNTA($E$6:R$6),"",INDEX(ItemCode,SMALL(IF($D53=InvoiceNo,IF(ItemCode&lt;&gt;$D$5,ROW(ItemCode)-1)),COUNTA($E$6:R$6)))),"")</f>
        <v/>
      </c>
      <c r="S53" t="str">
        <f t="array" ref="S53">IFERROR(IF(SUM((InvoiceNo=$D53)*1)&lt;COUNTA($E$6:S$6),"",INDEX(ItemCode,SMALL(IF($D53=InvoiceNo,IF(ItemCode&lt;&gt;$D$5,ROW(ItemCode)-1)),COUNTA($E$6:S$6)))),"")</f>
        <v/>
      </c>
      <c r="T53" t="str">
        <f t="array" ref="T53">IFERROR(IF(SUM((InvoiceNo=$D53)*1)&lt;COUNTA($E$6:T$6),"",INDEX(ItemCode,SMALL(IF($D53=InvoiceNo,IF(ItemCode&lt;&gt;$D$5,ROW(ItemCode)-1)),COUNTA($E$6:T$6)))),"")</f>
        <v/>
      </c>
      <c r="U53" t="str">
        <f t="array" ref="U53">IFERROR(IF(SUM((InvoiceNo=$D53)*1)&lt;COUNTA($E$6:U$6),"",INDEX(ItemCode,SMALL(IF($D53=InvoiceNo,IF(ItemCode&lt;&gt;$D$5,ROW(ItemCode)-1)),COUNTA($E$6:U$6)))),"")</f>
        <v/>
      </c>
      <c r="V53" t="str">
        <f t="array" ref="V53">IFERROR(IF(SUM((InvoiceNo=$D53)*1)&lt;COUNTA($E$6:V$6),"",INDEX(ItemCode,SMALL(IF($D53=InvoiceNo,IF(ItemCode&lt;&gt;$D$5,ROW(ItemCode)-1)),COUNTA($E$6:V$6)))),"")</f>
        <v/>
      </c>
      <c r="W53" t="str">
        <f t="array" ref="W53">IFERROR(IF(SUM((InvoiceNo=$D53)*1)&lt;COUNTA($E$6:W$6),"",INDEX(ItemCode,SMALL(IF($D53=InvoiceNo,IF(ItemCode&lt;&gt;$D$5,ROW(ItemCode)-1)),COUNTA($E$6:W$6)))),"")</f>
        <v/>
      </c>
      <c r="X53" t="str">
        <f t="array" ref="X53">IFERROR(IF(SUM((InvoiceNo=$D53)*1)&lt;COUNTA($E$6:X$6),"",INDEX(ItemCode,SMALL(IF($D53=InvoiceNo,IF(ItemCode&lt;&gt;$D$5,ROW(ItemCode)-1)),COUNTA($E$6:X$6)))),"")</f>
        <v/>
      </c>
      <c r="Y53" t="str">
        <f t="array" ref="Y53">IFERROR(IF(SUM((InvoiceNo=$D53)*1)&lt;COUNTA($E$6:Y$6),"",INDEX(ItemCode,SMALL(IF($D53=InvoiceNo,IF(ItemCode&lt;&gt;$D$5,ROW(ItemCode)-1)),COUNTA($E$6:Y$6)))),"")</f>
        <v/>
      </c>
      <c r="Z53" t="str">
        <f t="array" ref="Z53">IFERROR(IF(SUM((InvoiceNo=$D53)*1)&lt;COUNTA($E$6:Z$6),"",INDEX(ItemCode,SMALL(IF($D53=InvoiceNo,IF(ItemCode&lt;&gt;$D$5,ROW(ItemCode)-1)),COUNTA($E$6:Z$6)))),"")</f>
        <v/>
      </c>
      <c r="AA53" t="str">
        <f t="array" ref="AA53">IFERROR(IF(SUM((InvoiceNo=$D53)*1)&lt;COUNTA($E$6:AA$6),"",INDEX(ItemCode,SMALL(IF($D53=InvoiceNo,IF(ItemCode&lt;&gt;$D$5,ROW(ItemCode)-1)),COUNTA($E$6:AA$6)))),"")</f>
        <v/>
      </c>
      <c r="AB53" t="str">
        <f t="array" ref="AB53">IFERROR(IF(SUM((InvoiceNo=$D53)*1)&lt;COUNTA($E$6:AB$6),"",INDEX(ItemCode,SMALL(IF($D53=InvoiceNo,IF(ItemCode&lt;&gt;$D$5,ROW(ItemCode)-1)),COUNTA($E$6:AB$6)))),"")</f>
        <v/>
      </c>
      <c r="AC53" t="str">
        <f t="array" ref="AC53">IFERROR(IF(SUM((InvoiceNo=$D53)*1)&lt;COUNTA($E$6:AC$6),"",INDEX(ItemCode,SMALL(IF($D53=InvoiceNo,IF(ItemCode&lt;&gt;$D$5,ROW(ItemCode)-1)),COUNTA($E$6:AC$6)))),"")</f>
        <v/>
      </c>
      <c r="AD53" t="str">
        <f t="array" ref="AD53">IFERROR(IF(SUM((InvoiceNo=$D53)*1)&lt;COUNTA($E$6:AD$6),"",INDEX(ItemCode,SMALL(IF($D53=InvoiceNo,IF(ItemCode&lt;&gt;$D$5,ROW(ItemCode)-1)),COUNTA($E$6:AD$6)))),"")</f>
        <v/>
      </c>
      <c r="AE53" t="str">
        <f t="array" ref="AE53">IFERROR(IF(SUM((InvoiceNo=$D53)*1)&lt;COUNTA($E$6:AE$6),"",INDEX(ItemCode,SMALL(IF($D53=InvoiceNo,IF(ItemCode&lt;&gt;$D$5,ROW(ItemCode)-1)),COUNTA($E$6:AE$6)))),"")</f>
        <v/>
      </c>
      <c r="AF53" t="str">
        <f t="array" ref="AF53">IFERROR(IF(SUM((InvoiceNo=$D53)*1)&lt;COUNTA($E$6:AF$6),"",INDEX(ItemCode,SMALL(IF($D53=InvoiceNo,IF(ItemCode&lt;&gt;$D$5,ROW(ItemCode)-1)),COUNTA($E$6:AF$6)))),"")</f>
        <v/>
      </c>
      <c r="AG53" t="str">
        <f t="array" ref="AG53">IFERROR(IF(SUM((InvoiceNo=$D53)*1)&lt;COUNTA($E$6:AG$6),"",INDEX(ItemCode,SMALL(IF($D53=InvoiceNo,IF(ItemCode&lt;&gt;$D$5,ROW(ItemCode)-1)),COUNTA($E$6:AG$6)))),"")</f>
        <v/>
      </c>
      <c r="AH53" t="str">
        <f t="array" ref="AH53">IFERROR(IF(SUM((InvoiceNo=$D53)*1)&lt;COUNTA($E$6:AH$6),"",INDEX(ItemCode,SMALL(IF($D53=InvoiceNo,IF(ItemCode&lt;&gt;$D$5,ROW(ItemCode)-1)),COUNTA($E$6:AH$6)))),"")</f>
        <v/>
      </c>
      <c r="AI53" t="str">
        <f t="array" ref="AI53">IFERROR(IF(SUM((InvoiceNo=$D53)*1)&lt;COUNTA($E$6:AI$6),"",INDEX(ItemCode,SMALL(IF($D53=InvoiceNo,IF(ItemCode&lt;&gt;$D$5,ROW(ItemCode)-1)),COUNTA($E$6:AI$6)))),"")</f>
        <v/>
      </c>
      <c r="AJ53" t="str">
        <f t="array" ref="AJ53">IFERROR(IF(SUM((InvoiceNo=$D53)*1)&lt;COUNTA($E$6:AJ$6),"",INDEX(ItemCode,SMALL(IF($D53=InvoiceNo,IF(ItemCode&lt;&gt;$D$5,ROW(ItemCode)-1)),COUNTA($E$6:AJ$6)))),"")</f>
        <v/>
      </c>
      <c r="AK53" t="str">
        <f t="array" ref="AK53">IFERROR(IF(SUM((InvoiceNo=$D53)*1)&lt;COUNTA($E$6:AK$6),"",INDEX(ItemCode,SMALL(IF($D53=InvoiceNo,IF(ItemCode&lt;&gt;$D$5,ROW(ItemCode)-1)),COUNTA($E$6:AK$6)))),"")</f>
        <v/>
      </c>
      <c r="AL53" t="str">
        <f t="array" ref="AL53">IFERROR(IF(SUM((InvoiceNo=$D53)*1)&lt;COUNTA($E$6:AL$6),"",INDEX(ItemCode,SMALL(IF($D53=InvoiceNo,IF(ItemCode&lt;&gt;$D$5,ROW(ItemCode)-1)),COUNTA($E$6:AL$6)))),"")</f>
        <v/>
      </c>
      <c r="AM53" t="str">
        <f t="array" ref="AM53">IFERROR(IF(SUM((InvoiceNo=$D53)*1)&lt;COUNTA($E$6:AM$6),"",INDEX(ItemCode,SMALL(IF($D53=InvoiceNo,IF(ItemCode&lt;&gt;$D$5,ROW(ItemCode)-1)),COUNTA($E$6:AM$6)))),"")</f>
        <v/>
      </c>
      <c r="AN53" t="str">
        <f t="array" ref="AN53">IFERROR(IF(SUM((InvoiceNo=$D53)*1)&lt;COUNTA($E$6:AN$6),"",INDEX(ItemCode,SMALL(IF($D53=InvoiceNo,IF(ItemCode&lt;&gt;$D$5,ROW(ItemCode)-1)),COUNTA($E$6:AN$6)))),"")</f>
        <v/>
      </c>
      <c r="AO53" t="str">
        <f t="array" ref="AO53">IFERROR(IF(SUM((InvoiceNo=$D53)*1)&lt;COUNTA($E$6:AO$6),"",INDEX(ItemCode,SMALL(IF($D53=InvoiceNo,IF(ItemCode&lt;&gt;$D$5,ROW(ItemCode)-1)),COUNTA($E$6:AO$6)))),"")</f>
        <v/>
      </c>
      <c r="AP53" t="str">
        <f t="array" ref="AP53">IFERROR(IF(SUM((InvoiceNo=$D53)*1)&lt;COUNTA($E$6:AP$6),"",INDEX(ItemCode,SMALL(IF($D53=InvoiceNo,IF(ItemCode&lt;&gt;$D$5,ROW(ItemCode)-1)),COUNTA($E$6:AP$6)))),"")</f>
        <v/>
      </c>
      <c r="AQ53" t="str">
        <f t="array" ref="AQ53">IFERROR(IF(SUM((InvoiceNo=$D53)*1)&lt;COUNTA($E$6:AQ$6),"",INDEX(ItemCode,SMALL(IF($D53=InvoiceNo,IF(ItemCode&lt;&gt;$D$5,ROW(ItemCode)-1)),COUNTA($E$6:AQ$6)))),"")</f>
        <v/>
      </c>
      <c r="AR53" t="str">
        <f t="array" ref="AR53">IFERROR(IF(SUM((InvoiceNo=$D53)*1)&lt;COUNTA($E$6:AR$6),"",INDEX(ItemCode,SMALL(IF($D53=InvoiceNo,IF(ItemCode&lt;&gt;$D$5,ROW(ItemCode)-1)),COUNTA($E$6:AR$6)))),"")</f>
        <v/>
      </c>
    </row>
    <row r="54" spans="2:44" x14ac:dyDescent="0.55000000000000004">
      <c r="B54" t="str">
        <f t="array" ref="B54">IF(D54="","",INDEX(BillToName,MATCH(D54,InvoiceBill,0)))</f>
        <v/>
      </c>
      <c r="C54" t="str">
        <f t="array" ref="C54">IF(B54="","",SUM((B54=CustName)*(ItemCode='Model 1'!$D$5)*1))</f>
        <v/>
      </c>
      <c r="D54" t="str">
        <f t="array" ref="D54">IFERROR(INDEX(InvoiceNo,SMALL(IF(ItemCode=$D$5,ROW(InvoiceNo)-1),ROW(48:48))),"")</f>
        <v/>
      </c>
      <c r="E54" t="str">
        <f t="array" ref="E54">IFERROR(IF(SUM((InvoiceNo=$D54)*1)&lt;COUNTA($E$6:E$6),"",INDEX(ItemCode,SMALL(IF($D54=InvoiceNo,IF(ItemCode&lt;&gt;$D$5,ROW(ItemCode)-1)),COUNTA($E$6:E$6)))),"")</f>
        <v/>
      </c>
      <c r="F54" t="str">
        <f t="array" ref="F54">IFERROR(IF(SUM((InvoiceNo=$D54)*1)&lt;COUNTA($E$6:F$6),"",INDEX(ItemCode,SMALL(IF($D54=InvoiceNo,IF(ItemCode&lt;&gt;$D$5,ROW(ItemCode)-1)),COUNTA($E$6:F$6)))),"")</f>
        <v/>
      </c>
      <c r="G54" t="str">
        <f t="array" ref="G54">IFERROR(IF(SUM((InvoiceNo=$D54)*1)&lt;COUNTA($E$6:G$6),"",INDEX(ItemCode,SMALL(IF($D54=InvoiceNo,IF(ItemCode&lt;&gt;$D$5,ROW(ItemCode)-1)),COUNTA($E$6:G$6)))),"")</f>
        <v/>
      </c>
      <c r="H54" t="str">
        <f t="array" ref="H54">IFERROR(IF(SUM((InvoiceNo=$D54)*1)&lt;COUNTA($E$6:H$6),"",INDEX(ItemCode,SMALL(IF($D54=InvoiceNo,IF(ItemCode&lt;&gt;$D$5,ROW(ItemCode)-1)),COUNTA($E$6:H$6)))),"")</f>
        <v/>
      </c>
      <c r="I54" t="str">
        <f t="array" ref="I54">IFERROR(IF(SUM((InvoiceNo=$D54)*1)&lt;COUNTA($E$6:I$6),"",INDEX(ItemCode,SMALL(IF($D54=InvoiceNo,IF(ItemCode&lt;&gt;$D$5,ROW(ItemCode)-1)),COUNTA($E$6:I$6)))),"")</f>
        <v/>
      </c>
      <c r="J54" t="str">
        <f t="array" ref="J54">IFERROR(IF(SUM((InvoiceNo=$D54)*1)&lt;COUNTA($E$6:J$6),"",INDEX(ItemCode,SMALL(IF($D54=InvoiceNo,IF(ItemCode&lt;&gt;$D$5,ROW(ItemCode)-1)),COUNTA($E$6:J$6)))),"")</f>
        <v/>
      </c>
      <c r="K54" t="str">
        <f t="array" ref="K54">IFERROR(IF(SUM((InvoiceNo=$D54)*1)&lt;COUNTA($E$6:K$6),"",INDEX(ItemCode,SMALL(IF($D54=InvoiceNo,IF(ItemCode&lt;&gt;$D$5,ROW(ItemCode)-1)),COUNTA($E$6:K$6)))),"")</f>
        <v/>
      </c>
      <c r="L54" t="str">
        <f t="array" ref="L54">IFERROR(IF(SUM((InvoiceNo=$D54)*1)&lt;COUNTA($E$6:L$6),"",INDEX(ItemCode,SMALL(IF($D54=InvoiceNo,IF(ItemCode&lt;&gt;$D$5,ROW(ItemCode)-1)),COUNTA($E$6:L$6)))),"")</f>
        <v/>
      </c>
      <c r="M54" t="str">
        <f t="array" ref="M54">IFERROR(IF(SUM((InvoiceNo=$D54)*1)&lt;COUNTA($E$6:M$6),"",INDEX(ItemCode,SMALL(IF($D54=InvoiceNo,IF(ItemCode&lt;&gt;$D$5,ROW(ItemCode)-1)),COUNTA($E$6:M$6)))),"")</f>
        <v/>
      </c>
      <c r="N54" t="str">
        <f t="array" ref="N54">IFERROR(IF(SUM((InvoiceNo=$D54)*1)&lt;COUNTA($E$6:N$6),"",INDEX(ItemCode,SMALL(IF($D54=InvoiceNo,IF(ItemCode&lt;&gt;$D$5,ROW(ItemCode)-1)),COUNTA($E$6:N$6)))),"")</f>
        <v/>
      </c>
      <c r="O54" t="str">
        <f t="array" ref="O54">IFERROR(IF(SUM((InvoiceNo=$D54)*1)&lt;COUNTA($E$6:O$6),"",INDEX(ItemCode,SMALL(IF($D54=InvoiceNo,IF(ItemCode&lt;&gt;$D$5,ROW(ItemCode)-1)),COUNTA($E$6:O$6)))),"")</f>
        <v/>
      </c>
      <c r="P54" t="str">
        <f t="array" ref="P54">IFERROR(IF(SUM((InvoiceNo=$D54)*1)&lt;COUNTA($E$6:P$6),"",INDEX(ItemCode,SMALL(IF($D54=InvoiceNo,IF(ItemCode&lt;&gt;$D$5,ROW(ItemCode)-1)),COUNTA($E$6:P$6)))),"")</f>
        <v/>
      </c>
      <c r="Q54" t="str">
        <f t="array" ref="Q54">IFERROR(IF(SUM((InvoiceNo=$D54)*1)&lt;COUNTA($E$6:Q$6),"",INDEX(ItemCode,SMALL(IF($D54=InvoiceNo,IF(ItemCode&lt;&gt;$D$5,ROW(ItemCode)-1)),COUNTA($E$6:Q$6)))),"")</f>
        <v/>
      </c>
      <c r="R54" t="str">
        <f t="array" ref="R54">IFERROR(IF(SUM((InvoiceNo=$D54)*1)&lt;COUNTA($E$6:R$6),"",INDEX(ItemCode,SMALL(IF($D54=InvoiceNo,IF(ItemCode&lt;&gt;$D$5,ROW(ItemCode)-1)),COUNTA($E$6:R$6)))),"")</f>
        <v/>
      </c>
      <c r="S54" t="str">
        <f t="array" ref="S54">IFERROR(IF(SUM((InvoiceNo=$D54)*1)&lt;COUNTA($E$6:S$6),"",INDEX(ItemCode,SMALL(IF($D54=InvoiceNo,IF(ItemCode&lt;&gt;$D$5,ROW(ItemCode)-1)),COUNTA($E$6:S$6)))),"")</f>
        <v/>
      </c>
      <c r="T54" t="str">
        <f t="array" ref="T54">IFERROR(IF(SUM((InvoiceNo=$D54)*1)&lt;COUNTA($E$6:T$6),"",INDEX(ItemCode,SMALL(IF($D54=InvoiceNo,IF(ItemCode&lt;&gt;$D$5,ROW(ItemCode)-1)),COUNTA($E$6:T$6)))),"")</f>
        <v/>
      </c>
      <c r="U54" t="str">
        <f t="array" ref="U54">IFERROR(IF(SUM((InvoiceNo=$D54)*1)&lt;COUNTA($E$6:U$6),"",INDEX(ItemCode,SMALL(IF($D54=InvoiceNo,IF(ItemCode&lt;&gt;$D$5,ROW(ItemCode)-1)),COUNTA($E$6:U$6)))),"")</f>
        <v/>
      </c>
      <c r="V54" t="str">
        <f t="array" ref="V54">IFERROR(IF(SUM((InvoiceNo=$D54)*1)&lt;COUNTA($E$6:V$6),"",INDEX(ItemCode,SMALL(IF($D54=InvoiceNo,IF(ItemCode&lt;&gt;$D$5,ROW(ItemCode)-1)),COUNTA($E$6:V$6)))),"")</f>
        <v/>
      </c>
      <c r="W54" t="str">
        <f t="array" ref="W54">IFERROR(IF(SUM((InvoiceNo=$D54)*1)&lt;COUNTA($E$6:W$6),"",INDEX(ItemCode,SMALL(IF($D54=InvoiceNo,IF(ItemCode&lt;&gt;$D$5,ROW(ItemCode)-1)),COUNTA($E$6:W$6)))),"")</f>
        <v/>
      </c>
      <c r="X54" t="str">
        <f t="array" ref="X54">IFERROR(IF(SUM((InvoiceNo=$D54)*1)&lt;COUNTA($E$6:X$6),"",INDEX(ItemCode,SMALL(IF($D54=InvoiceNo,IF(ItemCode&lt;&gt;$D$5,ROW(ItemCode)-1)),COUNTA($E$6:X$6)))),"")</f>
        <v/>
      </c>
      <c r="Y54" t="str">
        <f t="array" ref="Y54">IFERROR(IF(SUM((InvoiceNo=$D54)*1)&lt;COUNTA($E$6:Y$6),"",INDEX(ItemCode,SMALL(IF($D54=InvoiceNo,IF(ItemCode&lt;&gt;$D$5,ROW(ItemCode)-1)),COUNTA($E$6:Y$6)))),"")</f>
        <v/>
      </c>
      <c r="Z54" t="str">
        <f t="array" ref="Z54">IFERROR(IF(SUM((InvoiceNo=$D54)*1)&lt;COUNTA($E$6:Z$6),"",INDEX(ItemCode,SMALL(IF($D54=InvoiceNo,IF(ItemCode&lt;&gt;$D$5,ROW(ItemCode)-1)),COUNTA($E$6:Z$6)))),"")</f>
        <v/>
      </c>
      <c r="AA54" t="str">
        <f t="array" ref="AA54">IFERROR(IF(SUM((InvoiceNo=$D54)*1)&lt;COUNTA($E$6:AA$6),"",INDEX(ItemCode,SMALL(IF($D54=InvoiceNo,IF(ItemCode&lt;&gt;$D$5,ROW(ItemCode)-1)),COUNTA($E$6:AA$6)))),"")</f>
        <v/>
      </c>
      <c r="AB54" t="str">
        <f t="array" ref="AB54">IFERROR(IF(SUM((InvoiceNo=$D54)*1)&lt;COUNTA($E$6:AB$6),"",INDEX(ItemCode,SMALL(IF($D54=InvoiceNo,IF(ItemCode&lt;&gt;$D$5,ROW(ItemCode)-1)),COUNTA($E$6:AB$6)))),"")</f>
        <v/>
      </c>
      <c r="AC54" t="str">
        <f t="array" ref="AC54">IFERROR(IF(SUM((InvoiceNo=$D54)*1)&lt;COUNTA($E$6:AC$6),"",INDEX(ItemCode,SMALL(IF($D54=InvoiceNo,IF(ItemCode&lt;&gt;$D$5,ROW(ItemCode)-1)),COUNTA($E$6:AC$6)))),"")</f>
        <v/>
      </c>
      <c r="AD54" t="str">
        <f t="array" ref="AD54">IFERROR(IF(SUM((InvoiceNo=$D54)*1)&lt;COUNTA($E$6:AD$6),"",INDEX(ItemCode,SMALL(IF($D54=InvoiceNo,IF(ItemCode&lt;&gt;$D$5,ROW(ItemCode)-1)),COUNTA($E$6:AD$6)))),"")</f>
        <v/>
      </c>
      <c r="AE54" t="str">
        <f t="array" ref="AE54">IFERROR(IF(SUM((InvoiceNo=$D54)*1)&lt;COUNTA($E$6:AE$6),"",INDEX(ItemCode,SMALL(IF($D54=InvoiceNo,IF(ItemCode&lt;&gt;$D$5,ROW(ItemCode)-1)),COUNTA($E$6:AE$6)))),"")</f>
        <v/>
      </c>
      <c r="AF54" t="str">
        <f t="array" ref="AF54">IFERROR(IF(SUM((InvoiceNo=$D54)*1)&lt;COUNTA($E$6:AF$6),"",INDEX(ItemCode,SMALL(IF($D54=InvoiceNo,IF(ItemCode&lt;&gt;$D$5,ROW(ItemCode)-1)),COUNTA($E$6:AF$6)))),"")</f>
        <v/>
      </c>
      <c r="AG54" t="str">
        <f t="array" ref="AG54">IFERROR(IF(SUM((InvoiceNo=$D54)*1)&lt;COUNTA($E$6:AG$6),"",INDEX(ItemCode,SMALL(IF($D54=InvoiceNo,IF(ItemCode&lt;&gt;$D$5,ROW(ItemCode)-1)),COUNTA($E$6:AG$6)))),"")</f>
        <v/>
      </c>
      <c r="AH54" t="str">
        <f t="array" ref="AH54">IFERROR(IF(SUM((InvoiceNo=$D54)*1)&lt;COUNTA($E$6:AH$6),"",INDEX(ItemCode,SMALL(IF($D54=InvoiceNo,IF(ItemCode&lt;&gt;$D$5,ROW(ItemCode)-1)),COUNTA($E$6:AH$6)))),"")</f>
        <v/>
      </c>
      <c r="AI54" t="str">
        <f t="array" ref="AI54">IFERROR(IF(SUM((InvoiceNo=$D54)*1)&lt;COUNTA($E$6:AI$6),"",INDEX(ItemCode,SMALL(IF($D54=InvoiceNo,IF(ItemCode&lt;&gt;$D$5,ROW(ItemCode)-1)),COUNTA($E$6:AI$6)))),"")</f>
        <v/>
      </c>
      <c r="AJ54" t="str">
        <f t="array" ref="AJ54">IFERROR(IF(SUM((InvoiceNo=$D54)*1)&lt;COUNTA($E$6:AJ$6),"",INDEX(ItemCode,SMALL(IF($D54=InvoiceNo,IF(ItemCode&lt;&gt;$D$5,ROW(ItemCode)-1)),COUNTA($E$6:AJ$6)))),"")</f>
        <v/>
      </c>
      <c r="AK54" t="str">
        <f t="array" ref="AK54">IFERROR(IF(SUM((InvoiceNo=$D54)*1)&lt;COUNTA($E$6:AK$6),"",INDEX(ItemCode,SMALL(IF($D54=InvoiceNo,IF(ItemCode&lt;&gt;$D$5,ROW(ItemCode)-1)),COUNTA($E$6:AK$6)))),"")</f>
        <v/>
      </c>
      <c r="AL54" t="str">
        <f t="array" ref="AL54">IFERROR(IF(SUM((InvoiceNo=$D54)*1)&lt;COUNTA($E$6:AL$6),"",INDEX(ItemCode,SMALL(IF($D54=InvoiceNo,IF(ItemCode&lt;&gt;$D$5,ROW(ItemCode)-1)),COUNTA($E$6:AL$6)))),"")</f>
        <v/>
      </c>
      <c r="AM54" t="str">
        <f t="array" ref="AM54">IFERROR(IF(SUM((InvoiceNo=$D54)*1)&lt;COUNTA($E$6:AM$6),"",INDEX(ItemCode,SMALL(IF($D54=InvoiceNo,IF(ItemCode&lt;&gt;$D$5,ROW(ItemCode)-1)),COUNTA($E$6:AM$6)))),"")</f>
        <v/>
      </c>
      <c r="AN54" t="str">
        <f t="array" ref="AN54">IFERROR(IF(SUM((InvoiceNo=$D54)*1)&lt;COUNTA($E$6:AN$6),"",INDEX(ItemCode,SMALL(IF($D54=InvoiceNo,IF(ItemCode&lt;&gt;$D$5,ROW(ItemCode)-1)),COUNTA($E$6:AN$6)))),"")</f>
        <v/>
      </c>
      <c r="AO54" t="str">
        <f t="array" ref="AO54">IFERROR(IF(SUM((InvoiceNo=$D54)*1)&lt;COUNTA($E$6:AO$6),"",INDEX(ItemCode,SMALL(IF($D54=InvoiceNo,IF(ItemCode&lt;&gt;$D$5,ROW(ItemCode)-1)),COUNTA($E$6:AO$6)))),"")</f>
        <v/>
      </c>
      <c r="AP54" t="str">
        <f t="array" ref="AP54">IFERROR(IF(SUM((InvoiceNo=$D54)*1)&lt;COUNTA($E$6:AP$6),"",INDEX(ItemCode,SMALL(IF($D54=InvoiceNo,IF(ItemCode&lt;&gt;$D$5,ROW(ItemCode)-1)),COUNTA($E$6:AP$6)))),"")</f>
        <v/>
      </c>
      <c r="AQ54" t="str">
        <f t="array" ref="AQ54">IFERROR(IF(SUM((InvoiceNo=$D54)*1)&lt;COUNTA($E$6:AQ$6),"",INDEX(ItemCode,SMALL(IF($D54=InvoiceNo,IF(ItemCode&lt;&gt;$D$5,ROW(ItemCode)-1)),COUNTA($E$6:AQ$6)))),"")</f>
        <v/>
      </c>
      <c r="AR54" t="str">
        <f t="array" ref="AR54">IFERROR(IF(SUM((InvoiceNo=$D54)*1)&lt;COUNTA($E$6:AR$6),"",INDEX(ItemCode,SMALL(IF($D54=InvoiceNo,IF(ItemCode&lt;&gt;$D$5,ROW(ItemCode)-1)),COUNTA($E$6:AR$6)))),"")</f>
        <v/>
      </c>
    </row>
    <row r="55" spans="2:44" x14ac:dyDescent="0.55000000000000004">
      <c r="B55" t="str">
        <f t="array" ref="B55">IF(D55="","",INDEX(BillToName,MATCH(D55,InvoiceBill,0)))</f>
        <v/>
      </c>
      <c r="C55" t="str">
        <f t="array" ref="C55">IF(B55="","",SUM((B55=CustName)*(ItemCode='Model 1'!$D$5)*1))</f>
        <v/>
      </c>
      <c r="D55" t="str">
        <f t="array" ref="D55">IFERROR(INDEX(InvoiceNo,SMALL(IF(ItemCode=$D$5,ROW(InvoiceNo)-1),ROW(49:49))),"")</f>
        <v/>
      </c>
      <c r="E55" t="str">
        <f t="array" ref="E55">IFERROR(IF(SUM((InvoiceNo=$D55)*1)&lt;COUNTA($E$6:E$6),"",INDEX(ItemCode,SMALL(IF($D55=InvoiceNo,IF(ItemCode&lt;&gt;$D$5,ROW(ItemCode)-1)),COUNTA($E$6:E$6)))),"")</f>
        <v/>
      </c>
      <c r="F55" t="str">
        <f t="array" ref="F55">IFERROR(IF(SUM((InvoiceNo=$D55)*1)&lt;COUNTA($E$6:F$6),"",INDEX(ItemCode,SMALL(IF($D55=InvoiceNo,IF(ItemCode&lt;&gt;$D$5,ROW(ItemCode)-1)),COUNTA($E$6:F$6)))),"")</f>
        <v/>
      </c>
      <c r="G55" t="str">
        <f t="array" ref="G55">IFERROR(IF(SUM((InvoiceNo=$D55)*1)&lt;COUNTA($E$6:G$6),"",INDEX(ItemCode,SMALL(IF($D55=InvoiceNo,IF(ItemCode&lt;&gt;$D$5,ROW(ItemCode)-1)),COUNTA($E$6:G$6)))),"")</f>
        <v/>
      </c>
      <c r="H55" t="str">
        <f t="array" ref="H55">IFERROR(IF(SUM((InvoiceNo=$D55)*1)&lt;COUNTA($E$6:H$6),"",INDEX(ItemCode,SMALL(IF($D55=InvoiceNo,IF(ItemCode&lt;&gt;$D$5,ROW(ItemCode)-1)),COUNTA($E$6:H$6)))),"")</f>
        <v/>
      </c>
      <c r="I55" t="str">
        <f t="array" ref="I55">IFERROR(IF(SUM((InvoiceNo=$D55)*1)&lt;COUNTA($E$6:I$6),"",INDEX(ItemCode,SMALL(IF($D55=InvoiceNo,IF(ItemCode&lt;&gt;$D$5,ROW(ItemCode)-1)),COUNTA($E$6:I$6)))),"")</f>
        <v/>
      </c>
      <c r="J55" t="str">
        <f t="array" ref="J55">IFERROR(IF(SUM((InvoiceNo=$D55)*1)&lt;COUNTA($E$6:J$6),"",INDEX(ItemCode,SMALL(IF($D55=InvoiceNo,IF(ItemCode&lt;&gt;$D$5,ROW(ItemCode)-1)),COUNTA($E$6:J$6)))),"")</f>
        <v/>
      </c>
      <c r="K55" t="str">
        <f t="array" ref="K55">IFERROR(IF(SUM((InvoiceNo=$D55)*1)&lt;COUNTA($E$6:K$6),"",INDEX(ItemCode,SMALL(IF($D55=InvoiceNo,IF(ItemCode&lt;&gt;$D$5,ROW(ItemCode)-1)),COUNTA($E$6:K$6)))),"")</f>
        <v/>
      </c>
      <c r="L55" t="str">
        <f t="array" ref="L55">IFERROR(IF(SUM((InvoiceNo=$D55)*1)&lt;COUNTA($E$6:L$6),"",INDEX(ItemCode,SMALL(IF($D55=InvoiceNo,IF(ItemCode&lt;&gt;$D$5,ROW(ItemCode)-1)),COUNTA($E$6:L$6)))),"")</f>
        <v/>
      </c>
      <c r="M55" t="str">
        <f t="array" ref="M55">IFERROR(IF(SUM((InvoiceNo=$D55)*1)&lt;COUNTA($E$6:M$6),"",INDEX(ItemCode,SMALL(IF($D55=InvoiceNo,IF(ItemCode&lt;&gt;$D$5,ROW(ItemCode)-1)),COUNTA($E$6:M$6)))),"")</f>
        <v/>
      </c>
      <c r="N55" t="str">
        <f t="array" ref="N55">IFERROR(IF(SUM((InvoiceNo=$D55)*1)&lt;COUNTA($E$6:N$6),"",INDEX(ItemCode,SMALL(IF($D55=InvoiceNo,IF(ItemCode&lt;&gt;$D$5,ROW(ItemCode)-1)),COUNTA($E$6:N$6)))),"")</f>
        <v/>
      </c>
      <c r="O55" t="str">
        <f t="array" ref="O55">IFERROR(IF(SUM((InvoiceNo=$D55)*1)&lt;COUNTA($E$6:O$6),"",INDEX(ItemCode,SMALL(IF($D55=InvoiceNo,IF(ItemCode&lt;&gt;$D$5,ROW(ItemCode)-1)),COUNTA($E$6:O$6)))),"")</f>
        <v/>
      </c>
      <c r="P55" t="str">
        <f t="array" ref="P55">IFERROR(IF(SUM((InvoiceNo=$D55)*1)&lt;COUNTA($E$6:P$6),"",INDEX(ItemCode,SMALL(IF($D55=InvoiceNo,IF(ItemCode&lt;&gt;$D$5,ROW(ItemCode)-1)),COUNTA($E$6:P$6)))),"")</f>
        <v/>
      </c>
      <c r="Q55" t="str">
        <f t="array" ref="Q55">IFERROR(IF(SUM((InvoiceNo=$D55)*1)&lt;COUNTA($E$6:Q$6),"",INDEX(ItemCode,SMALL(IF($D55=InvoiceNo,IF(ItemCode&lt;&gt;$D$5,ROW(ItemCode)-1)),COUNTA($E$6:Q$6)))),"")</f>
        <v/>
      </c>
      <c r="R55" t="str">
        <f t="array" ref="R55">IFERROR(IF(SUM((InvoiceNo=$D55)*1)&lt;COUNTA($E$6:R$6),"",INDEX(ItemCode,SMALL(IF($D55=InvoiceNo,IF(ItemCode&lt;&gt;$D$5,ROW(ItemCode)-1)),COUNTA($E$6:R$6)))),"")</f>
        <v/>
      </c>
      <c r="S55" t="str">
        <f t="array" ref="S55">IFERROR(IF(SUM((InvoiceNo=$D55)*1)&lt;COUNTA($E$6:S$6),"",INDEX(ItemCode,SMALL(IF($D55=InvoiceNo,IF(ItemCode&lt;&gt;$D$5,ROW(ItemCode)-1)),COUNTA($E$6:S$6)))),"")</f>
        <v/>
      </c>
      <c r="T55" t="str">
        <f t="array" ref="T55">IFERROR(IF(SUM((InvoiceNo=$D55)*1)&lt;COUNTA($E$6:T$6),"",INDEX(ItemCode,SMALL(IF($D55=InvoiceNo,IF(ItemCode&lt;&gt;$D$5,ROW(ItemCode)-1)),COUNTA($E$6:T$6)))),"")</f>
        <v/>
      </c>
      <c r="U55" t="str">
        <f t="array" ref="U55">IFERROR(IF(SUM((InvoiceNo=$D55)*1)&lt;COUNTA($E$6:U$6),"",INDEX(ItemCode,SMALL(IF($D55=InvoiceNo,IF(ItemCode&lt;&gt;$D$5,ROW(ItemCode)-1)),COUNTA($E$6:U$6)))),"")</f>
        <v/>
      </c>
      <c r="V55" t="str">
        <f t="array" ref="V55">IFERROR(IF(SUM((InvoiceNo=$D55)*1)&lt;COUNTA($E$6:V$6),"",INDEX(ItemCode,SMALL(IF($D55=InvoiceNo,IF(ItemCode&lt;&gt;$D$5,ROW(ItemCode)-1)),COUNTA($E$6:V$6)))),"")</f>
        <v/>
      </c>
      <c r="W55" t="str">
        <f t="array" ref="W55">IFERROR(IF(SUM((InvoiceNo=$D55)*1)&lt;COUNTA($E$6:W$6),"",INDEX(ItemCode,SMALL(IF($D55=InvoiceNo,IF(ItemCode&lt;&gt;$D$5,ROW(ItemCode)-1)),COUNTA($E$6:W$6)))),"")</f>
        <v/>
      </c>
      <c r="X55" t="str">
        <f t="array" ref="X55">IFERROR(IF(SUM((InvoiceNo=$D55)*1)&lt;COUNTA($E$6:X$6),"",INDEX(ItemCode,SMALL(IF($D55=InvoiceNo,IF(ItemCode&lt;&gt;$D$5,ROW(ItemCode)-1)),COUNTA($E$6:X$6)))),"")</f>
        <v/>
      </c>
      <c r="Y55" t="str">
        <f t="array" ref="Y55">IFERROR(IF(SUM((InvoiceNo=$D55)*1)&lt;COUNTA($E$6:Y$6),"",INDEX(ItemCode,SMALL(IF($D55=InvoiceNo,IF(ItemCode&lt;&gt;$D$5,ROW(ItemCode)-1)),COUNTA($E$6:Y$6)))),"")</f>
        <v/>
      </c>
      <c r="Z55" t="str">
        <f t="array" ref="Z55">IFERROR(IF(SUM((InvoiceNo=$D55)*1)&lt;COUNTA($E$6:Z$6),"",INDEX(ItemCode,SMALL(IF($D55=InvoiceNo,IF(ItemCode&lt;&gt;$D$5,ROW(ItemCode)-1)),COUNTA($E$6:Z$6)))),"")</f>
        <v/>
      </c>
      <c r="AA55" t="str">
        <f t="array" ref="AA55">IFERROR(IF(SUM((InvoiceNo=$D55)*1)&lt;COUNTA($E$6:AA$6),"",INDEX(ItemCode,SMALL(IF($D55=InvoiceNo,IF(ItemCode&lt;&gt;$D$5,ROW(ItemCode)-1)),COUNTA($E$6:AA$6)))),"")</f>
        <v/>
      </c>
      <c r="AB55" t="str">
        <f t="array" ref="AB55">IFERROR(IF(SUM((InvoiceNo=$D55)*1)&lt;COUNTA($E$6:AB$6),"",INDEX(ItemCode,SMALL(IF($D55=InvoiceNo,IF(ItemCode&lt;&gt;$D$5,ROW(ItemCode)-1)),COUNTA($E$6:AB$6)))),"")</f>
        <v/>
      </c>
      <c r="AC55" t="str">
        <f t="array" ref="AC55">IFERROR(IF(SUM((InvoiceNo=$D55)*1)&lt;COUNTA($E$6:AC$6),"",INDEX(ItemCode,SMALL(IF($D55=InvoiceNo,IF(ItemCode&lt;&gt;$D$5,ROW(ItemCode)-1)),COUNTA($E$6:AC$6)))),"")</f>
        <v/>
      </c>
      <c r="AD55" t="str">
        <f t="array" ref="AD55">IFERROR(IF(SUM((InvoiceNo=$D55)*1)&lt;COUNTA($E$6:AD$6),"",INDEX(ItemCode,SMALL(IF($D55=InvoiceNo,IF(ItemCode&lt;&gt;$D$5,ROW(ItemCode)-1)),COUNTA($E$6:AD$6)))),"")</f>
        <v/>
      </c>
      <c r="AE55" t="str">
        <f t="array" ref="AE55">IFERROR(IF(SUM((InvoiceNo=$D55)*1)&lt;COUNTA($E$6:AE$6),"",INDEX(ItemCode,SMALL(IF($D55=InvoiceNo,IF(ItemCode&lt;&gt;$D$5,ROW(ItemCode)-1)),COUNTA($E$6:AE$6)))),"")</f>
        <v/>
      </c>
      <c r="AF55" t="str">
        <f t="array" ref="AF55">IFERROR(IF(SUM((InvoiceNo=$D55)*1)&lt;COUNTA($E$6:AF$6),"",INDEX(ItemCode,SMALL(IF($D55=InvoiceNo,IF(ItemCode&lt;&gt;$D$5,ROW(ItemCode)-1)),COUNTA($E$6:AF$6)))),"")</f>
        <v/>
      </c>
      <c r="AG55" t="str">
        <f t="array" ref="AG55">IFERROR(IF(SUM((InvoiceNo=$D55)*1)&lt;COUNTA($E$6:AG$6),"",INDEX(ItemCode,SMALL(IF($D55=InvoiceNo,IF(ItemCode&lt;&gt;$D$5,ROW(ItemCode)-1)),COUNTA($E$6:AG$6)))),"")</f>
        <v/>
      </c>
      <c r="AH55" t="str">
        <f t="array" ref="AH55">IFERROR(IF(SUM((InvoiceNo=$D55)*1)&lt;COUNTA($E$6:AH$6),"",INDEX(ItemCode,SMALL(IF($D55=InvoiceNo,IF(ItemCode&lt;&gt;$D$5,ROW(ItemCode)-1)),COUNTA($E$6:AH$6)))),"")</f>
        <v/>
      </c>
      <c r="AI55" t="str">
        <f t="array" ref="AI55">IFERROR(IF(SUM((InvoiceNo=$D55)*1)&lt;COUNTA($E$6:AI$6),"",INDEX(ItemCode,SMALL(IF($D55=InvoiceNo,IF(ItemCode&lt;&gt;$D$5,ROW(ItemCode)-1)),COUNTA($E$6:AI$6)))),"")</f>
        <v/>
      </c>
      <c r="AJ55" t="str">
        <f t="array" ref="AJ55">IFERROR(IF(SUM((InvoiceNo=$D55)*1)&lt;COUNTA($E$6:AJ$6),"",INDEX(ItemCode,SMALL(IF($D55=InvoiceNo,IF(ItemCode&lt;&gt;$D$5,ROW(ItemCode)-1)),COUNTA($E$6:AJ$6)))),"")</f>
        <v/>
      </c>
      <c r="AK55" t="str">
        <f t="array" ref="AK55">IFERROR(IF(SUM((InvoiceNo=$D55)*1)&lt;COUNTA($E$6:AK$6),"",INDEX(ItemCode,SMALL(IF($D55=InvoiceNo,IF(ItemCode&lt;&gt;$D$5,ROW(ItemCode)-1)),COUNTA($E$6:AK$6)))),"")</f>
        <v/>
      </c>
      <c r="AL55" t="str">
        <f t="array" ref="AL55">IFERROR(IF(SUM((InvoiceNo=$D55)*1)&lt;COUNTA($E$6:AL$6),"",INDEX(ItemCode,SMALL(IF($D55=InvoiceNo,IF(ItemCode&lt;&gt;$D$5,ROW(ItemCode)-1)),COUNTA($E$6:AL$6)))),"")</f>
        <v/>
      </c>
      <c r="AM55" t="str">
        <f t="array" ref="AM55">IFERROR(IF(SUM((InvoiceNo=$D55)*1)&lt;COUNTA($E$6:AM$6),"",INDEX(ItemCode,SMALL(IF($D55=InvoiceNo,IF(ItemCode&lt;&gt;$D$5,ROW(ItemCode)-1)),COUNTA($E$6:AM$6)))),"")</f>
        <v/>
      </c>
      <c r="AN55" t="str">
        <f t="array" ref="AN55">IFERROR(IF(SUM((InvoiceNo=$D55)*1)&lt;COUNTA($E$6:AN$6),"",INDEX(ItemCode,SMALL(IF($D55=InvoiceNo,IF(ItemCode&lt;&gt;$D$5,ROW(ItemCode)-1)),COUNTA($E$6:AN$6)))),"")</f>
        <v/>
      </c>
      <c r="AO55" t="str">
        <f t="array" ref="AO55">IFERROR(IF(SUM((InvoiceNo=$D55)*1)&lt;COUNTA($E$6:AO$6),"",INDEX(ItemCode,SMALL(IF($D55=InvoiceNo,IF(ItemCode&lt;&gt;$D$5,ROW(ItemCode)-1)),COUNTA($E$6:AO$6)))),"")</f>
        <v/>
      </c>
      <c r="AP55" t="str">
        <f t="array" ref="AP55">IFERROR(IF(SUM((InvoiceNo=$D55)*1)&lt;COUNTA($E$6:AP$6),"",INDEX(ItemCode,SMALL(IF($D55=InvoiceNo,IF(ItemCode&lt;&gt;$D$5,ROW(ItemCode)-1)),COUNTA($E$6:AP$6)))),"")</f>
        <v/>
      </c>
      <c r="AQ55" t="str">
        <f t="array" ref="AQ55">IFERROR(IF(SUM((InvoiceNo=$D55)*1)&lt;COUNTA($E$6:AQ$6),"",INDEX(ItemCode,SMALL(IF($D55=InvoiceNo,IF(ItemCode&lt;&gt;$D$5,ROW(ItemCode)-1)),COUNTA($E$6:AQ$6)))),"")</f>
        <v/>
      </c>
      <c r="AR55" t="str">
        <f t="array" ref="AR55">IFERROR(IF(SUM((InvoiceNo=$D55)*1)&lt;COUNTA($E$6:AR$6),"",INDEX(ItemCode,SMALL(IF($D55=InvoiceNo,IF(ItemCode&lt;&gt;$D$5,ROW(ItemCode)-1)),COUNTA($E$6:AR$6)))),"")</f>
        <v/>
      </c>
    </row>
    <row r="56" spans="2:44" x14ac:dyDescent="0.55000000000000004">
      <c r="B56" t="str">
        <f t="array" ref="B56">IF(D56="","",INDEX(BillToName,MATCH(D56,InvoiceBill,0)))</f>
        <v/>
      </c>
      <c r="C56" t="str">
        <f t="array" ref="C56">IF(B56="","",SUM((B56=CustName)*(ItemCode='Model 1'!$D$5)*1))</f>
        <v/>
      </c>
      <c r="D56" t="str">
        <f t="array" ref="D56">IFERROR(INDEX(InvoiceNo,SMALL(IF(ItemCode=$D$5,ROW(InvoiceNo)-1),ROW(50:50))),"")</f>
        <v/>
      </c>
      <c r="E56" t="str">
        <f t="array" ref="E56">IFERROR(IF(SUM((InvoiceNo=$D56)*1)&lt;COUNTA($E$6:E$6),"",INDEX(ItemCode,SMALL(IF($D56=InvoiceNo,IF(ItemCode&lt;&gt;$D$5,ROW(ItemCode)-1)),COUNTA($E$6:E$6)))),"")</f>
        <v/>
      </c>
      <c r="F56" t="str">
        <f t="array" ref="F56">IFERROR(IF(SUM((InvoiceNo=$D56)*1)&lt;COUNTA($E$6:F$6),"",INDEX(ItemCode,SMALL(IF($D56=InvoiceNo,IF(ItemCode&lt;&gt;$D$5,ROW(ItemCode)-1)),COUNTA($E$6:F$6)))),"")</f>
        <v/>
      </c>
      <c r="G56" t="str">
        <f t="array" ref="G56">IFERROR(IF(SUM((InvoiceNo=$D56)*1)&lt;COUNTA($E$6:G$6),"",INDEX(ItemCode,SMALL(IF($D56=InvoiceNo,IF(ItemCode&lt;&gt;$D$5,ROW(ItemCode)-1)),COUNTA($E$6:G$6)))),"")</f>
        <v/>
      </c>
      <c r="H56" t="str">
        <f t="array" ref="H56">IFERROR(IF(SUM((InvoiceNo=$D56)*1)&lt;COUNTA($E$6:H$6),"",INDEX(ItemCode,SMALL(IF($D56=InvoiceNo,IF(ItemCode&lt;&gt;$D$5,ROW(ItemCode)-1)),COUNTA($E$6:H$6)))),"")</f>
        <v/>
      </c>
      <c r="I56" t="str">
        <f t="array" ref="I56">IFERROR(IF(SUM((InvoiceNo=$D56)*1)&lt;COUNTA($E$6:I$6),"",INDEX(ItemCode,SMALL(IF($D56=InvoiceNo,IF(ItemCode&lt;&gt;$D$5,ROW(ItemCode)-1)),COUNTA($E$6:I$6)))),"")</f>
        <v/>
      </c>
      <c r="J56" t="str">
        <f t="array" ref="J56">IFERROR(IF(SUM((InvoiceNo=$D56)*1)&lt;COUNTA($E$6:J$6),"",INDEX(ItemCode,SMALL(IF($D56=InvoiceNo,IF(ItemCode&lt;&gt;$D$5,ROW(ItemCode)-1)),COUNTA($E$6:J$6)))),"")</f>
        <v/>
      </c>
      <c r="K56" t="str">
        <f t="array" ref="K56">IFERROR(IF(SUM((InvoiceNo=$D56)*1)&lt;COUNTA($E$6:K$6),"",INDEX(ItemCode,SMALL(IF($D56=InvoiceNo,IF(ItemCode&lt;&gt;$D$5,ROW(ItemCode)-1)),COUNTA($E$6:K$6)))),"")</f>
        <v/>
      </c>
      <c r="L56" t="str">
        <f t="array" ref="L56">IFERROR(IF(SUM((InvoiceNo=$D56)*1)&lt;COUNTA($E$6:L$6),"",INDEX(ItemCode,SMALL(IF($D56=InvoiceNo,IF(ItemCode&lt;&gt;$D$5,ROW(ItemCode)-1)),COUNTA($E$6:L$6)))),"")</f>
        <v/>
      </c>
      <c r="M56" t="str">
        <f t="array" ref="M56">IFERROR(IF(SUM((InvoiceNo=$D56)*1)&lt;COUNTA($E$6:M$6),"",INDEX(ItemCode,SMALL(IF($D56=InvoiceNo,IF(ItemCode&lt;&gt;$D$5,ROW(ItemCode)-1)),COUNTA($E$6:M$6)))),"")</f>
        <v/>
      </c>
      <c r="N56" t="str">
        <f t="array" ref="N56">IFERROR(IF(SUM((InvoiceNo=$D56)*1)&lt;COUNTA($E$6:N$6),"",INDEX(ItemCode,SMALL(IF($D56=InvoiceNo,IF(ItemCode&lt;&gt;$D$5,ROW(ItemCode)-1)),COUNTA($E$6:N$6)))),"")</f>
        <v/>
      </c>
      <c r="O56" t="str">
        <f t="array" ref="O56">IFERROR(IF(SUM((InvoiceNo=$D56)*1)&lt;COUNTA($E$6:O$6),"",INDEX(ItemCode,SMALL(IF($D56=InvoiceNo,IF(ItemCode&lt;&gt;$D$5,ROW(ItemCode)-1)),COUNTA($E$6:O$6)))),"")</f>
        <v/>
      </c>
      <c r="P56" t="str">
        <f t="array" ref="P56">IFERROR(IF(SUM((InvoiceNo=$D56)*1)&lt;COUNTA($E$6:P$6),"",INDEX(ItemCode,SMALL(IF($D56=InvoiceNo,IF(ItemCode&lt;&gt;$D$5,ROW(ItemCode)-1)),COUNTA($E$6:P$6)))),"")</f>
        <v/>
      </c>
      <c r="Q56" t="str">
        <f t="array" ref="Q56">IFERROR(IF(SUM((InvoiceNo=$D56)*1)&lt;COUNTA($E$6:Q$6),"",INDEX(ItemCode,SMALL(IF($D56=InvoiceNo,IF(ItemCode&lt;&gt;$D$5,ROW(ItemCode)-1)),COUNTA($E$6:Q$6)))),"")</f>
        <v/>
      </c>
      <c r="R56" t="str">
        <f t="array" ref="R56">IFERROR(IF(SUM((InvoiceNo=$D56)*1)&lt;COUNTA($E$6:R$6),"",INDEX(ItemCode,SMALL(IF($D56=InvoiceNo,IF(ItemCode&lt;&gt;$D$5,ROW(ItemCode)-1)),COUNTA($E$6:R$6)))),"")</f>
        <v/>
      </c>
      <c r="S56" t="str">
        <f t="array" ref="S56">IFERROR(IF(SUM((InvoiceNo=$D56)*1)&lt;COUNTA($E$6:S$6),"",INDEX(ItemCode,SMALL(IF($D56=InvoiceNo,IF(ItemCode&lt;&gt;$D$5,ROW(ItemCode)-1)),COUNTA($E$6:S$6)))),"")</f>
        <v/>
      </c>
      <c r="T56" t="str">
        <f t="array" ref="T56">IFERROR(IF(SUM((InvoiceNo=$D56)*1)&lt;COUNTA($E$6:T$6),"",INDEX(ItemCode,SMALL(IF($D56=InvoiceNo,IF(ItemCode&lt;&gt;$D$5,ROW(ItemCode)-1)),COUNTA($E$6:T$6)))),"")</f>
        <v/>
      </c>
      <c r="U56" t="str">
        <f t="array" ref="U56">IFERROR(IF(SUM((InvoiceNo=$D56)*1)&lt;COUNTA($E$6:U$6),"",INDEX(ItemCode,SMALL(IF($D56=InvoiceNo,IF(ItemCode&lt;&gt;$D$5,ROW(ItemCode)-1)),COUNTA($E$6:U$6)))),"")</f>
        <v/>
      </c>
      <c r="V56" t="str">
        <f t="array" ref="V56">IFERROR(IF(SUM((InvoiceNo=$D56)*1)&lt;COUNTA($E$6:V$6),"",INDEX(ItemCode,SMALL(IF($D56=InvoiceNo,IF(ItemCode&lt;&gt;$D$5,ROW(ItemCode)-1)),COUNTA($E$6:V$6)))),"")</f>
        <v/>
      </c>
      <c r="W56" t="str">
        <f t="array" ref="W56">IFERROR(IF(SUM((InvoiceNo=$D56)*1)&lt;COUNTA($E$6:W$6),"",INDEX(ItemCode,SMALL(IF($D56=InvoiceNo,IF(ItemCode&lt;&gt;$D$5,ROW(ItemCode)-1)),COUNTA($E$6:W$6)))),"")</f>
        <v/>
      </c>
      <c r="X56" t="str">
        <f t="array" ref="X56">IFERROR(IF(SUM((InvoiceNo=$D56)*1)&lt;COUNTA($E$6:X$6),"",INDEX(ItemCode,SMALL(IF($D56=InvoiceNo,IF(ItemCode&lt;&gt;$D$5,ROW(ItemCode)-1)),COUNTA($E$6:X$6)))),"")</f>
        <v/>
      </c>
      <c r="Y56" t="str">
        <f t="array" ref="Y56">IFERROR(IF(SUM((InvoiceNo=$D56)*1)&lt;COUNTA($E$6:Y$6),"",INDEX(ItemCode,SMALL(IF($D56=InvoiceNo,IF(ItemCode&lt;&gt;$D$5,ROW(ItemCode)-1)),COUNTA($E$6:Y$6)))),"")</f>
        <v/>
      </c>
      <c r="Z56" t="str">
        <f t="array" ref="Z56">IFERROR(IF(SUM((InvoiceNo=$D56)*1)&lt;COUNTA($E$6:Z$6),"",INDEX(ItemCode,SMALL(IF($D56=InvoiceNo,IF(ItemCode&lt;&gt;$D$5,ROW(ItemCode)-1)),COUNTA($E$6:Z$6)))),"")</f>
        <v/>
      </c>
      <c r="AA56" t="str">
        <f t="array" ref="AA56">IFERROR(IF(SUM((InvoiceNo=$D56)*1)&lt;COUNTA($E$6:AA$6),"",INDEX(ItemCode,SMALL(IF($D56=InvoiceNo,IF(ItemCode&lt;&gt;$D$5,ROW(ItemCode)-1)),COUNTA($E$6:AA$6)))),"")</f>
        <v/>
      </c>
      <c r="AB56" t="str">
        <f t="array" ref="AB56">IFERROR(IF(SUM((InvoiceNo=$D56)*1)&lt;COUNTA($E$6:AB$6),"",INDEX(ItemCode,SMALL(IF($D56=InvoiceNo,IF(ItemCode&lt;&gt;$D$5,ROW(ItemCode)-1)),COUNTA($E$6:AB$6)))),"")</f>
        <v/>
      </c>
      <c r="AC56" t="str">
        <f t="array" ref="AC56">IFERROR(IF(SUM((InvoiceNo=$D56)*1)&lt;COUNTA($E$6:AC$6),"",INDEX(ItemCode,SMALL(IF($D56=InvoiceNo,IF(ItemCode&lt;&gt;$D$5,ROW(ItemCode)-1)),COUNTA($E$6:AC$6)))),"")</f>
        <v/>
      </c>
      <c r="AD56" t="str">
        <f t="array" ref="AD56">IFERROR(IF(SUM((InvoiceNo=$D56)*1)&lt;COUNTA($E$6:AD$6),"",INDEX(ItemCode,SMALL(IF($D56=InvoiceNo,IF(ItemCode&lt;&gt;$D$5,ROW(ItemCode)-1)),COUNTA($E$6:AD$6)))),"")</f>
        <v/>
      </c>
      <c r="AE56" t="str">
        <f t="array" ref="AE56">IFERROR(IF(SUM((InvoiceNo=$D56)*1)&lt;COUNTA($E$6:AE$6),"",INDEX(ItemCode,SMALL(IF($D56=InvoiceNo,IF(ItemCode&lt;&gt;$D$5,ROW(ItemCode)-1)),COUNTA($E$6:AE$6)))),"")</f>
        <v/>
      </c>
      <c r="AF56" t="str">
        <f t="array" ref="AF56">IFERROR(IF(SUM((InvoiceNo=$D56)*1)&lt;COUNTA($E$6:AF$6),"",INDEX(ItemCode,SMALL(IF($D56=InvoiceNo,IF(ItemCode&lt;&gt;$D$5,ROW(ItemCode)-1)),COUNTA($E$6:AF$6)))),"")</f>
        <v/>
      </c>
      <c r="AG56" t="str">
        <f t="array" ref="AG56">IFERROR(IF(SUM((InvoiceNo=$D56)*1)&lt;COUNTA($E$6:AG$6),"",INDEX(ItemCode,SMALL(IF($D56=InvoiceNo,IF(ItemCode&lt;&gt;$D$5,ROW(ItemCode)-1)),COUNTA($E$6:AG$6)))),"")</f>
        <v/>
      </c>
      <c r="AH56" t="str">
        <f t="array" ref="AH56">IFERROR(IF(SUM((InvoiceNo=$D56)*1)&lt;COUNTA($E$6:AH$6),"",INDEX(ItemCode,SMALL(IF($D56=InvoiceNo,IF(ItemCode&lt;&gt;$D$5,ROW(ItemCode)-1)),COUNTA($E$6:AH$6)))),"")</f>
        <v/>
      </c>
      <c r="AI56" t="str">
        <f t="array" ref="AI56">IFERROR(IF(SUM((InvoiceNo=$D56)*1)&lt;COUNTA($E$6:AI$6),"",INDEX(ItemCode,SMALL(IF($D56=InvoiceNo,IF(ItemCode&lt;&gt;$D$5,ROW(ItemCode)-1)),COUNTA($E$6:AI$6)))),"")</f>
        <v/>
      </c>
      <c r="AJ56" t="str">
        <f t="array" ref="AJ56">IFERROR(IF(SUM((InvoiceNo=$D56)*1)&lt;COUNTA($E$6:AJ$6),"",INDEX(ItemCode,SMALL(IF($D56=InvoiceNo,IF(ItemCode&lt;&gt;$D$5,ROW(ItemCode)-1)),COUNTA($E$6:AJ$6)))),"")</f>
        <v/>
      </c>
      <c r="AK56" t="str">
        <f t="array" ref="AK56">IFERROR(IF(SUM((InvoiceNo=$D56)*1)&lt;COUNTA($E$6:AK$6),"",INDEX(ItemCode,SMALL(IF($D56=InvoiceNo,IF(ItemCode&lt;&gt;$D$5,ROW(ItemCode)-1)),COUNTA($E$6:AK$6)))),"")</f>
        <v/>
      </c>
      <c r="AL56" t="str">
        <f t="array" ref="AL56">IFERROR(IF(SUM((InvoiceNo=$D56)*1)&lt;COUNTA($E$6:AL$6),"",INDEX(ItemCode,SMALL(IF($D56=InvoiceNo,IF(ItemCode&lt;&gt;$D$5,ROW(ItemCode)-1)),COUNTA($E$6:AL$6)))),"")</f>
        <v/>
      </c>
      <c r="AM56" t="str">
        <f t="array" ref="AM56">IFERROR(IF(SUM((InvoiceNo=$D56)*1)&lt;COUNTA($E$6:AM$6),"",INDEX(ItemCode,SMALL(IF($D56=InvoiceNo,IF(ItemCode&lt;&gt;$D$5,ROW(ItemCode)-1)),COUNTA($E$6:AM$6)))),"")</f>
        <v/>
      </c>
      <c r="AN56" t="str">
        <f t="array" ref="AN56">IFERROR(IF(SUM((InvoiceNo=$D56)*1)&lt;COUNTA($E$6:AN$6),"",INDEX(ItemCode,SMALL(IF($D56=InvoiceNo,IF(ItemCode&lt;&gt;$D$5,ROW(ItemCode)-1)),COUNTA($E$6:AN$6)))),"")</f>
        <v/>
      </c>
      <c r="AO56" t="str">
        <f t="array" ref="AO56">IFERROR(IF(SUM((InvoiceNo=$D56)*1)&lt;COUNTA($E$6:AO$6),"",INDEX(ItemCode,SMALL(IF($D56=InvoiceNo,IF(ItemCode&lt;&gt;$D$5,ROW(ItemCode)-1)),COUNTA($E$6:AO$6)))),"")</f>
        <v/>
      </c>
      <c r="AP56" t="str">
        <f t="array" ref="AP56">IFERROR(IF(SUM((InvoiceNo=$D56)*1)&lt;COUNTA($E$6:AP$6),"",INDEX(ItemCode,SMALL(IF($D56=InvoiceNo,IF(ItemCode&lt;&gt;$D$5,ROW(ItemCode)-1)),COUNTA($E$6:AP$6)))),"")</f>
        <v/>
      </c>
      <c r="AQ56" t="str">
        <f t="array" ref="AQ56">IFERROR(IF(SUM((InvoiceNo=$D56)*1)&lt;COUNTA($E$6:AQ$6),"",INDEX(ItemCode,SMALL(IF($D56=InvoiceNo,IF(ItemCode&lt;&gt;$D$5,ROW(ItemCode)-1)),COUNTA($E$6:AQ$6)))),"")</f>
        <v/>
      </c>
      <c r="AR56" t="str">
        <f t="array" ref="AR56">IFERROR(IF(SUM((InvoiceNo=$D56)*1)&lt;COUNTA($E$6:AR$6),"",INDEX(ItemCode,SMALL(IF($D56=InvoiceNo,IF(ItemCode&lt;&gt;$D$5,ROW(ItemCode)-1)),COUNTA($E$6:AR$6)))),"")</f>
        <v/>
      </c>
    </row>
    <row r="57" spans="2:44" x14ac:dyDescent="0.55000000000000004">
      <c r="B57" t="str">
        <f t="array" ref="B57">IF(D57="","",INDEX(BillToName,MATCH(D57,InvoiceBill,0)))</f>
        <v/>
      </c>
      <c r="C57" t="str">
        <f t="array" ref="C57">IF(B57="","",SUM((B57=CustName)*(ItemCode='Model 1'!$D$5)*1))</f>
        <v/>
      </c>
      <c r="D57" t="str">
        <f t="array" ref="D57">IFERROR(INDEX(InvoiceNo,SMALL(IF(ItemCode=$D$5,ROW(InvoiceNo)-1),ROW(51:51))),"")</f>
        <v/>
      </c>
      <c r="E57" t="str">
        <f t="array" ref="E57">IFERROR(IF(SUM((InvoiceNo=$D57)*1)&lt;COUNTA($E$6:E$6),"",INDEX(ItemCode,SMALL(IF($D57=InvoiceNo,IF(ItemCode&lt;&gt;$D$5,ROW(ItemCode)-1)),COUNTA($E$6:E$6)))),"")</f>
        <v/>
      </c>
      <c r="F57" t="str">
        <f t="array" ref="F57">IFERROR(IF(SUM((InvoiceNo=$D57)*1)&lt;COUNTA($E$6:F$6),"",INDEX(ItemCode,SMALL(IF($D57=InvoiceNo,IF(ItemCode&lt;&gt;$D$5,ROW(ItemCode)-1)),COUNTA($E$6:F$6)))),"")</f>
        <v/>
      </c>
      <c r="G57" t="str">
        <f t="array" ref="G57">IFERROR(IF(SUM((InvoiceNo=$D57)*1)&lt;COUNTA($E$6:G$6),"",INDEX(ItemCode,SMALL(IF($D57=InvoiceNo,IF(ItemCode&lt;&gt;$D$5,ROW(ItemCode)-1)),COUNTA($E$6:G$6)))),"")</f>
        <v/>
      </c>
      <c r="H57" t="str">
        <f t="array" ref="H57">IFERROR(IF(SUM((InvoiceNo=$D57)*1)&lt;COUNTA($E$6:H$6),"",INDEX(ItemCode,SMALL(IF($D57=InvoiceNo,IF(ItemCode&lt;&gt;$D$5,ROW(ItemCode)-1)),COUNTA($E$6:H$6)))),"")</f>
        <v/>
      </c>
      <c r="I57" t="str">
        <f t="array" ref="I57">IFERROR(IF(SUM((InvoiceNo=$D57)*1)&lt;COUNTA($E$6:I$6),"",INDEX(ItemCode,SMALL(IF($D57=InvoiceNo,IF(ItemCode&lt;&gt;$D$5,ROW(ItemCode)-1)),COUNTA($E$6:I$6)))),"")</f>
        <v/>
      </c>
      <c r="J57" t="str">
        <f t="array" ref="J57">IFERROR(IF(SUM((InvoiceNo=$D57)*1)&lt;COUNTA($E$6:J$6),"",INDEX(ItemCode,SMALL(IF($D57=InvoiceNo,IF(ItemCode&lt;&gt;$D$5,ROW(ItemCode)-1)),COUNTA($E$6:J$6)))),"")</f>
        <v/>
      </c>
      <c r="K57" t="str">
        <f t="array" ref="K57">IFERROR(IF(SUM((InvoiceNo=$D57)*1)&lt;COUNTA($E$6:K$6),"",INDEX(ItemCode,SMALL(IF($D57=InvoiceNo,IF(ItemCode&lt;&gt;$D$5,ROW(ItemCode)-1)),COUNTA($E$6:K$6)))),"")</f>
        <v/>
      </c>
      <c r="L57" t="str">
        <f t="array" ref="L57">IFERROR(IF(SUM((InvoiceNo=$D57)*1)&lt;COUNTA($E$6:L$6),"",INDEX(ItemCode,SMALL(IF($D57=InvoiceNo,IF(ItemCode&lt;&gt;$D$5,ROW(ItemCode)-1)),COUNTA($E$6:L$6)))),"")</f>
        <v/>
      </c>
      <c r="M57" t="str">
        <f t="array" ref="M57">IFERROR(IF(SUM((InvoiceNo=$D57)*1)&lt;COUNTA($E$6:M$6),"",INDEX(ItemCode,SMALL(IF($D57=InvoiceNo,IF(ItemCode&lt;&gt;$D$5,ROW(ItemCode)-1)),COUNTA($E$6:M$6)))),"")</f>
        <v/>
      </c>
      <c r="N57" t="str">
        <f t="array" ref="N57">IFERROR(IF(SUM((InvoiceNo=$D57)*1)&lt;COUNTA($E$6:N$6),"",INDEX(ItemCode,SMALL(IF($D57=InvoiceNo,IF(ItemCode&lt;&gt;$D$5,ROW(ItemCode)-1)),COUNTA($E$6:N$6)))),"")</f>
        <v/>
      </c>
      <c r="O57" t="str">
        <f t="array" ref="O57">IFERROR(IF(SUM((InvoiceNo=$D57)*1)&lt;COUNTA($E$6:O$6),"",INDEX(ItemCode,SMALL(IF($D57=InvoiceNo,IF(ItemCode&lt;&gt;$D$5,ROW(ItemCode)-1)),COUNTA($E$6:O$6)))),"")</f>
        <v/>
      </c>
      <c r="P57" t="str">
        <f t="array" ref="P57">IFERROR(IF(SUM((InvoiceNo=$D57)*1)&lt;COUNTA($E$6:P$6),"",INDEX(ItemCode,SMALL(IF($D57=InvoiceNo,IF(ItemCode&lt;&gt;$D$5,ROW(ItemCode)-1)),COUNTA($E$6:P$6)))),"")</f>
        <v/>
      </c>
      <c r="Q57" t="str">
        <f t="array" ref="Q57">IFERROR(IF(SUM((InvoiceNo=$D57)*1)&lt;COUNTA($E$6:Q$6),"",INDEX(ItemCode,SMALL(IF($D57=InvoiceNo,IF(ItemCode&lt;&gt;$D$5,ROW(ItemCode)-1)),COUNTA($E$6:Q$6)))),"")</f>
        <v/>
      </c>
      <c r="R57" t="str">
        <f t="array" ref="R57">IFERROR(IF(SUM((InvoiceNo=$D57)*1)&lt;COUNTA($E$6:R$6),"",INDEX(ItemCode,SMALL(IF($D57=InvoiceNo,IF(ItemCode&lt;&gt;$D$5,ROW(ItemCode)-1)),COUNTA($E$6:R$6)))),"")</f>
        <v/>
      </c>
      <c r="S57" t="str">
        <f t="array" ref="S57">IFERROR(IF(SUM((InvoiceNo=$D57)*1)&lt;COUNTA($E$6:S$6),"",INDEX(ItemCode,SMALL(IF($D57=InvoiceNo,IF(ItemCode&lt;&gt;$D$5,ROW(ItemCode)-1)),COUNTA($E$6:S$6)))),"")</f>
        <v/>
      </c>
      <c r="T57" t="str">
        <f t="array" ref="T57">IFERROR(IF(SUM((InvoiceNo=$D57)*1)&lt;COUNTA($E$6:T$6),"",INDEX(ItemCode,SMALL(IF($D57=InvoiceNo,IF(ItemCode&lt;&gt;$D$5,ROW(ItemCode)-1)),COUNTA($E$6:T$6)))),"")</f>
        <v/>
      </c>
      <c r="U57" t="str">
        <f t="array" ref="U57">IFERROR(IF(SUM((InvoiceNo=$D57)*1)&lt;COUNTA($E$6:U$6),"",INDEX(ItemCode,SMALL(IF($D57=InvoiceNo,IF(ItemCode&lt;&gt;$D$5,ROW(ItemCode)-1)),COUNTA($E$6:U$6)))),"")</f>
        <v/>
      </c>
      <c r="V57" t="str">
        <f t="array" ref="V57">IFERROR(IF(SUM((InvoiceNo=$D57)*1)&lt;COUNTA($E$6:V$6),"",INDEX(ItemCode,SMALL(IF($D57=InvoiceNo,IF(ItemCode&lt;&gt;$D$5,ROW(ItemCode)-1)),COUNTA($E$6:V$6)))),"")</f>
        <v/>
      </c>
      <c r="W57" t="str">
        <f t="array" ref="W57">IFERROR(IF(SUM((InvoiceNo=$D57)*1)&lt;COUNTA($E$6:W$6),"",INDEX(ItemCode,SMALL(IF($D57=InvoiceNo,IF(ItemCode&lt;&gt;$D$5,ROW(ItemCode)-1)),COUNTA($E$6:W$6)))),"")</f>
        <v/>
      </c>
      <c r="X57" t="str">
        <f t="array" ref="X57">IFERROR(IF(SUM((InvoiceNo=$D57)*1)&lt;COUNTA($E$6:X$6),"",INDEX(ItemCode,SMALL(IF($D57=InvoiceNo,IF(ItemCode&lt;&gt;$D$5,ROW(ItemCode)-1)),COUNTA($E$6:X$6)))),"")</f>
        <v/>
      </c>
      <c r="Y57" t="str">
        <f t="array" ref="Y57">IFERROR(IF(SUM((InvoiceNo=$D57)*1)&lt;COUNTA($E$6:Y$6),"",INDEX(ItemCode,SMALL(IF($D57=InvoiceNo,IF(ItemCode&lt;&gt;$D$5,ROW(ItemCode)-1)),COUNTA($E$6:Y$6)))),"")</f>
        <v/>
      </c>
      <c r="Z57" t="str">
        <f t="array" ref="Z57">IFERROR(IF(SUM((InvoiceNo=$D57)*1)&lt;COUNTA($E$6:Z$6),"",INDEX(ItemCode,SMALL(IF($D57=InvoiceNo,IF(ItemCode&lt;&gt;$D$5,ROW(ItemCode)-1)),COUNTA($E$6:Z$6)))),"")</f>
        <v/>
      </c>
      <c r="AA57" t="str">
        <f t="array" ref="AA57">IFERROR(IF(SUM((InvoiceNo=$D57)*1)&lt;COUNTA($E$6:AA$6),"",INDEX(ItemCode,SMALL(IF($D57=InvoiceNo,IF(ItemCode&lt;&gt;$D$5,ROW(ItemCode)-1)),COUNTA($E$6:AA$6)))),"")</f>
        <v/>
      </c>
      <c r="AB57" t="str">
        <f t="array" ref="AB57">IFERROR(IF(SUM((InvoiceNo=$D57)*1)&lt;COUNTA($E$6:AB$6),"",INDEX(ItemCode,SMALL(IF($D57=InvoiceNo,IF(ItemCode&lt;&gt;$D$5,ROW(ItemCode)-1)),COUNTA($E$6:AB$6)))),"")</f>
        <v/>
      </c>
      <c r="AC57" t="str">
        <f t="array" ref="AC57">IFERROR(IF(SUM((InvoiceNo=$D57)*1)&lt;COUNTA($E$6:AC$6),"",INDEX(ItemCode,SMALL(IF($D57=InvoiceNo,IF(ItemCode&lt;&gt;$D$5,ROW(ItemCode)-1)),COUNTA($E$6:AC$6)))),"")</f>
        <v/>
      </c>
      <c r="AD57" t="str">
        <f t="array" ref="AD57">IFERROR(IF(SUM((InvoiceNo=$D57)*1)&lt;COUNTA($E$6:AD$6),"",INDEX(ItemCode,SMALL(IF($D57=InvoiceNo,IF(ItemCode&lt;&gt;$D$5,ROW(ItemCode)-1)),COUNTA($E$6:AD$6)))),"")</f>
        <v/>
      </c>
      <c r="AE57" t="str">
        <f t="array" ref="AE57">IFERROR(IF(SUM((InvoiceNo=$D57)*1)&lt;COUNTA($E$6:AE$6),"",INDEX(ItemCode,SMALL(IF($D57=InvoiceNo,IF(ItemCode&lt;&gt;$D$5,ROW(ItemCode)-1)),COUNTA($E$6:AE$6)))),"")</f>
        <v/>
      </c>
      <c r="AF57" t="str">
        <f t="array" ref="AF57">IFERROR(IF(SUM((InvoiceNo=$D57)*1)&lt;COUNTA($E$6:AF$6),"",INDEX(ItemCode,SMALL(IF($D57=InvoiceNo,IF(ItemCode&lt;&gt;$D$5,ROW(ItemCode)-1)),COUNTA($E$6:AF$6)))),"")</f>
        <v/>
      </c>
      <c r="AG57" t="str">
        <f t="array" ref="AG57">IFERROR(IF(SUM((InvoiceNo=$D57)*1)&lt;COUNTA($E$6:AG$6),"",INDEX(ItemCode,SMALL(IF($D57=InvoiceNo,IF(ItemCode&lt;&gt;$D$5,ROW(ItemCode)-1)),COUNTA($E$6:AG$6)))),"")</f>
        <v/>
      </c>
      <c r="AH57" t="str">
        <f t="array" ref="AH57">IFERROR(IF(SUM((InvoiceNo=$D57)*1)&lt;COUNTA($E$6:AH$6),"",INDEX(ItemCode,SMALL(IF($D57=InvoiceNo,IF(ItemCode&lt;&gt;$D$5,ROW(ItemCode)-1)),COUNTA($E$6:AH$6)))),"")</f>
        <v/>
      </c>
      <c r="AI57" t="str">
        <f t="array" ref="AI57">IFERROR(IF(SUM((InvoiceNo=$D57)*1)&lt;COUNTA($E$6:AI$6),"",INDEX(ItemCode,SMALL(IF($D57=InvoiceNo,IF(ItemCode&lt;&gt;$D$5,ROW(ItemCode)-1)),COUNTA($E$6:AI$6)))),"")</f>
        <v/>
      </c>
      <c r="AJ57" t="str">
        <f t="array" ref="AJ57">IFERROR(IF(SUM((InvoiceNo=$D57)*1)&lt;COUNTA($E$6:AJ$6),"",INDEX(ItemCode,SMALL(IF($D57=InvoiceNo,IF(ItemCode&lt;&gt;$D$5,ROW(ItemCode)-1)),COUNTA($E$6:AJ$6)))),"")</f>
        <v/>
      </c>
      <c r="AK57" t="str">
        <f t="array" ref="AK57">IFERROR(IF(SUM((InvoiceNo=$D57)*1)&lt;COUNTA($E$6:AK$6),"",INDEX(ItemCode,SMALL(IF($D57=InvoiceNo,IF(ItemCode&lt;&gt;$D$5,ROW(ItemCode)-1)),COUNTA($E$6:AK$6)))),"")</f>
        <v/>
      </c>
      <c r="AL57" t="str">
        <f t="array" ref="AL57">IFERROR(IF(SUM((InvoiceNo=$D57)*1)&lt;COUNTA($E$6:AL$6),"",INDEX(ItemCode,SMALL(IF($D57=InvoiceNo,IF(ItemCode&lt;&gt;$D$5,ROW(ItemCode)-1)),COUNTA($E$6:AL$6)))),"")</f>
        <v/>
      </c>
      <c r="AM57" t="str">
        <f t="array" ref="AM57">IFERROR(IF(SUM((InvoiceNo=$D57)*1)&lt;COUNTA($E$6:AM$6),"",INDEX(ItemCode,SMALL(IF($D57=InvoiceNo,IF(ItemCode&lt;&gt;$D$5,ROW(ItemCode)-1)),COUNTA($E$6:AM$6)))),"")</f>
        <v/>
      </c>
      <c r="AN57" t="str">
        <f t="array" ref="AN57">IFERROR(IF(SUM((InvoiceNo=$D57)*1)&lt;COUNTA($E$6:AN$6),"",INDEX(ItemCode,SMALL(IF($D57=InvoiceNo,IF(ItemCode&lt;&gt;$D$5,ROW(ItemCode)-1)),COUNTA($E$6:AN$6)))),"")</f>
        <v/>
      </c>
      <c r="AO57" t="str">
        <f t="array" ref="AO57">IFERROR(IF(SUM((InvoiceNo=$D57)*1)&lt;COUNTA($E$6:AO$6),"",INDEX(ItemCode,SMALL(IF($D57=InvoiceNo,IF(ItemCode&lt;&gt;$D$5,ROW(ItemCode)-1)),COUNTA($E$6:AO$6)))),"")</f>
        <v/>
      </c>
      <c r="AP57" t="str">
        <f t="array" ref="AP57">IFERROR(IF(SUM((InvoiceNo=$D57)*1)&lt;COUNTA($E$6:AP$6),"",INDEX(ItemCode,SMALL(IF($D57=InvoiceNo,IF(ItemCode&lt;&gt;$D$5,ROW(ItemCode)-1)),COUNTA($E$6:AP$6)))),"")</f>
        <v/>
      </c>
      <c r="AQ57" t="str">
        <f t="array" ref="AQ57">IFERROR(IF(SUM((InvoiceNo=$D57)*1)&lt;COUNTA($E$6:AQ$6),"",INDEX(ItemCode,SMALL(IF($D57=InvoiceNo,IF(ItemCode&lt;&gt;$D$5,ROW(ItemCode)-1)),COUNTA($E$6:AQ$6)))),"")</f>
        <v/>
      </c>
      <c r="AR57" t="str">
        <f t="array" ref="AR57">IFERROR(IF(SUM((InvoiceNo=$D57)*1)&lt;COUNTA($E$6:AR$6),"",INDEX(ItemCode,SMALL(IF($D57=InvoiceNo,IF(ItemCode&lt;&gt;$D$5,ROW(ItemCode)-1)),COUNTA($E$6:AR$6)))),"")</f>
        <v/>
      </c>
    </row>
    <row r="58" spans="2:44" x14ac:dyDescent="0.55000000000000004">
      <c r="B58" t="str">
        <f t="array" ref="B58">IF(D58="","",INDEX(BillToName,MATCH(D58,InvoiceBill,0)))</f>
        <v/>
      </c>
      <c r="C58" t="str">
        <f t="array" ref="C58">IF(B58="","",SUM((B58=CustName)*(ItemCode='Model 1'!$D$5)*1))</f>
        <v/>
      </c>
      <c r="D58" t="str">
        <f t="array" ref="D58">IFERROR(INDEX(InvoiceNo,SMALL(IF(ItemCode=$D$5,ROW(InvoiceNo)-1),ROW(52:52))),"")</f>
        <v/>
      </c>
      <c r="E58" t="str">
        <f t="array" ref="E58">IFERROR(IF(SUM((InvoiceNo=$D58)*1)&lt;COUNTA($E$6:E$6),"",INDEX(ItemCode,SMALL(IF($D58=InvoiceNo,IF(ItemCode&lt;&gt;$D$5,ROW(ItemCode)-1)),COUNTA($E$6:E$6)))),"")</f>
        <v/>
      </c>
      <c r="F58" t="str">
        <f t="array" ref="F58">IFERROR(IF(SUM((InvoiceNo=$D58)*1)&lt;COUNTA($E$6:F$6),"",INDEX(ItemCode,SMALL(IF($D58=InvoiceNo,IF(ItemCode&lt;&gt;$D$5,ROW(ItemCode)-1)),COUNTA($E$6:F$6)))),"")</f>
        <v/>
      </c>
      <c r="G58" t="str">
        <f t="array" ref="G58">IFERROR(IF(SUM((InvoiceNo=$D58)*1)&lt;COUNTA($E$6:G$6),"",INDEX(ItemCode,SMALL(IF($D58=InvoiceNo,IF(ItemCode&lt;&gt;$D$5,ROW(ItemCode)-1)),COUNTA($E$6:G$6)))),"")</f>
        <v/>
      </c>
      <c r="H58" t="str">
        <f t="array" ref="H58">IFERROR(IF(SUM((InvoiceNo=$D58)*1)&lt;COUNTA($E$6:H$6),"",INDEX(ItemCode,SMALL(IF($D58=InvoiceNo,IF(ItemCode&lt;&gt;$D$5,ROW(ItemCode)-1)),COUNTA($E$6:H$6)))),"")</f>
        <v/>
      </c>
      <c r="I58" t="str">
        <f t="array" ref="I58">IFERROR(IF(SUM((InvoiceNo=$D58)*1)&lt;COUNTA($E$6:I$6),"",INDEX(ItemCode,SMALL(IF($D58=InvoiceNo,IF(ItemCode&lt;&gt;$D$5,ROW(ItemCode)-1)),COUNTA($E$6:I$6)))),"")</f>
        <v/>
      </c>
      <c r="J58" t="str">
        <f t="array" ref="J58">IFERROR(IF(SUM((InvoiceNo=$D58)*1)&lt;COUNTA($E$6:J$6),"",INDEX(ItemCode,SMALL(IF($D58=InvoiceNo,IF(ItemCode&lt;&gt;$D$5,ROW(ItemCode)-1)),COUNTA($E$6:J$6)))),"")</f>
        <v/>
      </c>
      <c r="K58" t="str">
        <f t="array" ref="K58">IFERROR(IF(SUM((InvoiceNo=$D58)*1)&lt;COUNTA($E$6:K$6),"",INDEX(ItemCode,SMALL(IF($D58=InvoiceNo,IF(ItemCode&lt;&gt;$D$5,ROW(ItemCode)-1)),COUNTA($E$6:K$6)))),"")</f>
        <v/>
      </c>
      <c r="L58" t="str">
        <f t="array" ref="L58">IFERROR(IF(SUM((InvoiceNo=$D58)*1)&lt;COUNTA($E$6:L$6),"",INDEX(ItemCode,SMALL(IF($D58=InvoiceNo,IF(ItemCode&lt;&gt;$D$5,ROW(ItemCode)-1)),COUNTA($E$6:L$6)))),"")</f>
        <v/>
      </c>
      <c r="M58" t="str">
        <f t="array" ref="M58">IFERROR(IF(SUM((InvoiceNo=$D58)*1)&lt;COUNTA($E$6:M$6),"",INDEX(ItemCode,SMALL(IF($D58=InvoiceNo,IF(ItemCode&lt;&gt;$D$5,ROW(ItemCode)-1)),COUNTA($E$6:M$6)))),"")</f>
        <v/>
      </c>
      <c r="N58" t="str">
        <f t="array" ref="N58">IFERROR(IF(SUM((InvoiceNo=$D58)*1)&lt;COUNTA($E$6:N$6),"",INDEX(ItemCode,SMALL(IF($D58=InvoiceNo,IF(ItemCode&lt;&gt;$D$5,ROW(ItemCode)-1)),COUNTA($E$6:N$6)))),"")</f>
        <v/>
      </c>
      <c r="O58" t="str">
        <f t="array" ref="O58">IFERROR(IF(SUM((InvoiceNo=$D58)*1)&lt;COUNTA($E$6:O$6),"",INDEX(ItemCode,SMALL(IF($D58=InvoiceNo,IF(ItemCode&lt;&gt;$D$5,ROW(ItemCode)-1)),COUNTA($E$6:O$6)))),"")</f>
        <v/>
      </c>
      <c r="P58" t="str">
        <f t="array" ref="P58">IFERROR(IF(SUM((InvoiceNo=$D58)*1)&lt;COUNTA($E$6:P$6),"",INDEX(ItemCode,SMALL(IF($D58=InvoiceNo,IF(ItemCode&lt;&gt;$D$5,ROW(ItemCode)-1)),COUNTA($E$6:P$6)))),"")</f>
        <v/>
      </c>
      <c r="Q58" t="str">
        <f t="array" ref="Q58">IFERROR(IF(SUM((InvoiceNo=$D58)*1)&lt;COUNTA($E$6:Q$6),"",INDEX(ItemCode,SMALL(IF($D58=InvoiceNo,IF(ItemCode&lt;&gt;$D$5,ROW(ItemCode)-1)),COUNTA($E$6:Q$6)))),"")</f>
        <v/>
      </c>
      <c r="R58" t="str">
        <f t="array" ref="R58">IFERROR(IF(SUM((InvoiceNo=$D58)*1)&lt;COUNTA($E$6:R$6),"",INDEX(ItemCode,SMALL(IF($D58=InvoiceNo,IF(ItemCode&lt;&gt;$D$5,ROW(ItemCode)-1)),COUNTA($E$6:R$6)))),"")</f>
        <v/>
      </c>
      <c r="S58" t="str">
        <f t="array" ref="S58">IFERROR(IF(SUM((InvoiceNo=$D58)*1)&lt;COUNTA($E$6:S$6),"",INDEX(ItemCode,SMALL(IF($D58=InvoiceNo,IF(ItemCode&lt;&gt;$D$5,ROW(ItemCode)-1)),COUNTA($E$6:S$6)))),"")</f>
        <v/>
      </c>
      <c r="T58" t="str">
        <f t="array" ref="T58">IFERROR(IF(SUM((InvoiceNo=$D58)*1)&lt;COUNTA($E$6:T$6),"",INDEX(ItemCode,SMALL(IF($D58=InvoiceNo,IF(ItemCode&lt;&gt;$D$5,ROW(ItemCode)-1)),COUNTA($E$6:T$6)))),"")</f>
        <v/>
      </c>
      <c r="U58" t="str">
        <f t="array" ref="U58">IFERROR(IF(SUM((InvoiceNo=$D58)*1)&lt;COUNTA($E$6:U$6),"",INDEX(ItemCode,SMALL(IF($D58=InvoiceNo,IF(ItemCode&lt;&gt;$D$5,ROW(ItemCode)-1)),COUNTA($E$6:U$6)))),"")</f>
        <v/>
      </c>
      <c r="V58" t="str">
        <f t="array" ref="V58">IFERROR(IF(SUM((InvoiceNo=$D58)*1)&lt;COUNTA($E$6:V$6),"",INDEX(ItemCode,SMALL(IF($D58=InvoiceNo,IF(ItemCode&lt;&gt;$D$5,ROW(ItemCode)-1)),COUNTA($E$6:V$6)))),"")</f>
        <v/>
      </c>
      <c r="W58" t="str">
        <f t="array" ref="W58">IFERROR(IF(SUM((InvoiceNo=$D58)*1)&lt;COUNTA($E$6:W$6),"",INDEX(ItemCode,SMALL(IF($D58=InvoiceNo,IF(ItemCode&lt;&gt;$D$5,ROW(ItemCode)-1)),COUNTA($E$6:W$6)))),"")</f>
        <v/>
      </c>
      <c r="X58" t="str">
        <f t="array" ref="X58">IFERROR(IF(SUM((InvoiceNo=$D58)*1)&lt;COUNTA($E$6:X$6),"",INDEX(ItemCode,SMALL(IF($D58=InvoiceNo,IF(ItemCode&lt;&gt;$D$5,ROW(ItemCode)-1)),COUNTA($E$6:X$6)))),"")</f>
        <v/>
      </c>
      <c r="Y58" t="str">
        <f t="array" ref="Y58">IFERROR(IF(SUM((InvoiceNo=$D58)*1)&lt;COUNTA($E$6:Y$6),"",INDEX(ItemCode,SMALL(IF($D58=InvoiceNo,IF(ItemCode&lt;&gt;$D$5,ROW(ItemCode)-1)),COUNTA($E$6:Y$6)))),"")</f>
        <v/>
      </c>
      <c r="Z58" t="str">
        <f t="array" ref="Z58">IFERROR(IF(SUM((InvoiceNo=$D58)*1)&lt;COUNTA($E$6:Z$6),"",INDEX(ItemCode,SMALL(IF($D58=InvoiceNo,IF(ItemCode&lt;&gt;$D$5,ROW(ItemCode)-1)),COUNTA($E$6:Z$6)))),"")</f>
        <v/>
      </c>
      <c r="AA58" t="str">
        <f t="array" ref="AA58">IFERROR(IF(SUM((InvoiceNo=$D58)*1)&lt;COUNTA($E$6:AA$6),"",INDEX(ItemCode,SMALL(IF($D58=InvoiceNo,IF(ItemCode&lt;&gt;$D$5,ROW(ItemCode)-1)),COUNTA($E$6:AA$6)))),"")</f>
        <v/>
      </c>
      <c r="AB58" t="str">
        <f t="array" ref="AB58">IFERROR(IF(SUM((InvoiceNo=$D58)*1)&lt;COUNTA($E$6:AB$6),"",INDEX(ItemCode,SMALL(IF($D58=InvoiceNo,IF(ItemCode&lt;&gt;$D$5,ROW(ItemCode)-1)),COUNTA($E$6:AB$6)))),"")</f>
        <v/>
      </c>
      <c r="AC58" t="str">
        <f t="array" ref="AC58">IFERROR(IF(SUM((InvoiceNo=$D58)*1)&lt;COUNTA($E$6:AC$6),"",INDEX(ItemCode,SMALL(IF($D58=InvoiceNo,IF(ItemCode&lt;&gt;$D$5,ROW(ItemCode)-1)),COUNTA($E$6:AC$6)))),"")</f>
        <v/>
      </c>
      <c r="AD58" t="str">
        <f t="array" ref="AD58">IFERROR(IF(SUM((InvoiceNo=$D58)*1)&lt;COUNTA($E$6:AD$6),"",INDEX(ItemCode,SMALL(IF($D58=InvoiceNo,IF(ItemCode&lt;&gt;$D$5,ROW(ItemCode)-1)),COUNTA($E$6:AD$6)))),"")</f>
        <v/>
      </c>
      <c r="AE58" t="str">
        <f t="array" ref="AE58">IFERROR(IF(SUM((InvoiceNo=$D58)*1)&lt;COUNTA($E$6:AE$6),"",INDEX(ItemCode,SMALL(IF($D58=InvoiceNo,IF(ItemCode&lt;&gt;$D$5,ROW(ItemCode)-1)),COUNTA($E$6:AE$6)))),"")</f>
        <v/>
      </c>
      <c r="AF58" t="str">
        <f t="array" ref="AF58">IFERROR(IF(SUM((InvoiceNo=$D58)*1)&lt;COUNTA($E$6:AF$6),"",INDEX(ItemCode,SMALL(IF($D58=InvoiceNo,IF(ItemCode&lt;&gt;$D$5,ROW(ItemCode)-1)),COUNTA($E$6:AF$6)))),"")</f>
        <v/>
      </c>
      <c r="AG58" t="str">
        <f t="array" ref="AG58">IFERROR(IF(SUM((InvoiceNo=$D58)*1)&lt;COUNTA($E$6:AG$6),"",INDEX(ItemCode,SMALL(IF($D58=InvoiceNo,IF(ItemCode&lt;&gt;$D$5,ROW(ItemCode)-1)),COUNTA($E$6:AG$6)))),"")</f>
        <v/>
      </c>
      <c r="AH58" t="str">
        <f t="array" ref="AH58">IFERROR(IF(SUM((InvoiceNo=$D58)*1)&lt;COUNTA($E$6:AH$6),"",INDEX(ItemCode,SMALL(IF($D58=InvoiceNo,IF(ItemCode&lt;&gt;$D$5,ROW(ItemCode)-1)),COUNTA($E$6:AH$6)))),"")</f>
        <v/>
      </c>
      <c r="AI58" t="str">
        <f t="array" ref="AI58">IFERROR(IF(SUM((InvoiceNo=$D58)*1)&lt;COUNTA($E$6:AI$6),"",INDEX(ItemCode,SMALL(IF($D58=InvoiceNo,IF(ItemCode&lt;&gt;$D$5,ROW(ItemCode)-1)),COUNTA($E$6:AI$6)))),"")</f>
        <v/>
      </c>
      <c r="AJ58" t="str">
        <f t="array" ref="AJ58">IFERROR(IF(SUM((InvoiceNo=$D58)*1)&lt;COUNTA($E$6:AJ$6),"",INDEX(ItemCode,SMALL(IF($D58=InvoiceNo,IF(ItemCode&lt;&gt;$D$5,ROW(ItemCode)-1)),COUNTA($E$6:AJ$6)))),"")</f>
        <v/>
      </c>
      <c r="AK58" t="str">
        <f t="array" ref="AK58">IFERROR(IF(SUM((InvoiceNo=$D58)*1)&lt;COUNTA($E$6:AK$6),"",INDEX(ItemCode,SMALL(IF($D58=InvoiceNo,IF(ItemCode&lt;&gt;$D$5,ROW(ItemCode)-1)),COUNTA($E$6:AK$6)))),"")</f>
        <v/>
      </c>
      <c r="AL58" t="str">
        <f t="array" ref="AL58">IFERROR(IF(SUM((InvoiceNo=$D58)*1)&lt;COUNTA($E$6:AL$6),"",INDEX(ItemCode,SMALL(IF($D58=InvoiceNo,IF(ItemCode&lt;&gt;$D$5,ROW(ItemCode)-1)),COUNTA($E$6:AL$6)))),"")</f>
        <v/>
      </c>
      <c r="AM58" t="str">
        <f t="array" ref="AM58">IFERROR(IF(SUM((InvoiceNo=$D58)*1)&lt;COUNTA($E$6:AM$6),"",INDEX(ItemCode,SMALL(IF($D58=InvoiceNo,IF(ItemCode&lt;&gt;$D$5,ROW(ItemCode)-1)),COUNTA($E$6:AM$6)))),"")</f>
        <v/>
      </c>
      <c r="AN58" t="str">
        <f t="array" ref="AN58">IFERROR(IF(SUM((InvoiceNo=$D58)*1)&lt;COUNTA($E$6:AN$6),"",INDEX(ItemCode,SMALL(IF($D58=InvoiceNo,IF(ItemCode&lt;&gt;$D$5,ROW(ItemCode)-1)),COUNTA($E$6:AN$6)))),"")</f>
        <v/>
      </c>
      <c r="AO58" t="str">
        <f t="array" ref="AO58">IFERROR(IF(SUM((InvoiceNo=$D58)*1)&lt;COUNTA($E$6:AO$6),"",INDEX(ItemCode,SMALL(IF($D58=InvoiceNo,IF(ItemCode&lt;&gt;$D$5,ROW(ItemCode)-1)),COUNTA($E$6:AO$6)))),"")</f>
        <v/>
      </c>
      <c r="AP58" t="str">
        <f t="array" ref="AP58">IFERROR(IF(SUM((InvoiceNo=$D58)*1)&lt;COUNTA($E$6:AP$6),"",INDEX(ItemCode,SMALL(IF($D58=InvoiceNo,IF(ItemCode&lt;&gt;$D$5,ROW(ItemCode)-1)),COUNTA($E$6:AP$6)))),"")</f>
        <v/>
      </c>
      <c r="AQ58" t="str">
        <f t="array" ref="AQ58">IFERROR(IF(SUM((InvoiceNo=$D58)*1)&lt;COUNTA($E$6:AQ$6),"",INDEX(ItemCode,SMALL(IF($D58=InvoiceNo,IF(ItemCode&lt;&gt;$D$5,ROW(ItemCode)-1)),COUNTA($E$6:AQ$6)))),"")</f>
        <v/>
      </c>
      <c r="AR58" t="str">
        <f t="array" ref="AR58">IFERROR(IF(SUM((InvoiceNo=$D58)*1)&lt;COUNTA($E$6:AR$6),"",INDEX(ItemCode,SMALL(IF($D58=InvoiceNo,IF(ItemCode&lt;&gt;$D$5,ROW(ItemCode)-1)),COUNTA($E$6:AR$6)))),"")</f>
        <v/>
      </c>
    </row>
    <row r="59" spans="2:44" x14ac:dyDescent="0.55000000000000004">
      <c r="B59" t="str">
        <f t="array" ref="B59">IF(D59="","",INDEX(BillToName,MATCH(D59,InvoiceBill,0)))</f>
        <v/>
      </c>
      <c r="C59" t="str">
        <f t="array" ref="C59">IF(B59="","",SUM((B59=CustName)*(ItemCode='Model 1'!$D$5)*1))</f>
        <v/>
      </c>
      <c r="D59" t="str">
        <f t="array" ref="D59">IFERROR(INDEX(InvoiceNo,SMALL(IF(ItemCode=$D$5,ROW(InvoiceNo)-1),ROW(53:53))),"")</f>
        <v/>
      </c>
      <c r="E59" t="str">
        <f t="array" ref="E59">IFERROR(IF(SUM((InvoiceNo=$D59)*1)&lt;COUNTA($E$6:E$6),"",INDEX(ItemCode,SMALL(IF($D59=InvoiceNo,IF(ItemCode&lt;&gt;$D$5,ROW(ItemCode)-1)),COUNTA($E$6:E$6)))),"")</f>
        <v/>
      </c>
      <c r="F59" t="str">
        <f t="array" ref="F59">IFERROR(IF(SUM((InvoiceNo=$D59)*1)&lt;COUNTA($E$6:F$6),"",INDEX(ItemCode,SMALL(IF($D59=InvoiceNo,IF(ItemCode&lt;&gt;$D$5,ROW(ItemCode)-1)),COUNTA($E$6:F$6)))),"")</f>
        <v/>
      </c>
      <c r="G59" t="str">
        <f t="array" ref="G59">IFERROR(IF(SUM((InvoiceNo=$D59)*1)&lt;COUNTA($E$6:G$6),"",INDEX(ItemCode,SMALL(IF($D59=InvoiceNo,IF(ItemCode&lt;&gt;$D$5,ROW(ItemCode)-1)),COUNTA($E$6:G$6)))),"")</f>
        <v/>
      </c>
      <c r="H59" t="str">
        <f t="array" ref="H59">IFERROR(IF(SUM((InvoiceNo=$D59)*1)&lt;COUNTA($E$6:H$6),"",INDEX(ItemCode,SMALL(IF($D59=InvoiceNo,IF(ItemCode&lt;&gt;$D$5,ROW(ItemCode)-1)),COUNTA($E$6:H$6)))),"")</f>
        <v/>
      </c>
      <c r="I59" t="str">
        <f t="array" ref="I59">IFERROR(IF(SUM((InvoiceNo=$D59)*1)&lt;COUNTA($E$6:I$6),"",INDEX(ItemCode,SMALL(IF($D59=InvoiceNo,IF(ItemCode&lt;&gt;$D$5,ROW(ItemCode)-1)),COUNTA($E$6:I$6)))),"")</f>
        <v/>
      </c>
      <c r="J59" t="str">
        <f t="array" ref="J59">IFERROR(IF(SUM((InvoiceNo=$D59)*1)&lt;COUNTA($E$6:J$6),"",INDEX(ItemCode,SMALL(IF($D59=InvoiceNo,IF(ItemCode&lt;&gt;$D$5,ROW(ItemCode)-1)),COUNTA($E$6:J$6)))),"")</f>
        <v/>
      </c>
      <c r="K59" t="str">
        <f t="array" ref="K59">IFERROR(IF(SUM((InvoiceNo=$D59)*1)&lt;COUNTA($E$6:K$6),"",INDEX(ItemCode,SMALL(IF($D59=InvoiceNo,IF(ItemCode&lt;&gt;$D$5,ROW(ItemCode)-1)),COUNTA($E$6:K$6)))),"")</f>
        <v/>
      </c>
      <c r="L59" t="str">
        <f t="array" ref="L59">IFERROR(IF(SUM((InvoiceNo=$D59)*1)&lt;COUNTA($E$6:L$6),"",INDEX(ItemCode,SMALL(IF($D59=InvoiceNo,IF(ItemCode&lt;&gt;$D$5,ROW(ItemCode)-1)),COUNTA($E$6:L$6)))),"")</f>
        <v/>
      </c>
      <c r="M59" t="str">
        <f t="array" ref="M59">IFERROR(IF(SUM((InvoiceNo=$D59)*1)&lt;COUNTA($E$6:M$6),"",INDEX(ItemCode,SMALL(IF($D59=InvoiceNo,IF(ItemCode&lt;&gt;$D$5,ROW(ItemCode)-1)),COUNTA($E$6:M$6)))),"")</f>
        <v/>
      </c>
      <c r="N59" t="str">
        <f t="array" ref="N59">IFERROR(IF(SUM((InvoiceNo=$D59)*1)&lt;COUNTA($E$6:N$6),"",INDEX(ItemCode,SMALL(IF($D59=InvoiceNo,IF(ItemCode&lt;&gt;$D$5,ROW(ItemCode)-1)),COUNTA($E$6:N$6)))),"")</f>
        <v/>
      </c>
      <c r="O59" t="str">
        <f t="array" ref="O59">IFERROR(IF(SUM((InvoiceNo=$D59)*1)&lt;COUNTA($E$6:O$6),"",INDEX(ItemCode,SMALL(IF($D59=InvoiceNo,IF(ItemCode&lt;&gt;$D$5,ROW(ItemCode)-1)),COUNTA($E$6:O$6)))),"")</f>
        <v/>
      </c>
      <c r="P59" t="str">
        <f t="array" ref="P59">IFERROR(IF(SUM((InvoiceNo=$D59)*1)&lt;COUNTA($E$6:P$6),"",INDEX(ItemCode,SMALL(IF($D59=InvoiceNo,IF(ItemCode&lt;&gt;$D$5,ROW(ItemCode)-1)),COUNTA($E$6:P$6)))),"")</f>
        <v/>
      </c>
      <c r="Q59" t="str">
        <f t="array" ref="Q59">IFERROR(IF(SUM((InvoiceNo=$D59)*1)&lt;COUNTA($E$6:Q$6),"",INDEX(ItemCode,SMALL(IF($D59=InvoiceNo,IF(ItemCode&lt;&gt;$D$5,ROW(ItemCode)-1)),COUNTA($E$6:Q$6)))),"")</f>
        <v/>
      </c>
      <c r="R59" t="str">
        <f t="array" ref="R59">IFERROR(IF(SUM((InvoiceNo=$D59)*1)&lt;COUNTA($E$6:R$6),"",INDEX(ItemCode,SMALL(IF($D59=InvoiceNo,IF(ItemCode&lt;&gt;$D$5,ROW(ItemCode)-1)),COUNTA($E$6:R$6)))),"")</f>
        <v/>
      </c>
      <c r="S59" t="str">
        <f t="array" ref="S59">IFERROR(IF(SUM((InvoiceNo=$D59)*1)&lt;COUNTA($E$6:S$6),"",INDEX(ItemCode,SMALL(IF($D59=InvoiceNo,IF(ItemCode&lt;&gt;$D$5,ROW(ItemCode)-1)),COUNTA($E$6:S$6)))),"")</f>
        <v/>
      </c>
      <c r="T59" t="str">
        <f t="array" ref="T59">IFERROR(IF(SUM((InvoiceNo=$D59)*1)&lt;COUNTA($E$6:T$6),"",INDEX(ItemCode,SMALL(IF($D59=InvoiceNo,IF(ItemCode&lt;&gt;$D$5,ROW(ItemCode)-1)),COUNTA($E$6:T$6)))),"")</f>
        <v/>
      </c>
      <c r="U59" t="str">
        <f t="array" ref="U59">IFERROR(IF(SUM((InvoiceNo=$D59)*1)&lt;COUNTA($E$6:U$6),"",INDEX(ItemCode,SMALL(IF($D59=InvoiceNo,IF(ItemCode&lt;&gt;$D$5,ROW(ItemCode)-1)),COUNTA($E$6:U$6)))),"")</f>
        <v/>
      </c>
      <c r="V59" t="str">
        <f t="array" ref="V59">IFERROR(IF(SUM((InvoiceNo=$D59)*1)&lt;COUNTA($E$6:V$6),"",INDEX(ItemCode,SMALL(IF($D59=InvoiceNo,IF(ItemCode&lt;&gt;$D$5,ROW(ItemCode)-1)),COUNTA($E$6:V$6)))),"")</f>
        <v/>
      </c>
      <c r="W59" t="str">
        <f t="array" ref="W59">IFERROR(IF(SUM((InvoiceNo=$D59)*1)&lt;COUNTA($E$6:W$6),"",INDEX(ItemCode,SMALL(IF($D59=InvoiceNo,IF(ItemCode&lt;&gt;$D$5,ROW(ItemCode)-1)),COUNTA($E$6:W$6)))),"")</f>
        <v/>
      </c>
      <c r="X59" t="str">
        <f t="array" ref="X59">IFERROR(IF(SUM((InvoiceNo=$D59)*1)&lt;COUNTA($E$6:X$6),"",INDEX(ItemCode,SMALL(IF($D59=InvoiceNo,IF(ItemCode&lt;&gt;$D$5,ROW(ItemCode)-1)),COUNTA($E$6:X$6)))),"")</f>
        <v/>
      </c>
      <c r="Y59" t="str">
        <f t="array" ref="Y59">IFERROR(IF(SUM((InvoiceNo=$D59)*1)&lt;COUNTA($E$6:Y$6),"",INDEX(ItemCode,SMALL(IF($D59=InvoiceNo,IF(ItemCode&lt;&gt;$D$5,ROW(ItemCode)-1)),COUNTA($E$6:Y$6)))),"")</f>
        <v/>
      </c>
      <c r="Z59" t="str">
        <f t="array" ref="Z59">IFERROR(IF(SUM((InvoiceNo=$D59)*1)&lt;COUNTA($E$6:Z$6),"",INDEX(ItemCode,SMALL(IF($D59=InvoiceNo,IF(ItemCode&lt;&gt;$D$5,ROW(ItemCode)-1)),COUNTA($E$6:Z$6)))),"")</f>
        <v/>
      </c>
      <c r="AA59" t="str">
        <f t="array" ref="AA59">IFERROR(IF(SUM((InvoiceNo=$D59)*1)&lt;COUNTA($E$6:AA$6),"",INDEX(ItemCode,SMALL(IF($D59=InvoiceNo,IF(ItemCode&lt;&gt;$D$5,ROW(ItemCode)-1)),COUNTA($E$6:AA$6)))),"")</f>
        <v/>
      </c>
      <c r="AB59" t="str">
        <f t="array" ref="AB59">IFERROR(IF(SUM((InvoiceNo=$D59)*1)&lt;COUNTA($E$6:AB$6),"",INDEX(ItemCode,SMALL(IF($D59=InvoiceNo,IF(ItemCode&lt;&gt;$D$5,ROW(ItemCode)-1)),COUNTA($E$6:AB$6)))),"")</f>
        <v/>
      </c>
      <c r="AC59" t="str">
        <f t="array" ref="AC59">IFERROR(IF(SUM((InvoiceNo=$D59)*1)&lt;COUNTA($E$6:AC$6),"",INDEX(ItemCode,SMALL(IF($D59=InvoiceNo,IF(ItemCode&lt;&gt;$D$5,ROW(ItemCode)-1)),COUNTA($E$6:AC$6)))),"")</f>
        <v/>
      </c>
      <c r="AD59" t="str">
        <f t="array" ref="AD59">IFERROR(IF(SUM((InvoiceNo=$D59)*1)&lt;COUNTA($E$6:AD$6),"",INDEX(ItemCode,SMALL(IF($D59=InvoiceNo,IF(ItemCode&lt;&gt;$D$5,ROW(ItemCode)-1)),COUNTA($E$6:AD$6)))),"")</f>
        <v/>
      </c>
      <c r="AE59" t="str">
        <f t="array" ref="AE59">IFERROR(IF(SUM((InvoiceNo=$D59)*1)&lt;COUNTA($E$6:AE$6),"",INDEX(ItemCode,SMALL(IF($D59=InvoiceNo,IF(ItemCode&lt;&gt;$D$5,ROW(ItemCode)-1)),COUNTA($E$6:AE$6)))),"")</f>
        <v/>
      </c>
      <c r="AF59" t="str">
        <f t="array" ref="AF59">IFERROR(IF(SUM((InvoiceNo=$D59)*1)&lt;COUNTA($E$6:AF$6),"",INDEX(ItemCode,SMALL(IF($D59=InvoiceNo,IF(ItemCode&lt;&gt;$D$5,ROW(ItemCode)-1)),COUNTA($E$6:AF$6)))),"")</f>
        <v/>
      </c>
      <c r="AG59" t="str">
        <f t="array" ref="AG59">IFERROR(IF(SUM((InvoiceNo=$D59)*1)&lt;COUNTA($E$6:AG$6),"",INDEX(ItemCode,SMALL(IF($D59=InvoiceNo,IF(ItemCode&lt;&gt;$D$5,ROW(ItemCode)-1)),COUNTA($E$6:AG$6)))),"")</f>
        <v/>
      </c>
      <c r="AH59" t="str">
        <f t="array" ref="AH59">IFERROR(IF(SUM((InvoiceNo=$D59)*1)&lt;COUNTA($E$6:AH$6),"",INDEX(ItemCode,SMALL(IF($D59=InvoiceNo,IF(ItemCode&lt;&gt;$D$5,ROW(ItemCode)-1)),COUNTA($E$6:AH$6)))),"")</f>
        <v/>
      </c>
      <c r="AI59" t="str">
        <f t="array" ref="AI59">IFERROR(IF(SUM((InvoiceNo=$D59)*1)&lt;COUNTA($E$6:AI$6),"",INDEX(ItemCode,SMALL(IF($D59=InvoiceNo,IF(ItemCode&lt;&gt;$D$5,ROW(ItemCode)-1)),COUNTA($E$6:AI$6)))),"")</f>
        <v/>
      </c>
      <c r="AJ59" t="str">
        <f t="array" ref="AJ59">IFERROR(IF(SUM((InvoiceNo=$D59)*1)&lt;COUNTA($E$6:AJ$6),"",INDEX(ItemCode,SMALL(IF($D59=InvoiceNo,IF(ItemCode&lt;&gt;$D$5,ROW(ItemCode)-1)),COUNTA($E$6:AJ$6)))),"")</f>
        <v/>
      </c>
      <c r="AK59" t="str">
        <f t="array" ref="AK59">IFERROR(IF(SUM((InvoiceNo=$D59)*1)&lt;COUNTA($E$6:AK$6),"",INDEX(ItemCode,SMALL(IF($D59=InvoiceNo,IF(ItemCode&lt;&gt;$D$5,ROW(ItemCode)-1)),COUNTA($E$6:AK$6)))),"")</f>
        <v/>
      </c>
      <c r="AL59" t="str">
        <f t="array" ref="AL59">IFERROR(IF(SUM((InvoiceNo=$D59)*1)&lt;COUNTA($E$6:AL$6),"",INDEX(ItemCode,SMALL(IF($D59=InvoiceNo,IF(ItemCode&lt;&gt;$D$5,ROW(ItemCode)-1)),COUNTA($E$6:AL$6)))),"")</f>
        <v/>
      </c>
      <c r="AM59" t="str">
        <f t="array" ref="AM59">IFERROR(IF(SUM((InvoiceNo=$D59)*1)&lt;COUNTA($E$6:AM$6),"",INDEX(ItemCode,SMALL(IF($D59=InvoiceNo,IF(ItemCode&lt;&gt;$D$5,ROW(ItemCode)-1)),COUNTA($E$6:AM$6)))),"")</f>
        <v/>
      </c>
      <c r="AN59" t="str">
        <f t="array" ref="AN59">IFERROR(IF(SUM((InvoiceNo=$D59)*1)&lt;COUNTA($E$6:AN$6),"",INDEX(ItemCode,SMALL(IF($D59=InvoiceNo,IF(ItemCode&lt;&gt;$D$5,ROW(ItemCode)-1)),COUNTA($E$6:AN$6)))),"")</f>
        <v/>
      </c>
      <c r="AO59" t="str">
        <f t="array" ref="AO59">IFERROR(IF(SUM((InvoiceNo=$D59)*1)&lt;COUNTA($E$6:AO$6),"",INDEX(ItemCode,SMALL(IF($D59=InvoiceNo,IF(ItemCode&lt;&gt;$D$5,ROW(ItemCode)-1)),COUNTA($E$6:AO$6)))),"")</f>
        <v/>
      </c>
      <c r="AP59" t="str">
        <f t="array" ref="AP59">IFERROR(IF(SUM((InvoiceNo=$D59)*1)&lt;COUNTA($E$6:AP$6),"",INDEX(ItemCode,SMALL(IF($D59=InvoiceNo,IF(ItemCode&lt;&gt;$D$5,ROW(ItemCode)-1)),COUNTA($E$6:AP$6)))),"")</f>
        <v/>
      </c>
      <c r="AQ59" t="str">
        <f t="array" ref="AQ59">IFERROR(IF(SUM((InvoiceNo=$D59)*1)&lt;COUNTA($E$6:AQ$6),"",INDEX(ItemCode,SMALL(IF($D59=InvoiceNo,IF(ItemCode&lt;&gt;$D$5,ROW(ItemCode)-1)),COUNTA($E$6:AQ$6)))),"")</f>
        <v/>
      </c>
      <c r="AR59" t="str">
        <f t="array" ref="AR59">IFERROR(IF(SUM((InvoiceNo=$D59)*1)&lt;COUNTA($E$6:AR$6),"",INDEX(ItemCode,SMALL(IF($D59=InvoiceNo,IF(ItemCode&lt;&gt;$D$5,ROW(ItemCode)-1)),COUNTA($E$6:AR$6)))),"")</f>
        <v/>
      </c>
    </row>
    <row r="60" spans="2:44" x14ac:dyDescent="0.55000000000000004">
      <c r="B60" t="str">
        <f t="array" ref="B60">IF(D60="","",INDEX(BillToName,MATCH(D60,InvoiceBill,0)))</f>
        <v/>
      </c>
      <c r="C60" t="str">
        <f t="array" ref="C60">IF(B60="","",SUM((B60=CustName)*(ItemCode='Model 1'!$D$5)*1))</f>
        <v/>
      </c>
      <c r="D60" t="str">
        <f t="array" ref="D60">IFERROR(INDEX(InvoiceNo,SMALL(IF(ItemCode=$D$5,ROW(InvoiceNo)-1),ROW(54:54))),"")</f>
        <v/>
      </c>
      <c r="E60" t="str">
        <f t="array" ref="E60">IFERROR(IF(SUM((InvoiceNo=$D60)*1)&lt;COUNTA($E$6:E$6),"",INDEX(ItemCode,SMALL(IF($D60=InvoiceNo,IF(ItemCode&lt;&gt;$D$5,ROW(ItemCode)-1)),COUNTA($E$6:E$6)))),"")</f>
        <v/>
      </c>
      <c r="F60" t="str">
        <f t="array" ref="F60">IFERROR(IF(SUM((InvoiceNo=$D60)*1)&lt;COUNTA($E$6:F$6),"",INDEX(ItemCode,SMALL(IF($D60=InvoiceNo,IF(ItemCode&lt;&gt;$D$5,ROW(ItemCode)-1)),COUNTA($E$6:F$6)))),"")</f>
        <v/>
      </c>
      <c r="G60" t="str">
        <f t="array" ref="G60">IFERROR(IF(SUM((InvoiceNo=$D60)*1)&lt;COUNTA($E$6:G$6),"",INDEX(ItemCode,SMALL(IF($D60=InvoiceNo,IF(ItemCode&lt;&gt;$D$5,ROW(ItemCode)-1)),COUNTA($E$6:G$6)))),"")</f>
        <v/>
      </c>
      <c r="H60" t="str">
        <f t="array" ref="H60">IFERROR(IF(SUM((InvoiceNo=$D60)*1)&lt;COUNTA($E$6:H$6),"",INDEX(ItemCode,SMALL(IF($D60=InvoiceNo,IF(ItemCode&lt;&gt;$D$5,ROW(ItemCode)-1)),COUNTA($E$6:H$6)))),"")</f>
        <v/>
      </c>
      <c r="I60" t="str">
        <f t="array" ref="I60">IFERROR(IF(SUM((InvoiceNo=$D60)*1)&lt;COUNTA($E$6:I$6),"",INDEX(ItemCode,SMALL(IF($D60=InvoiceNo,IF(ItemCode&lt;&gt;$D$5,ROW(ItemCode)-1)),COUNTA($E$6:I$6)))),"")</f>
        <v/>
      </c>
      <c r="J60" t="str">
        <f t="array" ref="J60">IFERROR(IF(SUM((InvoiceNo=$D60)*1)&lt;COUNTA($E$6:J$6),"",INDEX(ItemCode,SMALL(IF($D60=InvoiceNo,IF(ItemCode&lt;&gt;$D$5,ROW(ItemCode)-1)),COUNTA($E$6:J$6)))),"")</f>
        <v/>
      </c>
      <c r="K60" t="str">
        <f t="array" ref="K60">IFERROR(IF(SUM((InvoiceNo=$D60)*1)&lt;COUNTA($E$6:K$6),"",INDEX(ItemCode,SMALL(IF($D60=InvoiceNo,IF(ItemCode&lt;&gt;$D$5,ROW(ItemCode)-1)),COUNTA($E$6:K$6)))),"")</f>
        <v/>
      </c>
      <c r="L60" t="str">
        <f t="array" ref="L60">IFERROR(IF(SUM((InvoiceNo=$D60)*1)&lt;COUNTA($E$6:L$6),"",INDEX(ItemCode,SMALL(IF($D60=InvoiceNo,IF(ItemCode&lt;&gt;$D$5,ROW(ItemCode)-1)),COUNTA($E$6:L$6)))),"")</f>
        <v/>
      </c>
      <c r="M60" t="str">
        <f t="array" ref="M60">IFERROR(IF(SUM((InvoiceNo=$D60)*1)&lt;COUNTA($E$6:M$6),"",INDEX(ItemCode,SMALL(IF($D60=InvoiceNo,IF(ItemCode&lt;&gt;$D$5,ROW(ItemCode)-1)),COUNTA($E$6:M$6)))),"")</f>
        <v/>
      </c>
      <c r="N60" t="str">
        <f t="array" ref="N60">IFERROR(IF(SUM((InvoiceNo=$D60)*1)&lt;COUNTA($E$6:N$6),"",INDEX(ItemCode,SMALL(IF($D60=InvoiceNo,IF(ItemCode&lt;&gt;$D$5,ROW(ItemCode)-1)),COUNTA($E$6:N$6)))),"")</f>
        <v/>
      </c>
      <c r="O60" t="str">
        <f t="array" ref="O60">IFERROR(IF(SUM((InvoiceNo=$D60)*1)&lt;COUNTA($E$6:O$6),"",INDEX(ItemCode,SMALL(IF($D60=InvoiceNo,IF(ItemCode&lt;&gt;$D$5,ROW(ItemCode)-1)),COUNTA($E$6:O$6)))),"")</f>
        <v/>
      </c>
      <c r="P60" t="str">
        <f t="array" ref="P60">IFERROR(IF(SUM((InvoiceNo=$D60)*1)&lt;COUNTA($E$6:P$6),"",INDEX(ItemCode,SMALL(IF($D60=InvoiceNo,IF(ItemCode&lt;&gt;$D$5,ROW(ItemCode)-1)),COUNTA($E$6:P$6)))),"")</f>
        <v/>
      </c>
      <c r="Q60" t="str">
        <f t="array" ref="Q60">IFERROR(IF(SUM((InvoiceNo=$D60)*1)&lt;COUNTA($E$6:Q$6),"",INDEX(ItemCode,SMALL(IF($D60=InvoiceNo,IF(ItemCode&lt;&gt;$D$5,ROW(ItemCode)-1)),COUNTA($E$6:Q$6)))),"")</f>
        <v/>
      </c>
      <c r="R60" t="str">
        <f t="array" ref="R60">IFERROR(IF(SUM((InvoiceNo=$D60)*1)&lt;COUNTA($E$6:R$6),"",INDEX(ItemCode,SMALL(IF($D60=InvoiceNo,IF(ItemCode&lt;&gt;$D$5,ROW(ItemCode)-1)),COUNTA($E$6:R$6)))),"")</f>
        <v/>
      </c>
      <c r="S60" t="str">
        <f t="array" ref="S60">IFERROR(IF(SUM((InvoiceNo=$D60)*1)&lt;COUNTA($E$6:S$6),"",INDEX(ItemCode,SMALL(IF($D60=InvoiceNo,IF(ItemCode&lt;&gt;$D$5,ROW(ItemCode)-1)),COUNTA($E$6:S$6)))),"")</f>
        <v/>
      </c>
      <c r="T60" t="str">
        <f t="array" ref="T60">IFERROR(IF(SUM((InvoiceNo=$D60)*1)&lt;COUNTA($E$6:T$6),"",INDEX(ItemCode,SMALL(IF($D60=InvoiceNo,IF(ItemCode&lt;&gt;$D$5,ROW(ItemCode)-1)),COUNTA($E$6:T$6)))),"")</f>
        <v/>
      </c>
      <c r="U60" t="str">
        <f t="array" ref="U60">IFERROR(IF(SUM((InvoiceNo=$D60)*1)&lt;COUNTA($E$6:U$6),"",INDEX(ItemCode,SMALL(IF($D60=InvoiceNo,IF(ItemCode&lt;&gt;$D$5,ROW(ItemCode)-1)),COUNTA($E$6:U$6)))),"")</f>
        <v/>
      </c>
      <c r="V60" t="str">
        <f t="array" ref="V60">IFERROR(IF(SUM((InvoiceNo=$D60)*1)&lt;COUNTA($E$6:V$6),"",INDEX(ItemCode,SMALL(IF($D60=InvoiceNo,IF(ItemCode&lt;&gt;$D$5,ROW(ItemCode)-1)),COUNTA($E$6:V$6)))),"")</f>
        <v/>
      </c>
      <c r="W60" t="str">
        <f t="array" ref="W60">IFERROR(IF(SUM((InvoiceNo=$D60)*1)&lt;COUNTA($E$6:W$6),"",INDEX(ItemCode,SMALL(IF($D60=InvoiceNo,IF(ItemCode&lt;&gt;$D$5,ROW(ItemCode)-1)),COUNTA($E$6:W$6)))),"")</f>
        <v/>
      </c>
      <c r="X60" t="str">
        <f t="array" ref="X60">IFERROR(IF(SUM((InvoiceNo=$D60)*1)&lt;COUNTA($E$6:X$6),"",INDEX(ItemCode,SMALL(IF($D60=InvoiceNo,IF(ItemCode&lt;&gt;$D$5,ROW(ItemCode)-1)),COUNTA($E$6:X$6)))),"")</f>
        <v/>
      </c>
      <c r="Y60" t="str">
        <f t="array" ref="Y60">IFERROR(IF(SUM((InvoiceNo=$D60)*1)&lt;COUNTA($E$6:Y$6),"",INDEX(ItemCode,SMALL(IF($D60=InvoiceNo,IF(ItemCode&lt;&gt;$D$5,ROW(ItemCode)-1)),COUNTA($E$6:Y$6)))),"")</f>
        <v/>
      </c>
      <c r="Z60" t="str">
        <f t="array" ref="Z60">IFERROR(IF(SUM((InvoiceNo=$D60)*1)&lt;COUNTA($E$6:Z$6),"",INDEX(ItemCode,SMALL(IF($D60=InvoiceNo,IF(ItemCode&lt;&gt;$D$5,ROW(ItemCode)-1)),COUNTA($E$6:Z$6)))),"")</f>
        <v/>
      </c>
      <c r="AA60" t="str">
        <f t="array" ref="AA60">IFERROR(IF(SUM((InvoiceNo=$D60)*1)&lt;COUNTA($E$6:AA$6),"",INDEX(ItemCode,SMALL(IF($D60=InvoiceNo,IF(ItemCode&lt;&gt;$D$5,ROW(ItemCode)-1)),COUNTA($E$6:AA$6)))),"")</f>
        <v/>
      </c>
      <c r="AB60" t="str">
        <f t="array" ref="AB60">IFERROR(IF(SUM((InvoiceNo=$D60)*1)&lt;COUNTA($E$6:AB$6),"",INDEX(ItemCode,SMALL(IF($D60=InvoiceNo,IF(ItemCode&lt;&gt;$D$5,ROW(ItemCode)-1)),COUNTA($E$6:AB$6)))),"")</f>
        <v/>
      </c>
      <c r="AC60" t="str">
        <f t="array" ref="AC60">IFERROR(IF(SUM((InvoiceNo=$D60)*1)&lt;COUNTA($E$6:AC$6),"",INDEX(ItemCode,SMALL(IF($D60=InvoiceNo,IF(ItemCode&lt;&gt;$D$5,ROW(ItemCode)-1)),COUNTA($E$6:AC$6)))),"")</f>
        <v/>
      </c>
      <c r="AD60" t="str">
        <f t="array" ref="AD60">IFERROR(IF(SUM((InvoiceNo=$D60)*1)&lt;COUNTA($E$6:AD$6),"",INDEX(ItemCode,SMALL(IF($D60=InvoiceNo,IF(ItemCode&lt;&gt;$D$5,ROW(ItemCode)-1)),COUNTA($E$6:AD$6)))),"")</f>
        <v/>
      </c>
      <c r="AE60" t="str">
        <f t="array" ref="AE60">IFERROR(IF(SUM((InvoiceNo=$D60)*1)&lt;COUNTA($E$6:AE$6),"",INDEX(ItemCode,SMALL(IF($D60=InvoiceNo,IF(ItemCode&lt;&gt;$D$5,ROW(ItemCode)-1)),COUNTA($E$6:AE$6)))),"")</f>
        <v/>
      </c>
      <c r="AF60" t="str">
        <f t="array" ref="AF60">IFERROR(IF(SUM((InvoiceNo=$D60)*1)&lt;COUNTA($E$6:AF$6),"",INDEX(ItemCode,SMALL(IF($D60=InvoiceNo,IF(ItemCode&lt;&gt;$D$5,ROW(ItemCode)-1)),COUNTA($E$6:AF$6)))),"")</f>
        <v/>
      </c>
      <c r="AG60" t="str">
        <f t="array" ref="AG60">IFERROR(IF(SUM((InvoiceNo=$D60)*1)&lt;COUNTA($E$6:AG$6),"",INDEX(ItemCode,SMALL(IF($D60=InvoiceNo,IF(ItemCode&lt;&gt;$D$5,ROW(ItemCode)-1)),COUNTA($E$6:AG$6)))),"")</f>
        <v/>
      </c>
      <c r="AH60" t="str">
        <f t="array" ref="AH60">IFERROR(IF(SUM((InvoiceNo=$D60)*1)&lt;COUNTA($E$6:AH$6),"",INDEX(ItemCode,SMALL(IF($D60=InvoiceNo,IF(ItemCode&lt;&gt;$D$5,ROW(ItemCode)-1)),COUNTA($E$6:AH$6)))),"")</f>
        <v/>
      </c>
      <c r="AI60" t="str">
        <f t="array" ref="AI60">IFERROR(IF(SUM((InvoiceNo=$D60)*1)&lt;COUNTA($E$6:AI$6),"",INDEX(ItemCode,SMALL(IF($D60=InvoiceNo,IF(ItemCode&lt;&gt;$D$5,ROW(ItemCode)-1)),COUNTA($E$6:AI$6)))),"")</f>
        <v/>
      </c>
      <c r="AJ60" t="str">
        <f t="array" ref="AJ60">IFERROR(IF(SUM((InvoiceNo=$D60)*1)&lt;COUNTA($E$6:AJ$6),"",INDEX(ItemCode,SMALL(IF($D60=InvoiceNo,IF(ItemCode&lt;&gt;$D$5,ROW(ItemCode)-1)),COUNTA($E$6:AJ$6)))),"")</f>
        <v/>
      </c>
      <c r="AK60" t="str">
        <f t="array" ref="AK60">IFERROR(IF(SUM((InvoiceNo=$D60)*1)&lt;COUNTA($E$6:AK$6),"",INDEX(ItemCode,SMALL(IF($D60=InvoiceNo,IF(ItemCode&lt;&gt;$D$5,ROW(ItemCode)-1)),COUNTA($E$6:AK$6)))),"")</f>
        <v/>
      </c>
      <c r="AL60" t="str">
        <f t="array" ref="AL60">IFERROR(IF(SUM((InvoiceNo=$D60)*1)&lt;COUNTA($E$6:AL$6),"",INDEX(ItemCode,SMALL(IF($D60=InvoiceNo,IF(ItemCode&lt;&gt;$D$5,ROW(ItemCode)-1)),COUNTA($E$6:AL$6)))),"")</f>
        <v/>
      </c>
      <c r="AM60" t="str">
        <f t="array" ref="AM60">IFERROR(IF(SUM((InvoiceNo=$D60)*1)&lt;COUNTA($E$6:AM$6),"",INDEX(ItemCode,SMALL(IF($D60=InvoiceNo,IF(ItemCode&lt;&gt;$D$5,ROW(ItemCode)-1)),COUNTA($E$6:AM$6)))),"")</f>
        <v/>
      </c>
      <c r="AN60" t="str">
        <f t="array" ref="AN60">IFERROR(IF(SUM((InvoiceNo=$D60)*1)&lt;COUNTA($E$6:AN$6),"",INDEX(ItemCode,SMALL(IF($D60=InvoiceNo,IF(ItemCode&lt;&gt;$D$5,ROW(ItemCode)-1)),COUNTA($E$6:AN$6)))),"")</f>
        <v/>
      </c>
      <c r="AO60" t="str">
        <f t="array" ref="AO60">IFERROR(IF(SUM((InvoiceNo=$D60)*1)&lt;COUNTA($E$6:AO$6),"",INDEX(ItemCode,SMALL(IF($D60=InvoiceNo,IF(ItemCode&lt;&gt;$D$5,ROW(ItemCode)-1)),COUNTA($E$6:AO$6)))),"")</f>
        <v/>
      </c>
      <c r="AP60" t="str">
        <f t="array" ref="AP60">IFERROR(IF(SUM((InvoiceNo=$D60)*1)&lt;COUNTA($E$6:AP$6),"",INDEX(ItemCode,SMALL(IF($D60=InvoiceNo,IF(ItemCode&lt;&gt;$D$5,ROW(ItemCode)-1)),COUNTA($E$6:AP$6)))),"")</f>
        <v/>
      </c>
      <c r="AQ60" t="str">
        <f t="array" ref="AQ60">IFERROR(IF(SUM((InvoiceNo=$D60)*1)&lt;COUNTA($E$6:AQ$6),"",INDEX(ItemCode,SMALL(IF($D60=InvoiceNo,IF(ItemCode&lt;&gt;$D$5,ROW(ItemCode)-1)),COUNTA($E$6:AQ$6)))),"")</f>
        <v/>
      </c>
      <c r="AR60" t="str">
        <f t="array" ref="AR60">IFERROR(IF(SUM((InvoiceNo=$D60)*1)&lt;COUNTA($E$6:AR$6),"",INDEX(ItemCode,SMALL(IF($D60=InvoiceNo,IF(ItemCode&lt;&gt;$D$5,ROW(ItemCode)-1)),COUNTA($E$6:AR$6)))),"")</f>
        <v/>
      </c>
    </row>
    <row r="61" spans="2:44" x14ac:dyDescent="0.55000000000000004">
      <c r="B61" t="str">
        <f t="array" ref="B61">IF(D61="","",INDEX(BillToName,MATCH(D61,InvoiceBill,0)))</f>
        <v/>
      </c>
      <c r="C61" t="str">
        <f t="array" ref="C61">IF(B61="","",SUM((B61=CustName)*(ItemCode='Model 1'!$D$5)*1))</f>
        <v/>
      </c>
      <c r="D61" t="str">
        <f t="array" ref="D61">IFERROR(INDEX(InvoiceNo,SMALL(IF(ItemCode=$D$5,ROW(InvoiceNo)-1),ROW(55:55))),"")</f>
        <v/>
      </c>
      <c r="E61" t="str">
        <f t="array" ref="E61">IFERROR(IF(SUM((InvoiceNo=$D61)*1)&lt;COUNTA($E$6:E$6),"",INDEX(ItemCode,SMALL(IF($D61=InvoiceNo,IF(ItemCode&lt;&gt;$D$5,ROW(ItemCode)-1)),COUNTA($E$6:E$6)))),"")</f>
        <v/>
      </c>
      <c r="F61" t="str">
        <f t="array" ref="F61">IFERROR(IF(SUM((InvoiceNo=$D61)*1)&lt;COUNTA($E$6:F$6),"",INDEX(ItemCode,SMALL(IF($D61=InvoiceNo,IF(ItemCode&lt;&gt;$D$5,ROW(ItemCode)-1)),COUNTA($E$6:F$6)))),"")</f>
        <v/>
      </c>
      <c r="G61" t="str">
        <f t="array" ref="G61">IFERROR(IF(SUM((InvoiceNo=$D61)*1)&lt;COUNTA($E$6:G$6),"",INDEX(ItemCode,SMALL(IF($D61=InvoiceNo,IF(ItemCode&lt;&gt;$D$5,ROW(ItemCode)-1)),COUNTA($E$6:G$6)))),"")</f>
        <v/>
      </c>
      <c r="H61" t="str">
        <f t="array" ref="H61">IFERROR(IF(SUM((InvoiceNo=$D61)*1)&lt;COUNTA($E$6:H$6),"",INDEX(ItemCode,SMALL(IF($D61=InvoiceNo,IF(ItemCode&lt;&gt;$D$5,ROW(ItemCode)-1)),COUNTA($E$6:H$6)))),"")</f>
        <v/>
      </c>
      <c r="I61" t="str">
        <f t="array" ref="I61">IFERROR(IF(SUM((InvoiceNo=$D61)*1)&lt;COUNTA($E$6:I$6),"",INDEX(ItemCode,SMALL(IF($D61=InvoiceNo,IF(ItemCode&lt;&gt;$D$5,ROW(ItemCode)-1)),COUNTA($E$6:I$6)))),"")</f>
        <v/>
      </c>
      <c r="J61" t="str">
        <f t="array" ref="J61">IFERROR(IF(SUM((InvoiceNo=$D61)*1)&lt;COUNTA($E$6:J$6),"",INDEX(ItemCode,SMALL(IF($D61=InvoiceNo,IF(ItemCode&lt;&gt;$D$5,ROW(ItemCode)-1)),COUNTA($E$6:J$6)))),"")</f>
        <v/>
      </c>
      <c r="K61" t="str">
        <f t="array" ref="K61">IFERROR(IF(SUM((InvoiceNo=$D61)*1)&lt;COUNTA($E$6:K$6),"",INDEX(ItemCode,SMALL(IF($D61=InvoiceNo,IF(ItemCode&lt;&gt;$D$5,ROW(ItemCode)-1)),COUNTA($E$6:K$6)))),"")</f>
        <v/>
      </c>
      <c r="L61" t="str">
        <f t="array" ref="L61">IFERROR(IF(SUM((InvoiceNo=$D61)*1)&lt;COUNTA($E$6:L$6),"",INDEX(ItemCode,SMALL(IF($D61=InvoiceNo,IF(ItemCode&lt;&gt;$D$5,ROW(ItemCode)-1)),COUNTA($E$6:L$6)))),"")</f>
        <v/>
      </c>
      <c r="M61" t="str">
        <f t="array" ref="M61">IFERROR(IF(SUM((InvoiceNo=$D61)*1)&lt;COUNTA($E$6:M$6),"",INDEX(ItemCode,SMALL(IF($D61=InvoiceNo,IF(ItemCode&lt;&gt;$D$5,ROW(ItemCode)-1)),COUNTA($E$6:M$6)))),"")</f>
        <v/>
      </c>
      <c r="N61" t="str">
        <f t="array" ref="N61">IFERROR(IF(SUM((InvoiceNo=$D61)*1)&lt;COUNTA($E$6:N$6),"",INDEX(ItemCode,SMALL(IF($D61=InvoiceNo,IF(ItemCode&lt;&gt;$D$5,ROW(ItemCode)-1)),COUNTA($E$6:N$6)))),"")</f>
        <v/>
      </c>
      <c r="O61" t="str">
        <f t="array" ref="O61">IFERROR(IF(SUM((InvoiceNo=$D61)*1)&lt;COUNTA($E$6:O$6),"",INDEX(ItemCode,SMALL(IF($D61=InvoiceNo,IF(ItemCode&lt;&gt;$D$5,ROW(ItemCode)-1)),COUNTA($E$6:O$6)))),"")</f>
        <v/>
      </c>
      <c r="P61" t="str">
        <f t="array" ref="P61">IFERROR(IF(SUM((InvoiceNo=$D61)*1)&lt;COUNTA($E$6:P$6),"",INDEX(ItemCode,SMALL(IF($D61=InvoiceNo,IF(ItemCode&lt;&gt;$D$5,ROW(ItemCode)-1)),COUNTA($E$6:P$6)))),"")</f>
        <v/>
      </c>
      <c r="Q61" t="str">
        <f t="array" ref="Q61">IFERROR(IF(SUM((InvoiceNo=$D61)*1)&lt;COUNTA($E$6:Q$6),"",INDEX(ItemCode,SMALL(IF($D61=InvoiceNo,IF(ItemCode&lt;&gt;$D$5,ROW(ItemCode)-1)),COUNTA($E$6:Q$6)))),"")</f>
        <v/>
      </c>
      <c r="R61" t="str">
        <f t="array" ref="R61">IFERROR(IF(SUM((InvoiceNo=$D61)*1)&lt;COUNTA($E$6:R$6),"",INDEX(ItemCode,SMALL(IF($D61=InvoiceNo,IF(ItemCode&lt;&gt;$D$5,ROW(ItemCode)-1)),COUNTA($E$6:R$6)))),"")</f>
        <v/>
      </c>
      <c r="S61" t="str">
        <f t="array" ref="S61">IFERROR(IF(SUM((InvoiceNo=$D61)*1)&lt;COUNTA($E$6:S$6),"",INDEX(ItemCode,SMALL(IF($D61=InvoiceNo,IF(ItemCode&lt;&gt;$D$5,ROW(ItemCode)-1)),COUNTA($E$6:S$6)))),"")</f>
        <v/>
      </c>
      <c r="T61" t="str">
        <f t="array" ref="T61">IFERROR(IF(SUM((InvoiceNo=$D61)*1)&lt;COUNTA($E$6:T$6),"",INDEX(ItemCode,SMALL(IF($D61=InvoiceNo,IF(ItemCode&lt;&gt;$D$5,ROW(ItemCode)-1)),COUNTA($E$6:T$6)))),"")</f>
        <v/>
      </c>
      <c r="U61" t="str">
        <f t="array" ref="U61">IFERROR(IF(SUM((InvoiceNo=$D61)*1)&lt;COUNTA($E$6:U$6),"",INDEX(ItemCode,SMALL(IF($D61=InvoiceNo,IF(ItemCode&lt;&gt;$D$5,ROW(ItemCode)-1)),COUNTA($E$6:U$6)))),"")</f>
        <v/>
      </c>
      <c r="V61" t="str">
        <f t="array" ref="V61">IFERROR(IF(SUM((InvoiceNo=$D61)*1)&lt;COUNTA($E$6:V$6),"",INDEX(ItemCode,SMALL(IF($D61=InvoiceNo,IF(ItemCode&lt;&gt;$D$5,ROW(ItemCode)-1)),COUNTA($E$6:V$6)))),"")</f>
        <v/>
      </c>
      <c r="W61" t="str">
        <f t="array" ref="W61">IFERROR(IF(SUM((InvoiceNo=$D61)*1)&lt;COUNTA($E$6:W$6),"",INDEX(ItemCode,SMALL(IF($D61=InvoiceNo,IF(ItemCode&lt;&gt;$D$5,ROW(ItemCode)-1)),COUNTA($E$6:W$6)))),"")</f>
        <v/>
      </c>
      <c r="X61" t="str">
        <f t="array" ref="X61">IFERROR(IF(SUM((InvoiceNo=$D61)*1)&lt;COUNTA($E$6:X$6),"",INDEX(ItemCode,SMALL(IF($D61=InvoiceNo,IF(ItemCode&lt;&gt;$D$5,ROW(ItemCode)-1)),COUNTA($E$6:X$6)))),"")</f>
        <v/>
      </c>
      <c r="Y61" t="str">
        <f t="array" ref="Y61">IFERROR(IF(SUM((InvoiceNo=$D61)*1)&lt;COUNTA($E$6:Y$6),"",INDEX(ItemCode,SMALL(IF($D61=InvoiceNo,IF(ItemCode&lt;&gt;$D$5,ROW(ItemCode)-1)),COUNTA($E$6:Y$6)))),"")</f>
        <v/>
      </c>
      <c r="Z61" t="str">
        <f t="array" ref="Z61">IFERROR(IF(SUM((InvoiceNo=$D61)*1)&lt;COUNTA($E$6:Z$6),"",INDEX(ItemCode,SMALL(IF($D61=InvoiceNo,IF(ItemCode&lt;&gt;$D$5,ROW(ItemCode)-1)),COUNTA($E$6:Z$6)))),"")</f>
        <v/>
      </c>
      <c r="AA61" t="str">
        <f t="array" ref="AA61">IFERROR(IF(SUM((InvoiceNo=$D61)*1)&lt;COUNTA($E$6:AA$6),"",INDEX(ItemCode,SMALL(IF($D61=InvoiceNo,IF(ItemCode&lt;&gt;$D$5,ROW(ItemCode)-1)),COUNTA($E$6:AA$6)))),"")</f>
        <v/>
      </c>
      <c r="AB61" t="str">
        <f t="array" ref="AB61">IFERROR(IF(SUM((InvoiceNo=$D61)*1)&lt;COUNTA($E$6:AB$6),"",INDEX(ItemCode,SMALL(IF($D61=InvoiceNo,IF(ItemCode&lt;&gt;$D$5,ROW(ItemCode)-1)),COUNTA($E$6:AB$6)))),"")</f>
        <v/>
      </c>
      <c r="AC61" t="str">
        <f t="array" ref="AC61">IFERROR(IF(SUM((InvoiceNo=$D61)*1)&lt;COUNTA($E$6:AC$6),"",INDEX(ItemCode,SMALL(IF($D61=InvoiceNo,IF(ItemCode&lt;&gt;$D$5,ROW(ItemCode)-1)),COUNTA($E$6:AC$6)))),"")</f>
        <v/>
      </c>
      <c r="AD61" t="str">
        <f t="array" ref="AD61">IFERROR(IF(SUM((InvoiceNo=$D61)*1)&lt;COUNTA($E$6:AD$6),"",INDEX(ItemCode,SMALL(IF($D61=InvoiceNo,IF(ItemCode&lt;&gt;$D$5,ROW(ItemCode)-1)),COUNTA($E$6:AD$6)))),"")</f>
        <v/>
      </c>
      <c r="AE61" t="str">
        <f t="array" ref="AE61">IFERROR(IF(SUM((InvoiceNo=$D61)*1)&lt;COUNTA($E$6:AE$6),"",INDEX(ItemCode,SMALL(IF($D61=InvoiceNo,IF(ItemCode&lt;&gt;$D$5,ROW(ItemCode)-1)),COUNTA($E$6:AE$6)))),"")</f>
        <v/>
      </c>
      <c r="AF61" t="str">
        <f t="array" ref="AF61">IFERROR(IF(SUM((InvoiceNo=$D61)*1)&lt;COUNTA($E$6:AF$6),"",INDEX(ItemCode,SMALL(IF($D61=InvoiceNo,IF(ItemCode&lt;&gt;$D$5,ROW(ItemCode)-1)),COUNTA($E$6:AF$6)))),"")</f>
        <v/>
      </c>
      <c r="AG61" t="str">
        <f t="array" ref="AG61">IFERROR(IF(SUM((InvoiceNo=$D61)*1)&lt;COUNTA($E$6:AG$6),"",INDEX(ItemCode,SMALL(IF($D61=InvoiceNo,IF(ItemCode&lt;&gt;$D$5,ROW(ItemCode)-1)),COUNTA($E$6:AG$6)))),"")</f>
        <v/>
      </c>
      <c r="AH61" t="str">
        <f t="array" ref="AH61">IFERROR(IF(SUM((InvoiceNo=$D61)*1)&lt;COUNTA($E$6:AH$6),"",INDEX(ItemCode,SMALL(IF($D61=InvoiceNo,IF(ItemCode&lt;&gt;$D$5,ROW(ItemCode)-1)),COUNTA($E$6:AH$6)))),"")</f>
        <v/>
      </c>
      <c r="AI61" t="str">
        <f t="array" ref="AI61">IFERROR(IF(SUM((InvoiceNo=$D61)*1)&lt;COUNTA($E$6:AI$6),"",INDEX(ItemCode,SMALL(IF($D61=InvoiceNo,IF(ItemCode&lt;&gt;$D$5,ROW(ItemCode)-1)),COUNTA($E$6:AI$6)))),"")</f>
        <v/>
      </c>
      <c r="AJ61" t="str">
        <f t="array" ref="AJ61">IFERROR(IF(SUM((InvoiceNo=$D61)*1)&lt;COUNTA($E$6:AJ$6),"",INDEX(ItemCode,SMALL(IF($D61=InvoiceNo,IF(ItemCode&lt;&gt;$D$5,ROW(ItemCode)-1)),COUNTA($E$6:AJ$6)))),"")</f>
        <v/>
      </c>
      <c r="AK61" t="str">
        <f t="array" ref="AK61">IFERROR(IF(SUM((InvoiceNo=$D61)*1)&lt;COUNTA($E$6:AK$6),"",INDEX(ItemCode,SMALL(IF($D61=InvoiceNo,IF(ItemCode&lt;&gt;$D$5,ROW(ItemCode)-1)),COUNTA($E$6:AK$6)))),"")</f>
        <v/>
      </c>
      <c r="AL61" t="str">
        <f t="array" ref="AL61">IFERROR(IF(SUM((InvoiceNo=$D61)*1)&lt;COUNTA($E$6:AL$6),"",INDEX(ItemCode,SMALL(IF($D61=InvoiceNo,IF(ItemCode&lt;&gt;$D$5,ROW(ItemCode)-1)),COUNTA($E$6:AL$6)))),"")</f>
        <v/>
      </c>
      <c r="AM61" t="str">
        <f t="array" ref="AM61">IFERROR(IF(SUM((InvoiceNo=$D61)*1)&lt;COUNTA($E$6:AM$6),"",INDEX(ItemCode,SMALL(IF($D61=InvoiceNo,IF(ItemCode&lt;&gt;$D$5,ROW(ItemCode)-1)),COUNTA($E$6:AM$6)))),"")</f>
        <v/>
      </c>
      <c r="AN61" t="str">
        <f t="array" ref="AN61">IFERROR(IF(SUM((InvoiceNo=$D61)*1)&lt;COUNTA($E$6:AN$6),"",INDEX(ItemCode,SMALL(IF($D61=InvoiceNo,IF(ItemCode&lt;&gt;$D$5,ROW(ItemCode)-1)),COUNTA($E$6:AN$6)))),"")</f>
        <v/>
      </c>
      <c r="AO61" t="str">
        <f t="array" ref="AO61">IFERROR(IF(SUM((InvoiceNo=$D61)*1)&lt;COUNTA($E$6:AO$6),"",INDEX(ItemCode,SMALL(IF($D61=InvoiceNo,IF(ItemCode&lt;&gt;$D$5,ROW(ItemCode)-1)),COUNTA($E$6:AO$6)))),"")</f>
        <v/>
      </c>
      <c r="AP61" t="str">
        <f t="array" ref="AP61">IFERROR(IF(SUM((InvoiceNo=$D61)*1)&lt;COUNTA($E$6:AP$6),"",INDEX(ItemCode,SMALL(IF($D61=InvoiceNo,IF(ItemCode&lt;&gt;$D$5,ROW(ItemCode)-1)),COUNTA($E$6:AP$6)))),"")</f>
        <v/>
      </c>
      <c r="AQ61" t="str">
        <f t="array" ref="AQ61">IFERROR(IF(SUM((InvoiceNo=$D61)*1)&lt;COUNTA($E$6:AQ$6),"",INDEX(ItemCode,SMALL(IF($D61=InvoiceNo,IF(ItemCode&lt;&gt;$D$5,ROW(ItemCode)-1)),COUNTA($E$6:AQ$6)))),"")</f>
        <v/>
      </c>
      <c r="AR61" t="str">
        <f t="array" ref="AR61">IFERROR(IF(SUM((InvoiceNo=$D61)*1)&lt;COUNTA($E$6:AR$6),"",INDEX(ItemCode,SMALL(IF($D61=InvoiceNo,IF(ItemCode&lt;&gt;$D$5,ROW(ItemCode)-1)),COUNTA($E$6:AR$6)))),"")</f>
        <v/>
      </c>
    </row>
    <row r="62" spans="2:44" x14ac:dyDescent="0.55000000000000004">
      <c r="B62" t="str">
        <f t="array" ref="B62">IF(D62="","",INDEX(BillToName,MATCH(D62,InvoiceBill,0)))</f>
        <v/>
      </c>
      <c r="C62" t="str">
        <f t="array" ref="C62">IF(B62="","",SUM((B62=CustName)*(ItemCode='Model 1'!$D$5)*1))</f>
        <v/>
      </c>
      <c r="D62" t="str">
        <f t="array" ref="D62">IFERROR(INDEX(InvoiceNo,SMALL(IF(ItemCode=$D$5,ROW(InvoiceNo)-1),ROW(56:56))),"")</f>
        <v/>
      </c>
      <c r="E62" t="str">
        <f t="array" ref="E62">IFERROR(IF(SUM((InvoiceNo=$D62)*1)&lt;COUNTA($E$6:E$6),"",INDEX(ItemCode,SMALL(IF($D62=InvoiceNo,IF(ItemCode&lt;&gt;$D$5,ROW(ItemCode)-1)),COUNTA($E$6:E$6)))),"")</f>
        <v/>
      </c>
      <c r="F62" t="str">
        <f t="array" ref="F62">IFERROR(IF(SUM((InvoiceNo=$D62)*1)&lt;COUNTA($E$6:F$6),"",INDEX(ItemCode,SMALL(IF($D62=InvoiceNo,IF(ItemCode&lt;&gt;$D$5,ROW(ItemCode)-1)),COUNTA($E$6:F$6)))),"")</f>
        <v/>
      </c>
      <c r="G62" t="str">
        <f t="array" ref="G62">IFERROR(IF(SUM((InvoiceNo=$D62)*1)&lt;COUNTA($E$6:G$6),"",INDEX(ItemCode,SMALL(IF($D62=InvoiceNo,IF(ItemCode&lt;&gt;$D$5,ROW(ItemCode)-1)),COUNTA($E$6:G$6)))),"")</f>
        <v/>
      </c>
      <c r="H62" t="str">
        <f t="array" ref="H62">IFERROR(IF(SUM((InvoiceNo=$D62)*1)&lt;COUNTA($E$6:H$6),"",INDEX(ItemCode,SMALL(IF($D62=InvoiceNo,IF(ItemCode&lt;&gt;$D$5,ROW(ItemCode)-1)),COUNTA($E$6:H$6)))),"")</f>
        <v/>
      </c>
      <c r="I62" t="str">
        <f t="array" ref="I62">IFERROR(IF(SUM((InvoiceNo=$D62)*1)&lt;COUNTA($E$6:I$6),"",INDEX(ItemCode,SMALL(IF($D62=InvoiceNo,IF(ItemCode&lt;&gt;$D$5,ROW(ItemCode)-1)),COUNTA($E$6:I$6)))),"")</f>
        <v/>
      </c>
      <c r="J62" t="str">
        <f t="array" ref="J62">IFERROR(IF(SUM((InvoiceNo=$D62)*1)&lt;COUNTA($E$6:J$6),"",INDEX(ItemCode,SMALL(IF($D62=InvoiceNo,IF(ItemCode&lt;&gt;$D$5,ROW(ItemCode)-1)),COUNTA($E$6:J$6)))),"")</f>
        <v/>
      </c>
      <c r="K62" t="str">
        <f t="array" ref="K62">IFERROR(IF(SUM((InvoiceNo=$D62)*1)&lt;COUNTA($E$6:K$6),"",INDEX(ItemCode,SMALL(IF($D62=InvoiceNo,IF(ItemCode&lt;&gt;$D$5,ROW(ItemCode)-1)),COUNTA($E$6:K$6)))),"")</f>
        <v/>
      </c>
      <c r="L62" t="str">
        <f t="array" ref="L62">IFERROR(IF(SUM((InvoiceNo=$D62)*1)&lt;COUNTA($E$6:L$6),"",INDEX(ItemCode,SMALL(IF($D62=InvoiceNo,IF(ItemCode&lt;&gt;$D$5,ROW(ItemCode)-1)),COUNTA($E$6:L$6)))),"")</f>
        <v/>
      </c>
      <c r="M62" t="str">
        <f t="array" ref="M62">IFERROR(IF(SUM((InvoiceNo=$D62)*1)&lt;COUNTA($E$6:M$6),"",INDEX(ItemCode,SMALL(IF($D62=InvoiceNo,IF(ItemCode&lt;&gt;$D$5,ROW(ItemCode)-1)),COUNTA($E$6:M$6)))),"")</f>
        <v/>
      </c>
      <c r="N62" t="str">
        <f t="array" ref="N62">IFERROR(IF(SUM((InvoiceNo=$D62)*1)&lt;COUNTA($E$6:N$6),"",INDEX(ItemCode,SMALL(IF($D62=InvoiceNo,IF(ItemCode&lt;&gt;$D$5,ROW(ItemCode)-1)),COUNTA($E$6:N$6)))),"")</f>
        <v/>
      </c>
      <c r="O62" t="str">
        <f t="array" ref="O62">IFERROR(IF(SUM((InvoiceNo=$D62)*1)&lt;COUNTA($E$6:O$6),"",INDEX(ItemCode,SMALL(IF($D62=InvoiceNo,IF(ItemCode&lt;&gt;$D$5,ROW(ItemCode)-1)),COUNTA($E$6:O$6)))),"")</f>
        <v/>
      </c>
      <c r="P62" t="str">
        <f t="array" ref="P62">IFERROR(IF(SUM((InvoiceNo=$D62)*1)&lt;COUNTA($E$6:P$6),"",INDEX(ItemCode,SMALL(IF($D62=InvoiceNo,IF(ItemCode&lt;&gt;$D$5,ROW(ItemCode)-1)),COUNTA($E$6:P$6)))),"")</f>
        <v/>
      </c>
      <c r="Q62" t="str">
        <f t="array" ref="Q62">IFERROR(IF(SUM((InvoiceNo=$D62)*1)&lt;COUNTA($E$6:Q$6),"",INDEX(ItemCode,SMALL(IF($D62=InvoiceNo,IF(ItemCode&lt;&gt;$D$5,ROW(ItemCode)-1)),COUNTA($E$6:Q$6)))),"")</f>
        <v/>
      </c>
      <c r="R62" t="str">
        <f t="array" ref="R62">IFERROR(IF(SUM((InvoiceNo=$D62)*1)&lt;COUNTA($E$6:R$6),"",INDEX(ItemCode,SMALL(IF($D62=InvoiceNo,IF(ItemCode&lt;&gt;$D$5,ROW(ItemCode)-1)),COUNTA($E$6:R$6)))),"")</f>
        <v/>
      </c>
      <c r="S62" t="str">
        <f t="array" ref="S62">IFERROR(IF(SUM((InvoiceNo=$D62)*1)&lt;COUNTA($E$6:S$6),"",INDEX(ItemCode,SMALL(IF($D62=InvoiceNo,IF(ItemCode&lt;&gt;$D$5,ROW(ItemCode)-1)),COUNTA($E$6:S$6)))),"")</f>
        <v/>
      </c>
      <c r="T62" t="str">
        <f t="array" ref="T62">IFERROR(IF(SUM((InvoiceNo=$D62)*1)&lt;COUNTA($E$6:T$6),"",INDEX(ItemCode,SMALL(IF($D62=InvoiceNo,IF(ItemCode&lt;&gt;$D$5,ROW(ItemCode)-1)),COUNTA($E$6:T$6)))),"")</f>
        <v/>
      </c>
      <c r="U62" t="str">
        <f t="array" ref="U62">IFERROR(IF(SUM((InvoiceNo=$D62)*1)&lt;COUNTA($E$6:U$6),"",INDEX(ItemCode,SMALL(IF($D62=InvoiceNo,IF(ItemCode&lt;&gt;$D$5,ROW(ItemCode)-1)),COUNTA($E$6:U$6)))),"")</f>
        <v/>
      </c>
      <c r="V62" t="str">
        <f t="array" ref="V62">IFERROR(IF(SUM((InvoiceNo=$D62)*1)&lt;COUNTA($E$6:V$6),"",INDEX(ItemCode,SMALL(IF($D62=InvoiceNo,IF(ItemCode&lt;&gt;$D$5,ROW(ItemCode)-1)),COUNTA($E$6:V$6)))),"")</f>
        <v/>
      </c>
      <c r="W62" t="str">
        <f t="array" ref="W62">IFERROR(IF(SUM((InvoiceNo=$D62)*1)&lt;COUNTA($E$6:W$6),"",INDEX(ItemCode,SMALL(IF($D62=InvoiceNo,IF(ItemCode&lt;&gt;$D$5,ROW(ItemCode)-1)),COUNTA($E$6:W$6)))),"")</f>
        <v/>
      </c>
      <c r="X62" t="str">
        <f t="array" ref="X62">IFERROR(IF(SUM((InvoiceNo=$D62)*1)&lt;COUNTA($E$6:X$6),"",INDEX(ItemCode,SMALL(IF($D62=InvoiceNo,IF(ItemCode&lt;&gt;$D$5,ROW(ItemCode)-1)),COUNTA($E$6:X$6)))),"")</f>
        <v/>
      </c>
      <c r="Y62" t="str">
        <f t="array" ref="Y62">IFERROR(IF(SUM((InvoiceNo=$D62)*1)&lt;COUNTA($E$6:Y$6),"",INDEX(ItemCode,SMALL(IF($D62=InvoiceNo,IF(ItemCode&lt;&gt;$D$5,ROW(ItemCode)-1)),COUNTA($E$6:Y$6)))),"")</f>
        <v/>
      </c>
      <c r="Z62" t="str">
        <f t="array" ref="Z62">IFERROR(IF(SUM((InvoiceNo=$D62)*1)&lt;COUNTA($E$6:Z$6),"",INDEX(ItemCode,SMALL(IF($D62=InvoiceNo,IF(ItemCode&lt;&gt;$D$5,ROW(ItemCode)-1)),COUNTA($E$6:Z$6)))),"")</f>
        <v/>
      </c>
      <c r="AA62" t="str">
        <f t="array" ref="AA62">IFERROR(IF(SUM((InvoiceNo=$D62)*1)&lt;COUNTA($E$6:AA$6),"",INDEX(ItemCode,SMALL(IF($D62=InvoiceNo,IF(ItemCode&lt;&gt;$D$5,ROW(ItemCode)-1)),COUNTA($E$6:AA$6)))),"")</f>
        <v/>
      </c>
      <c r="AB62" t="str">
        <f t="array" ref="AB62">IFERROR(IF(SUM((InvoiceNo=$D62)*1)&lt;COUNTA($E$6:AB$6),"",INDEX(ItemCode,SMALL(IF($D62=InvoiceNo,IF(ItemCode&lt;&gt;$D$5,ROW(ItemCode)-1)),COUNTA($E$6:AB$6)))),"")</f>
        <v/>
      </c>
      <c r="AC62" t="str">
        <f t="array" ref="AC62">IFERROR(IF(SUM((InvoiceNo=$D62)*1)&lt;COUNTA($E$6:AC$6),"",INDEX(ItemCode,SMALL(IF($D62=InvoiceNo,IF(ItemCode&lt;&gt;$D$5,ROW(ItemCode)-1)),COUNTA($E$6:AC$6)))),"")</f>
        <v/>
      </c>
      <c r="AD62" t="str">
        <f t="array" ref="AD62">IFERROR(IF(SUM((InvoiceNo=$D62)*1)&lt;COUNTA($E$6:AD$6),"",INDEX(ItemCode,SMALL(IF($D62=InvoiceNo,IF(ItemCode&lt;&gt;$D$5,ROW(ItemCode)-1)),COUNTA($E$6:AD$6)))),"")</f>
        <v/>
      </c>
      <c r="AE62" t="str">
        <f t="array" ref="AE62">IFERROR(IF(SUM((InvoiceNo=$D62)*1)&lt;COUNTA($E$6:AE$6),"",INDEX(ItemCode,SMALL(IF($D62=InvoiceNo,IF(ItemCode&lt;&gt;$D$5,ROW(ItemCode)-1)),COUNTA($E$6:AE$6)))),"")</f>
        <v/>
      </c>
      <c r="AF62" t="str">
        <f t="array" ref="AF62">IFERROR(IF(SUM((InvoiceNo=$D62)*1)&lt;COUNTA($E$6:AF$6),"",INDEX(ItemCode,SMALL(IF($D62=InvoiceNo,IF(ItemCode&lt;&gt;$D$5,ROW(ItemCode)-1)),COUNTA($E$6:AF$6)))),"")</f>
        <v/>
      </c>
      <c r="AG62" t="str">
        <f t="array" ref="AG62">IFERROR(IF(SUM((InvoiceNo=$D62)*1)&lt;COUNTA($E$6:AG$6),"",INDEX(ItemCode,SMALL(IF($D62=InvoiceNo,IF(ItemCode&lt;&gt;$D$5,ROW(ItemCode)-1)),COUNTA($E$6:AG$6)))),"")</f>
        <v/>
      </c>
      <c r="AH62" t="str">
        <f t="array" ref="AH62">IFERROR(IF(SUM((InvoiceNo=$D62)*1)&lt;COUNTA($E$6:AH$6),"",INDEX(ItemCode,SMALL(IF($D62=InvoiceNo,IF(ItemCode&lt;&gt;$D$5,ROW(ItemCode)-1)),COUNTA($E$6:AH$6)))),"")</f>
        <v/>
      </c>
      <c r="AI62" t="str">
        <f t="array" ref="AI62">IFERROR(IF(SUM((InvoiceNo=$D62)*1)&lt;COUNTA($E$6:AI$6),"",INDEX(ItemCode,SMALL(IF($D62=InvoiceNo,IF(ItemCode&lt;&gt;$D$5,ROW(ItemCode)-1)),COUNTA($E$6:AI$6)))),"")</f>
        <v/>
      </c>
      <c r="AJ62" t="str">
        <f t="array" ref="AJ62">IFERROR(IF(SUM((InvoiceNo=$D62)*1)&lt;COUNTA($E$6:AJ$6),"",INDEX(ItemCode,SMALL(IF($D62=InvoiceNo,IF(ItemCode&lt;&gt;$D$5,ROW(ItemCode)-1)),COUNTA($E$6:AJ$6)))),"")</f>
        <v/>
      </c>
      <c r="AK62" t="str">
        <f t="array" ref="AK62">IFERROR(IF(SUM((InvoiceNo=$D62)*1)&lt;COUNTA($E$6:AK$6),"",INDEX(ItemCode,SMALL(IF($D62=InvoiceNo,IF(ItemCode&lt;&gt;$D$5,ROW(ItemCode)-1)),COUNTA($E$6:AK$6)))),"")</f>
        <v/>
      </c>
      <c r="AL62" t="str">
        <f t="array" ref="AL62">IFERROR(IF(SUM((InvoiceNo=$D62)*1)&lt;COUNTA($E$6:AL$6),"",INDEX(ItemCode,SMALL(IF($D62=InvoiceNo,IF(ItemCode&lt;&gt;$D$5,ROW(ItemCode)-1)),COUNTA($E$6:AL$6)))),"")</f>
        <v/>
      </c>
      <c r="AM62" t="str">
        <f t="array" ref="AM62">IFERROR(IF(SUM((InvoiceNo=$D62)*1)&lt;COUNTA($E$6:AM$6),"",INDEX(ItemCode,SMALL(IF($D62=InvoiceNo,IF(ItemCode&lt;&gt;$D$5,ROW(ItemCode)-1)),COUNTA($E$6:AM$6)))),"")</f>
        <v/>
      </c>
      <c r="AN62" t="str">
        <f t="array" ref="AN62">IFERROR(IF(SUM((InvoiceNo=$D62)*1)&lt;COUNTA($E$6:AN$6),"",INDEX(ItemCode,SMALL(IF($D62=InvoiceNo,IF(ItemCode&lt;&gt;$D$5,ROW(ItemCode)-1)),COUNTA($E$6:AN$6)))),"")</f>
        <v/>
      </c>
      <c r="AO62" t="str">
        <f t="array" ref="AO62">IFERROR(IF(SUM((InvoiceNo=$D62)*1)&lt;COUNTA($E$6:AO$6),"",INDEX(ItemCode,SMALL(IF($D62=InvoiceNo,IF(ItemCode&lt;&gt;$D$5,ROW(ItemCode)-1)),COUNTA($E$6:AO$6)))),"")</f>
        <v/>
      </c>
      <c r="AP62" t="str">
        <f t="array" ref="AP62">IFERROR(IF(SUM((InvoiceNo=$D62)*1)&lt;COUNTA($E$6:AP$6),"",INDEX(ItemCode,SMALL(IF($D62=InvoiceNo,IF(ItemCode&lt;&gt;$D$5,ROW(ItemCode)-1)),COUNTA($E$6:AP$6)))),"")</f>
        <v/>
      </c>
      <c r="AQ62" t="str">
        <f t="array" ref="AQ62">IFERROR(IF(SUM((InvoiceNo=$D62)*1)&lt;COUNTA($E$6:AQ$6),"",INDEX(ItemCode,SMALL(IF($D62=InvoiceNo,IF(ItemCode&lt;&gt;$D$5,ROW(ItemCode)-1)),COUNTA($E$6:AQ$6)))),"")</f>
        <v/>
      </c>
      <c r="AR62" t="str">
        <f t="array" ref="AR62">IFERROR(IF(SUM((InvoiceNo=$D62)*1)&lt;COUNTA($E$6:AR$6),"",INDEX(ItemCode,SMALL(IF($D62=InvoiceNo,IF(ItemCode&lt;&gt;$D$5,ROW(ItemCode)-1)),COUNTA($E$6:AR$6)))),"")</f>
        <v/>
      </c>
    </row>
    <row r="63" spans="2:44" x14ac:dyDescent="0.55000000000000004">
      <c r="B63" t="str">
        <f t="array" ref="B63">IF(D63="","",INDEX(BillToName,MATCH(D63,InvoiceBill,0)))</f>
        <v/>
      </c>
      <c r="C63" t="str">
        <f t="array" ref="C63">IF(B63="","",SUM((B63=CustName)*(ItemCode='Model 1'!$D$5)*1))</f>
        <v/>
      </c>
      <c r="D63" t="str">
        <f t="array" ref="D63">IFERROR(INDEX(InvoiceNo,SMALL(IF(ItemCode=$D$5,ROW(InvoiceNo)-1),ROW(57:57))),"")</f>
        <v/>
      </c>
      <c r="E63" t="str">
        <f t="array" ref="E63">IFERROR(IF(SUM((InvoiceNo=$D63)*1)&lt;COUNTA($E$6:E$6),"",INDEX(ItemCode,SMALL(IF($D63=InvoiceNo,IF(ItemCode&lt;&gt;$D$5,ROW(ItemCode)-1)),COUNTA($E$6:E$6)))),"")</f>
        <v/>
      </c>
      <c r="F63" t="str">
        <f t="array" ref="F63">IFERROR(IF(SUM((InvoiceNo=$D63)*1)&lt;COUNTA($E$6:F$6),"",INDEX(ItemCode,SMALL(IF($D63=InvoiceNo,IF(ItemCode&lt;&gt;$D$5,ROW(ItemCode)-1)),COUNTA($E$6:F$6)))),"")</f>
        <v/>
      </c>
      <c r="G63" t="str">
        <f t="array" ref="G63">IFERROR(IF(SUM((InvoiceNo=$D63)*1)&lt;COUNTA($E$6:G$6),"",INDEX(ItemCode,SMALL(IF($D63=InvoiceNo,IF(ItemCode&lt;&gt;$D$5,ROW(ItemCode)-1)),COUNTA($E$6:G$6)))),"")</f>
        <v/>
      </c>
      <c r="H63" t="str">
        <f t="array" ref="H63">IFERROR(IF(SUM((InvoiceNo=$D63)*1)&lt;COUNTA($E$6:H$6),"",INDEX(ItemCode,SMALL(IF($D63=InvoiceNo,IF(ItemCode&lt;&gt;$D$5,ROW(ItemCode)-1)),COUNTA($E$6:H$6)))),"")</f>
        <v/>
      </c>
      <c r="I63" t="str">
        <f t="array" ref="I63">IFERROR(IF(SUM((InvoiceNo=$D63)*1)&lt;COUNTA($E$6:I$6),"",INDEX(ItemCode,SMALL(IF($D63=InvoiceNo,IF(ItemCode&lt;&gt;$D$5,ROW(ItemCode)-1)),COUNTA($E$6:I$6)))),"")</f>
        <v/>
      </c>
      <c r="J63" t="str">
        <f t="array" ref="J63">IFERROR(IF(SUM((InvoiceNo=$D63)*1)&lt;COUNTA($E$6:J$6),"",INDEX(ItemCode,SMALL(IF($D63=InvoiceNo,IF(ItemCode&lt;&gt;$D$5,ROW(ItemCode)-1)),COUNTA($E$6:J$6)))),"")</f>
        <v/>
      </c>
      <c r="K63" t="str">
        <f t="array" ref="K63">IFERROR(IF(SUM((InvoiceNo=$D63)*1)&lt;COUNTA($E$6:K$6),"",INDEX(ItemCode,SMALL(IF($D63=InvoiceNo,IF(ItemCode&lt;&gt;$D$5,ROW(ItemCode)-1)),COUNTA($E$6:K$6)))),"")</f>
        <v/>
      </c>
      <c r="L63" t="str">
        <f t="array" ref="L63">IFERROR(IF(SUM((InvoiceNo=$D63)*1)&lt;COUNTA($E$6:L$6),"",INDEX(ItemCode,SMALL(IF($D63=InvoiceNo,IF(ItemCode&lt;&gt;$D$5,ROW(ItemCode)-1)),COUNTA($E$6:L$6)))),"")</f>
        <v/>
      </c>
      <c r="M63" t="str">
        <f t="array" ref="M63">IFERROR(IF(SUM((InvoiceNo=$D63)*1)&lt;COUNTA($E$6:M$6),"",INDEX(ItemCode,SMALL(IF($D63=InvoiceNo,IF(ItemCode&lt;&gt;$D$5,ROW(ItemCode)-1)),COUNTA($E$6:M$6)))),"")</f>
        <v/>
      </c>
      <c r="N63" t="str">
        <f t="array" ref="N63">IFERROR(IF(SUM((InvoiceNo=$D63)*1)&lt;COUNTA($E$6:N$6),"",INDEX(ItemCode,SMALL(IF($D63=InvoiceNo,IF(ItemCode&lt;&gt;$D$5,ROW(ItemCode)-1)),COUNTA($E$6:N$6)))),"")</f>
        <v/>
      </c>
      <c r="O63" t="str">
        <f t="array" ref="O63">IFERROR(IF(SUM((InvoiceNo=$D63)*1)&lt;COUNTA($E$6:O$6),"",INDEX(ItemCode,SMALL(IF($D63=InvoiceNo,IF(ItemCode&lt;&gt;$D$5,ROW(ItemCode)-1)),COUNTA($E$6:O$6)))),"")</f>
        <v/>
      </c>
      <c r="P63" t="str">
        <f t="array" ref="P63">IFERROR(IF(SUM((InvoiceNo=$D63)*1)&lt;COUNTA($E$6:P$6),"",INDEX(ItemCode,SMALL(IF($D63=InvoiceNo,IF(ItemCode&lt;&gt;$D$5,ROW(ItemCode)-1)),COUNTA($E$6:P$6)))),"")</f>
        <v/>
      </c>
      <c r="Q63" t="str">
        <f t="array" ref="Q63">IFERROR(IF(SUM((InvoiceNo=$D63)*1)&lt;COUNTA($E$6:Q$6),"",INDEX(ItemCode,SMALL(IF($D63=InvoiceNo,IF(ItemCode&lt;&gt;$D$5,ROW(ItemCode)-1)),COUNTA($E$6:Q$6)))),"")</f>
        <v/>
      </c>
      <c r="R63" t="str">
        <f t="array" ref="R63">IFERROR(IF(SUM((InvoiceNo=$D63)*1)&lt;COUNTA($E$6:R$6),"",INDEX(ItemCode,SMALL(IF($D63=InvoiceNo,IF(ItemCode&lt;&gt;$D$5,ROW(ItemCode)-1)),COUNTA($E$6:R$6)))),"")</f>
        <v/>
      </c>
      <c r="S63" t="str">
        <f t="array" ref="S63">IFERROR(IF(SUM((InvoiceNo=$D63)*1)&lt;COUNTA($E$6:S$6),"",INDEX(ItemCode,SMALL(IF($D63=InvoiceNo,IF(ItemCode&lt;&gt;$D$5,ROW(ItemCode)-1)),COUNTA($E$6:S$6)))),"")</f>
        <v/>
      </c>
      <c r="T63" t="str">
        <f t="array" ref="T63">IFERROR(IF(SUM((InvoiceNo=$D63)*1)&lt;COUNTA($E$6:T$6),"",INDEX(ItemCode,SMALL(IF($D63=InvoiceNo,IF(ItemCode&lt;&gt;$D$5,ROW(ItemCode)-1)),COUNTA($E$6:T$6)))),"")</f>
        <v/>
      </c>
      <c r="U63" t="str">
        <f t="array" ref="U63">IFERROR(IF(SUM((InvoiceNo=$D63)*1)&lt;COUNTA($E$6:U$6),"",INDEX(ItemCode,SMALL(IF($D63=InvoiceNo,IF(ItemCode&lt;&gt;$D$5,ROW(ItemCode)-1)),COUNTA($E$6:U$6)))),"")</f>
        <v/>
      </c>
      <c r="V63" t="str">
        <f t="array" ref="V63">IFERROR(IF(SUM((InvoiceNo=$D63)*1)&lt;COUNTA($E$6:V$6),"",INDEX(ItemCode,SMALL(IF($D63=InvoiceNo,IF(ItemCode&lt;&gt;$D$5,ROW(ItemCode)-1)),COUNTA($E$6:V$6)))),"")</f>
        <v/>
      </c>
      <c r="W63" t="str">
        <f t="array" ref="W63">IFERROR(IF(SUM((InvoiceNo=$D63)*1)&lt;COUNTA($E$6:W$6),"",INDEX(ItemCode,SMALL(IF($D63=InvoiceNo,IF(ItemCode&lt;&gt;$D$5,ROW(ItemCode)-1)),COUNTA($E$6:W$6)))),"")</f>
        <v/>
      </c>
      <c r="X63" t="str">
        <f t="array" ref="X63">IFERROR(IF(SUM((InvoiceNo=$D63)*1)&lt;COUNTA($E$6:X$6),"",INDEX(ItemCode,SMALL(IF($D63=InvoiceNo,IF(ItemCode&lt;&gt;$D$5,ROW(ItemCode)-1)),COUNTA($E$6:X$6)))),"")</f>
        <v/>
      </c>
      <c r="Y63" t="str">
        <f t="array" ref="Y63">IFERROR(IF(SUM((InvoiceNo=$D63)*1)&lt;COUNTA($E$6:Y$6),"",INDEX(ItemCode,SMALL(IF($D63=InvoiceNo,IF(ItemCode&lt;&gt;$D$5,ROW(ItemCode)-1)),COUNTA($E$6:Y$6)))),"")</f>
        <v/>
      </c>
      <c r="Z63" t="str">
        <f t="array" ref="Z63">IFERROR(IF(SUM((InvoiceNo=$D63)*1)&lt;COUNTA($E$6:Z$6),"",INDEX(ItemCode,SMALL(IF($D63=InvoiceNo,IF(ItemCode&lt;&gt;$D$5,ROW(ItemCode)-1)),COUNTA($E$6:Z$6)))),"")</f>
        <v/>
      </c>
      <c r="AA63" t="str">
        <f t="array" ref="AA63">IFERROR(IF(SUM((InvoiceNo=$D63)*1)&lt;COUNTA($E$6:AA$6),"",INDEX(ItemCode,SMALL(IF($D63=InvoiceNo,IF(ItemCode&lt;&gt;$D$5,ROW(ItemCode)-1)),COUNTA($E$6:AA$6)))),"")</f>
        <v/>
      </c>
      <c r="AB63" t="str">
        <f t="array" ref="AB63">IFERROR(IF(SUM((InvoiceNo=$D63)*1)&lt;COUNTA($E$6:AB$6),"",INDEX(ItemCode,SMALL(IF($D63=InvoiceNo,IF(ItemCode&lt;&gt;$D$5,ROW(ItemCode)-1)),COUNTA($E$6:AB$6)))),"")</f>
        <v/>
      </c>
      <c r="AC63" t="str">
        <f t="array" ref="AC63">IFERROR(IF(SUM((InvoiceNo=$D63)*1)&lt;COUNTA($E$6:AC$6),"",INDEX(ItemCode,SMALL(IF($D63=InvoiceNo,IF(ItemCode&lt;&gt;$D$5,ROW(ItemCode)-1)),COUNTA($E$6:AC$6)))),"")</f>
        <v/>
      </c>
      <c r="AD63" t="str">
        <f t="array" ref="AD63">IFERROR(IF(SUM((InvoiceNo=$D63)*1)&lt;COUNTA($E$6:AD$6),"",INDEX(ItemCode,SMALL(IF($D63=InvoiceNo,IF(ItemCode&lt;&gt;$D$5,ROW(ItemCode)-1)),COUNTA($E$6:AD$6)))),"")</f>
        <v/>
      </c>
      <c r="AE63" t="str">
        <f t="array" ref="AE63">IFERROR(IF(SUM((InvoiceNo=$D63)*1)&lt;COUNTA($E$6:AE$6),"",INDEX(ItemCode,SMALL(IF($D63=InvoiceNo,IF(ItemCode&lt;&gt;$D$5,ROW(ItemCode)-1)),COUNTA($E$6:AE$6)))),"")</f>
        <v/>
      </c>
      <c r="AF63" t="str">
        <f t="array" ref="AF63">IFERROR(IF(SUM((InvoiceNo=$D63)*1)&lt;COUNTA($E$6:AF$6),"",INDEX(ItemCode,SMALL(IF($D63=InvoiceNo,IF(ItemCode&lt;&gt;$D$5,ROW(ItemCode)-1)),COUNTA($E$6:AF$6)))),"")</f>
        <v/>
      </c>
      <c r="AG63" t="str">
        <f t="array" ref="AG63">IFERROR(IF(SUM((InvoiceNo=$D63)*1)&lt;COUNTA($E$6:AG$6),"",INDEX(ItemCode,SMALL(IF($D63=InvoiceNo,IF(ItemCode&lt;&gt;$D$5,ROW(ItemCode)-1)),COUNTA($E$6:AG$6)))),"")</f>
        <v/>
      </c>
      <c r="AH63" t="str">
        <f t="array" ref="AH63">IFERROR(IF(SUM((InvoiceNo=$D63)*1)&lt;COUNTA($E$6:AH$6),"",INDEX(ItemCode,SMALL(IF($D63=InvoiceNo,IF(ItemCode&lt;&gt;$D$5,ROW(ItemCode)-1)),COUNTA($E$6:AH$6)))),"")</f>
        <v/>
      </c>
      <c r="AI63" t="str">
        <f t="array" ref="AI63">IFERROR(IF(SUM((InvoiceNo=$D63)*1)&lt;COUNTA($E$6:AI$6),"",INDEX(ItemCode,SMALL(IF($D63=InvoiceNo,IF(ItemCode&lt;&gt;$D$5,ROW(ItemCode)-1)),COUNTA($E$6:AI$6)))),"")</f>
        <v/>
      </c>
      <c r="AJ63" t="str">
        <f t="array" ref="AJ63">IFERROR(IF(SUM((InvoiceNo=$D63)*1)&lt;COUNTA($E$6:AJ$6),"",INDEX(ItemCode,SMALL(IF($D63=InvoiceNo,IF(ItemCode&lt;&gt;$D$5,ROW(ItemCode)-1)),COUNTA($E$6:AJ$6)))),"")</f>
        <v/>
      </c>
      <c r="AK63" t="str">
        <f t="array" ref="AK63">IFERROR(IF(SUM((InvoiceNo=$D63)*1)&lt;COUNTA($E$6:AK$6),"",INDEX(ItemCode,SMALL(IF($D63=InvoiceNo,IF(ItemCode&lt;&gt;$D$5,ROW(ItemCode)-1)),COUNTA($E$6:AK$6)))),"")</f>
        <v/>
      </c>
      <c r="AL63" t="str">
        <f t="array" ref="AL63">IFERROR(IF(SUM((InvoiceNo=$D63)*1)&lt;COUNTA($E$6:AL$6),"",INDEX(ItemCode,SMALL(IF($D63=InvoiceNo,IF(ItemCode&lt;&gt;$D$5,ROW(ItemCode)-1)),COUNTA($E$6:AL$6)))),"")</f>
        <v/>
      </c>
      <c r="AM63" t="str">
        <f t="array" ref="AM63">IFERROR(IF(SUM((InvoiceNo=$D63)*1)&lt;COUNTA($E$6:AM$6),"",INDEX(ItemCode,SMALL(IF($D63=InvoiceNo,IF(ItemCode&lt;&gt;$D$5,ROW(ItemCode)-1)),COUNTA($E$6:AM$6)))),"")</f>
        <v/>
      </c>
      <c r="AN63" t="str">
        <f t="array" ref="AN63">IFERROR(IF(SUM((InvoiceNo=$D63)*1)&lt;COUNTA($E$6:AN$6),"",INDEX(ItemCode,SMALL(IF($D63=InvoiceNo,IF(ItemCode&lt;&gt;$D$5,ROW(ItemCode)-1)),COUNTA($E$6:AN$6)))),"")</f>
        <v/>
      </c>
      <c r="AO63" t="str">
        <f t="array" ref="AO63">IFERROR(IF(SUM((InvoiceNo=$D63)*1)&lt;COUNTA($E$6:AO$6),"",INDEX(ItemCode,SMALL(IF($D63=InvoiceNo,IF(ItemCode&lt;&gt;$D$5,ROW(ItemCode)-1)),COUNTA($E$6:AO$6)))),"")</f>
        <v/>
      </c>
      <c r="AP63" t="str">
        <f t="array" ref="AP63">IFERROR(IF(SUM((InvoiceNo=$D63)*1)&lt;COUNTA($E$6:AP$6),"",INDEX(ItemCode,SMALL(IF($D63=InvoiceNo,IF(ItemCode&lt;&gt;$D$5,ROW(ItemCode)-1)),COUNTA($E$6:AP$6)))),"")</f>
        <v/>
      </c>
      <c r="AQ63" t="str">
        <f t="array" ref="AQ63">IFERROR(IF(SUM((InvoiceNo=$D63)*1)&lt;COUNTA($E$6:AQ$6),"",INDEX(ItemCode,SMALL(IF($D63=InvoiceNo,IF(ItemCode&lt;&gt;$D$5,ROW(ItemCode)-1)),COUNTA($E$6:AQ$6)))),"")</f>
        <v/>
      </c>
      <c r="AR63" t="str">
        <f t="array" ref="AR63">IFERROR(IF(SUM((InvoiceNo=$D63)*1)&lt;COUNTA($E$6:AR$6),"",INDEX(ItemCode,SMALL(IF($D63=InvoiceNo,IF(ItemCode&lt;&gt;$D$5,ROW(ItemCode)-1)),COUNTA($E$6:AR$6)))),"")</f>
        <v/>
      </c>
    </row>
    <row r="64" spans="2:44" x14ac:dyDescent="0.55000000000000004">
      <c r="B64" t="str">
        <f t="array" ref="B64">IF(D64="","",INDEX(BillToName,MATCH(D64,InvoiceBill,0)))</f>
        <v/>
      </c>
      <c r="C64" t="str">
        <f t="array" ref="C64">IF(B64="","",SUM((B64=CustName)*(ItemCode='Model 1'!$D$5)*1))</f>
        <v/>
      </c>
      <c r="D64" t="str">
        <f t="array" ref="D64">IFERROR(INDEX(InvoiceNo,SMALL(IF(ItemCode=$D$5,ROW(InvoiceNo)-1),ROW(58:58))),"")</f>
        <v/>
      </c>
      <c r="E64" t="str">
        <f t="array" ref="E64">IFERROR(IF(SUM((InvoiceNo=$D64)*1)&lt;COUNTA($E$6:E$6),"",INDEX(ItemCode,SMALL(IF($D64=InvoiceNo,IF(ItemCode&lt;&gt;$D$5,ROW(ItemCode)-1)),COUNTA($E$6:E$6)))),"")</f>
        <v/>
      </c>
      <c r="F64" t="str">
        <f t="array" ref="F64">IFERROR(IF(SUM((InvoiceNo=$D64)*1)&lt;COUNTA($E$6:F$6),"",INDEX(ItemCode,SMALL(IF($D64=InvoiceNo,IF(ItemCode&lt;&gt;$D$5,ROW(ItemCode)-1)),COUNTA($E$6:F$6)))),"")</f>
        <v/>
      </c>
      <c r="G64" t="str">
        <f t="array" ref="G64">IFERROR(IF(SUM((InvoiceNo=$D64)*1)&lt;COUNTA($E$6:G$6),"",INDEX(ItemCode,SMALL(IF($D64=InvoiceNo,IF(ItemCode&lt;&gt;$D$5,ROW(ItemCode)-1)),COUNTA($E$6:G$6)))),"")</f>
        <v/>
      </c>
      <c r="H64" t="str">
        <f t="array" ref="H64">IFERROR(IF(SUM((InvoiceNo=$D64)*1)&lt;COUNTA($E$6:H$6),"",INDEX(ItemCode,SMALL(IF($D64=InvoiceNo,IF(ItemCode&lt;&gt;$D$5,ROW(ItemCode)-1)),COUNTA($E$6:H$6)))),"")</f>
        <v/>
      </c>
      <c r="I64" t="str">
        <f t="array" ref="I64">IFERROR(IF(SUM((InvoiceNo=$D64)*1)&lt;COUNTA($E$6:I$6),"",INDEX(ItemCode,SMALL(IF($D64=InvoiceNo,IF(ItemCode&lt;&gt;$D$5,ROW(ItemCode)-1)),COUNTA($E$6:I$6)))),"")</f>
        <v/>
      </c>
      <c r="J64" t="str">
        <f t="array" ref="J64">IFERROR(IF(SUM((InvoiceNo=$D64)*1)&lt;COUNTA($E$6:J$6),"",INDEX(ItemCode,SMALL(IF($D64=InvoiceNo,IF(ItemCode&lt;&gt;$D$5,ROW(ItemCode)-1)),COUNTA($E$6:J$6)))),"")</f>
        <v/>
      </c>
      <c r="K64" t="str">
        <f t="array" ref="K64">IFERROR(IF(SUM((InvoiceNo=$D64)*1)&lt;COUNTA($E$6:K$6),"",INDEX(ItemCode,SMALL(IF($D64=InvoiceNo,IF(ItemCode&lt;&gt;$D$5,ROW(ItemCode)-1)),COUNTA($E$6:K$6)))),"")</f>
        <v/>
      </c>
      <c r="L64" t="str">
        <f t="array" ref="L64">IFERROR(IF(SUM((InvoiceNo=$D64)*1)&lt;COUNTA($E$6:L$6),"",INDEX(ItemCode,SMALL(IF($D64=InvoiceNo,IF(ItemCode&lt;&gt;$D$5,ROW(ItemCode)-1)),COUNTA($E$6:L$6)))),"")</f>
        <v/>
      </c>
      <c r="M64" t="str">
        <f t="array" ref="M64">IFERROR(IF(SUM((InvoiceNo=$D64)*1)&lt;COUNTA($E$6:M$6),"",INDEX(ItemCode,SMALL(IF($D64=InvoiceNo,IF(ItemCode&lt;&gt;$D$5,ROW(ItemCode)-1)),COUNTA($E$6:M$6)))),"")</f>
        <v/>
      </c>
      <c r="N64" t="str">
        <f t="array" ref="N64">IFERROR(IF(SUM((InvoiceNo=$D64)*1)&lt;COUNTA($E$6:N$6),"",INDEX(ItemCode,SMALL(IF($D64=InvoiceNo,IF(ItemCode&lt;&gt;$D$5,ROW(ItemCode)-1)),COUNTA($E$6:N$6)))),"")</f>
        <v/>
      </c>
      <c r="O64" t="str">
        <f t="array" ref="O64">IFERROR(IF(SUM((InvoiceNo=$D64)*1)&lt;COUNTA($E$6:O$6),"",INDEX(ItemCode,SMALL(IF($D64=InvoiceNo,IF(ItemCode&lt;&gt;$D$5,ROW(ItemCode)-1)),COUNTA($E$6:O$6)))),"")</f>
        <v/>
      </c>
      <c r="P64" t="str">
        <f t="array" ref="P64">IFERROR(IF(SUM((InvoiceNo=$D64)*1)&lt;COUNTA($E$6:P$6),"",INDEX(ItemCode,SMALL(IF($D64=InvoiceNo,IF(ItemCode&lt;&gt;$D$5,ROW(ItemCode)-1)),COUNTA($E$6:P$6)))),"")</f>
        <v/>
      </c>
      <c r="Q64" t="str">
        <f t="array" ref="Q64">IFERROR(IF(SUM((InvoiceNo=$D64)*1)&lt;COUNTA($E$6:Q$6),"",INDEX(ItemCode,SMALL(IF($D64=InvoiceNo,IF(ItemCode&lt;&gt;$D$5,ROW(ItemCode)-1)),COUNTA($E$6:Q$6)))),"")</f>
        <v/>
      </c>
      <c r="R64" t="str">
        <f t="array" ref="R64">IFERROR(IF(SUM((InvoiceNo=$D64)*1)&lt;COUNTA($E$6:R$6),"",INDEX(ItemCode,SMALL(IF($D64=InvoiceNo,IF(ItemCode&lt;&gt;$D$5,ROW(ItemCode)-1)),COUNTA($E$6:R$6)))),"")</f>
        <v/>
      </c>
      <c r="S64" t="str">
        <f t="array" ref="S64">IFERROR(IF(SUM((InvoiceNo=$D64)*1)&lt;COUNTA($E$6:S$6),"",INDEX(ItemCode,SMALL(IF($D64=InvoiceNo,IF(ItemCode&lt;&gt;$D$5,ROW(ItemCode)-1)),COUNTA($E$6:S$6)))),"")</f>
        <v/>
      </c>
      <c r="T64" t="str">
        <f t="array" ref="T64">IFERROR(IF(SUM((InvoiceNo=$D64)*1)&lt;COUNTA($E$6:T$6),"",INDEX(ItemCode,SMALL(IF($D64=InvoiceNo,IF(ItemCode&lt;&gt;$D$5,ROW(ItemCode)-1)),COUNTA($E$6:T$6)))),"")</f>
        <v/>
      </c>
      <c r="U64" t="str">
        <f t="array" ref="U64">IFERROR(IF(SUM((InvoiceNo=$D64)*1)&lt;COUNTA($E$6:U$6),"",INDEX(ItemCode,SMALL(IF($D64=InvoiceNo,IF(ItemCode&lt;&gt;$D$5,ROW(ItemCode)-1)),COUNTA($E$6:U$6)))),"")</f>
        <v/>
      </c>
      <c r="V64" t="str">
        <f t="array" ref="V64">IFERROR(IF(SUM((InvoiceNo=$D64)*1)&lt;COUNTA($E$6:V$6),"",INDEX(ItemCode,SMALL(IF($D64=InvoiceNo,IF(ItemCode&lt;&gt;$D$5,ROW(ItemCode)-1)),COUNTA($E$6:V$6)))),"")</f>
        <v/>
      </c>
      <c r="W64" t="str">
        <f t="array" ref="W64">IFERROR(IF(SUM((InvoiceNo=$D64)*1)&lt;COUNTA($E$6:W$6),"",INDEX(ItemCode,SMALL(IF($D64=InvoiceNo,IF(ItemCode&lt;&gt;$D$5,ROW(ItemCode)-1)),COUNTA($E$6:W$6)))),"")</f>
        <v/>
      </c>
      <c r="X64" t="str">
        <f t="array" ref="X64">IFERROR(IF(SUM((InvoiceNo=$D64)*1)&lt;COUNTA($E$6:X$6),"",INDEX(ItemCode,SMALL(IF($D64=InvoiceNo,IF(ItemCode&lt;&gt;$D$5,ROW(ItemCode)-1)),COUNTA($E$6:X$6)))),"")</f>
        <v/>
      </c>
      <c r="Y64" t="str">
        <f t="array" ref="Y64">IFERROR(IF(SUM((InvoiceNo=$D64)*1)&lt;COUNTA($E$6:Y$6),"",INDEX(ItemCode,SMALL(IF($D64=InvoiceNo,IF(ItemCode&lt;&gt;$D$5,ROW(ItemCode)-1)),COUNTA($E$6:Y$6)))),"")</f>
        <v/>
      </c>
      <c r="Z64" t="str">
        <f t="array" ref="Z64">IFERROR(IF(SUM((InvoiceNo=$D64)*1)&lt;COUNTA($E$6:Z$6),"",INDEX(ItemCode,SMALL(IF($D64=InvoiceNo,IF(ItemCode&lt;&gt;$D$5,ROW(ItemCode)-1)),COUNTA($E$6:Z$6)))),"")</f>
        <v/>
      </c>
      <c r="AA64" t="str">
        <f t="array" ref="AA64">IFERROR(IF(SUM((InvoiceNo=$D64)*1)&lt;COUNTA($E$6:AA$6),"",INDEX(ItemCode,SMALL(IF($D64=InvoiceNo,IF(ItemCode&lt;&gt;$D$5,ROW(ItemCode)-1)),COUNTA($E$6:AA$6)))),"")</f>
        <v/>
      </c>
      <c r="AB64" t="str">
        <f t="array" ref="AB64">IFERROR(IF(SUM((InvoiceNo=$D64)*1)&lt;COUNTA($E$6:AB$6),"",INDEX(ItemCode,SMALL(IF($D64=InvoiceNo,IF(ItemCode&lt;&gt;$D$5,ROW(ItemCode)-1)),COUNTA($E$6:AB$6)))),"")</f>
        <v/>
      </c>
      <c r="AC64" t="str">
        <f t="array" ref="AC64">IFERROR(IF(SUM((InvoiceNo=$D64)*1)&lt;COUNTA($E$6:AC$6),"",INDEX(ItemCode,SMALL(IF($D64=InvoiceNo,IF(ItemCode&lt;&gt;$D$5,ROW(ItemCode)-1)),COUNTA($E$6:AC$6)))),"")</f>
        <v/>
      </c>
      <c r="AD64" t="str">
        <f t="array" ref="AD64">IFERROR(IF(SUM((InvoiceNo=$D64)*1)&lt;COUNTA($E$6:AD$6),"",INDEX(ItemCode,SMALL(IF($D64=InvoiceNo,IF(ItemCode&lt;&gt;$D$5,ROW(ItemCode)-1)),COUNTA($E$6:AD$6)))),"")</f>
        <v/>
      </c>
      <c r="AE64" t="str">
        <f t="array" ref="AE64">IFERROR(IF(SUM((InvoiceNo=$D64)*1)&lt;COUNTA($E$6:AE$6),"",INDEX(ItemCode,SMALL(IF($D64=InvoiceNo,IF(ItemCode&lt;&gt;$D$5,ROW(ItemCode)-1)),COUNTA($E$6:AE$6)))),"")</f>
        <v/>
      </c>
      <c r="AF64" t="str">
        <f t="array" ref="AF64">IFERROR(IF(SUM((InvoiceNo=$D64)*1)&lt;COUNTA($E$6:AF$6),"",INDEX(ItemCode,SMALL(IF($D64=InvoiceNo,IF(ItemCode&lt;&gt;$D$5,ROW(ItemCode)-1)),COUNTA($E$6:AF$6)))),"")</f>
        <v/>
      </c>
      <c r="AG64" t="str">
        <f t="array" ref="AG64">IFERROR(IF(SUM((InvoiceNo=$D64)*1)&lt;COUNTA($E$6:AG$6),"",INDEX(ItemCode,SMALL(IF($D64=InvoiceNo,IF(ItemCode&lt;&gt;$D$5,ROW(ItemCode)-1)),COUNTA($E$6:AG$6)))),"")</f>
        <v/>
      </c>
      <c r="AH64" t="str">
        <f t="array" ref="AH64">IFERROR(IF(SUM((InvoiceNo=$D64)*1)&lt;COUNTA($E$6:AH$6),"",INDEX(ItemCode,SMALL(IF($D64=InvoiceNo,IF(ItemCode&lt;&gt;$D$5,ROW(ItemCode)-1)),COUNTA($E$6:AH$6)))),"")</f>
        <v/>
      </c>
      <c r="AI64" t="str">
        <f t="array" ref="AI64">IFERROR(IF(SUM((InvoiceNo=$D64)*1)&lt;COUNTA($E$6:AI$6),"",INDEX(ItemCode,SMALL(IF($D64=InvoiceNo,IF(ItemCode&lt;&gt;$D$5,ROW(ItemCode)-1)),COUNTA($E$6:AI$6)))),"")</f>
        <v/>
      </c>
      <c r="AJ64" t="str">
        <f t="array" ref="AJ64">IFERROR(IF(SUM((InvoiceNo=$D64)*1)&lt;COUNTA($E$6:AJ$6),"",INDEX(ItemCode,SMALL(IF($D64=InvoiceNo,IF(ItemCode&lt;&gt;$D$5,ROW(ItemCode)-1)),COUNTA($E$6:AJ$6)))),"")</f>
        <v/>
      </c>
      <c r="AK64" t="str">
        <f t="array" ref="AK64">IFERROR(IF(SUM((InvoiceNo=$D64)*1)&lt;COUNTA($E$6:AK$6),"",INDEX(ItemCode,SMALL(IF($D64=InvoiceNo,IF(ItemCode&lt;&gt;$D$5,ROW(ItemCode)-1)),COUNTA($E$6:AK$6)))),"")</f>
        <v/>
      </c>
      <c r="AL64" t="str">
        <f t="array" ref="AL64">IFERROR(IF(SUM((InvoiceNo=$D64)*1)&lt;COUNTA($E$6:AL$6),"",INDEX(ItemCode,SMALL(IF($D64=InvoiceNo,IF(ItemCode&lt;&gt;$D$5,ROW(ItemCode)-1)),COUNTA($E$6:AL$6)))),"")</f>
        <v/>
      </c>
      <c r="AM64" t="str">
        <f t="array" ref="AM64">IFERROR(IF(SUM((InvoiceNo=$D64)*1)&lt;COUNTA($E$6:AM$6),"",INDEX(ItemCode,SMALL(IF($D64=InvoiceNo,IF(ItemCode&lt;&gt;$D$5,ROW(ItemCode)-1)),COUNTA($E$6:AM$6)))),"")</f>
        <v/>
      </c>
      <c r="AN64" t="str">
        <f t="array" ref="AN64">IFERROR(IF(SUM((InvoiceNo=$D64)*1)&lt;COUNTA($E$6:AN$6),"",INDEX(ItemCode,SMALL(IF($D64=InvoiceNo,IF(ItemCode&lt;&gt;$D$5,ROW(ItemCode)-1)),COUNTA($E$6:AN$6)))),"")</f>
        <v/>
      </c>
      <c r="AO64" t="str">
        <f t="array" ref="AO64">IFERROR(IF(SUM((InvoiceNo=$D64)*1)&lt;COUNTA($E$6:AO$6),"",INDEX(ItemCode,SMALL(IF($D64=InvoiceNo,IF(ItemCode&lt;&gt;$D$5,ROW(ItemCode)-1)),COUNTA($E$6:AO$6)))),"")</f>
        <v/>
      </c>
      <c r="AP64" t="str">
        <f t="array" ref="AP64">IFERROR(IF(SUM((InvoiceNo=$D64)*1)&lt;COUNTA($E$6:AP$6),"",INDEX(ItemCode,SMALL(IF($D64=InvoiceNo,IF(ItemCode&lt;&gt;$D$5,ROW(ItemCode)-1)),COUNTA($E$6:AP$6)))),"")</f>
        <v/>
      </c>
      <c r="AQ64" t="str">
        <f t="array" ref="AQ64">IFERROR(IF(SUM((InvoiceNo=$D64)*1)&lt;COUNTA($E$6:AQ$6),"",INDEX(ItemCode,SMALL(IF($D64=InvoiceNo,IF(ItemCode&lt;&gt;$D$5,ROW(ItemCode)-1)),COUNTA($E$6:AQ$6)))),"")</f>
        <v/>
      </c>
      <c r="AR64" t="str">
        <f t="array" ref="AR64">IFERROR(IF(SUM((InvoiceNo=$D64)*1)&lt;COUNTA($E$6:AR$6),"",INDEX(ItemCode,SMALL(IF($D64=InvoiceNo,IF(ItemCode&lt;&gt;$D$5,ROW(ItemCode)-1)),COUNTA($E$6:AR$6)))),"")</f>
        <v/>
      </c>
    </row>
    <row r="65" spans="2:44" x14ac:dyDescent="0.55000000000000004">
      <c r="B65" t="str">
        <f t="array" ref="B65">IF(D65="","",INDEX(BillToName,MATCH(D65,InvoiceBill,0)))</f>
        <v/>
      </c>
      <c r="C65" t="str">
        <f t="array" ref="C65">IF(B65="","",SUM((B65=CustName)*(ItemCode='Model 1'!$D$5)*1))</f>
        <v/>
      </c>
      <c r="D65" t="str">
        <f t="array" ref="D65">IFERROR(INDEX(InvoiceNo,SMALL(IF(ItemCode=$D$5,ROW(InvoiceNo)-1),ROW(59:59))),"")</f>
        <v/>
      </c>
      <c r="E65" t="str">
        <f t="array" ref="E65">IFERROR(IF(SUM((InvoiceNo=$D65)*1)&lt;COUNTA($E$6:E$6),"",INDEX(ItemCode,SMALL(IF($D65=InvoiceNo,IF(ItemCode&lt;&gt;$D$5,ROW(ItemCode)-1)),COUNTA($E$6:E$6)))),"")</f>
        <v/>
      </c>
      <c r="F65" t="str">
        <f t="array" ref="F65">IFERROR(IF(SUM((InvoiceNo=$D65)*1)&lt;COUNTA($E$6:F$6),"",INDEX(ItemCode,SMALL(IF($D65=InvoiceNo,IF(ItemCode&lt;&gt;$D$5,ROW(ItemCode)-1)),COUNTA($E$6:F$6)))),"")</f>
        <v/>
      </c>
      <c r="G65" t="str">
        <f t="array" ref="G65">IFERROR(IF(SUM((InvoiceNo=$D65)*1)&lt;COUNTA($E$6:G$6),"",INDEX(ItemCode,SMALL(IF($D65=InvoiceNo,IF(ItemCode&lt;&gt;$D$5,ROW(ItemCode)-1)),COUNTA($E$6:G$6)))),"")</f>
        <v/>
      </c>
      <c r="H65" t="str">
        <f t="array" ref="H65">IFERROR(IF(SUM((InvoiceNo=$D65)*1)&lt;COUNTA($E$6:H$6),"",INDEX(ItemCode,SMALL(IF($D65=InvoiceNo,IF(ItemCode&lt;&gt;$D$5,ROW(ItemCode)-1)),COUNTA($E$6:H$6)))),"")</f>
        <v/>
      </c>
      <c r="I65" t="str">
        <f t="array" ref="I65">IFERROR(IF(SUM((InvoiceNo=$D65)*1)&lt;COUNTA($E$6:I$6),"",INDEX(ItemCode,SMALL(IF($D65=InvoiceNo,IF(ItemCode&lt;&gt;$D$5,ROW(ItemCode)-1)),COUNTA($E$6:I$6)))),"")</f>
        <v/>
      </c>
      <c r="J65" t="str">
        <f t="array" ref="J65">IFERROR(IF(SUM((InvoiceNo=$D65)*1)&lt;COUNTA($E$6:J$6),"",INDEX(ItemCode,SMALL(IF($D65=InvoiceNo,IF(ItemCode&lt;&gt;$D$5,ROW(ItemCode)-1)),COUNTA($E$6:J$6)))),"")</f>
        <v/>
      </c>
      <c r="K65" t="str">
        <f t="array" ref="K65">IFERROR(IF(SUM((InvoiceNo=$D65)*1)&lt;COUNTA($E$6:K$6),"",INDEX(ItemCode,SMALL(IF($D65=InvoiceNo,IF(ItemCode&lt;&gt;$D$5,ROW(ItemCode)-1)),COUNTA($E$6:K$6)))),"")</f>
        <v/>
      </c>
      <c r="L65" t="str">
        <f t="array" ref="L65">IFERROR(IF(SUM((InvoiceNo=$D65)*1)&lt;COUNTA($E$6:L$6),"",INDEX(ItemCode,SMALL(IF($D65=InvoiceNo,IF(ItemCode&lt;&gt;$D$5,ROW(ItemCode)-1)),COUNTA($E$6:L$6)))),"")</f>
        <v/>
      </c>
      <c r="M65" t="str">
        <f t="array" ref="M65">IFERROR(IF(SUM((InvoiceNo=$D65)*1)&lt;COUNTA($E$6:M$6),"",INDEX(ItemCode,SMALL(IF($D65=InvoiceNo,IF(ItemCode&lt;&gt;$D$5,ROW(ItemCode)-1)),COUNTA($E$6:M$6)))),"")</f>
        <v/>
      </c>
      <c r="N65" t="str">
        <f t="array" ref="N65">IFERROR(IF(SUM((InvoiceNo=$D65)*1)&lt;COUNTA($E$6:N$6),"",INDEX(ItemCode,SMALL(IF($D65=InvoiceNo,IF(ItemCode&lt;&gt;$D$5,ROW(ItemCode)-1)),COUNTA($E$6:N$6)))),"")</f>
        <v/>
      </c>
      <c r="O65" t="str">
        <f t="array" ref="O65">IFERROR(IF(SUM((InvoiceNo=$D65)*1)&lt;COUNTA($E$6:O$6),"",INDEX(ItemCode,SMALL(IF($D65=InvoiceNo,IF(ItemCode&lt;&gt;$D$5,ROW(ItemCode)-1)),COUNTA($E$6:O$6)))),"")</f>
        <v/>
      </c>
      <c r="P65" t="str">
        <f t="array" ref="P65">IFERROR(IF(SUM((InvoiceNo=$D65)*1)&lt;COUNTA($E$6:P$6),"",INDEX(ItemCode,SMALL(IF($D65=InvoiceNo,IF(ItemCode&lt;&gt;$D$5,ROW(ItemCode)-1)),COUNTA($E$6:P$6)))),"")</f>
        <v/>
      </c>
      <c r="Q65" t="str">
        <f t="array" ref="Q65">IFERROR(IF(SUM((InvoiceNo=$D65)*1)&lt;COUNTA($E$6:Q$6),"",INDEX(ItemCode,SMALL(IF($D65=InvoiceNo,IF(ItemCode&lt;&gt;$D$5,ROW(ItemCode)-1)),COUNTA($E$6:Q$6)))),"")</f>
        <v/>
      </c>
      <c r="R65" t="str">
        <f t="array" ref="R65">IFERROR(IF(SUM((InvoiceNo=$D65)*1)&lt;COUNTA($E$6:R$6),"",INDEX(ItemCode,SMALL(IF($D65=InvoiceNo,IF(ItemCode&lt;&gt;$D$5,ROW(ItemCode)-1)),COUNTA($E$6:R$6)))),"")</f>
        <v/>
      </c>
      <c r="S65" t="str">
        <f t="array" ref="S65">IFERROR(IF(SUM((InvoiceNo=$D65)*1)&lt;COUNTA($E$6:S$6),"",INDEX(ItemCode,SMALL(IF($D65=InvoiceNo,IF(ItemCode&lt;&gt;$D$5,ROW(ItemCode)-1)),COUNTA($E$6:S$6)))),"")</f>
        <v/>
      </c>
      <c r="T65" t="str">
        <f t="array" ref="T65">IFERROR(IF(SUM((InvoiceNo=$D65)*1)&lt;COUNTA($E$6:T$6),"",INDEX(ItemCode,SMALL(IF($D65=InvoiceNo,IF(ItemCode&lt;&gt;$D$5,ROW(ItemCode)-1)),COUNTA($E$6:T$6)))),"")</f>
        <v/>
      </c>
      <c r="U65" t="str">
        <f t="array" ref="U65">IFERROR(IF(SUM((InvoiceNo=$D65)*1)&lt;COUNTA($E$6:U$6),"",INDEX(ItemCode,SMALL(IF($D65=InvoiceNo,IF(ItemCode&lt;&gt;$D$5,ROW(ItemCode)-1)),COUNTA($E$6:U$6)))),"")</f>
        <v/>
      </c>
      <c r="V65" t="str">
        <f t="array" ref="V65">IFERROR(IF(SUM((InvoiceNo=$D65)*1)&lt;COUNTA($E$6:V$6),"",INDEX(ItemCode,SMALL(IF($D65=InvoiceNo,IF(ItemCode&lt;&gt;$D$5,ROW(ItemCode)-1)),COUNTA($E$6:V$6)))),"")</f>
        <v/>
      </c>
      <c r="W65" t="str">
        <f t="array" ref="W65">IFERROR(IF(SUM((InvoiceNo=$D65)*1)&lt;COUNTA($E$6:W$6),"",INDEX(ItemCode,SMALL(IF($D65=InvoiceNo,IF(ItemCode&lt;&gt;$D$5,ROW(ItemCode)-1)),COUNTA($E$6:W$6)))),"")</f>
        <v/>
      </c>
      <c r="X65" t="str">
        <f t="array" ref="X65">IFERROR(IF(SUM((InvoiceNo=$D65)*1)&lt;COUNTA($E$6:X$6),"",INDEX(ItemCode,SMALL(IF($D65=InvoiceNo,IF(ItemCode&lt;&gt;$D$5,ROW(ItemCode)-1)),COUNTA($E$6:X$6)))),"")</f>
        <v/>
      </c>
      <c r="Y65" t="str">
        <f t="array" ref="Y65">IFERROR(IF(SUM((InvoiceNo=$D65)*1)&lt;COUNTA($E$6:Y$6),"",INDEX(ItemCode,SMALL(IF($D65=InvoiceNo,IF(ItemCode&lt;&gt;$D$5,ROW(ItemCode)-1)),COUNTA($E$6:Y$6)))),"")</f>
        <v/>
      </c>
      <c r="Z65" t="str">
        <f t="array" ref="Z65">IFERROR(IF(SUM((InvoiceNo=$D65)*1)&lt;COUNTA($E$6:Z$6),"",INDEX(ItemCode,SMALL(IF($D65=InvoiceNo,IF(ItemCode&lt;&gt;$D$5,ROW(ItemCode)-1)),COUNTA($E$6:Z$6)))),"")</f>
        <v/>
      </c>
      <c r="AA65" t="str">
        <f t="array" ref="AA65">IFERROR(IF(SUM((InvoiceNo=$D65)*1)&lt;COUNTA($E$6:AA$6),"",INDEX(ItemCode,SMALL(IF($D65=InvoiceNo,IF(ItemCode&lt;&gt;$D$5,ROW(ItemCode)-1)),COUNTA($E$6:AA$6)))),"")</f>
        <v/>
      </c>
      <c r="AB65" t="str">
        <f t="array" ref="AB65">IFERROR(IF(SUM((InvoiceNo=$D65)*1)&lt;COUNTA($E$6:AB$6),"",INDEX(ItemCode,SMALL(IF($D65=InvoiceNo,IF(ItemCode&lt;&gt;$D$5,ROW(ItemCode)-1)),COUNTA($E$6:AB$6)))),"")</f>
        <v/>
      </c>
      <c r="AC65" t="str">
        <f t="array" ref="AC65">IFERROR(IF(SUM((InvoiceNo=$D65)*1)&lt;COUNTA($E$6:AC$6),"",INDEX(ItemCode,SMALL(IF($D65=InvoiceNo,IF(ItemCode&lt;&gt;$D$5,ROW(ItemCode)-1)),COUNTA($E$6:AC$6)))),"")</f>
        <v/>
      </c>
      <c r="AD65" t="str">
        <f t="array" ref="AD65">IFERROR(IF(SUM((InvoiceNo=$D65)*1)&lt;COUNTA($E$6:AD$6),"",INDEX(ItemCode,SMALL(IF($D65=InvoiceNo,IF(ItemCode&lt;&gt;$D$5,ROW(ItemCode)-1)),COUNTA($E$6:AD$6)))),"")</f>
        <v/>
      </c>
      <c r="AE65" t="str">
        <f t="array" ref="AE65">IFERROR(IF(SUM((InvoiceNo=$D65)*1)&lt;COUNTA($E$6:AE$6),"",INDEX(ItemCode,SMALL(IF($D65=InvoiceNo,IF(ItemCode&lt;&gt;$D$5,ROW(ItemCode)-1)),COUNTA($E$6:AE$6)))),"")</f>
        <v/>
      </c>
      <c r="AF65" t="str">
        <f t="array" ref="AF65">IFERROR(IF(SUM((InvoiceNo=$D65)*1)&lt;COUNTA($E$6:AF$6),"",INDEX(ItemCode,SMALL(IF($D65=InvoiceNo,IF(ItemCode&lt;&gt;$D$5,ROW(ItemCode)-1)),COUNTA($E$6:AF$6)))),"")</f>
        <v/>
      </c>
      <c r="AG65" t="str">
        <f t="array" ref="AG65">IFERROR(IF(SUM((InvoiceNo=$D65)*1)&lt;COUNTA($E$6:AG$6),"",INDEX(ItemCode,SMALL(IF($D65=InvoiceNo,IF(ItemCode&lt;&gt;$D$5,ROW(ItemCode)-1)),COUNTA($E$6:AG$6)))),"")</f>
        <v/>
      </c>
      <c r="AH65" t="str">
        <f t="array" ref="AH65">IFERROR(IF(SUM((InvoiceNo=$D65)*1)&lt;COUNTA($E$6:AH$6),"",INDEX(ItemCode,SMALL(IF($D65=InvoiceNo,IF(ItemCode&lt;&gt;$D$5,ROW(ItemCode)-1)),COUNTA($E$6:AH$6)))),"")</f>
        <v/>
      </c>
      <c r="AI65" t="str">
        <f t="array" ref="AI65">IFERROR(IF(SUM((InvoiceNo=$D65)*1)&lt;COUNTA($E$6:AI$6),"",INDEX(ItemCode,SMALL(IF($D65=InvoiceNo,IF(ItemCode&lt;&gt;$D$5,ROW(ItemCode)-1)),COUNTA($E$6:AI$6)))),"")</f>
        <v/>
      </c>
      <c r="AJ65" t="str">
        <f t="array" ref="AJ65">IFERROR(IF(SUM((InvoiceNo=$D65)*1)&lt;COUNTA($E$6:AJ$6),"",INDEX(ItemCode,SMALL(IF($D65=InvoiceNo,IF(ItemCode&lt;&gt;$D$5,ROW(ItemCode)-1)),COUNTA($E$6:AJ$6)))),"")</f>
        <v/>
      </c>
      <c r="AK65" t="str">
        <f t="array" ref="AK65">IFERROR(IF(SUM((InvoiceNo=$D65)*1)&lt;COUNTA($E$6:AK$6),"",INDEX(ItemCode,SMALL(IF($D65=InvoiceNo,IF(ItemCode&lt;&gt;$D$5,ROW(ItemCode)-1)),COUNTA($E$6:AK$6)))),"")</f>
        <v/>
      </c>
      <c r="AL65" t="str">
        <f t="array" ref="AL65">IFERROR(IF(SUM((InvoiceNo=$D65)*1)&lt;COUNTA($E$6:AL$6),"",INDEX(ItemCode,SMALL(IF($D65=InvoiceNo,IF(ItemCode&lt;&gt;$D$5,ROW(ItemCode)-1)),COUNTA($E$6:AL$6)))),"")</f>
        <v/>
      </c>
      <c r="AM65" t="str">
        <f t="array" ref="AM65">IFERROR(IF(SUM((InvoiceNo=$D65)*1)&lt;COUNTA($E$6:AM$6),"",INDEX(ItemCode,SMALL(IF($D65=InvoiceNo,IF(ItemCode&lt;&gt;$D$5,ROW(ItemCode)-1)),COUNTA($E$6:AM$6)))),"")</f>
        <v/>
      </c>
      <c r="AN65" t="str">
        <f t="array" ref="AN65">IFERROR(IF(SUM((InvoiceNo=$D65)*1)&lt;COUNTA($E$6:AN$6),"",INDEX(ItemCode,SMALL(IF($D65=InvoiceNo,IF(ItemCode&lt;&gt;$D$5,ROW(ItemCode)-1)),COUNTA($E$6:AN$6)))),"")</f>
        <v/>
      </c>
      <c r="AO65" t="str">
        <f t="array" ref="AO65">IFERROR(IF(SUM((InvoiceNo=$D65)*1)&lt;COUNTA($E$6:AO$6),"",INDEX(ItemCode,SMALL(IF($D65=InvoiceNo,IF(ItemCode&lt;&gt;$D$5,ROW(ItemCode)-1)),COUNTA($E$6:AO$6)))),"")</f>
        <v/>
      </c>
      <c r="AP65" t="str">
        <f t="array" ref="AP65">IFERROR(IF(SUM((InvoiceNo=$D65)*1)&lt;COUNTA($E$6:AP$6),"",INDEX(ItemCode,SMALL(IF($D65=InvoiceNo,IF(ItemCode&lt;&gt;$D$5,ROW(ItemCode)-1)),COUNTA($E$6:AP$6)))),"")</f>
        <v/>
      </c>
      <c r="AQ65" t="str">
        <f t="array" ref="AQ65">IFERROR(IF(SUM((InvoiceNo=$D65)*1)&lt;COUNTA($E$6:AQ$6),"",INDEX(ItemCode,SMALL(IF($D65=InvoiceNo,IF(ItemCode&lt;&gt;$D$5,ROW(ItemCode)-1)),COUNTA($E$6:AQ$6)))),"")</f>
        <v/>
      </c>
      <c r="AR65" t="str">
        <f t="array" ref="AR65">IFERROR(IF(SUM((InvoiceNo=$D65)*1)&lt;COUNTA($E$6:AR$6),"",INDEX(ItemCode,SMALL(IF($D65=InvoiceNo,IF(ItemCode&lt;&gt;$D$5,ROW(ItemCode)-1)),COUNTA($E$6:AR$6)))),"")</f>
        <v/>
      </c>
    </row>
    <row r="66" spans="2:44" x14ac:dyDescent="0.55000000000000004">
      <c r="B66" t="str">
        <f t="array" ref="B66">IF(D66="","",INDEX(BillToName,MATCH(D66,InvoiceBill,0)))</f>
        <v/>
      </c>
      <c r="C66" t="str">
        <f t="array" ref="C66">IF(B66="","",SUM((B66=CustName)*(ItemCode='Model 1'!$D$5)*1))</f>
        <v/>
      </c>
      <c r="D66" t="str">
        <f t="array" ref="D66">IFERROR(INDEX(InvoiceNo,SMALL(IF(ItemCode=$D$5,ROW(InvoiceNo)-1),ROW(60:60))),"")</f>
        <v/>
      </c>
      <c r="E66" t="str">
        <f t="array" ref="E66">IFERROR(IF(SUM((InvoiceNo=$D66)*1)&lt;COUNTA($E$6:E$6),"",INDEX(ItemCode,SMALL(IF($D66=InvoiceNo,IF(ItemCode&lt;&gt;$D$5,ROW(ItemCode)-1)),COUNTA($E$6:E$6)))),"")</f>
        <v/>
      </c>
      <c r="F66" t="str">
        <f t="array" ref="F66">IFERROR(IF(SUM((InvoiceNo=$D66)*1)&lt;COUNTA($E$6:F$6),"",INDEX(ItemCode,SMALL(IF($D66=InvoiceNo,IF(ItemCode&lt;&gt;$D$5,ROW(ItemCode)-1)),COUNTA($E$6:F$6)))),"")</f>
        <v/>
      </c>
      <c r="G66" t="str">
        <f t="array" ref="G66">IFERROR(IF(SUM((InvoiceNo=$D66)*1)&lt;COUNTA($E$6:G$6),"",INDEX(ItemCode,SMALL(IF($D66=InvoiceNo,IF(ItemCode&lt;&gt;$D$5,ROW(ItemCode)-1)),COUNTA($E$6:G$6)))),"")</f>
        <v/>
      </c>
      <c r="H66" t="str">
        <f t="array" ref="H66">IFERROR(IF(SUM((InvoiceNo=$D66)*1)&lt;COUNTA($E$6:H$6),"",INDEX(ItemCode,SMALL(IF($D66=InvoiceNo,IF(ItemCode&lt;&gt;$D$5,ROW(ItemCode)-1)),COUNTA($E$6:H$6)))),"")</f>
        <v/>
      </c>
      <c r="I66" t="str">
        <f t="array" ref="I66">IFERROR(IF(SUM((InvoiceNo=$D66)*1)&lt;COUNTA($E$6:I$6),"",INDEX(ItemCode,SMALL(IF($D66=InvoiceNo,IF(ItemCode&lt;&gt;$D$5,ROW(ItemCode)-1)),COUNTA($E$6:I$6)))),"")</f>
        <v/>
      </c>
      <c r="J66" t="str">
        <f t="array" ref="J66">IFERROR(IF(SUM((InvoiceNo=$D66)*1)&lt;COUNTA($E$6:J$6),"",INDEX(ItemCode,SMALL(IF($D66=InvoiceNo,IF(ItemCode&lt;&gt;$D$5,ROW(ItemCode)-1)),COUNTA($E$6:J$6)))),"")</f>
        <v/>
      </c>
      <c r="K66" t="str">
        <f t="array" ref="K66">IFERROR(IF(SUM((InvoiceNo=$D66)*1)&lt;COUNTA($E$6:K$6),"",INDEX(ItemCode,SMALL(IF($D66=InvoiceNo,IF(ItemCode&lt;&gt;$D$5,ROW(ItemCode)-1)),COUNTA($E$6:K$6)))),"")</f>
        <v/>
      </c>
      <c r="L66" t="str">
        <f t="array" ref="L66">IFERROR(IF(SUM((InvoiceNo=$D66)*1)&lt;COUNTA($E$6:L$6),"",INDEX(ItemCode,SMALL(IF($D66=InvoiceNo,IF(ItemCode&lt;&gt;$D$5,ROW(ItemCode)-1)),COUNTA($E$6:L$6)))),"")</f>
        <v/>
      </c>
      <c r="M66" t="str">
        <f t="array" ref="M66">IFERROR(IF(SUM((InvoiceNo=$D66)*1)&lt;COUNTA($E$6:M$6),"",INDEX(ItemCode,SMALL(IF($D66=InvoiceNo,IF(ItemCode&lt;&gt;$D$5,ROW(ItemCode)-1)),COUNTA($E$6:M$6)))),"")</f>
        <v/>
      </c>
      <c r="N66" t="str">
        <f t="array" ref="N66">IFERROR(IF(SUM((InvoiceNo=$D66)*1)&lt;COUNTA($E$6:N$6),"",INDEX(ItemCode,SMALL(IF($D66=InvoiceNo,IF(ItemCode&lt;&gt;$D$5,ROW(ItemCode)-1)),COUNTA($E$6:N$6)))),"")</f>
        <v/>
      </c>
      <c r="O66" t="str">
        <f t="array" ref="O66">IFERROR(IF(SUM((InvoiceNo=$D66)*1)&lt;COUNTA($E$6:O$6),"",INDEX(ItemCode,SMALL(IF($D66=InvoiceNo,IF(ItemCode&lt;&gt;$D$5,ROW(ItemCode)-1)),COUNTA($E$6:O$6)))),"")</f>
        <v/>
      </c>
      <c r="P66" t="str">
        <f t="array" ref="P66">IFERROR(IF(SUM((InvoiceNo=$D66)*1)&lt;COUNTA($E$6:P$6),"",INDEX(ItemCode,SMALL(IF($D66=InvoiceNo,IF(ItemCode&lt;&gt;$D$5,ROW(ItemCode)-1)),COUNTA($E$6:P$6)))),"")</f>
        <v/>
      </c>
      <c r="Q66" t="str">
        <f t="array" ref="Q66">IFERROR(IF(SUM((InvoiceNo=$D66)*1)&lt;COUNTA($E$6:Q$6),"",INDEX(ItemCode,SMALL(IF($D66=InvoiceNo,IF(ItemCode&lt;&gt;$D$5,ROW(ItemCode)-1)),COUNTA($E$6:Q$6)))),"")</f>
        <v/>
      </c>
      <c r="R66" t="str">
        <f t="array" ref="R66">IFERROR(IF(SUM((InvoiceNo=$D66)*1)&lt;COUNTA($E$6:R$6),"",INDEX(ItemCode,SMALL(IF($D66=InvoiceNo,IF(ItemCode&lt;&gt;$D$5,ROW(ItemCode)-1)),COUNTA($E$6:R$6)))),"")</f>
        <v/>
      </c>
      <c r="S66" t="str">
        <f t="array" ref="S66">IFERROR(IF(SUM((InvoiceNo=$D66)*1)&lt;COUNTA($E$6:S$6),"",INDEX(ItemCode,SMALL(IF($D66=InvoiceNo,IF(ItemCode&lt;&gt;$D$5,ROW(ItemCode)-1)),COUNTA($E$6:S$6)))),"")</f>
        <v/>
      </c>
      <c r="T66" t="str">
        <f t="array" ref="T66">IFERROR(IF(SUM((InvoiceNo=$D66)*1)&lt;COUNTA($E$6:T$6),"",INDEX(ItemCode,SMALL(IF($D66=InvoiceNo,IF(ItemCode&lt;&gt;$D$5,ROW(ItemCode)-1)),COUNTA($E$6:T$6)))),"")</f>
        <v/>
      </c>
      <c r="U66" t="str">
        <f t="array" ref="U66">IFERROR(IF(SUM((InvoiceNo=$D66)*1)&lt;COUNTA($E$6:U$6),"",INDEX(ItemCode,SMALL(IF($D66=InvoiceNo,IF(ItemCode&lt;&gt;$D$5,ROW(ItemCode)-1)),COUNTA($E$6:U$6)))),"")</f>
        <v/>
      </c>
      <c r="V66" t="str">
        <f t="array" ref="V66">IFERROR(IF(SUM((InvoiceNo=$D66)*1)&lt;COUNTA($E$6:V$6),"",INDEX(ItemCode,SMALL(IF($D66=InvoiceNo,IF(ItemCode&lt;&gt;$D$5,ROW(ItemCode)-1)),COUNTA($E$6:V$6)))),"")</f>
        <v/>
      </c>
      <c r="W66" t="str">
        <f t="array" ref="W66">IFERROR(IF(SUM((InvoiceNo=$D66)*1)&lt;COUNTA($E$6:W$6),"",INDEX(ItemCode,SMALL(IF($D66=InvoiceNo,IF(ItemCode&lt;&gt;$D$5,ROW(ItemCode)-1)),COUNTA($E$6:W$6)))),"")</f>
        <v/>
      </c>
      <c r="X66" t="str">
        <f t="array" ref="X66">IFERROR(IF(SUM((InvoiceNo=$D66)*1)&lt;COUNTA($E$6:X$6),"",INDEX(ItemCode,SMALL(IF($D66=InvoiceNo,IF(ItemCode&lt;&gt;$D$5,ROW(ItemCode)-1)),COUNTA($E$6:X$6)))),"")</f>
        <v/>
      </c>
      <c r="Y66" t="str">
        <f t="array" ref="Y66">IFERROR(IF(SUM((InvoiceNo=$D66)*1)&lt;COUNTA($E$6:Y$6),"",INDEX(ItemCode,SMALL(IF($D66=InvoiceNo,IF(ItemCode&lt;&gt;$D$5,ROW(ItemCode)-1)),COUNTA($E$6:Y$6)))),"")</f>
        <v/>
      </c>
      <c r="Z66" t="str">
        <f t="array" ref="Z66">IFERROR(IF(SUM((InvoiceNo=$D66)*1)&lt;COUNTA($E$6:Z$6),"",INDEX(ItemCode,SMALL(IF($D66=InvoiceNo,IF(ItemCode&lt;&gt;$D$5,ROW(ItemCode)-1)),COUNTA($E$6:Z$6)))),"")</f>
        <v/>
      </c>
      <c r="AA66" t="str">
        <f t="array" ref="AA66">IFERROR(IF(SUM((InvoiceNo=$D66)*1)&lt;COUNTA($E$6:AA$6),"",INDEX(ItemCode,SMALL(IF($D66=InvoiceNo,IF(ItemCode&lt;&gt;$D$5,ROW(ItemCode)-1)),COUNTA($E$6:AA$6)))),"")</f>
        <v/>
      </c>
      <c r="AB66" t="str">
        <f t="array" ref="AB66">IFERROR(IF(SUM((InvoiceNo=$D66)*1)&lt;COUNTA($E$6:AB$6),"",INDEX(ItemCode,SMALL(IF($D66=InvoiceNo,IF(ItemCode&lt;&gt;$D$5,ROW(ItemCode)-1)),COUNTA($E$6:AB$6)))),"")</f>
        <v/>
      </c>
      <c r="AC66" t="str">
        <f t="array" ref="AC66">IFERROR(IF(SUM((InvoiceNo=$D66)*1)&lt;COUNTA($E$6:AC$6),"",INDEX(ItemCode,SMALL(IF($D66=InvoiceNo,IF(ItemCode&lt;&gt;$D$5,ROW(ItemCode)-1)),COUNTA($E$6:AC$6)))),"")</f>
        <v/>
      </c>
      <c r="AD66" t="str">
        <f t="array" ref="AD66">IFERROR(IF(SUM((InvoiceNo=$D66)*1)&lt;COUNTA($E$6:AD$6),"",INDEX(ItemCode,SMALL(IF($D66=InvoiceNo,IF(ItemCode&lt;&gt;$D$5,ROW(ItemCode)-1)),COUNTA($E$6:AD$6)))),"")</f>
        <v/>
      </c>
      <c r="AE66" t="str">
        <f t="array" ref="AE66">IFERROR(IF(SUM((InvoiceNo=$D66)*1)&lt;COUNTA($E$6:AE$6),"",INDEX(ItemCode,SMALL(IF($D66=InvoiceNo,IF(ItemCode&lt;&gt;$D$5,ROW(ItemCode)-1)),COUNTA($E$6:AE$6)))),"")</f>
        <v/>
      </c>
      <c r="AF66" t="str">
        <f t="array" ref="AF66">IFERROR(IF(SUM((InvoiceNo=$D66)*1)&lt;COUNTA($E$6:AF$6),"",INDEX(ItemCode,SMALL(IF($D66=InvoiceNo,IF(ItemCode&lt;&gt;$D$5,ROW(ItemCode)-1)),COUNTA($E$6:AF$6)))),"")</f>
        <v/>
      </c>
      <c r="AG66" t="str">
        <f t="array" ref="AG66">IFERROR(IF(SUM((InvoiceNo=$D66)*1)&lt;COUNTA($E$6:AG$6),"",INDEX(ItemCode,SMALL(IF($D66=InvoiceNo,IF(ItemCode&lt;&gt;$D$5,ROW(ItemCode)-1)),COUNTA($E$6:AG$6)))),"")</f>
        <v/>
      </c>
      <c r="AH66" t="str">
        <f t="array" ref="AH66">IFERROR(IF(SUM((InvoiceNo=$D66)*1)&lt;COUNTA($E$6:AH$6),"",INDEX(ItemCode,SMALL(IF($D66=InvoiceNo,IF(ItemCode&lt;&gt;$D$5,ROW(ItemCode)-1)),COUNTA($E$6:AH$6)))),"")</f>
        <v/>
      </c>
      <c r="AI66" t="str">
        <f t="array" ref="AI66">IFERROR(IF(SUM((InvoiceNo=$D66)*1)&lt;COUNTA($E$6:AI$6),"",INDEX(ItemCode,SMALL(IF($D66=InvoiceNo,IF(ItemCode&lt;&gt;$D$5,ROW(ItemCode)-1)),COUNTA($E$6:AI$6)))),"")</f>
        <v/>
      </c>
      <c r="AJ66" t="str">
        <f t="array" ref="AJ66">IFERROR(IF(SUM((InvoiceNo=$D66)*1)&lt;COUNTA($E$6:AJ$6),"",INDEX(ItemCode,SMALL(IF($D66=InvoiceNo,IF(ItemCode&lt;&gt;$D$5,ROW(ItemCode)-1)),COUNTA($E$6:AJ$6)))),"")</f>
        <v/>
      </c>
      <c r="AK66" t="str">
        <f t="array" ref="AK66">IFERROR(IF(SUM((InvoiceNo=$D66)*1)&lt;COUNTA($E$6:AK$6),"",INDEX(ItemCode,SMALL(IF($D66=InvoiceNo,IF(ItemCode&lt;&gt;$D$5,ROW(ItemCode)-1)),COUNTA($E$6:AK$6)))),"")</f>
        <v/>
      </c>
      <c r="AL66" t="str">
        <f t="array" ref="AL66">IFERROR(IF(SUM((InvoiceNo=$D66)*1)&lt;COUNTA($E$6:AL$6),"",INDEX(ItemCode,SMALL(IF($D66=InvoiceNo,IF(ItemCode&lt;&gt;$D$5,ROW(ItemCode)-1)),COUNTA($E$6:AL$6)))),"")</f>
        <v/>
      </c>
      <c r="AM66" t="str">
        <f t="array" ref="AM66">IFERROR(IF(SUM((InvoiceNo=$D66)*1)&lt;COUNTA($E$6:AM$6),"",INDEX(ItemCode,SMALL(IF($D66=InvoiceNo,IF(ItemCode&lt;&gt;$D$5,ROW(ItemCode)-1)),COUNTA($E$6:AM$6)))),"")</f>
        <v/>
      </c>
      <c r="AN66" t="str">
        <f t="array" ref="AN66">IFERROR(IF(SUM((InvoiceNo=$D66)*1)&lt;COUNTA($E$6:AN$6),"",INDEX(ItemCode,SMALL(IF($D66=InvoiceNo,IF(ItemCode&lt;&gt;$D$5,ROW(ItemCode)-1)),COUNTA($E$6:AN$6)))),"")</f>
        <v/>
      </c>
      <c r="AO66" t="str">
        <f t="array" ref="AO66">IFERROR(IF(SUM((InvoiceNo=$D66)*1)&lt;COUNTA($E$6:AO$6),"",INDEX(ItemCode,SMALL(IF($D66=InvoiceNo,IF(ItemCode&lt;&gt;$D$5,ROW(ItemCode)-1)),COUNTA($E$6:AO$6)))),"")</f>
        <v/>
      </c>
      <c r="AP66" t="str">
        <f t="array" ref="AP66">IFERROR(IF(SUM((InvoiceNo=$D66)*1)&lt;COUNTA($E$6:AP$6),"",INDEX(ItemCode,SMALL(IF($D66=InvoiceNo,IF(ItemCode&lt;&gt;$D$5,ROW(ItemCode)-1)),COUNTA($E$6:AP$6)))),"")</f>
        <v/>
      </c>
      <c r="AQ66" t="str">
        <f t="array" ref="AQ66">IFERROR(IF(SUM((InvoiceNo=$D66)*1)&lt;COUNTA($E$6:AQ$6),"",INDEX(ItemCode,SMALL(IF($D66=InvoiceNo,IF(ItemCode&lt;&gt;$D$5,ROW(ItemCode)-1)),COUNTA($E$6:AQ$6)))),"")</f>
        <v/>
      </c>
      <c r="AR66" t="str">
        <f t="array" ref="AR66">IFERROR(IF(SUM((InvoiceNo=$D66)*1)&lt;COUNTA($E$6:AR$6),"",INDEX(ItemCode,SMALL(IF($D66=InvoiceNo,IF(ItemCode&lt;&gt;$D$5,ROW(ItemCode)-1)),COUNTA($E$6:AR$6)))),"")</f>
        <v/>
      </c>
    </row>
    <row r="67" spans="2:44" x14ac:dyDescent="0.55000000000000004">
      <c r="B67" t="str">
        <f t="array" ref="B67">IF(D67="","",INDEX(BillToName,MATCH(D67,InvoiceBill,0)))</f>
        <v/>
      </c>
      <c r="C67" t="str">
        <f t="array" ref="C67">IF(B67="","",SUM((B67=CustName)*(ItemCode='Model 1'!$D$5)*1))</f>
        <v/>
      </c>
      <c r="D67" t="str">
        <f t="array" ref="D67">IFERROR(INDEX(InvoiceNo,SMALL(IF(ItemCode=$D$5,ROW(InvoiceNo)-1),ROW(61:61))),"")</f>
        <v/>
      </c>
      <c r="E67" t="str">
        <f t="array" ref="E67">IFERROR(IF(SUM((InvoiceNo=$D67)*1)&lt;COUNTA($E$6:E$6),"",INDEX(ItemCode,SMALL(IF($D67=InvoiceNo,IF(ItemCode&lt;&gt;$D$5,ROW(ItemCode)-1)),COUNTA($E$6:E$6)))),"")</f>
        <v/>
      </c>
      <c r="F67" t="str">
        <f t="array" ref="F67">IFERROR(IF(SUM((InvoiceNo=$D67)*1)&lt;COUNTA($E$6:F$6),"",INDEX(ItemCode,SMALL(IF($D67=InvoiceNo,IF(ItemCode&lt;&gt;$D$5,ROW(ItemCode)-1)),COUNTA($E$6:F$6)))),"")</f>
        <v/>
      </c>
      <c r="G67" t="str">
        <f t="array" ref="G67">IFERROR(IF(SUM((InvoiceNo=$D67)*1)&lt;COUNTA($E$6:G$6),"",INDEX(ItemCode,SMALL(IF($D67=InvoiceNo,IF(ItemCode&lt;&gt;$D$5,ROW(ItemCode)-1)),COUNTA($E$6:G$6)))),"")</f>
        <v/>
      </c>
      <c r="H67" t="str">
        <f t="array" ref="H67">IFERROR(IF(SUM((InvoiceNo=$D67)*1)&lt;COUNTA($E$6:H$6),"",INDEX(ItemCode,SMALL(IF($D67=InvoiceNo,IF(ItemCode&lt;&gt;$D$5,ROW(ItemCode)-1)),COUNTA($E$6:H$6)))),"")</f>
        <v/>
      </c>
      <c r="I67" t="str">
        <f t="array" ref="I67">IFERROR(IF(SUM((InvoiceNo=$D67)*1)&lt;COUNTA($E$6:I$6),"",INDEX(ItemCode,SMALL(IF($D67=InvoiceNo,IF(ItemCode&lt;&gt;$D$5,ROW(ItemCode)-1)),COUNTA($E$6:I$6)))),"")</f>
        <v/>
      </c>
      <c r="J67" t="str">
        <f t="array" ref="J67">IFERROR(IF(SUM((InvoiceNo=$D67)*1)&lt;COUNTA($E$6:J$6),"",INDEX(ItemCode,SMALL(IF($D67=InvoiceNo,IF(ItemCode&lt;&gt;$D$5,ROW(ItemCode)-1)),COUNTA($E$6:J$6)))),"")</f>
        <v/>
      </c>
      <c r="K67" t="str">
        <f t="array" ref="K67">IFERROR(IF(SUM((InvoiceNo=$D67)*1)&lt;COUNTA($E$6:K$6),"",INDEX(ItemCode,SMALL(IF($D67=InvoiceNo,IF(ItemCode&lt;&gt;$D$5,ROW(ItemCode)-1)),COUNTA($E$6:K$6)))),"")</f>
        <v/>
      </c>
      <c r="L67" t="str">
        <f t="array" ref="L67">IFERROR(IF(SUM((InvoiceNo=$D67)*1)&lt;COUNTA($E$6:L$6),"",INDEX(ItemCode,SMALL(IF($D67=InvoiceNo,IF(ItemCode&lt;&gt;$D$5,ROW(ItemCode)-1)),COUNTA($E$6:L$6)))),"")</f>
        <v/>
      </c>
      <c r="M67" t="str">
        <f t="array" ref="M67">IFERROR(IF(SUM((InvoiceNo=$D67)*1)&lt;COUNTA($E$6:M$6),"",INDEX(ItemCode,SMALL(IF($D67=InvoiceNo,IF(ItemCode&lt;&gt;$D$5,ROW(ItemCode)-1)),COUNTA($E$6:M$6)))),"")</f>
        <v/>
      </c>
      <c r="N67" t="str">
        <f t="array" ref="N67">IFERROR(IF(SUM((InvoiceNo=$D67)*1)&lt;COUNTA($E$6:N$6),"",INDEX(ItemCode,SMALL(IF($D67=InvoiceNo,IF(ItemCode&lt;&gt;$D$5,ROW(ItemCode)-1)),COUNTA($E$6:N$6)))),"")</f>
        <v/>
      </c>
      <c r="O67" t="str">
        <f t="array" ref="O67">IFERROR(IF(SUM((InvoiceNo=$D67)*1)&lt;COUNTA($E$6:O$6),"",INDEX(ItemCode,SMALL(IF($D67=InvoiceNo,IF(ItemCode&lt;&gt;$D$5,ROW(ItemCode)-1)),COUNTA($E$6:O$6)))),"")</f>
        <v/>
      </c>
      <c r="P67" t="str">
        <f t="array" ref="P67">IFERROR(IF(SUM((InvoiceNo=$D67)*1)&lt;COUNTA($E$6:P$6),"",INDEX(ItemCode,SMALL(IF($D67=InvoiceNo,IF(ItemCode&lt;&gt;$D$5,ROW(ItemCode)-1)),COUNTA($E$6:P$6)))),"")</f>
        <v/>
      </c>
      <c r="Q67" t="str">
        <f t="array" ref="Q67">IFERROR(IF(SUM((InvoiceNo=$D67)*1)&lt;COUNTA($E$6:Q$6),"",INDEX(ItemCode,SMALL(IF($D67=InvoiceNo,IF(ItemCode&lt;&gt;$D$5,ROW(ItemCode)-1)),COUNTA($E$6:Q$6)))),"")</f>
        <v/>
      </c>
      <c r="R67" t="str">
        <f t="array" ref="R67">IFERROR(IF(SUM((InvoiceNo=$D67)*1)&lt;COUNTA($E$6:R$6),"",INDEX(ItemCode,SMALL(IF($D67=InvoiceNo,IF(ItemCode&lt;&gt;$D$5,ROW(ItemCode)-1)),COUNTA($E$6:R$6)))),"")</f>
        <v/>
      </c>
      <c r="S67" t="str">
        <f t="array" ref="S67">IFERROR(IF(SUM((InvoiceNo=$D67)*1)&lt;COUNTA($E$6:S$6),"",INDEX(ItemCode,SMALL(IF($D67=InvoiceNo,IF(ItemCode&lt;&gt;$D$5,ROW(ItemCode)-1)),COUNTA($E$6:S$6)))),"")</f>
        <v/>
      </c>
      <c r="T67" t="str">
        <f t="array" ref="T67">IFERROR(IF(SUM((InvoiceNo=$D67)*1)&lt;COUNTA($E$6:T$6),"",INDEX(ItemCode,SMALL(IF($D67=InvoiceNo,IF(ItemCode&lt;&gt;$D$5,ROW(ItemCode)-1)),COUNTA($E$6:T$6)))),"")</f>
        <v/>
      </c>
      <c r="U67" t="str">
        <f t="array" ref="U67">IFERROR(IF(SUM((InvoiceNo=$D67)*1)&lt;COUNTA($E$6:U$6),"",INDEX(ItemCode,SMALL(IF($D67=InvoiceNo,IF(ItemCode&lt;&gt;$D$5,ROW(ItemCode)-1)),COUNTA($E$6:U$6)))),"")</f>
        <v/>
      </c>
      <c r="V67" t="str">
        <f t="array" ref="V67">IFERROR(IF(SUM((InvoiceNo=$D67)*1)&lt;COUNTA($E$6:V$6),"",INDEX(ItemCode,SMALL(IF($D67=InvoiceNo,IF(ItemCode&lt;&gt;$D$5,ROW(ItemCode)-1)),COUNTA($E$6:V$6)))),"")</f>
        <v/>
      </c>
      <c r="W67" t="str">
        <f t="array" ref="W67">IFERROR(IF(SUM((InvoiceNo=$D67)*1)&lt;COUNTA($E$6:W$6),"",INDEX(ItemCode,SMALL(IF($D67=InvoiceNo,IF(ItemCode&lt;&gt;$D$5,ROW(ItemCode)-1)),COUNTA($E$6:W$6)))),"")</f>
        <v/>
      </c>
      <c r="X67" t="str">
        <f t="array" ref="X67">IFERROR(IF(SUM((InvoiceNo=$D67)*1)&lt;COUNTA($E$6:X$6),"",INDEX(ItemCode,SMALL(IF($D67=InvoiceNo,IF(ItemCode&lt;&gt;$D$5,ROW(ItemCode)-1)),COUNTA($E$6:X$6)))),"")</f>
        <v/>
      </c>
      <c r="Y67" t="str">
        <f t="array" ref="Y67">IFERROR(IF(SUM((InvoiceNo=$D67)*1)&lt;COUNTA($E$6:Y$6),"",INDEX(ItemCode,SMALL(IF($D67=InvoiceNo,IF(ItemCode&lt;&gt;$D$5,ROW(ItemCode)-1)),COUNTA($E$6:Y$6)))),"")</f>
        <v/>
      </c>
      <c r="Z67" t="str">
        <f t="array" ref="Z67">IFERROR(IF(SUM((InvoiceNo=$D67)*1)&lt;COUNTA($E$6:Z$6),"",INDEX(ItemCode,SMALL(IF($D67=InvoiceNo,IF(ItemCode&lt;&gt;$D$5,ROW(ItemCode)-1)),COUNTA($E$6:Z$6)))),"")</f>
        <v/>
      </c>
      <c r="AA67" t="str">
        <f t="array" ref="AA67">IFERROR(IF(SUM((InvoiceNo=$D67)*1)&lt;COUNTA($E$6:AA$6),"",INDEX(ItemCode,SMALL(IF($D67=InvoiceNo,IF(ItemCode&lt;&gt;$D$5,ROW(ItemCode)-1)),COUNTA($E$6:AA$6)))),"")</f>
        <v/>
      </c>
      <c r="AB67" t="str">
        <f t="array" ref="AB67">IFERROR(IF(SUM((InvoiceNo=$D67)*1)&lt;COUNTA($E$6:AB$6),"",INDEX(ItemCode,SMALL(IF($D67=InvoiceNo,IF(ItemCode&lt;&gt;$D$5,ROW(ItemCode)-1)),COUNTA($E$6:AB$6)))),"")</f>
        <v/>
      </c>
      <c r="AC67" t="str">
        <f t="array" ref="AC67">IFERROR(IF(SUM((InvoiceNo=$D67)*1)&lt;COUNTA($E$6:AC$6),"",INDEX(ItemCode,SMALL(IF($D67=InvoiceNo,IF(ItemCode&lt;&gt;$D$5,ROW(ItemCode)-1)),COUNTA($E$6:AC$6)))),"")</f>
        <v/>
      </c>
      <c r="AD67" t="str">
        <f t="array" ref="AD67">IFERROR(IF(SUM((InvoiceNo=$D67)*1)&lt;COUNTA($E$6:AD$6),"",INDEX(ItemCode,SMALL(IF($D67=InvoiceNo,IF(ItemCode&lt;&gt;$D$5,ROW(ItemCode)-1)),COUNTA($E$6:AD$6)))),"")</f>
        <v/>
      </c>
      <c r="AE67" t="str">
        <f t="array" ref="AE67">IFERROR(IF(SUM((InvoiceNo=$D67)*1)&lt;COUNTA($E$6:AE$6),"",INDEX(ItemCode,SMALL(IF($D67=InvoiceNo,IF(ItemCode&lt;&gt;$D$5,ROW(ItemCode)-1)),COUNTA($E$6:AE$6)))),"")</f>
        <v/>
      </c>
      <c r="AF67" t="str">
        <f t="array" ref="AF67">IFERROR(IF(SUM((InvoiceNo=$D67)*1)&lt;COUNTA($E$6:AF$6),"",INDEX(ItemCode,SMALL(IF($D67=InvoiceNo,IF(ItemCode&lt;&gt;$D$5,ROW(ItemCode)-1)),COUNTA($E$6:AF$6)))),"")</f>
        <v/>
      </c>
      <c r="AG67" t="str">
        <f t="array" ref="AG67">IFERROR(IF(SUM((InvoiceNo=$D67)*1)&lt;COUNTA($E$6:AG$6),"",INDEX(ItemCode,SMALL(IF($D67=InvoiceNo,IF(ItemCode&lt;&gt;$D$5,ROW(ItemCode)-1)),COUNTA($E$6:AG$6)))),"")</f>
        <v/>
      </c>
      <c r="AH67" t="str">
        <f t="array" ref="AH67">IFERROR(IF(SUM((InvoiceNo=$D67)*1)&lt;COUNTA($E$6:AH$6),"",INDEX(ItemCode,SMALL(IF($D67=InvoiceNo,IF(ItemCode&lt;&gt;$D$5,ROW(ItemCode)-1)),COUNTA($E$6:AH$6)))),"")</f>
        <v/>
      </c>
      <c r="AI67" t="str">
        <f t="array" ref="AI67">IFERROR(IF(SUM((InvoiceNo=$D67)*1)&lt;COUNTA($E$6:AI$6),"",INDEX(ItemCode,SMALL(IF($D67=InvoiceNo,IF(ItemCode&lt;&gt;$D$5,ROW(ItemCode)-1)),COUNTA($E$6:AI$6)))),"")</f>
        <v/>
      </c>
      <c r="AJ67" t="str">
        <f t="array" ref="AJ67">IFERROR(IF(SUM((InvoiceNo=$D67)*1)&lt;COUNTA($E$6:AJ$6),"",INDEX(ItemCode,SMALL(IF($D67=InvoiceNo,IF(ItemCode&lt;&gt;$D$5,ROW(ItemCode)-1)),COUNTA($E$6:AJ$6)))),"")</f>
        <v/>
      </c>
      <c r="AK67" t="str">
        <f t="array" ref="AK67">IFERROR(IF(SUM((InvoiceNo=$D67)*1)&lt;COUNTA($E$6:AK$6),"",INDEX(ItemCode,SMALL(IF($D67=InvoiceNo,IF(ItemCode&lt;&gt;$D$5,ROW(ItemCode)-1)),COUNTA($E$6:AK$6)))),"")</f>
        <v/>
      </c>
      <c r="AL67" t="str">
        <f t="array" ref="AL67">IFERROR(IF(SUM((InvoiceNo=$D67)*1)&lt;COUNTA($E$6:AL$6),"",INDEX(ItemCode,SMALL(IF($D67=InvoiceNo,IF(ItemCode&lt;&gt;$D$5,ROW(ItemCode)-1)),COUNTA($E$6:AL$6)))),"")</f>
        <v/>
      </c>
      <c r="AM67" t="str">
        <f t="array" ref="AM67">IFERROR(IF(SUM((InvoiceNo=$D67)*1)&lt;COUNTA($E$6:AM$6),"",INDEX(ItemCode,SMALL(IF($D67=InvoiceNo,IF(ItemCode&lt;&gt;$D$5,ROW(ItemCode)-1)),COUNTA($E$6:AM$6)))),"")</f>
        <v/>
      </c>
      <c r="AN67" t="str">
        <f t="array" ref="AN67">IFERROR(IF(SUM((InvoiceNo=$D67)*1)&lt;COUNTA($E$6:AN$6),"",INDEX(ItemCode,SMALL(IF($D67=InvoiceNo,IF(ItemCode&lt;&gt;$D$5,ROW(ItemCode)-1)),COUNTA($E$6:AN$6)))),"")</f>
        <v/>
      </c>
      <c r="AO67" t="str">
        <f t="array" ref="AO67">IFERROR(IF(SUM((InvoiceNo=$D67)*1)&lt;COUNTA($E$6:AO$6),"",INDEX(ItemCode,SMALL(IF($D67=InvoiceNo,IF(ItemCode&lt;&gt;$D$5,ROW(ItemCode)-1)),COUNTA($E$6:AO$6)))),"")</f>
        <v/>
      </c>
      <c r="AP67" t="str">
        <f t="array" ref="AP67">IFERROR(IF(SUM((InvoiceNo=$D67)*1)&lt;COUNTA($E$6:AP$6),"",INDEX(ItemCode,SMALL(IF($D67=InvoiceNo,IF(ItemCode&lt;&gt;$D$5,ROW(ItemCode)-1)),COUNTA($E$6:AP$6)))),"")</f>
        <v/>
      </c>
      <c r="AQ67" t="str">
        <f t="array" ref="AQ67">IFERROR(IF(SUM((InvoiceNo=$D67)*1)&lt;COUNTA($E$6:AQ$6),"",INDEX(ItemCode,SMALL(IF($D67=InvoiceNo,IF(ItemCode&lt;&gt;$D$5,ROW(ItemCode)-1)),COUNTA($E$6:AQ$6)))),"")</f>
        <v/>
      </c>
      <c r="AR67" t="str">
        <f t="array" ref="AR67">IFERROR(IF(SUM((InvoiceNo=$D67)*1)&lt;COUNTA($E$6:AR$6),"",INDEX(ItemCode,SMALL(IF($D67=InvoiceNo,IF(ItemCode&lt;&gt;$D$5,ROW(ItemCode)-1)),COUNTA($E$6:AR$6)))),"")</f>
        <v/>
      </c>
    </row>
    <row r="68" spans="2:44" x14ac:dyDescent="0.55000000000000004">
      <c r="B68" t="str">
        <f t="array" ref="B68">IF(D68="","",INDEX(BillToName,MATCH(D68,InvoiceBill,0)))</f>
        <v/>
      </c>
      <c r="C68" t="str">
        <f t="array" ref="C68">IF(B68="","",SUM((B68=CustName)*(ItemCode='Model 1'!$D$5)*1))</f>
        <v/>
      </c>
      <c r="D68" t="str">
        <f t="array" ref="D68">IFERROR(INDEX(InvoiceNo,SMALL(IF(ItemCode=$D$5,ROW(InvoiceNo)-1),ROW(62:62))),"")</f>
        <v/>
      </c>
      <c r="E68" t="str">
        <f t="array" ref="E68">IFERROR(IF(SUM((InvoiceNo=$D68)*1)&lt;COUNTA($E$6:E$6),"",INDEX(ItemCode,SMALL(IF($D68=InvoiceNo,IF(ItemCode&lt;&gt;$D$5,ROW(ItemCode)-1)),COUNTA($E$6:E$6)))),"")</f>
        <v/>
      </c>
      <c r="F68" t="str">
        <f t="array" ref="F68">IFERROR(IF(SUM((InvoiceNo=$D68)*1)&lt;COUNTA($E$6:F$6),"",INDEX(ItemCode,SMALL(IF($D68=InvoiceNo,IF(ItemCode&lt;&gt;$D$5,ROW(ItemCode)-1)),COUNTA($E$6:F$6)))),"")</f>
        <v/>
      </c>
      <c r="G68" t="str">
        <f t="array" ref="G68">IFERROR(IF(SUM((InvoiceNo=$D68)*1)&lt;COUNTA($E$6:G$6),"",INDEX(ItemCode,SMALL(IF($D68=InvoiceNo,IF(ItemCode&lt;&gt;$D$5,ROW(ItemCode)-1)),COUNTA($E$6:G$6)))),"")</f>
        <v/>
      </c>
      <c r="H68" t="str">
        <f t="array" ref="H68">IFERROR(IF(SUM((InvoiceNo=$D68)*1)&lt;COUNTA($E$6:H$6),"",INDEX(ItemCode,SMALL(IF($D68=InvoiceNo,IF(ItemCode&lt;&gt;$D$5,ROW(ItemCode)-1)),COUNTA($E$6:H$6)))),"")</f>
        <v/>
      </c>
      <c r="I68" t="str">
        <f t="array" ref="I68">IFERROR(IF(SUM((InvoiceNo=$D68)*1)&lt;COUNTA($E$6:I$6),"",INDEX(ItemCode,SMALL(IF($D68=InvoiceNo,IF(ItemCode&lt;&gt;$D$5,ROW(ItemCode)-1)),COUNTA($E$6:I$6)))),"")</f>
        <v/>
      </c>
      <c r="J68" t="str">
        <f t="array" ref="J68">IFERROR(IF(SUM((InvoiceNo=$D68)*1)&lt;COUNTA($E$6:J$6),"",INDEX(ItemCode,SMALL(IF($D68=InvoiceNo,IF(ItemCode&lt;&gt;$D$5,ROW(ItemCode)-1)),COUNTA($E$6:J$6)))),"")</f>
        <v/>
      </c>
      <c r="K68" t="str">
        <f t="array" ref="K68">IFERROR(IF(SUM((InvoiceNo=$D68)*1)&lt;COUNTA($E$6:K$6),"",INDEX(ItemCode,SMALL(IF($D68=InvoiceNo,IF(ItemCode&lt;&gt;$D$5,ROW(ItemCode)-1)),COUNTA($E$6:K$6)))),"")</f>
        <v/>
      </c>
      <c r="L68" t="str">
        <f t="array" ref="L68">IFERROR(IF(SUM((InvoiceNo=$D68)*1)&lt;COUNTA($E$6:L$6),"",INDEX(ItemCode,SMALL(IF($D68=InvoiceNo,IF(ItemCode&lt;&gt;$D$5,ROW(ItemCode)-1)),COUNTA($E$6:L$6)))),"")</f>
        <v/>
      </c>
      <c r="M68" t="str">
        <f t="array" ref="M68">IFERROR(IF(SUM((InvoiceNo=$D68)*1)&lt;COUNTA($E$6:M$6),"",INDEX(ItemCode,SMALL(IF($D68=InvoiceNo,IF(ItemCode&lt;&gt;$D$5,ROW(ItemCode)-1)),COUNTA($E$6:M$6)))),"")</f>
        <v/>
      </c>
      <c r="N68" t="str">
        <f t="array" ref="N68">IFERROR(IF(SUM((InvoiceNo=$D68)*1)&lt;COUNTA($E$6:N$6),"",INDEX(ItemCode,SMALL(IF($D68=InvoiceNo,IF(ItemCode&lt;&gt;$D$5,ROW(ItemCode)-1)),COUNTA($E$6:N$6)))),"")</f>
        <v/>
      </c>
      <c r="O68" t="str">
        <f t="array" ref="O68">IFERROR(IF(SUM((InvoiceNo=$D68)*1)&lt;COUNTA($E$6:O$6),"",INDEX(ItemCode,SMALL(IF($D68=InvoiceNo,IF(ItemCode&lt;&gt;$D$5,ROW(ItemCode)-1)),COUNTA($E$6:O$6)))),"")</f>
        <v/>
      </c>
      <c r="P68" t="str">
        <f t="array" ref="P68">IFERROR(IF(SUM((InvoiceNo=$D68)*1)&lt;COUNTA($E$6:P$6),"",INDEX(ItemCode,SMALL(IF($D68=InvoiceNo,IF(ItemCode&lt;&gt;$D$5,ROW(ItemCode)-1)),COUNTA($E$6:P$6)))),"")</f>
        <v/>
      </c>
      <c r="Q68" t="str">
        <f t="array" ref="Q68">IFERROR(IF(SUM((InvoiceNo=$D68)*1)&lt;COUNTA($E$6:Q$6),"",INDEX(ItemCode,SMALL(IF($D68=InvoiceNo,IF(ItemCode&lt;&gt;$D$5,ROW(ItemCode)-1)),COUNTA($E$6:Q$6)))),"")</f>
        <v/>
      </c>
      <c r="R68" t="str">
        <f t="array" ref="R68">IFERROR(IF(SUM((InvoiceNo=$D68)*1)&lt;COUNTA($E$6:R$6),"",INDEX(ItemCode,SMALL(IF($D68=InvoiceNo,IF(ItemCode&lt;&gt;$D$5,ROW(ItemCode)-1)),COUNTA($E$6:R$6)))),"")</f>
        <v/>
      </c>
      <c r="S68" t="str">
        <f t="array" ref="S68">IFERROR(IF(SUM((InvoiceNo=$D68)*1)&lt;COUNTA($E$6:S$6),"",INDEX(ItemCode,SMALL(IF($D68=InvoiceNo,IF(ItemCode&lt;&gt;$D$5,ROW(ItemCode)-1)),COUNTA($E$6:S$6)))),"")</f>
        <v/>
      </c>
      <c r="T68" t="str">
        <f t="array" ref="T68">IFERROR(IF(SUM((InvoiceNo=$D68)*1)&lt;COUNTA($E$6:T$6),"",INDEX(ItemCode,SMALL(IF($D68=InvoiceNo,IF(ItemCode&lt;&gt;$D$5,ROW(ItemCode)-1)),COUNTA($E$6:T$6)))),"")</f>
        <v/>
      </c>
      <c r="U68" t="str">
        <f t="array" ref="U68">IFERROR(IF(SUM((InvoiceNo=$D68)*1)&lt;COUNTA($E$6:U$6),"",INDEX(ItemCode,SMALL(IF($D68=InvoiceNo,IF(ItemCode&lt;&gt;$D$5,ROW(ItemCode)-1)),COUNTA($E$6:U$6)))),"")</f>
        <v/>
      </c>
      <c r="V68" t="str">
        <f t="array" ref="V68">IFERROR(IF(SUM((InvoiceNo=$D68)*1)&lt;COUNTA($E$6:V$6),"",INDEX(ItemCode,SMALL(IF($D68=InvoiceNo,IF(ItemCode&lt;&gt;$D$5,ROW(ItemCode)-1)),COUNTA($E$6:V$6)))),"")</f>
        <v/>
      </c>
      <c r="W68" t="str">
        <f t="array" ref="W68">IFERROR(IF(SUM((InvoiceNo=$D68)*1)&lt;COUNTA($E$6:W$6),"",INDEX(ItemCode,SMALL(IF($D68=InvoiceNo,IF(ItemCode&lt;&gt;$D$5,ROW(ItemCode)-1)),COUNTA($E$6:W$6)))),"")</f>
        <v/>
      </c>
      <c r="X68" t="str">
        <f t="array" ref="X68">IFERROR(IF(SUM((InvoiceNo=$D68)*1)&lt;COUNTA($E$6:X$6),"",INDEX(ItemCode,SMALL(IF($D68=InvoiceNo,IF(ItemCode&lt;&gt;$D$5,ROW(ItemCode)-1)),COUNTA($E$6:X$6)))),"")</f>
        <v/>
      </c>
      <c r="Y68" t="str">
        <f t="array" ref="Y68">IFERROR(IF(SUM((InvoiceNo=$D68)*1)&lt;COUNTA($E$6:Y$6),"",INDEX(ItemCode,SMALL(IF($D68=InvoiceNo,IF(ItemCode&lt;&gt;$D$5,ROW(ItemCode)-1)),COUNTA($E$6:Y$6)))),"")</f>
        <v/>
      </c>
      <c r="Z68" t="str">
        <f t="array" ref="Z68">IFERROR(IF(SUM((InvoiceNo=$D68)*1)&lt;COUNTA($E$6:Z$6),"",INDEX(ItemCode,SMALL(IF($D68=InvoiceNo,IF(ItemCode&lt;&gt;$D$5,ROW(ItemCode)-1)),COUNTA($E$6:Z$6)))),"")</f>
        <v/>
      </c>
      <c r="AA68" t="str">
        <f t="array" ref="AA68">IFERROR(IF(SUM((InvoiceNo=$D68)*1)&lt;COUNTA($E$6:AA$6),"",INDEX(ItemCode,SMALL(IF($D68=InvoiceNo,IF(ItemCode&lt;&gt;$D$5,ROW(ItemCode)-1)),COUNTA($E$6:AA$6)))),"")</f>
        <v/>
      </c>
      <c r="AB68" t="str">
        <f t="array" ref="AB68">IFERROR(IF(SUM((InvoiceNo=$D68)*1)&lt;COUNTA($E$6:AB$6),"",INDEX(ItemCode,SMALL(IF($D68=InvoiceNo,IF(ItemCode&lt;&gt;$D$5,ROW(ItemCode)-1)),COUNTA($E$6:AB$6)))),"")</f>
        <v/>
      </c>
      <c r="AC68" t="str">
        <f t="array" ref="AC68">IFERROR(IF(SUM((InvoiceNo=$D68)*1)&lt;COUNTA($E$6:AC$6),"",INDEX(ItemCode,SMALL(IF($D68=InvoiceNo,IF(ItemCode&lt;&gt;$D$5,ROW(ItemCode)-1)),COUNTA($E$6:AC$6)))),"")</f>
        <v/>
      </c>
      <c r="AD68" t="str">
        <f t="array" ref="AD68">IFERROR(IF(SUM((InvoiceNo=$D68)*1)&lt;COUNTA($E$6:AD$6),"",INDEX(ItemCode,SMALL(IF($D68=InvoiceNo,IF(ItemCode&lt;&gt;$D$5,ROW(ItemCode)-1)),COUNTA($E$6:AD$6)))),"")</f>
        <v/>
      </c>
      <c r="AE68" t="str">
        <f t="array" ref="AE68">IFERROR(IF(SUM((InvoiceNo=$D68)*1)&lt;COUNTA($E$6:AE$6),"",INDEX(ItemCode,SMALL(IF($D68=InvoiceNo,IF(ItemCode&lt;&gt;$D$5,ROW(ItemCode)-1)),COUNTA($E$6:AE$6)))),"")</f>
        <v/>
      </c>
      <c r="AF68" t="str">
        <f t="array" ref="AF68">IFERROR(IF(SUM((InvoiceNo=$D68)*1)&lt;COUNTA($E$6:AF$6),"",INDEX(ItemCode,SMALL(IF($D68=InvoiceNo,IF(ItemCode&lt;&gt;$D$5,ROW(ItemCode)-1)),COUNTA($E$6:AF$6)))),"")</f>
        <v/>
      </c>
      <c r="AG68" t="str">
        <f t="array" ref="AG68">IFERROR(IF(SUM((InvoiceNo=$D68)*1)&lt;COUNTA($E$6:AG$6),"",INDEX(ItemCode,SMALL(IF($D68=InvoiceNo,IF(ItemCode&lt;&gt;$D$5,ROW(ItemCode)-1)),COUNTA($E$6:AG$6)))),"")</f>
        <v/>
      </c>
      <c r="AH68" t="str">
        <f t="array" ref="AH68">IFERROR(IF(SUM((InvoiceNo=$D68)*1)&lt;COUNTA($E$6:AH$6),"",INDEX(ItemCode,SMALL(IF($D68=InvoiceNo,IF(ItemCode&lt;&gt;$D$5,ROW(ItemCode)-1)),COUNTA($E$6:AH$6)))),"")</f>
        <v/>
      </c>
      <c r="AI68" t="str">
        <f t="array" ref="AI68">IFERROR(IF(SUM((InvoiceNo=$D68)*1)&lt;COUNTA($E$6:AI$6),"",INDEX(ItemCode,SMALL(IF($D68=InvoiceNo,IF(ItemCode&lt;&gt;$D$5,ROW(ItemCode)-1)),COUNTA($E$6:AI$6)))),"")</f>
        <v/>
      </c>
      <c r="AJ68" t="str">
        <f t="array" ref="AJ68">IFERROR(IF(SUM((InvoiceNo=$D68)*1)&lt;COUNTA($E$6:AJ$6),"",INDEX(ItemCode,SMALL(IF($D68=InvoiceNo,IF(ItemCode&lt;&gt;$D$5,ROW(ItemCode)-1)),COUNTA($E$6:AJ$6)))),"")</f>
        <v/>
      </c>
      <c r="AK68" t="str">
        <f t="array" ref="AK68">IFERROR(IF(SUM((InvoiceNo=$D68)*1)&lt;COUNTA($E$6:AK$6),"",INDEX(ItemCode,SMALL(IF($D68=InvoiceNo,IF(ItemCode&lt;&gt;$D$5,ROW(ItemCode)-1)),COUNTA($E$6:AK$6)))),"")</f>
        <v/>
      </c>
      <c r="AL68" t="str">
        <f t="array" ref="AL68">IFERROR(IF(SUM((InvoiceNo=$D68)*1)&lt;COUNTA($E$6:AL$6),"",INDEX(ItemCode,SMALL(IF($D68=InvoiceNo,IF(ItemCode&lt;&gt;$D$5,ROW(ItemCode)-1)),COUNTA($E$6:AL$6)))),"")</f>
        <v/>
      </c>
      <c r="AM68" t="str">
        <f t="array" ref="AM68">IFERROR(IF(SUM((InvoiceNo=$D68)*1)&lt;COUNTA($E$6:AM$6),"",INDEX(ItemCode,SMALL(IF($D68=InvoiceNo,IF(ItemCode&lt;&gt;$D$5,ROW(ItemCode)-1)),COUNTA($E$6:AM$6)))),"")</f>
        <v/>
      </c>
      <c r="AN68" t="str">
        <f t="array" ref="AN68">IFERROR(IF(SUM((InvoiceNo=$D68)*1)&lt;COUNTA($E$6:AN$6),"",INDEX(ItemCode,SMALL(IF($D68=InvoiceNo,IF(ItemCode&lt;&gt;$D$5,ROW(ItemCode)-1)),COUNTA($E$6:AN$6)))),"")</f>
        <v/>
      </c>
      <c r="AO68" t="str">
        <f t="array" ref="AO68">IFERROR(IF(SUM((InvoiceNo=$D68)*1)&lt;COUNTA($E$6:AO$6),"",INDEX(ItemCode,SMALL(IF($D68=InvoiceNo,IF(ItemCode&lt;&gt;$D$5,ROW(ItemCode)-1)),COUNTA($E$6:AO$6)))),"")</f>
        <v/>
      </c>
      <c r="AP68" t="str">
        <f t="array" ref="AP68">IFERROR(IF(SUM((InvoiceNo=$D68)*1)&lt;COUNTA($E$6:AP$6),"",INDEX(ItemCode,SMALL(IF($D68=InvoiceNo,IF(ItemCode&lt;&gt;$D$5,ROW(ItemCode)-1)),COUNTA($E$6:AP$6)))),"")</f>
        <v/>
      </c>
      <c r="AQ68" t="str">
        <f t="array" ref="AQ68">IFERROR(IF(SUM((InvoiceNo=$D68)*1)&lt;COUNTA($E$6:AQ$6),"",INDEX(ItemCode,SMALL(IF($D68=InvoiceNo,IF(ItemCode&lt;&gt;$D$5,ROW(ItemCode)-1)),COUNTA($E$6:AQ$6)))),"")</f>
        <v/>
      </c>
      <c r="AR68" t="str">
        <f t="array" ref="AR68">IFERROR(IF(SUM((InvoiceNo=$D68)*1)&lt;COUNTA($E$6:AR$6),"",INDEX(ItemCode,SMALL(IF($D68=InvoiceNo,IF(ItemCode&lt;&gt;$D$5,ROW(ItemCode)-1)),COUNTA($E$6:AR$6)))),"")</f>
        <v/>
      </c>
    </row>
    <row r="69" spans="2:44" x14ac:dyDescent="0.55000000000000004">
      <c r="B69" t="str">
        <f t="array" ref="B69">IF(D69="","",INDEX(BillToName,MATCH(D69,InvoiceBill,0)))</f>
        <v/>
      </c>
      <c r="C69" t="str">
        <f t="array" ref="C69">IF(B69="","",SUM((B69=CustName)*(ItemCode='Model 1'!$D$5)*1))</f>
        <v/>
      </c>
      <c r="D69" t="str">
        <f t="array" ref="D69">IFERROR(INDEX(InvoiceNo,SMALL(IF(ItemCode=$D$5,ROW(InvoiceNo)-1),ROW(63:63))),"")</f>
        <v/>
      </c>
      <c r="E69" t="str">
        <f t="array" ref="E69">IFERROR(IF(SUM((InvoiceNo=$D69)*1)&lt;COUNTA($E$6:E$6),"",INDEX(ItemCode,SMALL(IF($D69=InvoiceNo,IF(ItemCode&lt;&gt;$D$5,ROW(ItemCode)-1)),COUNTA($E$6:E$6)))),"")</f>
        <v/>
      </c>
      <c r="F69" t="str">
        <f t="array" ref="F69">IFERROR(IF(SUM((InvoiceNo=$D69)*1)&lt;COUNTA($E$6:F$6),"",INDEX(ItemCode,SMALL(IF($D69=InvoiceNo,IF(ItemCode&lt;&gt;$D$5,ROW(ItemCode)-1)),COUNTA($E$6:F$6)))),"")</f>
        <v/>
      </c>
      <c r="G69" t="str">
        <f t="array" ref="G69">IFERROR(IF(SUM((InvoiceNo=$D69)*1)&lt;COUNTA($E$6:G$6),"",INDEX(ItemCode,SMALL(IF($D69=InvoiceNo,IF(ItemCode&lt;&gt;$D$5,ROW(ItemCode)-1)),COUNTA($E$6:G$6)))),"")</f>
        <v/>
      </c>
      <c r="H69" t="str">
        <f t="array" ref="H69">IFERROR(IF(SUM((InvoiceNo=$D69)*1)&lt;COUNTA($E$6:H$6),"",INDEX(ItemCode,SMALL(IF($D69=InvoiceNo,IF(ItemCode&lt;&gt;$D$5,ROW(ItemCode)-1)),COUNTA($E$6:H$6)))),"")</f>
        <v/>
      </c>
      <c r="I69" t="str">
        <f t="array" ref="I69">IFERROR(IF(SUM((InvoiceNo=$D69)*1)&lt;COUNTA($E$6:I$6),"",INDEX(ItemCode,SMALL(IF($D69=InvoiceNo,IF(ItemCode&lt;&gt;$D$5,ROW(ItemCode)-1)),COUNTA($E$6:I$6)))),"")</f>
        <v/>
      </c>
      <c r="J69" t="str">
        <f t="array" ref="J69">IFERROR(IF(SUM((InvoiceNo=$D69)*1)&lt;COUNTA($E$6:J$6),"",INDEX(ItemCode,SMALL(IF($D69=InvoiceNo,IF(ItemCode&lt;&gt;$D$5,ROW(ItemCode)-1)),COUNTA($E$6:J$6)))),"")</f>
        <v/>
      </c>
      <c r="K69" t="str">
        <f t="array" ref="K69">IFERROR(IF(SUM((InvoiceNo=$D69)*1)&lt;COUNTA($E$6:K$6),"",INDEX(ItemCode,SMALL(IF($D69=InvoiceNo,IF(ItemCode&lt;&gt;$D$5,ROW(ItemCode)-1)),COUNTA($E$6:K$6)))),"")</f>
        <v/>
      </c>
      <c r="L69" t="str">
        <f t="array" ref="L69">IFERROR(IF(SUM((InvoiceNo=$D69)*1)&lt;COUNTA($E$6:L$6),"",INDEX(ItemCode,SMALL(IF($D69=InvoiceNo,IF(ItemCode&lt;&gt;$D$5,ROW(ItemCode)-1)),COUNTA($E$6:L$6)))),"")</f>
        <v/>
      </c>
      <c r="M69" t="str">
        <f t="array" ref="M69">IFERROR(IF(SUM((InvoiceNo=$D69)*1)&lt;COUNTA($E$6:M$6),"",INDEX(ItemCode,SMALL(IF($D69=InvoiceNo,IF(ItemCode&lt;&gt;$D$5,ROW(ItemCode)-1)),COUNTA($E$6:M$6)))),"")</f>
        <v/>
      </c>
      <c r="N69" t="str">
        <f t="array" ref="N69">IFERROR(IF(SUM((InvoiceNo=$D69)*1)&lt;COUNTA($E$6:N$6),"",INDEX(ItemCode,SMALL(IF($D69=InvoiceNo,IF(ItemCode&lt;&gt;$D$5,ROW(ItemCode)-1)),COUNTA($E$6:N$6)))),"")</f>
        <v/>
      </c>
      <c r="O69" t="str">
        <f t="array" ref="O69">IFERROR(IF(SUM((InvoiceNo=$D69)*1)&lt;COUNTA($E$6:O$6),"",INDEX(ItemCode,SMALL(IF($D69=InvoiceNo,IF(ItemCode&lt;&gt;$D$5,ROW(ItemCode)-1)),COUNTA($E$6:O$6)))),"")</f>
        <v/>
      </c>
      <c r="P69" t="str">
        <f t="array" ref="P69">IFERROR(IF(SUM((InvoiceNo=$D69)*1)&lt;COUNTA($E$6:P$6),"",INDEX(ItemCode,SMALL(IF($D69=InvoiceNo,IF(ItemCode&lt;&gt;$D$5,ROW(ItemCode)-1)),COUNTA($E$6:P$6)))),"")</f>
        <v/>
      </c>
      <c r="Q69" t="str">
        <f t="array" ref="Q69">IFERROR(IF(SUM((InvoiceNo=$D69)*1)&lt;COUNTA($E$6:Q$6),"",INDEX(ItemCode,SMALL(IF($D69=InvoiceNo,IF(ItemCode&lt;&gt;$D$5,ROW(ItemCode)-1)),COUNTA($E$6:Q$6)))),"")</f>
        <v/>
      </c>
      <c r="R69" t="str">
        <f t="array" ref="R69">IFERROR(IF(SUM((InvoiceNo=$D69)*1)&lt;COUNTA($E$6:R$6),"",INDEX(ItemCode,SMALL(IF($D69=InvoiceNo,IF(ItemCode&lt;&gt;$D$5,ROW(ItemCode)-1)),COUNTA($E$6:R$6)))),"")</f>
        <v/>
      </c>
      <c r="S69" t="str">
        <f t="array" ref="S69">IFERROR(IF(SUM((InvoiceNo=$D69)*1)&lt;COUNTA($E$6:S$6),"",INDEX(ItemCode,SMALL(IF($D69=InvoiceNo,IF(ItemCode&lt;&gt;$D$5,ROW(ItemCode)-1)),COUNTA($E$6:S$6)))),"")</f>
        <v/>
      </c>
      <c r="T69" t="str">
        <f t="array" ref="T69">IFERROR(IF(SUM((InvoiceNo=$D69)*1)&lt;COUNTA($E$6:T$6),"",INDEX(ItemCode,SMALL(IF($D69=InvoiceNo,IF(ItemCode&lt;&gt;$D$5,ROW(ItemCode)-1)),COUNTA($E$6:T$6)))),"")</f>
        <v/>
      </c>
      <c r="U69" t="str">
        <f t="array" ref="U69">IFERROR(IF(SUM((InvoiceNo=$D69)*1)&lt;COUNTA($E$6:U$6),"",INDEX(ItemCode,SMALL(IF($D69=InvoiceNo,IF(ItemCode&lt;&gt;$D$5,ROW(ItemCode)-1)),COUNTA($E$6:U$6)))),"")</f>
        <v/>
      </c>
      <c r="V69" t="str">
        <f t="array" ref="V69">IFERROR(IF(SUM((InvoiceNo=$D69)*1)&lt;COUNTA($E$6:V$6),"",INDEX(ItemCode,SMALL(IF($D69=InvoiceNo,IF(ItemCode&lt;&gt;$D$5,ROW(ItemCode)-1)),COUNTA($E$6:V$6)))),"")</f>
        <v/>
      </c>
      <c r="W69" t="str">
        <f t="array" ref="W69">IFERROR(IF(SUM((InvoiceNo=$D69)*1)&lt;COUNTA($E$6:W$6),"",INDEX(ItemCode,SMALL(IF($D69=InvoiceNo,IF(ItemCode&lt;&gt;$D$5,ROW(ItemCode)-1)),COUNTA($E$6:W$6)))),"")</f>
        <v/>
      </c>
      <c r="X69" t="str">
        <f t="array" ref="X69">IFERROR(IF(SUM((InvoiceNo=$D69)*1)&lt;COUNTA($E$6:X$6),"",INDEX(ItemCode,SMALL(IF($D69=InvoiceNo,IF(ItemCode&lt;&gt;$D$5,ROW(ItemCode)-1)),COUNTA($E$6:X$6)))),"")</f>
        <v/>
      </c>
      <c r="Y69" t="str">
        <f t="array" ref="Y69">IFERROR(IF(SUM((InvoiceNo=$D69)*1)&lt;COUNTA($E$6:Y$6),"",INDEX(ItemCode,SMALL(IF($D69=InvoiceNo,IF(ItemCode&lt;&gt;$D$5,ROW(ItemCode)-1)),COUNTA($E$6:Y$6)))),"")</f>
        <v/>
      </c>
      <c r="Z69" t="str">
        <f t="array" ref="Z69">IFERROR(IF(SUM((InvoiceNo=$D69)*1)&lt;COUNTA($E$6:Z$6),"",INDEX(ItemCode,SMALL(IF($D69=InvoiceNo,IF(ItemCode&lt;&gt;$D$5,ROW(ItemCode)-1)),COUNTA($E$6:Z$6)))),"")</f>
        <v/>
      </c>
      <c r="AA69" t="str">
        <f t="array" ref="AA69">IFERROR(IF(SUM((InvoiceNo=$D69)*1)&lt;COUNTA($E$6:AA$6),"",INDEX(ItemCode,SMALL(IF($D69=InvoiceNo,IF(ItemCode&lt;&gt;$D$5,ROW(ItemCode)-1)),COUNTA($E$6:AA$6)))),"")</f>
        <v/>
      </c>
      <c r="AB69" t="str">
        <f t="array" ref="AB69">IFERROR(IF(SUM((InvoiceNo=$D69)*1)&lt;COUNTA($E$6:AB$6),"",INDEX(ItemCode,SMALL(IF($D69=InvoiceNo,IF(ItemCode&lt;&gt;$D$5,ROW(ItemCode)-1)),COUNTA($E$6:AB$6)))),"")</f>
        <v/>
      </c>
      <c r="AC69" t="str">
        <f t="array" ref="AC69">IFERROR(IF(SUM((InvoiceNo=$D69)*1)&lt;COUNTA($E$6:AC$6),"",INDEX(ItemCode,SMALL(IF($D69=InvoiceNo,IF(ItemCode&lt;&gt;$D$5,ROW(ItemCode)-1)),COUNTA($E$6:AC$6)))),"")</f>
        <v/>
      </c>
      <c r="AD69" t="str">
        <f t="array" ref="AD69">IFERROR(IF(SUM((InvoiceNo=$D69)*1)&lt;COUNTA($E$6:AD$6),"",INDEX(ItemCode,SMALL(IF($D69=InvoiceNo,IF(ItemCode&lt;&gt;$D$5,ROW(ItemCode)-1)),COUNTA($E$6:AD$6)))),"")</f>
        <v/>
      </c>
      <c r="AE69" t="str">
        <f t="array" ref="AE69">IFERROR(IF(SUM((InvoiceNo=$D69)*1)&lt;COUNTA($E$6:AE$6),"",INDEX(ItemCode,SMALL(IF($D69=InvoiceNo,IF(ItemCode&lt;&gt;$D$5,ROW(ItemCode)-1)),COUNTA($E$6:AE$6)))),"")</f>
        <v/>
      </c>
      <c r="AF69" t="str">
        <f t="array" ref="AF69">IFERROR(IF(SUM((InvoiceNo=$D69)*1)&lt;COUNTA($E$6:AF$6),"",INDEX(ItemCode,SMALL(IF($D69=InvoiceNo,IF(ItemCode&lt;&gt;$D$5,ROW(ItemCode)-1)),COUNTA($E$6:AF$6)))),"")</f>
        <v/>
      </c>
      <c r="AG69" t="str">
        <f t="array" ref="AG69">IFERROR(IF(SUM((InvoiceNo=$D69)*1)&lt;COUNTA($E$6:AG$6),"",INDEX(ItemCode,SMALL(IF($D69=InvoiceNo,IF(ItemCode&lt;&gt;$D$5,ROW(ItemCode)-1)),COUNTA($E$6:AG$6)))),"")</f>
        <v/>
      </c>
      <c r="AH69" t="str">
        <f t="array" ref="AH69">IFERROR(IF(SUM((InvoiceNo=$D69)*1)&lt;COUNTA($E$6:AH$6),"",INDEX(ItemCode,SMALL(IF($D69=InvoiceNo,IF(ItemCode&lt;&gt;$D$5,ROW(ItemCode)-1)),COUNTA($E$6:AH$6)))),"")</f>
        <v/>
      </c>
      <c r="AI69" t="str">
        <f t="array" ref="AI69">IFERROR(IF(SUM((InvoiceNo=$D69)*1)&lt;COUNTA($E$6:AI$6),"",INDEX(ItemCode,SMALL(IF($D69=InvoiceNo,IF(ItemCode&lt;&gt;$D$5,ROW(ItemCode)-1)),COUNTA($E$6:AI$6)))),"")</f>
        <v/>
      </c>
      <c r="AJ69" t="str">
        <f t="array" ref="AJ69">IFERROR(IF(SUM((InvoiceNo=$D69)*1)&lt;COUNTA($E$6:AJ$6),"",INDEX(ItemCode,SMALL(IF($D69=InvoiceNo,IF(ItemCode&lt;&gt;$D$5,ROW(ItemCode)-1)),COUNTA($E$6:AJ$6)))),"")</f>
        <v/>
      </c>
      <c r="AK69" t="str">
        <f t="array" ref="AK69">IFERROR(IF(SUM((InvoiceNo=$D69)*1)&lt;COUNTA($E$6:AK$6),"",INDEX(ItemCode,SMALL(IF($D69=InvoiceNo,IF(ItemCode&lt;&gt;$D$5,ROW(ItemCode)-1)),COUNTA($E$6:AK$6)))),"")</f>
        <v/>
      </c>
      <c r="AL69" t="str">
        <f t="array" ref="AL69">IFERROR(IF(SUM((InvoiceNo=$D69)*1)&lt;COUNTA($E$6:AL$6),"",INDEX(ItemCode,SMALL(IF($D69=InvoiceNo,IF(ItemCode&lt;&gt;$D$5,ROW(ItemCode)-1)),COUNTA($E$6:AL$6)))),"")</f>
        <v/>
      </c>
      <c r="AM69" t="str">
        <f t="array" ref="AM69">IFERROR(IF(SUM((InvoiceNo=$D69)*1)&lt;COUNTA($E$6:AM$6),"",INDEX(ItemCode,SMALL(IF($D69=InvoiceNo,IF(ItemCode&lt;&gt;$D$5,ROW(ItemCode)-1)),COUNTA($E$6:AM$6)))),"")</f>
        <v/>
      </c>
      <c r="AN69" t="str">
        <f t="array" ref="AN69">IFERROR(IF(SUM((InvoiceNo=$D69)*1)&lt;COUNTA($E$6:AN$6),"",INDEX(ItemCode,SMALL(IF($D69=InvoiceNo,IF(ItemCode&lt;&gt;$D$5,ROW(ItemCode)-1)),COUNTA($E$6:AN$6)))),"")</f>
        <v/>
      </c>
      <c r="AO69" t="str">
        <f t="array" ref="AO69">IFERROR(IF(SUM((InvoiceNo=$D69)*1)&lt;COUNTA($E$6:AO$6),"",INDEX(ItemCode,SMALL(IF($D69=InvoiceNo,IF(ItemCode&lt;&gt;$D$5,ROW(ItemCode)-1)),COUNTA($E$6:AO$6)))),"")</f>
        <v/>
      </c>
      <c r="AP69" t="str">
        <f t="array" ref="AP69">IFERROR(IF(SUM((InvoiceNo=$D69)*1)&lt;COUNTA($E$6:AP$6),"",INDEX(ItemCode,SMALL(IF($D69=InvoiceNo,IF(ItemCode&lt;&gt;$D$5,ROW(ItemCode)-1)),COUNTA($E$6:AP$6)))),"")</f>
        <v/>
      </c>
      <c r="AQ69" t="str">
        <f t="array" ref="AQ69">IFERROR(IF(SUM((InvoiceNo=$D69)*1)&lt;COUNTA($E$6:AQ$6),"",INDEX(ItemCode,SMALL(IF($D69=InvoiceNo,IF(ItemCode&lt;&gt;$D$5,ROW(ItemCode)-1)),COUNTA($E$6:AQ$6)))),"")</f>
        <v/>
      </c>
      <c r="AR69" t="str">
        <f t="array" ref="AR69">IFERROR(IF(SUM((InvoiceNo=$D69)*1)&lt;COUNTA($E$6:AR$6),"",INDEX(ItemCode,SMALL(IF($D69=InvoiceNo,IF(ItemCode&lt;&gt;$D$5,ROW(ItemCode)-1)),COUNTA($E$6:AR$6)))),"")</f>
        <v/>
      </c>
    </row>
    <row r="70" spans="2:44" x14ac:dyDescent="0.55000000000000004">
      <c r="B70" t="str">
        <f t="array" ref="B70">IF(D70="","",INDEX(BillToName,MATCH(D70,InvoiceBill,0)))</f>
        <v/>
      </c>
      <c r="C70" t="str">
        <f t="array" ref="C70">IF(B70="","",SUM((B70=CustName)*(ItemCode='Model 1'!$D$5)*1))</f>
        <v/>
      </c>
      <c r="D70" t="str">
        <f t="array" ref="D70">IFERROR(INDEX(InvoiceNo,SMALL(IF(ItemCode=$D$5,ROW(InvoiceNo)-1),ROW(64:64))),"")</f>
        <v/>
      </c>
      <c r="E70" t="str">
        <f t="array" ref="E70">IFERROR(IF(SUM((InvoiceNo=$D70)*1)&lt;COUNTA($E$6:E$6),"",INDEX(ItemCode,SMALL(IF($D70=InvoiceNo,IF(ItemCode&lt;&gt;$D$5,ROW(ItemCode)-1)),COUNTA($E$6:E$6)))),"")</f>
        <v/>
      </c>
      <c r="F70" t="str">
        <f t="array" ref="F70">IFERROR(IF(SUM((InvoiceNo=$D70)*1)&lt;COUNTA($E$6:F$6),"",INDEX(ItemCode,SMALL(IF($D70=InvoiceNo,IF(ItemCode&lt;&gt;$D$5,ROW(ItemCode)-1)),COUNTA($E$6:F$6)))),"")</f>
        <v/>
      </c>
      <c r="G70" t="str">
        <f t="array" ref="G70">IFERROR(IF(SUM((InvoiceNo=$D70)*1)&lt;COUNTA($E$6:G$6),"",INDEX(ItemCode,SMALL(IF($D70=InvoiceNo,IF(ItemCode&lt;&gt;$D$5,ROW(ItemCode)-1)),COUNTA($E$6:G$6)))),"")</f>
        <v/>
      </c>
      <c r="H70" t="str">
        <f t="array" ref="H70">IFERROR(IF(SUM((InvoiceNo=$D70)*1)&lt;COUNTA($E$6:H$6),"",INDEX(ItemCode,SMALL(IF($D70=InvoiceNo,IF(ItemCode&lt;&gt;$D$5,ROW(ItemCode)-1)),COUNTA($E$6:H$6)))),"")</f>
        <v/>
      </c>
      <c r="I70" t="str">
        <f t="array" ref="I70">IFERROR(IF(SUM((InvoiceNo=$D70)*1)&lt;COUNTA($E$6:I$6),"",INDEX(ItemCode,SMALL(IF($D70=InvoiceNo,IF(ItemCode&lt;&gt;$D$5,ROW(ItemCode)-1)),COUNTA($E$6:I$6)))),"")</f>
        <v/>
      </c>
      <c r="J70" t="str">
        <f t="array" ref="J70">IFERROR(IF(SUM((InvoiceNo=$D70)*1)&lt;COUNTA($E$6:J$6),"",INDEX(ItemCode,SMALL(IF($D70=InvoiceNo,IF(ItemCode&lt;&gt;$D$5,ROW(ItemCode)-1)),COUNTA($E$6:J$6)))),"")</f>
        <v/>
      </c>
      <c r="K70" t="str">
        <f t="array" ref="K70">IFERROR(IF(SUM((InvoiceNo=$D70)*1)&lt;COUNTA($E$6:K$6),"",INDEX(ItemCode,SMALL(IF($D70=InvoiceNo,IF(ItemCode&lt;&gt;$D$5,ROW(ItemCode)-1)),COUNTA($E$6:K$6)))),"")</f>
        <v/>
      </c>
      <c r="L70" t="str">
        <f t="array" ref="L70">IFERROR(IF(SUM((InvoiceNo=$D70)*1)&lt;COUNTA($E$6:L$6),"",INDEX(ItemCode,SMALL(IF($D70=InvoiceNo,IF(ItemCode&lt;&gt;$D$5,ROW(ItemCode)-1)),COUNTA($E$6:L$6)))),"")</f>
        <v/>
      </c>
      <c r="M70" t="str">
        <f t="array" ref="M70">IFERROR(IF(SUM((InvoiceNo=$D70)*1)&lt;COUNTA($E$6:M$6),"",INDEX(ItemCode,SMALL(IF($D70=InvoiceNo,IF(ItemCode&lt;&gt;$D$5,ROW(ItemCode)-1)),COUNTA($E$6:M$6)))),"")</f>
        <v/>
      </c>
      <c r="N70" t="str">
        <f t="array" ref="N70">IFERROR(IF(SUM((InvoiceNo=$D70)*1)&lt;COUNTA($E$6:N$6),"",INDEX(ItemCode,SMALL(IF($D70=InvoiceNo,IF(ItemCode&lt;&gt;$D$5,ROW(ItemCode)-1)),COUNTA($E$6:N$6)))),"")</f>
        <v/>
      </c>
      <c r="O70" t="str">
        <f t="array" ref="O70">IFERROR(IF(SUM((InvoiceNo=$D70)*1)&lt;COUNTA($E$6:O$6),"",INDEX(ItemCode,SMALL(IF($D70=InvoiceNo,IF(ItemCode&lt;&gt;$D$5,ROW(ItemCode)-1)),COUNTA($E$6:O$6)))),"")</f>
        <v/>
      </c>
      <c r="P70" t="str">
        <f t="array" ref="P70">IFERROR(IF(SUM((InvoiceNo=$D70)*1)&lt;COUNTA($E$6:P$6),"",INDEX(ItemCode,SMALL(IF($D70=InvoiceNo,IF(ItemCode&lt;&gt;$D$5,ROW(ItemCode)-1)),COUNTA($E$6:P$6)))),"")</f>
        <v/>
      </c>
      <c r="Q70" t="str">
        <f t="array" ref="Q70">IFERROR(IF(SUM((InvoiceNo=$D70)*1)&lt;COUNTA($E$6:Q$6),"",INDEX(ItemCode,SMALL(IF($D70=InvoiceNo,IF(ItemCode&lt;&gt;$D$5,ROW(ItemCode)-1)),COUNTA($E$6:Q$6)))),"")</f>
        <v/>
      </c>
      <c r="R70" t="str">
        <f t="array" ref="R70">IFERROR(IF(SUM((InvoiceNo=$D70)*1)&lt;COUNTA($E$6:R$6),"",INDEX(ItemCode,SMALL(IF($D70=InvoiceNo,IF(ItemCode&lt;&gt;$D$5,ROW(ItemCode)-1)),COUNTA($E$6:R$6)))),"")</f>
        <v/>
      </c>
      <c r="S70" t="str">
        <f t="array" ref="S70">IFERROR(IF(SUM((InvoiceNo=$D70)*1)&lt;COUNTA($E$6:S$6),"",INDEX(ItemCode,SMALL(IF($D70=InvoiceNo,IF(ItemCode&lt;&gt;$D$5,ROW(ItemCode)-1)),COUNTA($E$6:S$6)))),"")</f>
        <v/>
      </c>
      <c r="T70" t="str">
        <f t="array" ref="T70">IFERROR(IF(SUM((InvoiceNo=$D70)*1)&lt;COUNTA($E$6:T$6),"",INDEX(ItemCode,SMALL(IF($D70=InvoiceNo,IF(ItemCode&lt;&gt;$D$5,ROW(ItemCode)-1)),COUNTA($E$6:T$6)))),"")</f>
        <v/>
      </c>
      <c r="U70" t="str">
        <f t="array" ref="U70">IFERROR(IF(SUM((InvoiceNo=$D70)*1)&lt;COUNTA($E$6:U$6),"",INDEX(ItemCode,SMALL(IF($D70=InvoiceNo,IF(ItemCode&lt;&gt;$D$5,ROW(ItemCode)-1)),COUNTA($E$6:U$6)))),"")</f>
        <v/>
      </c>
      <c r="V70" t="str">
        <f t="array" ref="V70">IFERROR(IF(SUM((InvoiceNo=$D70)*1)&lt;COUNTA($E$6:V$6),"",INDEX(ItemCode,SMALL(IF($D70=InvoiceNo,IF(ItemCode&lt;&gt;$D$5,ROW(ItemCode)-1)),COUNTA($E$6:V$6)))),"")</f>
        <v/>
      </c>
      <c r="W70" t="str">
        <f t="array" ref="W70">IFERROR(IF(SUM((InvoiceNo=$D70)*1)&lt;COUNTA($E$6:W$6),"",INDEX(ItemCode,SMALL(IF($D70=InvoiceNo,IF(ItemCode&lt;&gt;$D$5,ROW(ItemCode)-1)),COUNTA($E$6:W$6)))),"")</f>
        <v/>
      </c>
      <c r="X70" t="str">
        <f t="array" ref="X70">IFERROR(IF(SUM((InvoiceNo=$D70)*1)&lt;COUNTA($E$6:X$6),"",INDEX(ItemCode,SMALL(IF($D70=InvoiceNo,IF(ItemCode&lt;&gt;$D$5,ROW(ItemCode)-1)),COUNTA($E$6:X$6)))),"")</f>
        <v/>
      </c>
      <c r="Y70" t="str">
        <f t="array" ref="Y70">IFERROR(IF(SUM((InvoiceNo=$D70)*1)&lt;COUNTA($E$6:Y$6),"",INDEX(ItemCode,SMALL(IF($D70=InvoiceNo,IF(ItemCode&lt;&gt;$D$5,ROW(ItemCode)-1)),COUNTA($E$6:Y$6)))),"")</f>
        <v/>
      </c>
      <c r="Z70" t="str">
        <f t="array" ref="Z70">IFERROR(IF(SUM((InvoiceNo=$D70)*1)&lt;COUNTA($E$6:Z$6),"",INDEX(ItemCode,SMALL(IF($D70=InvoiceNo,IF(ItemCode&lt;&gt;$D$5,ROW(ItemCode)-1)),COUNTA($E$6:Z$6)))),"")</f>
        <v/>
      </c>
      <c r="AA70" t="str">
        <f t="array" ref="AA70">IFERROR(IF(SUM((InvoiceNo=$D70)*1)&lt;COUNTA($E$6:AA$6),"",INDEX(ItemCode,SMALL(IF($D70=InvoiceNo,IF(ItemCode&lt;&gt;$D$5,ROW(ItemCode)-1)),COUNTA($E$6:AA$6)))),"")</f>
        <v/>
      </c>
      <c r="AB70" t="str">
        <f t="array" ref="AB70">IFERROR(IF(SUM((InvoiceNo=$D70)*1)&lt;COUNTA($E$6:AB$6),"",INDEX(ItemCode,SMALL(IF($D70=InvoiceNo,IF(ItemCode&lt;&gt;$D$5,ROW(ItemCode)-1)),COUNTA($E$6:AB$6)))),"")</f>
        <v/>
      </c>
      <c r="AC70" t="str">
        <f t="array" ref="AC70">IFERROR(IF(SUM((InvoiceNo=$D70)*1)&lt;COUNTA($E$6:AC$6),"",INDEX(ItemCode,SMALL(IF($D70=InvoiceNo,IF(ItemCode&lt;&gt;$D$5,ROW(ItemCode)-1)),COUNTA($E$6:AC$6)))),"")</f>
        <v/>
      </c>
      <c r="AD70" t="str">
        <f t="array" ref="AD70">IFERROR(IF(SUM((InvoiceNo=$D70)*1)&lt;COUNTA($E$6:AD$6),"",INDEX(ItemCode,SMALL(IF($D70=InvoiceNo,IF(ItemCode&lt;&gt;$D$5,ROW(ItemCode)-1)),COUNTA($E$6:AD$6)))),"")</f>
        <v/>
      </c>
      <c r="AE70" t="str">
        <f t="array" ref="AE70">IFERROR(IF(SUM((InvoiceNo=$D70)*1)&lt;COUNTA($E$6:AE$6),"",INDEX(ItemCode,SMALL(IF($D70=InvoiceNo,IF(ItemCode&lt;&gt;$D$5,ROW(ItemCode)-1)),COUNTA($E$6:AE$6)))),"")</f>
        <v/>
      </c>
      <c r="AF70" t="str">
        <f t="array" ref="AF70">IFERROR(IF(SUM((InvoiceNo=$D70)*1)&lt;COUNTA($E$6:AF$6),"",INDEX(ItemCode,SMALL(IF($D70=InvoiceNo,IF(ItemCode&lt;&gt;$D$5,ROW(ItemCode)-1)),COUNTA($E$6:AF$6)))),"")</f>
        <v/>
      </c>
      <c r="AG70" t="str">
        <f t="array" ref="AG70">IFERROR(IF(SUM((InvoiceNo=$D70)*1)&lt;COUNTA($E$6:AG$6),"",INDEX(ItemCode,SMALL(IF($D70=InvoiceNo,IF(ItemCode&lt;&gt;$D$5,ROW(ItemCode)-1)),COUNTA($E$6:AG$6)))),"")</f>
        <v/>
      </c>
      <c r="AH70" t="str">
        <f t="array" ref="AH70">IFERROR(IF(SUM((InvoiceNo=$D70)*1)&lt;COUNTA($E$6:AH$6),"",INDEX(ItemCode,SMALL(IF($D70=InvoiceNo,IF(ItemCode&lt;&gt;$D$5,ROW(ItemCode)-1)),COUNTA($E$6:AH$6)))),"")</f>
        <v/>
      </c>
      <c r="AI70" t="str">
        <f t="array" ref="AI70">IFERROR(IF(SUM((InvoiceNo=$D70)*1)&lt;COUNTA($E$6:AI$6),"",INDEX(ItemCode,SMALL(IF($D70=InvoiceNo,IF(ItemCode&lt;&gt;$D$5,ROW(ItemCode)-1)),COUNTA($E$6:AI$6)))),"")</f>
        <v/>
      </c>
      <c r="AJ70" t="str">
        <f t="array" ref="AJ70">IFERROR(IF(SUM((InvoiceNo=$D70)*1)&lt;COUNTA($E$6:AJ$6),"",INDEX(ItemCode,SMALL(IF($D70=InvoiceNo,IF(ItemCode&lt;&gt;$D$5,ROW(ItemCode)-1)),COUNTA($E$6:AJ$6)))),"")</f>
        <v/>
      </c>
      <c r="AK70" t="str">
        <f t="array" ref="AK70">IFERROR(IF(SUM((InvoiceNo=$D70)*1)&lt;COUNTA($E$6:AK$6),"",INDEX(ItemCode,SMALL(IF($D70=InvoiceNo,IF(ItemCode&lt;&gt;$D$5,ROW(ItemCode)-1)),COUNTA($E$6:AK$6)))),"")</f>
        <v/>
      </c>
      <c r="AL70" t="str">
        <f t="array" ref="AL70">IFERROR(IF(SUM((InvoiceNo=$D70)*1)&lt;COUNTA($E$6:AL$6),"",INDEX(ItemCode,SMALL(IF($D70=InvoiceNo,IF(ItemCode&lt;&gt;$D$5,ROW(ItemCode)-1)),COUNTA($E$6:AL$6)))),"")</f>
        <v/>
      </c>
      <c r="AM70" t="str">
        <f t="array" ref="AM70">IFERROR(IF(SUM((InvoiceNo=$D70)*1)&lt;COUNTA($E$6:AM$6),"",INDEX(ItemCode,SMALL(IF($D70=InvoiceNo,IF(ItemCode&lt;&gt;$D$5,ROW(ItemCode)-1)),COUNTA($E$6:AM$6)))),"")</f>
        <v/>
      </c>
      <c r="AN70" t="str">
        <f t="array" ref="AN70">IFERROR(IF(SUM((InvoiceNo=$D70)*1)&lt;COUNTA($E$6:AN$6),"",INDEX(ItemCode,SMALL(IF($D70=InvoiceNo,IF(ItemCode&lt;&gt;$D$5,ROW(ItemCode)-1)),COUNTA($E$6:AN$6)))),"")</f>
        <v/>
      </c>
      <c r="AO70" t="str">
        <f t="array" ref="AO70">IFERROR(IF(SUM((InvoiceNo=$D70)*1)&lt;COUNTA($E$6:AO$6),"",INDEX(ItemCode,SMALL(IF($D70=InvoiceNo,IF(ItemCode&lt;&gt;$D$5,ROW(ItemCode)-1)),COUNTA($E$6:AO$6)))),"")</f>
        <v/>
      </c>
      <c r="AP70" t="str">
        <f t="array" ref="AP70">IFERROR(IF(SUM((InvoiceNo=$D70)*1)&lt;COUNTA($E$6:AP$6),"",INDEX(ItemCode,SMALL(IF($D70=InvoiceNo,IF(ItemCode&lt;&gt;$D$5,ROW(ItemCode)-1)),COUNTA($E$6:AP$6)))),"")</f>
        <v/>
      </c>
      <c r="AQ70" t="str">
        <f t="array" ref="AQ70">IFERROR(IF(SUM((InvoiceNo=$D70)*1)&lt;COUNTA($E$6:AQ$6),"",INDEX(ItemCode,SMALL(IF($D70=InvoiceNo,IF(ItemCode&lt;&gt;$D$5,ROW(ItemCode)-1)),COUNTA($E$6:AQ$6)))),"")</f>
        <v/>
      </c>
      <c r="AR70" t="str">
        <f t="array" ref="AR70">IFERROR(IF(SUM((InvoiceNo=$D70)*1)&lt;COUNTA($E$6:AR$6),"",INDEX(ItemCode,SMALL(IF($D70=InvoiceNo,IF(ItemCode&lt;&gt;$D$5,ROW(ItemCode)-1)),COUNTA($E$6:AR$6)))),"")</f>
        <v/>
      </c>
    </row>
    <row r="71" spans="2:44" x14ac:dyDescent="0.55000000000000004">
      <c r="B71" t="str">
        <f t="array" ref="B71">IF(D71="","",INDEX(BillToName,MATCH(D71,InvoiceBill,0)))</f>
        <v/>
      </c>
      <c r="C71" t="str">
        <f t="array" ref="C71">IF(B71="","",SUM((B71=CustName)*(ItemCode='Model 1'!$D$5)*1))</f>
        <v/>
      </c>
      <c r="D71" t="str">
        <f t="array" ref="D71">IFERROR(INDEX(InvoiceNo,SMALL(IF(ItemCode=$D$5,ROW(InvoiceNo)-1),ROW(65:65))),"")</f>
        <v/>
      </c>
      <c r="E71" t="str">
        <f t="array" ref="E71">IFERROR(IF(SUM((InvoiceNo=$D71)*1)&lt;COUNTA($E$6:E$6),"",INDEX(ItemCode,SMALL(IF($D71=InvoiceNo,IF(ItemCode&lt;&gt;$D$5,ROW(ItemCode)-1)),COUNTA($E$6:E$6)))),"")</f>
        <v/>
      </c>
      <c r="F71" t="str">
        <f t="array" ref="F71">IFERROR(IF(SUM((InvoiceNo=$D71)*1)&lt;COUNTA($E$6:F$6),"",INDEX(ItemCode,SMALL(IF($D71=InvoiceNo,IF(ItemCode&lt;&gt;$D$5,ROW(ItemCode)-1)),COUNTA($E$6:F$6)))),"")</f>
        <v/>
      </c>
      <c r="G71" t="str">
        <f t="array" ref="G71">IFERROR(IF(SUM((InvoiceNo=$D71)*1)&lt;COUNTA($E$6:G$6),"",INDEX(ItemCode,SMALL(IF($D71=InvoiceNo,IF(ItemCode&lt;&gt;$D$5,ROW(ItemCode)-1)),COUNTA($E$6:G$6)))),"")</f>
        <v/>
      </c>
      <c r="H71" t="str">
        <f t="array" ref="H71">IFERROR(IF(SUM((InvoiceNo=$D71)*1)&lt;COUNTA($E$6:H$6),"",INDEX(ItemCode,SMALL(IF($D71=InvoiceNo,IF(ItemCode&lt;&gt;$D$5,ROW(ItemCode)-1)),COUNTA($E$6:H$6)))),"")</f>
        <v/>
      </c>
      <c r="I71" t="str">
        <f t="array" ref="I71">IFERROR(IF(SUM((InvoiceNo=$D71)*1)&lt;COUNTA($E$6:I$6),"",INDEX(ItemCode,SMALL(IF($D71=InvoiceNo,IF(ItemCode&lt;&gt;$D$5,ROW(ItemCode)-1)),COUNTA($E$6:I$6)))),"")</f>
        <v/>
      </c>
      <c r="J71" t="str">
        <f t="array" ref="J71">IFERROR(IF(SUM((InvoiceNo=$D71)*1)&lt;COUNTA($E$6:J$6),"",INDEX(ItemCode,SMALL(IF($D71=InvoiceNo,IF(ItemCode&lt;&gt;$D$5,ROW(ItemCode)-1)),COUNTA($E$6:J$6)))),"")</f>
        <v/>
      </c>
      <c r="K71" t="str">
        <f t="array" ref="K71">IFERROR(IF(SUM((InvoiceNo=$D71)*1)&lt;COUNTA($E$6:K$6),"",INDEX(ItemCode,SMALL(IF($D71=InvoiceNo,IF(ItemCode&lt;&gt;$D$5,ROW(ItemCode)-1)),COUNTA($E$6:K$6)))),"")</f>
        <v/>
      </c>
      <c r="L71" t="str">
        <f t="array" ref="L71">IFERROR(IF(SUM((InvoiceNo=$D71)*1)&lt;COUNTA($E$6:L$6),"",INDEX(ItemCode,SMALL(IF($D71=InvoiceNo,IF(ItemCode&lt;&gt;$D$5,ROW(ItemCode)-1)),COUNTA($E$6:L$6)))),"")</f>
        <v/>
      </c>
      <c r="M71" t="str">
        <f t="array" ref="M71">IFERROR(IF(SUM((InvoiceNo=$D71)*1)&lt;COUNTA($E$6:M$6),"",INDEX(ItemCode,SMALL(IF($D71=InvoiceNo,IF(ItemCode&lt;&gt;$D$5,ROW(ItemCode)-1)),COUNTA($E$6:M$6)))),"")</f>
        <v/>
      </c>
      <c r="N71" t="str">
        <f t="array" ref="N71">IFERROR(IF(SUM((InvoiceNo=$D71)*1)&lt;COUNTA($E$6:N$6),"",INDEX(ItemCode,SMALL(IF($D71=InvoiceNo,IF(ItemCode&lt;&gt;$D$5,ROW(ItemCode)-1)),COUNTA($E$6:N$6)))),"")</f>
        <v/>
      </c>
      <c r="O71" t="str">
        <f t="array" ref="O71">IFERROR(IF(SUM((InvoiceNo=$D71)*1)&lt;COUNTA($E$6:O$6),"",INDEX(ItemCode,SMALL(IF($D71=InvoiceNo,IF(ItemCode&lt;&gt;$D$5,ROW(ItemCode)-1)),COUNTA($E$6:O$6)))),"")</f>
        <v/>
      </c>
      <c r="P71" t="str">
        <f t="array" ref="P71">IFERROR(IF(SUM((InvoiceNo=$D71)*1)&lt;COUNTA($E$6:P$6),"",INDEX(ItemCode,SMALL(IF($D71=InvoiceNo,IF(ItemCode&lt;&gt;$D$5,ROW(ItemCode)-1)),COUNTA($E$6:P$6)))),"")</f>
        <v/>
      </c>
      <c r="Q71" t="str">
        <f t="array" ref="Q71">IFERROR(IF(SUM((InvoiceNo=$D71)*1)&lt;COUNTA($E$6:Q$6),"",INDEX(ItemCode,SMALL(IF($D71=InvoiceNo,IF(ItemCode&lt;&gt;$D$5,ROW(ItemCode)-1)),COUNTA($E$6:Q$6)))),"")</f>
        <v/>
      </c>
      <c r="R71" t="str">
        <f t="array" ref="R71">IFERROR(IF(SUM((InvoiceNo=$D71)*1)&lt;COUNTA($E$6:R$6),"",INDEX(ItemCode,SMALL(IF($D71=InvoiceNo,IF(ItemCode&lt;&gt;$D$5,ROW(ItemCode)-1)),COUNTA($E$6:R$6)))),"")</f>
        <v/>
      </c>
      <c r="S71" t="str">
        <f t="array" ref="S71">IFERROR(IF(SUM((InvoiceNo=$D71)*1)&lt;COUNTA($E$6:S$6),"",INDEX(ItemCode,SMALL(IF($D71=InvoiceNo,IF(ItemCode&lt;&gt;$D$5,ROW(ItemCode)-1)),COUNTA($E$6:S$6)))),"")</f>
        <v/>
      </c>
      <c r="T71" t="str">
        <f t="array" ref="T71">IFERROR(IF(SUM((InvoiceNo=$D71)*1)&lt;COUNTA($E$6:T$6),"",INDEX(ItemCode,SMALL(IF($D71=InvoiceNo,IF(ItemCode&lt;&gt;$D$5,ROW(ItemCode)-1)),COUNTA($E$6:T$6)))),"")</f>
        <v/>
      </c>
      <c r="U71" t="str">
        <f t="array" ref="U71">IFERROR(IF(SUM((InvoiceNo=$D71)*1)&lt;COUNTA($E$6:U$6),"",INDEX(ItemCode,SMALL(IF($D71=InvoiceNo,IF(ItemCode&lt;&gt;$D$5,ROW(ItemCode)-1)),COUNTA($E$6:U$6)))),"")</f>
        <v/>
      </c>
      <c r="V71" t="str">
        <f t="array" ref="V71">IFERROR(IF(SUM((InvoiceNo=$D71)*1)&lt;COUNTA($E$6:V$6),"",INDEX(ItemCode,SMALL(IF($D71=InvoiceNo,IF(ItemCode&lt;&gt;$D$5,ROW(ItemCode)-1)),COUNTA($E$6:V$6)))),"")</f>
        <v/>
      </c>
      <c r="W71" t="str">
        <f t="array" ref="W71">IFERROR(IF(SUM((InvoiceNo=$D71)*1)&lt;COUNTA($E$6:W$6),"",INDEX(ItemCode,SMALL(IF($D71=InvoiceNo,IF(ItemCode&lt;&gt;$D$5,ROW(ItemCode)-1)),COUNTA($E$6:W$6)))),"")</f>
        <v/>
      </c>
      <c r="X71" t="str">
        <f t="array" ref="X71">IFERROR(IF(SUM((InvoiceNo=$D71)*1)&lt;COUNTA($E$6:X$6),"",INDEX(ItemCode,SMALL(IF($D71=InvoiceNo,IF(ItemCode&lt;&gt;$D$5,ROW(ItemCode)-1)),COUNTA($E$6:X$6)))),"")</f>
        <v/>
      </c>
      <c r="Y71" t="str">
        <f t="array" ref="Y71">IFERROR(IF(SUM((InvoiceNo=$D71)*1)&lt;COUNTA($E$6:Y$6),"",INDEX(ItemCode,SMALL(IF($D71=InvoiceNo,IF(ItemCode&lt;&gt;$D$5,ROW(ItemCode)-1)),COUNTA($E$6:Y$6)))),"")</f>
        <v/>
      </c>
      <c r="Z71" t="str">
        <f t="array" ref="Z71">IFERROR(IF(SUM((InvoiceNo=$D71)*1)&lt;COUNTA($E$6:Z$6),"",INDEX(ItemCode,SMALL(IF($D71=InvoiceNo,IF(ItemCode&lt;&gt;$D$5,ROW(ItemCode)-1)),COUNTA($E$6:Z$6)))),"")</f>
        <v/>
      </c>
      <c r="AA71" t="str">
        <f t="array" ref="AA71">IFERROR(IF(SUM((InvoiceNo=$D71)*1)&lt;COUNTA($E$6:AA$6),"",INDEX(ItemCode,SMALL(IF($D71=InvoiceNo,IF(ItemCode&lt;&gt;$D$5,ROW(ItemCode)-1)),COUNTA($E$6:AA$6)))),"")</f>
        <v/>
      </c>
      <c r="AB71" t="str">
        <f t="array" ref="AB71">IFERROR(IF(SUM((InvoiceNo=$D71)*1)&lt;COUNTA($E$6:AB$6),"",INDEX(ItemCode,SMALL(IF($D71=InvoiceNo,IF(ItemCode&lt;&gt;$D$5,ROW(ItemCode)-1)),COUNTA($E$6:AB$6)))),"")</f>
        <v/>
      </c>
      <c r="AC71" t="str">
        <f t="array" ref="AC71">IFERROR(IF(SUM((InvoiceNo=$D71)*1)&lt;COUNTA($E$6:AC$6),"",INDEX(ItemCode,SMALL(IF($D71=InvoiceNo,IF(ItemCode&lt;&gt;$D$5,ROW(ItemCode)-1)),COUNTA($E$6:AC$6)))),"")</f>
        <v/>
      </c>
      <c r="AD71" t="str">
        <f t="array" ref="AD71">IFERROR(IF(SUM((InvoiceNo=$D71)*1)&lt;COUNTA($E$6:AD$6),"",INDEX(ItemCode,SMALL(IF($D71=InvoiceNo,IF(ItemCode&lt;&gt;$D$5,ROW(ItemCode)-1)),COUNTA($E$6:AD$6)))),"")</f>
        <v/>
      </c>
      <c r="AE71" t="str">
        <f t="array" ref="AE71">IFERROR(IF(SUM((InvoiceNo=$D71)*1)&lt;COUNTA($E$6:AE$6),"",INDEX(ItemCode,SMALL(IF($D71=InvoiceNo,IF(ItemCode&lt;&gt;$D$5,ROW(ItemCode)-1)),COUNTA($E$6:AE$6)))),"")</f>
        <v/>
      </c>
      <c r="AF71" t="str">
        <f t="array" ref="AF71">IFERROR(IF(SUM((InvoiceNo=$D71)*1)&lt;COUNTA($E$6:AF$6),"",INDEX(ItemCode,SMALL(IF($D71=InvoiceNo,IF(ItemCode&lt;&gt;$D$5,ROW(ItemCode)-1)),COUNTA($E$6:AF$6)))),"")</f>
        <v/>
      </c>
      <c r="AG71" t="str">
        <f t="array" ref="AG71">IFERROR(IF(SUM((InvoiceNo=$D71)*1)&lt;COUNTA($E$6:AG$6),"",INDEX(ItemCode,SMALL(IF($D71=InvoiceNo,IF(ItemCode&lt;&gt;$D$5,ROW(ItemCode)-1)),COUNTA($E$6:AG$6)))),"")</f>
        <v/>
      </c>
      <c r="AH71" t="str">
        <f t="array" ref="AH71">IFERROR(IF(SUM((InvoiceNo=$D71)*1)&lt;COUNTA($E$6:AH$6),"",INDEX(ItemCode,SMALL(IF($D71=InvoiceNo,IF(ItemCode&lt;&gt;$D$5,ROW(ItemCode)-1)),COUNTA($E$6:AH$6)))),"")</f>
        <v/>
      </c>
      <c r="AI71" t="str">
        <f t="array" ref="AI71">IFERROR(IF(SUM((InvoiceNo=$D71)*1)&lt;COUNTA($E$6:AI$6),"",INDEX(ItemCode,SMALL(IF($D71=InvoiceNo,IF(ItemCode&lt;&gt;$D$5,ROW(ItemCode)-1)),COUNTA($E$6:AI$6)))),"")</f>
        <v/>
      </c>
      <c r="AJ71" t="str">
        <f t="array" ref="AJ71">IFERROR(IF(SUM((InvoiceNo=$D71)*1)&lt;COUNTA($E$6:AJ$6),"",INDEX(ItemCode,SMALL(IF($D71=InvoiceNo,IF(ItemCode&lt;&gt;$D$5,ROW(ItemCode)-1)),COUNTA($E$6:AJ$6)))),"")</f>
        <v/>
      </c>
      <c r="AK71" t="str">
        <f t="array" ref="AK71">IFERROR(IF(SUM((InvoiceNo=$D71)*1)&lt;COUNTA($E$6:AK$6),"",INDEX(ItemCode,SMALL(IF($D71=InvoiceNo,IF(ItemCode&lt;&gt;$D$5,ROW(ItemCode)-1)),COUNTA($E$6:AK$6)))),"")</f>
        <v/>
      </c>
      <c r="AL71" t="str">
        <f t="array" ref="AL71">IFERROR(IF(SUM((InvoiceNo=$D71)*1)&lt;COUNTA($E$6:AL$6),"",INDEX(ItemCode,SMALL(IF($D71=InvoiceNo,IF(ItemCode&lt;&gt;$D$5,ROW(ItemCode)-1)),COUNTA($E$6:AL$6)))),"")</f>
        <v/>
      </c>
      <c r="AM71" t="str">
        <f t="array" ref="AM71">IFERROR(IF(SUM((InvoiceNo=$D71)*1)&lt;COUNTA($E$6:AM$6),"",INDEX(ItemCode,SMALL(IF($D71=InvoiceNo,IF(ItemCode&lt;&gt;$D$5,ROW(ItemCode)-1)),COUNTA($E$6:AM$6)))),"")</f>
        <v/>
      </c>
      <c r="AN71" t="str">
        <f t="array" ref="AN71">IFERROR(IF(SUM((InvoiceNo=$D71)*1)&lt;COUNTA($E$6:AN$6),"",INDEX(ItemCode,SMALL(IF($D71=InvoiceNo,IF(ItemCode&lt;&gt;$D$5,ROW(ItemCode)-1)),COUNTA($E$6:AN$6)))),"")</f>
        <v/>
      </c>
      <c r="AO71" t="str">
        <f t="array" ref="AO71">IFERROR(IF(SUM((InvoiceNo=$D71)*1)&lt;COUNTA($E$6:AO$6),"",INDEX(ItemCode,SMALL(IF($D71=InvoiceNo,IF(ItemCode&lt;&gt;$D$5,ROW(ItemCode)-1)),COUNTA($E$6:AO$6)))),"")</f>
        <v/>
      </c>
      <c r="AP71" t="str">
        <f t="array" ref="AP71">IFERROR(IF(SUM((InvoiceNo=$D71)*1)&lt;COUNTA($E$6:AP$6),"",INDEX(ItemCode,SMALL(IF($D71=InvoiceNo,IF(ItemCode&lt;&gt;$D$5,ROW(ItemCode)-1)),COUNTA($E$6:AP$6)))),"")</f>
        <v/>
      </c>
      <c r="AQ71" t="str">
        <f t="array" ref="AQ71">IFERROR(IF(SUM((InvoiceNo=$D71)*1)&lt;COUNTA($E$6:AQ$6),"",INDEX(ItemCode,SMALL(IF($D71=InvoiceNo,IF(ItemCode&lt;&gt;$D$5,ROW(ItemCode)-1)),COUNTA($E$6:AQ$6)))),"")</f>
        <v/>
      </c>
      <c r="AR71" t="str">
        <f t="array" ref="AR71">IFERROR(IF(SUM((InvoiceNo=$D71)*1)&lt;COUNTA($E$6:AR$6),"",INDEX(ItemCode,SMALL(IF($D71=InvoiceNo,IF(ItemCode&lt;&gt;$D$5,ROW(ItemCode)-1)),COUNTA($E$6:AR$6)))),"")</f>
        <v/>
      </c>
    </row>
    <row r="72" spans="2:44" x14ac:dyDescent="0.55000000000000004">
      <c r="B72" t="str">
        <f t="array" ref="B72">IF(D72="","",INDEX(BillToName,MATCH(D72,InvoiceBill,0)))</f>
        <v/>
      </c>
      <c r="C72" t="str">
        <f t="array" ref="C72">IF(B72="","",SUM((B72=CustName)*(ItemCode='Model 1'!$D$5)*1))</f>
        <v/>
      </c>
      <c r="D72" t="str">
        <f t="array" ref="D72">IFERROR(INDEX(InvoiceNo,SMALL(IF(ItemCode=$D$5,ROW(InvoiceNo)-1),ROW(66:66))),"")</f>
        <v/>
      </c>
      <c r="E72" t="str">
        <f t="array" ref="E72">IFERROR(IF(SUM((InvoiceNo=$D72)*1)&lt;COUNTA($E$6:E$6),"",INDEX(ItemCode,SMALL(IF($D72=InvoiceNo,IF(ItemCode&lt;&gt;$D$5,ROW(ItemCode)-1)),COUNTA($E$6:E$6)))),"")</f>
        <v/>
      </c>
      <c r="F72" t="str">
        <f t="array" ref="F72">IFERROR(IF(SUM((InvoiceNo=$D72)*1)&lt;COUNTA($E$6:F$6),"",INDEX(ItemCode,SMALL(IF($D72=InvoiceNo,IF(ItemCode&lt;&gt;$D$5,ROW(ItemCode)-1)),COUNTA($E$6:F$6)))),"")</f>
        <v/>
      </c>
      <c r="G72" t="str">
        <f t="array" ref="G72">IFERROR(IF(SUM((InvoiceNo=$D72)*1)&lt;COUNTA($E$6:G$6),"",INDEX(ItemCode,SMALL(IF($D72=InvoiceNo,IF(ItemCode&lt;&gt;$D$5,ROW(ItemCode)-1)),COUNTA($E$6:G$6)))),"")</f>
        <v/>
      </c>
      <c r="H72" t="str">
        <f t="array" ref="H72">IFERROR(IF(SUM((InvoiceNo=$D72)*1)&lt;COUNTA($E$6:H$6),"",INDEX(ItemCode,SMALL(IF($D72=InvoiceNo,IF(ItemCode&lt;&gt;$D$5,ROW(ItemCode)-1)),COUNTA($E$6:H$6)))),"")</f>
        <v/>
      </c>
      <c r="I72" t="str">
        <f t="array" ref="I72">IFERROR(IF(SUM((InvoiceNo=$D72)*1)&lt;COUNTA($E$6:I$6),"",INDEX(ItemCode,SMALL(IF($D72=InvoiceNo,IF(ItemCode&lt;&gt;$D$5,ROW(ItemCode)-1)),COUNTA($E$6:I$6)))),"")</f>
        <v/>
      </c>
      <c r="J72" t="str">
        <f t="array" ref="J72">IFERROR(IF(SUM((InvoiceNo=$D72)*1)&lt;COUNTA($E$6:J$6),"",INDEX(ItemCode,SMALL(IF($D72=InvoiceNo,IF(ItemCode&lt;&gt;$D$5,ROW(ItemCode)-1)),COUNTA($E$6:J$6)))),"")</f>
        <v/>
      </c>
      <c r="K72" t="str">
        <f t="array" ref="K72">IFERROR(IF(SUM((InvoiceNo=$D72)*1)&lt;COUNTA($E$6:K$6),"",INDEX(ItemCode,SMALL(IF($D72=InvoiceNo,IF(ItemCode&lt;&gt;$D$5,ROW(ItemCode)-1)),COUNTA($E$6:K$6)))),"")</f>
        <v/>
      </c>
      <c r="L72" t="str">
        <f t="array" ref="L72">IFERROR(IF(SUM((InvoiceNo=$D72)*1)&lt;COUNTA($E$6:L$6),"",INDEX(ItemCode,SMALL(IF($D72=InvoiceNo,IF(ItemCode&lt;&gt;$D$5,ROW(ItemCode)-1)),COUNTA($E$6:L$6)))),"")</f>
        <v/>
      </c>
      <c r="M72" t="str">
        <f t="array" ref="M72">IFERROR(IF(SUM((InvoiceNo=$D72)*1)&lt;COUNTA($E$6:M$6),"",INDEX(ItemCode,SMALL(IF($D72=InvoiceNo,IF(ItemCode&lt;&gt;$D$5,ROW(ItemCode)-1)),COUNTA($E$6:M$6)))),"")</f>
        <v/>
      </c>
      <c r="N72" t="str">
        <f t="array" ref="N72">IFERROR(IF(SUM((InvoiceNo=$D72)*1)&lt;COUNTA($E$6:N$6),"",INDEX(ItemCode,SMALL(IF($D72=InvoiceNo,IF(ItemCode&lt;&gt;$D$5,ROW(ItemCode)-1)),COUNTA($E$6:N$6)))),"")</f>
        <v/>
      </c>
      <c r="O72" t="str">
        <f t="array" ref="O72">IFERROR(IF(SUM((InvoiceNo=$D72)*1)&lt;COUNTA($E$6:O$6),"",INDEX(ItemCode,SMALL(IF($D72=InvoiceNo,IF(ItemCode&lt;&gt;$D$5,ROW(ItemCode)-1)),COUNTA($E$6:O$6)))),"")</f>
        <v/>
      </c>
      <c r="P72" t="str">
        <f t="array" ref="P72">IFERROR(IF(SUM((InvoiceNo=$D72)*1)&lt;COUNTA($E$6:P$6),"",INDEX(ItemCode,SMALL(IF($D72=InvoiceNo,IF(ItemCode&lt;&gt;$D$5,ROW(ItemCode)-1)),COUNTA($E$6:P$6)))),"")</f>
        <v/>
      </c>
      <c r="Q72" t="str">
        <f t="array" ref="Q72">IFERROR(IF(SUM((InvoiceNo=$D72)*1)&lt;COUNTA($E$6:Q$6),"",INDEX(ItemCode,SMALL(IF($D72=InvoiceNo,IF(ItemCode&lt;&gt;$D$5,ROW(ItemCode)-1)),COUNTA($E$6:Q$6)))),"")</f>
        <v/>
      </c>
      <c r="R72" t="str">
        <f t="array" ref="R72">IFERROR(IF(SUM((InvoiceNo=$D72)*1)&lt;COUNTA($E$6:R$6),"",INDEX(ItemCode,SMALL(IF($D72=InvoiceNo,IF(ItemCode&lt;&gt;$D$5,ROW(ItemCode)-1)),COUNTA($E$6:R$6)))),"")</f>
        <v/>
      </c>
      <c r="S72" t="str">
        <f t="array" ref="S72">IFERROR(IF(SUM((InvoiceNo=$D72)*1)&lt;COUNTA($E$6:S$6),"",INDEX(ItemCode,SMALL(IF($D72=InvoiceNo,IF(ItemCode&lt;&gt;$D$5,ROW(ItemCode)-1)),COUNTA($E$6:S$6)))),"")</f>
        <v/>
      </c>
      <c r="T72" t="str">
        <f t="array" ref="T72">IFERROR(IF(SUM((InvoiceNo=$D72)*1)&lt;COUNTA($E$6:T$6),"",INDEX(ItemCode,SMALL(IF($D72=InvoiceNo,IF(ItemCode&lt;&gt;$D$5,ROW(ItemCode)-1)),COUNTA($E$6:T$6)))),"")</f>
        <v/>
      </c>
      <c r="U72" t="str">
        <f t="array" ref="U72">IFERROR(IF(SUM((InvoiceNo=$D72)*1)&lt;COUNTA($E$6:U$6),"",INDEX(ItemCode,SMALL(IF($D72=InvoiceNo,IF(ItemCode&lt;&gt;$D$5,ROW(ItemCode)-1)),COUNTA($E$6:U$6)))),"")</f>
        <v/>
      </c>
      <c r="V72" t="str">
        <f t="array" ref="V72">IFERROR(IF(SUM((InvoiceNo=$D72)*1)&lt;COUNTA($E$6:V$6),"",INDEX(ItemCode,SMALL(IF($D72=InvoiceNo,IF(ItemCode&lt;&gt;$D$5,ROW(ItemCode)-1)),COUNTA($E$6:V$6)))),"")</f>
        <v/>
      </c>
      <c r="W72" t="str">
        <f t="array" ref="W72">IFERROR(IF(SUM((InvoiceNo=$D72)*1)&lt;COUNTA($E$6:W$6),"",INDEX(ItemCode,SMALL(IF($D72=InvoiceNo,IF(ItemCode&lt;&gt;$D$5,ROW(ItemCode)-1)),COUNTA($E$6:W$6)))),"")</f>
        <v/>
      </c>
      <c r="X72" t="str">
        <f t="array" ref="X72">IFERROR(IF(SUM((InvoiceNo=$D72)*1)&lt;COUNTA($E$6:X$6),"",INDEX(ItemCode,SMALL(IF($D72=InvoiceNo,IF(ItemCode&lt;&gt;$D$5,ROW(ItemCode)-1)),COUNTA($E$6:X$6)))),"")</f>
        <v/>
      </c>
      <c r="Y72" t="str">
        <f t="array" ref="Y72">IFERROR(IF(SUM((InvoiceNo=$D72)*1)&lt;COUNTA($E$6:Y$6),"",INDEX(ItemCode,SMALL(IF($D72=InvoiceNo,IF(ItemCode&lt;&gt;$D$5,ROW(ItemCode)-1)),COUNTA($E$6:Y$6)))),"")</f>
        <v/>
      </c>
      <c r="Z72" t="str">
        <f t="array" ref="Z72">IFERROR(IF(SUM((InvoiceNo=$D72)*1)&lt;COUNTA($E$6:Z$6),"",INDEX(ItemCode,SMALL(IF($D72=InvoiceNo,IF(ItemCode&lt;&gt;$D$5,ROW(ItemCode)-1)),COUNTA($E$6:Z$6)))),"")</f>
        <v/>
      </c>
      <c r="AA72" t="str">
        <f t="array" ref="AA72">IFERROR(IF(SUM((InvoiceNo=$D72)*1)&lt;COUNTA($E$6:AA$6),"",INDEX(ItemCode,SMALL(IF($D72=InvoiceNo,IF(ItemCode&lt;&gt;$D$5,ROW(ItemCode)-1)),COUNTA($E$6:AA$6)))),"")</f>
        <v/>
      </c>
      <c r="AB72" t="str">
        <f t="array" ref="AB72">IFERROR(IF(SUM((InvoiceNo=$D72)*1)&lt;COUNTA($E$6:AB$6),"",INDEX(ItemCode,SMALL(IF($D72=InvoiceNo,IF(ItemCode&lt;&gt;$D$5,ROW(ItemCode)-1)),COUNTA($E$6:AB$6)))),"")</f>
        <v/>
      </c>
      <c r="AC72" t="str">
        <f t="array" ref="AC72">IFERROR(IF(SUM((InvoiceNo=$D72)*1)&lt;COUNTA($E$6:AC$6),"",INDEX(ItemCode,SMALL(IF($D72=InvoiceNo,IF(ItemCode&lt;&gt;$D$5,ROW(ItemCode)-1)),COUNTA($E$6:AC$6)))),"")</f>
        <v/>
      </c>
      <c r="AD72" t="str">
        <f t="array" ref="AD72">IFERROR(IF(SUM((InvoiceNo=$D72)*1)&lt;COUNTA($E$6:AD$6),"",INDEX(ItemCode,SMALL(IF($D72=InvoiceNo,IF(ItemCode&lt;&gt;$D$5,ROW(ItemCode)-1)),COUNTA($E$6:AD$6)))),"")</f>
        <v/>
      </c>
      <c r="AE72" t="str">
        <f t="array" ref="AE72">IFERROR(IF(SUM((InvoiceNo=$D72)*1)&lt;COUNTA($E$6:AE$6),"",INDEX(ItemCode,SMALL(IF($D72=InvoiceNo,IF(ItemCode&lt;&gt;$D$5,ROW(ItemCode)-1)),COUNTA($E$6:AE$6)))),"")</f>
        <v/>
      </c>
      <c r="AF72" t="str">
        <f t="array" ref="AF72">IFERROR(IF(SUM((InvoiceNo=$D72)*1)&lt;COUNTA($E$6:AF$6),"",INDEX(ItemCode,SMALL(IF($D72=InvoiceNo,IF(ItemCode&lt;&gt;$D$5,ROW(ItemCode)-1)),COUNTA($E$6:AF$6)))),"")</f>
        <v/>
      </c>
      <c r="AG72" t="str">
        <f t="array" ref="AG72">IFERROR(IF(SUM((InvoiceNo=$D72)*1)&lt;COUNTA($E$6:AG$6),"",INDEX(ItemCode,SMALL(IF($D72=InvoiceNo,IF(ItemCode&lt;&gt;$D$5,ROW(ItemCode)-1)),COUNTA($E$6:AG$6)))),"")</f>
        <v/>
      </c>
      <c r="AH72" t="str">
        <f t="array" ref="AH72">IFERROR(IF(SUM((InvoiceNo=$D72)*1)&lt;COUNTA($E$6:AH$6),"",INDEX(ItemCode,SMALL(IF($D72=InvoiceNo,IF(ItemCode&lt;&gt;$D$5,ROW(ItemCode)-1)),COUNTA($E$6:AH$6)))),"")</f>
        <v/>
      </c>
      <c r="AI72" t="str">
        <f t="array" ref="AI72">IFERROR(IF(SUM((InvoiceNo=$D72)*1)&lt;COUNTA($E$6:AI$6),"",INDEX(ItemCode,SMALL(IF($D72=InvoiceNo,IF(ItemCode&lt;&gt;$D$5,ROW(ItemCode)-1)),COUNTA($E$6:AI$6)))),"")</f>
        <v/>
      </c>
      <c r="AJ72" t="str">
        <f t="array" ref="AJ72">IFERROR(IF(SUM((InvoiceNo=$D72)*1)&lt;COUNTA($E$6:AJ$6),"",INDEX(ItemCode,SMALL(IF($D72=InvoiceNo,IF(ItemCode&lt;&gt;$D$5,ROW(ItemCode)-1)),COUNTA($E$6:AJ$6)))),"")</f>
        <v/>
      </c>
      <c r="AK72" t="str">
        <f t="array" ref="AK72">IFERROR(IF(SUM((InvoiceNo=$D72)*1)&lt;COUNTA($E$6:AK$6),"",INDEX(ItemCode,SMALL(IF($D72=InvoiceNo,IF(ItemCode&lt;&gt;$D$5,ROW(ItemCode)-1)),COUNTA($E$6:AK$6)))),"")</f>
        <v/>
      </c>
      <c r="AL72" t="str">
        <f t="array" ref="AL72">IFERROR(IF(SUM((InvoiceNo=$D72)*1)&lt;COUNTA($E$6:AL$6),"",INDEX(ItemCode,SMALL(IF($D72=InvoiceNo,IF(ItemCode&lt;&gt;$D$5,ROW(ItemCode)-1)),COUNTA($E$6:AL$6)))),"")</f>
        <v/>
      </c>
      <c r="AM72" t="str">
        <f t="array" ref="AM72">IFERROR(IF(SUM((InvoiceNo=$D72)*1)&lt;COUNTA($E$6:AM$6),"",INDEX(ItemCode,SMALL(IF($D72=InvoiceNo,IF(ItemCode&lt;&gt;$D$5,ROW(ItemCode)-1)),COUNTA($E$6:AM$6)))),"")</f>
        <v/>
      </c>
      <c r="AN72" t="str">
        <f t="array" ref="AN72">IFERROR(IF(SUM((InvoiceNo=$D72)*1)&lt;COUNTA($E$6:AN$6),"",INDEX(ItemCode,SMALL(IF($D72=InvoiceNo,IF(ItemCode&lt;&gt;$D$5,ROW(ItemCode)-1)),COUNTA($E$6:AN$6)))),"")</f>
        <v/>
      </c>
      <c r="AO72" t="str">
        <f t="array" ref="AO72">IFERROR(IF(SUM((InvoiceNo=$D72)*1)&lt;COUNTA($E$6:AO$6),"",INDEX(ItemCode,SMALL(IF($D72=InvoiceNo,IF(ItemCode&lt;&gt;$D$5,ROW(ItemCode)-1)),COUNTA($E$6:AO$6)))),"")</f>
        <v/>
      </c>
      <c r="AP72" t="str">
        <f t="array" ref="AP72">IFERROR(IF(SUM((InvoiceNo=$D72)*1)&lt;COUNTA($E$6:AP$6),"",INDEX(ItemCode,SMALL(IF($D72=InvoiceNo,IF(ItemCode&lt;&gt;$D$5,ROW(ItemCode)-1)),COUNTA($E$6:AP$6)))),"")</f>
        <v/>
      </c>
      <c r="AQ72" t="str">
        <f t="array" ref="AQ72">IFERROR(IF(SUM((InvoiceNo=$D72)*1)&lt;COUNTA($E$6:AQ$6),"",INDEX(ItemCode,SMALL(IF($D72=InvoiceNo,IF(ItemCode&lt;&gt;$D$5,ROW(ItemCode)-1)),COUNTA($E$6:AQ$6)))),"")</f>
        <v/>
      </c>
      <c r="AR72" t="str">
        <f t="array" ref="AR72">IFERROR(IF(SUM((InvoiceNo=$D72)*1)&lt;COUNTA($E$6:AR$6),"",INDEX(ItemCode,SMALL(IF($D72=InvoiceNo,IF(ItemCode&lt;&gt;$D$5,ROW(ItemCode)-1)),COUNTA($E$6:AR$6)))),"")</f>
        <v/>
      </c>
    </row>
    <row r="73" spans="2:44" x14ac:dyDescent="0.55000000000000004">
      <c r="B73" t="str">
        <f t="array" ref="B73">IF(D73="","",INDEX(BillToName,MATCH(D73,InvoiceBill,0)))</f>
        <v/>
      </c>
      <c r="C73" t="str">
        <f t="array" ref="C73">IF(B73="","",SUM((B73=CustName)*(ItemCode='Model 1'!$D$5)*1))</f>
        <v/>
      </c>
      <c r="D73" t="str">
        <f t="array" ref="D73">IFERROR(INDEX(InvoiceNo,SMALL(IF(ItemCode=$D$5,ROW(InvoiceNo)-1),ROW(67:67))),"")</f>
        <v/>
      </c>
      <c r="E73" t="str">
        <f t="array" ref="E73">IFERROR(IF(SUM((InvoiceNo=$D73)*1)&lt;COUNTA($E$6:E$6),"",INDEX(ItemCode,SMALL(IF($D73=InvoiceNo,IF(ItemCode&lt;&gt;$D$5,ROW(ItemCode)-1)),COUNTA($E$6:E$6)))),"")</f>
        <v/>
      </c>
      <c r="F73" t="str">
        <f t="array" ref="F73">IFERROR(IF(SUM((InvoiceNo=$D73)*1)&lt;COUNTA($E$6:F$6),"",INDEX(ItemCode,SMALL(IF($D73=InvoiceNo,IF(ItemCode&lt;&gt;$D$5,ROW(ItemCode)-1)),COUNTA($E$6:F$6)))),"")</f>
        <v/>
      </c>
      <c r="G73" t="str">
        <f t="array" ref="G73">IFERROR(IF(SUM((InvoiceNo=$D73)*1)&lt;COUNTA($E$6:G$6),"",INDEX(ItemCode,SMALL(IF($D73=InvoiceNo,IF(ItemCode&lt;&gt;$D$5,ROW(ItemCode)-1)),COUNTA($E$6:G$6)))),"")</f>
        <v/>
      </c>
      <c r="H73" t="str">
        <f t="array" ref="H73">IFERROR(IF(SUM((InvoiceNo=$D73)*1)&lt;COUNTA($E$6:H$6),"",INDEX(ItemCode,SMALL(IF($D73=InvoiceNo,IF(ItemCode&lt;&gt;$D$5,ROW(ItemCode)-1)),COUNTA($E$6:H$6)))),"")</f>
        <v/>
      </c>
      <c r="I73" t="str">
        <f t="array" ref="I73">IFERROR(IF(SUM((InvoiceNo=$D73)*1)&lt;COUNTA($E$6:I$6),"",INDEX(ItemCode,SMALL(IF($D73=InvoiceNo,IF(ItemCode&lt;&gt;$D$5,ROW(ItemCode)-1)),COUNTA($E$6:I$6)))),"")</f>
        <v/>
      </c>
      <c r="J73" t="str">
        <f t="array" ref="J73">IFERROR(IF(SUM((InvoiceNo=$D73)*1)&lt;COUNTA($E$6:J$6),"",INDEX(ItemCode,SMALL(IF($D73=InvoiceNo,IF(ItemCode&lt;&gt;$D$5,ROW(ItemCode)-1)),COUNTA($E$6:J$6)))),"")</f>
        <v/>
      </c>
      <c r="K73" t="str">
        <f t="array" ref="K73">IFERROR(IF(SUM((InvoiceNo=$D73)*1)&lt;COUNTA($E$6:K$6),"",INDEX(ItemCode,SMALL(IF($D73=InvoiceNo,IF(ItemCode&lt;&gt;$D$5,ROW(ItemCode)-1)),COUNTA($E$6:K$6)))),"")</f>
        <v/>
      </c>
      <c r="L73" t="str">
        <f t="array" ref="L73">IFERROR(IF(SUM((InvoiceNo=$D73)*1)&lt;COUNTA($E$6:L$6),"",INDEX(ItemCode,SMALL(IF($D73=InvoiceNo,IF(ItemCode&lt;&gt;$D$5,ROW(ItemCode)-1)),COUNTA($E$6:L$6)))),"")</f>
        <v/>
      </c>
      <c r="M73" t="str">
        <f t="array" ref="M73">IFERROR(IF(SUM((InvoiceNo=$D73)*1)&lt;COUNTA($E$6:M$6),"",INDEX(ItemCode,SMALL(IF($D73=InvoiceNo,IF(ItemCode&lt;&gt;$D$5,ROW(ItemCode)-1)),COUNTA($E$6:M$6)))),"")</f>
        <v/>
      </c>
      <c r="N73" t="str">
        <f t="array" ref="N73">IFERROR(IF(SUM((InvoiceNo=$D73)*1)&lt;COUNTA($E$6:N$6),"",INDEX(ItemCode,SMALL(IF($D73=InvoiceNo,IF(ItemCode&lt;&gt;$D$5,ROW(ItemCode)-1)),COUNTA($E$6:N$6)))),"")</f>
        <v/>
      </c>
      <c r="O73" t="str">
        <f t="array" ref="O73">IFERROR(IF(SUM((InvoiceNo=$D73)*1)&lt;COUNTA($E$6:O$6),"",INDEX(ItemCode,SMALL(IF($D73=InvoiceNo,IF(ItemCode&lt;&gt;$D$5,ROW(ItemCode)-1)),COUNTA($E$6:O$6)))),"")</f>
        <v/>
      </c>
      <c r="P73" t="str">
        <f t="array" ref="P73">IFERROR(IF(SUM((InvoiceNo=$D73)*1)&lt;COUNTA($E$6:P$6),"",INDEX(ItemCode,SMALL(IF($D73=InvoiceNo,IF(ItemCode&lt;&gt;$D$5,ROW(ItemCode)-1)),COUNTA($E$6:P$6)))),"")</f>
        <v/>
      </c>
      <c r="Q73" t="str">
        <f t="array" ref="Q73">IFERROR(IF(SUM((InvoiceNo=$D73)*1)&lt;COUNTA($E$6:Q$6),"",INDEX(ItemCode,SMALL(IF($D73=InvoiceNo,IF(ItemCode&lt;&gt;$D$5,ROW(ItemCode)-1)),COUNTA($E$6:Q$6)))),"")</f>
        <v/>
      </c>
      <c r="R73" t="str">
        <f t="array" ref="R73">IFERROR(IF(SUM((InvoiceNo=$D73)*1)&lt;COUNTA($E$6:R$6),"",INDEX(ItemCode,SMALL(IF($D73=InvoiceNo,IF(ItemCode&lt;&gt;$D$5,ROW(ItemCode)-1)),COUNTA($E$6:R$6)))),"")</f>
        <v/>
      </c>
      <c r="S73" t="str">
        <f t="array" ref="S73">IFERROR(IF(SUM((InvoiceNo=$D73)*1)&lt;COUNTA($E$6:S$6),"",INDEX(ItemCode,SMALL(IF($D73=InvoiceNo,IF(ItemCode&lt;&gt;$D$5,ROW(ItemCode)-1)),COUNTA($E$6:S$6)))),"")</f>
        <v/>
      </c>
      <c r="T73" t="str">
        <f t="array" ref="T73">IFERROR(IF(SUM((InvoiceNo=$D73)*1)&lt;COUNTA($E$6:T$6),"",INDEX(ItemCode,SMALL(IF($D73=InvoiceNo,IF(ItemCode&lt;&gt;$D$5,ROW(ItemCode)-1)),COUNTA($E$6:T$6)))),"")</f>
        <v/>
      </c>
      <c r="U73" t="str">
        <f t="array" ref="U73">IFERROR(IF(SUM((InvoiceNo=$D73)*1)&lt;COUNTA($E$6:U$6),"",INDEX(ItemCode,SMALL(IF($D73=InvoiceNo,IF(ItemCode&lt;&gt;$D$5,ROW(ItemCode)-1)),COUNTA($E$6:U$6)))),"")</f>
        <v/>
      </c>
      <c r="V73" t="str">
        <f t="array" ref="V73">IFERROR(IF(SUM((InvoiceNo=$D73)*1)&lt;COUNTA($E$6:V$6),"",INDEX(ItemCode,SMALL(IF($D73=InvoiceNo,IF(ItemCode&lt;&gt;$D$5,ROW(ItemCode)-1)),COUNTA($E$6:V$6)))),"")</f>
        <v/>
      </c>
      <c r="W73" t="str">
        <f t="array" ref="W73">IFERROR(IF(SUM((InvoiceNo=$D73)*1)&lt;COUNTA($E$6:W$6),"",INDEX(ItemCode,SMALL(IF($D73=InvoiceNo,IF(ItemCode&lt;&gt;$D$5,ROW(ItemCode)-1)),COUNTA($E$6:W$6)))),"")</f>
        <v/>
      </c>
      <c r="X73" t="str">
        <f t="array" ref="X73">IFERROR(IF(SUM((InvoiceNo=$D73)*1)&lt;COUNTA($E$6:X$6),"",INDEX(ItemCode,SMALL(IF($D73=InvoiceNo,IF(ItemCode&lt;&gt;$D$5,ROW(ItemCode)-1)),COUNTA($E$6:X$6)))),"")</f>
        <v/>
      </c>
      <c r="Y73" t="str">
        <f t="array" ref="Y73">IFERROR(IF(SUM((InvoiceNo=$D73)*1)&lt;COUNTA($E$6:Y$6),"",INDEX(ItemCode,SMALL(IF($D73=InvoiceNo,IF(ItemCode&lt;&gt;$D$5,ROW(ItemCode)-1)),COUNTA($E$6:Y$6)))),"")</f>
        <v/>
      </c>
      <c r="Z73" t="str">
        <f t="array" ref="Z73">IFERROR(IF(SUM((InvoiceNo=$D73)*1)&lt;COUNTA($E$6:Z$6),"",INDEX(ItemCode,SMALL(IF($D73=InvoiceNo,IF(ItemCode&lt;&gt;$D$5,ROW(ItemCode)-1)),COUNTA($E$6:Z$6)))),"")</f>
        <v/>
      </c>
      <c r="AA73" t="str">
        <f t="array" ref="AA73">IFERROR(IF(SUM((InvoiceNo=$D73)*1)&lt;COUNTA($E$6:AA$6),"",INDEX(ItemCode,SMALL(IF($D73=InvoiceNo,IF(ItemCode&lt;&gt;$D$5,ROW(ItemCode)-1)),COUNTA($E$6:AA$6)))),"")</f>
        <v/>
      </c>
      <c r="AB73" t="str">
        <f t="array" ref="AB73">IFERROR(IF(SUM((InvoiceNo=$D73)*1)&lt;COUNTA($E$6:AB$6),"",INDEX(ItemCode,SMALL(IF($D73=InvoiceNo,IF(ItemCode&lt;&gt;$D$5,ROW(ItemCode)-1)),COUNTA($E$6:AB$6)))),"")</f>
        <v/>
      </c>
      <c r="AC73" t="str">
        <f t="array" ref="AC73">IFERROR(IF(SUM((InvoiceNo=$D73)*1)&lt;COUNTA($E$6:AC$6),"",INDEX(ItemCode,SMALL(IF($D73=InvoiceNo,IF(ItemCode&lt;&gt;$D$5,ROW(ItemCode)-1)),COUNTA($E$6:AC$6)))),"")</f>
        <v/>
      </c>
      <c r="AD73" t="str">
        <f t="array" ref="AD73">IFERROR(IF(SUM((InvoiceNo=$D73)*1)&lt;COUNTA($E$6:AD$6),"",INDEX(ItemCode,SMALL(IF($D73=InvoiceNo,IF(ItemCode&lt;&gt;$D$5,ROW(ItemCode)-1)),COUNTA($E$6:AD$6)))),"")</f>
        <v/>
      </c>
      <c r="AE73" t="str">
        <f t="array" ref="AE73">IFERROR(IF(SUM((InvoiceNo=$D73)*1)&lt;COUNTA($E$6:AE$6),"",INDEX(ItemCode,SMALL(IF($D73=InvoiceNo,IF(ItemCode&lt;&gt;$D$5,ROW(ItemCode)-1)),COUNTA($E$6:AE$6)))),"")</f>
        <v/>
      </c>
      <c r="AF73" t="str">
        <f t="array" ref="AF73">IFERROR(IF(SUM((InvoiceNo=$D73)*1)&lt;COUNTA($E$6:AF$6),"",INDEX(ItemCode,SMALL(IF($D73=InvoiceNo,IF(ItemCode&lt;&gt;$D$5,ROW(ItemCode)-1)),COUNTA($E$6:AF$6)))),"")</f>
        <v/>
      </c>
      <c r="AG73" t="str">
        <f t="array" ref="AG73">IFERROR(IF(SUM((InvoiceNo=$D73)*1)&lt;COUNTA($E$6:AG$6),"",INDEX(ItemCode,SMALL(IF($D73=InvoiceNo,IF(ItemCode&lt;&gt;$D$5,ROW(ItemCode)-1)),COUNTA($E$6:AG$6)))),"")</f>
        <v/>
      </c>
      <c r="AH73" t="str">
        <f t="array" ref="AH73">IFERROR(IF(SUM((InvoiceNo=$D73)*1)&lt;COUNTA($E$6:AH$6),"",INDEX(ItemCode,SMALL(IF($D73=InvoiceNo,IF(ItemCode&lt;&gt;$D$5,ROW(ItemCode)-1)),COUNTA($E$6:AH$6)))),"")</f>
        <v/>
      </c>
      <c r="AI73" t="str">
        <f t="array" ref="AI73">IFERROR(IF(SUM((InvoiceNo=$D73)*1)&lt;COUNTA($E$6:AI$6),"",INDEX(ItemCode,SMALL(IF($D73=InvoiceNo,IF(ItemCode&lt;&gt;$D$5,ROW(ItemCode)-1)),COUNTA($E$6:AI$6)))),"")</f>
        <v/>
      </c>
      <c r="AJ73" t="str">
        <f t="array" ref="AJ73">IFERROR(IF(SUM((InvoiceNo=$D73)*1)&lt;COUNTA($E$6:AJ$6),"",INDEX(ItemCode,SMALL(IF($D73=InvoiceNo,IF(ItemCode&lt;&gt;$D$5,ROW(ItemCode)-1)),COUNTA($E$6:AJ$6)))),"")</f>
        <v/>
      </c>
      <c r="AK73" t="str">
        <f t="array" ref="AK73">IFERROR(IF(SUM((InvoiceNo=$D73)*1)&lt;COUNTA($E$6:AK$6),"",INDEX(ItemCode,SMALL(IF($D73=InvoiceNo,IF(ItemCode&lt;&gt;$D$5,ROW(ItemCode)-1)),COUNTA($E$6:AK$6)))),"")</f>
        <v/>
      </c>
      <c r="AL73" t="str">
        <f t="array" ref="AL73">IFERROR(IF(SUM((InvoiceNo=$D73)*1)&lt;COUNTA($E$6:AL$6),"",INDEX(ItemCode,SMALL(IF($D73=InvoiceNo,IF(ItemCode&lt;&gt;$D$5,ROW(ItemCode)-1)),COUNTA($E$6:AL$6)))),"")</f>
        <v/>
      </c>
      <c r="AM73" t="str">
        <f t="array" ref="AM73">IFERROR(IF(SUM((InvoiceNo=$D73)*1)&lt;COUNTA($E$6:AM$6),"",INDEX(ItemCode,SMALL(IF($D73=InvoiceNo,IF(ItemCode&lt;&gt;$D$5,ROW(ItemCode)-1)),COUNTA($E$6:AM$6)))),"")</f>
        <v/>
      </c>
      <c r="AN73" t="str">
        <f t="array" ref="AN73">IFERROR(IF(SUM((InvoiceNo=$D73)*1)&lt;COUNTA($E$6:AN$6),"",INDEX(ItemCode,SMALL(IF($D73=InvoiceNo,IF(ItemCode&lt;&gt;$D$5,ROW(ItemCode)-1)),COUNTA($E$6:AN$6)))),"")</f>
        <v/>
      </c>
      <c r="AO73" t="str">
        <f t="array" ref="AO73">IFERROR(IF(SUM((InvoiceNo=$D73)*1)&lt;COUNTA($E$6:AO$6),"",INDEX(ItemCode,SMALL(IF($D73=InvoiceNo,IF(ItemCode&lt;&gt;$D$5,ROW(ItemCode)-1)),COUNTA($E$6:AO$6)))),"")</f>
        <v/>
      </c>
      <c r="AP73" t="str">
        <f t="array" ref="AP73">IFERROR(IF(SUM((InvoiceNo=$D73)*1)&lt;COUNTA($E$6:AP$6),"",INDEX(ItemCode,SMALL(IF($D73=InvoiceNo,IF(ItemCode&lt;&gt;$D$5,ROW(ItemCode)-1)),COUNTA($E$6:AP$6)))),"")</f>
        <v/>
      </c>
      <c r="AQ73" t="str">
        <f t="array" ref="AQ73">IFERROR(IF(SUM((InvoiceNo=$D73)*1)&lt;COUNTA($E$6:AQ$6),"",INDEX(ItemCode,SMALL(IF($D73=InvoiceNo,IF(ItemCode&lt;&gt;$D$5,ROW(ItemCode)-1)),COUNTA($E$6:AQ$6)))),"")</f>
        <v/>
      </c>
      <c r="AR73" t="str">
        <f t="array" ref="AR73">IFERROR(IF(SUM((InvoiceNo=$D73)*1)&lt;COUNTA($E$6:AR$6),"",INDEX(ItemCode,SMALL(IF($D73=InvoiceNo,IF(ItemCode&lt;&gt;$D$5,ROW(ItemCode)-1)),COUNTA($E$6:AR$6)))),"")</f>
        <v/>
      </c>
    </row>
    <row r="74" spans="2:44" x14ac:dyDescent="0.55000000000000004">
      <c r="B74" t="str">
        <f t="array" ref="B74">IF(D74="","",INDEX(BillToName,MATCH(D74,InvoiceBill,0)))</f>
        <v/>
      </c>
      <c r="C74" t="str">
        <f t="array" ref="C74">IF(B74="","",SUM((B74=CustName)*(ItemCode='Model 1'!$D$5)*1))</f>
        <v/>
      </c>
      <c r="D74" t="str">
        <f t="array" ref="D74">IFERROR(INDEX(InvoiceNo,SMALL(IF(ItemCode=$D$5,ROW(InvoiceNo)-1),ROW(68:68))),"")</f>
        <v/>
      </c>
      <c r="E74" t="str">
        <f t="array" ref="E74">IFERROR(IF(SUM((InvoiceNo=$D74)*1)&lt;COUNTA($E$6:E$6),"",INDEX(ItemCode,SMALL(IF($D74=InvoiceNo,IF(ItemCode&lt;&gt;$D$5,ROW(ItemCode)-1)),COUNTA($E$6:E$6)))),"")</f>
        <v/>
      </c>
      <c r="F74" t="str">
        <f t="array" ref="F74">IFERROR(IF(SUM((InvoiceNo=$D74)*1)&lt;COUNTA($E$6:F$6),"",INDEX(ItemCode,SMALL(IF($D74=InvoiceNo,IF(ItemCode&lt;&gt;$D$5,ROW(ItemCode)-1)),COUNTA($E$6:F$6)))),"")</f>
        <v/>
      </c>
      <c r="G74" t="str">
        <f t="array" ref="G74">IFERROR(IF(SUM((InvoiceNo=$D74)*1)&lt;COUNTA($E$6:G$6),"",INDEX(ItemCode,SMALL(IF($D74=InvoiceNo,IF(ItemCode&lt;&gt;$D$5,ROW(ItemCode)-1)),COUNTA($E$6:G$6)))),"")</f>
        <v/>
      </c>
      <c r="H74" t="str">
        <f t="array" ref="H74">IFERROR(IF(SUM((InvoiceNo=$D74)*1)&lt;COUNTA($E$6:H$6),"",INDEX(ItemCode,SMALL(IF($D74=InvoiceNo,IF(ItemCode&lt;&gt;$D$5,ROW(ItemCode)-1)),COUNTA($E$6:H$6)))),"")</f>
        <v/>
      </c>
      <c r="I74" t="str">
        <f t="array" ref="I74">IFERROR(IF(SUM((InvoiceNo=$D74)*1)&lt;COUNTA($E$6:I$6),"",INDEX(ItemCode,SMALL(IF($D74=InvoiceNo,IF(ItemCode&lt;&gt;$D$5,ROW(ItemCode)-1)),COUNTA($E$6:I$6)))),"")</f>
        <v/>
      </c>
      <c r="J74" t="str">
        <f t="array" ref="J74">IFERROR(IF(SUM((InvoiceNo=$D74)*1)&lt;COUNTA($E$6:J$6),"",INDEX(ItemCode,SMALL(IF($D74=InvoiceNo,IF(ItemCode&lt;&gt;$D$5,ROW(ItemCode)-1)),COUNTA($E$6:J$6)))),"")</f>
        <v/>
      </c>
      <c r="K74" t="str">
        <f t="array" ref="K74">IFERROR(IF(SUM((InvoiceNo=$D74)*1)&lt;COUNTA($E$6:K$6),"",INDEX(ItemCode,SMALL(IF($D74=InvoiceNo,IF(ItemCode&lt;&gt;$D$5,ROW(ItemCode)-1)),COUNTA($E$6:K$6)))),"")</f>
        <v/>
      </c>
      <c r="L74" t="str">
        <f t="array" ref="L74">IFERROR(IF(SUM((InvoiceNo=$D74)*1)&lt;COUNTA($E$6:L$6),"",INDEX(ItemCode,SMALL(IF($D74=InvoiceNo,IF(ItemCode&lt;&gt;$D$5,ROW(ItemCode)-1)),COUNTA($E$6:L$6)))),"")</f>
        <v/>
      </c>
      <c r="M74" t="str">
        <f t="array" ref="M74">IFERROR(IF(SUM((InvoiceNo=$D74)*1)&lt;COUNTA($E$6:M$6),"",INDEX(ItemCode,SMALL(IF($D74=InvoiceNo,IF(ItemCode&lt;&gt;$D$5,ROW(ItemCode)-1)),COUNTA($E$6:M$6)))),"")</f>
        <v/>
      </c>
      <c r="N74" t="str">
        <f t="array" ref="N74">IFERROR(IF(SUM((InvoiceNo=$D74)*1)&lt;COUNTA($E$6:N$6),"",INDEX(ItemCode,SMALL(IF($D74=InvoiceNo,IF(ItemCode&lt;&gt;$D$5,ROW(ItemCode)-1)),COUNTA($E$6:N$6)))),"")</f>
        <v/>
      </c>
      <c r="O74" t="str">
        <f t="array" ref="O74">IFERROR(IF(SUM((InvoiceNo=$D74)*1)&lt;COUNTA($E$6:O$6),"",INDEX(ItemCode,SMALL(IF($D74=InvoiceNo,IF(ItemCode&lt;&gt;$D$5,ROW(ItemCode)-1)),COUNTA($E$6:O$6)))),"")</f>
        <v/>
      </c>
      <c r="P74" t="str">
        <f t="array" ref="P74">IFERROR(IF(SUM((InvoiceNo=$D74)*1)&lt;COUNTA($E$6:P$6),"",INDEX(ItemCode,SMALL(IF($D74=InvoiceNo,IF(ItemCode&lt;&gt;$D$5,ROW(ItemCode)-1)),COUNTA($E$6:P$6)))),"")</f>
        <v/>
      </c>
      <c r="Q74" t="str">
        <f t="array" ref="Q74">IFERROR(IF(SUM((InvoiceNo=$D74)*1)&lt;COUNTA($E$6:Q$6),"",INDEX(ItemCode,SMALL(IF($D74=InvoiceNo,IF(ItemCode&lt;&gt;$D$5,ROW(ItemCode)-1)),COUNTA($E$6:Q$6)))),"")</f>
        <v/>
      </c>
      <c r="R74" t="str">
        <f t="array" ref="R74">IFERROR(IF(SUM((InvoiceNo=$D74)*1)&lt;COUNTA($E$6:R$6),"",INDEX(ItemCode,SMALL(IF($D74=InvoiceNo,IF(ItemCode&lt;&gt;$D$5,ROW(ItemCode)-1)),COUNTA($E$6:R$6)))),"")</f>
        <v/>
      </c>
      <c r="S74" t="str">
        <f t="array" ref="S74">IFERROR(IF(SUM((InvoiceNo=$D74)*1)&lt;COUNTA($E$6:S$6),"",INDEX(ItemCode,SMALL(IF($D74=InvoiceNo,IF(ItemCode&lt;&gt;$D$5,ROW(ItemCode)-1)),COUNTA($E$6:S$6)))),"")</f>
        <v/>
      </c>
      <c r="T74" t="str">
        <f t="array" ref="T74">IFERROR(IF(SUM((InvoiceNo=$D74)*1)&lt;COUNTA($E$6:T$6),"",INDEX(ItemCode,SMALL(IF($D74=InvoiceNo,IF(ItemCode&lt;&gt;$D$5,ROW(ItemCode)-1)),COUNTA($E$6:T$6)))),"")</f>
        <v/>
      </c>
      <c r="U74" t="str">
        <f t="array" ref="U74">IFERROR(IF(SUM((InvoiceNo=$D74)*1)&lt;COUNTA($E$6:U$6),"",INDEX(ItemCode,SMALL(IF($D74=InvoiceNo,IF(ItemCode&lt;&gt;$D$5,ROW(ItemCode)-1)),COUNTA($E$6:U$6)))),"")</f>
        <v/>
      </c>
      <c r="V74" t="str">
        <f t="array" ref="V74">IFERROR(IF(SUM((InvoiceNo=$D74)*1)&lt;COUNTA($E$6:V$6),"",INDEX(ItemCode,SMALL(IF($D74=InvoiceNo,IF(ItemCode&lt;&gt;$D$5,ROW(ItemCode)-1)),COUNTA($E$6:V$6)))),"")</f>
        <v/>
      </c>
      <c r="W74" t="str">
        <f t="array" ref="W74">IFERROR(IF(SUM((InvoiceNo=$D74)*1)&lt;COUNTA($E$6:W$6),"",INDEX(ItemCode,SMALL(IF($D74=InvoiceNo,IF(ItemCode&lt;&gt;$D$5,ROW(ItemCode)-1)),COUNTA($E$6:W$6)))),"")</f>
        <v/>
      </c>
      <c r="X74" t="str">
        <f t="array" ref="X74">IFERROR(IF(SUM((InvoiceNo=$D74)*1)&lt;COUNTA($E$6:X$6),"",INDEX(ItemCode,SMALL(IF($D74=InvoiceNo,IF(ItemCode&lt;&gt;$D$5,ROW(ItemCode)-1)),COUNTA($E$6:X$6)))),"")</f>
        <v/>
      </c>
      <c r="Y74" t="str">
        <f t="array" ref="Y74">IFERROR(IF(SUM((InvoiceNo=$D74)*1)&lt;COUNTA($E$6:Y$6),"",INDEX(ItemCode,SMALL(IF($D74=InvoiceNo,IF(ItemCode&lt;&gt;$D$5,ROW(ItemCode)-1)),COUNTA($E$6:Y$6)))),"")</f>
        <v/>
      </c>
      <c r="Z74" t="str">
        <f t="array" ref="Z74">IFERROR(IF(SUM((InvoiceNo=$D74)*1)&lt;COUNTA($E$6:Z$6),"",INDEX(ItemCode,SMALL(IF($D74=InvoiceNo,IF(ItemCode&lt;&gt;$D$5,ROW(ItemCode)-1)),COUNTA($E$6:Z$6)))),"")</f>
        <v/>
      </c>
      <c r="AA74" t="str">
        <f t="array" ref="AA74">IFERROR(IF(SUM((InvoiceNo=$D74)*1)&lt;COUNTA($E$6:AA$6),"",INDEX(ItemCode,SMALL(IF($D74=InvoiceNo,IF(ItemCode&lt;&gt;$D$5,ROW(ItemCode)-1)),COUNTA($E$6:AA$6)))),"")</f>
        <v/>
      </c>
      <c r="AB74" t="str">
        <f t="array" ref="AB74">IFERROR(IF(SUM((InvoiceNo=$D74)*1)&lt;COUNTA($E$6:AB$6),"",INDEX(ItemCode,SMALL(IF($D74=InvoiceNo,IF(ItemCode&lt;&gt;$D$5,ROW(ItemCode)-1)),COUNTA($E$6:AB$6)))),"")</f>
        <v/>
      </c>
      <c r="AC74" t="str">
        <f t="array" ref="AC74">IFERROR(IF(SUM((InvoiceNo=$D74)*1)&lt;COUNTA($E$6:AC$6),"",INDEX(ItemCode,SMALL(IF($D74=InvoiceNo,IF(ItemCode&lt;&gt;$D$5,ROW(ItemCode)-1)),COUNTA($E$6:AC$6)))),"")</f>
        <v/>
      </c>
      <c r="AD74" t="str">
        <f t="array" ref="AD74">IFERROR(IF(SUM((InvoiceNo=$D74)*1)&lt;COUNTA($E$6:AD$6),"",INDEX(ItemCode,SMALL(IF($D74=InvoiceNo,IF(ItemCode&lt;&gt;$D$5,ROW(ItemCode)-1)),COUNTA($E$6:AD$6)))),"")</f>
        <v/>
      </c>
      <c r="AE74" t="str">
        <f t="array" ref="AE74">IFERROR(IF(SUM((InvoiceNo=$D74)*1)&lt;COUNTA($E$6:AE$6),"",INDEX(ItemCode,SMALL(IF($D74=InvoiceNo,IF(ItemCode&lt;&gt;$D$5,ROW(ItemCode)-1)),COUNTA($E$6:AE$6)))),"")</f>
        <v/>
      </c>
      <c r="AF74" t="str">
        <f t="array" ref="AF74">IFERROR(IF(SUM((InvoiceNo=$D74)*1)&lt;COUNTA($E$6:AF$6),"",INDEX(ItemCode,SMALL(IF($D74=InvoiceNo,IF(ItemCode&lt;&gt;$D$5,ROW(ItemCode)-1)),COUNTA($E$6:AF$6)))),"")</f>
        <v/>
      </c>
      <c r="AG74" t="str">
        <f t="array" ref="AG74">IFERROR(IF(SUM((InvoiceNo=$D74)*1)&lt;COUNTA($E$6:AG$6),"",INDEX(ItemCode,SMALL(IF($D74=InvoiceNo,IF(ItemCode&lt;&gt;$D$5,ROW(ItemCode)-1)),COUNTA($E$6:AG$6)))),"")</f>
        <v/>
      </c>
      <c r="AH74" t="str">
        <f t="array" ref="AH74">IFERROR(IF(SUM((InvoiceNo=$D74)*1)&lt;COUNTA($E$6:AH$6),"",INDEX(ItemCode,SMALL(IF($D74=InvoiceNo,IF(ItemCode&lt;&gt;$D$5,ROW(ItemCode)-1)),COUNTA($E$6:AH$6)))),"")</f>
        <v/>
      </c>
      <c r="AI74" t="str">
        <f t="array" ref="AI74">IFERROR(IF(SUM((InvoiceNo=$D74)*1)&lt;COUNTA($E$6:AI$6),"",INDEX(ItemCode,SMALL(IF($D74=InvoiceNo,IF(ItemCode&lt;&gt;$D$5,ROW(ItemCode)-1)),COUNTA($E$6:AI$6)))),"")</f>
        <v/>
      </c>
      <c r="AJ74" t="str">
        <f t="array" ref="AJ74">IFERROR(IF(SUM((InvoiceNo=$D74)*1)&lt;COUNTA($E$6:AJ$6),"",INDEX(ItemCode,SMALL(IF($D74=InvoiceNo,IF(ItemCode&lt;&gt;$D$5,ROW(ItemCode)-1)),COUNTA($E$6:AJ$6)))),"")</f>
        <v/>
      </c>
      <c r="AK74" t="str">
        <f t="array" ref="AK74">IFERROR(IF(SUM((InvoiceNo=$D74)*1)&lt;COUNTA($E$6:AK$6),"",INDEX(ItemCode,SMALL(IF($D74=InvoiceNo,IF(ItemCode&lt;&gt;$D$5,ROW(ItemCode)-1)),COUNTA($E$6:AK$6)))),"")</f>
        <v/>
      </c>
      <c r="AL74" t="str">
        <f t="array" ref="AL74">IFERROR(IF(SUM((InvoiceNo=$D74)*1)&lt;COUNTA($E$6:AL$6),"",INDEX(ItemCode,SMALL(IF($D74=InvoiceNo,IF(ItemCode&lt;&gt;$D$5,ROW(ItemCode)-1)),COUNTA($E$6:AL$6)))),"")</f>
        <v/>
      </c>
      <c r="AM74" t="str">
        <f t="array" ref="AM74">IFERROR(IF(SUM((InvoiceNo=$D74)*1)&lt;COUNTA($E$6:AM$6),"",INDEX(ItemCode,SMALL(IF($D74=InvoiceNo,IF(ItemCode&lt;&gt;$D$5,ROW(ItemCode)-1)),COUNTA($E$6:AM$6)))),"")</f>
        <v/>
      </c>
      <c r="AN74" t="str">
        <f t="array" ref="AN74">IFERROR(IF(SUM((InvoiceNo=$D74)*1)&lt;COUNTA($E$6:AN$6),"",INDEX(ItemCode,SMALL(IF($D74=InvoiceNo,IF(ItemCode&lt;&gt;$D$5,ROW(ItemCode)-1)),COUNTA($E$6:AN$6)))),"")</f>
        <v/>
      </c>
      <c r="AO74" t="str">
        <f t="array" ref="AO74">IFERROR(IF(SUM((InvoiceNo=$D74)*1)&lt;COUNTA($E$6:AO$6),"",INDEX(ItemCode,SMALL(IF($D74=InvoiceNo,IF(ItemCode&lt;&gt;$D$5,ROW(ItemCode)-1)),COUNTA($E$6:AO$6)))),"")</f>
        <v/>
      </c>
      <c r="AP74" t="str">
        <f t="array" ref="AP74">IFERROR(IF(SUM((InvoiceNo=$D74)*1)&lt;COUNTA($E$6:AP$6),"",INDEX(ItemCode,SMALL(IF($D74=InvoiceNo,IF(ItemCode&lt;&gt;$D$5,ROW(ItemCode)-1)),COUNTA($E$6:AP$6)))),"")</f>
        <v/>
      </c>
      <c r="AQ74" t="str">
        <f t="array" ref="AQ74">IFERROR(IF(SUM((InvoiceNo=$D74)*1)&lt;COUNTA($E$6:AQ$6),"",INDEX(ItemCode,SMALL(IF($D74=InvoiceNo,IF(ItemCode&lt;&gt;$D$5,ROW(ItemCode)-1)),COUNTA($E$6:AQ$6)))),"")</f>
        <v/>
      </c>
      <c r="AR74" t="str">
        <f t="array" ref="AR74">IFERROR(IF(SUM((InvoiceNo=$D74)*1)&lt;COUNTA($E$6:AR$6),"",INDEX(ItemCode,SMALL(IF($D74=InvoiceNo,IF(ItemCode&lt;&gt;$D$5,ROW(ItemCode)-1)),COUNTA($E$6:AR$6)))),"")</f>
        <v/>
      </c>
    </row>
    <row r="75" spans="2:44" x14ac:dyDescent="0.55000000000000004">
      <c r="B75" t="str">
        <f t="array" ref="B75">IF(D75="","",INDEX(BillToName,MATCH(D75,InvoiceBill,0)))</f>
        <v/>
      </c>
      <c r="C75" t="str">
        <f t="array" ref="C75">IF(B75="","",SUM((B75=CustName)*(ItemCode='Model 1'!$D$5)*1))</f>
        <v/>
      </c>
      <c r="D75" t="str">
        <f t="array" ref="D75">IFERROR(INDEX(InvoiceNo,SMALL(IF(ItemCode=$D$5,ROW(InvoiceNo)-1),ROW(69:69))),"")</f>
        <v/>
      </c>
      <c r="E75" t="str">
        <f t="array" ref="E75">IFERROR(IF(SUM((InvoiceNo=$D75)*1)&lt;COUNTA($E$6:E$6),"",INDEX(ItemCode,SMALL(IF($D75=InvoiceNo,IF(ItemCode&lt;&gt;$D$5,ROW(ItemCode)-1)),COUNTA($E$6:E$6)))),"")</f>
        <v/>
      </c>
      <c r="F75" t="str">
        <f t="array" ref="F75">IFERROR(IF(SUM((InvoiceNo=$D75)*1)&lt;COUNTA($E$6:F$6),"",INDEX(ItemCode,SMALL(IF($D75=InvoiceNo,IF(ItemCode&lt;&gt;$D$5,ROW(ItemCode)-1)),COUNTA($E$6:F$6)))),"")</f>
        <v/>
      </c>
      <c r="G75" t="str">
        <f t="array" ref="G75">IFERROR(IF(SUM((InvoiceNo=$D75)*1)&lt;COUNTA($E$6:G$6),"",INDEX(ItemCode,SMALL(IF($D75=InvoiceNo,IF(ItemCode&lt;&gt;$D$5,ROW(ItemCode)-1)),COUNTA($E$6:G$6)))),"")</f>
        <v/>
      </c>
      <c r="H75" t="str">
        <f t="array" ref="H75">IFERROR(IF(SUM((InvoiceNo=$D75)*1)&lt;COUNTA($E$6:H$6),"",INDEX(ItemCode,SMALL(IF($D75=InvoiceNo,IF(ItemCode&lt;&gt;$D$5,ROW(ItemCode)-1)),COUNTA($E$6:H$6)))),"")</f>
        <v/>
      </c>
      <c r="I75" t="str">
        <f t="array" ref="I75">IFERROR(IF(SUM((InvoiceNo=$D75)*1)&lt;COUNTA($E$6:I$6),"",INDEX(ItemCode,SMALL(IF($D75=InvoiceNo,IF(ItemCode&lt;&gt;$D$5,ROW(ItemCode)-1)),COUNTA($E$6:I$6)))),"")</f>
        <v/>
      </c>
      <c r="J75" t="str">
        <f t="array" ref="J75">IFERROR(IF(SUM((InvoiceNo=$D75)*1)&lt;COUNTA($E$6:J$6),"",INDEX(ItemCode,SMALL(IF($D75=InvoiceNo,IF(ItemCode&lt;&gt;$D$5,ROW(ItemCode)-1)),COUNTA($E$6:J$6)))),"")</f>
        <v/>
      </c>
      <c r="K75" t="str">
        <f t="array" ref="K75">IFERROR(IF(SUM((InvoiceNo=$D75)*1)&lt;COUNTA($E$6:K$6),"",INDEX(ItemCode,SMALL(IF($D75=InvoiceNo,IF(ItemCode&lt;&gt;$D$5,ROW(ItemCode)-1)),COUNTA($E$6:K$6)))),"")</f>
        <v/>
      </c>
      <c r="L75" t="str">
        <f t="array" ref="L75">IFERROR(IF(SUM((InvoiceNo=$D75)*1)&lt;COUNTA($E$6:L$6),"",INDEX(ItemCode,SMALL(IF($D75=InvoiceNo,IF(ItemCode&lt;&gt;$D$5,ROW(ItemCode)-1)),COUNTA($E$6:L$6)))),"")</f>
        <v/>
      </c>
      <c r="M75" t="str">
        <f t="array" ref="M75">IFERROR(IF(SUM((InvoiceNo=$D75)*1)&lt;COUNTA($E$6:M$6),"",INDEX(ItemCode,SMALL(IF($D75=InvoiceNo,IF(ItemCode&lt;&gt;$D$5,ROW(ItemCode)-1)),COUNTA($E$6:M$6)))),"")</f>
        <v/>
      </c>
      <c r="N75" t="str">
        <f t="array" ref="N75">IFERROR(IF(SUM((InvoiceNo=$D75)*1)&lt;COUNTA($E$6:N$6),"",INDEX(ItemCode,SMALL(IF($D75=InvoiceNo,IF(ItemCode&lt;&gt;$D$5,ROW(ItemCode)-1)),COUNTA($E$6:N$6)))),"")</f>
        <v/>
      </c>
      <c r="O75" t="str">
        <f t="array" ref="O75">IFERROR(IF(SUM((InvoiceNo=$D75)*1)&lt;COUNTA($E$6:O$6),"",INDEX(ItemCode,SMALL(IF($D75=InvoiceNo,IF(ItemCode&lt;&gt;$D$5,ROW(ItemCode)-1)),COUNTA($E$6:O$6)))),"")</f>
        <v/>
      </c>
      <c r="P75" t="str">
        <f t="array" ref="P75">IFERROR(IF(SUM((InvoiceNo=$D75)*1)&lt;COUNTA($E$6:P$6),"",INDEX(ItemCode,SMALL(IF($D75=InvoiceNo,IF(ItemCode&lt;&gt;$D$5,ROW(ItemCode)-1)),COUNTA($E$6:P$6)))),"")</f>
        <v/>
      </c>
      <c r="Q75" t="str">
        <f t="array" ref="Q75">IFERROR(IF(SUM((InvoiceNo=$D75)*1)&lt;COUNTA($E$6:Q$6),"",INDEX(ItemCode,SMALL(IF($D75=InvoiceNo,IF(ItemCode&lt;&gt;$D$5,ROW(ItemCode)-1)),COUNTA($E$6:Q$6)))),"")</f>
        <v/>
      </c>
      <c r="R75" t="str">
        <f t="array" ref="R75">IFERROR(IF(SUM((InvoiceNo=$D75)*1)&lt;COUNTA($E$6:R$6),"",INDEX(ItemCode,SMALL(IF($D75=InvoiceNo,IF(ItemCode&lt;&gt;$D$5,ROW(ItemCode)-1)),COUNTA($E$6:R$6)))),"")</f>
        <v/>
      </c>
      <c r="S75" t="str">
        <f t="array" ref="S75">IFERROR(IF(SUM((InvoiceNo=$D75)*1)&lt;COUNTA($E$6:S$6),"",INDEX(ItemCode,SMALL(IF($D75=InvoiceNo,IF(ItemCode&lt;&gt;$D$5,ROW(ItemCode)-1)),COUNTA($E$6:S$6)))),"")</f>
        <v/>
      </c>
      <c r="T75" t="str">
        <f t="array" ref="T75">IFERROR(IF(SUM((InvoiceNo=$D75)*1)&lt;COUNTA($E$6:T$6),"",INDEX(ItemCode,SMALL(IF($D75=InvoiceNo,IF(ItemCode&lt;&gt;$D$5,ROW(ItemCode)-1)),COUNTA($E$6:T$6)))),"")</f>
        <v/>
      </c>
      <c r="U75" t="str">
        <f t="array" ref="U75">IFERROR(IF(SUM((InvoiceNo=$D75)*1)&lt;COUNTA($E$6:U$6),"",INDEX(ItemCode,SMALL(IF($D75=InvoiceNo,IF(ItemCode&lt;&gt;$D$5,ROW(ItemCode)-1)),COUNTA($E$6:U$6)))),"")</f>
        <v/>
      </c>
      <c r="V75" t="str">
        <f t="array" ref="V75">IFERROR(IF(SUM((InvoiceNo=$D75)*1)&lt;COUNTA($E$6:V$6),"",INDEX(ItemCode,SMALL(IF($D75=InvoiceNo,IF(ItemCode&lt;&gt;$D$5,ROW(ItemCode)-1)),COUNTA($E$6:V$6)))),"")</f>
        <v/>
      </c>
      <c r="W75" t="str">
        <f t="array" ref="W75">IFERROR(IF(SUM((InvoiceNo=$D75)*1)&lt;COUNTA($E$6:W$6),"",INDEX(ItemCode,SMALL(IF($D75=InvoiceNo,IF(ItemCode&lt;&gt;$D$5,ROW(ItemCode)-1)),COUNTA($E$6:W$6)))),"")</f>
        <v/>
      </c>
      <c r="X75" t="str">
        <f t="array" ref="X75">IFERROR(IF(SUM((InvoiceNo=$D75)*1)&lt;COUNTA($E$6:X$6),"",INDEX(ItemCode,SMALL(IF($D75=InvoiceNo,IF(ItemCode&lt;&gt;$D$5,ROW(ItemCode)-1)),COUNTA($E$6:X$6)))),"")</f>
        <v/>
      </c>
      <c r="Y75" t="str">
        <f t="array" ref="Y75">IFERROR(IF(SUM((InvoiceNo=$D75)*1)&lt;COUNTA($E$6:Y$6),"",INDEX(ItemCode,SMALL(IF($D75=InvoiceNo,IF(ItemCode&lt;&gt;$D$5,ROW(ItemCode)-1)),COUNTA($E$6:Y$6)))),"")</f>
        <v/>
      </c>
      <c r="Z75" t="str">
        <f t="array" ref="Z75">IFERROR(IF(SUM((InvoiceNo=$D75)*1)&lt;COUNTA($E$6:Z$6),"",INDEX(ItemCode,SMALL(IF($D75=InvoiceNo,IF(ItemCode&lt;&gt;$D$5,ROW(ItemCode)-1)),COUNTA($E$6:Z$6)))),"")</f>
        <v/>
      </c>
      <c r="AA75" t="str">
        <f t="array" ref="AA75">IFERROR(IF(SUM((InvoiceNo=$D75)*1)&lt;COUNTA($E$6:AA$6),"",INDEX(ItemCode,SMALL(IF($D75=InvoiceNo,IF(ItemCode&lt;&gt;$D$5,ROW(ItemCode)-1)),COUNTA($E$6:AA$6)))),"")</f>
        <v/>
      </c>
      <c r="AB75" t="str">
        <f t="array" ref="AB75">IFERROR(IF(SUM((InvoiceNo=$D75)*1)&lt;COUNTA($E$6:AB$6),"",INDEX(ItemCode,SMALL(IF($D75=InvoiceNo,IF(ItemCode&lt;&gt;$D$5,ROW(ItemCode)-1)),COUNTA($E$6:AB$6)))),"")</f>
        <v/>
      </c>
      <c r="AC75" t="str">
        <f t="array" ref="AC75">IFERROR(IF(SUM((InvoiceNo=$D75)*1)&lt;COUNTA($E$6:AC$6),"",INDEX(ItemCode,SMALL(IF($D75=InvoiceNo,IF(ItemCode&lt;&gt;$D$5,ROW(ItemCode)-1)),COUNTA($E$6:AC$6)))),"")</f>
        <v/>
      </c>
      <c r="AD75" t="str">
        <f t="array" ref="AD75">IFERROR(IF(SUM((InvoiceNo=$D75)*1)&lt;COUNTA($E$6:AD$6),"",INDEX(ItemCode,SMALL(IF($D75=InvoiceNo,IF(ItemCode&lt;&gt;$D$5,ROW(ItemCode)-1)),COUNTA($E$6:AD$6)))),"")</f>
        <v/>
      </c>
      <c r="AE75" t="str">
        <f t="array" ref="AE75">IFERROR(IF(SUM((InvoiceNo=$D75)*1)&lt;COUNTA($E$6:AE$6),"",INDEX(ItemCode,SMALL(IF($D75=InvoiceNo,IF(ItemCode&lt;&gt;$D$5,ROW(ItemCode)-1)),COUNTA($E$6:AE$6)))),"")</f>
        <v/>
      </c>
      <c r="AF75" t="str">
        <f t="array" ref="AF75">IFERROR(IF(SUM((InvoiceNo=$D75)*1)&lt;COUNTA($E$6:AF$6),"",INDEX(ItemCode,SMALL(IF($D75=InvoiceNo,IF(ItemCode&lt;&gt;$D$5,ROW(ItemCode)-1)),COUNTA($E$6:AF$6)))),"")</f>
        <v/>
      </c>
      <c r="AG75" t="str">
        <f t="array" ref="AG75">IFERROR(IF(SUM((InvoiceNo=$D75)*1)&lt;COUNTA($E$6:AG$6),"",INDEX(ItemCode,SMALL(IF($D75=InvoiceNo,IF(ItemCode&lt;&gt;$D$5,ROW(ItemCode)-1)),COUNTA($E$6:AG$6)))),"")</f>
        <v/>
      </c>
      <c r="AH75" t="str">
        <f t="array" ref="AH75">IFERROR(IF(SUM((InvoiceNo=$D75)*1)&lt;COUNTA($E$6:AH$6),"",INDEX(ItemCode,SMALL(IF($D75=InvoiceNo,IF(ItemCode&lt;&gt;$D$5,ROW(ItemCode)-1)),COUNTA($E$6:AH$6)))),"")</f>
        <v/>
      </c>
      <c r="AI75" t="str">
        <f t="array" ref="AI75">IFERROR(IF(SUM((InvoiceNo=$D75)*1)&lt;COUNTA($E$6:AI$6),"",INDEX(ItemCode,SMALL(IF($D75=InvoiceNo,IF(ItemCode&lt;&gt;$D$5,ROW(ItemCode)-1)),COUNTA($E$6:AI$6)))),"")</f>
        <v/>
      </c>
      <c r="AJ75" t="str">
        <f t="array" ref="AJ75">IFERROR(IF(SUM((InvoiceNo=$D75)*1)&lt;COUNTA($E$6:AJ$6),"",INDEX(ItemCode,SMALL(IF($D75=InvoiceNo,IF(ItemCode&lt;&gt;$D$5,ROW(ItemCode)-1)),COUNTA($E$6:AJ$6)))),"")</f>
        <v/>
      </c>
      <c r="AK75" t="str">
        <f t="array" ref="AK75">IFERROR(IF(SUM((InvoiceNo=$D75)*1)&lt;COUNTA($E$6:AK$6),"",INDEX(ItemCode,SMALL(IF($D75=InvoiceNo,IF(ItemCode&lt;&gt;$D$5,ROW(ItemCode)-1)),COUNTA($E$6:AK$6)))),"")</f>
        <v/>
      </c>
      <c r="AL75" t="str">
        <f t="array" ref="AL75">IFERROR(IF(SUM((InvoiceNo=$D75)*1)&lt;COUNTA($E$6:AL$6),"",INDEX(ItemCode,SMALL(IF($D75=InvoiceNo,IF(ItemCode&lt;&gt;$D$5,ROW(ItemCode)-1)),COUNTA($E$6:AL$6)))),"")</f>
        <v/>
      </c>
      <c r="AM75" t="str">
        <f t="array" ref="AM75">IFERROR(IF(SUM((InvoiceNo=$D75)*1)&lt;COUNTA($E$6:AM$6),"",INDEX(ItemCode,SMALL(IF($D75=InvoiceNo,IF(ItemCode&lt;&gt;$D$5,ROW(ItemCode)-1)),COUNTA($E$6:AM$6)))),"")</f>
        <v/>
      </c>
      <c r="AN75" t="str">
        <f t="array" ref="AN75">IFERROR(IF(SUM((InvoiceNo=$D75)*1)&lt;COUNTA($E$6:AN$6),"",INDEX(ItemCode,SMALL(IF($D75=InvoiceNo,IF(ItemCode&lt;&gt;$D$5,ROW(ItemCode)-1)),COUNTA($E$6:AN$6)))),"")</f>
        <v/>
      </c>
      <c r="AO75" t="str">
        <f t="array" ref="AO75">IFERROR(IF(SUM((InvoiceNo=$D75)*1)&lt;COUNTA($E$6:AO$6),"",INDEX(ItemCode,SMALL(IF($D75=InvoiceNo,IF(ItemCode&lt;&gt;$D$5,ROW(ItemCode)-1)),COUNTA($E$6:AO$6)))),"")</f>
        <v/>
      </c>
      <c r="AP75" t="str">
        <f t="array" ref="AP75">IFERROR(IF(SUM((InvoiceNo=$D75)*1)&lt;COUNTA($E$6:AP$6),"",INDEX(ItemCode,SMALL(IF($D75=InvoiceNo,IF(ItemCode&lt;&gt;$D$5,ROW(ItemCode)-1)),COUNTA($E$6:AP$6)))),"")</f>
        <v/>
      </c>
      <c r="AQ75" t="str">
        <f t="array" ref="AQ75">IFERROR(IF(SUM((InvoiceNo=$D75)*1)&lt;COUNTA($E$6:AQ$6),"",INDEX(ItemCode,SMALL(IF($D75=InvoiceNo,IF(ItemCode&lt;&gt;$D$5,ROW(ItemCode)-1)),COUNTA($E$6:AQ$6)))),"")</f>
        <v/>
      </c>
      <c r="AR75" t="str">
        <f t="array" ref="AR75">IFERROR(IF(SUM((InvoiceNo=$D75)*1)&lt;COUNTA($E$6:AR$6),"",INDEX(ItemCode,SMALL(IF($D75=InvoiceNo,IF(ItemCode&lt;&gt;$D$5,ROW(ItemCode)-1)),COUNTA($E$6:AR$6)))),"")</f>
        <v/>
      </c>
    </row>
    <row r="76" spans="2:44" x14ac:dyDescent="0.55000000000000004">
      <c r="B76" t="str">
        <f t="array" ref="B76">IF(D76="","",INDEX(BillToName,MATCH(D76,InvoiceBill,0)))</f>
        <v/>
      </c>
      <c r="C76" t="str">
        <f t="array" ref="C76">IF(B76="","",SUM((B76=CustName)*(ItemCode='Model 1'!$D$5)*1))</f>
        <v/>
      </c>
      <c r="D76" t="str">
        <f t="array" ref="D76">IFERROR(INDEX(InvoiceNo,SMALL(IF(ItemCode=$D$5,ROW(InvoiceNo)-1),ROW(70:70))),"")</f>
        <v/>
      </c>
      <c r="E76" t="str">
        <f t="array" ref="E76">IFERROR(IF(SUM((InvoiceNo=$D76)*1)&lt;COUNTA($E$6:E$6),"",INDEX(ItemCode,SMALL(IF($D76=InvoiceNo,IF(ItemCode&lt;&gt;$D$5,ROW(ItemCode)-1)),COUNTA($E$6:E$6)))),"")</f>
        <v/>
      </c>
      <c r="F76" t="str">
        <f t="array" ref="F76">IFERROR(IF(SUM((InvoiceNo=$D76)*1)&lt;COUNTA($E$6:F$6),"",INDEX(ItemCode,SMALL(IF($D76=InvoiceNo,IF(ItemCode&lt;&gt;$D$5,ROW(ItemCode)-1)),COUNTA($E$6:F$6)))),"")</f>
        <v/>
      </c>
      <c r="G76" t="str">
        <f t="array" ref="G76">IFERROR(IF(SUM((InvoiceNo=$D76)*1)&lt;COUNTA($E$6:G$6),"",INDEX(ItemCode,SMALL(IF($D76=InvoiceNo,IF(ItemCode&lt;&gt;$D$5,ROW(ItemCode)-1)),COUNTA($E$6:G$6)))),"")</f>
        <v/>
      </c>
      <c r="H76" t="str">
        <f t="array" ref="H76">IFERROR(IF(SUM((InvoiceNo=$D76)*1)&lt;COUNTA($E$6:H$6),"",INDEX(ItemCode,SMALL(IF($D76=InvoiceNo,IF(ItemCode&lt;&gt;$D$5,ROW(ItemCode)-1)),COUNTA($E$6:H$6)))),"")</f>
        <v/>
      </c>
      <c r="I76" t="str">
        <f t="array" ref="I76">IFERROR(IF(SUM((InvoiceNo=$D76)*1)&lt;COUNTA($E$6:I$6),"",INDEX(ItemCode,SMALL(IF($D76=InvoiceNo,IF(ItemCode&lt;&gt;$D$5,ROW(ItemCode)-1)),COUNTA($E$6:I$6)))),"")</f>
        <v/>
      </c>
      <c r="J76" t="str">
        <f t="array" ref="J76">IFERROR(IF(SUM((InvoiceNo=$D76)*1)&lt;COUNTA($E$6:J$6),"",INDEX(ItemCode,SMALL(IF($D76=InvoiceNo,IF(ItemCode&lt;&gt;$D$5,ROW(ItemCode)-1)),COUNTA($E$6:J$6)))),"")</f>
        <v/>
      </c>
      <c r="K76" t="str">
        <f t="array" ref="K76">IFERROR(IF(SUM((InvoiceNo=$D76)*1)&lt;COUNTA($E$6:K$6),"",INDEX(ItemCode,SMALL(IF($D76=InvoiceNo,IF(ItemCode&lt;&gt;$D$5,ROW(ItemCode)-1)),COUNTA($E$6:K$6)))),"")</f>
        <v/>
      </c>
      <c r="L76" t="str">
        <f t="array" ref="L76">IFERROR(IF(SUM((InvoiceNo=$D76)*1)&lt;COUNTA($E$6:L$6),"",INDEX(ItemCode,SMALL(IF($D76=InvoiceNo,IF(ItemCode&lt;&gt;$D$5,ROW(ItemCode)-1)),COUNTA($E$6:L$6)))),"")</f>
        <v/>
      </c>
      <c r="M76" t="str">
        <f t="array" ref="M76">IFERROR(IF(SUM((InvoiceNo=$D76)*1)&lt;COUNTA($E$6:M$6),"",INDEX(ItemCode,SMALL(IF($D76=InvoiceNo,IF(ItemCode&lt;&gt;$D$5,ROW(ItemCode)-1)),COUNTA($E$6:M$6)))),"")</f>
        <v/>
      </c>
      <c r="N76" t="str">
        <f t="array" ref="N76">IFERROR(IF(SUM((InvoiceNo=$D76)*1)&lt;COUNTA($E$6:N$6),"",INDEX(ItemCode,SMALL(IF($D76=InvoiceNo,IF(ItemCode&lt;&gt;$D$5,ROW(ItemCode)-1)),COUNTA($E$6:N$6)))),"")</f>
        <v/>
      </c>
      <c r="O76" t="str">
        <f t="array" ref="O76">IFERROR(IF(SUM((InvoiceNo=$D76)*1)&lt;COUNTA($E$6:O$6),"",INDEX(ItemCode,SMALL(IF($D76=InvoiceNo,IF(ItemCode&lt;&gt;$D$5,ROW(ItemCode)-1)),COUNTA($E$6:O$6)))),"")</f>
        <v/>
      </c>
      <c r="P76" t="str">
        <f t="array" ref="P76">IFERROR(IF(SUM((InvoiceNo=$D76)*1)&lt;COUNTA($E$6:P$6),"",INDEX(ItemCode,SMALL(IF($D76=InvoiceNo,IF(ItemCode&lt;&gt;$D$5,ROW(ItemCode)-1)),COUNTA($E$6:P$6)))),"")</f>
        <v/>
      </c>
      <c r="Q76" t="str">
        <f t="array" ref="Q76">IFERROR(IF(SUM((InvoiceNo=$D76)*1)&lt;COUNTA($E$6:Q$6),"",INDEX(ItemCode,SMALL(IF($D76=InvoiceNo,IF(ItemCode&lt;&gt;$D$5,ROW(ItemCode)-1)),COUNTA($E$6:Q$6)))),"")</f>
        <v/>
      </c>
      <c r="R76" t="str">
        <f t="array" ref="R76">IFERROR(IF(SUM((InvoiceNo=$D76)*1)&lt;COUNTA($E$6:R$6),"",INDEX(ItemCode,SMALL(IF($D76=InvoiceNo,IF(ItemCode&lt;&gt;$D$5,ROW(ItemCode)-1)),COUNTA($E$6:R$6)))),"")</f>
        <v/>
      </c>
      <c r="S76" t="str">
        <f t="array" ref="S76">IFERROR(IF(SUM((InvoiceNo=$D76)*1)&lt;COUNTA($E$6:S$6),"",INDEX(ItemCode,SMALL(IF($D76=InvoiceNo,IF(ItemCode&lt;&gt;$D$5,ROW(ItemCode)-1)),COUNTA($E$6:S$6)))),"")</f>
        <v/>
      </c>
      <c r="T76" t="str">
        <f t="array" ref="T76">IFERROR(IF(SUM((InvoiceNo=$D76)*1)&lt;COUNTA($E$6:T$6),"",INDEX(ItemCode,SMALL(IF($D76=InvoiceNo,IF(ItemCode&lt;&gt;$D$5,ROW(ItemCode)-1)),COUNTA($E$6:T$6)))),"")</f>
        <v/>
      </c>
      <c r="U76" t="str">
        <f t="array" ref="U76">IFERROR(IF(SUM((InvoiceNo=$D76)*1)&lt;COUNTA($E$6:U$6),"",INDEX(ItemCode,SMALL(IF($D76=InvoiceNo,IF(ItemCode&lt;&gt;$D$5,ROW(ItemCode)-1)),COUNTA($E$6:U$6)))),"")</f>
        <v/>
      </c>
      <c r="V76" t="str">
        <f t="array" ref="V76">IFERROR(IF(SUM((InvoiceNo=$D76)*1)&lt;COUNTA($E$6:V$6),"",INDEX(ItemCode,SMALL(IF($D76=InvoiceNo,IF(ItemCode&lt;&gt;$D$5,ROW(ItemCode)-1)),COUNTA($E$6:V$6)))),"")</f>
        <v/>
      </c>
      <c r="W76" t="str">
        <f t="array" ref="W76">IFERROR(IF(SUM((InvoiceNo=$D76)*1)&lt;COUNTA($E$6:W$6),"",INDEX(ItemCode,SMALL(IF($D76=InvoiceNo,IF(ItemCode&lt;&gt;$D$5,ROW(ItemCode)-1)),COUNTA($E$6:W$6)))),"")</f>
        <v/>
      </c>
      <c r="X76" t="str">
        <f t="array" ref="X76">IFERROR(IF(SUM((InvoiceNo=$D76)*1)&lt;COUNTA($E$6:X$6),"",INDEX(ItemCode,SMALL(IF($D76=InvoiceNo,IF(ItemCode&lt;&gt;$D$5,ROW(ItemCode)-1)),COUNTA($E$6:X$6)))),"")</f>
        <v/>
      </c>
      <c r="Y76" t="str">
        <f t="array" ref="Y76">IFERROR(IF(SUM((InvoiceNo=$D76)*1)&lt;COUNTA($E$6:Y$6),"",INDEX(ItemCode,SMALL(IF($D76=InvoiceNo,IF(ItemCode&lt;&gt;$D$5,ROW(ItemCode)-1)),COUNTA($E$6:Y$6)))),"")</f>
        <v/>
      </c>
      <c r="Z76" t="str">
        <f t="array" ref="Z76">IFERROR(IF(SUM((InvoiceNo=$D76)*1)&lt;COUNTA($E$6:Z$6),"",INDEX(ItemCode,SMALL(IF($D76=InvoiceNo,IF(ItemCode&lt;&gt;$D$5,ROW(ItemCode)-1)),COUNTA($E$6:Z$6)))),"")</f>
        <v/>
      </c>
      <c r="AA76" t="str">
        <f t="array" ref="AA76">IFERROR(IF(SUM((InvoiceNo=$D76)*1)&lt;COUNTA($E$6:AA$6),"",INDEX(ItemCode,SMALL(IF($D76=InvoiceNo,IF(ItemCode&lt;&gt;$D$5,ROW(ItemCode)-1)),COUNTA($E$6:AA$6)))),"")</f>
        <v/>
      </c>
      <c r="AB76" t="str">
        <f t="array" ref="AB76">IFERROR(IF(SUM((InvoiceNo=$D76)*1)&lt;COUNTA($E$6:AB$6),"",INDEX(ItemCode,SMALL(IF($D76=InvoiceNo,IF(ItemCode&lt;&gt;$D$5,ROW(ItemCode)-1)),COUNTA($E$6:AB$6)))),"")</f>
        <v/>
      </c>
      <c r="AC76" t="str">
        <f t="array" ref="AC76">IFERROR(IF(SUM((InvoiceNo=$D76)*1)&lt;COUNTA($E$6:AC$6),"",INDEX(ItemCode,SMALL(IF($D76=InvoiceNo,IF(ItemCode&lt;&gt;$D$5,ROW(ItemCode)-1)),COUNTA($E$6:AC$6)))),"")</f>
        <v/>
      </c>
      <c r="AD76" t="str">
        <f t="array" ref="AD76">IFERROR(IF(SUM((InvoiceNo=$D76)*1)&lt;COUNTA($E$6:AD$6),"",INDEX(ItemCode,SMALL(IF($D76=InvoiceNo,IF(ItemCode&lt;&gt;$D$5,ROW(ItemCode)-1)),COUNTA($E$6:AD$6)))),"")</f>
        <v/>
      </c>
      <c r="AE76" t="str">
        <f t="array" ref="AE76">IFERROR(IF(SUM((InvoiceNo=$D76)*1)&lt;COUNTA($E$6:AE$6),"",INDEX(ItemCode,SMALL(IF($D76=InvoiceNo,IF(ItemCode&lt;&gt;$D$5,ROW(ItemCode)-1)),COUNTA($E$6:AE$6)))),"")</f>
        <v/>
      </c>
      <c r="AF76" t="str">
        <f t="array" ref="AF76">IFERROR(IF(SUM((InvoiceNo=$D76)*1)&lt;COUNTA($E$6:AF$6),"",INDEX(ItemCode,SMALL(IF($D76=InvoiceNo,IF(ItemCode&lt;&gt;$D$5,ROW(ItemCode)-1)),COUNTA($E$6:AF$6)))),"")</f>
        <v/>
      </c>
      <c r="AG76" t="str">
        <f t="array" ref="AG76">IFERROR(IF(SUM((InvoiceNo=$D76)*1)&lt;COUNTA($E$6:AG$6),"",INDEX(ItemCode,SMALL(IF($D76=InvoiceNo,IF(ItemCode&lt;&gt;$D$5,ROW(ItemCode)-1)),COUNTA($E$6:AG$6)))),"")</f>
        <v/>
      </c>
      <c r="AH76" t="str">
        <f t="array" ref="AH76">IFERROR(IF(SUM((InvoiceNo=$D76)*1)&lt;COUNTA($E$6:AH$6),"",INDEX(ItemCode,SMALL(IF($D76=InvoiceNo,IF(ItemCode&lt;&gt;$D$5,ROW(ItemCode)-1)),COUNTA($E$6:AH$6)))),"")</f>
        <v/>
      </c>
      <c r="AI76" t="str">
        <f t="array" ref="AI76">IFERROR(IF(SUM((InvoiceNo=$D76)*1)&lt;COUNTA($E$6:AI$6),"",INDEX(ItemCode,SMALL(IF($D76=InvoiceNo,IF(ItemCode&lt;&gt;$D$5,ROW(ItemCode)-1)),COUNTA($E$6:AI$6)))),"")</f>
        <v/>
      </c>
      <c r="AJ76" t="str">
        <f t="array" ref="AJ76">IFERROR(IF(SUM((InvoiceNo=$D76)*1)&lt;COUNTA($E$6:AJ$6),"",INDEX(ItemCode,SMALL(IF($D76=InvoiceNo,IF(ItemCode&lt;&gt;$D$5,ROW(ItemCode)-1)),COUNTA($E$6:AJ$6)))),"")</f>
        <v/>
      </c>
      <c r="AK76" t="str">
        <f t="array" ref="AK76">IFERROR(IF(SUM((InvoiceNo=$D76)*1)&lt;COUNTA($E$6:AK$6),"",INDEX(ItemCode,SMALL(IF($D76=InvoiceNo,IF(ItemCode&lt;&gt;$D$5,ROW(ItemCode)-1)),COUNTA($E$6:AK$6)))),"")</f>
        <v/>
      </c>
      <c r="AL76" t="str">
        <f t="array" ref="AL76">IFERROR(IF(SUM((InvoiceNo=$D76)*1)&lt;COUNTA($E$6:AL$6),"",INDEX(ItemCode,SMALL(IF($D76=InvoiceNo,IF(ItemCode&lt;&gt;$D$5,ROW(ItemCode)-1)),COUNTA($E$6:AL$6)))),"")</f>
        <v/>
      </c>
      <c r="AM76" t="str">
        <f t="array" ref="AM76">IFERROR(IF(SUM((InvoiceNo=$D76)*1)&lt;COUNTA($E$6:AM$6),"",INDEX(ItemCode,SMALL(IF($D76=InvoiceNo,IF(ItemCode&lt;&gt;$D$5,ROW(ItemCode)-1)),COUNTA($E$6:AM$6)))),"")</f>
        <v/>
      </c>
      <c r="AN76" t="str">
        <f t="array" ref="AN76">IFERROR(IF(SUM((InvoiceNo=$D76)*1)&lt;COUNTA($E$6:AN$6),"",INDEX(ItemCode,SMALL(IF($D76=InvoiceNo,IF(ItemCode&lt;&gt;$D$5,ROW(ItemCode)-1)),COUNTA($E$6:AN$6)))),"")</f>
        <v/>
      </c>
      <c r="AO76" t="str">
        <f t="array" ref="AO76">IFERROR(IF(SUM((InvoiceNo=$D76)*1)&lt;COUNTA($E$6:AO$6),"",INDEX(ItemCode,SMALL(IF($D76=InvoiceNo,IF(ItemCode&lt;&gt;$D$5,ROW(ItemCode)-1)),COUNTA($E$6:AO$6)))),"")</f>
        <v/>
      </c>
      <c r="AP76" t="str">
        <f t="array" ref="AP76">IFERROR(IF(SUM((InvoiceNo=$D76)*1)&lt;COUNTA($E$6:AP$6),"",INDEX(ItemCode,SMALL(IF($D76=InvoiceNo,IF(ItemCode&lt;&gt;$D$5,ROW(ItemCode)-1)),COUNTA($E$6:AP$6)))),"")</f>
        <v/>
      </c>
      <c r="AQ76" t="str">
        <f t="array" ref="AQ76">IFERROR(IF(SUM((InvoiceNo=$D76)*1)&lt;COUNTA($E$6:AQ$6),"",INDEX(ItemCode,SMALL(IF($D76=InvoiceNo,IF(ItemCode&lt;&gt;$D$5,ROW(ItemCode)-1)),COUNTA($E$6:AQ$6)))),"")</f>
        <v/>
      </c>
      <c r="AR76" t="str">
        <f t="array" ref="AR76">IFERROR(IF(SUM((InvoiceNo=$D76)*1)&lt;COUNTA($E$6:AR$6),"",INDEX(ItemCode,SMALL(IF($D76=InvoiceNo,IF(ItemCode&lt;&gt;$D$5,ROW(ItemCode)-1)),COUNTA($E$6:AR$6)))),"")</f>
        <v/>
      </c>
    </row>
    <row r="77" spans="2:44" x14ac:dyDescent="0.55000000000000004">
      <c r="B77" t="str">
        <f t="array" ref="B77">IF(D77="","",INDEX(BillToName,MATCH(D77,InvoiceBill,0)))</f>
        <v/>
      </c>
      <c r="C77" t="str">
        <f t="array" ref="C77">IF(B77="","",SUM((B77=CustName)*(ItemCode='Model 1'!$D$5)*1))</f>
        <v/>
      </c>
      <c r="D77" t="str">
        <f t="array" ref="D77">IFERROR(INDEX(InvoiceNo,SMALL(IF(ItemCode=$D$5,ROW(InvoiceNo)-1),ROW(71:71))),"")</f>
        <v/>
      </c>
      <c r="E77" t="str">
        <f t="array" ref="E77">IFERROR(IF(SUM((InvoiceNo=$D77)*1)&lt;COUNTA($E$6:E$6),"",INDEX(ItemCode,SMALL(IF($D77=InvoiceNo,IF(ItemCode&lt;&gt;$D$5,ROW(ItemCode)-1)),COUNTA($E$6:E$6)))),"")</f>
        <v/>
      </c>
      <c r="F77" t="str">
        <f t="array" ref="F77">IFERROR(IF(SUM((InvoiceNo=$D77)*1)&lt;COUNTA($E$6:F$6),"",INDEX(ItemCode,SMALL(IF($D77=InvoiceNo,IF(ItemCode&lt;&gt;$D$5,ROW(ItemCode)-1)),COUNTA($E$6:F$6)))),"")</f>
        <v/>
      </c>
      <c r="G77" t="str">
        <f t="array" ref="G77">IFERROR(IF(SUM((InvoiceNo=$D77)*1)&lt;COUNTA($E$6:G$6),"",INDEX(ItemCode,SMALL(IF($D77=InvoiceNo,IF(ItemCode&lt;&gt;$D$5,ROW(ItemCode)-1)),COUNTA($E$6:G$6)))),"")</f>
        <v/>
      </c>
      <c r="H77" t="str">
        <f t="array" ref="H77">IFERROR(IF(SUM((InvoiceNo=$D77)*1)&lt;COUNTA($E$6:H$6),"",INDEX(ItemCode,SMALL(IF($D77=InvoiceNo,IF(ItemCode&lt;&gt;$D$5,ROW(ItemCode)-1)),COUNTA($E$6:H$6)))),"")</f>
        <v/>
      </c>
      <c r="I77" t="str">
        <f t="array" ref="I77">IFERROR(IF(SUM((InvoiceNo=$D77)*1)&lt;COUNTA($E$6:I$6),"",INDEX(ItemCode,SMALL(IF($D77=InvoiceNo,IF(ItemCode&lt;&gt;$D$5,ROW(ItemCode)-1)),COUNTA($E$6:I$6)))),"")</f>
        <v/>
      </c>
      <c r="J77" t="str">
        <f t="array" ref="J77">IFERROR(IF(SUM((InvoiceNo=$D77)*1)&lt;COUNTA($E$6:J$6),"",INDEX(ItemCode,SMALL(IF($D77=InvoiceNo,IF(ItemCode&lt;&gt;$D$5,ROW(ItemCode)-1)),COUNTA($E$6:J$6)))),"")</f>
        <v/>
      </c>
      <c r="K77" t="str">
        <f t="array" ref="K77">IFERROR(IF(SUM((InvoiceNo=$D77)*1)&lt;COUNTA($E$6:K$6),"",INDEX(ItemCode,SMALL(IF($D77=InvoiceNo,IF(ItemCode&lt;&gt;$D$5,ROW(ItemCode)-1)),COUNTA($E$6:K$6)))),"")</f>
        <v/>
      </c>
      <c r="L77" t="str">
        <f t="array" ref="L77">IFERROR(IF(SUM((InvoiceNo=$D77)*1)&lt;COUNTA($E$6:L$6),"",INDEX(ItemCode,SMALL(IF($D77=InvoiceNo,IF(ItemCode&lt;&gt;$D$5,ROW(ItemCode)-1)),COUNTA($E$6:L$6)))),"")</f>
        <v/>
      </c>
      <c r="M77" t="str">
        <f t="array" ref="M77">IFERROR(IF(SUM((InvoiceNo=$D77)*1)&lt;COUNTA($E$6:M$6),"",INDEX(ItemCode,SMALL(IF($D77=InvoiceNo,IF(ItemCode&lt;&gt;$D$5,ROW(ItemCode)-1)),COUNTA($E$6:M$6)))),"")</f>
        <v/>
      </c>
      <c r="N77" t="str">
        <f t="array" ref="N77">IFERROR(IF(SUM((InvoiceNo=$D77)*1)&lt;COUNTA($E$6:N$6),"",INDEX(ItemCode,SMALL(IF($D77=InvoiceNo,IF(ItemCode&lt;&gt;$D$5,ROW(ItemCode)-1)),COUNTA($E$6:N$6)))),"")</f>
        <v/>
      </c>
      <c r="O77" t="str">
        <f t="array" ref="O77">IFERROR(IF(SUM((InvoiceNo=$D77)*1)&lt;COUNTA($E$6:O$6),"",INDEX(ItemCode,SMALL(IF($D77=InvoiceNo,IF(ItemCode&lt;&gt;$D$5,ROW(ItemCode)-1)),COUNTA($E$6:O$6)))),"")</f>
        <v/>
      </c>
      <c r="P77" t="str">
        <f t="array" ref="P77">IFERROR(IF(SUM((InvoiceNo=$D77)*1)&lt;COUNTA($E$6:P$6),"",INDEX(ItemCode,SMALL(IF($D77=InvoiceNo,IF(ItemCode&lt;&gt;$D$5,ROW(ItemCode)-1)),COUNTA($E$6:P$6)))),"")</f>
        <v/>
      </c>
      <c r="Q77" t="str">
        <f t="array" ref="Q77">IFERROR(IF(SUM((InvoiceNo=$D77)*1)&lt;COUNTA($E$6:Q$6),"",INDEX(ItemCode,SMALL(IF($D77=InvoiceNo,IF(ItemCode&lt;&gt;$D$5,ROW(ItemCode)-1)),COUNTA($E$6:Q$6)))),"")</f>
        <v/>
      </c>
      <c r="R77" t="str">
        <f t="array" ref="R77">IFERROR(IF(SUM((InvoiceNo=$D77)*1)&lt;COUNTA($E$6:R$6),"",INDEX(ItemCode,SMALL(IF($D77=InvoiceNo,IF(ItemCode&lt;&gt;$D$5,ROW(ItemCode)-1)),COUNTA($E$6:R$6)))),"")</f>
        <v/>
      </c>
      <c r="S77" t="str">
        <f t="array" ref="S77">IFERROR(IF(SUM((InvoiceNo=$D77)*1)&lt;COUNTA($E$6:S$6),"",INDEX(ItemCode,SMALL(IF($D77=InvoiceNo,IF(ItemCode&lt;&gt;$D$5,ROW(ItemCode)-1)),COUNTA($E$6:S$6)))),"")</f>
        <v/>
      </c>
      <c r="T77" t="str">
        <f t="array" ref="T77">IFERROR(IF(SUM((InvoiceNo=$D77)*1)&lt;COUNTA($E$6:T$6),"",INDEX(ItemCode,SMALL(IF($D77=InvoiceNo,IF(ItemCode&lt;&gt;$D$5,ROW(ItemCode)-1)),COUNTA($E$6:T$6)))),"")</f>
        <v/>
      </c>
      <c r="U77" t="str">
        <f t="array" ref="U77">IFERROR(IF(SUM((InvoiceNo=$D77)*1)&lt;COUNTA($E$6:U$6),"",INDEX(ItemCode,SMALL(IF($D77=InvoiceNo,IF(ItemCode&lt;&gt;$D$5,ROW(ItemCode)-1)),COUNTA($E$6:U$6)))),"")</f>
        <v/>
      </c>
      <c r="V77" t="str">
        <f t="array" ref="V77">IFERROR(IF(SUM((InvoiceNo=$D77)*1)&lt;COUNTA($E$6:V$6),"",INDEX(ItemCode,SMALL(IF($D77=InvoiceNo,IF(ItemCode&lt;&gt;$D$5,ROW(ItemCode)-1)),COUNTA($E$6:V$6)))),"")</f>
        <v/>
      </c>
      <c r="W77" t="str">
        <f t="array" ref="W77">IFERROR(IF(SUM((InvoiceNo=$D77)*1)&lt;COUNTA($E$6:W$6),"",INDEX(ItemCode,SMALL(IF($D77=InvoiceNo,IF(ItemCode&lt;&gt;$D$5,ROW(ItemCode)-1)),COUNTA($E$6:W$6)))),"")</f>
        <v/>
      </c>
      <c r="X77" t="str">
        <f t="array" ref="X77">IFERROR(IF(SUM((InvoiceNo=$D77)*1)&lt;COUNTA($E$6:X$6),"",INDEX(ItemCode,SMALL(IF($D77=InvoiceNo,IF(ItemCode&lt;&gt;$D$5,ROW(ItemCode)-1)),COUNTA($E$6:X$6)))),"")</f>
        <v/>
      </c>
      <c r="Y77" t="str">
        <f t="array" ref="Y77">IFERROR(IF(SUM((InvoiceNo=$D77)*1)&lt;COUNTA($E$6:Y$6),"",INDEX(ItemCode,SMALL(IF($D77=InvoiceNo,IF(ItemCode&lt;&gt;$D$5,ROW(ItemCode)-1)),COUNTA($E$6:Y$6)))),"")</f>
        <v/>
      </c>
      <c r="Z77" t="str">
        <f t="array" ref="Z77">IFERROR(IF(SUM((InvoiceNo=$D77)*1)&lt;COUNTA($E$6:Z$6),"",INDEX(ItemCode,SMALL(IF($D77=InvoiceNo,IF(ItemCode&lt;&gt;$D$5,ROW(ItemCode)-1)),COUNTA($E$6:Z$6)))),"")</f>
        <v/>
      </c>
      <c r="AA77" t="str">
        <f t="array" ref="AA77">IFERROR(IF(SUM((InvoiceNo=$D77)*1)&lt;COUNTA($E$6:AA$6),"",INDEX(ItemCode,SMALL(IF($D77=InvoiceNo,IF(ItemCode&lt;&gt;$D$5,ROW(ItemCode)-1)),COUNTA($E$6:AA$6)))),"")</f>
        <v/>
      </c>
      <c r="AB77" t="str">
        <f t="array" ref="AB77">IFERROR(IF(SUM((InvoiceNo=$D77)*1)&lt;COUNTA($E$6:AB$6),"",INDEX(ItemCode,SMALL(IF($D77=InvoiceNo,IF(ItemCode&lt;&gt;$D$5,ROW(ItemCode)-1)),COUNTA($E$6:AB$6)))),"")</f>
        <v/>
      </c>
      <c r="AC77" t="str">
        <f t="array" ref="AC77">IFERROR(IF(SUM((InvoiceNo=$D77)*1)&lt;COUNTA($E$6:AC$6),"",INDEX(ItemCode,SMALL(IF($D77=InvoiceNo,IF(ItemCode&lt;&gt;$D$5,ROW(ItemCode)-1)),COUNTA($E$6:AC$6)))),"")</f>
        <v/>
      </c>
      <c r="AD77" t="str">
        <f t="array" ref="AD77">IFERROR(IF(SUM((InvoiceNo=$D77)*1)&lt;COUNTA($E$6:AD$6),"",INDEX(ItemCode,SMALL(IF($D77=InvoiceNo,IF(ItemCode&lt;&gt;$D$5,ROW(ItemCode)-1)),COUNTA($E$6:AD$6)))),"")</f>
        <v/>
      </c>
      <c r="AE77" t="str">
        <f t="array" ref="AE77">IFERROR(IF(SUM((InvoiceNo=$D77)*1)&lt;COUNTA($E$6:AE$6),"",INDEX(ItemCode,SMALL(IF($D77=InvoiceNo,IF(ItemCode&lt;&gt;$D$5,ROW(ItemCode)-1)),COUNTA($E$6:AE$6)))),"")</f>
        <v/>
      </c>
      <c r="AF77" t="str">
        <f t="array" ref="AF77">IFERROR(IF(SUM((InvoiceNo=$D77)*1)&lt;COUNTA($E$6:AF$6),"",INDEX(ItemCode,SMALL(IF($D77=InvoiceNo,IF(ItemCode&lt;&gt;$D$5,ROW(ItemCode)-1)),COUNTA($E$6:AF$6)))),"")</f>
        <v/>
      </c>
      <c r="AG77" t="str">
        <f t="array" ref="AG77">IFERROR(IF(SUM((InvoiceNo=$D77)*1)&lt;COUNTA($E$6:AG$6),"",INDEX(ItemCode,SMALL(IF($D77=InvoiceNo,IF(ItemCode&lt;&gt;$D$5,ROW(ItemCode)-1)),COUNTA($E$6:AG$6)))),"")</f>
        <v/>
      </c>
      <c r="AH77" t="str">
        <f t="array" ref="AH77">IFERROR(IF(SUM((InvoiceNo=$D77)*1)&lt;COUNTA($E$6:AH$6),"",INDEX(ItemCode,SMALL(IF($D77=InvoiceNo,IF(ItemCode&lt;&gt;$D$5,ROW(ItemCode)-1)),COUNTA($E$6:AH$6)))),"")</f>
        <v/>
      </c>
      <c r="AI77" t="str">
        <f t="array" ref="AI77">IFERROR(IF(SUM((InvoiceNo=$D77)*1)&lt;COUNTA($E$6:AI$6),"",INDEX(ItemCode,SMALL(IF($D77=InvoiceNo,IF(ItemCode&lt;&gt;$D$5,ROW(ItemCode)-1)),COUNTA($E$6:AI$6)))),"")</f>
        <v/>
      </c>
      <c r="AJ77" t="str">
        <f t="array" ref="AJ77">IFERROR(IF(SUM((InvoiceNo=$D77)*1)&lt;COUNTA($E$6:AJ$6),"",INDEX(ItemCode,SMALL(IF($D77=InvoiceNo,IF(ItemCode&lt;&gt;$D$5,ROW(ItemCode)-1)),COUNTA($E$6:AJ$6)))),"")</f>
        <v/>
      </c>
      <c r="AK77" t="str">
        <f t="array" ref="AK77">IFERROR(IF(SUM((InvoiceNo=$D77)*1)&lt;COUNTA($E$6:AK$6),"",INDEX(ItemCode,SMALL(IF($D77=InvoiceNo,IF(ItemCode&lt;&gt;$D$5,ROW(ItemCode)-1)),COUNTA($E$6:AK$6)))),"")</f>
        <v/>
      </c>
      <c r="AL77" t="str">
        <f t="array" ref="AL77">IFERROR(IF(SUM((InvoiceNo=$D77)*1)&lt;COUNTA($E$6:AL$6),"",INDEX(ItemCode,SMALL(IF($D77=InvoiceNo,IF(ItemCode&lt;&gt;$D$5,ROW(ItemCode)-1)),COUNTA($E$6:AL$6)))),"")</f>
        <v/>
      </c>
      <c r="AM77" t="str">
        <f t="array" ref="AM77">IFERROR(IF(SUM((InvoiceNo=$D77)*1)&lt;COUNTA($E$6:AM$6),"",INDEX(ItemCode,SMALL(IF($D77=InvoiceNo,IF(ItemCode&lt;&gt;$D$5,ROW(ItemCode)-1)),COUNTA($E$6:AM$6)))),"")</f>
        <v/>
      </c>
      <c r="AN77" t="str">
        <f t="array" ref="AN77">IFERROR(IF(SUM((InvoiceNo=$D77)*1)&lt;COUNTA($E$6:AN$6),"",INDEX(ItemCode,SMALL(IF($D77=InvoiceNo,IF(ItemCode&lt;&gt;$D$5,ROW(ItemCode)-1)),COUNTA($E$6:AN$6)))),"")</f>
        <v/>
      </c>
      <c r="AO77" t="str">
        <f t="array" ref="AO77">IFERROR(IF(SUM((InvoiceNo=$D77)*1)&lt;COUNTA($E$6:AO$6),"",INDEX(ItemCode,SMALL(IF($D77=InvoiceNo,IF(ItemCode&lt;&gt;$D$5,ROW(ItemCode)-1)),COUNTA($E$6:AO$6)))),"")</f>
        <v/>
      </c>
      <c r="AP77" t="str">
        <f t="array" ref="AP77">IFERROR(IF(SUM((InvoiceNo=$D77)*1)&lt;COUNTA($E$6:AP$6),"",INDEX(ItemCode,SMALL(IF($D77=InvoiceNo,IF(ItemCode&lt;&gt;$D$5,ROW(ItemCode)-1)),COUNTA($E$6:AP$6)))),"")</f>
        <v/>
      </c>
      <c r="AQ77" t="str">
        <f t="array" ref="AQ77">IFERROR(IF(SUM((InvoiceNo=$D77)*1)&lt;COUNTA($E$6:AQ$6),"",INDEX(ItemCode,SMALL(IF($D77=InvoiceNo,IF(ItemCode&lt;&gt;$D$5,ROW(ItemCode)-1)),COUNTA($E$6:AQ$6)))),"")</f>
        <v/>
      </c>
      <c r="AR77" t="str">
        <f t="array" ref="AR77">IFERROR(IF(SUM((InvoiceNo=$D77)*1)&lt;COUNTA($E$6:AR$6),"",INDEX(ItemCode,SMALL(IF($D77=InvoiceNo,IF(ItemCode&lt;&gt;$D$5,ROW(ItemCode)-1)),COUNTA($E$6:AR$6)))),"")</f>
        <v/>
      </c>
    </row>
    <row r="78" spans="2:44" x14ac:dyDescent="0.55000000000000004">
      <c r="B78" t="str">
        <f t="array" ref="B78">IF(D78="","",INDEX(BillToName,MATCH(D78,InvoiceBill,0)))</f>
        <v/>
      </c>
      <c r="C78" t="str">
        <f t="array" ref="C78">IF(B78="","",SUM((B78=CustName)*(ItemCode='Model 1'!$D$5)*1))</f>
        <v/>
      </c>
      <c r="D78" t="str">
        <f t="array" ref="D78">IFERROR(INDEX(InvoiceNo,SMALL(IF(ItemCode=$D$5,ROW(InvoiceNo)-1),ROW(72:72))),"")</f>
        <v/>
      </c>
      <c r="E78" t="str">
        <f t="array" ref="E78">IFERROR(IF(SUM((InvoiceNo=$D78)*1)&lt;COUNTA($E$6:E$6),"",INDEX(ItemCode,SMALL(IF($D78=InvoiceNo,IF(ItemCode&lt;&gt;$D$5,ROW(ItemCode)-1)),COUNTA($E$6:E$6)))),"")</f>
        <v/>
      </c>
      <c r="F78" t="str">
        <f t="array" ref="F78">IFERROR(IF(SUM((InvoiceNo=$D78)*1)&lt;COUNTA($E$6:F$6),"",INDEX(ItemCode,SMALL(IF($D78=InvoiceNo,IF(ItemCode&lt;&gt;$D$5,ROW(ItemCode)-1)),COUNTA($E$6:F$6)))),"")</f>
        <v/>
      </c>
      <c r="G78" t="str">
        <f t="array" ref="G78">IFERROR(IF(SUM((InvoiceNo=$D78)*1)&lt;COUNTA($E$6:G$6),"",INDEX(ItemCode,SMALL(IF($D78=InvoiceNo,IF(ItemCode&lt;&gt;$D$5,ROW(ItemCode)-1)),COUNTA($E$6:G$6)))),"")</f>
        <v/>
      </c>
      <c r="H78" t="str">
        <f t="array" ref="H78">IFERROR(IF(SUM((InvoiceNo=$D78)*1)&lt;COUNTA($E$6:H$6),"",INDEX(ItemCode,SMALL(IF($D78=InvoiceNo,IF(ItemCode&lt;&gt;$D$5,ROW(ItemCode)-1)),COUNTA($E$6:H$6)))),"")</f>
        <v/>
      </c>
      <c r="I78" t="str">
        <f t="array" ref="I78">IFERROR(IF(SUM((InvoiceNo=$D78)*1)&lt;COUNTA($E$6:I$6),"",INDEX(ItemCode,SMALL(IF($D78=InvoiceNo,IF(ItemCode&lt;&gt;$D$5,ROW(ItemCode)-1)),COUNTA($E$6:I$6)))),"")</f>
        <v/>
      </c>
      <c r="J78" t="str">
        <f t="array" ref="J78">IFERROR(IF(SUM((InvoiceNo=$D78)*1)&lt;COUNTA($E$6:J$6),"",INDEX(ItemCode,SMALL(IF($D78=InvoiceNo,IF(ItemCode&lt;&gt;$D$5,ROW(ItemCode)-1)),COUNTA($E$6:J$6)))),"")</f>
        <v/>
      </c>
      <c r="K78" t="str">
        <f t="array" ref="K78">IFERROR(IF(SUM((InvoiceNo=$D78)*1)&lt;COUNTA($E$6:K$6),"",INDEX(ItemCode,SMALL(IF($D78=InvoiceNo,IF(ItemCode&lt;&gt;$D$5,ROW(ItemCode)-1)),COUNTA($E$6:K$6)))),"")</f>
        <v/>
      </c>
      <c r="L78" t="str">
        <f t="array" ref="L78">IFERROR(IF(SUM((InvoiceNo=$D78)*1)&lt;COUNTA($E$6:L$6),"",INDEX(ItemCode,SMALL(IF($D78=InvoiceNo,IF(ItemCode&lt;&gt;$D$5,ROW(ItemCode)-1)),COUNTA($E$6:L$6)))),"")</f>
        <v/>
      </c>
      <c r="M78" t="str">
        <f t="array" ref="M78">IFERROR(IF(SUM((InvoiceNo=$D78)*1)&lt;COUNTA($E$6:M$6),"",INDEX(ItemCode,SMALL(IF($D78=InvoiceNo,IF(ItemCode&lt;&gt;$D$5,ROW(ItemCode)-1)),COUNTA($E$6:M$6)))),"")</f>
        <v/>
      </c>
      <c r="N78" t="str">
        <f t="array" ref="N78">IFERROR(IF(SUM((InvoiceNo=$D78)*1)&lt;COUNTA($E$6:N$6),"",INDEX(ItemCode,SMALL(IF($D78=InvoiceNo,IF(ItemCode&lt;&gt;$D$5,ROW(ItemCode)-1)),COUNTA($E$6:N$6)))),"")</f>
        <v/>
      </c>
      <c r="O78" t="str">
        <f t="array" ref="O78">IFERROR(IF(SUM((InvoiceNo=$D78)*1)&lt;COUNTA($E$6:O$6),"",INDEX(ItemCode,SMALL(IF($D78=InvoiceNo,IF(ItemCode&lt;&gt;$D$5,ROW(ItemCode)-1)),COUNTA($E$6:O$6)))),"")</f>
        <v/>
      </c>
      <c r="P78" t="str">
        <f t="array" ref="P78">IFERROR(IF(SUM((InvoiceNo=$D78)*1)&lt;COUNTA($E$6:P$6),"",INDEX(ItemCode,SMALL(IF($D78=InvoiceNo,IF(ItemCode&lt;&gt;$D$5,ROW(ItemCode)-1)),COUNTA($E$6:P$6)))),"")</f>
        <v/>
      </c>
      <c r="Q78" t="str">
        <f t="array" ref="Q78">IFERROR(IF(SUM((InvoiceNo=$D78)*1)&lt;COUNTA($E$6:Q$6),"",INDEX(ItemCode,SMALL(IF($D78=InvoiceNo,IF(ItemCode&lt;&gt;$D$5,ROW(ItemCode)-1)),COUNTA($E$6:Q$6)))),"")</f>
        <v/>
      </c>
      <c r="R78" t="str">
        <f t="array" ref="R78">IFERROR(IF(SUM((InvoiceNo=$D78)*1)&lt;COUNTA($E$6:R$6),"",INDEX(ItemCode,SMALL(IF($D78=InvoiceNo,IF(ItemCode&lt;&gt;$D$5,ROW(ItemCode)-1)),COUNTA($E$6:R$6)))),"")</f>
        <v/>
      </c>
      <c r="S78" t="str">
        <f t="array" ref="S78">IFERROR(IF(SUM((InvoiceNo=$D78)*1)&lt;COUNTA($E$6:S$6),"",INDEX(ItemCode,SMALL(IF($D78=InvoiceNo,IF(ItemCode&lt;&gt;$D$5,ROW(ItemCode)-1)),COUNTA($E$6:S$6)))),"")</f>
        <v/>
      </c>
      <c r="T78" t="str">
        <f t="array" ref="T78">IFERROR(IF(SUM((InvoiceNo=$D78)*1)&lt;COUNTA($E$6:T$6),"",INDEX(ItemCode,SMALL(IF($D78=InvoiceNo,IF(ItemCode&lt;&gt;$D$5,ROW(ItemCode)-1)),COUNTA($E$6:T$6)))),"")</f>
        <v/>
      </c>
      <c r="U78" t="str">
        <f t="array" ref="U78">IFERROR(IF(SUM((InvoiceNo=$D78)*1)&lt;COUNTA($E$6:U$6),"",INDEX(ItemCode,SMALL(IF($D78=InvoiceNo,IF(ItemCode&lt;&gt;$D$5,ROW(ItemCode)-1)),COUNTA($E$6:U$6)))),"")</f>
        <v/>
      </c>
      <c r="V78" t="str">
        <f t="array" ref="V78">IFERROR(IF(SUM((InvoiceNo=$D78)*1)&lt;COUNTA($E$6:V$6),"",INDEX(ItemCode,SMALL(IF($D78=InvoiceNo,IF(ItemCode&lt;&gt;$D$5,ROW(ItemCode)-1)),COUNTA($E$6:V$6)))),"")</f>
        <v/>
      </c>
      <c r="W78" t="str">
        <f t="array" ref="W78">IFERROR(IF(SUM((InvoiceNo=$D78)*1)&lt;COUNTA($E$6:W$6),"",INDEX(ItemCode,SMALL(IF($D78=InvoiceNo,IF(ItemCode&lt;&gt;$D$5,ROW(ItemCode)-1)),COUNTA($E$6:W$6)))),"")</f>
        <v/>
      </c>
      <c r="X78" t="str">
        <f t="array" ref="X78">IFERROR(IF(SUM((InvoiceNo=$D78)*1)&lt;COUNTA($E$6:X$6),"",INDEX(ItemCode,SMALL(IF($D78=InvoiceNo,IF(ItemCode&lt;&gt;$D$5,ROW(ItemCode)-1)),COUNTA($E$6:X$6)))),"")</f>
        <v/>
      </c>
      <c r="Y78" t="str">
        <f t="array" ref="Y78">IFERROR(IF(SUM((InvoiceNo=$D78)*1)&lt;COUNTA($E$6:Y$6),"",INDEX(ItemCode,SMALL(IF($D78=InvoiceNo,IF(ItemCode&lt;&gt;$D$5,ROW(ItemCode)-1)),COUNTA($E$6:Y$6)))),"")</f>
        <v/>
      </c>
      <c r="Z78" t="str">
        <f t="array" ref="Z78">IFERROR(IF(SUM((InvoiceNo=$D78)*1)&lt;COUNTA($E$6:Z$6),"",INDEX(ItemCode,SMALL(IF($D78=InvoiceNo,IF(ItemCode&lt;&gt;$D$5,ROW(ItemCode)-1)),COUNTA($E$6:Z$6)))),"")</f>
        <v/>
      </c>
      <c r="AA78" t="str">
        <f t="array" ref="AA78">IFERROR(IF(SUM((InvoiceNo=$D78)*1)&lt;COUNTA($E$6:AA$6),"",INDEX(ItemCode,SMALL(IF($D78=InvoiceNo,IF(ItemCode&lt;&gt;$D$5,ROW(ItemCode)-1)),COUNTA($E$6:AA$6)))),"")</f>
        <v/>
      </c>
      <c r="AB78" t="str">
        <f t="array" ref="AB78">IFERROR(IF(SUM((InvoiceNo=$D78)*1)&lt;COUNTA($E$6:AB$6),"",INDEX(ItemCode,SMALL(IF($D78=InvoiceNo,IF(ItemCode&lt;&gt;$D$5,ROW(ItemCode)-1)),COUNTA($E$6:AB$6)))),"")</f>
        <v/>
      </c>
      <c r="AC78" t="str">
        <f t="array" ref="AC78">IFERROR(IF(SUM((InvoiceNo=$D78)*1)&lt;COUNTA($E$6:AC$6),"",INDEX(ItemCode,SMALL(IF($D78=InvoiceNo,IF(ItemCode&lt;&gt;$D$5,ROW(ItemCode)-1)),COUNTA($E$6:AC$6)))),"")</f>
        <v/>
      </c>
      <c r="AD78" t="str">
        <f t="array" ref="AD78">IFERROR(IF(SUM((InvoiceNo=$D78)*1)&lt;COUNTA($E$6:AD$6),"",INDEX(ItemCode,SMALL(IF($D78=InvoiceNo,IF(ItemCode&lt;&gt;$D$5,ROW(ItemCode)-1)),COUNTA($E$6:AD$6)))),"")</f>
        <v/>
      </c>
      <c r="AE78" t="str">
        <f t="array" ref="AE78">IFERROR(IF(SUM((InvoiceNo=$D78)*1)&lt;COUNTA($E$6:AE$6),"",INDEX(ItemCode,SMALL(IF($D78=InvoiceNo,IF(ItemCode&lt;&gt;$D$5,ROW(ItemCode)-1)),COUNTA($E$6:AE$6)))),"")</f>
        <v/>
      </c>
      <c r="AF78" t="str">
        <f t="array" ref="AF78">IFERROR(IF(SUM((InvoiceNo=$D78)*1)&lt;COUNTA($E$6:AF$6),"",INDEX(ItemCode,SMALL(IF($D78=InvoiceNo,IF(ItemCode&lt;&gt;$D$5,ROW(ItemCode)-1)),COUNTA($E$6:AF$6)))),"")</f>
        <v/>
      </c>
      <c r="AG78" t="str">
        <f t="array" ref="AG78">IFERROR(IF(SUM((InvoiceNo=$D78)*1)&lt;COUNTA($E$6:AG$6),"",INDEX(ItemCode,SMALL(IF($D78=InvoiceNo,IF(ItemCode&lt;&gt;$D$5,ROW(ItemCode)-1)),COUNTA($E$6:AG$6)))),"")</f>
        <v/>
      </c>
      <c r="AH78" t="str">
        <f t="array" ref="AH78">IFERROR(IF(SUM((InvoiceNo=$D78)*1)&lt;COUNTA($E$6:AH$6),"",INDEX(ItemCode,SMALL(IF($D78=InvoiceNo,IF(ItemCode&lt;&gt;$D$5,ROW(ItemCode)-1)),COUNTA($E$6:AH$6)))),"")</f>
        <v/>
      </c>
      <c r="AI78" t="str">
        <f t="array" ref="AI78">IFERROR(IF(SUM((InvoiceNo=$D78)*1)&lt;COUNTA($E$6:AI$6),"",INDEX(ItemCode,SMALL(IF($D78=InvoiceNo,IF(ItemCode&lt;&gt;$D$5,ROW(ItemCode)-1)),COUNTA($E$6:AI$6)))),"")</f>
        <v/>
      </c>
      <c r="AJ78" t="str">
        <f t="array" ref="AJ78">IFERROR(IF(SUM((InvoiceNo=$D78)*1)&lt;COUNTA($E$6:AJ$6),"",INDEX(ItemCode,SMALL(IF($D78=InvoiceNo,IF(ItemCode&lt;&gt;$D$5,ROW(ItemCode)-1)),COUNTA($E$6:AJ$6)))),"")</f>
        <v/>
      </c>
      <c r="AK78" t="str">
        <f t="array" ref="AK78">IFERROR(IF(SUM((InvoiceNo=$D78)*1)&lt;COUNTA($E$6:AK$6),"",INDEX(ItemCode,SMALL(IF($D78=InvoiceNo,IF(ItemCode&lt;&gt;$D$5,ROW(ItemCode)-1)),COUNTA($E$6:AK$6)))),"")</f>
        <v/>
      </c>
      <c r="AL78" t="str">
        <f t="array" ref="AL78">IFERROR(IF(SUM((InvoiceNo=$D78)*1)&lt;COUNTA($E$6:AL$6),"",INDEX(ItemCode,SMALL(IF($D78=InvoiceNo,IF(ItemCode&lt;&gt;$D$5,ROW(ItemCode)-1)),COUNTA($E$6:AL$6)))),"")</f>
        <v/>
      </c>
      <c r="AM78" t="str">
        <f t="array" ref="AM78">IFERROR(IF(SUM((InvoiceNo=$D78)*1)&lt;COUNTA($E$6:AM$6),"",INDEX(ItemCode,SMALL(IF($D78=InvoiceNo,IF(ItemCode&lt;&gt;$D$5,ROW(ItemCode)-1)),COUNTA($E$6:AM$6)))),"")</f>
        <v/>
      </c>
      <c r="AN78" t="str">
        <f t="array" ref="AN78">IFERROR(IF(SUM((InvoiceNo=$D78)*1)&lt;COUNTA($E$6:AN$6),"",INDEX(ItemCode,SMALL(IF($D78=InvoiceNo,IF(ItemCode&lt;&gt;$D$5,ROW(ItemCode)-1)),COUNTA($E$6:AN$6)))),"")</f>
        <v/>
      </c>
      <c r="AO78" t="str">
        <f t="array" ref="AO78">IFERROR(IF(SUM((InvoiceNo=$D78)*1)&lt;COUNTA($E$6:AO$6),"",INDEX(ItemCode,SMALL(IF($D78=InvoiceNo,IF(ItemCode&lt;&gt;$D$5,ROW(ItemCode)-1)),COUNTA($E$6:AO$6)))),"")</f>
        <v/>
      </c>
      <c r="AP78" t="str">
        <f t="array" ref="AP78">IFERROR(IF(SUM((InvoiceNo=$D78)*1)&lt;COUNTA($E$6:AP$6),"",INDEX(ItemCode,SMALL(IF($D78=InvoiceNo,IF(ItemCode&lt;&gt;$D$5,ROW(ItemCode)-1)),COUNTA($E$6:AP$6)))),"")</f>
        <v/>
      </c>
      <c r="AQ78" t="str">
        <f t="array" ref="AQ78">IFERROR(IF(SUM((InvoiceNo=$D78)*1)&lt;COUNTA($E$6:AQ$6),"",INDEX(ItemCode,SMALL(IF($D78=InvoiceNo,IF(ItemCode&lt;&gt;$D$5,ROW(ItemCode)-1)),COUNTA($E$6:AQ$6)))),"")</f>
        <v/>
      </c>
      <c r="AR78" t="str">
        <f t="array" ref="AR78">IFERROR(IF(SUM((InvoiceNo=$D78)*1)&lt;COUNTA($E$6:AR$6),"",INDEX(ItemCode,SMALL(IF($D78=InvoiceNo,IF(ItemCode&lt;&gt;$D$5,ROW(ItemCode)-1)),COUNTA($E$6:AR$6)))),"")</f>
        <v/>
      </c>
    </row>
    <row r="79" spans="2:44" x14ac:dyDescent="0.55000000000000004">
      <c r="B79" t="str">
        <f t="array" ref="B79">IF(D79="","",INDEX(BillToName,MATCH(D79,InvoiceBill,0)))</f>
        <v/>
      </c>
      <c r="C79" t="str">
        <f t="array" ref="C79">IF(B79="","",SUM((B79=CustName)*(ItemCode='Model 1'!$D$5)*1))</f>
        <v/>
      </c>
      <c r="D79" t="str">
        <f t="array" ref="D79">IFERROR(INDEX(InvoiceNo,SMALL(IF(ItemCode=$D$5,ROW(InvoiceNo)-1),ROW(73:73))),"")</f>
        <v/>
      </c>
      <c r="E79" t="str">
        <f t="array" ref="E79">IFERROR(IF(SUM((InvoiceNo=$D79)*1)&lt;COUNTA($E$6:E$6),"",INDEX(ItemCode,SMALL(IF($D79=InvoiceNo,IF(ItemCode&lt;&gt;$D$5,ROW(ItemCode)-1)),COUNTA($E$6:E$6)))),"")</f>
        <v/>
      </c>
      <c r="F79" t="str">
        <f t="array" ref="F79">IFERROR(IF(SUM((InvoiceNo=$D79)*1)&lt;COUNTA($E$6:F$6),"",INDEX(ItemCode,SMALL(IF($D79=InvoiceNo,IF(ItemCode&lt;&gt;$D$5,ROW(ItemCode)-1)),COUNTA($E$6:F$6)))),"")</f>
        <v/>
      </c>
      <c r="G79" t="str">
        <f t="array" ref="G79">IFERROR(IF(SUM((InvoiceNo=$D79)*1)&lt;COUNTA($E$6:G$6),"",INDEX(ItemCode,SMALL(IF($D79=InvoiceNo,IF(ItemCode&lt;&gt;$D$5,ROW(ItemCode)-1)),COUNTA($E$6:G$6)))),"")</f>
        <v/>
      </c>
      <c r="H79" t="str">
        <f t="array" ref="H79">IFERROR(IF(SUM((InvoiceNo=$D79)*1)&lt;COUNTA($E$6:H$6),"",INDEX(ItemCode,SMALL(IF($D79=InvoiceNo,IF(ItemCode&lt;&gt;$D$5,ROW(ItemCode)-1)),COUNTA($E$6:H$6)))),"")</f>
        <v/>
      </c>
      <c r="I79" t="str">
        <f t="array" ref="I79">IFERROR(IF(SUM((InvoiceNo=$D79)*1)&lt;COUNTA($E$6:I$6),"",INDEX(ItemCode,SMALL(IF($D79=InvoiceNo,IF(ItemCode&lt;&gt;$D$5,ROW(ItemCode)-1)),COUNTA($E$6:I$6)))),"")</f>
        <v/>
      </c>
      <c r="J79" t="str">
        <f t="array" ref="J79">IFERROR(IF(SUM((InvoiceNo=$D79)*1)&lt;COUNTA($E$6:J$6),"",INDEX(ItemCode,SMALL(IF($D79=InvoiceNo,IF(ItemCode&lt;&gt;$D$5,ROW(ItemCode)-1)),COUNTA($E$6:J$6)))),"")</f>
        <v/>
      </c>
      <c r="K79" t="str">
        <f t="array" ref="K79">IFERROR(IF(SUM((InvoiceNo=$D79)*1)&lt;COUNTA($E$6:K$6),"",INDEX(ItemCode,SMALL(IF($D79=InvoiceNo,IF(ItemCode&lt;&gt;$D$5,ROW(ItemCode)-1)),COUNTA($E$6:K$6)))),"")</f>
        <v/>
      </c>
      <c r="L79" t="str">
        <f t="array" ref="L79">IFERROR(IF(SUM((InvoiceNo=$D79)*1)&lt;COUNTA($E$6:L$6),"",INDEX(ItemCode,SMALL(IF($D79=InvoiceNo,IF(ItemCode&lt;&gt;$D$5,ROW(ItemCode)-1)),COUNTA($E$6:L$6)))),"")</f>
        <v/>
      </c>
      <c r="M79" t="str">
        <f t="array" ref="M79">IFERROR(IF(SUM((InvoiceNo=$D79)*1)&lt;COUNTA($E$6:M$6),"",INDEX(ItemCode,SMALL(IF($D79=InvoiceNo,IF(ItemCode&lt;&gt;$D$5,ROW(ItemCode)-1)),COUNTA($E$6:M$6)))),"")</f>
        <v/>
      </c>
      <c r="N79" t="str">
        <f t="array" ref="N79">IFERROR(IF(SUM((InvoiceNo=$D79)*1)&lt;COUNTA($E$6:N$6),"",INDEX(ItemCode,SMALL(IF($D79=InvoiceNo,IF(ItemCode&lt;&gt;$D$5,ROW(ItemCode)-1)),COUNTA($E$6:N$6)))),"")</f>
        <v/>
      </c>
      <c r="O79" t="str">
        <f t="array" ref="O79">IFERROR(IF(SUM((InvoiceNo=$D79)*1)&lt;COUNTA($E$6:O$6),"",INDEX(ItemCode,SMALL(IF($D79=InvoiceNo,IF(ItemCode&lt;&gt;$D$5,ROW(ItemCode)-1)),COUNTA($E$6:O$6)))),"")</f>
        <v/>
      </c>
      <c r="P79" t="str">
        <f t="array" ref="P79">IFERROR(IF(SUM((InvoiceNo=$D79)*1)&lt;COUNTA($E$6:P$6),"",INDEX(ItemCode,SMALL(IF($D79=InvoiceNo,IF(ItemCode&lt;&gt;$D$5,ROW(ItemCode)-1)),COUNTA($E$6:P$6)))),"")</f>
        <v/>
      </c>
      <c r="Q79" t="str">
        <f t="array" ref="Q79">IFERROR(IF(SUM((InvoiceNo=$D79)*1)&lt;COUNTA($E$6:Q$6),"",INDEX(ItemCode,SMALL(IF($D79=InvoiceNo,IF(ItemCode&lt;&gt;$D$5,ROW(ItemCode)-1)),COUNTA($E$6:Q$6)))),"")</f>
        <v/>
      </c>
      <c r="R79" t="str">
        <f t="array" ref="R79">IFERROR(IF(SUM((InvoiceNo=$D79)*1)&lt;COUNTA($E$6:R$6),"",INDEX(ItemCode,SMALL(IF($D79=InvoiceNo,IF(ItemCode&lt;&gt;$D$5,ROW(ItemCode)-1)),COUNTA($E$6:R$6)))),"")</f>
        <v/>
      </c>
      <c r="S79" t="str">
        <f t="array" ref="S79">IFERROR(IF(SUM((InvoiceNo=$D79)*1)&lt;COUNTA($E$6:S$6),"",INDEX(ItemCode,SMALL(IF($D79=InvoiceNo,IF(ItemCode&lt;&gt;$D$5,ROW(ItemCode)-1)),COUNTA($E$6:S$6)))),"")</f>
        <v/>
      </c>
      <c r="T79" t="str">
        <f t="array" ref="T79">IFERROR(IF(SUM((InvoiceNo=$D79)*1)&lt;COUNTA($E$6:T$6),"",INDEX(ItemCode,SMALL(IF($D79=InvoiceNo,IF(ItemCode&lt;&gt;$D$5,ROW(ItemCode)-1)),COUNTA($E$6:T$6)))),"")</f>
        <v/>
      </c>
      <c r="U79" t="str">
        <f t="array" ref="U79">IFERROR(IF(SUM((InvoiceNo=$D79)*1)&lt;COUNTA($E$6:U$6),"",INDEX(ItemCode,SMALL(IF($D79=InvoiceNo,IF(ItemCode&lt;&gt;$D$5,ROW(ItemCode)-1)),COUNTA($E$6:U$6)))),"")</f>
        <v/>
      </c>
      <c r="V79" t="str">
        <f t="array" ref="V79">IFERROR(IF(SUM((InvoiceNo=$D79)*1)&lt;COUNTA($E$6:V$6),"",INDEX(ItemCode,SMALL(IF($D79=InvoiceNo,IF(ItemCode&lt;&gt;$D$5,ROW(ItemCode)-1)),COUNTA($E$6:V$6)))),"")</f>
        <v/>
      </c>
      <c r="W79" t="str">
        <f t="array" ref="W79">IFERROR(IF(SUM((InvoiceNo=$D79)*1)&lt;COUNTA($E$6:W$6),"",INDEX(ItemCode,SMALL(IF($D79=InvoiceNo,IF(ItemCode&lt;&gt;$D$5,ROW(ItemCode)-1)),COUNTA($E$6:W$6)))),"")</f>
        <v/>
      </c>
      <c r="X79" t="str">
        <f t="array" ref="X79">IFERROR(IF(SUM((InvoiceNo=$D79)*1)&lt;COUNTA($E$6:X$6),"",INDEX(ItemCode,SMALL(IF($D79=InvoiceNo,IF(ItemCode&lt;&gt;$D$5,ROW(ItemCode)-1)),COUNTA($E$6:X$6)))),"")</f>
        <v/>
      </c>
      <c r="Y79" t="str">
        <f t="array" ref="Y79">IFERROR(IF(SUM((InvoiceNo=$D79)*1)&lt;COUNTA($E$6:Y$6),"",INDEX(ItemCode,SMALL(IF($D79=InvoiceNo,IF(ItemCode&lt;&gt;$D$5,ROW(ItemCode)-1)),COUNTA($E$6:Y$6)))),"")</f>
        <v/>
      </c>
      <c r="Z79" t="str">
        <f t="array" ref="Z79">IFERROR(IF(SUM((InvoiceNo=$D79)*1)&lt;COUNTA($E$6:Z$6),"",INDEX(ItemCode,SMALL(IF($D79=InvoiceNo,IF(ItemCode&lt;&gt;$D$5,ROW(ItemCode)-1)),COUNTA($E$6:Z$6)))),"")</f>
        <v/>
      </c>
      <c r="AA79" t="str">
        <f t="array" ref="AA79">IFERROR(IF(SUM((InvoiceNo=$D79)*1)&lt;COUNTA($E$6:AA$6),"",INDEX(ItemCode,SMALL(IF($D79=InvoiceNo,IF(ItemCode&lt;&gt;$D$5,ROW(ItemCode)-1)),COUNTA($E$6:AA$6)))),"")</f>
        <v/>
      </c>
      <c r="AB79" t="str">
        <f t="array" ref="AB79">IFERROR(IF(SUM((InvoiceNo=$D79)*1)&lt;COUNTA($E$6:AB$6),"",INDEX(ItemCode,SMALL(IF($D79=InvoiceNo,IF(ItemCode&lt;&gt;$D$5,ROW(ItemCode)-1)),COUNTA($E$6:AB$6)))),"")</f>
        <v/>
      </c>
      <c r="AC79" t="str">
        <f t="array" ref="AC79">IFERROR(IF(SUM((InvoiceNo=$D79)*1)&lt;COUNTA($E$6:AC$6),"",INDEX(ItemCode,SMALL(IF($D79=InvoiceNo,IF(ItemCode&lt;&gt;$D$5,ROW(ItemCode)-1)),COUNTA($E$6:AC$6)))),"")</f>
        <v/>
      </c>
      <c r="AD79" t="str">
        <f t="array" ref="AD79">IFERROR(IF(SUM((InvoiceNo=$D79)*1)&lt;COUNTA($E$6:AD$6),"",INDEX(ItemCode,SMALL(IF($D79=InvoiceNo,IF(ItemCode&lt;&gt;$D$5,ROW(ItemCode)-1)),COUNTA($E$6:AD$6)))),"")</f>
        <v/>
      </c>
      <c r="AE79" t="str">
        <f t="array" ref="AE79">IFERROR(IF(SUM((InvoiceNo=$D79)*1)&lt;COUNTA($E$6:AE$6),"",INDEX(ItemCode,SMALL(IF($D79=InvoiceNo,IF(ItemCode&lt;&gt;$D$5,ROW(ItemCode)-1)),COUNTA($E$6:AE$6)))),"")</f>
        <v/>
      </c>
      <c r="AF79" t="str">
        <f t="array" ref="AF79">IFERROR(IF(SUM((InvoiceNo=$D79)*1)&lt;COUNTA($E$6:AF$6),"",INDEX(ItemCode,SMALL(IF($D79=InvoiceNo,IF(ItemCode&lt;&gt;$D$5,ROW(ItemCode)-1)),COUNTA($E$6:AF$6)))),"")</f>
        <v/>
      </c>
      <c r="AG79" t="str">
        <f t="array" ref="AG79">IFERROR(IF(SUM((InvoiceNo=$D79)*1)&lt;COUNTA($E$6:AG$6),"",INDEX(ItemCode,SMALL(IF($D79=InvoiceNo,IF(ItemCode&lt;&gt;$D$5,ROW(ItemCode)-1)),COUNTA($E$6:AG$6)))),"")</f>
        <v/>
      </c>
      <c r="AH79" t="str">
        <f t="array" ref="AH79">IFERROR(IF(SUM((InvoiceNo=$D79)*1)&lt;COUNTA($E$6:AH$6),"",INDEX(ItemCode,SMALL(IF($D79=InvoiceNo,IF(ItemCode&lt;&gt;$D$5,ROW(ItemCode)-1)),COUNTA($E$6:AH$6)))),"")</f>
        <v/>
      </c>
      <c r="AI79" t="str">
        <f t="array" ref="AI79">IFERROR(IF(SUM((InvoiceNo=$D79)*1)&lt;COUNTA($E$6:AI$6),"",INDEX(ItemCode,SMALL(IF($D79=InvoiceNo,IF(ItemCode&lt;&gt;$D$5,ROW(ItemCode)-1)),COUNTA($E$6:AI$6)))),"")</f>
        <v/>
      </c>
      <c r="AJ79" t="str">
        <f t="array" ref="AJ79">IFERROR(IF(SUM((InvoiceNo=$D79)*1)&lt;COUNTA($E$6:AJ$6),"",INDEX(ItemCode,SMALL(IF($D79=InvoiceNo,IF(ItemCode&lt;&gt;$D$5,ROW(ItemCode)-1)),COUNTA($E$6:AJ$6)))),"")</f>
        <v/>
      </c>
      <c r="AK79" t="str">
        <f t="array" ref="AK79">IFERROR(IF(SUM((InvoiceNo=$D79)*1)&lt;COUNTA($E$6:AK$6),"",INDEX(ItemCode,SMALL(IF($D79=InvoiceNo,IF(ItemCode&lt;&gt;$D$5,ROW(ItemCode)-1)),COUNTA($E$6:AK$6)))),"")</f>
        <v/>
      </c>
      <c r="AL79" t="str">
        <f t="array" ref="AL79">IFERROR(IF(SUM((InvoiceNo=$D79)*1)&lt;COUNTA($E$6:AL$6),"",INDEX(ItemCode,SMALL(IF($D79=InvoiceNo,IF(ItemCode&lt;&gt;$D$5,ROW(ItemCode)-1)),COUNTA($E$6:AL$6)))),"")</f>
        <v/>
      </c>
      <c r="AM79" t="str">
        <f t="array" ref="AM79">IFERROR(IF(SUM((InvoiceNo=$D79)*1)&lt;COUNTA($E$6:AM$6),"",INDEX(ItemCode,SMALL(IF($D79=InvoiceNo,IF(ItemCode&lt;&gt;$D$5,ROW(ItemCode)-1)),COUNTA($E$6:AM$6)))),"")</f>
        <v/>
      </c>
      <c r="AN79" t="str">
        <f t="array" ref="AN79">IFERROR(IF(SUM((InvoiceNo=$D79)*1)&lt;COUNTA($E$6:AN$6),"",INDEX(ItemCode,SMALL(IF($D79=InvoiceNo,IF(ItemCode&lt;&gt;$D$5,ROW(ItemCode)-1)),COUNTA($E$6:AN$6)))),"")</f>
        <v/>
      </c>
      <c r="AO79" t="str">
        <f t="array" ref="AO79">IFERROR(IF(SUM((InvoiceNo=$D79)*1)&lt;COUNTA($E$6:AO$6),"",INDEX(ItemCode,SMALL(IF($D79=InvoiceNo,IF(ItemCode&lt;&gt;$D$5,ROW(ItemCode)-1)),COUNTA($E$6:AO$6)))),"")</f>
        <v/>
      </c>
      <c r="AP79" t="str">
        <f t="array" ref="AP79">IFERROR(IF(SUM((InvoiceNo=$D79)*1)&lt;COUNTA($E$6:AP$6),"",INDEX(ItemCode,SMALL(IF($D79=InvoiceNo,IF(ItemCode&lt;&gt;$D$5,ROW(ItemCode)-1)),COUNTA($E$6:AP$6)))),"")</f>
        <v/>
      </c>
      <c r="AQ79" t="str">
        <f t="array" ref="AQ79">IFERROR(IF(SUM((InvoiceNo=$D79)*1)&lt;COUNTA($E$6:AQ$6),"",INDEX(ItemCode,SMALL(IF($D79=InvoiceNo,IF(ItemCode&lt;&gt;$D$5,ROW(ItemCode)-1)),COUNTA($E$6:AQ$6)))),"")</f>
        <v/>
      </c>
      <c r="AR79" t="str">
        <f t="array" ref="AR79">IFERROR(IF(SUM((InvoiceNo=$D79)*1)&lt;COUNTA($E$6:AR$6),"",INDEX(ItemCode,SMALL(IF($D79=InvoiceNo,IF(ItemCode&lt;&gt;$D$5,ROW(ItemCode)-1)),COUNTA($E$6:AR$6)))),"")</f>
        <v/>
      </c>
    </row>
    <row r="80" spans="2:44" x14ac:dyDescent="0.55000000000000004">
      <c r="B80" t="str">
        <f t="array" ref="B80">IF(D80="","",INDEX(BillToName,MATCH(D80,InvoiceBill,0)))</f>
        <v/>
      </c>
      <c r="C80" t="str">
        <f t="array" ref="C80">IF(B80="","",SUM((B80=CustName)*(ItemCode='Model 1'!$D$5)*1))</f>
        <v/>
      </c>
      <c r="D80" t="str">
        <f t="array" ref="D80">IFERROR(INDEX(InvoiceNo,SMALL(IF(ItemCode=$D$5,ROW(InvoiceNo)-1),ROW(74:74))),"")</f>
        <v/>
      </c>
      <c r="E80" t="str">
        <f t="array" ref="E80">IFERROR(IF(SUM((InvoiceNo=$D80)*1)&lt;COUNTA($E$6:E$6),"",INDEX(ItemCode,SMALL(IF($D80=InvoiceNo,IF(ItemCode&lt;&gt;$D$5,ROW(ItemCode)-1)),COUNTA($E$6:E$6)))),"")</f>
        <v/>
      </c>
      <c r="F80" t="str">
        <f t="array" ref="F80">IFERROR(IF(SUM((InvoiceNo=$D80)*1)&lt;COUNTA($E$6:F$6),"",INDEX(ItemCode,SMALL(IF($D80=InvoiceNo,IF(ItemCode&lt;&gt;$D$5,ROW(ItemCode)-1)),COUNTA($E$6:F$6)))),"")</f>
        <v/>
      </c>
      <c r="G80" t="str">
        <f t="array" ref="G80">IFERROR(IF(SUM((InvoiceNo=$D80)*1)&lt;COUNTA($E$6:G$6),"",INDEX(ItemCode,SMALL(IF($D80=InvoiceNo,IF(ItemCode&lt;&gt;$D$5,ROW(ItemCode)-1)),COUNTA($E$6:G$6)))),"")</f>
        <v/>
      </c>
      <c r="H80" t="str">
        <f t="array" ref="H80">IFERROR(IF(SUM((InvoiceNo=$D80)*1)&lt;COUNTA($E$6:H$6),"",INDEX(ItemCode,SMALL(IF($D80=InvoiceNo,IF(ItemCode&lt;&gt;$D$5,ROW(ItemCode)-1)),COUNTA($E$6:H$6)))),"")</f>
        <v/>
      </c>
      <c r="I80" t="str">
        <f t="array" ref="I80">IFERROR(IF(SUM((InvoiceNo=$D80)*1)&lt;COUNTA($E$6:I$6),"",INDEX(ItemCode,SMALL(IF($D80=InvoiceNo,IF(ItemCode&lt;&gt;$D$5,ROW(ItemCode)-1)),COUNTA($E$6:I$6)))),"")</f>
        <v/>
      </c>
      <c r="J80" t="str">
        <f t="array" ref="J80">IFERROR(IF(SUM((InvoiceNo=$D80)*1)&lt;COUNTA($E$6:J$6),"",INDEX(ItemCode,SMALL(IF($D80=InvoiceNo,IF(ItemCode&lt;&gt;$D$5,ROW(ItemCode)-1)),COUNTA($E$6:J$6)))),"")</f>
        <v/>
      </c>
      <c r="K80" t="str">
        <f t="array" ref="K80">IFERROR(IF(SUM((InvoiceNo=$D80)*1)&lt;COUNTA($E$6:K$6),"",INDEX(ItemCode,SMALL(IF($D80=InvoiceNo,IF(ItemCode&lt;&gt;$D$5,ROW(ItemCode)-1)),COUNTA($E$6:K$6)))),"")</f>
        <v/>
      </c>
      <c r="L80" t="str">
        <f t="array" ref="L80">IFERROR(IF(SUM((InvoiceNo=$D80)*1)&lt;COUNTA($E$6:L$6),"",INDEX(ItemCode,SMALL(IF($D80=InvoiceNo,IF(ItemCode&lt;&gt;$D$5,ROW(ItemCode)-1)),COUNTA($E$6:L$6)))),"")</f>
        <v/>
      </c>
      <c r="M80" t="str">
        <f t="array" ref="M80">IFERROR(IF(SUM((InvoiceNo=$D80)*1)&lt;COUNTA($E$6:M$6),"",INDEX(ItemCode,SMALL(IF($D80=InvoiceNo,IF(ItemCode&lt;&gt;$D$5,ROW(ItemCode)-1)),COUNTA($E$6:M$6)))),"")</f>
        <v/>
      </c>
      <c r="N80" t="str">
        <f t="array" ref="N80">IFERROR(IF(SUM((InvoiceNo=$D80)*1)&lt;COUNTA($E$6:N$6),"",INDEX(ItemCode,SMALL(IF($D80=InvoiceNo,IF(ItemCode&lt;&gt;$D$5,ROW(ItemCode)-1)),COUNTA($E$6:N$6)))),"")</f>
        <v/>
      </c>
      <c r="O80" t="str">
        <f t="array" ref="O80">IFERROR(IF(SUM((InvoiceNo=$D80)*1)&lt;COUNTA($E$6:O$6),"",INDEX(ItemCode,SMALL(IF($D80=InvoiceNo,IF(ItemCode&lt;&gt;$D$5,ROW(ItemCode)-1)),COUNTA($E$6:O$6)))),"")</f>
        <v/>
      </c>
      <c r="P80" t="str">
        <f t="array" ref="P80">IFERROR(IF(SUM((InvoiceNo=$D80)*1)&lt;COUNTA($E$6:P$6),"",INDEX(ItemCode,SMALL(IF($D80=InvoiceNo,IF(ItemCode&lt;&gt;$D$5,ROW(ItemCode)-1)),COUNTA($E$6:P$6)))),"")</f>
        <v/>
      </c>
      <c r="Q80" t="str">
        <f t="array" ref="Q80">IFERROR(IF(SUM((InvoiceNo=$D80)*1)&lt;COUNTA($E$6:Q$6),"",INDEX(ItemCode,SMALL(IF($D80=InvoiceNo,IF(ItemCode&lt;&gt;$D$5,ROW(ItemCode)-1)),COUNTA($E$6:Q$6)))),"")</f>
        <v/>
      </c>
      <c r="R80" t="str">
        <f t="array" ref="R80">IFERROR(IF(SUM((InvoiceNo=$D80)*1)&lt;COUNTA($E$6:R$6),"",INDEX(ItemCode,SMALL(IF($D80=InvoiceNo,IF(ItemCode&lt;&gt;$D$5,ROW(ItemCode)-1)),COUNTA($E$6:R$6)))),"")</f>
        <v/>
      </c>
      <c r="S80" t="str">
        <f t="array" ref="S80">IFERROR(IF(SUM((InvoiceNo=$D80)*1)&lt;COUNTA($E$6:S$6),"",INDEX(ItemCode,SMALL(IF($D80=InvoiceNo,IF(ItemCode&lt;&gt;$D$5,ROW(ItemCode)-1)),COUNTA($E$6:S$6)))),"")</f>
        <v/>
      </c>
      <c r="T80" t="str">
        <f t="array" ref="T80">IFERROR(IF(SUM((InvoiceNo=$D80)*1)&lt;COUNTA($E$6:T$6),"",INDEX(ItemCode,SMALL(IF($D80=InvoiceNo,IF(ItemCode&lt;&gt;$D$5,ROW(ItemCode)-1)),COUNTA($E$6:T$6)))),"")</f>
        <v/>
      </c>
      <c r="U80" t="str">
        <f t="array" ref="U80">IFERROR(IF(SUM((InvoiceNo=$D80)*1)&lt;COUNTA($E$6:U$6),"",INDEX(ItemCode,SMALL(IF($D80=InvoiceNo,IF(ItemCode&lt;&gt;$D$5,ROW(ItemCode)-1)),COUNTA($E$6:U$6)))),"")</f>
        <v/>
      </c>
      <c r="V80" t="str">
        <f t="array" ref="V80">IFERROR(IF(SUM((InvoiceNo=$D80)*1)&lt;COUNTA($E$6:V$6),"",INDEX(ItemCode,SMALL(IF($D80=InvoiceNo,IF(ItemCode&lt;&gt;$D$5,ROW(ItemCode)-1)),COUNTA($E$6:V$6)))),"")</f>
        <v/>
      </c>
      <c r="W80" t="str">
        <f t="array" ref="W80">IFERROR(IF(SUM((InvoiceNo=$D80)*1)&lt;COUNTA($E$6:W$6),"",INDEX(ItemCode,SMALL(IF($D80=InvoiceNo,IF(ItemCode&lt;&gt;$D$5,ROW(ItemCode)-1)),COUNTA($E$6:W$6)))),"")</f>
        <v/>
      </c>
      <c r="X80" t="str">
        <f t="array" ref="X80">IFERROR(IF(SUM((InvoiceNo=$D80)*1)&lt;COUNTA($E$6:X$6),"",INDEX(ItemCode,SMALL(IF($D80=InvoiceNo,IF(ItemCode&lt;&gt;$D$5,ROW(ItemCode)-1)),COUNTA($E$6:X$6)))),"")</f>
        <v/>
      </c>
      <c r="Y80" t="str">
        <f t="array" ref="Y80">IFERROR(IF(SUM((InvoiceNo=$D80)*1)&lt;COUNTA($E$6:Y$6),"",INDEX(ItemCode,SMALL(IF($D80=InvoiceNo,IF(ItemCode&lt;&gt;$D$5,ROW(ItemCode)-1)),COUNTA($E$6:Y$6)))),"")</f>
        <v/>
      </c>
      <c r="Z80" t="str">
        <f t="array" ref="Z80">IFERROR(IF(SUM((InvoiceNo=$D80)*1)&lt;COUNTA($E$6:Z$6),"",INDEX(ItemCode,SMALL(IF($D80=InvoiceNo,IF(ItemCode&lt;&gt;$D$5,ROW(ItemCode)-1)),COUNTA($E$6:Z$6)))),"")</f>
        <v/>
      </c>
      <c r="AA80" t="str">
        <f t="array" ref="AA80">IFERROR(IF(SUM((InvoiceNo=$D80)*1)&lt;COUNTA($E$6:AA$6),"",INDEX(ItemCode,SMALL(IF($D80=InvoiceNo,IF(ItemCode&lt;&gt;$D$5,ROW(ItemCode)-1)),COUNTA($E$6:AA$6)))),"")</f>
        <v/>
      </c>
      <c r="AB80" t="str">
        <f t="array" ref="AB80">IFERROR(IF(SUM((InvoiceNo=$D80)*1)&lt;COUNTA($E$6:AB$6),"",INDEX(ItemCode,SMALL(IF($D80=InvoiceNo,IF(ItemCode&lt;&gt;$D$5,ROW(ItemCode)-1)),COUNTA($E$6:AB$6)))),"")</f>
        <v/>
      </c>
      <c r="AC80" t="str">
        <f t="array" ref="AC80">IFERROR(IF(SUM((InvoiceNo=$D80)*1)&lt;COUNTA($E$6:AC$6),"",INDEX(ItemCode,SMALL(IF($D80=InvoiceNo,IF(ItemCode&lt;&gt;$D$5,ROW(ItemCode)-1)),COUNTA($E$6:AC$6)))),"")</f>
        <v/>
      </c>
      <c r="AD80" t="str">
        <f t="array" ref="AD80">IFERROR(IF(SUM((InvoiceNo=$D80)*1)&lt;COUNTA($E$6:AD$6),"",INDEX(ItemCode,SMALL(IF($D80=InvoiceNo,IF(ItemCode&lt;&gt;$D$5,ROW(ItemCode)-1)),COUNTA($E$6:AD$6)))),"")</f>
        <v/>
      </c>
      <c r="AE80" t="str">
        <f t="array" ref="AE80">IFERROR(IF(SUM((InvoiceNo=$D80)*1)&lt;COUNTA($E$6:AE$6),"",INDEX(ItemCode,SMALL(IF($D80=InvoiceNo,IF(ItemCode&lt;&gt;$D$5,ROW(ItemCode)-1)),COUNTA($E$6:AE$6)))),"")</f>
        <v/>
      </c>
      <c r="AF80" t="str">
        <f t="array" ref="AF80">IFERROR(IF(SUM((InvoiceNo=$D80)*1)&lt;COUNTA($E$6:AF$6),"",INDEX(ItemCode,SMALL(IF($D80=InvoiceNo,IF(ItemCode&lt;&gt;$D$5,ROW(ItemCode)-1)),COUNTA($E$6:AF$6)))),"")</f>
        <v/>
      </c>
      <c r="AG80" t="str">
        <f t="array" ref="AG80">IFERROR(IF(SUM((InvoiceNo=$D80)*1)&lt;COUNTA($E$6:AG$6),"",INDEX(ItemCode,SMALL(IF($D80=InvoiceNo,IF(ItemCode&lt;&gt;$D$5,ROW(ItemCode)-1)),COUNTA($E$6:AG$6)))),"")</f>
        <v/>
      </c>
      <c r="AH80" t="str">
        <f t="array" ref="AH80">IFERROR(IF(SUM((InvoiceNo=$D80)*1)&lt;COUNTA($E$6:AH$6),"",INDEX(ItemCode,SMALL(IF($D80=InvoiceNo,IF(ItemCode&lt;&gt;$D$5,ROW(ItemCode)-1)),COUNTA($E$6:AH$6)))),"")</f>
        <v/>
      </c>
      <c r="AI80" t="str">
        <f t="array" ref="AI80">IFERROR(IF(SUM((InvoiceNo=$D80)*1)&lt;COUNTA($E$6:AI$6),"",INDEX(ItemCode,SMALL(IF($D80=InvoiceNo,IF(ItemCode&lt;&gt;$D$5,ROW(ItemCode)-1)),COUNTA($E$6:AI$6)))),"")</f>
        <v/>
      </c>
      <c r="AJ80" t="str">
        <f t="array" ref="AJ80">IFERROR(IF(SUM((InvoiceNo=$D80)*1)&lt;COUNTA($E$6:AJ$6),"",INDEX(ItemCode,SMALL(IF($D80=InvoiceNo,IF(ItemCode&lt;&gt;$D$5,ROW(ItemCode)-1)),COUNTA($E$6:AJ$6)))),"")</f>
        <v/>
      </c>
      <c r="AK80" t="str">
        <f t="array" ref="AK80">IFERROR(IF(SUM((InvoiceNo=$D80)*1)&lt;COUNTA($E$6:AK$6),"",INDEX(ItemCode,SMALL(IF($D80=InvoiceNo,IF(ItemCode&lt;&gt;$D$5,ROW(ItemCode)-1)),COUNTA($E$6:AK$6)))),"")</f>
        <v/>
      </c>
      <c r="AL80" t="str">
        <f t="array" ref="AL80">IFERROR(IF(SUM((InvoiceNo=$D80)*1)&lt;COUNTA($E$6:AL$6),"",INDEX(ItemCode,SMALL(IF($D80=InvoiceNo,IF(ItemCode&lt;&gt;$D$5,ROW(ItemCode)-1)),COUNTA($E$6:AL$6)))),"")</f>
        <v/>
      </c>
      <c r="AM80" t="str">
        <f t="array" ref="AM80">IFERROR(IF(SUM((InvoiceNo=$D80)*1)&lt;COUNTA($E$6:AM$6),"",INDEX(ItemCode,SMALL(IF($D80=InvoiceNo,IF(ItemCode&lt;&gt;$D$5,ROW(ItemCode)-1)),COUNTA($E$6:AM$6)))),"")</f>
        <v/>
      </c>
      <c r="AN80" t="str">
        <f t="array" ref="AN80">IFERROR(IF(SUM((InvoiceNo=$D80)*1)&lt;COUNTA($E$6:AN$6),"",INDEX(ItemCode,SMALL(IF($D80=InvoiceNo,IF(ItemCode&lt;&gt;$D$5,ROW(ItemCode)-1)),COUNTA($E$6:AN$6)))),"")</f>
        <v/>
      </c>
      <c r="AO80" t="str">
        <f t="array" ref="AO80">IFERROR(IF(SUM((InvoiceNo=$D80)*1)&lt;COUNTA($E$6:AO$6),"",INDEX(ItemCode,SMALL(IF($D80=InvoiceNo,IF(ItemCode&lt;&gt;$D$5,ROW(ItemCode)-1)),COUNTA($E$6:AO$6)))),"")</f>
        <v/>
      </c>
      <c r="AP80" t="str">
        <f t="array" ref="AP80">IFERROR(IF(SUM((InvoiceNo=$D80)*1)&lt;COUNTA($E$6:AP$6),"",INDEX(ItemCode,SMALL(IF($D80=InvoiceNo,IF(ItemCode&lt;&gt;$D$5,ROW(ItemCode)-1)),COUNTA($E$6:AP$6)))),"")</f>
        <v/>
      </c>
      <c r="AQ80" t="str">
        <f t="array" ref="AQ80">IFERROR(IF(SUM((InvoiceNo=$D80)*1)&lt;COUNTA($E$6:AQ$6),"",INDEX(ItemCode,SMALL(IF($D80=InvoiceNo,IF(ItemCode&lt;&gt;$D$5,ROW(ItemCode)-1)),COUNTA($E$6:AQ$6)))),"")</f>
        <v/>
      </c>
      <c r="AR80" t="str">
        <f t="array" ref="AR80">IFERROR(IF(SUM((InvoiceNo=$D80)*1)&lt;COUNTA($E$6:AR$6),"",INDEX(ItemCode,SMALL(IF($D80=InvoiceNo,IF(ItemCode&lt;&gt;$D$5,ROW(ItemCode)-1)),COUNTA($E$6:AR$6)))),"")</f>
        <v/>
      </c>
    </row>
    <row r="81" spans="2:44" x14ac:dyDescent="0.55000000000000004">
      <c r="B81" t="str">
        <f t="array" ref="B81">IF(D81="","",INDEX(BillToName,MATCH(D81,InvoiceBill,0)))</f>
        <v/>
      </c>
      <c r="C81" t="str">
        <f t="array" ref="C81">IF(B81="","",SUM((B81=CustName)*(ItemCode='Model 1'!$D$5)*1))</f>
        <v/>
      </c>
      <c r="D81" t="str">
        <f t="array" ref="D81">IFERROR(INDEX(InvoiceNo,SMALL(IF(ItemCode=$D$5,ROW(InvoiceNo)-1),ROW(75:75))),"")</f>
        <v/>
      </c>
      <c r="E81" t="str">
        <f t="array" ref="E81">IFERROR(IF(SUM((InvoiceNo=$D81)*1)&lt;COUNTA($E$6:E$6),"",INDEX(ItemCode,SMALL(IF($D81=InvoiceNo,IF(ItemCode&lt;&gt;$D$5,ROW(ItemCode)-1)),COUNTA($E$6:E$6)))),"")</f>
        <v/>
      </c>
      <c r="F81" t="str">
        <f t="array" ref="F81">IFERROR(IF(SUM((InvoiceNo=$D81)*1)&lt;COUNTA($E$6:F$6),"",INDEX(ItemCode,SMALL(IF($D81=InvoiceNo,IF(ItemCode&lt;&gt;$D$5,ROW(ItemCode)-1)),COUNTA($E$6:F$6)))),"")</f>
        <v/>
      </c>
      <c r="G81" t="str">
        <f t="array" ref="G81">IFERROR(IF(SUM((InvoiceNo=$D81)*1)&lt;COUNTA($E$6:G$6),"",INDEX(ItemCode,SMALL(IF($D81=InvoiceNo,IF(ItemCode&lt;&gt;$D$5,ROW(ItemCode)-1)),COUNTA($E$6:G$6)))),"")</f>
        <v/>
      </c>
      <c r="H81" t="str">
        <f t="array" ref="H81">IFERROR(IF(SUM((InvoiceNo=$D81)*1)&lt;COUNTA($E$6:H$6),"",INDEX(ItemCode,SMALL(IF($D81=InvoiceNo,IF(ItemCode&lt;&gt;$D$5,ROW(ItemCode)-1)),COUNTA($E$6:H$6)))),"")</f>
        <v/>
      </c>
      <c r="I81" t="str">
        <f t="array" ref="I81">IFERROR(IF(SUM((InvoiceNo=$D81)*1)&lt;COUNTA($E$6:I$6),"",INDEX(ItemCode,SMALL(IF($D81=InvoiceNo,IF(ItemCode&lt;&gt;$D$5,ROW(ItemCode)-1)),COUNTA($E$6:I$6)))),"")</f>
        <v/>
      </c>
      <c r="J81" t="str">
        <f t="array" ref="J81">IFERROR(IF(SUM((InvoiceNo=$D81)*1)&lt;COUNTA($E$6:J$6),"",INDEX(ItemCode,SMALL(IF($D81=InvoiceNo,IF(ItemCode&lt;&gt;$D$5,ROW(ItemCode)-1)),COUNTA($E$6:J$6)))),"")</f>
        <v/>
      </c>
      <c r="K81" t="str">
        <f t="array" ref="K81">IFERROR(IF(SUM((InvoiceNo=$D81)*1)&lt;COUNTA($E$6:K$6),"",INDEX(ItemCode,SMALL(IF($D81=InvoiceNo,IF(ItemCode&lt;&gt;$D$5,ROW(ItemCode)-1)),COUNTA($E$6:K$6)))),"")</f>
        <v/>
      </c>
      <c r="L81" t="str">
        <f t="array" ref="L81">IFERROR(IF(SUM((InvoiceNo=$D81)*1)&lt;COUNTA($E$6:L$6),"",INDEX(ItemCode,SMALL(IF($D81=InvoiceNo,IF(ItemCode&lt;&gt;$D$5,ROW(ItemCode)-1)),COUNTA($E$6:L$6)))),"")</f>
        <v/>
      </c>
      <c r="M81" t="str">
        <f t="array" ref="M81">IFERROR(IF(SUM((InvoiceNo=$D81)*1)&lt;COUNTA($E$6:M$6),"",INDEX(ItemCode,SMALL(IF($D81=InvoiceNo,IF(ItemCode&lt;&gt;$D$5,ROW(ItemCode)-1)),COUNTA($E$6:M$6)))),"")</f>
        <v/>
      </c>
      <c r="N81" t="str">
        <f t="array" ref="N81">IFERROR(IF(SUM((InvoiceNo=$D81)*1)&lt;COUNTA($E$6:N$6),"",INDEX(ItemCode,SMALL(IF($D81=InvoiceNo,IF(ItemCode&lt;&gt;$D$5,ROW(ItemCode)-1)),COUNTA($E$6:N$6)))),"")</f>
        <v/>
      </c>
      <c r="O81" t="str">
        <f t="array" ref="O81">IFERROR(IF(SUM((InvoiceNo=$D81)*1)&lt;COUNTA($E$6:O$6),"",INDEX(ItemCode,SMALL(IF($D81=InvoiceNo,IF(ItemCode&lt;&gt;$D$5,ROW(ItemCode)-1)),COUNTA($E$6:O$6)))),"")</f>
        <v/>
      </c>
      <c r="P81" t="str">
        <f t="array" ref="P81">IFERROR(IF(SUM((InvoiceNo=$D81)*1)&lt;COUNTA($E$6:P$6),"",INDEX(ItemCode,SMALL(IF($D81=InvoiceNo,IF(ItemCode&lt;&gt;$D$5,ROW(ItemCode)-1)),COUNTA($E$6:P$6)))),"")</f>
        <v/>
      </c>
      <c r="Q81" t="str">
        <f t="array" ref="Q81">IFERROR(IF(SUM((InvoiceNo=$D81)*1)&lt;COUNTA($E$6:Q$6),"",INDEX(ItemCode,SMALL(IF($D81=InvoiceNo,IF(ItemCode&lt;&gt;$D$5,ROW(ItemCode)-1)),COUNTA($E$6:Q$6)))),"")</f>
        <v/>
      </c>
      <c r="R81" t="str">
        <f t="array" ref="R81">IFERROR(IF(SUM((InvoiceNo=$D81)*1)&lt;COUNTA($E$6:R$6),"",INDEX(ItemCode,SMALL(IF($D81=InvoiceNo,IF(ItemCode&lt;&gt;$D$5,ROW(ItemCode)-1)),COUNTA($E$6:R$6)))),"")</f>
        <v/>
      </c>
      <c r="S81" t="str">
        <f t="array" ref="S81">IFERROR(IF(SUM((InvoiceNo=$D81)*1)&lt;COUNTA($E$6:S$6),"",INDEX(ItemCode,SMALL(IF($D81=InvoiceNo,IF(ItemCode&lt;&gt;$D$5,ROW(ItemCode)-1)),COUNTA($E$6:S$6)))),"")</f>
        <v/>
      </c>
      <c r="T81" t="str">
        <f t="array" ref="T81">IFERROR(IF(SUM((InvoiceNo=$D81)*1)&lt;COUNTA($E$6:T$6),"",INDEX(ItemCode,SMALL(IF($D81=InvoiceNo,IF(ItemCode&lt;&gt;$D$5,ROW(ItemCode)-1)),COUNTA($E$6:T$6)))),"")</f>
        <v/>
      </c>
      <c r="U81" t="str">
        <f t="array" ref="U81">IFERROR(IF(SUM((InvoiceNo=$D81)*1)&lt;COUNTA($E$6:U$6),"",INDEX(ItemCode,SMALL(IF($D81=InvoiceNo,IF(ItemCode&lt;&gt;$D$5,ROW(ItemCode)-1)),COUNTA($E$6:U$6)))),"")</f>
        <v/>
      </c>
      <c r="V81" t="str">
        <f t="array" ref="V81">IFERROR(IF(SUM((InvoiceNo=$D81)*1)&lt;COUNTA($E$6:V$6),"",INDEX(ItemCode,SMALL(IF($D81=InvoiceNo,IF(ItemCode&lt;&gt;$D$5,ROW(ItemCode)-1)),COUNTA($E$6:V$6)))),"")</f>
        <v/>
      </c>
      <c r="W81" t="str">
        <f t="array" ref="W81">IFERROR(IF(SUM((InvoiceNo=$D81)*1)&lt;COUNTA($E$6:W$6),"",INDEX(ItemCode,SMALL(IF($D81=InvoiceNo,IF(ItemCode&lt;&gt;$D$5,ROW(ItemCode)-1)),COUNTA($E$6:W$6)))),"")</f>
        <v/>
      </c>
      <c r="X81" t="str">
        <f t="array" ref="X81">IFERROR(IF(SUM((InvoiceNo=$D81)*1)&lt;COUNTA($E$6:X$6),"",INDEX(ItemCode,SMALL(IF($D81=InvoiceNo,IF(ItemCode&lt;&gt;$D$5,ROW(ItemCode)-1)),COUNTA($E$6:X$6)))),"")</f>
        <v/>
      </c>
      <c r="Y81" t="str">
        <f t="array" ref="Y81">IFERROR(IF(SUM((InvoiceNo=$D81)*1)&lt;COUNTA($E$6:Y$6),"",INDEX(ItemCode,SMALL(IF($D81=InvoiceNo,IF(ItemCode&lt;&gt;$D$5,ROW(ItemCode)-1)),COUNTA($E$6:Y$6)))),"")</f>
        <v/>
      </c>
      <c r="Z81" t="str">
        <f t="array" ref="Z81">IFERROR(IF(SUM((InvoiceNo=$D81)*1)&lt;COUNTA($E$6:Z$6),"",INDEX(ItemCode,SMALL(IF($D81=InvoiceNo,IF(ItemCode&lt;&gt;$D$5,ROW(ItemCode)-1)),COUNTA($E$6:Z$6)))),"")</f>
        <v/>
      </c>
      <c r="AA81" t="str">
        <f t="array" ref="AA81">IFERROR(IF(SUM((InvoiceNo=$D81)*1)&lt;COUNTA($E$6:AA$6),"",INDEX(ItemCode,SMALL(IF($D81=InvoiceNo,IF(ItemCode&lt;&gt;$D$5,ROW(ItemCode)-1)),COUNTA($E$6:AA$6)))),"")</f>
        <v/>
      </c>
      <c r="AB81" t="str">
        <f t="array" ref="AB81">IFERROR(IF(SUM((InvoiceNo=$D81)*1)&lt;COUNTA($E$6:AB$6),"",INDEX(ItemCode,SMALL(IF($D81=InvoiceNo,IF(ItemCode&lt;&gt;$D$5,ROW(ItemCode)-1)),COUNTA($E$6:AB$6)))),"")</f>
        <v/>
      </c>
      <c r="AC81" t="str">
        <f t="array" ref="AC81">IFERROR(IF(SUM((InvoiceNo=$D81)*1)&lt;COUNTA($E$6:AC$6),"",INDEX(ItemCode,SMALL(IF($D81=InvoiceNo,IF(ItemCode&lt;&gt;$D$5,ROW(ItemCode)-1)),COUNTA($E$6:AC$6)))),"")</f>
        <v/>
      </c>
      <c r="AD81" t="str">
        <f t="array" ref="AD81">IFERROR(IF(SUM((InvoiceNo=$D81)*1)&lt;COUNTA($E$6:AD$6),"",INDEX(ItemCode,SMALL(IF($D81=InvoiceNo,IF(ItemCode&lt;&gt;$D$5,ROW(ItemCode)-1)),COUNTA($E$6:AD$6)))),"")</f>
        <v/>
      </c>
      <c r="AE81" t="str">
        <f t="array" ref="AE81">IFERROR(IF(SUM((InvoiceNo=$D81)*1)&lt;COUNTA($E$6:AE$6),"",INDEX(ItemCode,SMALL(IF($D81=InvoiceNo,IF(ItemCode&lt;&gt;$D$5,ROW(ItemCode)-1)),COUNTA($E$6:AE$6)))),"")</f>
        <v/>
      </c>
      <c r="AF81" t="str">
        <f t="array" ref="AF81">IFERROR(IF(SUM((InvoiceNo=$D81)*1)&lt;COUNTA($E$6:AF$6),"",INDEX(ItemCode,SMALL(IF($D81=InvoiceNo,IF(ItemCode&lt;&gt;$D$5,ROW(ItemCode)-1)),COUNTA($E$6:AF$6)))),"")</f>
        <v/>
      </c>
      <c r="AG81" t="str">
        <f t="array" ref="AG81">IFERROR(IF(SUM((InvoiceNo=$D81)*1)&lt;COUNTA($E$6:AG$6),"",INDEX(ItemCode,SMALL(IF($D81=InvoiceNo,IF(ItemCode&lt;&gt;$D$5,ROW(ItemCode)-1)),COUNTA($E$6:AG$6)))),"")</f>
        <v/>
      </c>
      <c r="AH81" t="str">
        <f t="array" ref="AH81">IFERROR(IF(SUM((InvoiceNo=$D81)*1)&lt;COUNTA($E$6:AH$6),"",INDEX(ItemCode,SMALL(IF($D81=InvoiceNo,IF(ItemCode&lt;&gt;$D$5,ROW(ItemCode)-1)),COUNTA($E$6:AH$6)))),"")</f>
        <v/>
      </c>
      <c r="AI81" t="str">
        <f t="array" ref="AI81">IFERROR(IF(SUM((InvoiceNo=$D81)*1)&lt;COUNTA($E$6:AI$6),"",INDEX(ItemCode,SMALL(IF($D81=InvoiceNo,IF(ItemCode&lt;&gt;$D$5,ROW(ItemCode)-1)),COUNTA($E$6:AI$6)))),"")</f>
        <v/>
      </c>
      <c r="AJ81" t="str">
        <f t="array" ref="AJ81">IFERROR(IF(SUM((InvoiceNo=$D81)*1)&lt;COUNTA($E$6:AJ$6),"",INDEX(ItemCode,SMALL(IF($D81=InvoiceNo,IF(ItemCode&lt;&gt;$D$5,ROW(ItemCode)-1)),COUNTA($E$6:AJ$6)))),"")</f>
        <v/>
      </c>
      <c r="AK81" t="str">
        <f t="array" ref="AK81">IFERROR(IF(SUM((InvoiceNo=$D81)*1)&lt;COUNTA($E$6:AK$6),"",INDEX(ItemCode,SMALL(IF($D81=InvoiceNo,IF(ItemCode&lt;&gt;$D$5,ROW(ItemCode)-1)),COUNTA($E$6:AK$6)))),"")</f>
        <v/>
      </c>
      <c r="AL81" t="str">
        <f t="array" ref="AL81">IFERROR(IF(SUM((InvoiceNo=$D81)*1)&lt;COUNTA($E$6:AL$6),"",INDEX(ItemCode,SMALL(IF($D81=InvoiceNo,IF(ItemCode&lt;&gt;$D$5,ROW(ItemCode)-1)),COUNTA($E$6:AL$6)))),"")</f>
        <v/>
      </c>
      <c r="AM81" t="str">
        <f t="array" ref="AM81">IFERROR(IF(SUM((InvoiceNo=$D81)*1)&lt;COUNTA($E$6:AM$6),"",INDEX(ItemCode,SMALL(IF($D81=InvoiceNo,IF(ItemCode&lt;&gt;$D$5,ROW(ItemCode)-1)),COUNTA($E$6:AM$6)))),"")</f>
        <v/>
      </c>
      <c r="AN81" t="str">
        <f t="array" ref="AN81">IFERROR(IF(SUM((InvoiceNo=$D81)*1)&lt;COUNTA($E$6:AN$6),"",INDEX(ItemCode,SMALL(IF($D81=InvoiceNo,IF(ItemCode&lt;&gt;$D$5,ROW(ItemCode)-1)),COUNTA($E$6:AN$6)))),"")</f>
        <v/>
      </c>
      <c r="AO81" t="str">
        <f t="array" ref="AO81">IFERROR(IF(SUM((InvoiceNo=$D81)*1)&lt;COUNTA($E$6:AO$6),"",INDEX(ItemCode,SMALL(IF($D81=InvoiceNo,IF(ItemCode&lt;&gt;$D$5,ROW(ItemCode)-1)),COUNTA($E$6:AO$6)))),"")</f>
        <v/>
      </c>
      <c r="AP81" t="str">
        <f t="array" ref="AP81">IFERROR(IF(SUM((InvoiceNo=$D81)*1)&lt;COUNTA($E$6:AP$6),"",INDEX(ItemCode,SMALL(IF($D81=InvoiceNo,IF(ItemCode&lt;&gt;$D$5,ROW(ItemCode)-1)),COUNTA($E$6:AP$6)))),"")</f>
        <v/>
      </c>
      <c r="AQ81" t="str">
        <f t="array" ref="AQ81">IFERROR(IF(SUM((InvoiceNo=$D81)*1)&lt;COUNTA($E$6:AQ$6),"",INDEX(ItemCode,SMALL(IF($D81=InvoiceNo,IF(ItemCode&lt;&gt;$D$5,ROW(ItemCode)-1)),COUNTA($E$6:AQ$6)))),"")</f>
        <v/>
      </c>
      <c r="AR81" t="str">
        <f t="array" ref="AR81">IFERROR(IF(SUM((InvoiceNo=$D81)*1)&lt;COUNTA($E$6:AR$6),"",INDEX(ItemCode,SMALL(IF($D81=InvoiceNo,IF(ItemCode&lt;&gt;$D$5,ROW(ItemCode)-1)),COUNTA($E$6:AR$6)))),"")</f>
        <v/>
      </c>
    </row>
    <row r="82" spans="2:44" x14ac:dyDescent="0.55000000000000004">
      <c r="B82" t="str">
        <f t="array" ref="B82">IF(D82="","",INDEX(BillToName,MATCH(D82,InvoiceBill,0)))</f>
        <v/>
      </c>
      <c r="C82" t="str">
        <f t="array" ref="C82">IF(B82="","",SUM((B82=CustName)*(ItemCode='Model 1'!$D$5)*1))</f>
        <v/>
      </c>
      <c r="D82" t="str">
        <f t="array" ref="D82">IFERROR(INDEX(InvoiceNo,SMALL(IF(ItemCode=$D$5,ROW(InvoiceNo)-1),ROW(76:76))),"")</f>
        <v/>
      </c>
      <c r="E82" t="str">
        <f t="array" ref="E82">IFERROR(IF(SUM((InvoiceNo=$D82)*1)&lt;COUNTA($E$6:E$6),"",INDEX(ItemCode,SMALL(IF($D82=InvoiceNo,IF(ItemCode&lt;&gt;$D$5,ROW(ItemCode)-1)),COUNTA($E$6:E$6)))),"")</f>
        <v/>
      </c>
      <c r="F82" t="str">
        <f t="array" ref="F82">IFERROR(IF(SUM((InvoiceNo=$D82)*1)&lt;COUNTA($E$6:F$6),"",INDEX(ItemCode,SMALL(IF($D82=InvoiceNo,IF(ItemCode&lt;&gt;$D$5,ROW(ItemCode)-1)),COUNTA($E$6:F$6)))),"")</f>
        <v/>
      </c>
      <c r="G82" t="str">
        <f t="array" ref="G82">IFERROR(IF(SUM((InvoiceNo=$D82)*1)&lt;COUNTA($E$6:G$6),"",INDEX(ItemCode,SMALL(IF($D82=InvoiceNo,IF(ItemCode&lt;&gt;$D$5,ROW(ItemCode)-1)),COUNTA($E$6:G$6)))),"")</f>
        <v/>
      </c>
      <c r="H82" t="str">
        <f t="array" ref="H82">IFERROR(IF(SUM((InvoiceNo=$D82)*1)&lt;COUNTA($E$6:H$6),"",INDEX(ItemCode,SMALL(IF($D82=InvoiceNo,IF(ItemCode&lt;&gt;$D$5,ROW(ItemCode)-1)),COUNTA($E$6:H$6)))),"")</f>
        <v/>
      </c>
      <c r="I82" t="str">
        <f t="array" ref="I82">IFERROR(IF(SUM((InvoiceNo=$D82)*1)&lt;COUNTA($E$6:I$6),"",INDEX(ItemCode,SMALL(IF($D82=InvoiceNo,IF(ItemCode&lt;&gt;$D$5,ROW(ItemCode)-1)),COUNTA($E$6:I$6)))),"")</f>
        <v/>
      </c>
      <c r="J82" t="str">
        <f t="array" ref="J82">IFERROR(IF(SUM((InvoiceNo=$D82)*1)&lt;COUNTA($E$6:J$6),"",INDEX(ItemCode,SMALL(IF($D82=InvoiceNo,IF(ItemCode&lt;&gt;$D$5,ROW(ItemCode)-1)),COUNTA($E$6:J$6)))),"")</f>
        <v/>
      </c>
      <c r="K82" t="str">
        <f t="array" ref="K82">IFERROR(IF(SUM((InvoiceNo=$D82)*1)&lt;COUNTA($E$6:K$6),"",INDEX(ItemCode,SMALL(IF($D82=InvoiceNo,IF(ItemCode&lt;&gt;$D$5,ROW(ItemCode)-1)),COUNTA($E$6:K$6)))),"")</f>
        <v/>
      </c>
      <c r="L82" t="str">
        <f t="array" ref="L82">IFERROR(IF(SUM((InvoiceNo=$D82)*1)&lt;COUNTA($E$6:L$6),"",INDEX(ItemCode,SMALL(IF($D82=InvoiceNo,IF(ItemCode&lt;&gt;$D$5,ROW(ItemCode)-1)),COUNTA($E$6:L$6)))),"")</f>
        <v/>
      </c>
      <c r="M82" t="str">
        <f t="array" ref="M82">IFERROR(IF(SUM((InvoiceNo=$D82)*1)&lt;COUNTA($E$6:M$6),"",INDEX(ItemCode,SMALL(IF($D82=InvoiceNo,IF(ItemCode&lt;&gt;$D$5,ROW(ItemCode)-1)),COUNTA($E$6:M$6)))),"")</f>
        <v/>
      </c>
      <c r="N82" t="str">
        <f t="array" ref="N82">IFERROR(IF(SUM((InvoiceNo=$D82)*1)&lt;COUNTA($E$6:N$6),"",INDEX(ItemCode,SMALL(IF($D82=InvoiceNo,IF(ItemCode&lt;&gt;$D$5,ROW(ItemCode)-1)),COUNTA($E$6:N$6)))),"")</f>
        <v/>
      </c>
      <c r="O82" t="str">
        <f t="array" ref="O82">IFERROR(IF(SUM((InvoiceNo=$D82)*1)&lt;COUNTA($E$6:O$6),"",INDEX(ItemCode,SMALL(IF($D82=InvoiceNo,IF(ItemCode&lt;&gt;$D$5,ROW(ItemCode)-1)),COUNTA($E$6:O$6)))),"")</f>
        <v/>
      </c>
      <c r="P82" t="str">
        <f t="array" ref="P82">IFERROR(IF(SUM((InvoiceNo=$D82)*1)&lt;COUNTA($E$6:P$6),"",INDEX(ItemCode,SMALL(IF($D82=InvoiceNo,IF(ItemCode&lt;&gt;$D$5,ROW(ItemCode)-1)),COUNTA($E$6:P$6)))),"")</f>
        <v/>
      </c>
      <c r="Q82" t="str">
        <f t="array" ref="Q82">IFERROR(IF(SUM((InvoiceNo=$D82)*1)&lt;COUNTA($E$6:Q$6),"",INDEX(ItemCode,SMALL(IF($D82=InvoiceNo,IF(ItemCode&lt;&gt;$D$5,ROW(ItemCode)-1)),COUNTA($E$6:Q$6)))),"")</f>
        <v/>
      </c>
      <c r="R82" t="str">
        <f t="array" ref="R82">IFERROR(IF(SUM((InvoiceNo=$D82)*1)&lt;COUNTA($E$6:R$6),"",INDEX(ItemCode,SMALL(IF($D82=InvoiceNo,IF(ItemCode&lt;&gt;$D$5,ROW(ItemCode)-1)),COUNTA($E$6:R$6)))),"")</f>
        <v/>
      </c>
      <c r="S82" t="str">
        <f t="array" ref="S82">IFERROR(IF(SUM((InvoiceNo=$D82)*1)&lt;COUNTA($E$6:S$6),"",INDEX(ItemCode,SMALL(IF($D82=InvoiceNo,IF(ItemCode&lt;&gt;$D$5,ROW(ItemCode)-1)),COUNTA($E$6:S$6)))),"")</f>
        <v/>
      </c>
      <c r="T82" t="str">
        <f t="array" ref="T82">IFERROR(IF(SUM((InvoiceNo=$D82)*1)&lt;COUNTA($E$6:T$6),"",INDEX(ItemCode,SMALL(IF($D82=InvoiceNo,IF(ItemCode&lt;&gt;$D$5,ROW(ItemCode)-1)),COUNTA($E$6:T$6)))),"")</f>
        <v/>
      </c>
      <c r="U82" t="str">
        <f t="array" ref="U82">IFERROR(IF(SUM((InvoiceNo=$D82)*1)&lt;COUNTA($E$6:U$6),"",INDEX(ItemCode,SMALL(IF($D82=InvoiceNo,IF(ItemCode&lt;&gt;$D$5,ROW(ItemCode)-1)),COUNTA($E$6:U$6)))),"")</f>
        <v/>
      </c>
      <c r="V82" t="str">
        <f t="array" ref="V82">IFERROR(IF(SUM((InvoiceNo=$D82)*1)&lt;COUNTA($E$6:V$6),"",INDEX(ItemCode,SMALL(IF($D82=InvoiceNo,IF(ItemCode&lt;&gt;$D$5,ROW(ItemCode)-1)),COUNTA($E$6:V$6)))),"")</f>
        <v/>
      </c>
      <c r="W82" t="str">
        <f t="array" ref="W82">IFERROR(IF(SUM((InvoiceNo=$D82)*1)&lt;COUNTA($E$6:W$6),"",INDEX(ItemCode,SMALL(IF($D82=InvoiceNo,IF(ItemCode&lt;&gt;$D$5,ROW(ItemCode)-1)),COUNTA($E$6:W$6)))),"")</f>
        <v/>
      </c>
      <c r="X82" t="str">
        <f t="array" ref="X82">IFERROR(IF(SUM((InvoiceNo=$D82)*1)&lt;COUNTA($E$6:X$6),"",INDEX(ItemCode,SMALL(IF($D82=InvoiceNo,IF(ItemCode&lt;&gt;$D$5,ROW(ItemCode)-1)),COUNTA($E$6:X$6)))),"")</f>
        <v/>
      </c>
      <c r="Y82" t="str">
        <f t="array" ref="Y82">IFERROR(IF(SUM((InvoiceNo=$D82)*1)&lt;COUNTA($E$6:Y$6),"",INDEX(ItemCode,SMALL(IF($D82=InvoiceNo,IF(ItemCode&lt;&gt;$D$5,ROW(ItemCode)-1)),COUNTA($E$6:Y$6)))),"")</f>
        <v/>
      </c>
      <c r="Z82" t="str">
        <f t="array" ref="Z82">IFERROR(IF(SUM((InvoiceNo=$D82)*1)&lt;COUNTA($E$6:Z$6),"",INDEX(ItemCode,SMALL(IF($D82=InvoiceNo,IF(ItemCode&lt;&gt;$D$5,ROW(ItemCode)-1)),COUNTA($E$6:Z$6)))),"")</f>
        <v/>
      </c>
      <c r="AA82" t="str">
        <f t="array" ref="AA82">IFERROR(IF(SUM((InvoiceNo=$D82)*1)&lt;COUNTA($E$6:AA$6),"",INDEX(ItemCode,SMALL(IF($D82=InvoiceNo,IF(ItemCode&lt;&gt;$D$5,ROW(ItemCode)-1)),COUNTA($E$6:AA$6)))),"")</f>
        <v/>
      </c>
      <c r="AB82" t="str">
        <f t="array" ref="AB82">IFERROR(IF(SUM((InvoiceNo=$D82)*1)&lt;COUNTA($E$6:AB$6),"",INDEX(ItemCode,SMALL(IF($D82=InvoiceNo,IF(ItemCode&lt;&gt;$D$5,ROW(ItemCode)-1)),COUNTA($E$6:AB$6)))),"")</f>
        <v/>
      </c>
      <c r="AC82" t="str">
        <f t="array" ref="AC82">IFERROR(IF(SUM((InvoiceNo=$D82)*1)&lt;COUNTA($E$6:AC$6),"",INDEX(ItemCode,SMALL(IF($D82=InvoiceNo,IF(ItemCode&lt;&gt;$D$5,ROW(ItemCode)-1)),COUNTA($E$6:AC$6)))),"")</f>
        <v/>
      </c>
      <c r="AD82" t="str">
        <f t="array" ref="AD82">IFERROR(IF(SUM((InvoiceNo=$D82)*1)&lt;COUNTA($E$6:AD$6),"",INDEX(ItemCode,SMALL(IF($D82=InvoiceNo,IF(ItemCode&lt;&gt;$D$5,ROW(ItemCode)-1)),COUNTA($E$6:AD$6)))),"")</f>
        <v/>
      </c>
      <c r="AE82" t="str">
        <f t="array" ref="AE82">IFERROR(IF(SUM((InvoiceNo=$D82)*1)&lt;COUNTA($E$6:AE$6),"",INDEX(ItemCode,SMALL(IF($D82=InvoiceNo,IF(ItemCode&lt;&gt;$D$5,ROW(ItemCode)-1)),COUNTA($E$6:AE$6)))),"")</f>
        <v/>
      </c>
      <c r="AF82" t="str">
        <f t="array" ref="AF82">IFERROR(IF(SUM((InvoiceNo=$D82)*1)&lt;COUNTA($E$6:AF$6),"",INDEX(ItemCode,SMALL(IF($D82=InvoiceNo,IF(ItemCode&lt;&gt;$D$5,ROW(ItemCode)-1)),COUNTA($E$6:AF$6)))),"")</f>
        <v/>
      </c>
      <c r="AG82" t="str">
        <f t="array" ref="AG82">IFERROR(IF(SUM((InvoiceNo=$D82)*1)&lt;COUNTA($E$6:AG$6),"",INDEX(ItemCode,SMALL(IF($D82=InvoiceNo,IF(ItemCode&lt;&gt;$D$5,ROW(ItemCode)-1)),COUNTA($E$6:AG$6)))),"")</f>
        <v/>
      </c>
      <c r="AH82" t="str">
        <f t="array" ref="AH82">IFERROR(IF(SUM((InvoiceNo=$D82)*1)&lt;COUNTA($E$6:AH$6),"",INDEX(ItemCode,SMALL(IF($D82=InvoiceNo,IF(ItemCode&lt;&gt;$D$5,ROW(ItemCode)-1)),COUNTA($E$6:AH$6)))),"")</f>
        <v/>
      </c>
      <c r="AI82" t="str">
        <f t="array" ref="AI82">IFERROR(IF(SUM((InvoiceNo=$D82)*1)&lt;COUNTA($E$6:AI$6),"",INDEX(ItemCode,SMALL(IF($D82=InvoiceNo,IF(ItemCode&lt;&gt;$D$5,ROW(ItemCode)-1)),COUNTA($E$6:AI$6)))),"")</f>
        <v/>
      </c>
      <c r="AJ82" t="str">
        <f t="array" ref="AJ82">IFERROR(IF(SUM((InvoiceNo=$D82)*1)&lt;COUNTA($E$6:AJ$6),"",INDEX(ItemCode,SMALL(IF($D82=InvoiceNo,IF(ItemCode&lt;&gt;$D$5,ROW(ItemCode)-1)),COUNTA($E$6:AJ$6)))),"")</f>
        <v/>
      </c>
      <c r="AK82" t="str">
        <f t="array" ref="AK82">IFERROR(IF(SUM((InvoiceNo=$D82)*1)&lt;COUNTA($E$6:AK$6),"",INDEX(ItemCode,SMALL(IF($D82=InvoiceNo,IF(ItemCode&lt;&gt;$D$5,ROW(ItemCode)-1)),COUNTA($E$6:AK$6)))),"")</f>
        <v/>
      </c>
      <c r="AL82" t="str">
        <f t="array" ref="AL82">IFERROR(IF(SUM((InvoiceNo=$D82)*1)&lt;COUNTA($E$6:AL$6),"",INDEX(ItemCode,SMALL(IF($D82=InvoiceNo,IF(ItemCode&lt;&gt;$D$5,ROW(ItemCode)-1)),COUNTA($E$6:AL$6)))),"")</f>
        <v/>
      </c>
      <c r="AM82" t="str">
        <f t="array" ref="AM82">IFERROR(IF(SUM((InvoiceNo=$D82)*1)&lt;COUNTA($E$6:AM$6),"",INDEX(ItemCode,SMALL(IF($D82=InvoiceNo,IF(ItemCode&lt;&gt;$D$5,ROW(ItemCode)-1)),COUNTA($E$6:AM$6)))),"")</f>
        <v/>
      </c>
      <c r="AN82" t="str">
        <f t="array" ref="AN82">IFERROR(IF(SUM((InvoiceNo=$D82)*1)&lt;COUNTA($E$6:AN$6),"",INDEX(ItemCode,SMALL(IF($D82=InvoiceNo,IF(ItemCode&lt;&gt;$D$5,ROW(ItemCode)-1)),COUNTA($E$6:AN$6)))),"")</f>
        <v/>
      </c>
      <c r="AO82" t="str">
        <f t="array" ref="AO82">IFERROR(IF(SUM((InvoiceNo=$D82)*1)&lt;COUNTA($E$6:AO$6),"",INDEX(ItemCode,SMALL(IF($D82=InvoiceNo,IF(ItemCode&lt;&gt;$D$5,ROW(ItemCode)-1)),COUNTA($E$6:AO$6)))),"")</f>
        <v/>
      </c>
      <c r="AP82" t="str">
        <f t="array" ref="AP82">IFERROR(IF(SUM((InvoiceNo=$D82)*1)&lt;COUNTA($E$6:AP$6),"",INDEX(ItemCode,SMALL(IF($D82=InvoiceNo,IF(ItemCode&lt;&gt;$D$5,ROW(ItemCode)-1)),COUNTA($E$6:AP$6)))),"")</f>
        <v/>
      </c>
      <c r="AQ82" t="str">
        <f t="array" ref="AQ82">IFERROR(IF(SUM((InvoiceNo=$D82)*1)&lt;COUNTA($E$6:AQ$6),"",INDEX(ItemCode,SMALL(IF($D82=InvoiceNo,IF(ItemCode&lt;&gt;$D$5,ROW(ItemCode)-1)),COUNTA($E$6:AQ$6)))),"")</f>
        <v/>
      </c>
      <c r="AR82" t="str">
        <f t="array" ref="AR82">IFERROR(IF(SUM((InvoiceNo=$D82)*1)&lt;COUNTA($E$6:AR$6),"",INDEX(ItemCode,SMALL(IF($D82=InvoiceNo,IF(ItemCode&lt;&gt;$D$5,ROW(ItemCode)-1)),COUNTA($E$6:AR$6)))),"")</f>
        <v/>
      </c>
    </row>
    <row r="83" spans="2:44" x14ac:dyDescent="0.55000000000000004">
      <c r="B83" t="str">
        <f t="array" ref="B83">IF(D83="","",INDEX(BillToName,MATCH(D83,InvoiceBill,0)))</f>
        <v/>
      </c>
      <c r="C83" t="str">
        <f t="array" ref="C83">IF(B83="","",SUM((B83=CustName)*(ItemCode='Model 1'!$D$5)*1))</f>
        <v/>
      </c>
      <c r="D83" t="str">
        <f t="array" ref="D83">IFERROR(INDEX(InvoiceNo,SMALL(IF(ItemCode=$D$5,ROW(InvoiceNo)-1),ROW(77:77))),"")</f>
        <v/>
      </c>
      <c r="E83" t="str">
        <f t="array" ref="E83">IFERROR(IF(SUM((InvoiceNo=$D83)*1)&lt;COUNTA($E$6:E$6),"",INDEX(ItemCode,SMALL(IF($D83=InvoiceNo,IF(ItemCode&lt;&gt;$D$5,ROW(ItemCode)-1)),COUNTA($E$6:E$6)))),"")</f>
        <v/>
      </c>
      <c r="F83" t="str">
        <f t="array" ref="F83">IFERROR(IF(SUM((InvoiceNo=$D83)*1)&lt;COUNTA($E$6:F$6),"",INDEX(ItemCode,SMALL(IF($D83=InvoiceNo,IF(ItemCode&lt;&gt;$D$5,ROW(ItemCode)-1)),COUNTA($E$6:F$6)))),"")</f>
        <v/>
      </c>
      <c r="G83" t="str">
        <f t="array" ref="G83">IFERROR(IF(SUM((InvoiceNo=$D83)*1)&lt;COUNTA($E$6:G$6),"",INDEX(ItemCode,SMALL(IF($D83=InvoiceNo,IF(ItemCode&lt;&gt;$D$5,ROW(ItemCode)-1)),COUNTA($E$6:G$6)))),"")</f>
        <v/>
      </c>
      <c r="H83" t="str">
        <f t="array" ref="H83">IFERROR(IF(SUM((InvoiceNo=$D83)*1)&lt;COUNTA($E$6:H$6),"",INDEX(ItemCode,SMALL(IF($D83=InvoiceNo,IF(ItemCode&lt;&gt;$D$5,ROW(ItemCode)-1)),COUNTA($E$6:H$6)))),"")</f>
        <v/>
      </c>
      <c r="I83" t="str">
        <f t="array" ref="I83">IFERROR(IF(SUM((InvoiceNo=$D83)*1)&lt;COUNTA($E$6:I$6),"",INDEX(ItemCode,SMALL(IF($D83=InvoiceNo,IF(ItemCode&lt;&gt;$D$5,ROW(ItemCode)-1)),COUNTA($E$6:I$6)))),"")</f>
        <v/>
      </c>
      <c r="J83" t="str">
        <f t="array" ref="J83">IFERROR(IF(SUM((InvoiceNo=$D83)*1)&lt;COUNTA($E$6:J$6),"",INDEX(ItemCode,SMALL(IF($D83=InvoiceNo,IF(ItemCode&lt;&gt;$D$5,ROW(ItemCode)-1)),COUNTA($E$6:J$6)))),"")</f>
        <v/>
      </c>
      <c r="K83" t="str">
        <f t="array" ref="K83">IFERROR(IF(SUM((InvoiceNo=$D83)*1)&lt;COUNTA($E$6:K$6),"",INDEX(ItemCode,SMALL(IF($D83=InvoiceNo,IF(ItemCode&lt;&gt;$D$5,ROW(ItemCode)-1)),COUNTA($E$6:K$6)))),"")</f>
        <v/>
      </c>
      <c r="L83" t="str">
        <f t="array" ref="L83">IFERROR(IF(SUM((InvoiceNo=$D83)*1)&lt;COUNTA($E$6:L$6),"",INDEX(ItemCode,SMALL(IF($D83=InvoiceNo,IF(ItemCode&lt;&gt;$D$5,ROW(ItemCode)-1)),COUNTA($E$6:L$6)))),"")</f>
        <v/>
      </c>
      <c r="M83" t="str">
        <f t="array" ref="M83">IFERROR(IF(SUM((InvoiceNo=$D83)*1)&lt;COUNTA($E$6:M$6),"",INDEX(ItemCode,SMALL(IF($D83=InvoiceNo,IF(ItemCode&lt;&gt;$D$5,ROW(ItemCode)-1)),COUNTA($E$6:M$6)))),"")</f>
        <v/>
      </c>
      <c r="N83" t="str">
        <f t="array" ref="N83">IFERROR(IF(SUM((InvoiceNo=$D83)*1)&lt;COUNTA($E$6:N$6),"",INDEX(ItemCode,SMALL(IF($D83=InvoiceNo,IF(ItemCode&lt;&gt;$D$5,ROW(ItemCode)-1)),COUNTA($E$6:N$6)))),"")</f>
        <v/>
      </c>
      <c r="O83" t="str">
        <f t="array" ref="O83">IFERROR(IF(SUM((InvoiceNo=$D83)*1)&lt;COUNTA($E$6:O$6),"",INDEX(ItemCode,SMALL(IF($D83=InvoiceNo,IF(ItemCode&lt;&gt;$D$5,ROW(ItemCode)-1)),COUNTA($E$6:O$6)))),"")</f>
        <v/>
      </c>
      <c r="P83" t="str">
        <f t="array" ref="P83">IFERROR(IF(SUM((InvoiceNo=$D83)*1)&lt;COUNTA($E$6:P$6),"",INDEX(ItemCode,SMALL(IF($D83=InvoiceNo,IF(ItemCode&lt;&gt;$D$5,ROW(ItemCode)-1)),COUNTA($E$6:P$6)))),"")</f>
        <v/>
      </c>
      <c r="Q83" t="str">
        <f t="array" ref="Q83">IFERROR(IF(SUM((InvoiceNo=$D83)*1)&lt;COUNTA($E$6:Q$6),"",INDEX(ItemCode,SMALL(IF($D83=InvoiceNo,IF(ItemCode&lt;&gt;$D$5,ROW(ItemCode)-1)),COUNTA($E$6:Q$6)))),"")</f>
        <v/>
      </c>
      <c r="R83" t="str">
        <f t="array" ref="R83">IFERROR(IF(SUM((InvoiceNo=$D83)*1)&lt;COUNTA($E$6:R$6),"",INDEX(ItemCode,SMALL(IF($D83=InvoiceNo,IF(ItemCode&lt;&gt;$D$5,ROW(ItemCode)-1)),COUNTA($E$6:R$6)))),"")</f>
        <v/>
      </c>
      <c r="S83" t="str">
        <f t="array" ref="S83">IFERROR(IF(SUM((InvoiceNo=$D83)*1)&lt;COUNTA($E$6:S$6),"",INDEX(ItemCode,SMALL(IF($D83=InvoiceNo,IF(ItemCode&lt;&gt;$D$5,ROW(ItemCode)-1)),COUNTA($E$6:S$6)))),"")</f>
        <v/>
      </c>
      <c r="T83" t="str">
        <f t="array" ref="T83">IFERROR(IF(SUM((InvoiceNo=$D83)*1)&lt;COUNTA($E$6:T$6),"",INDEX(ItemCode,SMALL(IF($D83=InvoiceNo,IF(ItemCode&lt;&gt;$D$5,ROW(ItemCode)-1)),COUNTA($E$6:T$6)))),"")</f>
        <v/>
      </c>
      <c r="U83" t="str">
        <f t="array" ref="U83">IFERROR(IF(SUM((InvoiceNo=$D83)*1)&lt;COUNTA($E$6:U$6),"",INDEX(ItemCode,SMALL(IF($D83=InvoiceNo,IF(ItemCode&lt;&gt;$D$5,ROW(ItemCode)-1)),COUNTA($E$6:U$6)))),"")</f>
        <v/>
      </c>
      <c r="V83" t="str">
        <f t="array" ref="V83">IFERROR(IF(SUM((InvoiceNo=$D83)*1)&lt;COUNTA($E$6:V$6),"",INDEX(ItemCode,SMALL(IF($D83=InvoiceNo,IF(ItemCode&lt;&gt;$D$5,ROW(ItemCode)-1)),COUNTA($E$6:V$6)))),"")</f>
        <v/>
      </c>
      <c r="W83" t="str">
        <f t="array" ref="W83">IFERROR(IF(SUM((InvoiceNo=$D83)*1)&lt;COUNTA($E$6:W$6),"",INDEX(ItemCode,SMALL(IF($D83=InvoiceNo,IF(ItemCode&lt;&gt;$D$5,ROW(ItemCode)-1)),COUNTA($E$6:W$6)))),"")</f>
        <v/>
      </c>
      <c r="X83" t="str">
        <f t="array" ref="X83">IFERROR(IF(SUM((InvoiceNo=$D83)*1)&lt;COUNTA($E$6:X$6),"",INDEX(ItemCode,SMALL(IF($D83=InvoiceNo,IF(ItemCode&lt;&gt;$D$5,ROW(ItemCode)-1)),COUNTA($E$6:X$6)))),"")</f>
        <v/>
      </c>
      <c r="Y83" t="str">
        <f t="array" ref="Y83">IFERROR(IF(SUM((InvoiceNo=$D83)*1)&lt;COUNTA($E$6:Y$6),"",INDEX(ItemCode,SMALL(IF($D83=InvoiceNo,IF(ItemCode&lt;&gt;$D$5,ROW(ItemCode)-1)),COUNTA($E$6:Y$6)))),"")</f>
        <v/>
      </c>
      <c r="Z83" t="str">
        <f t="array" ref="Z83">IFERROR(IF(SUM((InvoiceNo=$D83)*1)&lt;COUNTA($E$6:Z$6),"",INDEX(ItemCode,SMALL(IF($D83=InvoiceNo,IF(ItemCode&lt;&gt;$D$5,ROW(ItemCode)-1)),COUNTA($E$6:Z$6)))),"")</f>
        <v/>
      </c>
      <c r="AA83" t="str">
        <f t="array" ref="AA83">IFERROR(IF(SUM((InvoiceNo=$D83)*1)&lt;COUNTA($E$6:AA$6),"",INDEX(ItemCode,SMALL(IF($D83=InvoiceNo,IF(ItemCode&lt;&gt;$D$5,ROW(ItemCode)-1)),COUNTA($E$6:AA$6)))),"")</f>
        <v/>
      </c>
      <c r="AB83" t="str">
        <f t="array" ref="AB83">IFERROR(IF(SUM((InvoiceNo=$D83)*1)&lt;COUNTA($E$6:AB$6),"",INDEX(ItemCode,SMALL(IF($D83=InvoiceNo,IF(ItemCode&lt;&gt;$D$5,ROW(ItemCode)-1)),COUNTA($E$6:AB$6)))),"")</f>
        <v/>
      </c>
      <c r="AC83" t="str">
        <f t="array" ref="AC83">IFERROR(IF(SUM((InvoiceNo=$D83)*1)&lt;COUNTA($E$6:AC$6),"",INDEX(ItemCode,SMALL(IF($D83=InvoiceNo,IF(ItemCode&lt;&gt;$D$5,ROW(ItemCode)-1)),COUNTA($E$6:AC$6)))),"")</f>
        <v/>
      </c>
      <c r="AD83" t="str">
        <f t="array" ref="AD83">IFERROR(IF(SUM((InvoiceNo=$D83)*1)&lt;COUNTA($E$6:AD$6),"",INDEX(ItemCode,SMALL(IF($D83=InvoiceNo,IF(ItemCode&lt;&gt;$D$5,ROW(ItemCode)-1)),COUNTA($E$6:AD$6)))),"")</f>
        <v/>
      </c>
      <c r="AE83" t="str">
        <f t="array" ref="AE83">IFERROR(IF(SUM((InvoiceNo=$D83)*1)&lt;COUNTA($E$6:AE$6),"",INDEX(ItemCode,SMALL(IF($D83=InvoiceNo,IF(ItemCode&lt;&gt;$D$5,ROW(ItemCode)-1)),COUNTA($E$6:AE$6)))),"")</f>
        <v/>
      </c>
      <c r="AF83" t="str">
        <f t="array" ref="AF83">IFERROR(IF(SUM((InvoiceNo=$D83)*1)&lt;COUNTA($E$6:AF$6),"",INDEX(ItemCode,SMALL(IF($D83=InvoiceNo,IF(ItemCode&lt;&gt;$D$5,ROW(ItemCode)-1)),COUNTA($E$6:AF$6)))),"")</f>
        <v/>
      </c>
      <c r="AG83" t="str">
        <f t="array" ref="AG83">IFERROR(IF(SUM((InvoiceNo=$D83)*1)&lt;COUNTA($E$6:AG$6),"",INDEX(ItemCode,SMALL(IF($D83=InvoiceNo,IF(ItemCode&lt;&gt;$D$5,ROW(ItemCode)-1)),COUNTA($E$6:AG$6)))),"")</f>
        <v/>
      </c>
      <c r="AH83" t="str">
        <f t="array" ref="AH83">IFERROR(IF(SUM((InvoiceNo=$D83)*1)&lt;COUNTA($E$6:AH$6),"",INDEX(ItemCode,SMALL(IF($D83=InvoiceNo,IF(ItemCode&lt;&gt;$D$5,ROW(ItemCode)-1)),COUNTA($E$6:AH$6)))),"")</f>
        <v/>
      </c>
      <c r="AI83" t="str">
        <f t="array" ref="AI83">IFERROR(IF(SUM((InvoiceNo=$D83)*1)&lt;COUNTA($E$6:AI$6),"",INDEX(ItemCode,SMALL(IF($D83=InvoiceNo,IF(ItemCode&lt;&gt;$D$5,ROW(ItemCode)-1)),COUNTA($E$6:AI$6)))),"")</f>
        <v/>
      </c>
      <c r="AJ83" t="str">
        <f t="array" ref="AJ83">IFERROR(IF(SUM((InvoiceNo=$D83)*1)&lt;COUNTA($E$6:AJ$6),"",INDEX(ItemCode,SMALL(IF($D83=InvoiceNo,IF(ItemCode&lt;&gt;$D$5,ROW(ItemCode)-1)),COUNTA($E$6:AJ$6)))),"")</f>
        <v/>
      </c>
      <c r="AK83" t="str">
        <f t="array" ref="AK83">IFERROR(IF(SUM((InvoiceNo=$D83)*1)&lt;COUNTA($E$6:AK$6),"",INDEX(ItemCode,SMALL(IF($D83=InvoiceNo,IF(ItemCode&lt;&gt;$D$5,ROW(ItemCode)-1)),COUNTA($E$6:AK$6)))),"")</f>
        <v/>
      </c>
      <c r="AL83" t="str">
        <f t="array" ref="AL83">IFERROR(IF(SUM((InvoiceNo=$D83)*1)&lt;COUNTA($E$6:AL$6),"",INDEX(ItemCode,SMALL(IF($D83=InvoiceNo,IF(ItemCode&lt;&gt;$D$5,ROW(ItemCode)-1)),COUNTA($E$6:AL$6)))),"")</f>
        <v/>
      </c>
      <c r="AM83" t="str">
        <f t="array" ref="AM83">IFERROR(IF(SUM((InvoiceNo=$D83)*1)&lt;COUNTA($E$6:AM$6),"",INDEX(ItemCode,SMALL(IF($D83=InvoiceNo,IF(ItemCode&lt;&gt;$D$5,ROW(ItemCode)-1)),COUNTA($E$6:AM$6)))),"")</f>
        <v/>
      </c>
      <c r="AN83" t="str">
        <f t="array" ref="AN83">IFERROR(IF(SUM((InvoiceNo=$D83)*1)&lt;COUNTA($E$6:AN$6),"",INDEX(ItemCode,SMALL(IF($D83=InvoiceNo,IF(ItemCode&lt;&gt;$D$5,ROW(ItemCode)-1)),COUNTA($E$6:AN$6)))),"")</f>
        <v/>
      </c>
      <c r="AO83" t="str">
        <f t="array" ref="AO83">IFERROR(IF(SUM((InvoiceNo=$D83)*1)&lt;COUNTA($E$6:AO$6),"",INDEX(ItemCode,SMALL(IF($D83=InvoiceNo,IF(ItemCode&lt;&gt;$D$5,ROW(ItemCode)-1)),COUNTA($E$6:AO$6)))),"")</f>
        <v/>
      </c>
      <c r="AP83" t="str">
        <f t="array" ref="AP83">IFERROR(IF(SUM((InvoiceNo=$D83)*1)&lt;COUNTA($E$6:AP$6),"",INDEX(ItemCode,SMALL(IF($D83=InvoiceNo,IF(ItemCode&lt;&gt;$D$5,ROW(ItemCode)-1)),COUNTA($E$6:AP$6)))),"")</f>
        <v/>
      </c>
      <c r="AQ83" t="str">
        <f t="array" ref="AQ83">IFERROR(IF(SUM((InvoiceNo=$D83)*1)&lt;COUNTA($E$6:AQ$6),"",INDEX(ItemCode,SMALL(IF($D83=InvoiceNo,IF(ItemCode&lt;&gt;$D$5,ROW(ItemCode)-1)),COUNTA($E$6:AQ$6)))),"")</f>
        <v/>
      </c>
      <c r="AR83" t="str">
        <f t="array" ref="AR83">IFERROR(IF(SUM((InvoiceNo=$D83)*1)&lt;COUNTA($E$6:AR$6),"",INDEX(ItemCode,SMALL(IF($D83=InvoiceNo,IF(ItemCode&lt;&gt;$D$5,ROW(ItemCode)-1)),COUNTA($E$6:AR$6)))),"")</f>
        <v/>
      </c>
    </row>
    <row r="84" spans="2:44" x14ac:dyDescent="0.55000000000000004">
      <c r="B84" t="str">
        <f t="array" ref="B84">IF(D84="","",INDEX(BillToName,MATCH(D84,InvoiceBill,0)))</f>
        <v/>
      </c>
      <c r="C84" t="str">
        <f t="array" ref="C84">IF(B84="","",SUM((B84=CustName)*(ItemCode='Model 1'!$D$5)*1))</f>
        <v/>
      </c>
      <c r="D84" t="str">
        <f t="array" ref="D84">IFERROR(INDEX(InvoiceNo,SMALL(IF(ItemCode=$D$5,ROW(InvoiceNo)-1),ROW(78:78))),"")</f>
        <v/>
      </c>
      <c r="E84" t="str">
        <f t="array" ref="E84">IFERROR(IF(SUM((InvoiceNo=$D84)*1)&lt;COUNTA($E$6:E$6),"",INDEX(ItemCode,SMALL(IF($D84=InvoiceNo,IF(ItemCode&lt;&gt;$D$5,ROW(ItemCode)-1)),COUNTA($E$6:E$6)))),"")</f>
        <v/>
      </c>
      <c r="F84" t="str">
        <f t="array" ref="F84">IFERROR(IF(SUM((InvoiceNo=$D84)*1)&lt;COUNTA($E$6:F$6),"",INDEX(ItemCode,SMALL(IF($D84=InvoiceNo,IF(ItemCode&lt;&gt;$D$5,ROW(ItemCode)-1)),COUNTA($E$6:F$6)))),"")</f>
        <v/>
      </c>
      <c r="G84" t="str">
        <f t="array" ref="G84">IFERROR(IF(SUM((InvoiceNo=$D84)*1)&lt;COUNTA($E$6:G$6),"",INDEX(ItemCode,SMALL(IF($D84=InvoiceNo,IF(ItemCode&lt;&gt;$D$5,ROW(ItemCode)-1)),COUNTA($E$6:G$6)))),"")</f>
        <v/>
      </c>
      <c r="H84" t="str">
        <f t="array" ref="H84">IFERROR(IF(SUM((InvoiceNo=$D84)*1)&lt;COUNTA($E$6:H$6),"",INDEX(ItemCode,SMALL(IF($D84=InvoiceNo,IF(ItemCode&lt;&gt;$D$5,ROW(ItemCode)-1)),COUNTA($E$6:H$6)))),"")</f>
        <v/>
      </c>
      <c r="I84" t="str">
        <f t="array" ref="I84">IFERROR(IF(SUM((InvoiceNo=$D84)*1)&lt;COUNTA($E$6:I$6),"",INDEX(ItemCode,SMALL(IF($D84=InvoiceNo,IF(ItemCode&lt;&gt;$D$5,ROW(ItemCode)-1)),COUNTA($E$6:I$6)))),"")</f>
        <v/>
      </c>
      <c r="J84" t="str">
        <f t="array" ref="J84">IFERROR(IF(SUM((InvoiceNo=$D84)*1)&lt;COUNTA($E$6:J$6),"",INDEX(ItemCode,SMALL(IF($D84=InvoiceNo,IF(ItemCode&lt;&gt;$D$5,ROW(ItemCode)-1)),COUNTA($E$6:J$6)))),"")</f>
        <v/>
      </c>
      <c r="K84" t="str">
        <f t="array" ref="K84">IFERROR(IF(SUM((InvoiceNo=$D84)*1)&lt;COUNTA($E$6:K$6),"",INDEX(ItemCode,SMALL(IF($D84=InvoiceNo,IF(ItemCode&lt;&gt;$D$5,ROW(ItemCode)-1)),COUNTA($E$6:K$6)))),"")</f>
        <v/>
      </c>
      <c r="L84" t="str">
        <f t="array" ref="L84">IFERROR(IF(SUM((InvoiceNo=$D84)*1)&lt;COUNTA($E$6:L$6),"",INDEX(ItemCode,SMALL(IF($D84=InvoiceNo,IF(ItemCode&lt;&gt;$D$5,ROW(ItemCode)-1)),COUNTA($E$6:L$6)))),"")</f>
        <v/>
      </c>
      <c r="M84" t="str">
        <f t="array" ref="M84">IFERROR(IF(SUM((InvoiceNo=$D84)*1)&lt;COUNTA($E$6:M$6),"",INDEX(ItemCode,SMALL(IF($D84=InvoiceNo,IF(ItemCode&lt;&gt;$D$5,ROW(ItemCode)-1)),COUNTA($E$6:M$6)))),"")</f>
        <v/>
      </c>
      <c r="N84" t="str">
        <f t="array" ref="N84">IFERROR(IF(SUM((InvoiceNo=$D84)*1)&lt;COUNTA($E$6:N$6),"",INDEX(ItemCode,SMALL(IF($D84=InvoiceNo,IF(ItemCode&lt;&gt;$D$5,ROW(ItemCode)-1)),COUNTA($E$6:N$6)))),"")</f>
        <v/>
      </c>
      <c r="O84" t="str">
        <f t="array" ref="O84">IFERROR(IF(SUM((InvoiceNo=$D84)*1)&lt;COUNTA($E$6:O$6),"",INDEX(ItemCode,SMALL(IF($D84=InvoiceNo,IF(ItemCode&lt;&gt;$D$5,ROW(ItemCode)-1)),COUNTA($E$6:O$6)))),"")</f>
        <v/>
      </c>
      <c r="P84" t="str">
        <f t="array" ref="P84">IFERROR(IF(SUM((InvoiceNo=$D84)*1)&lt;COUNTA($E$6:P$6),"",INDEX(ItemCode,SMALL(IF($D84=InvoiceNo,IF(ItemCode&lt;&gt;$D$5,ROW(ItemCode)-1)),COUNTA($E$6:P$6)))),"")</f>
        <v/>
      </c>
      <c r="Q84" t="str">
        <f t="array" ref="Q84">IFERROR(IF(SUM((InvoiceNo=$D84)*1)&lt;COUNTA($E$6:Q$6),"",INDEX(ItemCode,SMALL(IF($D84=InvoiceNo,IF(ItemCode&lt;&gt;$D$5,ROW(ItemCode)-1)),COUNTA($E$6:Q$6)))),"")</f>
        <v/>
      </c>
      <c r="R84" t="str">
        <f t="array" ref="R84">IFERROR(IF(SUM((InvoiceNo=$D84)*1)&lt;COUNTA($E$6:R$6),"",INDEX(ItemCode,SMALL(IF($D84=InvoiceNo,IF(ItemCode&lt;&gt;$D$5,ROW(ItemCode)-1)),COUNTA($E$6:R$6)))),"")</f>
        <v/>
      </c>
      <c r="S84" t="str">
        <f t="array" ref="S84">IFERROR(IF(SUM((InvoiceNo=$D84)*1)&lt;COUNTA($E$6:S$6),"",INDEX(ItemCode,SMALL(IF($D84=InvoiceNo,IF(ItemCode&lt;&gt;$D$5,ROW(ItemCode)-1)),COUNTA($E$6:S$6)))),"")</f>
        <v/>
      </c>
      <c r="T84" t="str">
        <f t="array" ref="T84">IFERROR(IF(SUM((InvoiceNo=$D84)*1)&lt;COUNTA($E$6:T$6),"",INDEX(ItemCode,SMALL(IF($D84=InvoiceNo,IF(ItemCode&lt;&gt;$D$5,ROW(ItemCode)-1)),COUNTA($E$6:T$6)))),"")</f>
        <v/>
      </c>
      <c r="U84" t="str">
        <f t="array" ref="U84">IFERROR(IF(SUM((InvoiceNo=$D84)*1)&lt;COUNTA($E$6:U$6),"",INDEX(ItemCode,SMALL(IF($D84=InvoiceNo,IF(ItemCode&lt;&gt;$D$5,ROW(ItemCode)-1)),COUNTA($E$6:U$6)))),"")</f>
        <v/>
      </c>
      <c r="V84" t="str">
        <f t="array" ref="V84">IFERROR(IF(SUM((InvoiceNo=$D84)*1)&lt;COUNTA($E$6:V$6),"",INDEX(ItemCode,SMALL(IF($D84=InvoiceNo,IF(ItemCode&lt;&gt;$D$5,ROW(ItemCode)-1)),COUNTA($E$6:V$6)))),"")</f>
        <v/>
      </c>
      <c r="W84" t="str">
        <f t="array" ref="W84">IFERROR(IF(SUM((InvoiceNo=$D84)*1)&lt;COUNTA($E$6:W$6),"",INDEX(ItemCode,SMALL(IF($D84=InvoiceNo,IF(ItemCode&lt;&gt;$D$5,ROW(ItemCode)-1)),COUNTA($E$6:W$6)))),"")</f>
        <v/>
      </c>
      <c r="X84" t="str">
        <f t="array" ref="X84">IFERROR(IF(SUM((InvoiceNo=$D84)*1)&lt;COUNTA($E$6:X$6),"",INDEX(ItemCode,SMALL(IF($D84=InvoiceNo,IF(ItemCode&lt;&gt;$D$5,ROW(ItemCode)-1)),COUNTA($E$6:X$6)))),"")</f>
        <v/>
      </c>
      <c r="Y84" t="str">
        <f t="array" ref="Y84">IFERROR(IF(SUM((InvoiceNo=$D84)*1)&lt;COUNTA($E$6:Y$6),"",INDEX(ItemCode,SMALL(IF($D84=InvoiceNo,IF(ItemCode&lt;&gt;$D$5,ROW(ItemCode)-1)),COUNTA($E$6:Y$6)))),"")</f>
        <v/>
      </c>
      <c r="Z84" t="str">
        <f t="array" ref="Z84">IFERROR(IF(SUM((InvoiceNo=$D84)*1)&lt;COUNTA($E$6:Z$6),"",INDEX(ItemCode,SMALL(IF($D84=InvoiceNo,IF(ItemCode&lt;&gt;$D$5,ROW(ItemCode)-1)),COUNTA($E$6:Z$6)))),"")</f>
        <v/>
      </c>
      <c r="AA84" t="str">
        <f t="array" ref="AA84">IFERROR(IF(SUM((InvoiceNo=$D84)*1)&lt;COUNTA($E$6:AA$6),"",INDEX(ItemCode,SMALL(IF($D84=InvoiceNo,IF(ItemCode&lt;&gt;$D$5,ROW(ItemCode)-1)),COUNTA($E$6:AA$6)))),"")</f>
        <v/>
      </c>
      <c r="AB84" t="str">
        <f t="array" ref="AB84">IFERROR(IF(SUM((InvoiceNo=$D84)*1)&lt;COUNTA($E$6:AB$6),"",INDEX(ItemCode,SMALL(IF($D84=InvoiceNo,IF(ItemCode&lt;&gt;$D$5,ROW(ItemCode)-1)),COUNTA($E$6:AB$6)))),"")</f>
        <v/>
      </c>
      <c r="AC84" t="str">
        <f t="array" ref="AC84">IFERROR(IF(SUM((InvoiceNo=$D84)*1)&lt;COUNTA($E$6:AC$6),"",INDEX(ItemCode,SMALL(IF($D84=InvoiceNo,IF(ItemCode&lt;&gt;$D$5,ROW(ItemCode)-1)),COUNTA($E$6:AC$6)))),"")</f>
        <v/>
      </c>
      <c r="AD84" t="str">
        <f t="array" ref="AD84">IFERROR(IF(SUM((InvoiceNo=$D84)*1)&lt;COUNTA($E$6:AD$6),"",INDEX(ItemCode,SMALL(IF($D84=InvoiceNo,IF(ItemCode&lt;&gt;$D$5,ROW(ItemCode)-1)),COUNTA($E$6:AD$6)))),"")</f>
        <v/>
      </c>
      <c r="AE84" t="str">
        <f t="array" ref="AE84">IFERROR(IF(SUM((InvoiceNo=$D84)*1)&lt;COUNTA($E$6:AE$6),"",INDEX(ItemCode,SMALL(IF($D84=InvoiceNo,IF(ItemCode&lt;&gt;$D$5,ROW(ItemCode)-1)),COUNTA($E$6:AE$6)))),"")</f>
        <v/>
      </c>
      <c r="AF84" t="str">
        <f t="array" ref="AF84">IFERROR(IF(SUM((InvoiceNo=$D84)*1)&lt;COUNTA($E$6:AF$6),"",INDEX(ItemCode,SMALL(IF($D84=InvoiceNo,IF(ItemCode&lt;&gt;$D$5,ROW(ItemCode)-1)),COUNTA($E$6:AF$6)))),"")</f>
        <v/>
      </c>
      <c r="AG84" t="str">
        <f t="array" ref="AG84">IFERROR(IF(SUM((InvoiceNo=$D84)*1)&lt;COUNTA($E$6:AG$6),"",INDEX(ItemCode,SMALL(IF($D84=InvoiceNo,IF(ItemCode&lt;&gt;$D$5,ROW(ItemCode)-1)),COUNTA($E$6:AG$6)))),"")</f>
        <v/>
      </c>
      <c r="AH84" t="str">
        <f t="array" ref="AH84">IFERROR(IF(SUM((InvoiceNo=$D84)*1)&lt;COUNTA($E$6:AH$6),"",INDEX(ItemCode,SMALL(IF($D84=InvoiceNo,IF(ItemCode&lt;&gt;$D$5,ROW(ItemCode)-1)),COUNTA($E$6:AH$6)))),"")</f>
        <v/>
      </c>
      <c r="AI84" t="str">
        <f t="array" ref="AI84">IFERROR(IF(SUM((InvoiceNo=$D84)*1)&lt;COUNTA($E$6:AI$6),"",INDEX(ItemCode,SMALL(IF($D84=InvoiceNo,IF(ItemCode&lt;&gt;$D$5,ROW(ItemCode)-1)),COUNTA($E$6:AI$6)))),"")</f>
        <v/>
      </c>
      <c r="AJ84" t="str">
        <f t="array" ref="AJ84">IFERROR(IF(SUM((InvoiceNo=$D84)*1)&lt;COUNTA($E$6:AJ$6),"",INDEX(ItemCode,SMALL(IF($D84=InvoiceNo,IF(ItemCode&lt;&gt;$D$5,ROW(ItemCode)-1)),COUNTA($E$6:AJ$6)))),"")</f>
        <v/>
      </c>
      <c r="AK84" t="str">
        <f t="array" ref="AK84">IFERROR(IF(SUM((InvoiceNo=$D84)*1)&lt;COUNTA($E$6:AK$6),"",INDEX(ItemCode,SMALL(IF($D84=InvoiceNo,IF(ItemCode&lt;&gt;$D$5,ROW(ItemCode)-1)),COUNTA($E$6:AK$6)))),"")</f>
        <v/>
      </c>
      <c r="AL84" t="str">
        <f t="array" ref="AL84">IFERROR(IF(SUM((InvoiceNo=$D84)*1)&lt;COUNTA($E$6:AL$6),"",INDEX(ItemCode,SMALL(IF($D84=InvoiceNo,IF(ItemCode&lt;&gt;$D$5,ROW(ItemCode)-1)),COUNTA($E$6:AL$6)))),"")</f>
        <v/>
      </c>
      <c r="AM84" t="str">
        <f t="array" ref="AM84">IFERROR(IF(SUM((InvoiceNo=$D84)*1)&lt;COUNTA($E$6:AM$6),"",INDEX(ItemCode,SMALL(IF($D84=InvoiceNo,IF(ItemCode&lt;&gt;$D$5,ROW(ItemCode)-1)),COUNTA($E$6:AM$6)))),"")</f>
        <v/>
      </c>
      <c r="AN84" t="str">
        <f t="array" ref="AN84">IFERROR(IF(SUM((InvoiceNo=$D84)*1)&lt;COUNTA($E$6:AN$6),"",INDEX(ItemCode,SMALL(IF($D84=InvoiceNo,IF(ItemCode&lt;&gt;$D$5,ROW(ItemCode)-1)),COUNTA($E$6:AN$6)))),"")</f>
        <v/>
      </c>
      <c r="AO84" t="str">
        <f t="array" ref="AO84">IFERROR(IF(SUM((InvoiceNo=$D84)*1)&lt;COUNTA($E$6:AO$6),"",INDEX(ItemCode,SMALL(IF($D84=InvoiceNo,IF(ItemCode&lt;&gt;$D$5,ROW(ItemCode)-1)),COUNTA($E$6:AO$6)))),"")</f>
        <v/>
      </c>
      <c r="AP84" t="str">
        <f t="array" ref="AP84">IFERROR(IF(SUM((InvoiceNo=$D84)*1)&lt;COUNTA($E$6:AP$6),"",INDEX(ItemCode,SMALL(IF($D84=InvoiceNo,IF(ItemCode&lt;&gt;$D$5,ROW(ItemCode)-1)),COUNTA($E$6:AP$6)))),"")</f>
        <v/>
      </c>
      <c r="AQ84" t="str">
        <f t="array" ref="AQ84">IFERROR(IF(SUM((InvoiceNo=$D84)*1)&lt;COUNTA($E$6:AQ$6),"",INDEX(ItemCode,SMALL(IF($D84=InvoiceNo,IF(ItemCode&lt;&gt;$D$5,ROW(ItemCode)-1)),COUNTA($E$6:AQ$6)))),"")</f>
        <v/>
      </c>
      <c r="AR84" t="str">
        <f t="array" ref="AR84">IFERROR(IF(SUM((InvoiceNo=$D84)*1)&lt;COUNTA($E$6:AR$6),"",INDEX(ItemCode,SMALL(IF($D84=InvoiceNo,IF(ItemCode&lt;&gt;$D$5,ROW(ItemCode)-1)),COUNTA($E$6:AR$6)))),"")</f>
        <v/>
      </c>
    </row>
    <row r="85" spans="2:44" x14ac:dyDescent="0.55000000000000004">
      <c r="B85" t="str">
        <f t="array" ref="B85">IF(D85="","",INDEX(BillToName,MATCH(D85,InvoiceBill,0)))</f>
        <v/>
      </c>
      <c r="C85" t="str">
        <f t="array" ref="C85">IF(B85="","",SUM((B85=CustName)*(ItemCode='Model 1'!$D$5)*1))</f>
        <v/>
      </c>
      <c r="D85" t="str">
        <f t="array" ref="D85">IFERROR(INDEX(InvoiceNo,SMALL(IF(ItemCode=$D$5,ROW(InvoiceNo)-1),ROW(79:79))),"")</f>
        <v/>
      </c>
      <c r="E85" t="str">
        <f t="array" ref="E85">IFERROR(IF(SUM((InvoiceNo=$D85)*1)&lt;COUNTA($E$6:E$6),"",INDEX(ItemCode,SMALL(IF($D85=InvoiceNo,IF(ItemCode&lt;&gt;$D$5,ROW(ItemCode)-1)),COUNTA($E$6:E$6)))),"")</f>
        <v/>
      </c>
      <c r="F85" t="str">
        <f t="array" ref="F85">IFERROR(IF(SUM((InvoiceNo=$D85)*1)&lt;COUNTA($E$6:F$6),"",INDEX(ItemCode,SMALL(IF($D85=InvoiceNo,IF(ItemCode&lt;&gt;$D$5,ROW(ItemCode)-1)),COUNTA($E$6:F$6)))),"")</f>
        <v/>
      </c>
      <c r="G85" t="str">
        <f t="array" ref="G85">IFERROR(IF(SUM((InvoiceNo=$D85)*1)&lt;COUNTA($E$6:G$6),"",INDEX(ItemCode,SMALL(IF($D85=InvoiceNo,IF(ItemCode&lt;&gt;$D$5,ROW(ItemCode)-1)),COUNTA($E$6:G$6)))),"")</f>
        <v/>
      </c>
      <c r="H85" t="str">
        <f t="array" ref="H85">IFERROR(IF(SUM((InvoiceNo=$D85)*1)&lt;COUNTA($E$6:H$6),"",INDEX(ItemCode,SMALL(IF($D85=InvoiceNo,IF(ItemCode&lt;&gt;$D$5,ROW(ItemCode)-1)),COUNTA($E$6:H$6)))),"")</f>
        <v/>
      </c>
      <c r="I85" t="str">
        <f t="array" ref="I85">IFERROR(IF(SUM((InvoiceNo=$D85)*1)&lt;COUNTA($E$6:I$6),"",INDEX(ItemCode,SMALL(IF($D85=InvoiceNo,IF(ItemCode&lt;&gt;$D$5,ROW(ItemCode)-1)),COUNTA($E$6:I$6)))),"")</f>
        <v/>
      </c>
      <c r="J85" t="str">
        <f t="array" ref="J85">IFERROR(IF(SUM((InvoiceNo=$D85)*1)&lt;COUNTA($E$6:J$6),"",INDEX(ItemCode,SMALL(IF($D85=InvoiceNo,IF(ItemCode&lt;&gt;$D$5,ROW(ItemCode)-1)),COUNTA($E$6:J$6)))),"")</f>
        <v/>
      </c>
      <c r="K85" t="str">
        <f t="array" ref="K85">IFERROR(IF(SUM((InvoiceNo=$D85)*1)&lt;COUNTA($E$6:K$6),"",INDEX(ItemCode,SMALL(IF($D85=InvoiceNo,IF(ItemCode&lt;&gt;$D$5,ROW(ItemCode)-1)),COUNTA($E$6:K$6)))),"")</f>
        <v/>
      </c>
      <c r="L85" t="str">
        <f t="array" ref="L85">IFERROR(IF(SUM((InvoiceNo=$D85)*1)&lt;COUNTA($E$6:L$6),"",INDEX(ItemCode,SMALL(IF($D85=InvoiceNo,IF(ItemCode&lt;&gt;$D$5,ROW(ItemCode)-1)),COUNTA($E$6:L$6)))),"")</f>
        <v/>
      </c>
      <c r="M85" t="str">
        <f t="array" ref="M85">IFERROR(IF(SUM((InvoiceNo=$D85)*1)&lt;COUNTA($E$6:M$6),"",INDEX(ItemCode,SMALL(IF($D85=InvoiceNo,IF(ItemCode&lt;&gt;$D$5,ROW(ItemCode)-1)),COUNTA($E$6:M$6)))),"")</f>
        <v/>
      </c>
      <c r="N85" t="str">
        <f t="array" ref="N85">IFERROR(IF(SUM((InvoiceNo=$D85)*1)&lt;COUNTA($E$6:N$6),"",INDEX(ItemCode,SMALL(IF($D85=InvoiceNo,IF(ItemCode&lt;&gt;$D$5,ROW(ItemCode)-1)),COUNTA($E$6:N$6)))),"")</f>
        <v/>
      </c>
      <c r="O85" t="str">
        <f t="array" ref="O85">IFERROR(IF(SUM((InvoiceNo=$D85)*1)&lt;COUNTA($E$6:O$6),"",INDEX(ItemCode,SMALL(IF($D85=InvoiceNo,IF(ItemCode&lt;&gt;$D$5,ROW(ItemCode)-1)),COUNTA($E$6:O$6)))),"")</f>
        <v/>
      </c>
      <c r="P85" t="str">
        <f t="array" ref="P85">IFERROR(IF(SUM((InvoiceNo=$D85)*1)&lt;COUNTA($E$6:P$6),"",INDEX(ItemCode,SMALL(IF($D85=InvoiceNo,IF(ItemCode&lt;&gt;$D$5,ROW(ItemCode)-1)),COUNTA($E$6:P$6)))),"")</f>
        <v/>
      </c>
      <c r="Q85" t="str">
        <f t="array" ref="Q85">IFERROR(IF(SUM((InvoiceNo=$D85)*1)&lt;COUNTA($E$6:Q$6),"",INDEX(ItemCode,SMALL(IF($D85=InvoiceNo,IF(ItemCode&lt;&gt;$D$5,ROW(ItemCode)-1)),COUNTA($E$6:Q$6)))),"")</f>
        <v/>
      </c>
      <c r="R85" t="str">
        <f t="array" ref="R85">IFERROR(IF(SUM((InvoiceNo=$D85)*1)&lt;COUNTA($E$6:R$6),"",INDEX(ItemCode,SMALL(IF($D85=InvoiceNo,IF(ItemCode&lt;&gt;$D$5,ROW(ItemCode)-1)),COUNTA($E$6:R$6)))),"")</f>
        <v/>
      </c>
      <c r="S85" t="str">
        <f t="array" ref="S85">IFERROR(IF(SUM((InvoiceNo=$D85)*1)&lt;COUNTA($E$6:S$6),"",INDEX(ItemCode,SMALL(IF($D85=InvoiceNo,IF(ItemCode&lt;&gt;$D$5,ROW(ItemCode)-1)),COUNTA($E$6:S$6)))),"")</f>
        <v/>
      </c>
      <c r="T85" t="str">
        <f t="array" ref="T85">IFERROR(IF(SUM((InvoiceNo=$D85)*1)&lt;COUNTA($E$6:T$6),"",INDEX(ItemCode,SMALL(IF($D85=InvoiceNo,IF(ItemCode&lt;&gt;$D$5,ROW(ItemCode)-1)),COUNTA($E$6:T$6)))),"")</f>
        <v/>
      </c>
      <c r="U85" t="str">
        <f t="array" ref="U85">IFERROR(IF(SUM((InvoiceNo=$D85)*1)&lt;COUNTA($E$6:U$6),"",INDEX(ItemCode,SMALL(IF($D85=InvoiceNo,IF(ItemCode&lt;&gt;$D$5,ROW(ItemCode)-1)),COUNTA($E$6:U$6)))),"")</f>
        <v/>
      </c>
      <c r="V85" t="str">
        <f t="array" ref="V85">IFERROR(IF(SUM((InvoiceNo=$D85)*1)&lt;COUNTA($E$6:V$6),"",INDEX(ItemCode,SMALL(IF($D85=InvoiceNo,IF(ItemCode&lt;&gt;$D$5,ROW(ItemCode)-1)),COUNTA($E$6:V$6)))),"")</f>
        <v/>
      </c>
      <c r="W85" t="str">
        <f t="array" ref="W85">IFERROR(IF(SUM((InvoiceNo=$D85)*1)&lt;COUNTA($E$6:W$6),"",INDEX(ItemCode,SMALL(IF($D85=InvoiceNo,IF(ItemCode&lt;&gt;$D$5,ROW(ItemCode)-1)),COUNTA($E$6:W$6)))),"")</f>
        <v/>
      </c>
      <c r="X85" t="str">
        <f t="array" ref="X85">IFERROR(IF(SUM((InvoiceNo=$D85)*1)&lt;COUNTA($E$6:X$6),"",INDEX(ItemCode,SMALL(IF($D85=InvoiceNo,IF(ItemCode&lt;&gt;$D$5,ROW(ItemCode)-1)),COUNTA($E$6:X$6)))),"")</f>
        <v/>
      </c>
      <c r="Y85" t="str">
        <f t="array" ref="Y85">IFERROR(IF(SUM((InvoiceNo=$D85)*1)&lt;COUNTA($E$6:Y$6),"",INDEX(ItemCode,SMALL(IF($D85=InvoiceNo,IF(ItemCode&lt;&gt;$D$5,ROW(ItemCode)-1)),COUNTA($E$6:Y$6)))),"")</f>
        <v/>
      </c>
      <c r="Z85" t="str">
        <f t="array" ref="Z85">IFERROR(IF(SUM((InvoiceNo=$D85)*1)&lt;COUNTA($E$6:Z$6),"",INDEX(ItemCode,SMALL(IF($D85=InvoiceNo,IF(ItemCode&lt;&gt;$D$5,ROW(ItemCode)-1)),COUNTA($E$6:Z$6)))),"")</f>
        <v/>
      </c>
      <c r="AA85" t="str">
        <f t="array" ref="AA85">IFERROR(IF(SUM((InvoiceNo=$D85)*1)&lt;COUNTA($E$6:AA$6),"",INDEX(ItemCode,SMALL(IF($D85=InvoiceNo,IF(ItemCode&lt;&gt;$D$5,ROW(ItemCode)-1)),COUNTA($E$6:AA$6)))),"")</f>
        <v/>
      </c>
      <c r="AB85" t="str">
        <f t="array" ref="AB85">IFERROR(IF(SUM((InvoiceNo=$D85)*1)&lt;COUNTA($E$6:AB$6),"",INDEX(ItemCode,SMALL(IF($D85=InvoiceNo,IF(ItemCode&lt;&gt;$D$5,ROW(ItemCode)-1)),COUNTA($E$6:AB$6)))),"")</f>
        <v/>
      </c>
      <c r="AC85" t="str">
        <f t="array" ref="AC85">IFERROR(IF(SUM((InvoiceNo=$D85)*1)&lt;COUNTA($E$6:AC$6),"",INDEX(ItemCode,SMALL(IF($D85=InvoiceNo,IF(ItemCode&lt;&gt;$D$5,ROW(ItemCode)-1)),COUNTA($E$6:AC$6)))),"")</f>
        <v/>
      </c>
      <c r="AD85" t="str">
        <f t="array" ref="AD85">IFERROR(IF(SUM((InvoiceNo=$D85)*1)&lt;COUNTA($E$6:AD$6),"",INDEX(ItemCode,SMALL(IF($D85=InvoiceNo,IF(ItemCode&lt;&gt;$D$5,ROW(ItemCode)-1)),COUNTA($E$6:AD$6)))),"")</f>
        <v/>
      </c>
      <c r="AE85" t="str">
        <f t="array" ref="AE85">IFERROR(IF(SUM((InvoiceNo=$D85)*1)&lt;COUNTA($E$6:AE$6),"",INDEX(ItemCode,SMALL(IF($D85=InvoiceNo,IF(ItemCode&lt;&gt;$D$5,ROW(ItemCode)-1)),COUNTA($E$6:AE$6)))),"")</f>
        <v/>
      </c>
      <c r="AF85" t="str">
        <f t="array" ref="AF85">IFERROR(IF(SUM((InvoiceNo=$D85)*1)&lt;COUNTA($E$6:AF$6),"",INDEX(ItemCode,SMALL(IF($D85=InvoiceNo,IF(ItemCode&lt;&gt;$D$5,ROW(ItemCode)-1)),COUNTA($E$6:AF$6)))),"")</f>
        <v/>
      </c>
      <c r="AG85" t="str">
        <f t="array" ref="AG85">IFERROR(IF(SUM((InvoiceNo=$D85)*1)&lt;COUNTA($E$6:AG$6),"",INDEX(ItemCode,SMALL(IF($D85=InvoiceNo,IF(ItemCode&lt;&gt;$D$5,ROW(ItemCode)-1)),COUNTA($E$6:AG$6)))),"")</f>
        <v/>
      </c>
      <c r="AH85" t="str">
        <f t="array" ref="AH85">IFERROR(IF(SUM((InvoiceNo=$D85)*1)&lt;COUNTA($E$6:AH$6),"",INDEX(ItemCode,SMALL(IF($D85=InvoiceNo,IF(ItemCode&lt;&gt;$D$5,ROW(ItemCode)-1)),COUNTA($E$6:AH$6)))),"")</f>
        <v/>
      </c>
      <c r="AI85" t="str">
        <f t="array" ref="AI85">IFERROR(IF(SUM((InvoiceNo=$D85)*1)&lt;COUNTA($E$6:AI$6),"",INDEX(ItemCode,SMALL(IF($D85=InvoiceNo,IF(ItemCode&lt;&gt;$D$5,ROW(ItemCode)-1)),COUNTA($E$6:AI$6)))),"")</f>
        <v/>
      </c>
      <c r="AJ85" t="str">
        <f t="array" ref="AJ85">IFERROR(IF(SUM((InvoiceNo=$D85)*1)&lt;COUNTA($E$6:AJ$6),"",INDEX(ItemCode,SMALL(IF($D85=InvoiceNo,IF(ItemCode&lt;&gt;$D$5,ROW(ItemCode)-1)),COUNTA($E$6:AJ$6)))),"")</f>
        <v/>
      </c>
      <c r="AK85" t="str">
        <f t="array" ref="AK85">IFERROR(IF(SUM((InvoiceNo=$D85)*1)&lt;COUNTA($E$6:AK$6),"",INDEX(ItemCode,SMALL(IF($D85=InvoiceNo,IF(ItemCode&lt;&gt;$D$5,ROW(ItemCode)-1)),COUNTA($E$6:AK$6)))),"")</f>
        <v/>
      </c>
      <c r="AL85" t="str">
        <f t="array" ref="AL85">IFERROR(IF(SUM((InvoiceNo=$D85)*1)&lt;COUNTA($E$6:AL$6),"",INDEX(ItemCode,SMALL(IF($D85=InvoiceNo,IF(ItemCode&lt;&gt;$D$5,ROW(ItemCode)-1)),COUNTA($E$6:AL$6)))),"")</f>
        <v/>
      </c>
      <c r="AM85" t="str">
        <f t="array" ref="AM85">IFERROR(IF(SUM((InvoiceNo=$D85)*1)&lt;COUNTA($E$6:AM$6),"",INDEX(ItemCode,SMALL(IF($D85=InvoiceNo,IF(ItemCode&lt;&gt;$D$5,ROW(ItemCode)-1)),COUNTA($E$6:AM$6)))),"")</f>
        <v/>
      </c>
      <c r="AN85" t="str">
        <f t="array" ref="AN85">IFERROR(IF(SUM((InvoiceNo=$D85)*1)&lt;COUNTA($E$6:AN$6),"",INDEX(ItemCode,SMALL(IF($D85=InvoiceNo,IF(ItemCode&lt;&gt;$D$5,ROW(ItemCode)-1)),COUNTA($E$6:AN$6)))),"")</f>
        <v/>
      </c>
      <c r="AO85" t="str">
        <f t="array" ref="AO85">IFERROR(IF(SUM((InvoiceNo=$D85)*1)&lt;COUNTA($E$6:AO$6),"",INDEX(ItemCode,SMALL(IF($D85=InvoiceNo,IF(ItemCode&lt;&gt;$D$5,ROW(ItemCode)-1)),COUNTA($E$6:AO$6)))),"")</f>
        <v/>
      </c>
      <c r="AP85" t="str">
        <f t="array" ref="AP85">IFERROR(IF(SUM((InvoiceNo=$D85)*1)&lt;COUNTA($E$6:AP$6),"",INDEX(ItemCode,SMALL(IF($D85=InvoiceNo,IF(ItemCode&lt;&gt;$D$5,ROW(ItemCode)-1)),COUNTA($E$6:AP$6)))),"")</f>
        <v/>
      </c>
      <c r="AQ85" t="str">
        <f t="array" ref="AQ85">IFERROR(IF(SUM((InvoiceNo=$D85)*1)&lt;COUNTA($E$6:AQ$6),"",INDEX(ItemCode,SMALL(IF($D85=InvoiceNo,IF(ItemCode&lt;&gt;$D$5,ROW(ItemCode)-1)),COUNTA($E$6:AQ$6)))),"")</f>
        <v/>
      </c>
      <c r="AR85" t="str">
        <f t="array" ref="AR85">IFERROR(IF(SUM((InvoiceNo=$D85)*1)&lt;COUNTA($E$6:AR$6),"",INDEX(ItemCode,SMALL(IF($D85=InvoiceNo,IF(ItemCode&lt;&gt;$D$5,ROW(ItemCode)-1)),COUNTA($E$6:AR$6)))),"")</f>
        <v/>
      </c>
    </row>
    <row r="86" spans="2:44" x14ac:dyDescent="0.55000000000000004">
      <c r="B86" t="str">
        <f t="array" ref="B86">IF(D86="","",INDEX(BillToName,MATCH(D86,InvoiceBill,0)))</f>
        <v/>
      </c>
      <c r="C86" t="str">
        <f t="array" ref="C86">IF(B86="","",SUM((B86=CustName)*(ItemCode='Model 1'!$D$5)*1))</f>
        <v/>
      </c>
      <c r="D86" t="str">
        <f t="array" ref="D86">IFERROR(INDEX(InvoiceNo,SMALL(IF(ItemCode=$D$5,ROW(InvoiceNo)-1),ROW(80:80))),"")</f>
        <v/>
      </c>
      <c r="E86" t="str">
        <f t="array" ref="E86">IFERROR(IF(SUM((InvoiceNo=$D86)*1)&lt;COUNTA($E$6:E$6),"",INDEX(ItemCode,SMALL(IF($D86=InvoiceNo,IF(ItemCode&lt;&gt;$D$5,ROW(ItemCode)-1)),COUNTA($E$6:E$6)))),"")</f>
        <v/>
      </c>
      <c r="F86" t="str">
        <f t="array" ref="F86">IFERROR(IF(SUM((InvoiceNo=$D86)*1)&lt;COUNTA($E$6:F$6),"",INDEX(ItemCode,SMALL(IF($D86=InvoiceNo,IF(ItemCode&lt;&gt;$D$5,ROW(ItemCode)-1)),COUNTA($E$6:F$6)))),"")</f>
        <v/>
      </c>
      <c r="G86" t="str">
        <f t="array" ref="G86">IFERROR(IF(SUM((InvoiceNo=$D86)*1)&lt;COUNTA($E$6:G$6),"",INDEX(ItemCode,SMALL(IF($D86=InvoiceNo,IF(ItemCode&lt;&gt;$D$5,ROW(ItemCode)-1)),COUNTA($E$6:G$6)))),"")</f>
        <v/>
      </c>
      <c r="H86" t="str">
        <f t="array" ref="H86">IFERROR(IF(SUM((InvoiceNo=$D86)*1)&lt;COUNTA($E$6:H$6),"",INDEX(ItemCode,SMALL(IF($D86=InvoiceNo,IF(ItemCode&lt;&gt;$D$5,ROW(ItemCode)-1)),COUNTA($E$6:H$6)))),"")</f>
        <v/>
      </c>
      <c r="I86" t="str">
        <f t="array" ref="I86">IFERROR(IF(SUM((InvoiceNo=$D86)*1)&lt;COUNTA($E$6:I$6),"",INDEX(ItemCode,SMALL(IF($D86=InvoiceNo,IF(ItemCode&lt;&gt;$D$5,ROW(ItemCode)-1)),COUNTA($E$6:I$6)))),"")</f>
        <v/>
      </c>
      <c r="J86" t="str">
        <f t="array" ref="J86">IFERROR(IF(SUM((InvoiceNo=$D86)*1)&lt;COUNTA($E$6:J$6),"",INDEX(ItemCode,SMALL(IF($D86=InvoiceNo,IF(ItemCode&lt;&gt;$D$5,ROW(ItemCode)-1)),COUNTA($E$6:J$6)))),"")</f>
        <v/>
      </c>
      <c r="K86" t="str">
        <f t="array" ref="K86">IFERROR(IF(SUM((InvoiceNo=$D86)*1)&lt;COUNTA($E$6:K$6),"",INDEX(ItemCode,SMALL(IF($D86=InvoiceNo,IF(ItemCode&lt;&gt;$D$5,ROW(ItemCode)-1)),COUNTA($E$6:K$6)))),"")</f>
        <v/>
      </c>
      <c r="L86" t="str">
        <f t="array" ref="L86">IFERROR(IF(SUM((InvoiceNo=$D86)*1)&lt;COUNTA($E$6:L$6),"",INDEX(ItemCode,SMALL(IF($D86=InvoiceNo,IF(ItemCode&lt;&gt;$D$5,ROW(ItemCode)-1)),COUNTA($E$6:L$6)))),"")</f>
        <v/>
      </c>
      <c r="M86" t="str">
        <f t="array" ref="M86">IFERROR(IF(SUM((InvoiceNo=$D86)*1)&lt;COUNTA($E$6:M$6),"",INDEX(ItemCode,SMALL(IF($D86=InvoiceNo,IF(ItemCode&lt;&gt;$D$5,ROW(ItemCode)-1)),COUNTA($E$6:M$6)))),"")</f>
        <v/>
      </c>
      <c r="N86" t="str">
        <f t="array" ref="N86">IFERROR(IF(SUM((InvoiceNo=$D86)*1)&lt;COUNTA($E$6:N$6),"",INDEX(ItemCode,SMALL(IF($D86=InvoiceNo,IF(ItemCode&lt;&gt;$D$5,ROW(ItemCode)-1)),COUNTA($E$6:N$6)))),"")</f>
        <v/>
      </c>
      <c r="O86" t="str">
        <f t="array" ref="O86">IFERROR(IF(SUM((InvoiceNo=$D86)*1)&lt;COUNTA($E$6:O$6),"",INDEX(ItemCode,SMALL(IF($D86=InvoiceNo,IF(ItemCode&lt;&gt;$D$5,ROW(ItemCode)-1)),COUNTA($E$6:O$6)))),"")</f>
        <v/>
      </c>
      <c r="P86" t="str">
        <f t="array" ref="P86">IFERROR(IF(SUM((InvoiceNo=$D86)*1)&lt;COUNTA($E$6:P$6),"",INDEX(ItemCode,SMALL(IF($D86=InvoiceNo,IF(ItemCode&lt;&gt;$D$5,ROW(ItemCode)-1)),COUNTA($E$6:P$6)))),"")</f>
        <v/>
      </c>
      <c r="Q86" t="str">
        <f t="array" ref="Q86">IFERROR(IF(SUM((InvoiceNo=$D86)*1)&lt;COUNTA($E$6:Q$6),"",INDEX(ItemCode,SMALL(IF($D86=InvoiceNo,IF(ItemCode&lt;&gt;$D$5,ROW(ItemCode)-1)),COUNTA($E$6:Q$6)))),"")</f>
        <v/>
      </c>
      <c r="R86" t="str">
        <f t="array" ref="R86">IFERROR(IF(SUM((InvoiceNo=$D86)*1)&lt;COUNTA($E$6:R$6),"",INDEX(ItemCode,SMALL(IF($D86=InvoiceNo,IF(ItemCode&lt;&gt;$D$5,ROW(ItemCode)-1)),COUNTA($E$6:R$6)))),"")</f>
        <v/>
      </c>
      <c r="S86" t="str">
        <f t="array" ref="S86">IFERROR(IF(SUM((InvoiceNo=$D86)*1)&lt;COUNTA($E$6:S$6),"",INDEX(ItemCode,SMALL(IF($D86=InvoiceNo,IF(ItemCode&lt;&gt;$D$5,ROW(ItemCode)-1)),COUNTA($E$6:S$6)))),"")</f>
        <v/>
      </c>
      <c r="T86" t="str">
        <f t="array" ref="T86">IFERROR(IF(SUM((InvoiceNo=$D86)*1)&lt;COUNTA($E$6:T$6),"",INDEX(ItemCode,SMALL(IF($D86=InvoiceNo,IF(ItemCode&lt;&gt;$D$5,ROW(ItemCode)-1)),COUNTA($E$6:T$6)))),"")</f>
        <v/>
      </c>
      <c r="U86" t="str">
        <f t="array" ref="U86">IFERROR(IF(SUM((InvoiceNo=$D86)*1)&lt;COUNTA($E$6:U$6),"",INDEX(ItemCode,SMALL(IF($D86=InvoiceNo,IF(ItemCode&lt;&gt;$D$5,ROW(ItemCode)-1)),COUNTA($E$6:U$6)))),"")</f>
        <v/>
      </c>
      <c r="V86" t="str">
        <f t="array" ref="V86">IFERROR(IF(SUM((InvoiceNo=$D86)*1)&lt;COUNTA($E$6:V$6),"",INDEX(ItemCode,SMALL(IF($D86=InvoiceNo,IF(ItemCode&lt;&gt;$D$5,ROW(ItemCode)-1)),COUNTA($E$6:V$6)))),"")</f>
        <v/>
      </c>
      <c r="W86" t="str">
        <f t="array" ref="W86">IFERROR(IF(SUM((InvoiceNo=$D86)*1)&lt;COUNTA($E$6:W$6),"",INDEX(ItemCode,SMALL(IF($D86=InvoiceNo,IF(ItemCode&lt;&gt;$D$5,ROW(ItemCode)-1)),COUNTA($E$6:W$6)))),"")</f>
        <v/>
      </c>
      <c r="X86" t="str">
        <f t="array" ref="X86">IFERROR(IF(SUM((InvoiceNo=$D86)*1)&lt;COUNTA($E$6:X$6),"",INDEX(ItemCode,SMALL(IF($D86=InvoiceNo,IF(ItemCode&lt;&gt;$D$5,ROW(ItemCode)-1)),COUNTA($E$6:X$6)))),"")</f>
        <v/>
      </c>
      <c r="Y86" t="str">
        <f t="array" ref="Y86">IFERROR(IF(SUM((InvoiceNo=$D86)*1)&lt;COUNTA($E$6:Y$6),"",INDEX(ItemCode,SMALL(IF($D86=InvoiceNo,IF(ItemCode&lt;&gt;$D$5,ROW(ItemCode)-1)),COUNTA($E$6:Y$6)))),"")</f>
        <v/>
      </c>
      <c r="Z86" t="str">
        <f t="array" ref="Z86">IFERROR(IF(SUM((InvoiceNo=$D86)*1)&lt;COUNTA($E$6:Z$6),"",INDEX(ItemCode,SMALL(IF($D86=InvoiceNo,IF(ItemCode&lt;&gt;$D$5,ROW(ItemCode)-1)),COUNTA($E$6:Z$6)))),"")</f>
        <v/>
      </c>
      <c r="AA86" t="str">
        <f t="array" ref="AA86">IFERROR(IF(SUM((InvoiceNo=$D86)*1)&lt;COUNTA($E$6:AA$6),"",INDEX(ItemCode,SMALL(IF($D86=InvoiceNo,IF(ItemCode&lt;&gt;$D$5,ROW(ItemCode)-1)),COUNTA($E$6:AA$6)))),"")</f>
        <v/>
      </c>
      <c r="AB86" t="str">
        <f t="array" ref="AB86">IFERROR(IF(SUM((InvoiceNo=$D86)*1)&lt;COUNTA($E$6:AB$6),"",INDEX(ItemCode,SMALL(IF($D86=InvoiceNo,IF(ItemCode&lt;&gt;$D$5,ROW(ItemCode)-1)),COUNTA($E$6:AB$6)))),"")</f>
        <v/>
      </c>
      <c r="AC86" t="str">
        <f t="array" ref="AC86">IFERROR(IF(SUM((InvoiceNo=$D86)*1)&lt;COUNTA($E$6:AC$6),"",INDEX(ItemCode,SMALL(IF($D86=InvoiceNo,IF(ItemCode&lt;&gt;$D$5,ROW(ItemCode)-1)),COUNTA($E$6:AC$6)))),"")</f>
        <v/>
      </c>
      <c r="AD86" t="str">
        <f t="array" ref="AD86">IFERROR(IF(SUM((InvoiceNo=$D86)*1)&lt;COUNTA($E$6:AD$6),"",INDEX(ItemCode,SMALL(IF($D86=InvoiceNo,IF(ItemCode&lt;&gt;$D$5,ROW(ItemCode)-1)),COUNTA($E$6:AD$6)))),"")</f>
        <v/>
      </c>
      <c r="AE86" t="str">
        <f t="array" ref="AE86">IFERROR(IF(SUM((InvoiceNo=$D86)*1)&lt;COUNTA($E$6:AE$6),"",INDEX(ItemCode,SMALL(IF($D86=InvoiceNo,IF(ItemCode&lt;&gt;$D$5,ROW(ItemCode)-1)),COUNTA($E$6:AE$6)))),"")</f>
        <v/>
      </c>
      <c r="AF86" t="str">
        <f t="array" ref="AF86">IFERROR(IF(SUM((InvoiceNo=$D86)*1)&lt;COUNTA($E$6:AF$6),"",INDEX(ItemCode,SMALL(IF($D86=InvoiceNo,IF(ItemCode&lt;&gt;$D$5,ROW(ItemCode)-1)),COUNTA($E$6:AF$6)))),"")</f>
        <v/>
      </c>
      <c r="AG86" t="str">
        <f t="array" ref="AG86">IFERROR(IF(SUM((InvoiceNo=$D86)*1)&lt;COUNTA($E$6:AG$6),"",INDEX(ItemCode,SMALL(IF($D86=InvoiceNo,IF(ItemCode&lt;&gt;$D$5,ROW(ItemCode)-1)),COUNTA($E$6:AG$6)))),"")</f>
        <v/>
      </c>
      <c r="AH86" t="str">
        <f t="array" ref="AH86">IFERROR(IF(SUM((InvoiceNo=$D86)*1)&lt;COUNTA($E$6:AH$6),"",INDEX(ItemCode,SMALL(IF($D86=InvoiceNo,IF(ItemCode&lt;&gt;$D$5,ROW(ItemCode)-1)),COUNTA($E$6:AH$6)))),"")</f>
        <v/>
      </c>
      <c r="AI86" t="str">
        <f t="array" ref="AI86">IFERROR(IF(SUM((InvoiceNo=$D86)*1)&lt;COUNTA($E$6:AI$6),"",INDEX(ItemCode,SMALL(IF($D86=InvoiceNo,IF(ItemCode&lt;&gt;$D$5,ROW(ItemCode)-1)),COUNTA($E$6:AI$6)))),"")</f>
        <v/>
      </c>
      <c r="AJ86" t="str">
        <f t="array" ref="AJ86">IFERROR(IF(SUM((InvoiceNo=$D86)*1)&lt;COUNTA($E$6:AJ$6),"",INDEX(ItemCode,SMALL(IF($D86=InvoiceNo,IF(ItemCode&lt;&gt;$D$5,ROW(ItemCode)-1)),COUNTA($E$6:AJ$6)))),"")</f>
        <v/>
      </c>
      <c r="AK86" t="str">
        <f t="array" ref="AK86">IFERROR(IF(SUM((InvoiceNo=$D86)*1)&lt;COUNTA($E$6:AK$6),"",INDEX(ItemCode,SMALL(IF($D86=InvoiceNo,IF(ItemCode&lt;&gt;$D$5,ROW(ItemCode)-1)),COUNTA($E$6:AK$6)))),"")</f>
        <v/>
      </c>
      <c r="AL86" t="str">
        <f t="array" ref="AL86">IFERROR(IF(SUM((InvoiceNo=$D86)*1)&lt;COUNTA($E$6:AL$6),"",INDEX(ItemCode,SMALL(IF($D86=InvoiceNo,IF(ItemCode&lt;&gt;$D$5,ROW(ItemCode)-1)),COUNTA($E$6:AL$6)))),"")</f>
        <v/>
      </c>
      <c r="AM86" t="str">
        <f t="array" ref="AM86">IFERROR(IF(SUM((InvoiceNo=$D86)*1)&lt;COUNTA($E$6:AM$6),"",INDEX(ItemCode,SMALL(IF($D86=InvoiceNo,IF(ItemCode&lt;&gt;$D$5,ROW(ItemCode)-1)),COUNTA($E$6:AM$6)))),"")</f>
        <v/>
      </c>
      <c r="AN86" t="str">
        <f t="array" ref="AN86">IFERROR(IF(SUM((InvoiceNo=$D86)*1)&lt;COUNTA($E$6:AN$6),"",INDEX(ItemCode,SMALL(IF($D86=InvoiceNo,IF(ItemCode&lt;&gt;$D$5,ROW(ItemCode)-1)),COUNTA($E$6:AN$6)))),"")</f>
        <v/>
      </c>
      <c r="AO86" t="str">
        <f t="array" ref="AO86">IFERROR(IF(SUM((InvoiceNo=$D86)*1)&lt;COUNTA($E$6:AO$6),"",INDEX(ItemCode,SMALL(IF($D86=InvoiceNo,IF(ItemCode&lt;&gt;$D$5,ROW(ItemCode)-1)),COUNTA($E$6:AO$6)))),"")</f>
        <v/>
      </c>
      <c r="AP86" t="str">
        <f t="array" ref="AP86">IFERROR(IF(SUM((InvoiceNo=$D86)*1)&lt;COUNTA($E$6:AP$6),"",INDEX(ItemCode,SMALL(IF($D86=InvoiceNo,IF(ItemCode&lt;&gt;$D$5,ROW(ItemCode)-1)),COUNTA($E$6:AP$6)))),"")</f>
        <v/>
      </c>
      <c r="AQ86" t="str">
        <f t="array" ref="AQ86">IFERROR(IF(SUM((InvoiceNo=$D86)*1)&lt;COUNTA($E$6:AQ$6),"",INDEX(ItemCode,SMALL(IF($D86=InvoiceNo,IF(ItemCode&lt;&gt;$D$5,ROW(ItemCode)-1)),COUNTA($E$6:AQ$6)))),"")</f>
        <v/>
      </c>
      <c r="AR86" t="str">
        <f t="array" ref="AR86">IFERROR(IF(SUM((InvoiceNo=$D86)*1)&lt;COUNTA($E$6:AR$6),"",INDEX(ItemCode,SMALL(IF($D86=InvoiceNo,IF(ItemCode&lt;&gt;$D$5,ROW(ItemCode)-1)),COUNTA($E$6:AR$6)))),"")</f>
        <v/>
      </c>
    </row>
    <row r="87" spans="2:44" x14ac:dyDescent="0.55000000000000004">
      <c r="B87" t="str">
        <f t="array" ref="B87">IF(D87="","",INDEX(BillToName,MATCH(D87,InvoiceBill,0)))</f>
        <v/>
      </c>
      <c r="C87" t="str">
        <f t="array" ref="C87">IF(B87="","",SUM((B87=CustName)*(ItemCode='Model 1'!$D$5)*1))</f>
        <v/>
      </c>
      <c r="D87" t="str">
        <f t="array" ref="D87">IFERROR(INDEX(InvoiceNo,SMALL(IF(ItemCode=$D$5,ROW(InvoiceNo)-1),ROW(81:81))),"")</f>
        <v/>
      </c>
      <c r="E87" t="str">
        <f t="array" ref="E87">IFERROR(IF(SUM((InvoiceNo=$D87)*1)&lt;COUNTA($E$6:E$6),"",INDEX(ItemCode,SMALL(IF($D87=InvoiceNo,IF(ItemCode&lt;&gt;$D$5,ROW(ItemCode)-1)),COUNTA($E$6:E$6)))),"")</f>
        <v/>
      </c>
      <c r="F87" t="str">
        <f t="array" ref="F87">IFERROR(IF(SUM((InvoiceNo=$D87)*1)&lt;COUNTA($E$6:F$6),"",INDEX(ItemCode,SMALL(IF($D87=InvoiceNo,IF(ItemCode&lt;&gt;$D$5,ROW(ItemCode)-1)),COUNTA($E$6:F$6)))),"")</f>
        <v/>
      </c>
      <c r="G87" t="str">
        <f t="array" ref="G87">IFERROR(IF(SUM((InvoiceNo=$D87)*1)&lt;COUNTA($E$6:G$6),"",INDEX(ItemCode,SMALL(IF($D87=InvoiceNo,IF(ItemCode&lt;&gt;$D$5,ROW(ItemCode)-1)),COUNTA($E$6:G$6)))),"")</f>
        <v/>
      </c>
      <c r="H87" t="str">
        <f t="array" ref="H87">IFERROR(IF(SUM((InvoiceNo=$D87)*1)&lt;COUNTA($E$6:H$6),"",INDEX(ItemCode,SMALL(IF($D87=InvoiceNo,IF(ItemCode&lt;&gt;$D$5,ROW(ItemCode)-1)),COUNTA($E$6:H$6)))),"")</f>
        <v/>
      </c>
      <c r="I87" t="str">
        <f t="array" ref="I87">IFERROR(IF(SUM((InvoiceNo=$D87)*1)&lt;COUNTA($E$6:I$6),"",INDEX(ItemCode,SMALL(IF($D87=InvoiceNo,IF(ItemCode&lt;&gt;$D$5,ROW(ItemCode)-1)),COUNTA($E$6:I$6)))),"")</f>
        <v/>
      </c>
      <c r="J87" t="str">
        <f t="array" ref="J87">IFERROR(IF(SUM((InvoiceNo=$D87)*1)&lt;COUNTA($E$6:J$6),"",INDEX(ItemCode,SMALL(IF($D87=InvoiceNo,IF(ItemCode&lt;&gt;$D$5,ROW(ItemCode)-1)),COUNTA($E$6:J$6)))),"")</f>
        <v/>
      </c>
      <c r="K87" t="str">
        <f t="array" ref="K87">IFERROR(IF(SUM((InvoiceNo=$D87)*1)&lt;COUNTA($E$6:K$6),"",INDEX(ItemCode,SMALL(IF($D87=InvoiceNo,IF(ItemCode&lt;&gt;$D$5,ROW(ItemCode)-1)),COUNTA($E$6:K$6)))),"")</f>
        <v/>
      </c>
      <c r="L87" t="str">
        <f t="array" ref="L87">IFERROR(IF(SUM((InvoiceNo=$D87)*1)&lt;COUNTA($E$6:L$6),"",INDEX(ItemCode,SMALL(IF($D87=InvoiceNo,IF(ItemCode&lt;&gt;$D$5,ROW(ItemCode)-1)),COUNTA($E$6:L$6)))),"")</f>
        <v/>
      </c>
      <c r="M87" t="str">
        <f t="array" ref="M87">IFERROR(IF(SUM((InvoiceNo=$D87)*1)&lt;COUNTA($E$6:M$6),"",INDEX(ItemCode,SMALL(IF($D87=InvoiceNo,IF(ItemCode&lt;&gt;$D$5,ROW(ItemCode)-1)),COUNTA($E$6:M$6)))),"")</f>
        <v/>
      </c>
      <c r="N87" t="str">
        <f t="array" ref="N87">IFERROR(IF(SUM((InvoiceNo=$D87)*1)&lt;COUNTA($E$6:N$6),"",INDEX(ItemCode,SMALL(IF($D87=InvoiceNo,IF(ItemCode&lt;&gt;$D$5,ROW(ItemCode)-1)),COUNTA($E$6:N$6)))),"")</f>
        <v/>
      </c>
      <c r="O87" t="str">
        <f t="array" ref="O87">IFERROR(IF(SUM((InvoiceNo=$D87)*1)&lt;COUNTA($E$6:O$6),"",INDEX(ItemCode,SMALL(IF($D87=InvoiceNo,IF(ItemCode&lt;&gt;$D$5,ROW(ItemCode)-1)),COUNTA($E$6:O$6)))),"")</f>
        <v/>
      </c>
      <c r="P87" t="str">
        <f t="array" ref="P87">IFERROR(IF(SUM((InvoiceNo=$D87)*1)&lt;COUNTA($E$6:P$6),"",INDEX(ItemCode,SMALL(IF($D87=InvoiceNo,IF(ItemCode&lt;&gt;$D$5,ROW(ItemCode)-1)),COUNTA($E$6:P$6)))),"")</f>
        <v/>
      </c>
      <c r="Q87" t="str">
        <f t="array" ref="Q87">IFERROR(IF(SUM((InvoiceNo=$D87)*1)&lt;COUNTA($E$6:Q$6),"",INDEX(ItemCode,SMALL(IF($D87=InvoiceNo,IF(ItemCode&lt;&gt;$D$5,ROW(ItemCode)-1)),COUNTA($E$6:Q$6)))),"")</f>
        <v/>
      </c>
      <c r="R87" t="str">
        <f t="array" ref="R87">IFERROR(IF(SUM((InvoiceNo=$D87)*1)&lt;COUNTA($E$6:R$6),"",INDEX(ItemCode,SMALL(IF($D87=InvoiceNo,IF(ItemCode&lt;&gt;$D$5,ROW(ItemCode)-1)),COUNTA($E$6:R$6)))),"")</f>
        <v/>
      </c>
      <c r="S87" t="str">
        <f t="array" ref="S87">IFERROR(IF(SUM((InvoiceNo=$D87)*1)&lt;COUNTA($E$6:S$6),"",INDEX(ItemCode,SMALL(IF($D87=InvoiceNo,IF(ItemCode&lt;&gt;$D$5,ROW(ItemCode)-1)),COUNTA($E$6:S$6)))),"")</f>
        <v/>
      </c>
      <c r="T87" t="str">
        <f t="array" ref="T87">IFERROR(IF(SUM((InvoiceNo=$D87)*1)&lt;COUNTA($E$6:T$6),"",INDEX(ItemCode,SMALL(IF($D87=InvoiceNo,IF(ItemCode&lt;&gt;$D$5,ROW(ItemCode)-1)),COUNTA($E$6:T$6)))),"")</f>
        <v/>
      </c>
      <c r="U87" t="str">
        <f t="array" ref="U87">IFERROR(IF(SUM((InvoiceNo=$D87)*1)&lt;COUNTA($E$6:U$6),"",INDEX(ItemCode,SMALL(IF($D87=InvoiceNo,IF(ItemCode&lt;&gt;$D$5,ROW(ItemCode)-1)),COUNTA($E$6:U$6)))),"")</f>
        <v/>
      </c>
      <c r="V87" t="str">
        <f t="array" ref="V87">IFERROR(IF(SUM((InvoiceNo=$D87)*1)&lt;COUNTA($E$6:V$6),"",INDEX(ItemCode,SMALL(IF($D87=InvoiceNo,IF(ItemCode&lt;&gt;$D$5,ROW(ItemCode)-1)),COUNTA($E$6:V$6)))),"")</f>
        <v/>
      </c>
      <c r="W87" t="str">
        <f t="array" ref="W87">IFERROR(IF(SUM((InvoiceNo=$D87)*1)&lt;COUNTA($E$6:W$6),"",INDEX(ItemCode,SMALL(IF($D87=InvoiceNo,IF(ItemCode&lt;&gt;$D$5,ROW(ItemCode)-1)),COUNTA($E$6:W$6)))),"")</f>
        <v/>
      </c>
      <c r="X87" t="str">
        <f t="array" ref="X87">IFERROR(IF(SUM((InvoiceNo=$D87)*1)&lt;COUNTA($E$6:X$6),"",INDEX(ItemCode,SMALL(IF($D87=InvoiceNo,IF(ItemCode&lt;&gt;$D$5,ROW(ItemCode)-1)),COUNTA($E$6:X$6)))),"")</f>
        <v/>
      </c>
      <c r="Y87" t="str">
        <f t="array" ref="Y87">IFERROR(IF(SUM((InvoiceNo=$D87)*1)&lt;COUNTA($E$6:Y$6),"",INDEX(ItemCode,SMALL(IF($D87=InvoiceNo,IF(ItemCode&lt;&gt;$D$5,ROW(ItemCode)-1)),COUNTA($E$6:Y$6)))),"")</f>
        <v/>
      </c>
      <c r="Z87" t="str">
        <f t="array" ref="Z87">IFERROR(IF(SUM((InvoiceNo=$D87)*1)&lt;COUNTA($E$6:Z$6),"",INDEX(ItemCode,SMALL(IF($D87=InvoiceNo,IF(ItemCode&lt;&gt;$D$5,ROW(ItemCode)-1)),COUNTA($E$6:Z$6)))),"")</f>
        <v/>
      </c>
      <c r="AA87" t="str">
        <f t="array" ref="AA87">IFERROR(IF(SUM((InvoiceNo=$D87)*1)&lt;COUNTA($E$6:AA$6),"",INDEX(ItemCode,SMALL(IF($D87=InvoiceNo,IF(ItemCode&lt;&gt;$D$5,ROW(ItemCode)-1)),COUNTA($E$6:AA$6)))),"")</f>
        <v/>
      </c>
      <c r="AB87" t="str">
        <f t="array" ref="AB87">IFERROR(IF(SUM((InvoiceNo=$D87)*1)&lt;COUNTA($E$6:AB$6),"",INDEX(ItemCode,SMALL(IF($D87=InvoiceNo,IF(ItemCode&lt;&gt;$D$5,ROW(ItemCode)-1)),COUNTA($E$6:AB$6)))),"")</f>
        <v/>
      </c>
      <c r="AC87" t="str">
        <f t="array" ref="AC87">IFERROR(IF(SUM((InvoiceNo=$D87)*1)&lt;COUNTA($E$6:AC$6),"",INDEX(ItemCode,SMALL(IF($D87=InvoiceNo,IF(ItemCode&lt;&gt;$D$5,ROW(ItemCode)-1)),COUNTA($E$6:AC$6)))),"")</f>
        <v/>
      </c>
      <c r="AD87" t="str">
        <f t="array" ref="AD87">IFERROR(IF(SUM((InvoiceNo=$D87)*1)&lt;COUNTA($E$6:AD$6),"",INDEX(ItemCode,SMALL(IF($D87=InvoiceNo,IF(ItemCode&lt;&gt;$D$5,ROW(ItemCode)-1)),COUNTA($E$6:AD$6)))),"")</f>
        <v/>
      </c>
      <c r="AE87" t="str">
        <f t="array" ref="AE87">IFERROR(IF(SUM((InvoiceNo=$D87)*1)&lt;COUNTA($E$6:AE$6),"",INDEX(ItemCode,SMALL(IF($D87=InvoiceNo,IF(ItemCode&lt;&gt;$D$5,ROW(ItemCode)-1)),COUNTA($E$6:AE$6)))),"")</f>
        <v/>
      </c>
      <c r="AF87" t="str">
        <f t="array" ref="AF87">IFERROR(IF(SUM((InvoiceNo=$D87)*1)&lt;COUNTA($E$6:AF$6),"",INDEX(ItemCode,SMALL(IF($D87=InvoiceNo,IF(ItemCode&lt;&gt;$D$5,ROW(ItemCode)-1)),COUNTA($E$6:AF$6)))),"")</f>
        <v/>
      </c>
      <c r="AG87" t="str">
        <f t="array" ref="AG87">IFERROR(IF(SUM((InvoiceNo=$D87)*1)&lt;COUNTA($E$6:AG$6),"",INDEX(ItemCode,SMALL(IF($D87=InvoiceNo,IF(ItemCode&lt;&gt;$D$5,ROW(ItemCode)-1)),COUNTA($E$6:AG$6)))),"")</f>
        <v/>
      </c>
      <c r="AH87" t="str">
        <f t="array" ref="AH87">IFERROR(IF(SUM((InvoiceNo=$D87)*1)&lt;COUNTA($E$6:AH$6),"",INDEX(ItemCode,SMALL(IF($D87=InvoiceNo,IF(ItemCode&lt;&gt;$D$5,ROW(ItemCode)-1)),COUNTA($E$6:AH$6)))),"")</f>
        <v/>
      </c>
      <c r="AI87" t="str">
        <f t="array" ref="AI87">IFERROR(IF(SUM((InvoiceNo=$D87)*1)&lt;COUNTA($E$6:AI$6),"",INDEX(ItemCode,SMALL(IF($D87=InvoiceNo,IF(ItemCode&lt;&gt;$D$5,ROW(ItemCode)-1)),COUNTA($E$6:AI$6)))),"")</f>
        <v/>
      </c>
      <c r="AJ87" t="str">
        <f t="array" ref="AJ87">IFERROR(IF(SUM((InvoiceNo=$D87)*1)&lt;COUNTA($E$6:AJ$6),"",INDEX(ItemCode,SMALL(IF($D87=InvoiceNo,IF(ItemCode&lt;&gt;$D$5,ROW(ItemCode)-1)),COUNTA($E$6:AJ$6)))),"")</f>
        <v/>
      </c>
      <c r="AK87" t="str">
        <f t="array" ref="AK87">IFERROR(IF(SUM((InvoiceNo=$D87)*1)&lt;COUNTA($E$6:AK$6),"",INDEX(ItemCode,SMALL(IF($D87=InvoiceNo,IF(ItemCode&lt;&gt;$D$5,ROW(ItemCode)-1)),COUNTA($E$6:AK$6)))),"")</f>
        <v/>
      </c>
      <c r="AL87" t="str">
        <f t="array" ref="AL87">IFERROR(IF(SUM((InvoiceNo=$D87)*1)&lt;COUNTA($E$6:AL$6),"",INDEX(ItemCode,SMALL(IF($D87=InvoiceNo,IF(ItemCode&lt;&gt;$D$5,ROW(ItemCode)-1)),COUNTA($E$6:AL$6)))),"")</f>
        <v/>
      </c>
      <c r="AM87" t="str">
        <f t="array" ref="AM87">IFERROR(IF(SUM((InvoiceNo=$D87)*1)&lt;COUNTA($E$6:AM$6),"",INDEX(ItemCode,SMALL(IF($D87=InvoiceNo,IF(ItemCode&lt;&gt;$D$5,ROW(ItemCode)-1)),COUNTA($E$6:AM$6)))),"")</f>
        <v/>
      </c>
      <c r="AN87" t="str">
        <f t="array" ref="AN87">IFERROR(IF(SUM((InvoiceNo=$D87)*1)&lt;COUNTA($E$6:AN$6),"",INDEX(ItemCode,SMALL(IF($D87=InvoiceNo,IF(ItemCode&lt;&gt;$D$5,ROW(ItemCode)-1)),COUNTA($E$6:AN$6)))),"")</f>
        <v/>
      </c>
      <c r="AO87" t="str">
        <f t="array" ref="AO87">IFERROR(IF(SUM((InvoiceNo=$D87)*1)&lt;COUNTA($E$6:AO$6),"",INDEX(ItemCode,SMALL(IF($D87=InvoiceNo,IF(ItemCode&lt;&gt;$D$5,ROW(ItemCode)-1)),COUNTA($E$6:AO$6)))),"")</f>
        <v/>
      </c>
      <c r="AP87" t="str">
        <f t="array" ref="AP87">IFERROR(IF(SUM((InvoiceNo=$D87)*1)&lt;COUNTA($E$6:AP$6),"",INDEX(ItemCode,SMALL(IF($D87=InvoiceNo,IF(ItemCode&lt;&gt;$D$5,ROW(ItemCode)-1)),COUNTA($E$6:AP$6)))),"")</f>
        <v/>
      </c>
      <c r="AQ87" t="str">
        <f t="array" ref="AQ87">IFERROR(IF(SUM((InvoiceNo=$D87)*1)&lt;COUNTA($E$6:AQ$6),"",INDEX(ItemCode,SMALL(IF($D87=InvoiceNo,IF(ItemCode&lt;&gt;$D$5,ROW(ItemCode)-1)),COUNTA($E$6:AQ$6)))),"")</f>
        <v/>
      </c>
      <c r="AR87" t="str">
        <f t="array" ref="AR87">IFERROR(IF(SUM((InvoiceNo=$D87)*1)&lt;COUNTA($E$6:AR$6),"",INDEX(ItemCode,SMALL(IF($D87=InvoiceNo,IF(ItemCode&lt;&gt;$D$5,ROW(ItemCode)-1)),COUNTA($E$6:AR$6)))),"")</f>
        <v/>
      </c>
    </row>
    <row r="88" spans="2:44" x14ac:dyDescent="0.55000000000000004">
      <c r="B88" t="str">
        <f t="array" ref="B88">IF(D88="","",INDEX(BillToName,MATCH(D88,InvoiceBill,0)))</f>
        <v/>
      </c>
      <c r="C88" t="str">
        <f t="array" ref="C88">IF(B88="","",SUM((B88=CustName)*(ItemCode='Model 1'!$D$5)*1))</f>
        <v/>
      </c>
      <c r="D88" t="str">
        <f t="array" ref="D88">IFERROR(INDEX(InvoiceNo,SMALL(IF(ItemCode=$D$5,ROW(InvoiceNo)-1),ROW(82:82))),"")</f>
        <v/>
      </c>
      <c r="E88" t="str">
        <f t="array" ref="E88">IFERROR(IF(SUM((InvoiceNo=$D88)*1)&lt;COUNTA($E$6:E$6),"",INDEX(ItemCode,SMALL(IF($D88=InvoiceNo,IF(ItemCode&lt;&gt;$D$5,ROW(ItemCode)-1)),COUNTA($E$6:E$6)))),"")</f>
        <v/>
      </c>
      <c r="F88" t="str">
        <f t="array" ref="F88">IFERROR(IF(SUM((InvoiceNo=$D88)*1)&lt;COUNTA($E$6:F$6),"",INDEX(ItemCode,SMALL(IF($D88=InvoiceNo,IF(ItemCode&lt;&gt;$D$5,ROW(ItemCode)-1)),COUNTA($E$6:F$6)))),"")</f>
        <v/>
      </c>
      <c r="G88" t="str">
        <f t="array" ref="G88">IFERROR(IF(SUM((InvoiceNo=$D88)*1)&lt;COUNTA($E$6:G$6),"",INDEX(ItemCode,SMALL(IF($D88=InvoiceNo,IF(ItemCode&lt;&gt;$D$5,ROW(ItemCode)-1)),COUNTA($E$6:G$6)))),"")</f>
        <v/>
      </c>
      <c r="H88" t="str">
        <f t="array" ref="H88">IFERROR(IF(SUM((InvoiceNo=$D88)*1)&lt;COUNTA($E$6:H$6),"",INDEX(ItemCode,SMALL(IF($D88=InvoiceNo,IF(ItemCode&lt;&gt;$D$5,ROW(ItemCode)-1)),COUNTA($E$6:H$6)))),"")</f>
        <v/>
      </c>
      <c r="I88" t="str">
        <f t="array" ref="I88">IFERROR(IF(SUM((InvoiceNo=$D88)*1)&lt;COUNTA($E$6:I$6),"",INDEX(ItemCode,SMALL(IF($D88=InvoiceNo,IF(ItemCode&lt;&gt;$D$5,ROW(ItemCode)-1)),COUNTA($E$6:I$6)))),"")</f>
        <v/>
      </c>
      <c r="J88" t="str">
        <f t="array" ref="J88">IFERROR(IF(SUM((InvoiceNo=$D88)*1)&lt;COUNTA($E$6:J$6),"",INDEX(ItemCode,SMALL(IF($D88=InvoiceNo,IF(ItemCode&lt;&gt;$D$5,ROW(ItemCode)-1)),COUNTA($E$6:J$6)))),"")</f>
        <v/>
      </c>
      <c r="K88" t="str">
        <f t="array" ref="K88">IFERROR(IF(SUM((InvoiceNo=$D88)*1)&lt;COUNTA($E$6:K$6),"",INDEX(ItemCode,SMALL(IF($D88=InvoiceNo,IF(ItemCode&lt;&gt;$D$5,ROW(ItemCode)-1)),COUNTA($E$6:K$6)))),"")</f>
        <v/>
      </c>
      <c r="L88" t="str">
        <f t="array" ref="L88">IFERROR(IF(SUM((InvoiceNo=$D88)*1)&lt;COUNTA($E$6:L$6),"",INDEX(ItemCode,SMALL(IF($D88=InvoiceNo,IF(ItemCode&lt;&gt;$D$5,ROW(ItemCode)-1)),COUNTA($E$6:L$6)))),"")</f>
        <v/>
      </c>
      <c r="M88" t="str">
        <f t="array" ref="M88">IFERROR(IF(SUM((InvoiceNo=$D88)*1)&lt;COUNTA($E$6:M$6),"",INDEX(ItemCode,SMALL(IF($D88=InvoiceNo,IF(ItemCode&lt;&gt;$D$5,ROW(ItemCode)-1)),COUNTA($E$6:M$6)))),"")</f>
        <v/>
      </c>
      <c r="N88" t="str">
        <f t="array" ref="N88">IFERROR(IF(SUM((InvoiceNo=$D88)*1)&lt;COUNTA($E$6:N$6),"",INDEX(ItemCode,SMALL(IF($D88=InvoiceNo,IF(ItemCode&lt;&gt;$D$5,ROW(ItemCode)-1)),COUNTA($E$6:N$6)))),"")</f>
        <v/>
      </c>
      <c r="O88" t="str">
        <f t="array" ref="O88">IFERROR(IF(SUM((InvoiceNo=$D88)*1)&lt;COUNTA($E$6:O$6),"",INDEX(ItemCode,SMALL(IF($D88=InvoiceNo,IF(ItemCode&lt;&gt;$D$5,ROW(ItemCode)-1)),COUNTA($E$6:O$6)))),"")</f>
        <v/>
      </c>
      <c r="P88" t="str">
        <f t="array" ref="P88">IFERROR(IF(SUM((InvoiceNo=$D88)*1)&lt;COUNTA($E$6:P$6),"",INDEX(ItemCode,SMALL(IF($D88=InvoiceNo,IF(ItemCode&lt;&gt;$D$5,ROW(ItemCode)-1)),COUNTA($E$6:P$6)))),"")</f>
        <v/>
      </c>
      <c r="Q88" t="str">
        <f t="array" ref="Q88">IFERROR(IF(SUM((InvoiceNo=$D88)*1)&lt;COUNTA($E$6:Q$6),"",INDEX(ItemCode,SMALL(IF($D88=InvoiceNo,IF(ItemCode&lt;&gt;$D$5,ROW(ItemCode)-1)),COUNTA($E$6:Q$6)))),"")</f>
        <v/>
      </c>
      <c r="R88" t="str">
        <f t="array" ref="R88">IFERROR(IF(SUM((InvoiceNo=$D88)*1)&lt;COUNTA($E$6:R$6),"",INDEX(ItemCode,SMALL(IF($D88=InvoiceNo,IF(ItemCode&lt;&gt;$D$5,ROW(ItemCode)-1)),COUNTA($E$6:R$6)))),"")</f>
        <v/>
      </c>
      <c r="S88" t="str">
        <f t="array" ref="S88">IFERROR(IF(SUM((InvoiceNo=$D88)*1)&lt;COUNTA($E$6:S$6),"",INDEX(ItemCode,SMALL(IF($D88=InvoiceNo,IF(ItemCode&lt;&gt;$D$5,ROW(ItemCode)-1)),COUNTA($E$6:S$6)))),"")</f>
        <v/>
      </c>
      <c r="T88" t="str">
        <f t="array" ref="T88">IFERROR(IF(SUM((InvoiceNo=$D88)*1)&lt;COUNTA($E$6:T$6),"",INDEX(ItemCode,SMALL(IF($D88=InvoiceNo,IF(ItemCode&lt;&gt;$D$5,ROW(ItemCode)-1)),COUNTA($E$6:T$6)))),"")</f>
        <v/>
      </c>
      <c r="U88" t="str">
        <f t="array" ref="U88">IFERROR(IF(SUM((InvoiceNo=$D88)*1)&lt;COUNTA($E$6:U$6),"",INDEX(ItemCode,SMALL(IF($D88=InvoiceNo,IF(ItemCode&lt;&gt;$D$5,ROW(ItemCode)-1)),COUNTA($E$6:U$6)))),"")</f>
        <v/>
      </c>
      <c r="V88" t="str">
        <f t="array" ref="V88">IFERROR(IF(SUM((InvoiceNo=$D88)*1)&lt;COUNTA($E$6:V$6),"",INDEX(ItemCode,SMALL(IF($D88=InvoiceNo,IF(ItemCode&lt;&gt;$D$5,ROW(ItemCode)-1)),COUNTA($E$6:V$6)))),"")</f>
        <v/>
      </c>
      <c r="W88" t="str">
        <f t="array" ref="W88">IFERROR(IF(SUM((InvoiceNo=$D88)*1)&lt;COUNTA($E$6:W$6),"",INDEX(ItemCode,SMALL(IF($D88=InvoiceNo,IF(ItemCode&lt;&gt;$D$5,ROW(ItemCode)-1)),COUNTA($E$6:W$6)))),"")</f>
        <v/>
      </c>
      <c r="X88" t="str">
        <f t="array" ref="X88">IFERROR(IF(SUM((InvoiceNo=$D88)*1)&lt;COUNTA($E$6:X$6),"",INDEX(ItemCode,SMALL(IF($D88=InvoiceNo,IF(ItemCode&lt;&gt;$D$5,ROW(ItemCode)-1)),COUNTA($E$6:X$6)))),"")</f>
        <v/>
      </c>
      <c r="Y88" t="str">
        <f t="array" ref="Y88">IFERROR(IF(SUM((InvoiceNo=$D88)*1)&lt;COUNTA($E$6:Y$6),"",INDEX(ItemCode,SMALL(IF($D88=InvoiceNo,IF(ItemCode&lt;&gt;$D$5,ROW(ItemCode)-1)),COUNTA($E$6:Y$6)))),"")</f>
        <v/>
      </c>
      <c r="Z88" t="str">
        <f t="array" ref="Z88">IFERROR(IF(SUM((InvoiceNo=$D88)*1)&lt;COUNTA($E$6:Z$6),"",INDEX(ItemCode,SMALL(IF($D88=InvoiceNo,IF(ItemCode&lt;&gt;$D$5,ROW(ItemCode)-1)),COUNTA($E$6:Z$6)))),"")</f>
        <v/>
      </c>
      <c r="AA88" t="str">
        <f t="array" ref="AA88">IFERROR(IF(SUM((InvoiceNo=$D88)*1)&lt;COUNTA($E$6:AA$6),"",INDEX(ItemCode,SMALL(IF($D88=InvoiceNo,IF(ItemCode&lt;&gt;$D$5,ROW(ItemCode)-1)),COUNTA($E$6:AA$6)))),"")</f>
        <v/>
      </c>
      <c r="AB88" t="str">
        <f t="array" ref="AB88">IFERROR(IF(SUM((InvoiceNo=$D88)*1)&lt;COUNTA($E$6:AB$6),"",INDEX(ItemCode,SMALL(IF($D88=InvoiceNo,IF(ItemCode&lt;&gt;$D$5,ROW(ItemCode)-1)),COUNTA($E$6:AB$6)))),"")</f>
        <v/>
      </c>
      <c r="AC88" t="str">
        <f t="array" ref="AC88">IFERROR(IF(SUM((InvoiceNo=$D88)*1)&lt;COUNTA($E$6:AC$6),"",INDEX(ItemCode,SMALL(IF($D88=InvoiceNo,IF(ItemCode&lt;&gt;$D$5,ROW(ItemCode)-1)),COUNTA($E$6:AC$6)))),"")</f>
        <v/>
      </c>
      <c r="AD88" t="str">
        <f t="array" ref="AD88">IFERROR(IF(SUM((InvoiceNo=$D88)*1)&lt;COUNTA($E$6:AD$6),"",INDEX(ItemCode,SMALL(IF($D88=InvoiceNo,IF(ItemCode&lt;&gt;$D$5,ROW(ItemCode)-1)),COUNTA($E$6:AD$6)))),"")</f>
        <v/>
      </c>
      <c r="AE88" t="str">
        <f t="array" ref="AE88">IFERROR(IF(SUM((InvoiceNo=$D88)*1)&lt;COUNTA($E$6:AE$6),"",INDEX(ItemCode,SMALL(IF($D88=InvoiceNo,IF(ItemCode&lt;&gt;$D$5,ROW(ItemCode)-1)),COUNTA($E$6:AE$6)))),"")</f>
        <v/>
      </c>
      <c r="AF88" t="str">
        <f t="array" ref="AF88">IFERROR(IF(SUM((InvoiceNo=$D88)*1)&lt;COUNTA($E$6:AF$6),"",INDEX(ItemCode,SMALL(IF($D88=InvoiceNo,IF(ItemCode&lt;&gt;$D$5,ROW(ItemCode)-1)),COUNTA($E$6:AF$6)))),"")</f>
        <v/>
      </c>
      <c r="AG88" t="str">
        <f t="array" ref="AG88">IFERROR(IF(SUM((InvoiceNo=$D88)*1)&lt;COUNTA($E$6:AG$6),"",INDEX(ItemCode,SMALL(IF($D88=InvoiceNo,IF(ItemCode&lt;&gt;$D$5,ROW(ItemCode)-1)),COUNTA($E$6:AG$6)))),"")</f>
        <v/>
      </c>
      <c r="AH88" t="str">
        <f t="array" ref="AH88">IFERROR(IF(SUM((InvoiceNo=$D88)*1)&lt;COUNTA($E$6:AH$6),"",INDEX(ItemCode,SMALL(IF($D88=InvoiceNo,IF(ItemCode&lt;&gt;$D$5,ROW(ItemCode)-1)),COUNTA($E$6:AH$6)))),"")</f>
        <v/>
      </c>
      <c r="AI88" t="str">
        <f t="array" ref="AI88">IFERROR(IF(SUM((InvoiceNo=$D88)*1)&lt;COUNTA($E$6:AI$6),"",INDEX(ItemCode,SMALL(IF($D88=InvoiceNo,IF(ItemCode&lt;&gt;$D$5,ROW(ItemCode)-1)),COUNTA($E$6:AI$6)))),"")</f>
        <v/>
      </c>
      <c r="AJ88" t="str">
        <f t="array" ref="AJ88">IFERROR(IF(SUM((InvoiceNo=$D88)*1)&lt;COUNTA($E$6:AJ$6),"",INDEX(ItemCode,SMALL(IF($D88=InvoiceNo,IF(ItemCode&lt;&gt;$D$5,ROW(ItemCode)-1)),COUNTA($E$6:AJ$6)))),"")</f>
        <v/>
      </c>
      <c r="AK88" t="str">
        <f t="array" ref="AK88">IFERROR(IF(SUM((InvoiceNo=$D88)*1)&lt;COUNTA($E$6:AK$6),"",INDEX(ItemCode,SMALL(IF($D88=InvoiceNo,IF(ItemCode&lt;&gt;$D$5,ROW(ItemCode)-1)),COUNTA($E$6:AK$6)))),"")</f>
        <v/>
      </c>
      <c r="AL88" t="str">
        <f t="array" ref="AL88">IFERROR(IF(SUM((InvoiceNo=$D88)*1)&lt;COUNTA($E$6:AL$6),"",INDEX(ItemCode,SMALL(IF($D88=InvoiceNo,IF(ItemCode&lt;&gt;$D$5,ROW(ItemCode)-1)),COUNTA($E$6:AL$6)))),"")</f>
        <v/>
      </c>
      <c r="AM88" t="str">
        <f t="array" ref="AM88">IFERROR(IF(SUM((InvoiceNo=$D88)*1)&lt;COUNTA($E$6:AM$6),"",INDEX(ItemCode,SMALL(IF($D88=InvoiceNo,IF(ItemCode&lt;&gt;$D$5,ROW(ItemCode)-1)),COUNTA($E$6:AM$6)))),"")</f>
        <v/>
      </c>
      <c r="AN88" t="str">
        <f t="array" ref="AN88">IFERROR(IF(SUM((InvoiceNo=$D88)*1)&lt;COUNTA($E$6:AN$6),"",INDEX(ItemCode,SMALL(IF($D88=InvoiceNo,IF(ItemCode&lt;&gt;$D$5,ROW(ItemCode)-1)),COUNTA($E$6:AN$6)))),"")</f>
        <v/>
      </c>
      <c r="AO88" t="str">
        <f t="array" ref="AO88">IFERROR(IF(SUM((InvoiceNo=$D88)*1)&lt;COUNTA($E$6:AO$6),"",INDEX(ItemCode,SMALL(IF($D88=InvoiceNo,IF(ItemCode&lt;&gt;$D$5,ROW(ItemCode)-1)),COUNTA($E$6:AO$6)))),"")</f>
        <v/>
      </c>
      <c r="AP88" t="str">
        <f t="array" ref="AP88">IFERROR(IF(SUM((InvoiceNo=$D88)*1)&lt;COUNTA($E$6:AP$6),"",INDEX(ItemCode,SMALL(IF($D88=InvoiceNo,IF(ItemCode&lt;&gt;$D$5,ROW(ItemCode)-1)),COUNTA($E$6:AP$6)))),"")</f>
        <v/>
      </c>
      <c r="AQ88" t="str">
        <f t="array" ref="AQ88">IFERROR(IF(SUM((InvoiceNo=$D88)*1)&lt;COUNTA($E$6:AQ$6),"",INDEX(ItemCode,SMALL(IF($D88=InvoiceNo,IF(ItemCode&lt;&gt;$D$5,ROW(ItemCode)-1)),COUNTA($E$6:AQ$6)))),"")</f>
        <v/>
      </c>
      <c r="AR88" t="str">
        <f t="array" ref="AR88">IFERROR(IF(SUM((InvoiceNo=$D88)*1)&lt;COUNTA($E$6:AR$6),"",INDEX(ItemCode,SMALL(IF($D88=InvoiceNo,IF(ItemCode&lt;&gt;$D$5,ROW(ItemCode)-1)),COUNTA($E$6:AR$6)))),"")</f>
        <v/>
      </c>
    </row>
    <row r="89" spans="2:44" x14ac:dyDescent="0.55000000000000004">
      <c r="B89" t="str">
        <f t="array" ref="B89">IF(D89="","",INDEX(BillToName,MATCH(D89,InvoiceBill,0)))</f>
        <v/>
      </c>
      <c r="C89" t="str">
        <f t="array" ref="C89">IF(B89="","",SUM((B89=CustName)*(ItemCode='Model 1'!$D$5)*1))</f>
        <v/>
      </c>
      <c r="D89" t="str">
        <f t="array" ref="D89">IFERROR(INDEX(InvoiceNo,SMALL(IF(ItemCode=$D$5,ROW(InvoiceNo)-1),ROW(83:83))),"")</f>
        <v/>
      </c>
      <c r="E89" t="str">
        <f t="array" ref="E89">IFERROR(IF(SUM((InvoiceNo=$D89)*1)&lt;COUNTA($E$6:E$6),"",INDEX(ItemCode,SMALL(IF($D89=InvoiceNo,IF(ItemCode&lt;&gt;$D$5,ROW(ItemCode)-1)),COUNTA($E$6:E$6)))),"")</f>
        <v/>
      </c>
      <c r="F89" t="str">
        <f t="array" ref="F89">IFERROR(IF(SUM((InvoiceNo=$D89)*1)&lt;COUNTA($E$6:F$6),"",INDEX(ItemCode,SMALL(IF($D89=InvoiceNo,IF(ItemCode&lt;&gt;$D$5,ROW(ItemCode)-1)),COUNTA($E$6:F$6)))),"")</f>
        <v/>
      </c>
      <c r="G89" t="str">
        <f t="array" ref="G89">IFERROR(IF(SUM((InvoiceNo=$D89)*1)&lt;COUNTA($E$6:G$6),"",INDEX(ItemCode,SMALL(IF($D89=InvoiceNo,IF(ItemCode&lt;&gt;$D$5,ROW(ItemCode)-1)),COUNTA($E$6:G$6)))),"")</f>
        <v/>
      </c>
      <c r="H89" t="str">
        <f t="array" ref="H89">IFERROR(IF(SUM((InvoiceNo=$D89)*1)&lt;COUNTA($E$6:H$6),"",INDEX(ItemCode,SMALL(IF($D89=InvoiceNo,IF(ItemCode&lt;&gt;$D$5,ROW(ItemCode)-1)),COUNTA($E$6:H$6)))),"")</f>
        <v/>
      </c>
      <c r="I89" t="str">
        <f t="array" ref="I89">IFERROR(IF(SUM((InvoiceNo=$D89)*1)&lt;COUNTA($E$6:I$6),"",INDEX(ItemCode,SMALL(IF($D89=InvoiceNo,IF(ItemCode&lt;&gt;$D$5,ROW(ItemCode)-1)),COUNTA($E$6:I$6)))),"")</f>
        <v/>
      </c>
      <c r="J89" t="str">
        <f t="array" ref="J89">IFERROR(IF(SUM((InvoiceNo=$D89)*1)&lt;COUNTA($E$6:J$6),"",INDEX(ItemCode,SMALL(IF($D89=InvoiceNo,IF(ItemCode&lt;&gt;$D$5,ROW(ItemCode)-1)),COUNTA($E$6:J$6)))),"")</f>
        <v/>
      </c>
      <c r="K89" t="str">
        <f t="array" ref="K89">IFERROR(IF(SUM((InvoiceNo=$D89)*1)&lt;COUNTA($E$6:K$6),"",INDEX(ItemCode,SMALL(IF($D89=InvoiceNo,IF(ItemCode&lt;&gt;$D$5,ROW(ItemCode)-1)),COUNTA($E$6:K$6)))),"")</f>
        <v/>
      </c>
      <c r="L89" t="str">
        <f t="array" ref="L89">IFERROR(IF(SUM((InvoiceNo=$D89)*1)&lt;COUNTA($E$6:L$6),"",INDEX(ItemCode,SMALL(IF($D89=InvoiceNo,IF(ItemCode&lt;&gt;$D$5,ROW(ItemCode)-1)),COUNTA($E$6:L$6)))),"")</f>
        <v/>
      </c>
      <c r="M89" t="str">
        <f t="array" ref="M89">IFERROR(IF(SUM((InvoiceNo=$D89)*1)&lt;COUNTA($E$6:M$6),"",INDEX(ItemCode,SMALL(IF($D89=InvoiceNo,IF(ItemCode&lt;&gt;$D$5,ROW(ItemCode)-1)),COUNTA($E$6:M$6)))),"")</f>
        <v/>
      </c>
      <c r="N89" t="str">
        <f t="array" ref="N89">IFERROR(IF(SUM((InvoiceNo=$D89)*1)&lt;COUNTA($E$6:N$6),"",INDEX(ItemCode,SMALL(IF($D89=InvoiceNo,IF(ItemCode&lt;&gt;$D$5,ROW(ItemCode)-1)),COUNTA($E$6:N$6)))),"")</f>
        <v/>
      </c>
      <c r="O89" t="str">
        <f t="array" ref="O89">IFERROR(IF(SUM((InvoiceNo=$D89)*1)&lt;COUNTA($E$6:O$6),"",INDEX(ItemCode,SMALL(IF($D89=InvoiceNo,IF(ItemCode&lt;&gt;$D$5,ROW(ItemCode)-1)),COUNTA($E$6:O$6)))),"")</f>
        <v/>
      </c>
      <c r="P89" t="str">
        <f t="array" ref="P89">IFERROR(IF(SUM((InvoiceNo=$D89)*1)&lt;COUNTA($E$6:P$6),"",INDEX(ItemCode,SMALL(IF($D89=InvoiceNo,IF(ItemCode&lt;&gt;$D$5,ROW(ItemCode)-1)),COUNTA($E$6:P$6)))),"")</f>
        <v/>
      </c>
      <c r="Q89" t="str">
        <f t="array" ref="Q89">IFERROR(IF(SUM((InvoiceNo=$D89)*1)&lt;COUNTA($E$6:Q$6),"",INDEX(ItemCode,SMALL(IF($D89=InvoiceNo,IF(ItemCode&lt;&gt;$D$5,ROW(ItemCode)-1)),COUNTA($E$6:Q$6)))),"")</f>
        <v/>
      </c>
      <c r="R89" t="str">
        <f t="array" ref="R89">IFERROR(IF(SUM((InvoiceNo=$D89)*1)&lt;COUNTA($E$6:R$6),"",INDEX(ItemCode,SMALL(IF($D89=InvoiceNo,IF(ItemCode&lt;&gt;$D$5,ROW(ItemCode)-1)),COUNTA($E$6:R$6)))),"")</f>
        <v/>
      </c>
      <c r="S89" t="str">
        <f t="array" ref="S89">IFERROR(IF(SUM((InvoiceNo=$D89)*1)&lt;COUNTA($E$6:S$6),"",INDEX(ItemCode,SMALL(IF($D89=InvoiceNo,IF(ItemCode&lt;&gt;$D$5,ROW(ItemCode)-1)),COUNTA($E$6:S$6)))),"")</f>
        <v/>
      </c>
      <c r="T89" t="str">
        <f t="array" ref="T89">IFERROR(IF(SUM((InvoiceNo=$D89)*1)&lt;COUNTA($E$6:T$6),"",INDEX(ItemCode,SMALL(IF($D89=InvoiceNo,IF(ItemCode&lt;&gt;$D$5,ROW(ItemCode)-1)),COUNTA($E$6:T$6)))),"")</f>
        <v/>
      </c>
      <c r="U89" t="str">
        <f t="array" ref="U89">IFERROR(IF(SUM((InvoiceNo=$D89)*1)&lt;COUNTA($E$6:U$6),"",INDEX(ItemCode,SMALL(IF($D89=InvoiceNo,IF(ItemCode&lt;&gt;$D$5,ROW(ItemCode)-1)),COUNTA($E$6:U$6)))),"")</f>
        <v/>
      </c>
      <c r="V89" t="str">
        <f t="array" ref="V89">IFERROR(IF(SUM((InvoiceNo=$D89)*1)&lt;COUNTA($E$6:V$6),"",INDEX(ItemCode,SMALL(IF($D89=InvoiceNo,IF(ItemCode&lt;&gt;$D$5,ROW(ItemCode)-1)),COUNTA($E$6:V$6)))),"")</f>
        <v/>
      </c>
      <c r="W89" t="str">
        <f t="array" ref="W89">IFERROR(IF(SUM((InvoiceNo=$D89)*1)&lt;COUNTA($E$6:W$6),"",INDEX(ItemCode,SMALL(IF($D89=InvoiceNo,IF(ItemCode&lt;&gt;$D$5,ROW(ItemCode)-1)),COUNTA($E$6:W$6)))),"")</f>
        <v/>
      </c>
      <c r="X89" t="str">
        <f t="array" ref="X89">IFERROR(IF(SUM((InvoiceNo=$D89)*1)&lt;COUNTA($E$6:X$6),"",INDEX(ItemCode,SMALL(IF($D89=InvoiceNo,IF(ItemCode&lt;&gt;$D$5,ROW(ItemCode)-1)),COUNTA($E$6:X$6)))),"")</f>
        <v/>
      </c>
      <c r="Y89" t="str">
        <f t="array" ref="Y89">IFERROR(IF(SUM((InvoiceNo=$D89)*1)&lt;COUNTA($E$6:Y$6),"",INDEX(ItemCode,SMALL(IF($D89=InvoiceNo,IF(ItemCode&lt;&gt;$D$5,ROW(ItemCode)-1)),COUNTA($E$6:Y$6)))),"")</f>
        <v/>
      </c>
      <c r="Z89" t="str">
        <f t="array" ref="Z89">IFERROR(IF(SUM((InvoiceNo=$D89)*1)&lt;COUNTA($E$6:Z$6),"",INDEX(ItemCode,SMALL(IF($D89=InvoiceNo,IF(ItemCode&lt;&gt;$D$5,ROW(ItemCode)-1)),COUNTA($E$6:Z$6)))),"")</f>
        <v/>
      </c>
      <c r="AA89" t="str">
        <f t="array" ref="AA89">IFERROR(IF(SUM((InvoiceNo=$D89)*1)&lt;COUNTA($E$6:AA$6),"",INDEX(ItemCode,SMALL(IF($D89=InvoiceNo,IF(ItemCode&lt;&gt;$D$5,ROW(ItemCode)-1)),COUNTA($E$6:AA$6)))),"")</f>
        <v/>
      </c>
      <c r="AB89" t="str">
        <f t="array" ref="AB89">IFERROR(IF(SUM((InvoiceNo=$D89)*1)&lt;COUNTA($E$6:AB$6),"",INDEX(ItemCode,SMALL(IF($D89=InvoiceNo,IF(ItemCode&lt;&gt;$D$5,ROW(ItemCode)-1)),COUNTA($E$6:AB$6)))),"")</f>
        <v/>
      </c>
      <c r="AC89" t="str">
        <f t="array" ref="AC89">IFERROR(IF(SUM((InvoiceNo=$D89)*1)&lt;COUNTA($E$6:AC$6),"",INDEX(ItemCode,SMALL(IF($D89=InvoiceNo,IF(ItemCode&lt;&gt;$D$5,ROW(ItemCode)-1)),COUNTA($E$6:AC$6)))),"")</f>
        <v/>
      </c>
      <c r="AD89" t="str">
        <f t="array" ref="AD89">IFERROR(IF(SUM((InvoiceNo=$D89)*1)&lt;COUNTA($E$6:AD$6),"",INDEX(ItemCode,SMALL(IF($D89=InvoiceNo,IF(ItemCode&lt;&gt;$D$5,ROW(ItemCode)-1)),COUNTA($E$6:AD$6)))),"")</f>
        <v/>
      </c>
      <c r="AE89" t="str">
        <f t="array" ref="AE89">IFERROR(IF(SUM((InvoiceNo=$D89)*1)&lt;COUNTA($E$6:AE$6),"",INDEX(ItemCode,SMALL(IF($D89=InvoiceNo,IF(ItemCode&lt;&gt;$D$5,ROW(ItemCode)-1)),COUNTA($E$6:AE$6)))),"")</f>
        <v/>
      </c>
      <c r="AF89" t="str">
        <f t="array" ref="AF89">IFERROR(IF(SUM((InvoiceNo=$D89)*1)&lt;COUNTA($E$6:AF$6),"",INDEX(ItemCode,SMALL(IF($D89=InvoiceNo,IF(ItemCode&lt;&gt;$D$5,ROW(ItemCode)-1)),COUNTA($E$6:AF$6)))),"")</f>
        <v/>
      </c>
      <c r="AG89" t="str">
        <f t="array" ref="AG89">IFERROR(IF(SUM((InvoiceNo=$D89)*1)&lt;COUNTA($E$6:AG$6),"",INDEX(ItemCode,SMALL(IF($D89=InvoiceNo,IF(ItemCode&lt;&gt;$D$5,ROW(ItemCode)-1)),COUNTA($E$6:AG$6)))),"")</f>
        <v/>
      </c>
      <c r="AH89" t="str">
        <f t="array" ref="AH89">IFERROR(IF(SUM((InvoiceNo=$D89)*1)&lt;COUNTA($E$6:AH$6),"",INDEX(ItemCode,SMALL(IF($D89=InvoiceNo,IF(ItemCode&lt;&gt;$D$5,ROW(ItemCode)-1)),COUNTA($E$6:AH$6)))),"")</f>
        <v/>
      </c>
      <c r="AI89" t="str">
        <f t="array" ref="AI89">IFERROR(IF(SUM((InvoiceNo=$D89)*1)&lt;COUNTA($E$6:AI$6),"",INDEX(ItemCode,SMALL(IF($D89=InvoiceNo,IF(ItemCode&lt;&gt;$D$5,ROW(ItemCode)-1)),COUNTA($E$6:AI$6)))),"")</f>
        <v/>
      </c>
      <c r="AJ89" t="str">
        <f t="array" ref="AJ89">IFERROR(IF(SUM((InvoiceNo=$D89)*1)&lt;COUNTA($E$6:AJ$6),"",INDEX(ItemCode,SMALL(IF($D89=InvoiceNo,IF(ItemCode&lt;&gt;$D$5,ROW(ItemCode)-1)),COUNTA($E$6:AJ$6)))),"")</f>
        <v/>
      </c>
      <c r="AK89" t="str">
        <f t="array" ref="AK89">IFERROR(IF(SUM((InvoiceNo=$D89)*1)&lt;COUNTA($E$6:AK$6),"",INDEX(ItemCode,SMALL(IF($D89=InvoiceNo,IF(ItemCode&lt;&gt;$D$5,ROW(ItemCode)-1)),COUNTA($E$6:AK$6)))),"")</f>
        <v/>
      </c>
      <c r="AL89" t="str">
        <f t="array" ref="AL89">IFERROR(IF(SUM((InvoiceNo=$D89)*1)&lt;COUNTA($E$6:AL$6),"",INDEX(ItemCode,SMALL(IF($D89=InvoiceNo,IF(ItemCode&lt;&gt;$D$5,ROW(ItemCode)-1)),COUNTA($E$6:AL$6)))),"")</f>
        <v/>
      </c>
      <c r="AM89" t="str">
        <f t="array" ref="AM89">IFERROR(IF(SUM((InvoiceNo=$D89)*1)&lt;COUNTA($E$6:AM$6),"",INDEX(ItemCode,SMALL(IF($D89=InvoiceNo,IF(ItemCode&lt;&gt;$D$5,ROW(ItemCode)-1)),COUNTA($E$6:AM$6)))),"")</f>
        <v/>
      </c>
      <c r="AN89" t="str">
        <f t="array" ref="AN89">IFERROR(IF(SUM((InvoiceNo=$D89)*1)&lt;COUNTA($E$6:AN$6),"",INDEX(ItemCode,SMALL(IF($D89=InvoiceNo,IF(ItemCode&lt;&gt;$D$5,ROW(ItemCode)-1)),COUNTA($E$6:AN$6)))),"")</f>
        <v/>
      </c>
      <c r="AO89" t="str">
        <f t="array" ref="AO89">IFERROR(IF(SUM((InvoiceNo=$D89)*1)&lt;COUNTA($E$6:AO$6),"",INDEX(ItemCode,SMALL(IF($D89=InvoiceNo,IF(ItemCode&lt;&gt;$D$5,ROW(ItemCode)-1)),COUNTA($E$6:AO$6)))),"")</f>
        <v/>
      </c>
      <c r="AP89" t="str">
        <f t="array" ref="AP89">IFERROR(IF(SUM((InvoiceNo=$D89)*1)&lt;COUNTA($E$6:AP$6),"",INDEX(ItemCode,SMALL(IF($D89=InvoiceNo,IF(ItemCode&lt;&gt;$D$5,ROW(ItemCode)-1)),COUNTA($E$6:AP$6)))),"")</f>
        <v/>
      </c>
      <c r="AQ89" t="str">
        <f t="array" ref="AQ89">IFERROR(IF(SUM((InvoiceNo=$D89)*1)&lt;COUNTA($E$6:AQ$6),"",INDEX(ItemCode,SMALL(IF($D89=InvoiceNo,IF(ItemCode&lt;&gt;$D$5,ROW(ItemCode)-1)),COUNTA($E$6:AQ$6)))),"")</f>
        <v/>
      </c>
      <c r="AR89" t="str">
        <f t="array" ref="AR89">IFERROR(IF(SUM((InvoiceNo=$D89)*1)&lt;COUNTA($E$6:AR$6),"",INDEX(ItemCode,SMALL(IF($D89=InvoiceNo,IF(ItemCode&lt;&gt;$D$5,ROW(ItemCode)-1)),COUNTA($E$6:AR$6)))),"")</f>
        <v/>
      </c>
    </row>
    <row r="90" spans="2:44" x14ac:dyDescent="0.55000000000000004">
      <c r="B90" t="str">
        <f t="array" ref="B90">IF(D90="","",INDEX(BillToName,MATCH(D90,InvoiceBill,0)))</f>
        <v/>
      </c>
      <c r="C90" t="str">
        <f t="array" ref="C90">IF(B90="","",SUM((B90=CustName)*(ItemCode='Model 1'!$D$5)*1))</f>
        <v/>
      </c>
      <c r="D90" t="str">
        <f t="array" ref="D90">IFERROR(INDEX(InvoiceNo,SMALL(IF(ItemCode=$D$5,ROW(InvoiceNo)-1),ROW(84:84))),"")</f>
        <v/>
      </c>
      <c r="E90" t="str">
        <f t="array" ref="E90">IFERROR(IF(SUM((InvoiceNo=$D90)*1)&lt;COUNTA($E$6:E$6),"",INDEX(ItemCode,SMALL(IF($D90=InvoiceNo,IF(ItemCode&lt;&gt;$D$5,ROW(ItemCode)-1)),COUNTA($E$6:E$6)))),"")</f>
        <v/>
      </c>
      <c r="F90" t="str">
        <f t="array" ref="F90">IFERROR(IF(SUM((InvoiceNo=$D90)*1)&lt;COUNTA($E$6:F$6),"",INDEX(ItemCode,SMALL(IF($D90=InvoiceNo,IF(ItemCode&lt;&gt;$D$5,ROW(ItemCode)-1)),COUNTA($E$6:F$6)))),"")</f>
        <v/>
      </c>
      <c r="G90" t="str">
        <f t="array" ref="G90">IFERROR(IF(SUM((InvoiceNo=$D90)*1)&lt;COUNTA($E$6:G$6),"",INDEX(ItemCode,SMALL(IF($D90=InvoiceNo,IF(ItemCode&lt;&gt;$D$5,ROW(ItemCode)-1)),COUNTA($E$6:G$6)))),"")</f>
        <v/>
      </c>
      <c r="H90" t="str">
        <f t="array" ref="H90">IFERROR(IF(SUM((InvoiceNo=$D90)*1)&lt;COUNTA($E$6:H$6),"",INDEX(ItemCode,SMALL(IF($D90=InvoiceNo,IF(ItemCode&lt;&gt;$D$5,ROW(ItemCode)-1)),COUNTA($E$6:H$6)))),"")</f>
        <v/>
      </c>
      <c r="I90" t="str">
        <f t="array" ref="I90">IFERROR(IF(SUM((InvoiceNo=$D90)*1)&lt;COUNTA($E$6:I$6),"",INDEX(ItemCode,SMALL(IF($D90=InvoiceNo,IF(ItemCode&lt;&gt;$D$5,ROW(ItemCode)-1)),COUNTA($E$6:I$6)))),"")</f>
        <v/>
      </c>
      <c r="J90" t="str">
        <f t="array" ref="J90">IFERROR(IF(SUM((InvoiceNo=$D90)*1)&lt;COUNTA($E$6:J$6),"",INDEX(ItemCode,SMALL(IF($D90=InvoiceNo,IF(ItemCode&lt;&gt;$D$5,ROW(ItemCode)-1)),COUNTA($E$6:J$6)))),"")</f>
        <v/>
      </c>
      <c r="K90" t="str">
        <f t="array" ref="K90">IFERROR(IF(SUM((InvoiceNo=$D90)*1)&lt;COUNTA($E$6:K$6),"",INDEX(ItemCode,SMALL(IF($D90=InvoiceNo,IF(ItemCode&lt;&gt;$D$5,ROW(ItemCode)-1)),COUNTA($E$6:K$6)))),"")</f>
        <v/>
      </c>
      <c r="L90" t="str">
        <f t="array" ref="L90">IFERROR(IF(SUM((InvoiceNo=$D90)*1)&lt;COUNTA($E$6:L$6),"",INDEX(ItemCode,SMALL(IF($D90=InvoiceNo,IF(ItemCode&lt;&gt;$D$5,ROW(ItemCode)-1)),COUNTA($E$6:L$6)))),"")</f>
        <v/>
      </c>
      <c r="M90" t="str">
        <f t="array" ref="M90">IFERROR(IF(SUM((InvoiceNo=$D90)*1)&lt;COUNTA($E$6:M$6),"",INDEX(ItemCode,SMALL(IF($D90=InvoiceNo,IF(ItemCode&lt;&gt;$D$5,ROW(ItemCode)-1)),COUNTA($E$6:M$6)))),"")</f>
        <v/>
      </c>
      <c r="N90" t="str">
        <f t="array" ref="N90">IFERROR(IF(SUM((InvoiceNo=$D90)*1)&lt;COUNTA($E$6:N$6),"",INDEX(ItemCode,SMALL(IF($D90=InvoiceNo,IF(ItemCode&lt;&gt;$D$5,ROW(ItemCode)-1)),COUNTA($E$6:N$6)))),"")</f>
        <v/>
      </c>
      <c r="O90" t="str">
        <f t="array" ref="O90">IFERROR(IF(SUM((InvoiceNo=$D90)*1)&lt;COUNTA($E$6:O$6),"",INDEX(ItemCode,SMALL(IF($D90=InvoiceNo,IF(ItemCode&lt;&gt;$D$5,ROW(ItemCode)-1)),COUNTA($E$6:O$6)))),"")</f>
        <v/>
      </c>
      <c r="P90" t="str">
        <f t="array" ref="P90">IFERROR(IF(SUM((InvoiceNo=$D90)*1)&lt;COUNTA($E$6:P$6),"",INDEX(ItemCode,SMALL(IF($D90=InvoiceNo,IF(ItemCode&lt;&gt;$D$5,ROW(ItemCode)-1)),COUNTA($E$6:P$6)))),"")</f>
        <v/>
      </c>
      <c r="Q90" t="str">
        <f t="array" ref="Q90">IFERROR(IF(SUM((InvoiceNo=$D90)*1)&lt;COUNTA($E$6:Q$6),"",INDEX(ItemCode,SMALL(IF($D90=InvoiceNo,IF(ItemCode&lt;&gt;$D$5,ROW(ItemCode)-1)),COUNTA($E$6:Q$6)))),"")</f>
        <v/>
      </c>
      <c r="R90" t="str">
        <f t="array" ref="R90">IFERROR(IF(SUM((InvoiceNo=$D90)*1)&lt;COUNTA($E$6:R$6),"",INDEX(ItemCode,SMALL(IF($D90=InvoiceNo,IF(ItemCode&lt;&gt;$D$5,ROW(ItemCode)-1)),COUNTA($E$6:R$6)))),"")</f>
        <v/>
      </c>
      <c r="S90" t="str">
        <f t="array" ref="S90">IFERROR(IF(SUM((InvoiceNo=$D90)*1)&lt;COUNTA($E$6:S$6),"",INDEX(ItemCode,SMALL(IF($D90=InvoiceNo,IF(ItemCode&lt;&gt;$D$5,ROW(ItemCode)-1)),COUNTA($E$6:S$6)))),"")</f>
        <v/>
      </c>
      <c r="T90" t="str">
        <f t="array" ref="T90">IFERROR(IF(SUM((InvoiceNo=$D90)*1)&lt;COUNTA($E$6:T$6),"",INDEX(ItemCode,SMALL(IF($D90=InvoiceNo,IF(ItemCode&lt;&gt;$D$5,ROW(ItemCode)-1)),COUNTA($E$6:T$6)))),"")</f>
        <v/>
      </c>
      <c r="U90" t="str">
        <f t="array" ref="U90">IFERROR(IF(SUM((InvoiceNo=$D90)*1)&lt;COUNTA($E$6:U$6),"",INDEX(ItemCode,SMALL(IF($D90=InvoiceNo,IF(ItemCode&lt;&gt;$D$5,ROW(ItemCode)-1)),COUNTA($E$6:U$6)))),"")</f>
        <v/>
      </c>
      <c r="V90" t="str">
        <f t="array" ref="V90">IFERROR(IF(SUM((InvoiceNo=$D90)*1)&lt;COUNTA($E$6:V$6),"",INDEX(ItemCode,SMALL(IF($D90=InvoiceNo,IF(ItemCode&lt;&gt;$D$5,ROW(ItemCode)-1)),COUNTA($E$6:V$6)))),"")</f>
        <v/>
      </c>
      <c r="W90" t="str">
        <f t="array" ref="W90">IFERROR(IF(SUM((InvoiceNo=$D90)*1)&lt;COUNTA($E$6:W$6),"",INDEX(ItemCode,SMALL(IF($D90=InvoiceNo,IF(ItemCode&lt;&gt;$D$5,ROW(ItemCode)-1)),COUNTA($E$6:W$6)))),"")</f>
        <v/>
      </c>
      <c r="X90" t="str">
        <f t="array" ref="X90">IFERROR(IF(SUM((InvoiceNo=$D90)*1)&lt;COUNTA($E$6:X$6),"",INDEX(ItemCode,SMALL(IF($D90=InvoiceNo,IF(ItemCode&lt;&gt;$D$5,ROW(ItemCode)-1)),COUNTA($E$6:X$6)))),"")</f>
        <v/>
      </c>
      <c r="Y90" t="str">
        <f t="array" ref="Y90">IFERROR(IF(SUM((InvoiceNo=$D90)*1)&lt;COUNTA($E$6:Y$6),"",INDEX(ItemCode,SMALL(IF($D90=InvoiceNo,IF(ItemCode&lt;&gt;$D$5,ROW(ItemCode)-1)),COUNTA($E$6:Y$6)))),"")</f>
        <v/>
      </c>
      <c r="Z90" t="str">
        <f t="array" ref="Z90">IFERROR(IF(SUM((InvoiceNo=$D90)*1)&lt;COUNTA($E$6:Z$6),"",INDEX(ItemCode,SMALL(IF($D90=InvoiceNo,IF(ItemCode&lt;&gt;$D$5,ROW(ItemCode)-1)),COUNTA($E$6:Z$6)))),"")</f>
        <v/>
      </c>
      <c r="AA90" t="str">
        <f t="array" ref="AA90">IFERROR(IF(SUM((InvoiceNo=$D90)*1)&lt;COUNTA($E$6:AA$6),"",INDEX(ItemCode,SMALL(IF($D90=InvoiceNo,IF(ItemCode&lt;&gt;$D$5,ROW(ItemCode)-1)),COUNTA($E$6:AA$6)))),"")</f>
        <v/>
      </c>
      <c r="AB90" t="str">
        <f t="array" ref="AB90">IFERROR(IF(SUM((InvoiceNo=$D90)*1)&lt;COUNTA($E$6:AB$6),"",INDEX(ItemCode,SMALL(IF($D90=InvoiceNo,IF(ItemCode&lt;&gt;$D$5,ROW(ItemCode)-1)),COUNTA($E$6:AB$6)))),"")</f>
        <v/>
      </c>
      <c r="AC90" t="str">
        <f t="array" ref="AC90">IFERROR(IF(SUM((InvoiceNo=$D90)*1)&lt;COUNTA($E$6:AC$6),"",INDEX(ItemCode,SMALL(IF($D90=InvoiceNo,IF(ItemCode&lt;&gt;$D$5,ROW(ItemCode)-1)),COUNTA($E$6:AC$6)))),"")</f>
        <v/>
      </c>
      <c r="AD90" t="str">
        <f t="array" ref="AD90">IFERROR(IF(SUM((InvoiceNo=$D90)*1)&lt;COUNTA($E$6:AD$6),"",INDEX(ItemCode,SMALL(IF($D90=InvoiceNo,IF(ItemCode&lt;&gt;$D$5,ROW(ItemCode)-1)),COUNTA($E$6:AD$6)))),"")</f>
        <v/>
      </c>
      <c r="AE90" t="str">
        <f t="array" ref="AE90">IFERROR(IF(SUM((InvoiceNo=$D90)*1)&lt;COUNTA($E$6:AE$6),"",INDEX(ItemCode,SMALL(IF($D90=InvoiceNo,IF(ItemCode&lt;&gt;$D$5,ROW(ItemCode)-1)),COUNTA($E$6:AE$6)))),"")</f>
        <v/>
      </c>
      <c r="AF90" t="str">
        <f t="array" ref="AF90">IFERROR(IF(SUM((InvoiceNo=$D90)*1)&lt;COUNTA($E$6:AF$6),"",INDEX(ItemCode,SMALL(IF($D90=InvoiceNo,IF(ItemCode&lt;&gt;$D$5,ROW(ItemCode)-1)),COUNTA($E$6:AF$6)))),"")</f>
        <v/>
      </c>
      <c r="AG90" t="str">
        <f t="array" ref="AG90">IFERROR(IF(SUM((InvoiceNo=$D90)*1)&lt;COUNTA($E$6:AG$6),"",INDEX(ItemCode,SMALL(IF($D90=InvoiceNo,IF(ItemCode&lt;&gt;$D$5,ROW(ItemCode)-1)),COUNTA($E$6:AG$6)))),"")</f>
        <v/>
      </c>
      <c r="AH90" t="str">
        <f t="array" ref="AH90">IFERROR(IF(SUM((InvoiceNo=$D90)*1)&lt;COUNTA($E$6:AH$6),"",INDEX(ItemCode,SMALL(IF($D90=InvoiceNo,IF(ItemCode&lt;&gt;$D$5,ROW(ItemCode)-1)),COUNTA($E$6:AH$6)))),"")</f>
        <v/>
      </c>
      <c r="AI90" t="str">
        <f t="array" ref="AI90">IFERROR(IF(SUM((InvoiceNo=$D90)*1)&lt;COUNTA($E$6:AI$6),"",INDEX(ItemCode,SMALL(IF($D90=InvoiceNo,IF(ItemCode&lt;&gt;$D$5,ROW(ItemCode)-1)),COUNTA($E$6:AI$6)))),"")</f>
        <v/>
      </c>
      <c r="AJ90" t="str">
        <f t="array" ref="AJ90">IFERROR(IF(SUM((InvoiceNo=$D90)*1)&lt;COUNTA($E$6:AJ$6),"",INDEX(ItemCode,SMALL(IF($D90=InvoiceNo,IF(ItemCode&lt;&gt;$D$5,ROW(ItemCode)-1)),COUNTA($E$6:AJ$6)))),"")</f>
        <v/>
      </c>
      <c r="AK90" t="str">
        <f t="array" ref="AK90">IFERROR(IF(SUM((InvoiceNo=$D90)*1)&lt;COUNTA($E$6:AK$6),"",INDEX(ItemCode,SMALL(IF($D90=InvoiceNo,IF(ItemCode&lt;&gt;$D$5,ROW(ItemCode)-1)),COUNTA($E$6:AK$6)))),"")</f>
        <v/>
      </c>
      <c r="AL90" t="str">
        <f t="array" ref="AL90">IFERROR(IF(SUM((InvoiceNo=$D90)*1)&lt;COUNTA($E$6:AL$6),"",INDEX(ItemCode,SMALL(IF($D90=InvoiceNo,IF(ItemCode&lt;&gt;$D$5,ROW(ItemCode)-1)),COUNTA($E$6:AL$6)))),"")</f>
        <v/>
      </c>
      <c r="AM90" t="str">
        <f t="array" ref="AM90">IFERROR(IF(SUM((InvoiceNo=$D90)*1)&lt;COUNTA($E$6:AM$6),"",INDEX(ItemCode,SMALL(IF($D90=InvoiceNo,IF(ItemCode&lt;&gt;$D$5,ROW(ItemCode)-1)),COUNTA($E$6:AM$6)))),"")</f>
        <v/>
      </c>
      <c r="AN90" t="str">
        <f t="array" ref="AN90">IFERROR(IF(SUM((InvoiceNo=$D90)*1)&lt;COUNTA($E$6:AN$6),"",INDEX(ItemCode,SMALL(IF($D90=InvoiceNo,IF(ItemCode&lt;&gt;$D$5,ROW(ItemCode)-1)),COUNTA($E$6:AN$6)))),"")</f>
        <v/>
      </c>
      <c r="AO90" t="str">
        <f t="array" ref="AO90">IFERROR(IF(SUM((InvoiceNo=$D90)*1)&lt;COUNTA($E$6:AO$6),"",INDEX(ItemCode,SMALL(IF($D90=InvoiceNo,IF(ItemCode&lt;&gt;$D$5,ROW(ItemCode)-1)),COUNTA($E$6:AO$6)))),"")</f>
        <v/>
      </c>
      <c r="AP90" t="str">
        <f t="array" ref="AP90">IFERROR(IF(SUM((InvoiceNo=$D90)*1)&lt;COUNTA($E$6:AP$6),"",INDEX(ItemCode,SMALL(IF($D90=InvoiceNo,IF(ItemCode&lt;&gt;$D$5,ROW(ItemCode)-1)),COUNTA($E$6:AP$6)))),"")</f>
        <v/>
      </c>
      <c r="AQ90" t="str">
        <f t="array" ref="AQ90">IFERROR(IF(SUM((InvoiceNo=$D90)*1)&lt;COUNTA($E$6:AQ$6),"",INDEX(ItemCode,SMALL(IF($D90=InvoiceNo,IF(ItemCode&lt;&gt;$D$5,ROW(ItemCode)-1)),COUNTA($E$6:AQ$6)))),"")</f>
        <v/>
      </c>
      <c r="AR90" t="str">
        <f t="array" ref="AR90">IFERROR(IF(SUM((InvoiceNo=$D90)*1)&lt;COUNTA($E$6:AR$6),"",INDEX(ItemCode,SMALL(IF($D90=InvoiceNo,IF(ItemCode&lt;&gt;$D$5,ROW(ItemCode)-1)),COUNTA($E$6:AR$6)))),"")</f>
        <v/>
      </c>
    </row>
    <row r="91" spans="2:44" x14ac:dyDescent="0.55000000000000004">
      <c r="B91" t="str">
        <f t="array" ref="B91">IF(D91="","",INDEX(BillToName,MATCH(D91,InvoiceBill,0)))</f>
        <v/>
      </c>
      <c r="C91" t="str">
        <f t="array" ref="C91">IF(B91="","",SUM((B91=CustName)*(ItemCode='Model 1'!$D$5)*1))</f>
        <v/>
      </c>
      <c r="D91" t="str">
        <f t="array" ref="D91">IFERROR(INDEX(InvoiceNo,SMALL(IF(ItemCode=$D$5,ROW(InvoiceNo)-1),ROW(85:85))),"")</f>
        <v/>
      </c>
      <c r="E91" t="str">
        <f t="array" ref="E91">IFERROR(IF(SUM((InvoiceNo=$D91)*1)&lt;COUNTA($E$6:E$6),"",INDEX(ItemCode,SMALL(IF($D91=InvoiceNo,IF(ItemCode&lt;&gt;$D$5,ROW(ItemCode)-1)),COUNTA($E$6:E$6)))),"")</f>
        <v/>
      </c>
      <c r="F91" t="str">
        <f t="array" ref="F91">IFERROR(IF(SUM((InvoiceNo=$D91)*1)&lt;COUNTA($E$6:F$6),"",INDEX(ItemCode,SMALL(IF($D91=InvoiceNo,IF(ItemCode&lt;&gt;$D$5,ROW(ItemCode)-1)),COUNTA($E$6:F$6)))),"")</f>
        <v/>
      </c>
      <c r="G91" t="str">
        <f t="array" ref="G91">IFERROR(IF(SUM((InvoiceNo=$D91)*1)&lt;COUNTA($E$6:G$6),"",INDEX(ItemCode,SMALL(IF($D91=InvoiceNo,IF(ItemCode&lt;&gt;$D$5,ROW(ItemCode)-1)),COUNTA($E$6:G$6)))),"")</f>
        <v/>
      </c>
      <c r="H91" t="str">
        <f t="array" ref="H91">IFERROR(IF(SUM((InvoiceNo=$D91)*1)&lt;COUNTA($E$6:H$6),"",INDEX(ItemCode,SMALL(IF($D91=InvoiceNo,IF(ItemCode&lt;&gt;$D$5,ROW(ItemCode)-1)),COUNTA($E$6:H$6)))),"")</f>
        <v/>
      </c>
      <c r="I91" t="str">
        <f t="array" ref="I91">IFERROR(IF(SUM((InvoiceNo=$D91)*1)&lt;COUNTA($E$6:I$6),"",INDEX(ItemCode,SMALL(IF($D91=InvoiceNo,IF(ItemCode&lt;&gt;$D$5,ROW(ItemCode)-1)),COUNTA($E$6:I$6)))),"")</f>
        <v/>
      </c>
      <c r="J91" t="str">
        <f t="array" ref="J91">IFERROR(IF(SUM((InvoiceNo=$D91)*1)&lt;COUNTA($E$6:J$6),"",INDEX(ItemCode,SMALL(IF($D91=InvoiceNo,IF(ItemCode&lt;&gt;$D$5,ROW(ItemCode)-1)),COUNTA($E$6:J$6)))),"")</f>
        <v/>
      </c>
      <c r="K91" t="str">
        <f t="array" ref="K91">IFERROR(IF(SUM((InvoiceNo=$D91)*1)&lt;COUNTA($E$6:K$6),"",INDEX(ItemCode,SMALL(IF($D91=InvoiceNo,IF(ItemCode&lt;&gt;$D$5,ROW(ItemCode)-1)),COUNTA($E$6:K$6)))),"")</f>
        <v/>
      </c>
      <c r="L91" t="str">
        <f t="array" ref="L91">IFERROR(IF(SUM((InvoiceNo=$D91)*1)&lt;COUNTA($E$6:L$6),"",INDEX(ItemCode,SMALL(IF($D91=InvoiceNo,IF(ItemCode&lt;&gt;$D$5,ROW(ItemCode)-1)),COUNTA($E$6:L$6)))),"")</f>
        <v/>
      </c>
      <c r="M91" t="str">
        <f t="array" ref="M91">IFERROR(IF(SUM((InvoiceNo=$D91)*1)&lt;COUNTA($E$6:M$6),"",INDEX(ItemCode,SMALL(IF($D91=InvoiceNo,IF(ItemCode&lt;&gt;$D$5,ROW(ItemCode)-1)),COUNTA($E$6:M$6)))),"")</f>
        <v/>
      </c>
      <c r="N91" t="str">
        <f t="array" ref="N91">IFERROR(IF(SUM((InvoiceNo=$D91)*1)&lt;COUNTA($E$6:N$6),"",INDEX(ItemCode,SMALL(IF($D91=InvoiceNo,IF(ItemCode&lt;&gt;$D$5,ROW(ItemCode)-1)),COUNTA($E$6:N$6)))),"")</f>
        <v/>
      </c>
      <c r="O91" t="str">
        <f t="array" ref="O91">IFERROR(IF(SUM((InvoiceNo=$D91)*1)&lt;COUNTA($E$6:O$6),"",INDEX(ItemCode,SMALL(IF($D91=InvoiceNo,IF(ItemCode&lt;&gt;$D$5,ROW(ItemCode)-1)),COUNTA($E$6:O$6)))),"")</f>
        <v/>
      </c>
      <c r="P91" t="str">
        <f t="array" ref="P91">IFERROR(IF(SUM((InvoiceNo=$D91)*1)&lt;COUNTA($E$6:P$6),"",INDEX(ItemCode,SMALL(IF($D91=InvoiceNo,IF(ItemCode&lt;&gt;$D$5,ROW(ItemCode)-1)),COUNTA($E$6:P$6)))),"")</f>
        <v/>
      </c>
      <c r="Q91" t="str">
        <f t="array" ref="Q91">IFERROR(IF(SUM((InvoiceNo=$D91)*1)&lt;COUNTA($E$6:Q$6),"",INDEX(ItemCode,SMALL(IF($D91=InvoiceNo,IF(ItemCode&lt;&gt;$D$5,ROW(ItemCode)-1)),COUNTA($E$6:Q$6)))),"")</f>
        <v/>
      </c>
      <c r="R91" t="str">
        <f t="array" ref="R91">IFERROR(IF(SUM((InvoiceNo=$D91)*1)&lt;COUNTA($E$6:R$6),"",INDEX(ItemCode,SMALL(IF($D91=InvoiceNo,IF(ItemCode&lt;&gt;$D$5,ROW(ItemCode)-1)),COUNTA($E$6:R$6)))),"")</f>
        <v/>
      </c>
      <c r="S91" t="str">
        <f t="array" ref="S91">IFERROR(IF(SUM((InvoiceNo=$D91)*1)&lt;COUNTA($E$6:S$6),"",INDEX(ItemCode,SMALL(IF($D91=InvoiceNo,IF(ItemCode&lt;&gt;$D$5,ROW(ItemCode)-1)),COUNTA($E$6:S$6)))),"")</f>
        <v/>
      </c>
      <c r="T91" t="str">
        <f t="array" ref="T91">IFERROR(IF(SUM((InvoiceNo=$D91)*1)&lt;COUNTA($E$6:T$6),"",INDEX(ItemCode,SMALL(IF($D91=InvoiceNo,IF(ItemCode&lt;&gt;$D$5,ROW(ItemCode)-1)),COUNTA($E$6:T$6)))),"")</f>
        <v/>
      </c>
      <c r="U91" t="str">
        <f t="array" ref="U91">IFERROR(IF(SUM((InvoiceNo=$D91)*1)&lt;COUNTA($E$6:U$6),"",INDEX(ItemCode,SMALL(IF($D91=InvoiceNo,IF(ItemCode&lt;&gt;$D$5,ROW(ItemCode)-1)),COUNTA($E$6:U$6)))),"")</f>
        <v/>
      </c>
      <c r="V91" t="str">
        <f t="array" ref="V91">IFERROR(IF(SUM((InvoiceNo=$D91)*1)&lt;COUNTA($E$6:V$6),"",INDEX(ItemCode,SMALL(IF($D91=InvoiceNo,IF(ItemCode&lt;&gt;$D$5,ROW(ItemCode)-1)),COUNTA($E$6:V$6)))),"")</f>
        <v/>
      </c>
      <c r="W91" t="str">
        <f t="array" ref="W91">IFERROR(IF(SUM((InvoiceNo=$D91)*1)&lt;COUNTA($E$6:W$6),"",INDEX(ItemCode,SMALL(IF($D91=InvoiceNo,IF(ItemCode&lt;&gt;$D$5,ROW(ItemCode)-1)),COUNTA($E$6:W$6)))),"")</f>
        <v/>
      </c>
      <c r="X91" t="str">
        <f t="array" ref="X91">IFERROR(IF(SUM((InvoiceNo=$D91)*1)&lt;COUNTA($E$6:X$6),"",INDEX(ItemCode,SMALL(IF($D91=InvoiceNo,IF(ItemCode&lt;&gt;$D$5,ROW(ItemCode)-1)),COUNTA($E$6:X$6)))),"")</f>
        <v/>
      </c>
      <c r="Y91" t="str">
        <f t="array" ref="Y91">IFERROR(IF(SUM((InvoiceNo=$D91)*1)&lt;COUNTA($E$6:Y$6),"",INDEX(ItemCode,SMALL(IF($D91=InvoiceNo,IF(ItemCode&lt;&gt;$D$5,ROW(ItemCode)-1)),COUNTA($E$6:Y$6)))),"")</f>
        <v/>
      </c>
      <c r="Z91" t="str">
        <f t="array" ref="Z91">IFERROR(IF(SUM((InvoiceNo=$D91)*1)&lt;COUNTA($E$6:Z$6),"",INDEX(ItemCode,SMALL(IF($D91=InvoiceNo,IF(ItemCode&lt;&gt;$D$5,ROW(ItemCode)-1)),COUNTA($E$6:Z$6)))),"")</f>
        <v/>
      </c>
      <c r="AA91" t="str">
        <f t="array" ref="AA91">IFERROR(IF(SUM((InvoiceNo=$D91)*1)&lt;COUNTA($E$6:AA$6),"",INDEX(ItemCode,SMALL(IF($D91=InvoiceNo,IF(ItemCode&lt;&gt;$D$5,ROW(ItemCode)-1)),COUNTA($E$6:AA$6)))),"")</f>
        <v/>
      </c>
      <c r="AB91" t="str">
        <f t="array" ref="AB91">IFERROR(IF(SUM((InvoiceNo=$D91)*1)&lt;COUNTA($E$6:AB$6),"",INDEX(ItemCode,SMALL(IF($D91=InvoiceNo,IF(ItemCode&lt;&gt;$D$5,ROW(ItemCode)-1)),COUNTA($E$6:AB$6)))),"")</f>
        <v/>
      </c>
      <c r="AC91" t="str">
        <f t="array" ref="AC91">IFERROR(IF(SUM((InvoiceNo=$D91)*1)&lt;COUNTA($E$6:AC$6),"",INDEX(ItemCode,SMALL(IF($D91=InvoiceNo,IF(ItemCode&lt;&gt;$D$5,ROW(ItemCode)-1)),COUNTA($E$6:AC$6)))),"")</f>
        <v/>
      </c>
      <c r="AD91" t="str">
        <f t="array" ref="AD91">IFERROR(IF(SUM((InvoiceNo=$D91)*1)&lt;COUNTA($E$6:AD$6),"",INDEX(ItemCode,SMALL(IF($D91=InvoiceNo,IF(ItemCode&lt;&gt;$D$5,ROW(ItemCode)-1)),COUNTA($E$6:AD$6)))),"")</f>
        <v/>
      </c>
      <c r="AE91" t="str">
        <f t="array" ref="AE91">IFERROR(IF(SUM((InvoiceNo=$D91)*1)&lt;COUNTA($E$6:AE$6),"",INDEX(ItemCode,SMALL(IF($D91=InvoiceNo,IF(ItemCode&lt;&gt;$D$5,ROW(ItemCode)-1)),COUNTA($E$6:AE$6)))),"")</f>
        <v/>
      </c>
      <c r="AF91" t="str">
        <f t="array" ref="AF91">IFERROR(IF(SUM((InvoiceNo=$D91)*1)&lt;COUNTA($E$6:AF$6),"",INDEX(ItemCode,SMALL(IF($D91=InvoiceNo,IF(ItemCode&lt;&gt;$D$5,ROW(ItemCode)-1)),COUNTA($E$6:AF$6)))),"")</f>
        <v/>
      </c>
      <c r="AG91" t="str">
        <f t="array" ref="AG91">IFERROR(IF(SUM((InvoiceNo=$D91)*1)&lt;COUNTA($E$6:AG$6),"",INDEX(ItemCode,SMALL(IF($D91=InvoiceNo,IF(ItemCode&lt;&gt;$D$5,ROW(ItemCode)-1)),COUNTA($E$6:AG$6)))),"")</f>
        <v/>
      </c>
      <c r="AH91" t="str">
        <f t="array" ref="AH91">IFERROR(IF(SUM((InvoiceNo=$D91)*1)&lt;COUNTA($E$6:AH$6),"",INDEX(ItemCode,SMALL(IF($D91=InvoiceNo,IF(ItemCode&lt;&gt;$D$5,ROW(ItemCode)-1)),COUNTA($E$6:AH$6)))),"")</f>
        <v/>
      </c>
      <c r="AI91" t="str">
        <f t="array" ref="AI91">IFERROR(IF(SUM((InvoiceNo=$D91)*1)&lt;COUNTA($E$6:AI$6),"",INDEX(ItemCode,SMALL(IF($D91=InvoiceNo,IF(ItemCode&lt;&gt;$D$5,ROW(ItemCode)-1)),COUNTA($E$6:AI$6)))),"")</f>
        <v/>
      </c>
      <c r="AJ91" t="str">
        <f t="array" ref="AJ91">IFERROR(IF(SUM((InvoiceNo=$D91)*1)&lt;COUNTA($E$6:AJ$6),"",INDEX(ItemCode,SMALL(IF($D91=InvoiceNo,IF(ItemCode&lt;&gt;$D$5,ROW(ItemCode)-1)),COUNTA($E$6:AJ$6)))),"")</f>
        <v/>
      </c>
      <c r="AK91" t="str">
        <f t="array" ref="AK91">IFERROR(IF(SUM((InvoiceNo=$D91)*1)&lt;COUNTA($E$6:AK$6),"",INDEX(ItemCode,SMALL(IF($D91=InvoiceNo,IF(ItemCode&lt;&gt;$D$5,ROW(ItemCode)-1)),COUNTA($E$6:AK$6)))),"")</f>
        <v/>
      </c>
      <c r="AL91" t="str">
        <f t="array" ref="AL91">IFERROR(IF(SUM((InvoiceNo=$D91)*1)&lt;COUNTA($E$6:AL$6),"",INDEX(ItemCode,SMALL(IF($D91=InvoiceNo,IF(ItemCode&lt;&gt;$D$5,ROW(ItemCode)-1)),COUNTA($E$6:AL$6)))),"")</f>
        <v/>
      </c>
      <c r="AM91" t="str">
        <f t="array" ref="AM91">IFERROR(IF(SUM((InvoiceNo=$D91)*1)&lt;COUNTA($E$6:AM$6),"",INDEX(ItemCode,SMALL(IF($D91=InvoiceNo,IF(ItemCode&lt;&gt;$D$5,ROW(ItemCode)-1)),COUNTA($E$6:AM$6)))),"")</f>
        <v/>
      </c>
      <c r="AN91" t="str">
        <f t="array" ref="AN91">IFERROR(IF(SUM((InvoiceNo=$D91)*1)&lt;COUNTA($E$6:AN$6),"",INDEX(ItemCode,SMALL(IF($D91=InvoiceNo,IF(ItemCode&lt;&gt;$D$5,ROW(ItemCode)-1)),COUNTA($E$6:AN$6)))),"")</f>
        <v/>
      </c>
      <c r="AO91" t="str">
        <f t="array" ref="AO91">IFERROR(IF(SUM((InvoiceNo=$D91)*1)&lt;COUNTA($E$6:AO$6),"",INDEX(ItemCode,SMALL(IF($D91=InvoiceNo,IF(ItemCode&lt;&gt;$D$5,ROW(ItemCode)-1)),COUNTA($E$6:AO$6)))),"")</f>
        <v/>
      </c>
      <c r="AP91" t="str">
        <f t="array" ref="AP91">IFERROR(IF(SUM((InvoiceNo=$D91)*1)&lt;COUNTA($E$6:AP$6),"",INDEX(ItemCode,SMALL(IF($D91=InvoiceNo,IF(ItemCode&lt;&gt;$D$5,ROW(ItemCode)-1)),COUNTA($E$6:AP$6)))),"")</f>
        <v/>
      </c>
      <c r="AQ91" t="str">
        <f t="array" ref="AQ91">IFERROR(IF(SUM((InvoiceNo=$D91)*1)&lt;COUNTA($E$6:AQ$6),"",INDEX(ItemCode,SMALL(IF($D91=InvoiceNo,IF(ItemCode&lt;&gt;$D$5,ROW(ItemCode)-1)),COUNTA($E$6:AQ$6)))),"")</f>
        <v/>
      </c>
      <c r="AR91" t="str">
        <f t="array" ref="AR91">IFERROR(IF(SUM((InvoiceNo=$D91)*1)&lt;COUNTA($E$6:AR$6),"",INDEX(ItemCode,SMALL(IF($D91=InvoiceNo,IF(ItemCode&lt;&gt;$D$5,ROW(ItemCode)-1)),COUNTA($E$6:AR$6)))),"")</f>
        <v/>
      </c>
    </row>
    <row r="92" spans="2:44" x14ac:dyDescent="0.55000000000000004">
      <c r="B92" t="str">
        <f t="array" ref="B92">IF(D92="","",INDEX(BillToName,MATCH(D92,InvoiceBill,0)))</f>
        <v/>
      </c>
      <c r="C92" t="str">
        <f t="array" ref="C92">IF(B92="","",SUM((B92=CustName)*(ItemCode='Model 1'!$D$5)*1))</f>
        <v/>
      </c>
      <c r="D92" t="str">
        <f t="array" ref="D92">IFERROR(INDEX(InvoiceNo,SMALL(IF(ItemCode=$D$5,ROW(InvoiceNo)-1),ROW(86:86))),"")</f>
        <v/>
      </c>
      <c r="E92" t="str">
        <f t="array" ref="E92">IFERROR(IF(SUM((InvoiceNo=$D92)*1)&lt;COUNTA($E$6:E$6),"",INDEX(ItemCode,SMALL(IF($D92=InvoiceNo,IF(ItemCode&lt;&gt;$D$5,ROW(ItemCode)-1)),COUNTA($E$6:E$6)))),"")</f>
        <v/>
      </c>
      <c r="F92" t="str">
        <f t="array" ref="F92">IFERROR(IF(SUM((InvoiceNo=$D92)*1)&lt;COUNTA($E$6:F$6),"",INDEX(ItemCode,SMALL(IF($D92=InvoiceNo,IF(ItemCode&lt;&gt;$D$5,ROW(ItemCode)-1)),COUNTA($E$6:F$6)))),"")</f>
        <v/>
      </c>
      <c r="G92" t="str">
        <f t="array" ref="G92">IFERROR(IF(SUM((InvoiceNo=$D92)*1)&lt;COUNTA($E$6:G$6),"",INDEX(ItemCode,SMALL(IF($D92=InvoiceNo,IF(ItemCode&lt;&gt;$D$5,ROW(ItemCode)-1)),COUNTA($E$6:G$6)))),"")</f>
        <v/>
      </c>
      <c r="H92" t="str">
        <f t="array" ref="H92">IFERROR(IF(SUM((InvoiceNo=$D92)*1)&lt;COUNTA($E$6:H$6),"",INDEX(ItemCode,SMALL(IF($D92=InvoiceNo,IF(ItemCode&lt;&gt;$D$5,ROW(ItemCode)-1)),COUNTA($E$6:H$6)))),"")</f>
        <v/>
      </c>
      <c r="I92" t="str">
        <f t="array" ref="I92">IFERROR(IF(SUM((InvoiceNo=$D92)*1)&lt;COUNTA($E$6:I$6),"",INDEX(ItemCode,SMALL(IF($D92=InvoiceNo,IF(ItemCode&lt;&gt;$D$5,ROW(ItemCode)-1)),COUNTA($E$6:I$6)))),"")</f>
        <v/>
      </c>
      <c r="J92" t="str">
        <f t="array" ref="J92">IFERROR(IF(SUM((InvoiceNo=$D92)*1)&lt;COUNTA($E$6:J$6),"",INDEX(ItemCode,SMALL(IF($D92=InvoiceNo,IF(ItemCode&lt;&gt;$D$5,ROW(ItemCode)-1)),COUNTA($E$6:J$6)))),"")</f>
        <v/>
      </c>
      <c r="K92" t="str">
        <f t="array" ref="K92">IFERROR(IF(SUM((InvoiceNo=$D92)*1)&lt;COUNTA($E$6:K$6),"",INDEX(ItemCode,SMALL(IF($D92=InvoiceNo,IF(ItemCode&lt;&gt;$D$5,ROW(ItemCode)-1)),COUNTA($E$6:K$6)))),"")</f>
        <v/>
      </c>
      <c r="L92" t="str">
        <f t="array" ref="L92">IFERROR(IF(SUM((InvoiceNo=$D92)*1)&lt;COUNTA($E$6:L$6),"",INDEX(ItemCode,SMALL(IF($D92=InvoiceNo,IF(ItemCode&lt;&gt;$D$5,ROW(ItemCode)-1)),COUNTA($E$6:L$6)))),"")</f>
        <v/>
      </c>
      <c r="M92" t="str">
        <f t="array" ref="M92">IFERROR(IF(SUM((InvoiceNo=$D92)*1)&lt;COUNTA($E$6:M$6),"",INDEX(ItemCode,SMALL(IF($D92=InvoiceNo,IF(ItemCode&lt;&gt;$D$5,ROW(ItemCode)-1)),COUNTA($E$6:M$6)))),"")</f>
        <v/>
      </c>
      <c r="N92" t="str">
        <f t="array" ref="N92">IFERROR(IF(SUM((InvoiceNo=$D92)*1)&lt;COUNTA($E$6:N$6),"",INDEX(ItemCode,SMALL(IF($D92=InvoiceNo,IF(ItemCode&lt;&gt;$D$5,ROW(ItemCode)-1)),COUNTA($E$6:N$6)))),"")</f>
        <v/>
      </c>
      <c r="O92" t="str">
        <f t="array" ref="O92">IFERROR(IF(SUM((InvoiceNo=$D92)*1)&lt;COUNTA($E$6:O$6),"",INDEX(ItemCode,SMALL(IF($D92=InvoiceNo,IF(ItemCode&lt;&gt;$D$5,ROW(ItemCode)-1)),COUNTA($E$6:O$6)))),"")</f>
        <v/>
      </c>
      <c r="P92" t="str">
        <f t="array" ref="P92">IFERROR(IF(SUM((InvoiceNo=$D92)*1)&lt;COUNTA($E$6:P$6),"",INDEX(ItemCode,SMALL(IF($D92=InvoiceNo,IF(ItemCode&lt;&gt;$D$5,ROW(ItemCode)-1)),COUNTA($E$6:P$6)))),"")</f>
        <v/>
      </c>
      <c r="Q92" t="str">
        <f t="array" ref="Q92">IFERROR(IF(SUM((InvoiceNo=$D92)*1)&lt;COUNTA($E$6:Q$6),"",INDEX(ItemCode,SMALL(IF($D92=InvoiceNo,IF(ItemCode&lt;&gt;$D$5,ROW(ItemCode)-1)),COUNTA($E$6:Q$6)))),"")</f>
        <v/>
      </c>
      <c r="R92" t="str">
        <f t="array" ref="R92">IFERROR(IF(SUM((InvoiceNo=$D92)*1)&lt;COUNTA($E$6:R$6),"",INDEX(ItemCode,SMALL(IF($D92=InvoiceNo,IF(ItemCode&lt;&gt;$D$5,ROW(ItemCode)-1)),COUNTA($E$6:R$6)))),"")</f>
        <v/>
      </c>
      <c r="S92" t="str">
        <f t="array" ref="S92">IFERROR(IF(SUM((InvoiceNo=$D92)*1)&lt;COUNTA($E$6:S$6),"",INDEX(ItemCode,SMALL(IF($D92=InvoiceNo,IF(ItemCode&lt;&gt;$D$5,ROW(ItemCode)-1)),COUNTA($E$6:S$6)))),"")</f>
        <v/>
      </c>
      <c r="T92" t="str">
        <f t="array" ref="T92">IFERROR(IF(SUM((InvoiceNo=$D92)*1)&lt;COUNTA($E$6:T$6),"",INDEX(ItemCode,SMALL(IF($D92=InvoiceNo,IF(ItemCode&lt;&gt;$D$5,ROW(ItemCode)-1)),COUNTA($E$6:T$6)))),"")</f>
        <v/>
      </c>
      <c r="U92" t="str">
        <f t="array" ref="U92">IFERROR(IF(SUM((InvoiceNo=$D92)*1)&lt;COUNTA($E$6:U$6),"",INDEX(ItemCode,SMALL(IF($D92=InvoiceNo,IF(ItemCode&lt;&gt;$D$5,ROW(ItemCode)-1)),COUNTA($E$6:U$6)))),"")</f>
        <v/>
      </c>
      <c r="V92" t="str">
        <f t="array" ref="V92">IFERROR(IF(SUM((InvoiceNo=$D92)*1)&lt;COUNTA($E$6:V$6),"",INDEX(ItemCode,SMALL(IF($D92=InvoiceNo,IF(ItemCode&lt;&gt;$D$5,ROW(ItemCode)-1)),COUNTA($E$6:V$6)))),"")</f>
        <v/>
      </c>
      <c r="W92" t="str">
        <f t="array" ref="W92">IFERROR(IF(SUM((InvoiceNo=$D92)*1)&lt;COUNTA($E$6:W$6),"",INDEX(ItemCode,SMALL(IF($D92=InvoiceNo,IF(ItemCode&lt;&gt;$D$5,ROW(ItemCode)-1)),COUNTA($E$6:W$6)))),"")</f>
        <v/>
      </c>
      <c r="X92" t="str">
        <f t="array" ref="X92">IFERROR(IF(SUM((InvoiceNo=$D92)*1)&lt;COUNTA($E$6:X$6),"",INDEX(ItemCode,SMALL(IF($D92=InvoiceNo,IF(ItemCode&lt;&gt;$D$5,ROW(ItemCode)-1)),COUNTA($E$6:X$6)))),"")</f>
        <v/>
      </c>
      <c r="Y92" t="str">
        <f t="array" ref="Y92">IFERROR(IF(SUM((InvoiceNo=$D92)*1)&lt;COUNTA($E$6:Y$6),"",INDEX(ItemCode,SMALL(IF($D92=InvoiceNo,IF(ItemCode&lt;&gt;$D$5,ROW(ItemCode)-1)),COUNTA($E$6:Y$6)))),"")</f>
        <v/>
      </c>
      <c r="Z92" t="str">
        <f t="array" ref="Z92">IFERROR(IF(SUM((InvoiceNo=$D92)*1)&lt;COUNTA($E$6:Z$6),"",INDEX(ItemCode,SMALL(IF($D92=InvoiceNo,IF(ItemCode&lt;&gt;$D$5,ROW(ItemCode)-1)),COUNTA($E$6:Z$6)))),"")</f>
        <v/>
      </c>
      <c r="AA92" t="str">
        <f t="array" ref="AA92">IFERROR(IF(SUM((InvoiceNo=$D92)*1)&lt;COUNTA($E$6:AA$6),"",INDEX(ItemCode,SMALL(IF($D92=InvoiceNo,IF(ItemCode&lt;&gt;$D$5,ROW(ItemCode)-1)),COUNTA($E$6:AA$6)))),"")</f>
        <v/>
      </c>
      <c r="AB92" t="str">
        <f t="array" ref="AB92">IFERROR(IF(SUM((InvoiceNo=$D92)*1)&lt;COUNTA($E$6:AB$6),"",INDEX(ItemCode,SMALL(IF($D92=InvoiceNo,IF(ItemCode&lt;&gt;$D$5,ROW(ItemCode)-1)),COUNTA($E$6:AB$6)))),"")</f>
        <v/>
      </c>
      <c r="AC92" t="str">
        <f t="array" ref="AC92">IFERROR(IF(SUM((InvoiceNo=$D92)*1)&lt;COUNTA($E$6:AC$6),"",INDEX(ItemCode,SMALL(IF($D92=InvoiceNo,IF(ItemCode&lt;&gt;$D$5,ROW(ItemCode)-1)),COUNTA($E$6:AC$6)))),"")</f>
        <v/>
      </c>
      <c r="AD92" t="str">
        <f t="array" ref="AD92">IFERROR(IF(SUM((InvoiceNo=$D92)*1)&lt;COUNTA($E$6:AD$6),"",INDEX(ItemCode,SMALL(IF($D92=InvoiceNo,IF(ItemCode&lt;&gt;$D$5,ROW(ItemCode)-1)),COUNTA($E$6:AD$6)))),"")</f>
        <v/>
      </c>
      <c r="AE92" t="str">
        <f t="array" ref="AE92">IFERROR(IF(SUM((InvoiceNo=$D92)*1)&lt;COUNTA($E$6:AE$6),"",INDEX(ItemCode,SMALL(IF($D92=InvoiceNo,IF(ItemCode&lt;&gt;$D$5,ROW(ItemCode)-1)),COUNTA($E$6:AE$6)))),"")</f>
        <v/>
      </c>
      <c r="AF92" t="str">
        <f t="array" ref="AF92">IFERROR(IF(SUM((InvoiceNo=$D92)*1)&lt;COUNTA($E$6:AF$6),"",INDEX(ItemCode,SMALL(IF($D92=InvoiceNo,IF(ItemCode&lt;&gt;$D$5,ROW(ItemCode)-1)),COUNTA($E$6:AF$6)))),"")</f>
        <v/>
      </c>
      <c r="AG92" t="str">
        <f t="array" ref="AG92">IFERROR(IF(SUM((InvoiceNo=$D92)*1)&lt;COUNTA($E$6:AG$6),"",INDEX(ItemCode,SMALL(IF($D92=InvoiceNo,IF(ItemCode&lt;&gt;$D$5,ROW(ItemCode)-1)),COUNTA($E$6:AG$6)))),"")</f>
        <v/>
      </c>
      <c r="AH92" t="str">
        <f t="array" ref="AH92">IFERROR(IF(SUM((InvoiceNo=$D92)*1)&lt;COUNTA($E$6:AH$6),"",INDEX(ItemCode,SMALL(IF($D92=InvoiceNo,IF(ItemCode&lt;&gt;$D$5,ROW(ItemCode)-1)),COUNTA($E$6:AH$6)))),"")</f>
        <v/>
      </c>
      <c r="AI92" t="str">
        <f t="array" ref="AI92">IFERROR(IF(SUM((InvoiceNo=$D92)*1)&lt;COUNTA($E$6:AI$6),"",INDEX(ItemCode,SMALL(IF($D92=InvoiceNo,IF(ItemCode&lt;&gt;$D$5,ROW(ItemCode)-1)),COUNTA($E$6:AI$6)))),"")</f>
        <v/>
      </c>
      <c r="AJ92" t="str">
        <f t="array" ref="AJ92">IFERROR(IF(SUM((InvoiceNo=$D92)*1)&lt;COUNTA($E$6:AJ$6),"",INDEX(ItemCode,SMALL(IF($D92=InvoiceNo,IF(ItemCode&lt;&gt;$D$5,ROW(ItemCode)-1)),COUNTA($E$6:AJ$6)))),"")</f>
        <v/>
      </c>
      <c r="AK92" t="str">
        <f t="array" ref="AK92">IFERROR(IF(SUM((InvoiceNo=$D92)*1)&lt;COUNTA($E$6:AK$6),"",INDEX(ItemCode,SMALL(IF($D92=InvoiceNo,IF(ItemCode&lt;&gt;$D$5,ROW(ItemCode)-1)),COUNTA($E$6:AK$6)))),"")</f>
        <v/>
      </c>
      <c r="AL92" t="str">
        <f t="array" ref="AL92">IFERROR(IF(SUM((InvoiceNo=$D92)*1)&lt;COUNTA($E$6:AL$6),"",INDEX(ItemCode,SMALL(IF($D92=InvoiceNo,IF(ItemCode&lt;&gt;$D$5,ROW(ItemCode)-1)),COUNTA($E$6:AL$6)))),"")</f>
        <v/>
      </c>
      <c r="AM92" t="str">
        <f t="array" ref="AM92">IFERROR(IF(SUM((InvoiceNo=$D92)*1)&lt;COUNTA($E$6:AM$6),"",INDEX(ItemCode,SMALL(IF($D92=InvoiceNo,IF(ItemCode&lt;&gt;$D$5,ROW(ItemCode)-1)),COUNTA($E$6:AM$6)))),"")</f>
        <v/>
      </c>
      <c r="AN92" t="str">
        <f t="array" ref="AN92">IFERROR(IF(SUM((InvoiceNo=$D92)*1)&lt;COUNTA($E$6:AN$6),"",INDEX(ItemCode,SMALL(IF($D92=InvoiceNo,IF(ItemCode&lt;&gt;$D$5,ROW(ItemCode)-1)),COUNTA($E$6:AN$6)))),"")</f>
        <v/>
      </c>
      <c r="AO92" t="str">
        <f t="array" ref="AO92">IFERROR(IF(SUM((InvoiceNo=$D92)*1)&lt;COUNTA($E$6:AO$6),"",INDEX(ItemCode,SMALL(IF($D92=InvoiceNo,IF(ItemCode&lt;&gt;$D$5,ROW(ItemCode)-1)),COUNTA($E$6:AO$6)))),"")</f>
        <v/>
      </c>
      <c r="AP92" t="str">
        <f t="array" ref="AP92">IFERROR(IF(SUM((InvoiceNo=$D92)*1)&lt;COUNTA($E$6:AP$6),"",INDEX(ItemCode,SMALL(IF($D92=InvoiceNo,IF(ItemCode&lt;&gt;$D$5,ROW(ItemCode)-1)),COUNTA($E$6:AP$6)))),"")</f>
        <v/>
      </c>
      <c r="AQ92" t="str">
        <f t="array" ref="AQ92">IFERROR(IF(SUM((InvoiceNo=$D92)*1)&lt;COUNTA($E$6:AQ$6),"",INDEX(ItemCode,SMALL(IF($D92=InvoiceNo,IF(ItemCode&lt;&gt;$D$5,ROW(ItemCode)-1)),COUNTA($E$6:AQ$6)))),"")</f>
        <v/>
      </c>
      <c r="AR92" t="str">
        <f t="array" ref="AR92">IFERROR(IF(SUM((InvoiceNo=$D92)*1)&lt;COUNTA($E$6:AR$6),"",INDEX(ItemCode,SMALL(IF($D92=InvoiceNo,IF(ItemCode&lt;&gt;$D$5,ROW(ItemCode)-1)),COUNTA($E$6:AR$6)))),"")</f>
        <v/>
      </c>
    </row>
    <row r="93" spans="2:44" x14ac:dyDescent="0.55000000000000004">
      <c r="B93" t="str">
        <f t="array" ref="B93">IF(D93="","",INDEX(BillToName,MATCH(D93,InvoiceBill,0)))</f>
        <v/>
      </c>
      <c r="C93" t="str">
        <f t="array" ref="C93">IF(B93="","",SUM((B93=CustName)*(ItemCode='Model 1'!$D$5)*1))</f>
        <v/>
      </c>
      <c r="D93" t="str">
        <f t="array" ref="D93">IFERROR(INDEX(InvoiceNo,SMALL(IF(ItemCode=$D$5,ROW(InvoiceNo)-1),ROW(87:87))),"")</f>
        <v/>
      </c>
      <c r="E93" t="str">
        <f t="array" ref="E93">IFERROR(IF(SUM((InvoiceNo=$D93)*1)&lt;COUNTA($E$6:E$6),"",INDEX(ItemCode,SMALL(IF($D93=InvoiceNo,IF(ItemCode&lt;&gt;$D$5,ROW(ItemCode)-1)),COUNTA($E$6:E$6)))),"")</f>
        <v/>
      </c>
      <c r="F93" t="str">
        <f t="array" ref="F93">IFERROR(IF(SUM((InvoiceNo=$D93)*1)&lt;COUNTA($E$6:F$6),"",INDEX(ItemCode,SMALL(IF($D93=InvoiceNo,IF(ItemCode&lt;&gt;$D$5,ROW(ItemCode)-1)),COUNTA($E$6:F$6)))),"")</f>
        <v/>
      </c>
      <c r="G93" t="str">
        <f t="array" ref="G93">IFERROR(IF(SUM((InvoiceNo=$D93)*1)&lt;COUNTA($E$6:G$6),"",INDEX(ItemCode,SMALL(IF($D93=InvoiceNo,IF(ItemCode&lt;&gt;$D$5,ROW(ItemCode)-1)),COUNTA($E$6:G$6)))),"")</f>
        <v/>
      </c>
      <c r="H93" t="str">
        <f t="array" ref="H93">IFERROR(IF(SUM((InvoiceNo=$D93)*1)&lt;COUNTA($E$6:H$6),"",INDEX(ItemCode,SMALL(IF($D93=InvoiceNo,IF(ItemCode&lt;&gt;$D$5,ROW(ItemCode)-1)),COUNTA($E$6:H$6)))),"")</f>
        <v/>
      </c>
      <c r="I93" t="str">
        <f t="array" ref="I93">IFERROR(IF(SUM((InvoiceNo=$D93)*1)&lt;COUNTA($E$6:I$6),"",INDEX(ItemCode,SMALL(IF($D93=InvoiceNo,IF(ItemCode&lt;&gt;$D$5,ROW(ItemCode)-1)),COUNTA($E$6:I$6)))),"")</f>
        <v/>
      </c>
      <c r="J93" t="str">
        <f t="array" ref="J93">IFERROR(IF(SUM((InvoiceNo=$D93)*1)&lt;COUNTA($E$6:J$6),"",INDEX(ItemCode,SMALL(IF($D93=InvoiceNo,IF(ItemCode&lt;&gt;$D$5,ROW(ItemCode)-1)),COUNTA($E$6:J$6)))),"")</f>
        <v/>
      </c>
      <c r="K93" t="str">
        <f t="array" ref="K93">IFERROR(IF(SUM((InvoiceNo=$D93)*1)&lt;COUNTA($E$6:K$6),"",INDEX(ItemCode,SMALL(IF($D93=InvoiceNo,IF(ItemCode&lt;&gt;$D$5,ROW(ItemCode)-1)),COUNTA($E$6:K$6)))),"")</f>
        <v/>
      </c>
      <c r="L93" t="str">
        <f t="array" ref="L93">IFERROR(IF(SUM((InvoiceNo=$D93)*1)&lt;COUNTA($E$6:L$6),"",INDEX(ItemCode,SMALL(IF($D93=InvoiceNo,IF(ItemCode&lt;&gt;$D$5,ROW(ItemCode)-1)),COUNTA($E$6:L$6)))),"")</f>
        <v/>
      </c>
      <c r="M93" t="str">
        <f t="array" ref="M93">IFERROR(IF(SUM((InvoiceNo=$D93)*1)&lt;COUNTA($E$6:M$6),"",INDEX(ItemCode,SMALL(IF($D93=InvoiceNo,IF(ItemCode&lt;&gt;$D$5,ROW(ItemCode)-1)),COUNTA($E$6:M$6)))),"")</f>
        <v/>
      </c>
      <c r="N93" t="str">
        <f t="array" ref="N93">IFERROR(IF(SUM((InvoiceNo=$D93)*1)&lt;COUNTA($E$6:N$6),"",INDEX(ItemCode,SMALL(IF($D93=InvoiceNo,IF(ItemCode&lt;&gt;$D$5,ROW(ItemCode)-1)),COUNTA($E$6:N$6)))),"")</f>
        <v/>
      </c>
      <c r="O93" t="str">
        <f t="array" ref="O93">IFERROR(IF(SUM((InvoiceNo=$D93)*1)&lt;COUNTA($E$6:O$6),"",INDEX(ItemCode,SMALL(IF($D93=InvoiceNo,IF(ItemCode&lt;&gt;$D$5,ROW(ItemCode)-1)),COUNTA($E$6:O$6)))),"")</f>
        <v/>
      </c>
      <c r="P93" t="str">
        <f t="array" ref="P93">IFERROR(IF(SUM((InvoiceNo=$D93)*1)&lt;COUNTA($E$6:P$6),"",INDEX(ItemCode,SMALL(IF($D93=InvoiceNo,IF(ItemCode&lt;&gt;$D$5,ROW(ItemCode)-1)),COUNTA($E$6:P$6)))),"")</f>
        <v/>
      </c>
      <c r="Q93" t="str">
        <f t="array" ref="Q93">IFERROR(IF(SUM((InvoiceNo=$D93)*1)&lt;COUNTA($E$6:Q$6),"",INDEX(ItemCode,SMALL(IF($D93=InvoiceNo,IF(ItemCode&lt;&gt;$D$5,ROW(ItemCode)-1)),COUNTA($E$6:Q$6)))),"")</f>
        <v/>
      </c>
      <c r="R93" t="str">
        <f t="array" ref="R93">IFERROR(IF(SUM((InvoiceNo=$D93)*1)&lt;COUNTA($E$6:R$6),"",INDEX(ItemCode,SMALL(IF($D93=InvoiceNo,IF(ItemCode&lt;&gt;$D$5,ROW(ItemCode)-1)),COUNTA($E$6:R$6)))),"")</f>
        <v/>
      </c>
      <c r="S93" t="str">
        <f t="array" ref="S93">IFERROR(IF(SUM((InvoiceNo=$D93)*1)&lt;COUNTA($E$6:S$6),"",INDEX(ItemCode,SMALL(IF($D93=InvoiceNo,IF(ItemCode&lt;&gt;$D$5,ROW(ItemCode)-1)),COUNTA($E$6:S$6)))),"")</f>
        <v/>
      </c>
      <c r="T93" t="str">
        <f t="array" ref="T93">IFERROR(IF(SUM((InvoiceNo=$D93)*1)&lt;COUNTA($E$6:T$6),"",INDEX(ItemCode,SMALL(IF($D93=InvoiceNo,IF(ItemCode&lt;&gt;$D$5,ROW(ItemCode)-1)),COUNTA($E$6:T$6)))),"")</f>
        <v/>
      </c>
      <c r="U93" t="str">
        <f t="array" ref="U93">IFERROR(IF(SUM((InvoiceNo=$D93)*1)&lt;COUNTA($E$6:U$6),"",INDEX(ItemCode,SMALL(IF($D93=InvoiceNo,IF(ItemCode&lt;&gt;$D$5,ROW(ItemCode)-1)),COUNTA($E$6:U$6)))),"")</f>
        <v/>
      </c>
      <c r="V93" t="str">
        <f t="array" ref="V93">IFERROR(IF(SUM((InvoiceNo=$D93)*1)&lt;COUNTA($E$6:V$6),"",INDEX(ItemCode,SMALL(IF($D93=InvoiceNo,IF(ItemCode&lt;&gt;$D$5,ROW(ItemCode)-1)),COUNTA($E$6:V$6)))),"")</f>
        <v/>
      </c>
      <c r="W93" t="str">
        <f t="array" ref="W93">IFERROR(IF(SUM((InvoiceNo=$D93)*1)&lt;COUNTA($E$6:W$6),"",INDEX(ItemCode,SMALL(IF($D93=InvoiceNo,IF(ItemCode&lt;&gt;$D$5,ROW(ItemCode)-1)),COUNTA($E$6:W$6)))),"")</f>
        <v/>
      </c>
      <c r="X93" t="str">
        <f t="array" ref="X93">IFERROR(IF(SUM((InvoiceNo=$D93)*1)&lt;COUNTA($E$6:X$6),"",INDEX(ItemCode,SMALL(IF($D93=InvoiceNo,IF(ItemCode&lt;&gt;$D$5,ROW(ItemCode)-1)),COUNTA($E$6:X$6)))),"")</f>
        <v/>
      </c>
      <c r="Y93" t="str">
        <f t="array" ref="Y93">IFERROR(IF(SUM((InvoiceNo=$D93)*1)&lt;COUNTA($E$6:Y$6),"",INDEX(ItemCode,SMALL(IF($D93=InvoiceNo,IF(ItemCode&lt;&gt;$D$5,ROW(ItemCode)-1)),COUNTA($E$6:Y$6)))),"")</f>
        <v/>
      </c>
      <c r="Z93" t="str">
        <f t="array" ref="Z93">IFERROR(IF(SUM((InvoiceNo=$D93)*1)&lt;COUNTA($E$6:Z$6),"",INDEX(ItemCode,SMALL(IF($D93=InvoiceNo,IF(ItemCode&lt;&gt;$D$5,ROW(ItemCode)-1)),COUNTA($E$6:Z$6)))),"")</f>
        <v/>
      </c>
      <c r="AA93" t="str">
        <f t="array" ref="AA93">IFERROR(IF(SUM((InvoiceNo=$D93)*1)&lt;COUNTA($E$6:AA$6),"",INDEX(ItemCode,SMALL(IF($D93=InvoiceNo,IF(ItemCode&lt;&gt;$D$5,ROW(ItemCode)-1)),COUNTA($E$6:AA$6)))),"")</f>
        <v/>
      </c>
      <c r="AB93" t="str">
        <f t="array" ref="AB93">IFERROR(IF(SUM((InvoiceNo=$D93)*1)&lt;COUNTA($E$6:AB$6),"",INDEX(ItemCode,SMALL(IF($D93=InvoiceNo,IF(ItemCode&lt;&gt;$D$5,ROW(ItemCode)-1)),COUNTA($E$6:AB$6)))),"")</f>
        <v/>
      </c>
      <c r="AC93" t="str">
        <f t="array" ref="AC93">IFERROR(IF(SUM((InvoiceNo=$D93)*1)&lt;COUNTA($E$6:AC$6),"",INDEX(ItemCode,SMALL(IF($D93=InvoiceNo,IF(ItemCode&lt;&gt;$D$5,ROW(ItemCode)-1)),COUNTA($E$6:AC$6)))),"")</f>
        <v/>
      </c>
      <c r="AD93" t="str">
        <f t="array" ref="AD93">IFERROR(IF(SUM((InvoiceNo=$D93)*1)&lt;COUNTA($E$6:AD$6),"",INDEX(ItemCode,SMALL(IF($D93=InvoiceNo,IF(ItemCode&lt;&gt;$D$5,ROW(ItemCode)-1)),COUNTA($E$6:AD$6)))),"")</f>
        <v/>
      </c>
      <c r="AE93" t="str">
        <f t="array" ref="AE93">IFERROR(IF(SUM((InvoiceNo=$D93)*1)&lt;COUNTA($E$6:AE$6),"",INDEX(ItemCode,SMALL(IF($D93=InvoiceNo,IF(ItemCode&lt;&gt;$D$5,ROW(ItemCode)-1)),COUNTA($E$6:AE$6)))),"")</f>
        <v/>
      </c>
      <c r="AF93" t="str">
        <f t="array" ref="AF93">IFERROR(IF(SUM((InvoiceNo=$D93)*1)&lt;COUNTA($E$6:AF$6),"",INDEX(ItemCode,SMALL(IF($D93=InvoiceNo,IF(ItemCode&lt;&gt;$D$5,ROW(ItemCode)-1)),COUNTA($E$6:AF$6)))),"")</f>
        <v/>
      </c>
      <c r="AG93" t="str">
        <f t="array" ref="AG93">IFERROR(IF(SUM((InvoiceNo=$D93)*1)&lt;COUNTA($E$6:AG$6),"",INDEX(ItemCode,SMALL(IF($D93=InvoiceNo,IF(ItemCode&lt;&gt;$D$5,ROW(ItemCode)-1)),COUNTA($E$6:AG$6)))),"")</f>
        <v/>
      </c>
      <c r="AH93" t="str">
        <f t="array" ref="AH93">IFERROR(IF(SUM((InvoiceNo=$D93)*1)&lt;COUNTA($E$6:AH$6),"",INDEX(ItemCode,SMALL(IF($D93=InvoiceNo,IF(ItemCode&lt;&gt;$D$5,ROW(ItemCode)-1)),COUNTA($E$6:AH$6)))),"")</f>
        <v/>
      </c>
      <c r="AI93" t="str">
        <f t="array" ref="AI93">IFERROR(IF(SUM((InvoiceNo=$D93)*1)&lt;COUNTA($E$6:AI$6),"",INDEX(ItemCode,SMALL(IF($D93=InvoiceNo,IF(ItemCode&lt;&gt;$D$5,ROW(ItemCode)-1)),COUNTA($E$6:AI$6)))),"")</f>
        <v/>
      </c>
      <c r="AJ93" t="str">
        <f t="array" ref="AJ93">IFERROR(IF(SUM((InvoiceNo=$D93)*1)&lt;COUNTA($E$6:AJ$6),"",INDEX(ItemCode,SMALL(IF($D93=InvoiceNo,IF(ItemCode&lt;&gt;$D$5,ROW(ItemCode)-1)),COUNTA($E$6:AJ$6)))),"")</f>
        <v/>
      </c>
      <c r="AK93" t="str">
        <f t="array" ref="AK93">IFERROR(IF(SUM((InvoiceNo=$D93)*1)&lt;COUNTA($E$6:AK$6),"",INDEX(ItemCode,SMALL(IF($D93=InvoiceNo,IF(ItemCode&lt;&gt;$D$5,ROW(ItemCode)-1)),COUNTA($E$6:AK$6)))),"")</f>
        <v/>
      </c>
      <c r="AL93" t="str">
        <f t="array" ref="AL93">IFERROR(IF(SUM((InvoiceNo=$D93)*1)&lt;COUNTA($E$6:AL$6),"",INDEX(ItemCode,SMALL(IF($D93=InvoiceNo,IF(ItemCode&lt;&gt;$D$5,ROW(ItemCode)-1)),COUNTA($E$6:AL$6)))),"")</f>
        <v/>
      </c>
      <c r="AM93" t="str">
        <f t="array" ref="AM93">IFERROR(IF(SUM((InvoiceNo=$D93)*1)&lt;COUNTA($E$6:AM$6),"",INDEX(ItemCode,SMALL(IF($D93=InvoiceNo,IF(ItemCode&lt;&gt;$D$5,ROW(ItemCode)-1)),COUNTA($E$6:AM$6)))),"")</f>
        <v/>
      </c>
      <c r="AN93" t="str">
        <f t="array" ref="AN93">IFERROR(IF(SUM((InvoiceNo=$D93)*1)&lt;COUNTA($E$6:AN$6),"",INDEX(ItemCode,SMALL(IF($D93=InvoiceNo,IF(ItemCode&lt;&gt;$D$5,ROW(ItemCode)-1)),COUNTA($E$6:AN$6)))),"")</f>
        <v/>
      </c>
      <c r="AO93" t="str">
        <f t="array" ref="AO93">IFERROR(IF(SUM((InvoiceNo=$D93)*1)&lt;COUNTA($E$6:AO$6),"",INDEX(ItemCode,SMALL(IF($D93=InvoiceNo,IF(ItemCode&lt;&gt;$D$5,ROW(ItemCode)-1)),COUNTA($E$6:AO$6)))),"")</f>
        <v/>
      </c>
      <c r="AP93" t="str">
        <f t="array" ref="AP93">IFERROR(IF(SUM((InvoiceNo=$D93)*1)&lt;COUNTA($E$6:AP$6),"",INDEX(ItemCode,SMALL(IF($D93=InvoiceNo,IF(ItemCode&lt;&gt;$D$5,ROW(ItemCode)-1)),COUNTA($E$6:AP$6)))),"")</f>
        <v/>
      </c>
      <c r="AQ93" t="str">
        <f t="array" ref="AQ93">IFERROR(IF(SUM((InvoiceNo=$D93)*1)&lt;COUNTA($E$6:AQ$6),"",INDEX(ItemCode,SMALL(IF($D93=InvoiceNo,IF(ItemCode&lt;&gt;$D$5,ROW(ItemCode)-1)),COUNTA($E$6:AQ$6)))),"")</f>
        <v/>
      </c>
      <c r="AR93" t="str">
        <f t="array" ref="AR93">IFERROR(IF(SUM((InvoiceNo=$D93)*1)&lt;COUNTA($E$6:AR$6),"",INDEX(ItemCode,SMALL(IF($D93=InvoiceNo,IF(ItemCode&lt;&gt;$D$5,ROW(ItemCode)-1)),COUNTA($E$6:AR$6)))),"")</f>
        <v/>
      </c>
    </row>
    <row r="94" spans="2:44" x14ac:dyDescent="0.55000000000000004">
      <c r="B94" t="str">
        <f t="array" ref="B94">IF(D94="","",INDEX(BillToName,MATCH(D94,InvoiceBill,0)))</f>
        <v/>
      </c>
      <c r="C94" t="str">
        <f t="array" ref="C94">IF(B94="","",SUM((B94=CustName)*(ItemCode='Model 1'!$D$5)*1))</f>
        <v/>
      </c>
      <c r="D94" t="str">
        <f t="array" ref="D94">IFERROR(INDEX(InvoiceNo,SMALL(IF(ItemCode=$D$5,ROW(InvoiceNo)-1),ROW(88:88))),"")</f>
        <v/>
      </c>
      <c r="E94" t="str">
        <f t="array" ref="E94">IFERROR(IF(SUM((InvoiceNo=$D94)*1)&lt;COUNTA($E$6:E$6),"",INDEX(ItemCode,SMALL(IF($D94=InvoiceNo,IF(ItemCode&lt;&gt;$D$5,ROW(ItemCode)-1)),COUNTA($E$6:E$6)))),"")</f>
        <v/>
      </c>
      <c r="F94" t="str">
        <f t="array" ref="F94">IFERROR(IF(SUM((InvoiceNo=$D94)*1)&lt;COUNTA($E$6:F$6),"",INDEX(ItemCode,SMALL(IF($D94=InvoiceNo,IF(ItemCode&lt;&gt;$D$5,ROW(ItemCode)-1)),COUNTA($E$6:F$6)))),"")</f>
        <v/>
      </c>
      <c r="G94" t="str">
        <f t="array" ref="G94">IFERROR(IF(SUM((InvoiceNo=$D94)*1)&lt;COUNTA($E$6:G$6),"",INDEX(ItemCode,SMALL(IF($D94=InvoiceNo,IF(ItemCode&lt;&gt;$D$5,ROW(ItemCode)-1)),COUNTA($E$6:G$6)))),"")</f>
        <v/>
      </c>
      <c r="H94" t="str">
        <f t="array" ref="H94">IFERROR(IF(SUM((InvoiceNo=$D94)*1)&lt;COUNTA($E$6:H$6),"",INDEX(ItemCode,SMALL(IF($D94=InvoiceNo,IF(ItemCode&lt;&gt;$D$5,ROW(ItemCode)-1)),COUNTA($E$6:H$6)))),"")</f>
        <v/>
      </c>
      <c r="I94" t="str">
        <f t="array" ref="I94">IFERROR(IF(SUM((InvoiceNo=$D94)*1)&lt;COUNTA($E$6:I$6),"",INDEX(ItemCode,SMALL(IF($D94=InvoiceNo,IF(ItemCode&lt;&gt;$D$5,ROW(ItemCode)-1)),COUNTA($E$6:I$6)))),"")</f>
        <v/>
      </c>
      <c r="J94" t="str">
        <f t="array" ref="J94">IFERROR(IF(SUM((InvoiceNo=$D94)*1)&lt;COUNTA($E$6:J$6),"",INDEX(ItemCode,SMALL(IF($D94=InvoiceNo,IF(ItemCode&lt;&gt;$D$5,ROW(ItemCode)-1)),COUNTA($E$6:J$6)))),"")</f>
        <v/>
      </c>
      <c r="K94" t="str">
        <f t="array" ref="K94">IFERROR(IF(SUM((InvoiceNo=$D94)*1)&lt;COUNTA($E$6:K$6),"",INDEX(ItemCode,SMALL(IF($D94=InvoiceNo,IF(ItemCode&lt;&gt;$D$5,ROW(ItemCode)-1)),COUNTA($E$6:K$6)))),"")</f>
        <v/>
      </c>
      <c r="L94" t="str">
        <f t="array" ref="L94">IFERROR(IF(SUM((InvoiceNo=$D94)*1)&lt;COUNTA($E$6:L$6),"",INDEX(ItemCode,SMALL(IF($D94=InvoiceNo,IF(ItemCode&lt;&gt;$D$5,ROW(ItemCode)-1)),COUNTA($E$6:L$6)))),"")</f>
        <v/>
      </c>
      <c r="M94" t="str">
        <f t="array" ref="M94">IFERROR(IF(SUM((InvoiceNo=$D94)*1)&lt;COUNTA($E$6:M$6),"",INDEX(ItemCode,SMALL(IF($D94=InvoiceNo,IF(ItemCode&lt;&gt;$D$5,ROW(ItemCode)-1)),COUNTA($E$6:M$6)))),"")</f>
        <v/>
      </c>
      <c r="N94" t="str">
        <f t="array" ref="N94">IFERROR(IF(SUM((InvoiceNo=$D94)*1)&lt;COUNTA($E$6:N$6),"",INDEX(ItemCode,SMALL(IF($D94=InvoiceNo,IF(ItemCode&lt;&gt;$D$5,ROW(ItemCode)-1)),COUNTA($E$6:N$6)))),"")</f>
        <v/>
      </c>
      <c r="O94" t="str">
        <f t="array" ref="O94">IFERROR(IF(SUM((InvoiceNo=$D94)*1)&lt;COUNTA($E$6:O$6),"",INDEX(ItemCode,SMALL(IF($D94=InvoiceNo,IF(ItemCode&lt;&gt;$D$5,ROW(ItemCode)-1)),COUNTA($E$6:O$6)))),"")</f>
        <v/>
      </c>
      <c r="P94" t="str">
        <f t="array" ref="P94">IFERROR(IF(SUM((InvoiceNo=$D94)*1)&lt;COUNTA($E$6:P$6),"",INDEX(ItemCode,SMALL(IF($D94=InvoiceNo,IF(ItemCode&lt;&gt;$D$5,ROW(ItemCode)-1)),COUNTA($E$6:P$6)))),"")</f>
        <v/>
      </c>
      <c r="Q94" t="str">
        <f t="array" ref="Q94">IFERROR(IF(SUM((InvoiceNo=$D94)*1)&lt;COUNTA($E$6:Q$6),"",INDEX(ItemCode,SMALL(IF($D94=InvoiceNo,IF(ItemCode&lt;&gt;$D$5,ROW(ItemCode)-1)),COUNTA($E$6:Q$6)))),"")</f>
        <v/>
      </c>
      <c r="R94" t="str">
        <f t="array" ref="R94">IFERROR(IF(SUM((InvoiceNo=$D94)*1)&lt;COUNTA($E$6:R$6),"",INDEX(ItemCode,SMALL(IF($D94=InvoiceNo,IF(ItemCode&lt;&gt;$D$5,ROW(ItemCode)-1)),COUNTA($E$6:R$6)))),"")</f>
        <v/>
      </c>
      <c r="S94" t="str">
        <f t="array" ref="S94">IFERROR(IF(SUM((InvoiceNo=$D94)*1)&lt;COUNTA($E$6:S$6),"",INDEX(ItemCode,SMALL(IF($D94=InvoiceNo,IF(ItemCode&lt;&gt;$D$5,ROW(ItemCode)-1)),COUNTA($E$6:S$6)))),"")</f>
        <v/>
      </c>
      <c r="T94" t="str">
        <f t="array" ref="T94">IFERROR(IF(SUM((InvoiceNo=$D94)*1)&lt;COUNTA($E$6:T$6),"",INDEX(ItemCode,SMALL(IF($D94=InvoiceNo,IF(ItemCode&lt;&gt;$D$5,ROW(ItemCode)-1)),COUNTA($E$6:T$6)))),"")</f>
        <v/>
      </c>
      <c r="U94" t="str">
        <f t="array" ref="U94">IFERROR(IF(SUM((InvoiceNo=$D94)*1)&lt;COUNTA($E$6:U$6),"",INDEX(ItemCode,SMALL(IF($D94=InvoiceNo,IF(ItemCode&lt;&gt;$D$5,ROW(ItemCode)-1)),COUNTA($E$6:U$6)))),"")</f>
        <v/>
      </c>
      <c r="V94" t="str">
        <f t="array" ref="V94">IFERROR(IF(SUM((InvoiceNo=$D94)*1)&lt;COUNTA($E$6:V$6),"",INDEX(ItemCode,SMALL(IF($D94=InvoiceNo,IF(ItemCode&lt;&gt;$D$5,ROW(ItemCode)-1)),COUNTA($E$6:V$6)))),"")</f>
        <v/>
      </c>
      <c r="W94" t="str">
        <f t="array" ref="W94">IFERROR(IF(SUM((InvoiceNo=$D94)*1)&lt;COUNTA($E$6:W$6),"",INDEX(ItemCode,SMALL(IF($D94=InvoiceNo,IF(ItemCode&lt;&gt;$D$5,ROW(ItemCode)-1)),COUNTA($E$6:W$6)))),"")</f>
        <v/>
      </c>
      <c r="X94" t="str">
        <f t="array" ref="X94">IFERROR(IF(SUM((InvoiceNo=$D94)*1)&lt;COUNTA($E$6:X$6),"",INDEX(ItemCode,SMALL(IF($D94=InvoiceNo,IF(ItemCode&lt;&gt;$D$5,ROW(ItemCode)-1)),COUNTA($E$6:X$6)))),"")</f>
        <v/>
      </c>
      <c r="Y94" t="str">
        <f t="array" ref="Y94">IFERROR(IF(SUM((InvoiceNo=$D94)*1)&lt;COUNTA($E$6:Y$6),"",INDEX(ItemCode,SMALL(IF($D94=InvoiceNo,IF(ItemCode&lt;&gt;$D$5,ROW(ItemCode)-1)),COUNTA($E$6:Y$6)))),"")</f>
        <v/>
      </c>
      <c r="Z94" t="str">
        <f t="array" ref="Z94">IFERROR(IF(SUM((InvoiceNo=$D94)*1)&lt;COUNTA($E$6:Z$6),"",INDEX(ItemCode,SMALL(IF($D94=InvoiceNo,IF(ItemCode&lt;&gt;$D$5,ROW(ItemCode)-1)),COUNTA($E$6:Z$6)))),"")</f>
        <v/>
      </c>
      <c r="AA94" t="str">
        <f t="array" ref="AA94">IFERROR(IF(SUM((InvoiceNo=$D94)*1)&lt;COUNTA($E$6:AA$6),"",INDEX(ItemCode,SMALL(IF($D94=InvoiceNo,IF(ItemCode&lt;&gt;$D$5,ROW(ItemCode)-1)),COUNTA($E$6:AA$6)))),"")</f>
        <v/>
      </c>
      <c r="AB94" t="str">
        <f t="array" ref="AB94">IFERROR(IF(SUM((InvoiceNo=$D94)*1)&lt;COUNTA($E$6:AB$6),"",INDEX(ItemCode,SMALL(IF($D94=InvoiceNo,IF(ItemCode&lt;&gt;$D$5,ROW(ItemCode)-1)),COUNTA($E$6:AB$6)))),"")</f>
        <v/>
      </c>
      <c r="AC94" t="str">
        <f t="array" ref="AC94">IFERROR(IF(SUM((InvoiceNo=$D94)*1)&lt;COUNTA($E$6:AC$6),"",INDEX(ItemCode,SMALL(IF($D94=InvoiceNo,IF(ItemCode&lt;&gt;$D$5,ROW(ItemCode)-1)),COUNTA($E$6:AC$6)))),"")</f>
        <v/>
      </c>
      <c r="AD94" t="str">
        <f t="array" ref="AD94">IFERROR(IF(SUM((InvoiceNo=$D94)*1)&lt;COUNTA($E$6:AD$6),"",INDEX(ItemCode,SMALL(IF($D94=InvoiceNo,IF(ItemCode&lt;&gt;$D$5,ROW(ItemCode)-1)),COUNTA($E$6:AD$6)))),"")</f>
        <v/>
      </c>
      <c r="AE94" t="str">
        <f t="array" ref="AE94">IFERROR(IF(SUM((InvoiceNo=$D94)*1)&lt;COUNTA($E$6:AE$6),"",INDEX(ItemCode,SMALL(IF($D94=InvoiceNo,IF(ItemCode&lt;&gt;$D$5,ROW(ItemCode)-1)),COUNTA($E$6:AE$6)))),"")</f>
        <v/>
      </c>
      <c r="AF94" t="str">
        <f t="array" ref="AF94">IFERROR(IF(SUM((InvoiceNo=$D94)*1)&lt;COUNTA($E$6:AF$6),"",INDEX(ItemCode,SMALL(IF($D94=InvoiceNo,IF(ItemCode&lt;&gt;$D$5,ROW(ItemCode)-1)),COUNTA($E$6:AF$6)))),"")</f>
        <v/>
      </c>
      <c r="AG94" t="str">
        <f t="array" ref="AG94">IFERROR(IF(SUM((InvoiceNo=$D94)*1)&lt;COUNTA($E$6:AG$6),"",INDEX(ItemCode,SMALL(IF($D94=InvoiceNo,IF(ItemCode&lt;&gt;$D$5,ROW(ItemCode)-1)),COUNTA($E$6:AG$6)))),"")</f>
        <v/>
      </c>
      <c r="AH94" t="str">
        <f t="array" ref="AH94">IFERROR(IF(SUM((InvoiceNo=$D94)*1)&lt;COUNTA($E$6:AH$6),"",INDEX(ItemCode,SMALL(IF($D94=InvoiceNo,IF(ItemCode&lt;&gt;$D$5,ROW(ItemCode)-1)),COUNTA($E$6:AH$6)))),"")</f>
        <v/>
      </c>
      <c r="AI94" t="str">
        <f t="array" ref="AI94">IFERROR(IF(SUM((InvoiceNo=$D94)*1)&lt;COUNTA($E$6:AI$6),"",INDEX(ItemCode,SMALL(IF($D94=InvoiceNo,IF(ItemCode&lt;&gt;$D$5,ROW(ItemCode)-1)),COUNTA($E$6:AI$6)))),"")</f>
        <v/>
      </c>
      <c r="AJ94" t="str">
        <f t="array" ref="AJ94">IFERROR(IF(SUM((InvoiceNo=$D94)*1)&lt;COUNTA($E$6:AJ$6),"",INDEX(ItemCode,SMALL(IF($D94=InvoiceNo,IF(ItemCode&lt;&gt;$D$5,ROW(ItemCode)-1)),COUNTA($E$6:AJ$6)))),"")</f>
        <v/>
      </c>
      <c r="AK94" t="str">
        <f t="array" ref="AK94">IFERROR(IF(SUM((InvoiceNo=$D94)*1)&lt;COUNTA($E$6:AK$6),"",INDEX(ItemCode,SMALL(IF($D94=InvoiceNo,IF(ItemCode&lt;&gt;$D$5,ROW(ItemCode)-1)),COUNTA($E$6:AK$6)))),"")</f>
        <v/>
      </c>
      <c r="AL94" t="str">
        <f t="array" ref="AL94">IFERROR(IF(SUM((InvoiceNo=$D94)*1)&lt;COUNTA($E$6:AL$6),"",INDEX(ItemCode,SMALL(IF($D94=InvoiceNo,IF(ItemCode&lt;&gt;$D$5,ROW(ItemCode)-1)),COUNTA($E$6:AL$6)))),"")</f>
        <v/>
      </c>
      <c r="AM94" t="str">
        <f t="array" ref="AM94">IFERROR(IF(SUM((InvoiceNo=$D94)*1)&lt;COUNTA($E$6:AM$6),"",INDEX(ItemCode,SMALL(IF($D94=InvoiceNo,IF(ItemCode&lt;&gt;$D$5,ROW(ItemCode)-1)),COUNTA($E$6:AM$6)))),"")</f>
        <v/>
      </c>
      <c r="AN94" t="str">
        <f t="array" ref="AN94">IFERROR(IF(SUM((InvoiceNo=$D94)*1)&lt;COUNTA($E$6:AN$6),"",INDEX(ItemCode,SMALL(IF($D94=InvoiceNo,IF(ItemCode&lt;&gt;$D$5,ROW(ItemCode)-1)),COUNTA($E$6:AN$6)))),"")</f>
        <v/>
      </c>
      <c r="AO94" t="str">
        <f t="array" ref="AO94">IFERROR(IF(SUM((InvoiceNo=$D94)*1)&lt;COUNTA($E$6:AO$6),"",INDEX(ItemCode,SMALL(IF($D94=InvoiceNo,IF(ItemCode&lt;&gt;$D$5,ROW(ItemCode)-1)),COUNTA($E$6:AO$6)))),"")</f>
        <v/>
      </c>
      <c r="AP94" t="str">
        <f t="array" ref="AP94">IFERROR(IF(SUM((InvoiceNo=$D94)*1)&lt;COUNTA($E$6:AP$6),"",INDEX(ItemCode,SMALL(IF($D94=InvoiceNo,IF(ItemCode&lt;&gt;$D$5,ROW(ItemCode)-1)),COUNTA($E$6:AP$6)))),"")</f>
        <v/>
      </c>
      <c r="AQ94" t="str">
        <f t="array" ref="AQ94">IFERROR(IF(SUM((InvoiceNo=$D94)*1)&lt;COUNTA($E$6:AQ$6),"",INDEX(ItemCode,SMALL(IF($D94=InvoiceNo,IF(ItemCode&lt;&gt;$D$5,ROW(ItemCode)-1)),COUNTA($E$6:AQ$6)))),"")</f>
        <v/>
      </c>
      <c r="AR94" t="str">
        <f t="array" ref="AR94">IFERROR(IF(SUM((InvoiceNo=$D94)*1)&lt;COUNTA($E$6:AR$6),"",INDEX(ItemCode,SMALL(IF($D94=InvoiceNo,IF(ItemCode&lt;&gt;$D$5,ROW(ItemCode)-1)),COUNTA($E$6:AR$6)))),"")</f>
        <v/>
      </c>
    </row>
    <row r="95" spans="2:44" x14ac:dyDescent="0.55000000000000004">
      <c r="B95" t="str">
        <f t="array" ref="B95">IF(D95="","",INDEX(BillToName,MATCH(D95,InvoiceBill,0)))</f>
        <v/>
      </c>
      <c r="C95" t="str">
        <f t="array" ref="C95">IF(B95="","",SUM((B95=CustName)*(ItemCode='Model 1'!$D$5)*1))</f>
        <v/>
      </c>
      <c r="D95" t="str">
        <f t="array" ref="D95">IFERROR(INDEX(InvoiceNo,SMALL(IF(ItemCode=$D$5,ROW(InvoiceNo)-1),ROW(89:89))),"")</f>
        <v/>
      </c>
      <c r="E95" t="str">
        <f t="array" ref="E95">IFERROR(IF(SUM((InvoiceNo=$D95)*1)&lt;COUNTA($E$6:E$6),"",INDEX(ItemCode,SMALL(IF($D95=InvoiceNo,IF(ItemCode&lt;&gt;$D$5,ROW(ItemCode)-1)),COUNTA($E$6:E$6)))),"")</f>
        <v/>
      </c>
      <c r="F95" t="str">
        <f t="array" ref="F95">IFERROR(IF(SUM((InvoiceNo=$D95)*1)&lt;COUNTA($E$6:F$6),"",INDEX(ItemCode,SMALL(IF($D95=InvoiceNo,IF(ItemCode&lt;&gt;$D$5,ROW(ItemCode)-1)),COUNTA($E$6:F$6)))),"")</f>
        <v/>
      </c>
      <c r="G95" t="str">
        <f t="array" ref="G95">IFERROR(IF(SUM((InvoiceNo=$D95)*1)&lt;COUNTA($E$6:G$6),"",INDEX(ItemCode,SMALL(IF($D95=InvoiceNo,IF(ItemCode&lt;&gt;$D$5,ROW(ItemCode)-1)),COUNTA($E$6:G$6)))),"")</f>
        <v/>
      </c>
      <c r="H95" t="str">
        <f t="array" ref="H95">IFERROR(IF(SUM((InvoiceNo=$D95)*1)&lt;COUNTA($E$6:H$6),"",INDEX(ItemCode,SMALL(IF($D95=InvoiceNo,IF(ItemCode&lt;&gt;$D$5,ROW(ItemCode)-1)),COUNTA($E$6:H$6)))),"")</f>
        <v/>
      </c>
      <c r="I95" t="str">
        <f t="array" ref="I95">IFERROR(IF(SUM((InvoiceNo=$D95)*1)&lt;COUNTA($E$6:I$6),"",INDEX(ItemCode,SMALL(IF($D95=InvoiceNo,IF(ItemCode&lt;&gt;$D$5,ROW(ItemCode)-1)),COUNTA($E$6:I$6)))),"")</f>
        <v/>
      </c>
      <c r="J95" t="str">
        <f t="array" ref="J95">IFERROR(IF(SUM((InvoiceNo=$D95)*1)&lt;COUNTA($E$6:J$6),"",INDEX(ItemCode,SMALL(IF($D95=InvoiceNo,IF(ItemCode&lt;&gt;$D$5,ROW(ItemCode)-1)),COUNTA($E$6:J$6)))),"")</f>
        <v/>
      </c>
      <c r="K95" t="str">
        <f t="array" ref="K95">IFERROR(IF(SUM((InvoiceNo=$D95)*1)&lt;COUNTA($E$6:K$6),"",INDEX(ItemCode,SMALL(IF($D95=InvoiceNo,IF(ItemCode&lt;&gt;$D$5,ROW(ItemCode)-1)),COUNTA($E$6:K$6)))),"")</f>
        <v/>
      </c>
      <c r="L95" t="str">
        <f t="array" ref="L95">IFERROR(IF(SUM((InvoiceNo=$D95)*1)&lt;COUNTA($E$6:L$6),"",INDEX(ItemCode,SMALL(IF($D95=InvoiceNo,IF(ItemCode&lt;&gt;$D$5,ROW(ItemCode)-1)),COUNTA($E$6:L$6)))),"")</f>
        <v/>
      </c>
      <c r="M95" t="str">
        <f t="array" ref="M95">IFERROR(IF(SUM((InvoiceNo=$D95)*1)&lt;COUNTA($E$6:M$6),"",INDEX(ItemCode,SMALL(IF($D95=InvoiceNo,IF(ItemCode&lt;&gt;$D$5,ROW(ItemCode)-1)),COUNTA($E$6:M$6)))),"")</f>
        <v/>
      </c>
      <c r="N95" t="str">
        <f t="array" ref="N95">IFERROR(IF(SUM((InvoiceNo=$D95)*1)&lt;COUNTA($E$6:N$6),"",INDEX(ItemCode,SMALL(IF($D95=InvoiceNo,IF(ItemCode&lt;&gt;$D$5,ROW(ItemCode)-1)),COUNTA($E$6:N$6)))),"")</f>
        <v/>
      </c>
      <c r="O95" t="str">
        <f t="array" ref="O95">IFERROR(IF(SUM((InvoiceNo=$D95)*1)&lt;COUNTA($E$6:O$6),"",INDEX(ItemCode,SMALL(IF($D95=InvoiceNo,IF(ItemCode&lt;&gt;$D$5,ROW(ItemCode)-1)),COUNTA($E$6:O$6)))),"")</f>
        <v/>
      </c>
      <c r="P95" t="str">
        <f t="array" ref="P95">IFERROR(IF(SUM((InvoiceNo=$D95)*1)&lt;COUNTA($E$6:P$6),"",INDEX(ItemCode,SMALL(IF($D95=InvoiceNo,IF(ItemCode&lt;&gt;$D$5,ROW(ItemCode)-1)),COUNTA($E$6:P$6)))),"")</f>
        <v/>
      </c>
      <c r="Q95" t="str">
        <f t="array" ref="Q95">IFERROR(IF(SUM((InvoiceNo=$D95)*1)&lt;COUNTA($E$6:Q$6),"",INDEX(ItemCode,SMALL(IF($D95=InvoiceNo,IF(ItemCode&lt;&gt;$D$5,ROW(ItemCode)-1)),COUNTA($E$6:Q$6)))),"")</f>
        <v/>
      </c>
      <c r="R95" t="str">
        <f t="array" ref="R95">IFERROR(IF(SUM((InvoiceNo=$D95)*1)&lt;COUNTA($E$6:R$6),"",INDEX(ItemCode,SMALL(IF($D95=InvoiceNo,IF(ItemCode&lt;&gt;$D$5,ROW(ItemCode)-1)),COUNTA($E$6:R$6)))),"")</f>
        <v/>
      </c>
      <c r="S95" t="str">
        <f t="array" ref="S95">IFERROR(IF(SUM((InvoiceNo=$D95)*1)&lt;COUNTA($E$6:S$6),"",INDEX(ItemCode,SMALL(IF($D95=InvoiceNo,IF(ItemCode&lt;&gt;$D$5,ROW(ItemCode)-1)),COUNTA($E$6:S$6)))),"")</f>
        <v/>
      </c>
      <c r="T95" t="str">
        <f t="array" ref="T95">IFERROR(IF(SUM((InvoiceNo=$D95)*1)&lt;COUNTA($E$6:T$6),"",INDEX(ItemCode,SMALL(IF($D95=InvoiceNo,IF(ItemCode&lt;&gt;$D$5,ROW(ItemCode)-1)),COUNTA($E$6:T$6)))),"")</f>
        <v/>
      </c>
      <c r="U95" t="str">
        <f t="array" ref="U95">IFERROR(IF(SUM((InvoiceNo=$D95)*1)&lt;COUNTA($E$6:U$6),"",INDEX(ItemCode,SMALL(IF($D95=InvoiceNo,IF(ItemCode&lt;&gt;$D$5,ROW(ItemCode)-1)),COUNTA($E$6:U$6)))),"")</f>
        <v/>
      </c>
      <c r="V95" t="str">
        <f t="array" ref="V95">IFERROR(IF(SUM((InvoiceNo=$D95)*1)&lt;COUNTA($E$6:V$6),"",INDEX(ItemCode,SMALL(IF($D95=InvoiceNo,IF(ItemCode&lt;&gt;$D$5,ROW(ItemCode)-1)),COUNTA($E$6:V$6)))),"")</f>
        <v/>
      </c>
      <c r="W95" t="str">
        <f t="array" ref="W95">IFERROR(IF(SUM((InvoiceNo=$D95)*1)&lt;COUNTA($E$6:W$6),"",INDEX(ItemCode,SMALL(IF($D95=InvoiceNo,IF(ItemCode&lt;&gt;$D$5,ROW(ItemCode)-1)),COUNTA($E$6:W$6)))),"")</f>
        <v/>
      </c>
      <c r="X95" t="str">
        <f t="array" ref="X95">IFERROR(IF(SUM((InvoiceNo=$D95)*1)&lt;COUNTA($E$6:X$6),"",INDEX(ItemCode,SMALL(IF($D95=InvoiceNo,IF(ItemCode&lt;&gt;$D$5,ROW(ItemCode)-1)),COUNTA($E$6:X$6)))),"")</f>
        <v/>
      </c>
      <c r="Y95" t="str">
        <f t="array" ref="Y95">IFERROR(IF(SUM((InvoiceNo=$D95)*1)&lt;COUNTA($E$6:Y$6),"",INDEX(ItemCode,SMALL(IF($D95=InvoiceNo,IF(ItemCode&lt;&gt;$D$5,ROW(ItemCode)-1)),COUNTA($E$6:Y$6)))),"")</f>
        <v/>
      </c>
      <c r="Z95" t="str">
        <f t="array" ref="Z95">IFERROR(IF(SUM((InvoiceNo=$D95)*1)&lt;COUNTA($E$6:Z$6),"",INDEX(ItemCode,SMALL(IF($D95=InvoiceNo,IF(ItemCode&lt;&gt;$D$5,ROW(ItemCode)-1)),COUNTA($E$6:Z$6)))),"")</f>
        <v/>
      </c>
      <c r="AA95" t="str">
        <f t="array" ref="AA95">IFERROR(IF(SUM((InvoiceNo=$D95)*1)&lt;COUNTA($E$6:AA$6),"",INDEX(ItemCode,SMALL(IF($D95=InvoiceNo,IF(ItemCode&lt;&gt;$D$5,ROW(ItemCode)-1)),COUNTA($E$6:AA$6)))),"")</f>
        <v/>
      </c>
      <c r="AB95" t="str">
        <f t="array" ref="AB95">IFERROR(IF(SUM((InvoiceNo=$D95)*1)&lt;COUNTA($E$6:AB$6),"",INDEX(ItemCode,SMALL(IF($D95=InvoiceNo,IF(ItemCode&lt;&gt;$D$5,ROW(ItemCode)-1)),COUNTA($E$6:AB$6)))),"")</f>
        <v/>
      </c>
      <c r="AC95" t="str">
        <f t="array" ref="AC95">IFERROR(IF(SUM((InvoiceNo=$D95)*1)&lt;COUNTA($E$6:AC$6),"",INDEX(ItemCode,SMALL(IF($D95=InvoiceNo,IF(ItemCode&lt;&gt;$D$5,ROW(ItemCode)-1)),COUNTA($E$6:AC$6)))),"")</f>
        <v/>
      </c>
      <c r="AD95" t="str">
        <f t="array" ref="AD95">IFERROR(IF(SUM((InvoiceNo=$D95)*1)&lt;COUNTA($E$6:AD$6),"",INDEX(ItemCode,SMALL(IF($D95=InvoiceNo,IF(ItemCode&lt;&gt;$D$5,ROW(ItemCode)-1)),COUNTA($E$6:AD$6)))),"")</f>
        <v/>
      </c>
      <c r="AE95" t="str">
        <f t="array" ref="AE95">IFERROR(IF(SUM((InvoiceNo=$D95)*1)&lt;COUNTA($E$6:AE$6),"",INDEX(ItemCode,SMALL(IF($D95=InvoiceNo,IF(ItemCode&lt;&gt;$D$5,ROW(ItemCode)-1)),COUNTA($E$6:AE$6)))),"")</f>
        <v/>
      </c>
      <c r="AF95" t="str">
        <f t="array" ref="AF95">IFERROR(IF(SUM((InvoiceNo=$D95)*1)&lt;COUNTA($E$6:AF$6),"",INDEX(ItemCode,SMALL(IF($D95=InvoiceNo,IF(ItemCode&lt;&gt;$D$5,ROW(ItemCode)-1)),COUNTA($E$6:AF$6)))),"")</f>
        <v/>
      </c>
      <c r="AG95" t="str">
        <f t="array" ref="AG95">IFERROR(IF(SUM((InvoiceNo=$D95)*1)&lt;COUNTA($E$6:AG$6),"",INDEX(ItemCode,SMALL(IF($D95=InvoiceNo,IF(ItemCode&lt;&gt;$D$5,ROW(ItemCode)-1)),COUNTA($E$6:AG$6)))),"")</f>
        <v/>
      </c>
      <c r="AH95" t="str">
        <f t="array" ref="AH95">IFERROR(IF(SUM((InvoiceNo=$D95)*1)&lt;COUNTA($E$6:AH$6),"",INDEX(ItemCode,SMALL(IF($D95=InvoiceNo,IF(ItemCode&lt;&gt;$D$5,ROW(ItemCode)-1)),COUNTA($E$6:AH$6)))),"")</f>
        <v/>
      </c>
      <c r="AI95" t="str">
        <f t="array" ref="AI95">IFERROR(IF(SUM((InvoiceNo=$D95)*1)&lt;COUNTA($E$6:AI$6),"",INDEX(ItemCode,SMALL(IF($D95=InvoiceNo,IF(ItemCode&lt;&gt;$D$5,ROW(ItemCode)-1)),COUNTA($E$6:AI$6)))),"")</f>
        <v/>
      </c>
      <c r="AJ95" t="str">
        <f t="array" ref="AJ95">IFERROR(IF(SUM((InvoiceNo=$D95)*1)&lt;COUNTA($E$6:AJ$6),"",INDEX(ItemCode,SMALL(IF($D95=InvoiceNo,IF(ItemCode&lt;&gt;$D$5,ROW(ItemCode)-1)),COUNTA($E$6:AJ$6)))),"")</f>
        <v/>
      </c>
      <c r="AK95" t="str">
        <f t="array" ref="AK95">IFERROR(IF(SUM((InvoiceNo=$D95)*1)&lt;COUNTA($E$6:AK$6),"",INDEX(ItemCode,SMALL(IF($D95=InvoiceNo,IF(ItemCode&lt;&gt;$D$5,ROW(ItemCode)-1)),COUNTA($E$6:AK$6)))),"")</f>
        <v/>
      </c>
      <c r="AL95" t="str">
        <f t="array" ref="AL95">IFERROR(IF(SUM((InvoiceNo=$D95)*1)&lt;COUNTA($E$6:AL$6),"",INDEX(ItemCode,SMALL(IF($D95=InvoiceNo,IF(ItemCode&lt;&gt;$D$5,ROW(ItemCode)-1)),COUNTA($E$6:AL$6)))),"")</f>
        <v/>
      </c>
      <c r="AM95" t="str">
        <f t="array" ref="AM95">IFERROR(IF(SUM((InvoiceNo=$D95)*1)&lt;COUNTA($E$6:AM$6),"",INDEX(ItemCode,SMALL(IF($D95=InvoiceNo,IF(ItemCode&lt;&gt;$D$5,ROW(ItemCode)-1)),COUNTA($E$6:AM$6)))),"")</f>
        <v/>
      </c>
      <c r="AN95" t="str">
        <f t="array" ref="AN95">IFERROR(IF(SUM((InvoiceNo=$D95)*1)&lt;COUNTA($E$6:AN$6),"",INDEX(ItemCode,SMALL(IF($D95=InvoiceNo,IF(ItemCode&lt;&gt;$D$5,ROW(ItemCode)-1)),COUNTA($E$6:AN$6)))),"")</f>
        <v/>
      </c>
      <c r="AO95" t="str">
        <f t="array" ref="AO95">IFERROR(IF(SUM((InvoiceNo=$D95)*1)&lt;COUNTA($E$6:AO$6),"",INDEX(ItemCode,SMALL(IF($D95=InvoiceNo,IF(ItemCode&lt;&gt;$D$5,ROW(ItemCode)-1)),COUNTA($E$6:AO$6)))),"")</f>
        <v/>
      </c>
      <c r="AP95" t="str">
        <f t="array" ref="AP95">IFERROR(IF(SUM((InvoiceNo=$D95)*1)&lt;COUNTA($E$6:AP$6),"",INDEX(ItemCode,SMALL(IF($D95=InvoiceNo,IF(ItemCode&lt;&gt;$D$5,ROW(ItemCode)-1)),COUNTA($E$6:AP$6)))),"")</f>
        <v/>
      </c>
      <c r="AQ95" t="str">
        <f t="array" ref="AQ95">IFERROR(IF(SUM((InvoiceNo=$D95)*1)&lt;COUNTA($E$6:AQ$6),"",INDEX(ItemCode,SMALL(IF($D95=InvoiceNo,IF(ItemCode&lt;&gt;$D$5,ROW(ItemCode)-1)),COUNTA($E$6:AQ$6)))),"")</f>
        <v/>
      </c>
      <c r="AR95" t="str">
        <f t="array" ref="AR95">IFERROR(IF(SUM((InvoiceNo=$D95)*1)&lt;COUNTA($E$6:AR$6),"",INDEX(ItemCode,SMALL(IF($D95=InvoiceNo,IF(ItemCode&lt;&gt;$D$5,ROW(ItemCode)-1)),COUNTA($E$6:AR$6)))),"")</f>
        <v/>
      </c>
    </row>
    <row r="96" spans="2:44" x14ac:dyDescent="0.55000000000000004">
      <c r="B96" t="str">
        <f t="array" ref="B96">IF(D96="","",INDEX(BillToName,MATCH(D96,InvoiceBill,0)))</f>
        <v/>
      </c>
      <c r="C96" t="str">
        <f t="array" ref="C96">IF(B96="","",SUM((B96=CustName)*(ItemCode='Model 1'!$D$5)*1))</f>
        <v/>
      </c>
      <c r="D96" t="str">
        <f t="array" ref="D96">IFERROR(INDEX(InvoiceNo,SMALL(IF(ItemCode=$D$5,ROW(InvoiceNo)-1),ROW(90:90))),"")</f>
        <v/>
      </c>
      <c r="E96" t="str">
        <f t="array" ref="E96">IFERROR(IF(SUM((InvoiceNo=$D96)*1)&lt;COUNTA($E$6:E$6),"",INDEX(ItemCode,SMALL(IF($D96=InvoiceNo,IF(ItemCode&lt;&gt;$D$5,ROW(ItemCode)-1)),COUNTA($E$6:E$6)))),"")</f>
        <v/>
      </c>
      <c r="F96" t="str">
        <f t="array" ref="F96">IFERROR(IF(SUM((InvoiceNo=$D96)*1)&lt;COUNTA($E$6:F$6),"",INDEX(ItemCode,SMALL(IF($D96=InvoiceNo,IF(ItemCode&lt;&gt;$D$5,ROW(ItemCode)-1)),COUNTA($E$6:F$6)))),"")</f>
        <v/>
      </c>
      <c r="G96" t="str">
        <f t="array" ref="G96">IFERROR(IF(SUM((InvoiceNo=$D96)*1)&lt;COUNTA($E$6:G$6),"",INDEX(ItemCode,SMALL(IF($D96=InvoiceNo,IF(ItemCode&lt;&gt;$D$5,ROW(ItemCode)-1)),COUNTA($E$6:G$6)))),"")</f>
        <v/>
      </c>
      <c r="H96" t="str">
        <f t="array" ref="H96">IFERROR(IF(SUM((InvoiceNo=$D96)*1)&lt;COUNTA($E$6:H$6),"",INDEX(ItemCode,SMALL(IF($D96=InvoiceNo,IF(ItemCode&lt;&gt;$D$5,ROW(ItemCode)-1)),COUNTA($E$6:H$6)))),"")</f>
        <v/>
      </c>
      <c r="I96" t="str">
        <f t="array" ref="I96">IFERROR(IF(SUM((InvoiceNo=$D96)*1)&lt;COUNTA($E$6:I$6),"",INDEX(ItemCode,SMALL(IF($D96=InvoiceNo,IF(ItemCode&lt;&gt;$D$5,ROW(ItemCode)-1)),COUNTA($E$6:I$6)))),"")</f>
        <v/>
      </c>
      <c r="J96" t="str">
        <f t="array" ref="J96">IFERROR(IF(SUM((InvoiceNo=$D96)*1)&lt;COUNTA($E$6:J$6),"",INDEX(ItemCode,SMALL(IF($D96=InvoiceNo,IF(ItemCode&lt;&gt;$D$5,ROW(ItemCode)-1)),COUNTA($E$6:J$6)))),"")</f>
        <v/>
      </c>
      <c r="K96" t="str">
        <f t="array" ref="K96">IFERROR(IF(SUM((InvoiceNo=$D96)*1)&lt;COUNTA($E$6:K$6),"",INDEX(ItemCode,SMALL(IF($D96=InvoiceNo,IF(ItemCode&lt;&gt;$D$5,ROW(ItemCode)-1)),COUNTA($E$6:K$6)))),"")</f>
        <v/>
      </c>
      <c r="L96" t="str">
        <f t="array" ref="L96">IFERROR(IF(SUM((InvoiceNo=$D96)*1)&lt;COUNTA($E$6:L$6),"",INDEX(ItemCode,SMALL(IF($D96=InvoiceNo,IF(ItemCode&lt;&gt;$D$5,ROW(ItemCode)-1)),COUNTA($E$6:L$6)))),"")</f>
        <v/>
      </c>
      <c r="M96" t="str">
        <f t="array" ref="M96">IFERROR(IF(SUM((InvoiceNo=$D96)*1)&lt;COUNTA($E$6:M$6),"",INDEX(ItemCode,SMALL(IF($D96=InvoiceNo,IF(ItemCode&lt;&gt;$D$5,ROW(ItemCode)-1)),COUNTA($E$6:M$6)))),"")</f>
        <v/>
      </c>
      <c r="N96" t="str">
        <f t="array" ref="N96">IFERROR(IF(SUM((InvoiceNo=$D96)*1)&lt;COUNTA($E$6:N$6),"",INDEX(ItemCode,SMALL(IF($D96=InvoiceNo,IF(ItemCode&lt;&gt;$D$5,ROW(ItemCode)-1)),COUNTA($E$6:N$6)))),"")</f>
        <v/>
      </c>
      <c r="O96" t="str">
        <f t="array" ref="O96">IFERROR(IF(SUM((InvoiceNo=$D96)*1)&lt;COUNTA($E$6:O$6),"",INDEX(ItemCode,SMALL(IF($D96=InvoiceNo,IF(ItemCode&lt;&gt;$D$5,ROW(ItemCode)-1)),COUNTA($E$6:O$6)))),"")</f>
        <v/>
      </c>
      <c r="P96" t="str">
        <f t="array" ref="P96">IFERROR(IF(SUM((InvoiceNo=$D96)*1)&lt;COUNTA($E$6:P$6),"",INDEX(ItemCode,SMALL(IF($D96=InvoiceNo,IF(ItemCode&lt;&gt;$D$5,ROW(ItemCode)-1)),COUNTA($E$6:P$6)))),"")</f>
        <v/>
      </c>
      <c r="Q96" t="str">
        <f t="array" ref="Q96">IFERROR(IF(SUM((InvoiceNo=$D96)*1)&lt;COUNTA($E$6:Q$6),"",INDEX(ItemCode,SMALL(IF($D96=InvoiceNo,IF(ItemCode&lt;&gt;$D$5,ROW(ItemCode)-1)),COUNTA($E$6:Q$6)))),"")</f>
        <v/>
      </c>
      <c r="R96" t="str">
        <f t="array" ref="R96">IFERROR(IF(SUM((InvoiceNo=$D96)*1)&lt;COUNTA($E$6:R$6),"",INDEX(ItemCode,SMALL(IF($D96=InvoiceNo,IF(ItemCode&lt;&gt;$D$5,ROW(ItemCode)-1)),COUNTA($E$6:R$6)))),"")</f>
        <v/>
      </c>
      <c r="S96" t="str">
        <f t="array" ref="S96">IFERROR(IF(SUM((InvoiceNo=$D96)*1)&lt;COUNTA($E$6:S$6),"",INDEX(ItemCode,SMALL(IF($D96=InvoiceNo,IF(ItemCode&lt;&gt;$D$5,ROW(ItemCode)-1)),COUNTA($E$6:S$6)))),"")</f>
        <v/>
      </c>
      <c r="T96" t="str">
        <f t="array" ref="T96">IFERROR(IF(SUM((InvoiceNo=$D96)*1)&lt;COUNTA($E$6:T$6),"",INDEX(ItemCode,SMALL(IF($D96=InvoiceNo,IF(ItemCode&lt;&gt;$D$5,ROW(ItemCode)-1)),COUNTA($E$6:T$6)))),"")</f>
        <v/>
      </c>
      <c r="U96" t="str">
        <f t="array" ref="U96">IFERROR(IF(SUM((InvoiceNo=$D96)*1)&lt;COUNTA($E$6:U$6),"",INDEX(ItemCode,SMALL(IF($D96=InvoiceNo,IF(ItemCode&lt;&gt;$D$5,ROW(ItemCode)-1)),COUNTA($E$6:U$6)))),"")</f>
        <v/>
      </c>
      <c r="V96" t="str">
        <f t="array" ref="V96">IFERROR(IF(SUM((InvoiceNo=$D96)*1)&lt;COUNTA($E$6:V$6),"",INDEX(ItemCode,SMALL(IF($D96=InvoiceNo,IF(ItemCode&lt;&gt;$D$5,ROW(ItemCode)-1)),COUNTA($E$6:V$6)))),"")</f>
        <v/>
      </c>
      <c r="W96" t="str">
        <f t="array" ref="W96">IFERROR(IF(SUM((InvoiceNo=$D96)*1)&lt;COUNTA($E$6:W$6),"",INDEX(ItemCode,SMALL(IF($D96=InvoiceNo,IF(ItemCode&lt;&gt;$D$5,ROW(ItemCode)-1)),COUNTA($E$6:W$6)))),"")</f>
        <v/>
      </c>
      <c r="X96" t="str">
        <f t="array" ref="X96">IFERROR(IF(SUM((InvoiceNo=$D96)*1)&lt;COUNTA($E$6:X$6),"",INDEX(ItemCode,SMALL(IF($D96=InvoiceNo,IF(ItemCode&lt;&gt;$D$5,ROW(ItemCode)-1)),COUNTA($E$6:X$6)))),"")</f>
        <v/>
      </c>
      <c r="Y96" t="str">
        <f t="array" ref="Y96">IFERROR(IF(SUM((InvoiceNo=$D96)*1)&lt;COUNTA($E$6:Y$6),"",INDEX(ItemCode,SMALL(IF($D96=InvoiceNo,IF(ItemCode&lt;&gt;$D$5,ROW(ItemCode)-1)),COUNTA($E$6:Y$6)))),"")</f>
        <v/>
      </c>
      <c r="Z96" t="str">
        <f t="array" ref="Z96">IFERROR(IF(SUM((InvoiceNo=$D96)*1)&lt;COUNTA($E$6:Z$6),"",INDEX(ItemCode,SMALL(IF($D96=InvoiceNo,IF(ItemCode&lt;&gt;$D$5,ROW(ItemCode)-1)),COUNTA($E$6:Z$6)))),"")</f>
        <v/>
      </c>
      <c r="AA96" t="str">
        <f t="array" ref="AA96">IFERROR(IF(SUM((InvoiceNo=$D96)*1)&lt;COUNTA($E$6:AA$6),"",INDEX(ItemCode,SMALL(IF($D96=InvoiceNo,IF(ItemCode&lt;&gt;$D$5,ROW(ItemCode)-1)),COUNTA($E$6:AA$6)))),"")</f>
        <v/>
      </c>
      <c r="AB96" t="str">
        <f t="array" ref="AB96">IFERROR(IF(SUM((InvoiceNo=$D96)*1)&lt;COUNTA($E$6:AB$6),"",INDEX(ItemCode,SMALL(IF($D96=InvoiceNo,IF(ItemCode&lt;&gt;$D$5,ROW(ItemCode)-1)),COUNTA($E$6:AB$6)))),"")</f>
        <v/>
      </c>
      <c r="AC96" t="str">
        <f t="array" ref="AC96">IFERROR(IF(SUM((InvoiceNo=$D96)*1)&lt;COUNTA($E$6:AC$6),"",INDEX(ItemCode,SMALL(IF($D96=InvoiceNo,IF(ItemCode&lt;&gt;$D$5,ROW(ItemCode)-1)),COUNTA($E$6:AC$6)))),"")</f>
        <v/>
      </c>
      <c r="AD96" t="str">
        <f t="array" ref="AD96">IFERROR(IF(SUM((InvoiceNo=$D96)*1)&lt;COUNTA($E$6:AD$6),"",INDEX(ItemCode,SMALL(IF($D96=InvoiceNo,IF(ItemCode&lt;&gt;$D$5,ROW(ItemCode)-1)),COUNTA($E$6:AD$6)))),"")</f>
        <v/>
      </c>
      <c r="AE96" t="str">
        <f t="array" ref="AE96">IFERROR(IF(SUM((InvoiceNo=$D96)*1)&lt;COUNTA($E$6:AE$6),"",INDEX(ItemCode,SMALL(IF($D96=InvoiceNo,IF(ItemCode&lt;&gt;$D$5,ROW(ItemCode)-1)),COUNTA($E$6:AE$6)))),"")</f>
        <v/>
      </c>
      <c r="AF96" t="str">
        <f t="array" ref="AF96">IFERROR(IF(SUM((InvoiceNo=$D96)*1)&lt;COUNTA($E$6:AF$6),"",INDEX(ItemCode,SMALL(IF($D96=InvoiceNo,IF(ItemCode&lt;&gt;$D$5,ROW(ItemCode)-1)),COUNTA($E$6:AF$6)))),"")</f>
        <v/>
      </c>
      <c r="AG96" t="str">
        <f t="array" ref="AG96">IFERROR(IF(SUM((InvoiceNo=$D96)*1)&lt;COUNTA($E$6:AG$6),"",INDEX(ItemCode,SMALL(IF($D96=InvoiceNo,IF(ItemCode&lt;&gt;$D$5,ROW(ItemCode)-1)),COUNTA($E$6:AG$6)))),"")</f>
        <v/>
      </c>
      <c r="AH96" t="str">
        <f t="array" ref="AH96">IFERROR(IF(SUM((InvoiceNo=$D96)*1)&lt;COUNTA($E$6:AH$6),"",INDEX(ItemCode,SMALL(IF($D96=InvoiceNo,IF(ItemCode&lt;&gt;$D$5,ROW(ItemCode)-1)),COUNTA($E$6:AH$6)))),"")</f>
        <v/>
      </c>
      <c r="AI96" t="str">
        <f t="array" ref="AI96">IFERROR(IF(SUM((InvoiceNo=$D96)*1)&lt;COUNTA($E$6:AI$6),"",INDEX(ItemCode,SMALL(IF($D96=InvoiceNo,IF(ItemCode&lt;&gt;$D$5,ROW(ItemCode)-1)),COUNTA($E$6:AI$6)))),"")</f>
        <v/>
      </c>
      <c r="AJ96" t="str">
        <f t="array" ref="AJ96">IFERROR(IF(SUM((InvoiceNo=$D96)*1)&lt;COUNTA($E$6:AJ$6),"",INDEX(ItemCode,SMALL(IF($D96=InvoiceNo,IF(ItemCode&lt;&gt;$D$5,ROW(ItemCode)-1)),COUNTA($E$6:AJ$6)))),"")</f>
        <v/>
      </c>
      <c r="AK96" t="str">
        <f t="array" ref="AK96">IFERROR(IF(SUM((InvoiceNo=$D96)*1)&lt;COUNTA($E$6:AK$6),"",INDEX(ItemCode,SMALL(IF($D96=InvoiceNo,IF(ItemCode&lt;&gt;$D$5,ROW(ItemCode)-1)),COUNTA($E$6:AK$6)))),"")</f>
        <v/>
      </c>
      <c r="AL96" t="str">
        <f t="array" ref="AL96">IFERROR(IF(SUM((InvoiceNo=$D96)*1)&lt;COUNTA($E$6:AL$6),"",INDEX(ItemCode,SMALL(IF($D96=InvoiceNo,IF(ItemCode&lt;&gt;$D$5,ROW(ItemCode)-1)),COUNTA($E$6:AL$6)))),"")</f>
        <v/>
      </c>
      <c r="AM96" t="str">
        <f t="array" ref="AM96">IFERROR(IF(SUM((InvoiceNo=$D96)*1)&lt;COUNTA($E$6:AM$6),"",INDEX(ItemCode,SMALL(IF($D96=InvoiceNo,IF(ItemCode&lt;&gt;$D$5,ROW(ItemCode)-1)),COUNTA($E$6:AM$6)))),"")</f>
        <v/>
      </c>
      <c r="AN96" t="str">
        <f t="array" ref="AN96">IFERROR(IF(SUM((InvoiceNo=$D96)*1)&lt;COUNTA($E$6:AN$6),"",INDEX(ItemCode,SMALL(IF($D96=InvoiceNo,IF(ItemCode&lt;&gt;$D$5,ROW(ItemCode)-1)),COUNTA($E$6:AN$6)))),"")</f>
        <v/>
      </c>
      <c r="AO96" t="str">
        <f t="array" ref="AO96">IFERROR(IF(SUM((InvoiceNo=$D96)*1)&lt;COUNTA($E$6:AO$6),"",INDEX(ItemCode,SMALL(IF($D96=InvoiceNo,IF(ItemCode&lt;&gt;$D$5,ROW(ItemCode)-1)),COUNTA($E$6:AO$6)))),"")</f>
        <v/>
      </c>
      <c r="AP96" t="str">
        <f t="array" ref="AP96">IFERROR(IF(SUM((InvoiceNo=$D96)*1)&lt;COUNTA($E$6:AP$6),"",INDEX(ItemCode,SMALL(IF($D96=InvoiceNo,IF(ItemCode&lt;&gt;$D$5,ROW(ItemCode)-1)),COUNTA($E$6:AP$6)))),"")</f>
        <v/>
      </c>
      <c r="AQ96" t="str">
        <f t="array" ref="AQ96">IFERROR(IF(SUM((InvoiceNo=$D96)*1)&lt;COUNTA($E$6:AQ$6),"",INDEX(ItemCode,SMALL(IF($D96=InvoiceNo,IF(ItemCode&lt;&gt;$D$5,ROW(ItemCode)-1)),COUNTA($E$6:AQ$6)))),"")</f>
        <v/>
      </c>
      <c r="AR96" t="str">
        <f t="array" ref="AR96">IFERROR(IF(SUM((InvoiceNo=$D96)*1)&lt;COUNTA($E$6:AR$6),"",INDEX(ItemCode,SMALL(IF($D96=InvoiceNo,IF(ItemCode&lt;&gt;$D$5,ROW(ItemCode)-1)),COUNTA($E$6:AR$6)))),"")</f>
        <v/>
      </c>
    </row>
    <row r="97" spans="2:44" x14ac:dyDescent="0.55000000000000004">
      <c r="B97" t="str">
        <f t="array" ref="B97">IF(D97="","",INDEX(BillToName,MATCH(D97,InvoiceBill,0)))</f>
        <v/>
      </c>
      <c r="C97" t="str">
        <f t="array" ref="C97">IF(B97="","",SUM((B97=CustName)*(ItemCode='Model 1'!$D$5)*1))</f>
        <v/>
      </c>
      <c r="D97" t="str">
        <f t="array" ref="D97">IFERROR(INDEX(InvoiceNo,SMALL(IF(ItemCode=$D$5,ROW(InvoiceNo)-1),ROW(91:91))),"")</f>
        <v/>
      </c>
      <c r="E97" t="str">
        <f t="array" ref="E97">IFERROR(IF(SUM((InvoiceNo=$D97)*1)&lt;COUNTA($E$6:E$6),"",INDEX(ItemCode,SMALL(IF($D97=InvoiceNo,IF(ItemCode&lt;&gt;$D$5,ROW(ItemCode)-1)),COUNTA($E$6:E$6)))),"")</f>
        <v/>
      </c>
      <c r="F97" t="str">
        <f t="array" ref="F97">IFERROR(IF(SUM((InvoiceNo=$D97)*1)&lt;COUNTA($E$6:F$6),"",INDEX(ItemCode,SMALL(IF($D97=InvoiceNo,IF(ItemCode&lt;&gt;$D$5,ROW(ItemCode)-1)),COUNTA($E$6:F$6)))),"")</f>
        <v/>
      </c>
      <c r="G97" t="str">
        <f t="array" ref="G97">IFERROR(IF(SUM((InvoiceNo=$D97)*1)&lt;COUNTA($E$6:G$6),"",INDEX(ItemCode,SMALL(IF($D97=InvoiceNo,IF(ItemCode&lt;&gt;$D$5,ROW(ItemCode)-1)),COUNTA($E$6:G$6)))),"")</f>
        <v/>
      </c>
      <c r="H97" t="str">
        <f t="array" ref="H97">IFERROR(IF(SUM((InvoiceNo=$D97)*1)&lt;COUNTA($E$6:H$6),"",INDEX(ItemCode,SMALL(IF($D97=InvoiceNo,IF(ItemCode&lt;&gt;$D$5,ROW(ItemCode)-1)),COUNTA($E$6:H$6)))),"")</f>
        <v/>
      </c>
      <c r="I97" t="str">
        <f t="array" ref="I97">IFERROR(IF(SUM((InvoiceNo=$D97)*1)&lt;COUNTA($E$6:I$6),"",INDEX(ItemCode,SMALL(IF($D97=InvoiceNo,IF(ItemCode&lt;&gt;$D$5,ROW(ItemCode)-1)),COUNTA($E$6:I$6)))),"")</f>
        <v/>
      </c>
      <c r="J97" t="str">
        <f t="array" ref="J97">IFERROR(IF(SUM((InvoiceNo=$D97)*1)&lt;COUNTA($E$6:J$6),"",INDEX(ItemCode,SMALL(IF($D97=InvoiceNo,IF(ItemCode&lt;&gt;$D$5,ROW(ItemCode)-1)),COUNTA($E$6:J$6)))),"")</f>
        <v/>
      </c>
      <c r="K97" t="str">
        <f t="array" ref="K97">IFERROR(IF(SUM((InvoiceNo=$D97)*1)&lt;COUNTA($E$6:K$6),"",INDEX(ItemCode,SMALL(IF($D97=InvoiceNo,IF(ItemCode&lt;&gt;$D$5,ROW(ItemCode)-1)),COUNTA($E$6:K$6)))),"")</f>
        <v/>
      </c>
      <c r="L97" t="str">
        <f t="array" ref="L97">IFERROR(IF(SUM((InvoiceNo=$D97)*1)&lt;COUNTA($E$6:L$6),"",INDEX(ItemCode,SMALL(IF($D97=InvoiceNo,IF(ItemCode&lt;&gt;$D$5,ROW(ItemCode)-1)),COUNTA($E$6:L$6)))),"")</f>
        <v/>
      </c>
      <c r="M97" t="str">
        <f t="array" ref="M97">IFERROR(IF(SUM((InvoiceNo=$D97)*1)&lt;COUNTA($E$6:M$6),"",INDEX(ItemCode,SMALL(IF($D97=InvoiceNo,IF(ItemCode&lt;&gt;$D$5,ROW(ItemCode)-1)),COUNTA($E$6:M$6)))),"")</f>
        <v/>
      </c>
      <c r="N97" t="str">
        <f t="array" ref="N97">IFERROR(IF(SUM((InvoiceNo=$D97)*1)&lt;COUNTA($E$6:N$6),"",INDEX(ItemCode,SMALL(IF($D97=InvoiceNo,IF(ItemCode&lt;&gt;$D$5,ROW(ItemCode)-1)),COUNTA($E$6:N$6)))),"")</f>
        <v/>
      </c>
      <c r="O97" t="str">
        <f t="array" ref="O97">IFERROR(IF(SUM((InvoiceNo=$D97)*1)&lt;COUNTA($E$6:O$6),"",INDEX(ItemCode,SMALL(IF($D97=InvoiceNo,IF(ItemCode&lt;&gt;$D$5,ROW(ItemCode)-1)),COUNTA($E$6:O$6)))),"")</f>
        <v/>
      </c>
      <c r="P97" t="str">
        <f t="array" ref="P97">IFERROR(IF(SUM((InvoiceNo=$D97)*1)&lt;COUNTA($E$6:P$6),"",INDEX(ItemCode,SMALL(IF($D97=InvoiceNo,IF(ItemCode&lt;&gt;$D$5,ROW(ItemCode)-1)),COUNTA($E$6:P$6)))),"")</f>
        <v/>
      </c>
      <c r="Q97" t="str">
        <f t="array" ref="Q97">IFERROR(IF(SUM((InvoiceNo=$D97)*1)&lt;COUNTA($E$6:Q$6),"",INDEX(ItemCode,SMALL(IF($D97=InvoiceNo,IF(ItemCode&lt;&gt;$D$5,ROW(ItemCode)-1)),COUNTA($E$6:Q$6)))),"")</f>
        <v/>
      </c>
      <c r="R97" t="str">
        <f t="array" ref="R97">IFERROR(IF(SUM((InvoiceNo=$D97)*1)&lt;COUNTA($E$6:R$6),"",INDEX(ItemCode,SMALL(IF($D97=InvoiceNo,IF(ItemCode&lt;&gt;$D$5,ROW(ItemCode)-1)),COUNTA($E$6:R$6)))),"")</f>
        <v/>
      </c>
      <c r="S97" t="str">
        <f t="array" ref="S97">IFERROR(IF(SUM((InvoiceNo=$D97)*1)&lt;COUNTA($E$6:S$6),"",INDEX(ItemCode,SMALL(IF($D97=InvoiceNo,IF(ItemCode&lt;&gt;$D$5,ROW(ItemCode)-1)),COUNTA($E$6:S$6)))),"")</f>
        <v/>
      </c>
      <c r="T97" t="str">
        <f t="array" ref="T97">IFERROR(IF(SUM((InvoiceNo=$D97)*1)&lt;COUNTA($E$6:T$6),"",INDEX(ItemCode,SMALL(IF($D97=InvoiceNo,IF(ItemCode&lt;&gt;$D$5,ROW(ItemCode)-1)),COUNTA($E$6:T$6)))),"")</f>
        <v/>
      </c>
      <c r="U97" t="str">
        <f t="array" ref="U97">IFERROR(IF(SUM((InvoiceNo=$D97)*1)&lt;COUNTA($E$6:U$6),"",INDEX(ItemCode,SMALL(IF($D97=InvoiceNo,IF(ItemCode&lt;&gt;$D$5,ROW(ItemCode)-1)),COUNTA($E$6:U$6)))),"")</f>
        <v/>
      </c>
      <c r="V97" t="str">
        <f t="array" ref="V97">IFERROR(IF(SUM((InvoiceNo=$D97)*1)&lt;COUNTA($E$6:V$6),"",INDEX(ItemCode,SMALL(IF($D97=InvoiceNo,IF(ItemCode&lt;&gt;$D$5,ROW(ItemCode)-1)),COUNTA($E$6:V$6)))),"")</f>
        <v/>
      </c>
      <c r="W97" t="str">
        <f t="array" ref="W97">IFERROR(IF(SUM((InvoiceNo=$D97)*1)&lt;COUNTA($E$6:W$6),"",INDEX(ItemCode,SMALL(IF($D97=InvoiceNo,IF(ItemCode&lt;&gt;$D$5,ROW(ItemCode)-1)),COUNTA($E$6:W$6)))),"")</f>
        <v/>
      </c>
      <c r="X97" t="str">
        <f t="array" ref="X97">IFERROR(IF(SUM((InvoiceNo=$D97)*1)&lt;COUNTA($E$6:X$6),"",INDEX(ItemCode,SMALL(IF($D97=InvoiceNo,IF(ItemCode&lt;&gt;$D$5,ROW(ItemCode)-1)),COUNTA($E$6:X$6)))),"")</f>
        <v/>
      </c>
      <c r="Y97" t="str">
        <f t="array" ref="Y97">IFERROR(IF(SUM((InvoiceNo=$D97)*1)&lt;COUNTA($E$6:Y$6),"",INDEX(ItemCode,SMALL(IF($D97=InvoiceNo,IF(ItemCode&lt;&gt;$D$5,ROW(ItemCode)-1)),COUNTA($E$6:Y$6)))),"")</f>
        <v/>
      </c>
      <c r="Z97" t="str">
        <f t="array" ref="Z97">IFERROR(IF(SUM((InvoiceNo=$D97)*1)&lt;COUNTA($E$6:Z$6),"",INDEX(ItemCode,SMALL(IF($D97=InvoiceNo,IF(ItemCode&lt;&gt;$D$5,ROW(ItemCode)-1)),COUNTA($E$6:Z$6)))),"")</f>
        <v/>
      </c>
      <c r="AA97" t="str">
        <f t="array" ref="AA97">IFERROR(IF(SUM((InvoiceNo=$D97)*1)&lt;COUNTA($E$6:AA$6),"",INDEX(ItemCode,SMALL(IF($D97=InvoiceNo,IF(ItemCode&lt;&gt;$D$5,ROW(ItemCode)-1)),COUNTA($E$6:AA$6)))),"")</f>
        <v/>
      </c>
      <c r="AB97" t="str">
        <f t="array" ref="AB97">IFERROR(IF(SUM((InvoiceNo=$D97)*1)&lt;COUNTA($E$6:AB$6),"",INDEX(ItemCode,SMALL(IF($D97=InvoiceNo,IF(ItemCode&lt;&gt;$D$5,ROW(ItemCode)-1)),COUNTA($E$6:AB$6)))),"")</f>
        <v/>
      </c>
      <c r="AC97" t="str">
        <f t="array" ref="AC97">IFERROR(IF(SUM((InvoiceNo=$D97)*1)&lt;COUNTA($E$6:AC$6),"",INDEX(ItemCode,SMALL(IF($D97=InvoiceNo,IF(ItemCode&lt;&gt;$D$5,ROW(ItemCode)-1)),COUNTA($E$6:AC$6)))),"")</f>
        <v/>
      </c>
      <c r="AD97" t="str">
        <f t="array" ref="AD97">IFERROR(IF(SUM((InvoiceNo=$D97)*1)&lt;COUNTA($E$6:AD$6),"",INDEX(ItemCode,SMALL(IF($D97=InvoiceNo,IF(ItemCode&lt;&gt;$D$5,ROW(ItemCode)-1)),COUNTA($E$6:AD$6)))),"")</f>
        <v/>
      </c>
      <c r="AE97" t="str">
        <f t="array" ref="AE97">IFERROR(IF(SUM((InvoiceNo=$D97)*1)&lt;COUNTA($E$6:AE$6),"",INDEX(ItemCode,SMALL(IF($D97=InvoiceNo,IF(ItemCode&lt;&gt;$D$5,ROW(ItemCode)-1)),COUNTA($E$6:AE$6)))),"")</f>
        <v/>
      </c>
      <c r="AF97" t="str">
        <f t="array" ref="AF97">IFERROR(IF(SUM((InvoiceNo=$D97)*1)&lt;COUNTA($E$6:AF$6),"",INDEX(ItemCode,SMALL(IF($D97=InvoiceNo,IF(ItemCode&lt;&gt;$D$5,ROW(ItemCode)-1)),COUNTA($E$6:AF$6)))),"")</f>
        <v/>
      </c>
      <c r="AG97" t="str">
        <f t="array" ref="AG97">IFERROR(IF(SUM((InvoiceNo=$D97)*1)&lt;COUNTA($E$6:AG$6),"",INDEX(ItemCode,SMALL(IF($D97=InvoiceNo,IF(ItemCode&lt;&gt;$D$5,ROW(ItemCode)-1)),COUNTA($E$6:AG$6)))),"")</f>
        <v/>
      </c>
      <c r="AH97" t="str">
        <f t="array" ref="AH97">IFERROR(IF(SUM((InvoiceNo=$D97)*1)&lt;COUNTA($E$6:AH$6),"",INDEX(ItemCode,SMALL(IF($D97=InvoiceNo,IF(ItemCode&lt;&gt;$D$5,ROW(ItemCode)-1)),COUNTA($E$6:AH$6)))),"")</f>
        <v/>
      </c>
      <c r="AI97" t="str">
        <f t="array" ref="AI97">IFERROR(IF(SUM((InvoiceNo=$D97)*1)&lt;COUNTA($E$6:AI$6),"",INDEX(ItemCode,SMALL(IF($D97=InvoiceNo,IF(ItemCode&lt;&gt;$D$5,ROW(ItemCode)-1)),COUNTA($E$6:AI$6)))),"")</f>
        <v/>
      </c>
      <c r="AJ97" t="str">
        <f t="array" ref="AJ97">IFERROR(IF(SUM((InvoiceNo=$D97)*1)&lt;COUNTA($E$6:AJ$6),"",INDEX(ItemCode,SMALL(IF($D97=InvoiceNo,IF(ItemCode&lt;&gt;$D$5,ROW(ItemCode)-1)),COUNTA($E$6:AJ$6)))),"")</f>
        <v/>
      </c>
      <c r="AK97" t="str">
        <f t="array" ref="AK97">IFERROR(IF(SUM((InvoiceNo=$D97)*1)&lt;COUNTA($E$6:AK$6),"",INDEX(ItemCode,SMALL(IF($D97=InvoiceNo,IF(ItemCode&lt;&gt;$D$5,ROW(ItemCode)-1)),COUNTA($E$6:AK$6)))),"")</f>
        <v/>
      </c>
      <c r="AL97" t="str">
        <f t="array" ref="AL97">IFERROR(IF(SUM((InvoiceNo=$D97)*1)&lt;COUNTA($E$6:AL$6),"",INDEX(ItemCode,SMALL(IF($D97=InvoiceNo,IF(ItemCode&lt;&gt;$D$5,ROW(ItemCode)-1)),COUNTA($E$6:AL$6)))),"")</f>
        <v/>
      </c>
      <c r="AM97" t="str">
        <f t="array" ref="AM97">IFERROR(IF(SUM((InvoiceNo=$D97)*1)&lt;COUNTA($E$6:AM$6),"",INDEX(ItemCode,SMALL(IF($D97=InvoiceNo,IF(ItemCode&lt;&gt;$D$5,ROW(ItemCode)-1)),COUNTA($E$6:AM$6)))),"")</f>
        <v/>
      </c>
      <c r="AN97" t="str">
        <f t="array" ref="AN97">IFERROR(IF(SUM((InvoiceNo=$D97)*1)&lt;COUNTA($E$6:AN$6),"",INDEX(ItemCode,SMALL(IF($D97=InvoiceNo,IF(ItemCode&lt;&gt;$D$5,ROW(ItemCode)-1)),COUNTA($E$6:AN$6)))),"")</f>
        <v/>
      </c>
      <c r="AO97" t="str">
        <f t="array" ref="AO97">IFERROR(IF(SUM((InvoiceNo=$D97)*1)&lt;COUNTA($E$6:AO$6),"",INDEX(ItemCode,SMALL(IF($D97=InvoiceNo,IF(ItemCode&lt;&gt;$D$5,ROW(ItemCode)-1)),COUNTA($E$6:AO$6)))),"")</f>
        <v/>
      </c>
      <c r="AP97" t="str">
        <f t="array" ref="AP97">IFERROR(IF(SUM((InvoiceNo=$D97)*1)&lt;COUNTA($E$6:AP$6),"",INDEX(ItemCode,SMALL(IF($D97=InvoiceNo,IF(ItemCode&lt;&gt;$D$5,ROW(ItemCode)-1)),COUNTA($E$6:AP$6)))),"")</f>
        <v/>
      </c>
      <c r="AQ97" t="str">
        <f t="array" ref="AQ97">IFERROR(IF(SUM((InvoiceNo=$D97)*1)&lt;COUNTA($E$6:AQ$6),"",INDEX(ItemCode,SMALL(IF($D97=InvoiceNo,IF(ItemCode&lt;&gt;$D$5,ROW(ItemCode)-1)),COUNTA($E$6:AQ$6)))),"")</f>
        <v/>
      </c>
      <c r="AR97" t="str">
        <f t="array" ref="AR97">IFERROR(IF(SUM((InvoiceNo=$D97)*1)&lt;COUNTA($E$6:AR$6),"",INDEX(ItemCode,SMALL(IF($D97=InvoiceNo,IF(ItemCode&lt;&gt;$D$5,ROW(ItemCode)-1)),COUNTA($E$6:AR$6)))),"")</f>
        <v/>
      </c>
    </row>
    <row r="98" spans="2:44" x14ac:dyDescent="0.55000000000000004">
      <c r="B98" t="str">
        <f t="array" ref="B98">IF(D98="","",INDEX(BillToName,MATCH(D98,InvoiceBill,0)))</f>
        <v/>
      </c>
      <c r="C98" t="str">
        <f t="array" ref="C98">IF(B98="","",SUM((B98=CustName)*(ItemCode='Model 1'!$D$5)*1))</f>
        <v/>
      </c>
      <c r="D98" t="str">
        <f t="array" ref="D98">IFERROR(INDEX(InvoiceNo,SMALL(IF(ItemCode=$D$5,ROW(InvoiceNo)-1),ROW(92:92))),"")</f>
        <v/>
      </c>
      <c r="E98" t="str">
        <f t="array" ref="E98">IFERROR(IF(SUM((InvoiceNo=$D98)*1)&lt;COUNTA($E$6:E$6),"",INDEX(ItemCode,SMALL(IF($D98=InvoiceNo,IF(ItemCode&lt;&gt;$D$5,ROW(ItemCode)-1)),COUNTA($E$6:E$6)))),"")</f>
        <v/>
      </c>
      <c r="F98" t="str">
        <f t="array" ref="F98">IFERROR(IF(SUM((InvoiceNo=$D98)*1)&lt;COUNTA($E$6:F$6),"",INDEX(ItemCode,SMALL(IF($D98=InvoiceNo,IF(ItemCode&lt;&gt;$D$5,ROW(ItemCode)-1)),COUNTA($E$6:F$6)))),"")</f>
        <v/>
      </c>
      <c r="G98" t="str">
        <f t="array" ref="G98">IFERROR(IF(SUM((InvoiceNo=$D98)*1)&lt;COUNTA($E$6:G$6),"",INDEX(ItemCode,SMALL(IF($D98=InvoiceNo,IF(ItemCode&lt;&gt;$D$5,ROW(ItemCode)-1)),COUNTA($E$6:G$6)))),"")</f>
        <v/>
      </c>
      <c r="H98" t="str">
        <f t="array" ref="H98">IFERROR(IF(SUM((InvoiceNo=$D98)*1)&lt;COUNTA($E$6:H$6),"",INDEX(ItemCode,SMALL(IF($D98=InvoiceNo,IF(ItemCode&lt;&gt;$D$5,ROW(ItemCode)-1)),COUNTA($E$6:H$6)))),"")</f>
        <v/>
      </c>
      <c r="I98" t="str">
        <f t="array" ref="I98">IFERROR(IF(SUM((InvoiceNo=$D98)*1)&lt;COUNTA($E$6:I$6),"",INDEX(ItemCode,SMALL(IF($D98=InvoiceNo,IF(ItemCode&lt;&gt;$D$5,ROW(ItemCode)-1)),COUNTA($E$6:I$6)))),"")</f>
        <v/>
      </c>
      <c r="J98" t="str">
        <f t="array" ref="J98">IFERROR(IF(SUM((InvoiceNo=$D98)*1)&lt;COUNTA($E$6:J$6),"",INDEX(ItemCode,SMALL(IF($D98=InvoiceNo,IF(ItemCode&lt;&gt;$D$5,ROW(ItemCode)-1)),COUNTA($E$6:J$6)))),"")</f>
        <v/>
      </c>
      <c r="K98" t="str">
        <f t="array" ref="K98">IFERROR(IF(SUM((InvoiceNo=$D98)*1)&lt;COUNTA($E$6:K$6),"",INDEX(ItemCode,SMALL(IF($D98=InvoiceNo,IF(ItemCode&lt;&gt;$D$5,ROW(ItemCode)-1)),COUNTA($E$6:K$6)))),"")</f>
        <v/>
      </c>
      <c r="L98" t="str">
        <f t="array" ref="L98">IFERROR(IF(SUM((InvoiceNo=$D98)*1)&lt;COUNTA($E$6:L$6),"",INDEX(ItemCode,SMALL(IF($D98=InvoiceNo,IF(ItemCode&lt;&gt;$D$5,ROW(ItemCode)-1)),COUNTA($E$6:L$6)))),"")</f>
        <v/>
      </c>
      <c r="M98" t="str">
        <f t="array" ref="M98">IFERROR(IF(SUM((InvoiceNo=$D98)*1)&lt;COUNTA($E$6:M$6),"",INDEX(ItemCode,SMALL(IF($D98=InvoiceNo,IF(ItemCode&lt;&gt;$D$5,ROW(ItemCode)-1)),COUNTA($E$6:M$6)))),"")</f>
        <v/>
      </c>
      <c r="N98" t="str">
        <f t="array" ref="N98">IFERROR(IF(SUM((InvoiceNo=$D98)*1)&lt;COUNTA($E$6:N$6),"",INDEX(ItemCode,SMALL(IF($D98=InvoiceNo,IF(ItemCode&lt;&gt;$D$5,ROW(ItemCode)-1)),COUNTA($E$6:N$6)))),"")</f>
        <v/>
      </c>
      <c r="O98" t="str">
        <f t="array" ref="O98">IFERROR(IF(SUM((InvoiceNo=$D98)*1)&lt;COUNTA($E$6:O$6),"",INDEX(ItemCode,SMALL(IF($D98=InvoiceNo,IF(ItemCode&lt;&gt;$D$5,ROW(ItemCode)-1)),COUNTA($E$6:O$6)))),"")</f>
        <v/>
      </c>
      <c r="P98" t="str">
        <f t="array" ref="P98">IFERROR(IF(SUM((InvoiceNo=$D98)*1)&lt;COUNTA($E$6:P$6),"",INDEX(ItemCode,SMALL(IF($D98=InvoiceNo,IF(ItemCode&lt;&gt;$D$5,ROW(ItemCode)-1)),COUNTA($E$6:P$6)))),"")</f>
        <v/>
      </c>
      <c r="Q98" t="str">
        <f t="array" ref="Q98">IFERROR(IF(SUM((InvoiceNo=$D98)*1)&lt;COUNTA($E$6:Q$6),"",INDEX(ItemCode,SMALL(IF($D98=InvoiceNo,IF(ItemCode&lt;&gt;$D$5,ROW(ItemCode)-1)),COUNTA($E$6:Q$6)))),"")</f>
        <v/>
      </c>
      <c r="R98" t="str">
        <f t="array" ref="R98">IFERROR(IF(SUM((InvoiceNo=$D98)*1)&lt;COUNTA($E$6:R$6),"",INDEX(ItemCode,SMALL(IF($D98=InvoiceNo,IF(ItemCode&lt;&gt;$D$5,ROW(ItemCode)-1)),COUNTA($E$6:R$6)))),"")</f>
        <v/>
      </c>
      <c r="S98" t="str">
        <f t="array" ref="S98">IFERROR(IF(SUM((InvoiceNo=$D98)*1)&lt;COUNTA($E$6:S$6),"",INDEX(ItemCode,SMALL(IF($D98=InvoiceNo,IF(ItemCode&lt;&gt;$D$5,ROW(ItemCode)-1)),COUNTA($E$6:S$6)))),"")</f>
        <v/>
      </c>
      <c r="T98" t="str">
        <f t="array" ref="T98">IFERROR(IF(SUM((InvoiceNo=$D98)*1)&lt;COUNTA($E$6:T$6),"",INDEX(ItemCode,SMALL(IF($D98=InvoiceNo,IF(ItemCode&lt;&gt;$D$5,ROW(ItemCode)-1)),COUNTA($E$6:T$6)))),"")</f>
        <v/>
      </c>
      <c r="U98" t="str">
        <f t="array" ref="U98">IFERROR(IF(SUM((InvoiceNo=$D98)*1)&lt;COUNTA($E$6:U$6),"",INDEX(ItemCode,SMALL(IF($D98=InvoiceNo,IF(ItemCode&lt;&gt;$D$5,ROW(ItemCode)-1)),COUNTA($E$6:U$6)))),"")</f>
        <v/>
      </c>
      <c r="V98" t="str">
        <f t="array" ref="V98">IFERROR(IF(SUM((InvoiceNo=$D98)*1)&lt;COUNTA($E$6:V$6),"",INDEX(ItemCode,SMALL(IF($D98=InvoiceNo,IF(ItemCode&lt;&gt;$D$5,ROW(ItemCode)-1)),COUNTA($E$6:V$6)))),"")</f>
        <v/>
      </c>
      <c r="W98" t="str">
        <f t="array" ref="W98">IFERROR(IF(SUM((InvoiceNo=$D98)*1)&lt;COUNTA($E$6:W$6),"",INDEX(ItemCode,SMALL(IF($D98=InvoiceNo,IF(ItemCode&lt;&gt;$D$5,ROW(ItemCode)-1)),COUNTA($E$6:W$6)))),"")</f>
        <v/>
      </c>
      <c r="X98" t="str">
        <f t="array" ref="X98">IFERROR(IF(SUM((InvoiceNo=$D98)*1)&lt;COUNTA($E$6:X$6),"",INDEX(ItemCode,SMALL(IF($D98=InvoiceNo,IF(ItemCode&lt;&gt;$D$5,ROW(ItemCode)-1)),COUNTA($E$6:X$6)))),"")</f>
        <v/>
      </c>
      <c r="Y98" t="str">
        <f t="array" ref="Y98">IFERROR(IF(SUM((InvoiceNo=$D98)*1)&lt;COUNTA($E$6:Y$6),"",INDEX(ItemCode,SMALL(IF($D98=InvoiceNo,IF(ItemCode&lt;&gt;$D$5,ROW(ItemCode)-1)),COUNTA($E$6:Y$6)))),"")</f>
        <v/>
      </c>
      <c r="Z98" t="str">
        <f t="array" ref="Z98">IFERROR(IF(SUM((InvoiceNo=$D98)*1)&lt;COUNTA($E$6:Z$6),"",INDEX(ItemCode,SMALL(IF($D98=InvoiceNo,IF(ItemCode&lt;&gt;$D$5,ROW(ItemCode)-1)),COUNTA($E$6:Z$6)))),"")</f>
        <v/>
      </c>
      <c r="AA98" t="str">
        <f t="array" ref="AA98">IFERROR(IF(SUM((InvoiceNo=$D98)*1)&lt;COUNTA($E$6:AA$6),"",INDEX(ItemCode,SMALL(IF($D98=InvoiceNo,IF(ItemCode&lt;&gt;$D$5,ROW(ItemCode)-1)),COUNTA($E$6:AA$6)))),"")</f>
        <v/>
      </c>
      <c r="AB98" t="str">
        <f t="array" ref="AB98">IFERROR(IF(SUM((InvoiceNo=$D98)*1)&lt;COUNTA($E$6:AB$6),"",INDEX(ItemCode,SMALL(IF($D98=InvoiceNo,IF(ItemCode&lt;&gt;$D$5,ROW(ItemCode)-1)),COUNTA($E$6:AB$6)))),"")</f>
        <v/>
      </c>
      <c r="AC98" t="str">
        <f t="array" ref="AC98">IFERROR(IF(SUM((InvoiceNo=$D98)*1)&lt;COUNTA($E$6:AC$6),"",INDEX(ItemCode,SMALL(IF($D98=InvoiceNo,IF(ItemCode&lt;&gt;$D$5,ROW(ItemCode)-1)),COUNTA($E$6:AC$6)))),"")</f>
        <v/>
      </c>
      <c r="AD98" t="str">
        <f t="array" ref="AD98">IFERROR(IF(SUM((InvoiceNo=$D98)*1)&lt;COUNTA($E$6:AD$6),"",INDEX(ItemCode,SMALL(IF($D98=InvoiceNo,IF(ItemCode&lt;&gt;$D$5,ROW(ItemCode)-1)),COUNTA($E$6:AD$6)))),"")</f>
        <v/>
      </c>
      <c r="AE98" t="str">
        <f t="array" ref="AE98">IFERROR(IF(SUM((InvoiceNo=$D98)*1)&lt;COUNTA($E$6:AE$6),"",INDEX(ItemCode,SMALL(IF($D98=InvoiceNo,IF(ItemCode&lt;&gt;$D$5,ROW(ItemCode)-1)),COUNTA($E$6:AE$6)))),"")</f>
        <v/>
      </c>
      <c r="AF98" t="str">
        <f t="array" ref="AF98">IFERROR(IF(SUM((InvoiceNo=$D98)*1)&lt;COUNTA($E$6:AF$6),"",INDEX(ItemCode,SMALL(IF($D98=InvoiceNo,IF(ItemCode&lt;&gt;$D$5,ROW(ItemCode)-1)),COUNTA($E$6:AF$6)))),"")</f>
        <v/>
      </c>
      <c r="AG98" t="str">
        <f t="array" ref="AG98">IFERROR(IF(SUM((InvoiceNo=$D98)*1)&lt;COUNTA($E$6:AG$6),"",INDEX(ItemCode,SMALL(IF($D98=InvoiceNo,IF(ItemCode&lt;&gt;$D$5,ROW(ItemCode)-1)),COUNTA($E$6:AG$6)))),"")</f>
        <v/>
      </c>
      <c r="AH98" t="str">
        <f t="array" ref="AH98">IFERROR(IF(SUM((InvoiceNo=$D98)*1)&lt;COUNTA($E$6:AH$6),"",INDEX(ItemCode,SMALL(IF($D98=InvoiceNo,IF(ItemCode&lt;&gt;$D$5,ROW(ItemCode)-1)),COUNTA($E$6:AH$6)))),"")</f>
        <v/>
      </c>
      <c r="AI98" t="str">
        <f t="array" ref="AI98">IFERROR(IF(SUM((InvoiceNo=$D98)*1)&lt;COUNTA($E$6:AI$6),"",INDEX(ItemCode,SMALL(IF($D98=InvoiceNo,IF(ItemCode&lt;&gt;$D$5,ROW(ItemCode)-1)),COUNTA($E$6:AI$6)))),"")</f>
        <v/>
      </c>
      <c r="AJ98" t="str">
        <f t="array" ref="AJ98">IFERROR(IF(SUM((InvoiceNo=$D98)*1)&lt;COUNTA($E$6:AJ$6),"",INDEX(ItemCode,SMALL(IF($D98=InvoiceNo,IF(ItemCode&lt;&gt;$D$5,ROW(ItemCode)-1)),COUNTA($E$6:AJ$6)))),"")</f>
        <v/>
      </c>
      <c r="AK98" t="str">
        <f t="array" ref="AK98">IFERROR(IF(SUM((InvoiceNo=$D98)*1)&lt;COUNTA($E$6:AK$6),"",INDEX(ItemCode,SMALL(IF($D98=InvoiceNo,IF(ItemCode&lt;&gt;$D$5,ROW(ItemCode)-1)),COUNTA($E$6:AK$6)))),"")</f>
        <v/>
      </c>
      <c r="AL98" t="str">
        <f t="array" ref="AL98">IFERROR(IF(SUM((InvoiceNo=$D98)*1)&lt;COUNTA($E$6:AL$6),"",INDEX(ItemCode,SMALL(IF($D98=InvoiceNo,IF(ItemCode&lt;&gt;$D$5,ROW(ItemCode)-1)),COUNTA($E$6:AL$6)))),"")</f>
        <v/>
      </c>
      <c r="AM98" t="str">
        <f t="array" ref="AM98">IFERROR(IF(SUM((InvoiceNo=$D98)*1)&lt;COUNTA($E$6:AM$6),"",INDEX(ItemCode,SMALL(IF($D98=InvoiceNo,IF(ItemCode&lt;&gt;$D$5,ROW(ItemCode)-1)),COUNTA($E$6:AM$6)))),"")</f>
        <v/>
      </c>
      <c r="AN98" t="str">
        <f t="array" ref="AN98">IFERROR(IF(SUM((InvoiceNo=$D98)*1)&lt;COUNTA($E$6:AN$6),"",INDEX(ItemCode,SMALL(IF($D98=InvoiceNo,IF(ItemCode&lt;&gt;$D$5,ROW(ItemCode)-1)),COUNTA($E$6:AN$6)))),"")</f>
        <v/>
      </c>
      <c r="AO98" t="str">
        <f t="array" ref="AO98">IFERROR(IF(SUM((InvoiceNo=$D98)*1)&lt;COUNTA($E$6:AO$6),"",INDEX(ItemCode,SMALL(IF($D98=InvoiceNo,IF(ItemCode&lt;&gt;$D$5,ROW(ItemCode)-1)),COUNTA($E$6:AO$6)))),"")</f>
        <v/>
      </c>
      <c r="AP98" t="str">
        <f t="array" ref="AP98">IFERROR(IF(SUM((InvoiceNo=$D98)*1)&lt;COUNTA($E$6:AP$6),"",INDEX(ItemCode,SMALL(IF($D98=InvoiceNo,IF(ItemCode&lt;&gt;$D$5,ROW(ItemCode)-1)),COUNTA($E$6:AP$6)))),"")</f>
        <v/>
      </c>
      <c r="AQ98" t="str">
        <f t="array" ref="AQ98">IFERROR(IF(SUM((InvoiceNo=$D98)*1)&lt;COUNTA($E$6:AQ$6),"",INDEX(ItemCode,SMALL(IF($D98=InvoiceNo,IF(ItemCode&lt;&gt;$D$5,ROW(ItemCode)-1)),COUNTA($E$6:AQ$6)))),"")</f>
        <v/>
      </c>
      <c r="AR98" t="str">
        <f t="array" ref="AR98">IFERROR(IF(SUM((InvoiceNo=$D98)*1)&lt;COUNTA($E$6:AR$6),"",INDEX(ItemCode,SMALL(IF($D98=InvoiceNo,IF(ItemCode&lt;&gt;$D$5,ROW(ItemCode)-1)),COUNTA($E$6:AR$6)))),"")</f>
        <v/>
      </c>
    </row>
    <row r="99" spans="2:44" x14ac:dyDescent="0.55000000000000004">
      <c r="B99" t="str">
        <f t="array" ref="B99">IF(D99="","",INDEX(BillToName,MATCH(D99,InvoiceBill,0)))</f>
        <v/>
      </c>
      <c r="C99" t="str">
        <f t="array" ref="C99">IF(B99="","",SUM((B99=CustName)*(ItemCode='Model 1'!$D$5)*1))</f>
        <v/>
      </c>
      <c r="D99" t="str">
        <f t="array" ref="D99">IFERROR(INDEX(InvoiceNo,SMALL(IF(ItemCode=$D$5,ROW(InvoiceNo)-1),ROW(93:93))),"")</f>
        <v/>
      </c>
      <c r="E99" t="str">
        <f t="array" ref="E99">IFERROR(IF(SUM((InvoiceNo=$D99)*1)&lt;COUNTA($E$6:E$6),"",INDEX(ItemCode,SMALL(IF($D99=InvoiceNo,IF(ItemCode&lt;&gt;$D$5,ROW(ItemCode)-1)),COUNTA($E$6:E$6)))),"")</f>
        <v/>
      </c>
      <c r="F99" t="str">
        <f t="array" ref="F99">IFERROR(IF(SUM((InvoiceNo=$D99)*1)&lt;COUNTA($E$6:F$6),"",INDEX(ItemCode,SMALL(IF($D99=InvoiceNo,IF(ItemCode&lt;&gt;$D$5,ROW(ItemCode)-1)),COUNTA($E$6:F$6)))),"")</f>
        <v/>
      </c>
      <c r="G99" t="str">
        <f t="array" ref="G99">IFERROR(IF(SUM((InvoiceNo=$D99)*1)&lt;COUNTA($E$6:G$6),"",INDEX(ItemCode,SMALL(IF($D99=InvoiceNo,IF(ItemCode&lt;&gt;$D$5,ROW(ItemCode)-1)),COUNTA($E$6:G$6)))),"")</f>
        <v/>
      </c>
      <c r="H99" t="str">
        <f t="array" ref="H99">IFERROR(IF(SUM((InvoiceNo=$D99)*1)&lt;COUNTA($E$6:H$6),"",INDEX(ItemCode,SMALL(IF($D99=InvoiceNo,IF(ItemCode&lt;&gt;$D$5,ROW(ItemCode)-1)),COUNTA($E$6:H$6)))),"")</f>
        <v/>
      </c>
      <c r="I99" t="str">
        <f t="array" ref="I99">IFERROR(IF(SUM((InvoiceNo=$D99)*1)&lt;COUNTA($E$6:I$6),"",INDEX(ItemCode,SMALL(IF($D99=InvoiceNo,IF(ItemCode&lt;&gt;$D$5,ROW(ItemCode)-1)),COUNTA($E$6:I$6)))),"")</f>
        <v/>
      </c>
      <c r="J99" t="str">
        <f t="array" ref="J99">IFERROR(IF(SUM((InvoiceNo=$D99)*1)&lt;COUNTA($E$6:J$6),"",INDEX(ItemCode,SMALL(IF($D99=InvoiceNo,IF(ItemCode&lt;&gt;$D$5,ROW(ItemCode)-1)),COUNTA($E$6:J$6)))),"")</f>
        <v/>
      </c>
      <c r="K99" t="str">
        <f t="array" ref="K99">IFERROR(IF(SUM((InvoiceNo=$D99)*1)&lt;COUNTA($E$6:K$6),"",INDEX(ItemCode,SMALL(IF($D99=InvoiceNo,IF(ItemCode&lt;&gt;$D$5,ROW(ItemCode)-1)),COUNTA($E$6:K$6)))),"")</f>
        <v/>
      </c>
      <c r="L99" t="str">
        <f t="array" ref="L99">IFERROR(IF(SUM((InvoiceNo=$D99)*1)&lt;COUNTA($E$6:L$6),"",INDEX(ItemCode,SMALL(IF($D99=InvoiceNo,IF(ItemCode&lt;&gt;$D$5,ROW(ItemCode)-1)),COUNTA($E$6:L$6)))),"")</f>
        <v/>
      </c>
      <c r="M99" t="str">
        <f t="array" ref="M99">IFERROR(IF(SUM((InvoiceNo=$D99)*1)&lt;COUNTA($E$6:M$6),"",INDEX(ItemCode,SMALL(IF($D99=InvoiceNo,IF(ItemCode&lt;&gt;$D$5,ROW(ItemCode)-1)),COUNTA($E$6:M$6)))),"")</f>
        <v/>
      </c>
      <c r="N99" t="str">
        <f t="array" ref="N99">IFERROR(IF(SUM((InvoiceNo=$D99)*1)&lt;COUNTA($E$6:N$6),"",INDEX(ItemCode,SMALL(IF($D99=InvoiceNo,IF(ItemCode&lt;&gt;$D$5,ROW(ItemCode)-1)),COUNTA($E$6:N$6)))),"")</f>
        <v/>
      </c>
      <c r="O99" t="str">
        <f t="array" ref="O99">IFERROR(IF(SUM((InvoiceNo=$D99)*1)&lt;COUNTA($E$6:O$6),"",INDEX(ItemCode,SMALL(IF($D99=InvoiceNo,IF(ItemCode&lt;&gt;$D$5,ROW(ItemCode)-1)),COUNTA($E$6:O$6)))),"")</f>
        <v/>
      </c>
      <c r="P99" t="str">
        <f t="array" ref="P99">IFERROR(IF(SUM((InvoiceNo=$D99)*1)&lt;COUNTA($E$6:P$6),"",INDEX(ItemCode,SMALL(IF($D99=InvoiceNo,IF(ItemCode&lt;&gt;$D$5,ROW(ItemCode)-1)),COUNTA($E$6:P$6)))),"")</f>
        <v/>
      </c>
      <c r="Q99" t="str">
        <f t="array" ref="Q99">IFERROR(IF(SUM((InvoiceNo=$D99)*1)&lt;COUNTA($E$6:Q$6),"",INDEX(ItemCode,SMALL(IF($D99=InvoiceNo,IF(ItemCode&lt;&gt;$D$5,ROW(ItemCode)-1)),COUNTA($E$6:Q$6)))),"")</f>
        <v/>
      </c>
      <c r="R99" t="str">
        <f t="array" ref="R99">IFERROR(IF(SUM((InvoiceNo=$D99)*1)&lt;COUNTA($E$6:R$6),"",INDEX(ItemCode,SMALL(IF($D99=InvoiceNo,IF(ItemCode&lt;&gt;$D$5,ROW(ItemCode)-1)),COUNTA($E$6:R$6)))),"")</f>
        <v/>
      </c>
      <c r="S99" t="str">
        <f t="array" ref="S99">IFERROR(IF(SUM((InvoiceNo=$D99)*1)&lt;COUNTA($E$6:S$6),"",INDEX(ItemCode,SMALL(IF($D99=InvoiceNo,IF(ItemCode&lt;&gt;$D$5,ROW(ItemCode)-1)),COUNTA($E$6:S$6)))),"")</f>
        <v/>
      </c>
      <c r="T99" t="str">
        <f t="array" ref="T99">IFERROR(IF(SUM((InvoiceNo=$D99)*1)&lt;COUNTA($E$6:T$6),"",INDEX(ItemCode,SMALL(IF($D99=InvoiceNo,IF(ItemCode&lt;&gt;$D$5,ROW(ItemCode)-1)),COUNTA($E$6:T$6)))),"")</f>
        <v/>
      </c>
      <c r="U99" t="str">
        <f t="array" ref="U99">IFERROR(IF(SUM((InvoiceNo=$D99)*1)&lt;COUNTA($E$6:U$6),"",INDEX(ItemCode,SMALL(IF($D99=InvoiceNo,IF(ItemCode&lt;&gt;$D$5,ROW(ItemCode)-1)),COUNTA($E$6:U$6)))),"")</f>
        <v/>
      </c>
      <c r="V99" t="str">
        <f t="array" ref="V99">IFERROR(IF(SUM((InvoiceNo=$D99)*1)&lt;COUNTA($E$6:V$6),"",INDEX(ItemCode,SMALL(IF($D99=InvoiceNo,IF(ItemCode&lt;&gt;$D$5,ROW(ItemCode)-1)),COUNTA($E$6:V$6)))),"")</f>
        <v/>
      </c>
      <c r="W99" t="str">
        <f t="array" ref="W99">IFERROR(IF(SUM((InvoiceNo=$D99)*1)&lt;COUNTA($E$6:W$6),"",INDEX(ItemCode,SMALL(IF($D99=InvoiceNo,IF(ItemCode&lt;&gt;$D$5,ROW(ItemCode)-1)),COUNTA($E$6:W$6)))),"")</f>
        <v/>
      </c>
      <c r="X99" t="str">
        <f t="array" ref="X99">IFERROR(IF(SUM((InvoiceNo=$D99)*1)&lt;COUNTA($E$6:X$6),"",INDEX(ItemCode,SMALL(IF($D99=InvoiceNo,IF(ItemCode&lt;&gt;$D$5,ROW(ItemCode)-1)),COUNTA($E$6:X$6)))),"")</f>
        <v/>
      </c>
      <c r="Y99" t="str">
        <f t="array" ref="Y99">IFERROR(IF(SUM((InvoiceNo=$D99)*1)&lt;COUNTA($E$6:Y$6),"",INDEX(ItemCode,SMALL(IF($D99=InvoiceNo,IF(ItemCode&lt;&gt;$D$5,ROW(ItemCode)-1)),COUNTA($E$6:Y$6)))),"")</f>
        <v/>
      </c>
      <c r="Z99" t="str">
        <f t="array" ref="Z99">IFERROR(IF(SUM((InvoiceNo=$D99)*1)&lt;COUNTA($E$6:Z$6),"",INDEX(ItemCode,SMALL(IF($D99=InvoiceNo,IF(ItemCode&lt;&gt;$D$5,ROW(ItemCode)-1)),COUNTA($E$6:Z$6)))),"")</f>
        <v/>
      </c>
      <c r="AA99" t="str">
        <f t="array" ref="AA99">IFERROR(IF(SUM((InvoiceNo=$D99)*1)&lt;COUNTA($E$6:AA$6),"",INDEX(ItemCode,SMALL(IF($D99=InvoiceNo,IF(ItemCode&lt;&gt;$D$5,ROW(ItemCode)-1)),COUNTA($E$6:AA$6)))),"")</f>
        <v/>
      </c>
      <c r="AB99" t="str">
        <f t="array" ref="AB99">IFERROR(IF(SUM((InvoiceNo=$D99)*1)&lt;COUNTA($E$6:AB$6),"",INDEX(ItemCode,SMALL(IF($D99=InvoiceNo,IF(ItemCode&lt;&gt;$D$5,ROW(ItemCode)-1)),COUNTA($E$6:AB$6)))),"")</f>
        <v/>
      </c>
      <c r="AC99" t="str">
        <f t="array" ref="AC99">IFERROR(IF(SUM((InvoiceNo=$D99)*1)&lt;COUNTA($E$6:AC$6),"",INDEX(ItemCode,SMALL(IF($D99=InvoiceNo,IF(ItemCode&lt;&gt;$D$5,ROW(ItemCode)-1)),COUNTA($E$6:AC$6)))),"")</f>
        <v/>
      </c>
      <c r="AD99" t="str">
        <f t="array" ref="AD99">IFERROR(IF(SUM((InvoiceNo=$D99)*1)&lt;COUNTA($E$6:AD$6),"",INDEX(ItemCode,SMALL(IF($D99=InvoiceNo,IF(ItemCode&lt;&gt;$D$5,ROW(ItemCode)-1)),COUNTA($E$6:AD$6)))),"")</f>
        <v/>
      </c>
      <c r="AE99" t="str">
        <f t="array" ref="AE99">IFERROR(IF(SUM((InvoiceNo=$D99)*1)&lt;COUNTA($E$6:AE$6),"",INDEX(ItemCode,SMALL(IF($D99=InvoiceNo,IF(ItemCode&lt;&gt;$D$5,ROW(ItemCode)-1)),COUNTA($E$6:AE$6)))),"")</f>
        <v/>
      </c>
      <c r="AF99" t="str">
        <f t="array" ref="AF99">IFERROR(IF(SUM((InvoiceNo=$D99)*1)&lt;COUNTA($E$6:AF$6),"",INDEX(ItemCode,SMALL(IF($D99=InvoiceNo,IF(ItemCode&lt;&gt;$D$5,ROW(ItemCode)-1)),COUNTA($E$6:AF$6)))),"")</f>
        <v/>
      </c>
      <c r="AG99" t="str">
        <f t="array" ref="AG99">IFERROR(IF(SUM((InvoiceNo=$D99)*1)&lt;COUNTA($E$6:AG$6),"",INDEX(ItemCode,SMALL(IF($D99=InvoiceNo,IF(ItemCode&lt;&gt;$D$5,ROW(ItemCode)-1)),COUNTA($E$6:AG$6)))),"")</f>
        <v/>
      </c>
      <c r="AH99" t="str">
        <f t="array" ref="AH99">IFERROR(IF(SUM((InvoiceNo=$D99)*1)&lt;COUNTA($E$6:AH$6),"",INDEX(ItemCode,SMALL(IF($D99=InvoiceNo,IF(ItemCode&lt;&gt;$D$5,ROW(ItemCode)-1)),COUNTA($E$6:AH$6)))),"")</f>
        <v/>
      </c>
      <c r="AI99" t="str">
        <f t="array" ref="AI99">IFERROR(IF(SUM((InvoiceNo=$D99)*1)&lt;COUNTA($E$6:AI$6),"",INDEX(ItemCode,SMALL(IF($D99=InvoiceNo,IF(ItemCode&lt;&gt;$D$5,ROW(ItemCode)-1)),COUNTA($E$6:AI$6)))),"")</f>
        <v/>
      </c>
      <c r="AJ99" t="str">
        <f t="array" ref="AJ99">IFERROR(IF(SUM((InvoiceNo=$D99)*1)&lt;COUNTA($E$6:AJ$6),"",INDEX(ItemCode,SMALL(IF($D99=InvoiceNo,IF(ItemCode&lt;&gt;$D$5,ROW(ItemCode)-1)),COUNTA($E$6:AJ$6)))),"")</f>
        <v/>
      </c>
      <c r="AK99" t="str">
        <f t="array" ref="AK99">IFERROR(IF(SUM((InvoiceNo=$D99)*1)&lt;COUNTA($E$6:AK$6),"",INDEX(ItemCode,SMALL(IF($D99=InvoiceNo,IF(ItemCode&lt;&gt;$D$5,ROW(ItemCode)-1)),COUNTA($E$6:AK$6)))),"")</f>
        <v/>
      </c>
      <c r="AL99" t="str">
        <f t="array" ref="AL99">IFERROR(IF(SUM((InvoiceNo=$D99)*1)&lt;COUNTA($E$6:AL$6),"",INDEX(ItemCode,SMALL(IF($D99=InvoiceNo,IF(ItemCode&lt;&gt;$D$5,ROW(ItemCode)-1)),COUNTA($E$6:AL$6)))),"")</f>
        <v/>
      </c>
      <c r="AM99" t="str">
        <f t="array" ref="AM99">IFERROR(IF(SUM((InvoiceNo=$D99)*1)&lt;COUNTA($E$6:AM$6),"",INDEX(ItemCode,SMALL(IF($D99=InvoiceNo,IF(ItemCode&lt;&gt;$D$5,ROW(ItemCode)-1)),COUNTA($E$6:AM$6)))),"")</f>
        <v/>
      </c>
      <c r="AN99" t="str">
        <f t="array" ref="AN99">IFERROR(IF(SUM((InvoiceNo=$D99)*1)&lt;COUNTA($E$6:AN$6),"",INDEX(ItemCode,SMALL(IF($D99=InvoiceNo,IF(ItemCode&lt;&gt;$D$5,ROW(ItemCode)-1)),COUNTA($E$6:AN$6)))),"")</f>
        <v/>
      </c>
      <c r="AO99" t="str">
        <f t="array" ref="AO99">IFERROR(IF(SUM((InvoiceNo=$D99)*1)&lt;COUNTA($E$6:AO$6),"",INDEX(ItemCode,SMALL(IF($D99=InvoiceNo,IF(ItemCode&lt;&gt;$D$5,ROW(ItemCode)-1)),COUNTA($E$6:AO$6)))),"")</f>
        <v/>
      </c>
      <c r="AP99" t="str">
        <f t="array" ref="AP99">IFERROR(IF(SUM((InvoiceNo=$D99)*1)&lt;COUNTA($E$6:AP$6),"",INDEX(ItemCode,SMALL(IF($D99=InvoiceNo,IF(ItemCode&lt;&gt;$D$5,ROW(ItemCode)-1)),COUNTA($E$6:AP$6)))),"")</f>
        <v/>
      </c>
      <c r="AQ99" t="str">
        <f t="array" ref="AQ99">IFERROR(IF(SUM((InvoiceNo=$D99)*1)&lt;COUNTA($E$6:AQ$6),"",INDEX(ItemCode,SMALL(IF($D99=InvoiceNo,IF(ItemCode&lt;&gt;$D$5,ROW(ItemCode)-1)),COUNTA($E$6:AQ$6)))),"")</f>
        <v/>
      </c>
      <c r="AR99" t="str">
        <f t="array" ref="AR99">IFERROR(IF(SUM((InvoiceNo=$D99)*1)&lt;COUNTA($E$6:AR$6),"",INDEX(ItemCode,SMALL(IF($D99=InvoiceNo,IF(ItemCode&lt;&gt;$D$5,ROW(ItemCode)-1)),COUNTA($E$6:AR$6)))),"")</f>
        <v/>
      </c>
    </row>
    <row r="100" spans="2:44" x14ac:dyDescent="0.55000000000000004">
      <c r="B100" t="str">
        <f t="array" ref="B100">IF(D100="","",INDEX(BillToName,MATCH(D100,InvoiceBill,0)))</f>
        <v/>
      </c>
      <c r="C100" t="str">
        <f t="array" ref="C100">IF(B100="","",SUM((B100=CustName)*(ItemCode='Model 1'!$D$5)*1))</f>
        <v/>
      </c>
      <c r="D100" t="str">
        <f t="array" ref="D100">IFERROR(INDEX(InvoiceNo,SMALL(IF(ItemCode=$D$5,ROW(InvoiceNo)-1),ROW(94:94))),"")</f>
        <v/>
      </c>
      <c r="E100" t="str">
        <f t="array" ref="E100">IFERROR(IF(SUM((InvoiceNo=$D100)*1)&lt;COUNTA($E$6:E$6),"",INDEX(ItemCode,SMALL(IF($D100=InvoiceNo,IF(ItemCode&lt;&gt;$D$5,ROW(ItemCode)-1)),COUNTA($E$6:E$6)))),"")</f>
        <v/>
      </c>
      <c r="F100" t="str">
        <f t="array" ref="F100">IFERROR(IF(SUM((InvoiceNo=$D100)*1)&lt;COUNTA($E$6:F$6),"",INDEX(ItemCode,SMALL(IF($D100=InvoiceNo,IF(ItemCode&lt;&gt;$D$5,ROW(ItemCode)-1)),COUNTA($E$6:F$6)))),"")</f>
        <v/>
      </c>
      <c r="G100" t="str">
        <f t="array" ref="G100">IFERROR(IF(SUM((InvoiceNo=$D100)*1)&lt;COUNTA($E$6:G$6),"",INDEX(ItemCode,SMALL(IF($D100=InvoiceNo,IF(ItemCode&lt;&gt;$D$5,ROW(ItemCode)-1)),COUNTA($E$6:G$6)))),"")</f>
        <v/>
      </c>
      <c r="H100" t="str">
        <f t="array" ref="H100">IFERROR(IF(SUM((InvoiceNo=$D100)*1)&lt;COUNTA($E$6:H$6),"",INDEX(ItemCode,SMALL(IF($D100=InvoiceNo,IF(ItemCode&lt;&gt;$D$5,ROW(ItemCode)-1)),COUNTA($E$6:H$6)))),"")</f>
        <v/>
      </c>
      <c r="I100" t="str">
        <f t="array" ref="I100">IFERROR(IF(SUM((InvoiceNo=$D100)*1)&lt;COUNTA($E$6:I$6),"",INDEX(ItemCode,SMALL(IF($D100=InvoiceNo,IF(ItemCode&lt;&gt;$D$5,ROW(ItemCode)-1)),COUNTA($E$6:I$6)))),"")</f>
        <v/>
      </c>
      <c r="J100" t="str">
        <f t="array" ref="J100">IFERROR(IF(SUM((InvoiceNo=$D100)*1)&lt;COUNTA($E$6:J$6),"",INDEX(ItemCode,SMALL(IF($D100=InvoiceNo,IF(ItemCode&lt;&gt;$D$5,ROW(ItemCode)-1)),COUNTA($E$6:J$6)))),"")</f>
        <v/>
      </c>
      <c r="K100" t="str">
        <f t="array" ref="K100">IFERROR(IF(SUM((InvoiceNo=$D100)*1)&lt;COUNTA($E$6:K$6),"",INDEX(ItemCode,SMALL(IF($D100=InvoiceNo,IF(ItemCode&lt;&gt;$D$5,ROW(ItemCode)-1)),COUNTA($E$6:K$6)))),"")</f>
        <v/>
      </c>
      <c r="L100" t="str">
        <f t="array" ref="L100">IFERROR(IF(SUM((InvoiceNo=$D100)*1)&lt;COUNTA($E$6:L$6),"",INDEX(ItemCode,SMALL(IF($D100=InvoiceNo,IF(ItemCode&lt;&gt;$D$5,ROW(ItemCode)-1)),COUNTA($E$6:L$6)))),"")</f>
        <v/>
      </c>
      <c r="M100" t="str">
        <f t="array" ref="M100">IFERROR(IF(SUM((InvoiceNo=$D100)*1)&lt;COUNTA($E$6:M$6),"",INDEX(ItemCode,SMALL(IF($D100=InvoiceNo,IF(ItemCode&lt;&gt;$D$5,ROW(ItemCode)-1)),COUNTA($E$6:M$6)))),"")</f>
        <v/>
      </c>
      <c r="N100" t="str">
        <f t="array" ref="N100">IFERROR(IF(SUM((InvoiceNo=$D100)*1)&lt;COUNTA($E$6:N$6),"",INDEX(ItemCode,SMALL(IF($D100=InvoiceNo,IF(ItemCode&lt;&gt;$D$5,ROW(ItemCode)-1)),COUNTA($E$6:N$6)))),"")</f>
        <v/>
      </c>
      <c r="O100" t="str">
        <f t="array" ref="O100">IFERROR(IF(SUM((InvoiceNo=$D100)*1)&lt;COUNTA($E$6:O$6),"",INDEX(ItemCode,SMALL(IF($D100=InvoiceNo,IF(ItemCode&lt;&gt;$D$5,ROW(ItemCode)-1)),COUNTA($E$6:O$6)))),"")</f>
        <v/>
      </c>
      <c r="P100" t="str">
        <f t="array" ref="P100">IFERROR(IF(SUM((InvoiceNo=$D100)*1)&lt;COUNTA($E$6:P$6),"",INDEX(ItemCode,SMALL(IF($D100=InvoiceNo,IF(ItemCode&lt;&gt;$D$5,ROW(ItemCode)-1)),COUNTA($E$6:P$6)))),"")</f>
        <v/>
      </c>
      <c r="Q100" t="str">
        <f t="array" ref="Q100">IFERROR(IF(SUM((InvoiceNo=$D100)*1)&lt;COUNTA($E$6:Q$6),"",INDEX(ItemCode,SMALL(IF($D100=InvoiceNo,IF(ItemCode&lt;&gt;$D$5,ROW(ItemCode)-1)),COUNTA($E$6:Q$6)))),"")</f>
        <v/>
      </c>
      <c r="R100" t="str">
        <f t="array" ref="R100">IFERROR(IF(SUM((InvoiceNo=$D100)*1)&lt;COUNTA($E$6:R$6),"",INDEX(ItemCode,SMALL(IF($D100=InvoiceNo,IF(ItemCode&lt;&gt;$D$5,ROW(ItemCode)-1)),COUNTA($E$6:R$6)))),"")</f>
        <v/>
      </c>
      <c r="S100" t="str">
        <f t="array" ref="S100">IFERROR(IF(SUM((InvoiceNo=$D100)*1)&lt;COUNTA($E$6:S$6),"",INDEX(ItemCode,SMALL(IF($D100=InvoiceNo,IF(ItemCode&lt;&gt;$D$5,ROW(ItemCode)-1)),COUNTA($E$6:S$6)))),"")</f>
        <v/>
      </c>
      <c r="T100" t="str">
        <f t="array" ref="T100">IFERROR(IF(SUM((InvoiceNo=$D100)*1)&lt;COUNTA($E$6:T$6),"",INDEX(ItemCode,SMALL(IF($D100=InvoiceNo,IF(ItemCode&lt;&gt;$D$5,ROW(ItemCode)-1)),COUNTA($E$6:T$6)))),"")</f>
        <v/>
      </c>
      <c r="U100" t="str">
        <f t="array" ref="U100">IFERROR(IF(SUM((InvoiceNo=$D100)*1)&lt;COUNTA($E$6:U$6),"",INDEX(ItemCode,SMALL(IF($D100=InvoiceNo,IF(ItemCode&lt;&gt;$D$5,ROW(ItemCode)-1)),COUNTA($E$6:U$6)))),"")</f>
        <v/>
      </c>
      <c r="V100" t="str">
        <f t="array" ref="V100">IFERROR(IF(SUM((InvoiceNo=$D100)*1)&lt;COUNTA($E$6:V$6),"",INDEX(ItemCode,SMALL(IF($D100=InvoiceNo,IF(ItemCode&lt;&gt;$D$5,ROW(ItemCode)-1)),COUNTA($E$6:V$6)))),"")</f>
        <v/>
      </c>
      <c r="W100" t="str">
        <f t="array" ref="W100">IFERROR(IF(SUM((InvoiceNo=$D100)*1)&lt;COUNTA($E$6:W$6),"",INDEX(ItemCode,SMALL(IF($D100=InvoiceNo,IF(ItemCode&lt;&gt;$D$5,ROW(ItemCode)-1)),COUNTA($E$6:W$6)))),"")</f>
        <v/>
      </c>
      <c r="X100" t="str">
        <f t="array" ref="X100">IFERROR(IF(SUM((InvoiceNo=$D100)*1)&lt;COUNTA($E$6:X$6),"",INDEX(ItemCode,SMALL(IF($D100=InvoiceNo,IF(ItemCode&lt;&gt;$D$5,ROW(ItemCode)-1)),COUNTA($E$6:X$6)))),"")</f>
        <v/>
      </c>
      <c r="Y100" t="str">
        <f t="array" ref="Y100">IFERROR(IF(SUM((InvoiceNo=$D100)*1)&lt;COUNTA($E$6:Y$6),"",INDEX(ItemCode,SMALL(IF($D100=InvoiceNo,IF(ItemCode&lt;&gt;$D$5,ROW(ItemCode)-1)),COUNTA($E$6:Y$6)))),"")</f>
        <v/>
      </c>
      <c r="Z100" t="str">
        <f t="array" ref="Z100">IFERROR(IF(SUM((InvoiceNo=$D100)*1)&lt;COUNTA($E$6:Z$6),"",INDEX(ItemCode,SMALL(IF($D100=InvoiceNo,IF(ItemCode&lt;&gt;$D$5,ROW(ItemCode)-1)),COUNTA($E$6:Z$6)))),"")</f>
        <v/>
      </c>
      <c r="AA100" t="str">
        <f t="array" ref="AA100">IFERROR(IF(SUM((InvoiceNo=$D100)*1)&lt;COUNTA($E$6:AA$6),"",INDEX(ItemCode,SMALL(IF($D100=InvoiceNo,IF(ItemCode&lt;&gt;$D$5,ROW(ItemCode)-1)),COUNTA($E$6:AA$6)))),"")</f>
        <v/>
      </c>
      <c r="AB100" t="str">
        <f t="array" ref="AB100">IFERROR(IF(SUM((InvoiceNo=$D100)*1)&lt;COUNTA($E$6:AB$6),"",INDEX(ItemCode,SMALL(IF($D100=InvoiceNo,IF(ItemCode&lt;&gt;$D$5,ROW(ItemCode)-1)),COUNTA($E$6:AB$6)))),"")</f>
        <v/>
      </c>
      <c r="AC100" t="str">
        <f t="array" ref="AC100">IFERROR(IF(SUM((InvoiceNo=$D100)*1)&lt;COUNTA($E$6:AC$6),"",INDEX(ItemCode,SMALL(IF($D100=InvoiceNo,IF(ItemCode&lt;&gt;$D$5,ROW(ItemCode)-1)),COUNTA($E$6:AC$6)))),"")</f>
        <v/>
      </c>
      <c r="AD100" t="str">
        <f t="array" ref="AD100">IFERROR(IF(SUM((InvoiceNo=$D100)*1)&lt;COUNTA($E$6:AD$6),"",INDEX(ItemCode,SMALL(IF($D100=InvoiceNo,IF(ItemCode&lt;&gt;$D$5,ROW(ItemCode)-1)),COUNTA($E$6:AD$6)))),"")</f>
        <v/>
      </c>
      <c r="AE100" t="str">
        <f t="array" ref="AE100">IFERROR(IF(SUM((InvoiceNo=$D100)*1)&lt;COUNTA($E$6:AE$6),"",INDEX(ItemCode,SMALL(IF($D100=InvoiceNo,IF(ItemCode&lt;&gt;$D$5,ROW(ItemCode)-1)),COUNTA($E$6:AE$6)))),"")</f>
        <v/>
      </c>
      <c r="AF100" t="str">
        <f t="array" ref="AF100">IFERROR(IF(SUM((InvoiceNo=$D100)*1)&lt;COUNTA($E$6:AF$6),"",INDEX(ItemCode,SMALL(IF($D100=InvoiceNo,IF(ItemCode&lt;&gt;$D$5,ROW(ItemCode)-1)),COUNTA($E$6:AF$6)))),"")</f>
        <v/>
      </c>
      <c r="AG100" t="str">
        <f t="array" ref="AG100">IFERROR(IF(SUM((InvoiceNo=$D100)*1)&lt;COUNTA($E$6:AG$6),"",INDEX(ItemCode,SMALL(IF($D100=InvoiceNo,IF(ItemCode&lt;&gt;$D$5,ROW(ItemCode)-1)),COUNTA($E$6:AG$6)))),"")</f>
        <v/>
      </c>
      <c r="AH100" t="str">
        <f t="array" ref="AH100">IFERROR(IF(SUM((InvoiceNo=$D100)*1)&lt;COUNTA($E$6:AH$6),"",INDEX(ItemCode,SMALL(IF($D100=InvoiceNo,IF(ItemCode&lt;&gt;$D$5,ROW(ItemCode)-1)),COUNTA($E$6:AH$6)))),"")</f>
        <v/>
      </c>
      <c r="AI100" t="str">
        <f t="array" ref="AI100">IFERROR(IF(SUM((InvoiceNo=$D100)*1)&lt;COUNTA($E$6:AI$6),"",INDEX(ItemCode,SMALL(IF($D100=InvoiceNo,IF(ItemCode&lt;&gt;$D$5,ROW(ItemCode)-1)),COUNTA($E$6:AI$6)))),"")</f>
        <v/>
      </c>
      <c r="AJ100" t="str">
        <f t="array" ref="AJ100">IFERROR(IF(SUM((InvoiceNo=$D100)*1)&lt;COUNTA($E$6:AJ$6),"",INDEX(ItemCode,SMALL(IF($D100=InvoiceNo,IF(ItemCode&lt;&gt;$D$5,ROW(ItemCode)-1)),COUNTA($E$6:AJ$6)))),"")</f>
        <v/>
      </c>
      <c r="AK100" t="str">
        <f t="array" ref="AK100">IFERROR(IF(SUM((InvoiceNo=$D100)*1)&lt;COUNTA($E$6:AK$6),"",INDEX(ItemCode,SMALL(IF($D100=InvoiceNo,IF(ItemCode&lt;&gt;$D$5,ROW(ItemCode)-1)),COUNTA($E$6:AK$6)))),"")</f>
        <v/>
      </c>
      <c r="AL100" t="str">
        <f t="array" ref="AL100">IFERROR(IF(SUM((InvoiceNo=$D100)*1)&lt;COUNTA($E$6:AL$6),"",INDEX(ItemCode,SMALL(IF($D100=InvoiceNo,IF(ItemCode&lt;&gt;$D$5,ROW(ItemCode)-1)),COUNTA($E$6:AL$6)))),"")</f>
        <v/>
      </c>
      <c r="AM100" t="str">
        <f t="array" ref="AM100">IFERROR(IF(SUM((InvoiceNo=$D100)*1)&lt;COUNTA($E$6:AM$6),"",INDEX(ItemCode,SMALL(IF($D100=InvoiceNo,IF(ItemCode&lt;&gt;$D$5,ROW(ItemCode)-1)),COUNTA($E$6:AM$6)))),"")</f>
        <v/>
      </c>
      <c r="AN100" t="str">
        <f t="array" ref="AN100">IFERROR(IF(SUM((InvoiceNo=$D100)*1)&lt;COUNTA($E$6:AN$6),"",INDEX(ItemCode,SMALL(IF($D100=InvoiceNo,IF(ItemCode&lt;&gt;$D$5,ROW(ItemCode)-1)),COUNTA($E$6:AN$6)))),"")</f>
        <v/>
      </c>
      <c r="AO100" t="str">
        <f t="array" ref="AO100">IFERROR(IF(SUM((InvoiceNo=$D100)*1)&lt;COUNTA($E$6:AO$6),"",INDEX(ItemCode,SMALL(IF($D100=InvoiceNo,IF(ItemCode&lt;&gt;$D$5,ROW(ItemCode)-1)),COUNTA($E$6:AO$6)))),"")</f>
        <v/>
      </c>
      <c r="AP100" t="str">
        <f t="array" ref="AP100">IFERROR(IF(SUM((InvoiceNo=$D100)*1)&lt;COUNTA($E$6:AP$6),"",INDEX(ItemCode,SMALL(IF($D100=InvoiceNo,IF(ItemCode&lt;&gt;$D$5,ROW(ItemCode)-1)),COUNTA($E$6:AP$6)))),"")</f>
        <v/>
      </c>
      <c r="AQ100" t="str">
        <f t="array" ref="AQ100">IFERROR(IF(SUM((InvoiceNo=$D100)*1)&lt;COUNTA($E$6:AQ$6),"",INDEX(ItemCode,SMALL(IF($D100=InvoiceNo,IF(ItemCode&lt;&gt;$D$5,ROW(ItemCode)-1)),COUNTA($E$6:AQ$6)))),"")</f>
        <v/>
      </c>
      <c r="AR100" t="str">
        <f t="array" ref="AR100">IFERROR(IF(SUM((InvoiceNo=$D100)*1)&lt;COUNTA($E$6:AR$6),"",INDEX(ItemCode,SMALL(IF($D100=InvoiceNo,IF(ItemCode&lt;&gt;$D$5,ROW(ItemCode)-1)),COUNTA($E$6:AR$6)))),"")</f>
        <v/>
      </c>
    </row>
    <row r="101" spans="2:44" x14ac:dyDescent="0.55000000000000004">
      <c r="B101" t="str">
        <f t="array" ref="B101">IF(D101="","",INDEX(BillToName,MATCH(D101,InvoiceBill,0)))</f>
        <v/>
      </c>
      <c r="C101" t="str">
        <f t="array" ref="C101">IF(B101="","",SUM((B101=CustName)*(ItemCode='Model 1'!$D$5)*1))</f>
        <v/>
      </c>
      <c r="D101" t="str">
        <f t="array" ref="D101">IFERROR(INDEX(InvoiceNo,SMALL(IF(ItemCode=$D$5,ROW(InvoiceNo)-1),ROW(95:95))),"")</f>
        <v/>
      </c>
      <c r="E101" t="str">
        <f t="array" ref="E101">IFERROR(IF(SUM((InvoiceNo=$D101)*1)&lt;COUNTA($E$6:E$6),"",INDEX(ItemCode,SMALL(IF($D101=InvoiceNo,IF(ItemCode&lt;&gt;$D$5,ROW(ItemCode)-1)),COUNTA($E$6:E$6)))),"")</f>
        <v/>
      </c>
      <c r="F101" t="str">
        <f t="array" ref="F101">IFERROR(IF(SUM((InvoiceNo=$D101)*1)&lt;COUNTA($E$6:F$6),"",INDEX(ItemCode,SMALL(IF($D101=InvoiceNo,IF(ItemCode&lt;&gt;$D$5,ROW(ItemCode)-1)),COUNTA($E$6:F$6)))),"")</f>
        <v/>
      </c>
      <c r="G101" t="str">
        <f t="array" ref="G101">IFERROR(IF(SUM((InvoiceNo=$D101)*1)&lt;COUNTA($E$6:G$6),"",INDEX(ItemCode,SMALL(IF($D101=InvoiceNo,IF(ItemCode&lt;&gt;$D$5,ROW(ItemCode)-1)),COUNTA($E$6:G$6)))),"")</f>
        <v/>
      </c>
      <c r="H101" t="str">
        <f t="array" ref="H101">IFERROR(IF(SUM((InvoiceNo=$D101)*1)&lt;COUNTA($E$6:H$6),"",INDEX(ItemCode,SMALL(IF($D101=InvoiceNo,IF(ItemCode&lt;&gt;$D$5,ROW(ItemCode)-1)),COUNTA($E$6:H$6)))),"")</f>
        <v/>
      </c>
      <c r="I101" t="str">
        <f t="array" ref="I101">IFERROR(IF(SUM((InvoiceNo=$D101)*1)&lt;COUNTA($E$6:I$6),"",INDEX(ItemCode,SMALL(IF($D101=InvoiceNo,IF(ItemCode&lt;&gt;$D$5,ROW(ItemCode)-1)),COUNTA($E$6:I$6)))),"")</f>
        <v/>
      </c>
      <c r="J101" t="str">
        <f t="array" ref="J101">IFERROR(IF(SUM((InvoiceNo=$D101)*1)&lt;COUNTA($E$6:J$6),"",INDEX(ItemCode,SMALL(IF($D101=InvoiceNo,IF(ItemCode&lt;&gt;$D$5,ROW(ItemCode)-1)),COUNTA($E$6:J$6)))),"")</f>
        <v/>
      </c>
      <c r="K101" t="str">
        <f t="array" ref="K101">IFERROR(IF(SUM((InvoiceNo=$D101)*1)&lt;COUNTA($E$6:K$6),"",INDEX(ItemCode,SMALL(IF($D101=InvoiceNo,IF(ItemCode&lt;&gt;$D$5,ROW(ItemCode)-1)),COUNTA($E$6:K$6)))),"")</f>
        <v/>
      </c>
      <c r="L101" t="str">
        <f t="array" ref="L101">IFERROR(IF(SUM((InvoiceNo=$D101)*1)&lt;COUNTA($E$6:L$6),"",INDEX(ItemCode,SMALL(IF($D101=InvoiceNo,IF(ItemCode&lt;&gt;$D$5,ROW(ItemCode)-1)),COUNTA($E$6:L$6)))),"")</f>
        <v/>
      </c>
      <c r="M101" t="str">
        <f t="array" ref="M101">IFERROR(IF(SUM((InvoiceNo=$D101)*1)&lt;COUNTA($E$6:M$6),"",INDEX(ItemCode,SMALL(IF($D101=InvoiceNo,IF(ItemCode&lt;&gt;$D$5,ROW(ItemCode)-1)),COUNTA($E$6:M$6)))),"")</f>
        <v/>
      </c>
      <c r="N101" t="str">
        <f t="array" ref="N101">IFERROR(IF(SUM((InvoiceNo=$D101)*1)&lt;COUNTA($E$6:N$6),"",INDEX(ItemCode,SMALL(IF($D101=InvoiceNo,IF(ItemCode&lt;&gt;$D$5,ROW(ItemCode)-1)),COUNTA($E$6:N$6)))),"")</f>
        <v/>
      </c>
      <c r="O101" t="str">
        <f t="array" ref="O101">IFERROR(IF(SUM((InvoiceNo=$D101)*1)&lt;COUNTA($E$6:O$6),"",INDEX(ItemCode,SMALL(IF($D101=InvoiceNo,IF(ItemCode&lt;&gt;$D$5,ROW(ItemCode)-1)),COUNTA($E$6:O$6)))),"")</f>
        <v/>
      </c>
      <c r="P101" t="str">
        <f t="array" ref="P101">IFERROR(IF(SUM((InvoiceNo=$D101)*1)&lt;COUNTA($E$6:P$6),"",INDEX(ItemCode,SMALL(IF($D101=InvoiceNo,IF(ItemCode&lt;&gt;$D$5,ROW(ItemCode)-1)),COUNTA($E$6:P$6)))),"")</f>
        <v/>
      </c>
      <c r="Q101" t="str">
        <f t="array" ref="Q101">IFERROR(IF(SUM((InvoiceNo=$D101)*1)&lt;COUNTA($E$6:Q$6),"",INDEX(ItemCode,SMALL(IF($D101=InvoiceNo,IF(ItemCode&lt;&gt;$D$5,ROW(ItemCode)-1)),COUNTA($E$6:Q$6)))),"")</f>
        <v/>
      </c>
      <c r="R101" t="str">
        <f t="array" ref="R101">IFERROR(IF(SUM((InvoiceNo=$D101)*1)&lt;COUNTA($E$6:R$6),"",INDEX(ItemCode,SMALL(IF($D101=InvoiceNo,IF(ItemCode&lt;&gt;$D$5,ROW(ItemCode)-1)),COUNTA($E$6:R$6)))),"")</f>
        <v/>
      </c>
      <c r="S101" t="str">
        <f t="array" ref="S101">IFERROR(IF(SUM((InvoiceNo=$D101)*1)&lt;COUNTA($E$6:S$6),"",INDEX(ItemCode,SMALL(IF($D101=InvoiceNo,IF(ItemCode&lt;&gt;$D$5,ROW(ItemCode)-1)),COUNTA($E$6:S$6)))),"")</f>
        <v/>
      </c>
      <c r="T101" t="str">
        <f t="array" ref="T101">IFERROR(IF(SUM((InvoiceNo=$D101)*1)&lt;COUNTA($E$6:T$6),"",INDEX(ItemCode,SMALL(IF($D101=InvoiceNo,IF(ItemCode&lt;&gt;$D$5,ROW(ItemCode)-1)),COUNTA($E$6:T$6)))),"")</f>
        <v/>
      </c>
      <c r="U101" t="str">
        <f t="array" ref="U101">IFERROR(IF(SUM((InvoiceNo=$D101)*1)&lt;COUNTA($E$6:U$6),"",INDEX(ItemCode,SMALL(IF($D101=InvoiceNo,IF(ItemCode&lt;&gt;$D$5,ROW(ItemCode)-1)),COUNTA($E$6:U$6)))),"")</f>
        <v/>
      </c>
      <c r="V101" t="str">
        <f t="array" ref="V101">IFERROR(IF(SUM((InvoiceNo=$D101)*1)&lt;COUNTA($E$6:V$6),"",INDEX(ItemCode,SMALL(IF($D101=InvoiceNo,IF(ItemCode&lt;&gt;$D$5,ROW(ItemCode)-1)),COUNTA($E$6:V$6)))),"")</f>
        <v/>
      </c>
      <c r="W101" t="str">
        <f t="array" ref="W101">IFERROR(IF(SUM((InvoiceNo=$D101)*1)&lt;COUNTA($E$6:W$6),"",INDEX(ItemCode,SMALL(IF($D101=InvoiceNo,IF(ItemCode&lt;&gt;$D$5,ROW(ItemCode)-1)),COUNTA($E$6:W$6)))),"")</f>
        <v/>
      </c>
      <c r="X101" t="str">
        <f t="array" ref="X101">IFERROR(IF(SUM((InvoiceNo=$D101)*1)&lt;COUNTA($E$6:X$6),"",INDEX(ItemCode,SMALL(IF($D101=InvoiceNo,IF(ItemCode&lt;&gt;$D$5,ROW(ItemCode)-1)),COUNTA($E$6:X$6)))),"")</f>
        <v/>
      </c>
      <c r="Y101" t="str">
        <f t="array" ref="Y101">IFERROR(IF(SUM((InvoiceNo=$D101)*1)&lt;COUNTA($E$6:Y$6),"",INDEX(ItemCode,SMALL(IF($D101=InvoiceNo,IF(ItemCode&lt;&gt;$D$5,ROW(ItemCode)-1)),COUNTA($E$6:Y$6)))),"")</f>
        <v/>
      </c>
      <c r="Z101" t="str">
        <f t="array" ref="Z101">IFERROR(IF(SUM((InvoiceNo=$D101)*1)&lt;COUNTA($E$6:Z$6),"",INDEX(ItemCode,SMALL(IF($D101=InvoiceNo,IF(ItemCode&lt;&gt;$D$5,ROW(ItemCode)-1)),COUNTA($E$6:Z$6)))),"")</f>
        <v/>
      </c>
      <c r="AA101" t="str">
        <f t="array" ref="AA101">IFERROR(IF(SUM((InvoiceNo=$D101)*1)&lt;COUNTA($E$6:AA$6),"",INDEX(ItemCode,SMALL(IF($D101=InvoiceNo,IF(ItemCode&lt;&gt;$D$5,ROW(ItemCode)-1)),COUNTA($E$6:AA$6)))),"")</f>
        <v/>
      </c>
      <c r="AB101" t="str">
        <f t="array" ref="AB101">IFERROR(IF(SUM((InvoiceNo=$D101)*1)&lt;COUNTA($E$6:AB$6),"",INDEX(ItemCode,SMALL(IF($D101=InvoiceNo,IF(ItemCode&lt;&gt;$D$5,ROW(ItemCode)-1)),COUNTA($E$6:AB$6)))),"")</f>
        <v/>
      </c>
      <c r="AC101" t="str">
        <f t="array" ref="AC101">IFERROR(IF(SUM((InvoiceNo=$D101)*1)&lt;COUNTA($E$6:AC$6),"",INDEX(ItemCode,SMALL(IF($D101=InvoiceNo,IF(ItemCode&lt;&gt;$D$5,ROW(ItemCode)-1)),COUNTA($E$6:AC$6)))),"")</f>
        <v/>
      </c>
      <c r="AD101" t="str">
        <f t="array" ref="AD101">IFERROR(IF(SUM((InvoiceNo=$D101)*1)&lt;COUNTA($E$6:AD$6),"",INDEX(ItemCode,SMALL(IF($D101=InvoiceNo,IF(ItemCode&lt;&gt;$D$5,ROW(ItemCode)-1)),COUNTA($E$6:AD$6)))),"")</f>
        <v/>
      </c>
      <c r="AE101" t="str">
        <f t="array" ref="AE101">IFERROR(IF(SUM((InvoiceNo=$D101)*1)&lt;COUNTA($E$6:AE$6),"",INDEX(ItemCode,SMALL(IF($D101=InvoiceNo,IF(ItemCode&lt;&gt;$D$5,ROW(ItemCode)-1)),COUNTA($E$6:AE$6)))),"")</f>
        <v/>
      </c>
      <c r="AF101" t="str">
        <f t="array" ref="AF101">IFERROR(IF(SUM((InvoiceNo=$D101)*1)&lt;COUNTA($E$6:AF$6),"",INDEX(ItemCode,SMALL(IF($D101=InvoiceNo,IF(ItemCode&lt;&gt;$D$5,ROW(ItemCode)-1)),COUNTA($E$6:AF$6)))),"")</f>
        <v/>
      </c>
      <c r="AG101" t="str">
        <f t="array" ref="AG101">IFERROR(IF(SUM((InvoiceNo=$D101)*1)&lt;COUNTA($E$6:AG$6),"",INDEX(ItemCode,SMALL(IF($D101=InvoiceNo,IF(ItemCode&lt;&gt;$D$5,ROW(ItemCode)-1)),COUNTA($E$6:AG$6)))),"")</f>
        <v/>
      </c>
      <c r="AH101" t="str">
        <f t="array" ref="AH101">IFERROR(IF(SUM((InvoiceNo=$D101)*1)&lt;COUNTA($E$6:AH$6),"",INDEX(ItemCode,SMALL(IF($D101=InvoiceNo,IF(ItemCode&lt;&gt;$D$5,ROW(ItemCode)-1)),COUNTA($E$6:AH$6)))),"")</f>
        <v/>
      </c>
      <c r="AI101" t="str">
        <f t="array" ref="AI101">IFERROR(IF(SUM((InvoiceNo=$D101)*1)&lt;COUNTA($E$6:AI$6),"",INDEX(ItemCode,SMALL(IF($D101=InvoiceNo,IF(ItemCode&lt;&gt;$D$5,ROW(ItemCode)-1)),COUNTA($E$6:AI$6)))),"")</f>
        <v/>
      </c>
      <c r="AJ101" t="str">
        <f t="array" ref="AJ101">IFERROR(IF(SUM((InvoiceNo=$D101)*1)&lt;COUNTA($E$6:AJ$6),"",INDEX(ItemCode,SMALL(IF($D101=InvoiceNo,IF(ItemCode&lt;&gt;$D$5,ROW(ItemCode)-1)),COUNTA($E$6:AJ$6)))),"")</f>
        <v/>
      </c>
      <c r="AK101" t="str">
        <f t="array" ref="AK101">IFERROR(IF(SUM((InvoiceNo=$D101)*1)&lt;COUNTA($E$6:AK$6),"",INDEX(ItemCode,SMALL(IF($D101=InvoiceNo,IF(ItemCode&lt;&gt;$D$5,ROW(ItemCode)-1)),COUNTA($E$6:AK$6)))),"")</f>
        <v/>
      </c>
      <c r="AL101" t="str">
        <f t="array" ref="AL101">IFERROR(IF(SUM((InvoiceNo=$D101)*1)&lt;COUNTA($E$6:AL$6),"",INDEX(ItemCode,SMALL(IF($D101=InvoiceNo,IF(ItemCode&lt;&gt;$D$5,ROW(ItemCode)-1)),COUNTA($E$6:AL$6)))),"")</f>
        <v/>
      </c>
      <c r="AM101" t="str">
        <f t="array" ref="AM101">IFERROR(IF(SUM((InvoiceNo=$D101)*1)&lt;COUNTA($E$6:AM$6),"",INDEX(ItemCode,SMALL(IF($D101=InvoiceNo,IF(ItemCode&lt;&gt;$D$5,ROW(ItemCode)-1)),COUNTA($E$6:AM$6)))),"")</f>
        <v/>
      </c>
      <c r="AN101" t="str">
        <f t="array" ref="AN101">IFERROR(IF(SUM((InvoiceNo=$D101)*1)&lt;COUNTA($E$6:AN$6),"",INDEX(ItemCode,SMALL(IF($D101=InvoiceNo,IF(ItemCode&lt;&gt;$D$5,ROW(ItemCode)-1)),COUNTA($E$6:AN$6)))),"")</f>
        <v/>
      </c>
      <c r="AO101" t="str">
        <f t="array" ref="AO101">IFERROR(IF(SUM((InvoiceNo=$D101)*1)&lt;COUNTA($E$6:AO$6),"",INDEX(ItemCode,SMALL(IF($D101=InvoiceNo,IF(ItemCode&lt;&gt;$D$5,ROW(ItemCode)-1)),COUNTA($E$6:AO$6)))),"")</f>
        <v/>
      </c>
      <c r="AP101" t="str">
        <f t="array" ref="AP101">IFERROR(IF(SUM((InvoiceNo=$D101)*1)&lt;COUNTA($E$6:AP$6),"",INDEX(ItemCode,SMALL(IF($D101=InvoiceNo,IF(ItemCode&lt;&gt;$D$5,ROW(ItemCode)-1)),COUNTA($E$6:AP$6)))),"")</f>
        <v/>
      </c>
      <c r="AQ101" t="str">
        <f t="array" ref="AQ101">IFERROR(IF(SUM((InvoiceNo=$D101)*1)&lt;COUNTA($E$6:AQ$6),"",INDEX(ItemCode,SMALL(IF($D101=InvoiceNo,IF(ItemCode&lt;&gt;$D$5,ROW(ItemCode)-1)),COUNTA($E$6:AQ$6)))),"")</f>
        <v/>
      </c>
      <c r="AR101" t="str">
        <f t="array" ref="AR101">IFERROR(IF(SUM((InvoiceNo=$D101)*1)&lt;COUNTA($E$6:AR$6),"",INDEX(ItemCode,SMALL(IF($D101=InvoiceNo,IF(ItemCode&lt;&gt;$D$5,ROW(ItemCode)-1)),COUNTA($E$6:AR$6)))),"")</f>
        <v/>
      </c>
    </row>
    <row r="102" spans="2:44" x14ac:dyDescent="0.55000000000000004">
      <c r="B102" t="str">
        <f t="array" ref="B102">IF(D102="","",INDEX(BillToName,MATCH(D102,InvoiceBill,0)))</f>
        <v/>
      </c>
      <c r="C102" t="str">
        <f t="array" ref="C102">IF(B102="","",SUM((B102=CustName)*(ItemCode='Model 1'!$D$5)*1))</f>
        <v/>
      </c>
      <c r="D102" t="str">
        <f t="array" ref="D102">IFERROR(INDEX(InvoiceNo,SMALL(IF(ItemCode=$D$5,ROW(InvoiceNo)-1),ROW(96:96))),"")</f>
        <v/>
      </c>
      <c r="E102" t="str">
        <f t="array" ref="E102">IFERROR(IF(SUM((InvoiceNo=$D102)*1)&lt;COUNTA($E$6:E$6),"",INDEX(ItemCode,SMALL(IF($D102=InvoiceNo,IF(ItemCode&lt;&gt;$D$5,ROW(ItemCode)-1)),COUNTA($E$6:E$6)))),"")</f>
        <v/>
      </c>
      <c r="F102" t="str">
        <f t="array" ref="F102">IFERROR(IF(SUM((InvoiceNo=$D102)*1)&lt;COUNTA($E$6:F$6),"",INDEX(ItemCode,SMALL(IF($D102=InvoiceNo,IF(ItemCode&lt;&gt;$D$5,ROW(ItemCode)-1)),COUNTA($E$6:F$6)))),"")</f>
        <v/>
      </c>
      <c r="G102" t="str">
        <f t="array" ref="G102">IFERROR(IF(SUM((InvoiceNo=$D102)*1)&lt;COUNTA($E$6:G$6),"",INDEX(ItemCode,SMALL(IF($D102=InvoiceNo,IF(ItemCode&lt;&gt;$D$5,ROW(ItemCode)-1)),COUNTA($E$6:G$6)))),"")</f>
        <v/>
      </c>
      <c r="H102" t="str">
        <f t="array" ref="H102">IFERROR(IF(SUM((InvoiceNo=$D102)*1)&lt;COUNTA($E$6:H$6),"",INDEX(ItemCode,SMALL(IF($D102=InvoiceNo,IF(ItemCode&lt;&gt;$D$5,ROW(ItemCode)-1)),COUNTA($E$6:H$6)))),"")</f>
        <v/>
      </c>
      <c r="I102" t="str">
        <f t="array" ref="I102">IFERROR(IF(SUM((InvoiceNo=$D102)*1)&lt;COUNTA($E$6:I$6),"",INDEX(ItemCode,SMALL(IF($D102=InvoiceNo,IF(ItemCode&lt;&gt;$D$5,ROW(ItemCode)-1)),COUNTA($E$6:I$6)))),"")</f>
        <v/>
      </c>
      <c r="J102" t="str">
        <f t="array" ref="J102">IFERROR(IF(SUM((InvoiceNo=$D102)*1)&lt;COUNTA($E$6:J$6),"",INDEX(ItemCode,SMALL(IF($D102=InvoiceNo,IF(ItemCode&lt;&gt;$D$5,ROW(ItemCode)-1)),COUNTA($E$6:J$6)))),"")</f>
        <v/>
      </c>
      <c r="K102" t="str">
        <f t="array" ref="K102">IFERROR(IF(SUM((InvoiceNo=$D102)*1)&lt;COUNTA($E$6:K$6),"",INDEX(ItemCode,SMALL(IF($D102=InvoiceNo,IF(ItemCode&lt;&gt;$D$5,ROW(ItemCode)-1)),COUNTA($E$6:K$6)))),"")</f>
        <v/>
      </c>
      <c r="L102" t="str">
        <f t="array" ref="L102">IFERROR(IF(SUM((InvoiceNo=$D102)*1)&lt;COUNTA($E$6:L$6),"",INDEX(ItemCode,SMALL(IF($D102=InvoiceNo,IF(ItemCode&lt;&gt;$D$5,ROW(ItemCode)-1)),COUNTA($E$6:L$6)))),"")</f>
        <v/>
      </c>
      <c r="M102" t="str">
        <f t="array" ref="M102">IFERROR(IF(SUM((InvoiceNo=$D102)*1)&lt;COUNTA($E$6:M$6),"",INDEX(ItemCode,SMALL(IF($D102=InvoiceNo,IF(ItemCode&lt;&gt;$D$5,ROW(ItemCode)-1)),COUNTA($E$6:M$6)))),"")</f>
        <v/>
      </c>
      <c r="N102" t="str">
        <f t="array" ref="N102">IFERROR(IF(SUM((InvoiceNo=$D102)*1)&lt;COUNTA($E$6:N$6),"",INDEX(ItemCode,SMALL(IF($D102=InvoiceNo,IF(ItemCode&lt;&gt;$D$5,ROW(ItemCode)-1)),COUNTA($E$6:N$6)))),"")</f>
        <v/>
      </c>
      <c r="O102" t="str">
        <f t="array" ref="O102">IFERROR(IF(SUM((InvoiceNo=$D102)*1)&lt;COUNTA($E$6:O$6),"",INDEX(ItemCode,SMALL(IF($D102=InvoiceNo,IF(ItemCode&lt;&gt;$D$5,ROW(ItemCode)-1)),COUNTA($E$6:O$6)))),"")</f>
        <v/>
      </c>
      <c r="P102" t="str">
        <f t="array" ref="P102">IFERROR(IF(SUM((InvoiceNo=$D102)*1)&lt;COUNTA($E$6:P$6),"",INDEX(ItemCode,SMALL(IF($D102=InvoiceNo,IF(ItemCode&lt;&gt;$D$5,ROW(ItemCode)-1)),COUNTA($E$6:P$6)))),"")</f>
        <v/>
      </c>
      <c r="Q102" t="str">
        <f t="array" ref="Q102">IFERROR(IF(SUM((InvoiceNo=$D102)*1)&lt;COUNTA($E$6:Q$6),"",INDEX(ItemCode,SMALL(IF($D102=InvoiceNo,IF(ItemCode&lt;&gt;$D$5,ROW(ItemCode)-1)),COUNTA($E$6:Q$6)))),"")</f>
        <v/>
      </c>
      <c r="R102" t="str">
        <f t="array" ref="R102">IFERROR(IF(SUM((InvoiceNo=$D102)*1)&lt;COUNTA($E$6:R$6),"",INDEX(ItemCode,SMALL(IF($D102=InvoiceNo,IF(ItemCode&lt;&gt;$D$5,ROW(ItemCode)-1)),COUNTA($E$6:R$6)))),"")</f>
        <v/>
      </c>
      <c r="S102" t="str">
        <f t="array" ref="S102">IFERROR(IF(SUM((InvoiceNo=$D102)*1)&lt;COUNTA($E$6:S$6),"",INDEX(ItemCode,SMALL(IF($D102=InvoiceNo,IF(ItemCode&lt;&gt;$D$5,ROW(ItemCode)-1)),COUNTA($E$6:S$6)))),"")</f>
        <v/>
      </c>
      <c r="T102" t="str">
        <f t="array" ref="T102">IFERROR(IF(SUM((InvoiceNo=$D102)*1)&lt;COUNTA($E$6:T$6),"",INDEX(ItemCode,SMALL(IF($D102=InvoiceNo,IF(ItemCode&lt;&gt;$D$5,ROW(ItemCode)-1)),COUNTA($E$6:T$6)))),"")</f>
        <v/>
      </c>
      <c r="U102" t="str">
        <f t="array" ref="U102">IFERROR(IF(SUM((InvoiceNo=$D102)*1)&lt;COUNTA($E$6:U$6),"",INDEX(ItemCode,SMALL(IF($D102=InvoiceNo,IF(ItemCode&lt;&gt;$D$5,ROW(ItemCode)-1)),COUNTA($E$6:U$6)))),"")</f>
        <v/>
      </c>
      <c r="V102" t="str">
        <f t="array" ref="V102">IFERROR(IF(SUM((InvoiceNo=$D102)*1)&lt;COUNTA($E$6:V$6),"",INDEX(ItemCode,SMALL(IF($D102=InvoiceNo,IF(ItemCode&lt;&gt;$D$5,ROW(ItemCode)-1)),COUNTA($E$6:V$6)))),"")</f>
        <v/>
      </c>
      <c r="W102" t="str">
        <f t="array" ref="W102">IFERROR(IF(SUM((InvoiceNo=$D102)*1)&lt;COUNTA($E$6:W$6),"",INDEX(ItemCode,SMALL(IF($D102=InvoiceNo,IF(ItemCode&lt;&gt;$D$5,ROW(ItemCode)-1)),COUNTA($E$6:W$6)))),"")</f>
        <v/>
      </c>
      <c r="X102" t="str">
        <f t="array" ref="X102">IFERROR(IF(SUM((InvoiceNo=$D102)*1)&lt;COUNTA($E$6:X$6),"",INDEX(ItemCode,SMALL(IF($D102=InvoiceNo,IF(ItemCode&lt;&gt;$D$5,ROW(ItemCode)-1)),COUNTA($E$6:X$6)))),"")</f>
        <v/>
      </c>
      <c r="Y102" t="str">
        <f t="array" ref="Y102">IFERROR(IF(SUM((InvoiceNo=$D102)*1)&lt;COUNTA($E$6:Y$6),"",INDEX(ItemCode,SMALL(IF($D102=InvoiceNo,IF(ItemCode&lt;&gt;$D$5,ROW(ItemCode)-1)),COUNTA($E$6:Y$6)))),"")</f>
        <v/>
      </c>
      <c r="Z102" t="str">
        <f t="array" ref="Z102">IFERROR(IF(SUM((InvoiceNo=$D102)*1)&lt;COUNTA($E$6:Z$6),"",INDEX(ItemCode,SMALL(IF($D102=InvoiceNo,IF(ItemCode&lt;&gt;$D$5,ROW(ItemCode)-1)),COUNTA($E$6:Z$6)))),"")</f>
        <v/>
      </c>
      <c r="AA102" t="str">
        <f t="array" ref="AA102">IFERROR(IF(SUM((InvoiceNo=$D102)*1)&lt;COUNTA($E$6:AA$6),"",INDEX(ItemCode,SMALL(IF($D102=InvoiceNo,IF(ItemCode&lt;&gt;$D$5,ROW(ItemCode)-1)),COUNTA($E$6:AA$6)))),"")</f>
        <v/>
      </c>
      <c r="AB102" t="str">
        <f t="array" ref="AB102">IFERROR(IF(SUM((InvoiceNo=$D102)*1)&lt;COUNTA($E$6:AB$6),"",INDEX(ItemCode,SMALL(IF($D102=InvoiceNo,IF(ItemCode&lt;&gt;$D$5,ROW(ItemCode)-1)),COUNTA($E$6:AB$6)))),"")</f>
        <v/>
      </c>
      <c r="AC102" t="str">
        <f t="array" ref="AC102">IFERROR(IF(SUM((InvoiceNo=$D102)*1)&lt;COUNTA($E$6:AC$6),"",INDEX(ItemCode,SMALL(IF($D102=InvoiceNo,IF(ItemCode&lt;&gt;$D$5,ROW(ItemCode)-1)),COUNTA($E$6:AC$6)))),"")</f>
        <v/>
      </c>
      <c r="AD102" t="str">
        <f t="array" ref="AD102">IFERROR(IF(SUM((InvoiceNo=$D102)*1)&lt;COUNTA($E$6:AD$6),"",INDEX(ItemCode,SMALL(IF($D102=InvoiceNo,IF(ItemCode&lt;&gt;$D$5,ROW(ItemCode)-1)),COUNTA($E$6:AD$6)))),"")</f>
        <v/>
      </c>
      <c r="AE102" t="str">
        <f t="array" ref="AE102">IFERROR(IF(SUM((InvoiceNo=$D102)*1)&lt;COUNTA($E$6:AE$6),"",INDEX(ItemCode,SMALL(IF($D102=InvoiceNo,IF(ItemCode&lt;&gt;$D$5,ROW(ItemCode)-1)),COUNTA($E$6:AE$6)))),"")</f>
        <v/>
      </c>
      <c r="AF102" t="str">
        <f t="array" ref="AF102">IFERROR(IF(SUM((InvoiceNo=$D102)*1)&lt;COUNTA($E$6:AF$6),"",INDEX(ItemCode,SMALL(IF($D102=InvoiceNo,IF(ItemCode&lt;&gt;$D$5,ROW(ItemCode)-1)),COUNTA($E$6:AF$6)))),"")</f>
        <v/>
      </c>
      <c r="AG102" t="str">
        <f t="array" ref="AG102">IFERROR(IF(SUM((InvoiceNo=$D102)*1)&lt;COUNTA($E$6:AG$6),"",INDEX(ItemCode,SMALL(IF($D102=InvoiceNo,IF(ItemCode&lt;&gt;$D$5,ROW(ItemCode)-1)),COUNTA($E$6:AG$6)))),"")</f>
        <v/>
      </c>
      <c r="AH102" t="str">
        <f t="array" ref="AH102">IFERROR(IF(SUM((InvoiceNo=$D102)*1)&lt;COUNTA($E$6:AH$6),"",INDEX(ItemCode,SMALL(IF($D102=InvoiceNo,IF(ItemCode&lt;&gt;$D$5,ROW(ItemCode)-1)),COUNTA($E$6:AH$6)))),"")</f>
        <v/>
      </c>
      <c r="AI102" t="str">
        <f t="array" ref="AI102">IFERROR(IF(SUM((InvoiceNo=$D102)*1)&lt;COUNTA($E$6:AI$6),"",INDEX(ItemCode,SMALL(IF($D102=InvoiceNo,IF(ItemCode&lt;&gt;$D$5,ROW(ItemCode)-1)),COUNTA($E$6:AI$6)))),"")</f>
        <v/>
      </c>
      <c r="AJ102" t="str">
        <f t="array" ref="AJ102">IFERROR(IF(SUM((InvoiceNo=$D102)*1)&lt;COUNTA($E$6:AJ$6),"",INDEX(ItemCode,SMALL(IF($D102=InvoiceNo,IF(ItemCode&lt;&gt;$D$5,ROW(ItemCode)-1)),COUNTA($E$6:AJ$6)))),"")</f>
        <v/>
      </c>
      <c r="AK102" t="str">
        <f t="array" ref="AK102">IFERROR(IF(SUM((InvoiceNo=$D102)*1)&lt;COUNTA($E$6:AK$6),"",INDEX(ItemCode,SMALL(IF($D102=InvoiceNo,IF(ItemCode&lt;&gt;$D$5,ROW(ItemCode)-1)),COUNTA($E$6:AK$6)))),"")</f>
        <v/>
      </c>
      <c r="AL102" t="str">
        <f t="array" ref="AL102">IFERROR(IF(SUM((InvoiceNo=$D102)*1)&lt;COUNTA($E$6:AL$6),"",INDEX(ItemCode,SMALL(IF($D102=InvoiceNo,IF(ItemCode&lt;&gt;$D$5,ROW(ItemCode)-1)),COUNTA($E$6:AL$6)))),"")</f>
        <v/>
      </c>
      <c r="AM102" t="str">
        <f t="array" ref="AM102">IFERROR(IF(SUM((InvoiceNo=$D102)*1)&lt;COUNTA($E$6:AM$6),"",INDEX(ItemCode,SMALL(IF($D102=InvoiceNo,IF(ItemCode&lt;&gt;$D$5,ROW(ItemCode)-1)),COUNTA($E$6:AM$6)))),"")</f>
        <v/>
      </c>
      <c r="AN102" t="str">
        <f t="array" ref="AN102">IFERROR(IF(SUM((InvoiceNo=$D102)*1)&lt;COUNTA($E$6:AN$6),"",INDEX(ItemCode,SMALL(IF($D102=InvoiceNo,IF(ItemCode&lt;&gt;$D$5,ROW(ItemCode)-1)),COUNTA($E$6:AN$6)))),"")</f>
        <v/>
      </c>
      <c r="AO102" t="str">
        <f t="array" ref="AO102">IFERROR(IF(SUM((InvoiceNo=$D102)*1)&lt;COUNTA($E$6:AO$6),"",INDEX(ItemCode,SMALL(IF($D102=InvoiceNo,IF(ItemCode&lt;&gt;$D$5,ROW(ItemCode)-1)),COUNTA($E$6:AO$6)))),"")</f>
        <v/>
      </c>
      <c r="AP102" t="str">
        <f t="array" ref="AP102">IFERROR(IF(SUM((InvoiceNo=$D102)*1)&lt;COUNTA($E$6:AP$6),"",INDEX(ItemCode,SMALL(IF($D102=InvoiceNo,IF(ItemCode&lt;&gt;$D$5,ROW(ItemCode)-1)),COUNTA($E$6:AP$6)))),"")</f>
        <v/>
      </c>
      <c r="AQ102" t="str">
        <f t="array" ref="AQ102">IFERROR(IF(SUM((InvoiceNo=$D102)*1)&lt;COUNTA($E$6:AQ$6),"",INDEX(ItemCode,SMALL(IF($D102=InvoiceNo,IF(ItemCode&lt;&gt;$D$5,ROW(ItemCode)-1)),COUNTA($E$6:AQ$6)))),"")</f>
        <v/>
      </c>
      <c r="AR102" t="str">
        <f t="array" ref="AR102">IFERROR(IF(SUM((InvoiceNo=$D102)*1)&lt;COUNTA($E$6:AR$6),"",INDEX(ItemCode,SMALL(IF($D102=InvoiceNo,IF(ItemCode&lt;&gt;$D$5,ROW(ItemCode)-1)),COUNTA($E$6:AR$6)))),"")</f>
        <v/>
      </c>
    </row>
    <row r="103" spans="2:44" x14ac:dyDescent="0.55000000000000004">
      <c r="B103" t="str">
        <f t="array" ref="B103">IF(D103="","",INDEX(BillToName,MATCH(D103,InvoiceBill,0)))</f>
        <v/>
      </c>
      <c r="C103" t="str">
        <f t="array" ref="C103">IF(B103="","",SUM((B103=CustName)*(ItemCode='Model 1'!$D$5)*1))</f>
        <v/>
      </c>
      <c r="D103" t="str">
        <f t="array" ref="D103">IFERROR(INDEX(InvoiceNo,SMALL(IF(ItemCode=$D$5,ROW(InvoiceNo)-1),ROW(97:97))),"")</f>
        <v/>
      </c>
      <c r="E103" t="str">
        <f t="array" ref="E103">IFERROR(IF(SUM((InvoiceNo=$D103)*1)&lt;COUNTA($E$6:E$6),"",INDEX(ItemCode,SMALL(IF($D103=InvoiceNo,IF(ItemCode&lt;&gt;$D$5,ROW(ItemCode)-1)),COUNTA($E$6:E$6)))),"")</f>
        <v/>
      </c>
      <c r="F103" t="str">
        <f t="array" ref="F103">IFERROR(IF(SUM((InvoiceNo=$D103)*1)&lt;COUNTA($E$6:F$6),"",INDEX(ItemCode,SMALL(IF($D103=InvoiceNo,IF(ItemCode&lt;&gt;$D$5,ROW(ItemCode)-1)),COUNTA($E$6:F$6)))),"")</f>
        <v/>
      </c>
      <c r="G103" t="str">
        <f t="array" ref="G103">IFERROR(IF(SUM((InvoiceNo=$D103)*1)&lt;COUNTA($E$6:G$6),"",INDEX(ItemCode,SMALL(IF($D103=InvoiceNo,IF(ItemCode&lt;&gt;$D$5,ROW(ItemCode)-1)),COUNTA($E$6:G$6)))),"")</f>
        <v/>
      </c>
      <c r="H103" t="str">
        <f t="array" ref="H103">IFERROR(IF(SUM((InvoiceNo=$D103)*1)&lt;COUNTA($E$6:H$6),"",INDEX(ItemCode,SMALL(IF($D103=InvoiceNo,IF(ItemCode&lt;&gt;$D$5,ROW(ItemCode)-1)),COUNTA($E$6:H$6)))),"")</f>
        <v/>
      </c>
      <c r="I103" t="str">
        <f t="array" ref="I103">IFERROR(IF(SUM((InvoiceNo=$D103)*1)&lt;COUNTA($E$6:I$6),"",INDEX(ItemCode,SMALL(IF($D103=InvoiceNo,IF(ItemCode&lt;&gt;$D$5,ROW(ItemCode)-1)),COUNTA($E$6:I$6)))),"")</f>
        <v/>
      </c>
      <c r="J103" t="str">
        <f t="array" ref="J103">IFERROR(IF(SUM((InvoiceNo=$D103)*1)&lt;COUNTA($E$6:J$6),"",INDEX(ItemCode,SMALL(IF($D103=InvoiceNo,IF(ItemCode&lt;&gt;$D$5,ROW(ItemCode)-1)),COUNTA($E$6:J$6)))),"")</f>
        <v/>
      </c>
      <c r="K103" t="str">
        <f t="array" ref="K103">IFERROR(IF(SUM((InvoiceNo=$D103)*1)&lt;COUNTA($E$6:K$6),"",INDEX(ItemCode,SMALL(IF($D103=InvoiceNo,IF(ItemCode&lt;&gt;$D$5,ROW(ItemCode)-1)),COUNTA($E$6:K$6)))),"")</f>
        <v/>
      </c>
      <c r="L103" t="str">
        <f t="array" ref="L103">IFERROR(IF(SUM((InvoiceNo=$D103)*1)&lt;COUNTA($E$6:L$6),"",INDEX(ItemCode,SMALL(IF($D103=InvoiceNo,IF(ItemCode&lt;&gt;$D$5,ROW(ItemCode)-1)),COUNTA($E$6:L$6)))),"")</f>
        <v/>
      </c>
      <c r="M103" t="str">
        <f t="array" ref="M103">IFERROR(IF(SUM((InvoiceNo=$D103)*1)&lt;COUNTA($E$6:M$6),"",INDEX(ItemCode,SMALL(IF($D103=InvoiceNo,IF(ItemCode&lt;&gt;$D$5,ROW(ItemCode)-1)),COUNTA($E$6:M$6)))),"")</f>
        <v/>
      </c>
      <c r="N103" t="str">
        <f t="array" ref="N103">IFERROR(IF(SUM((InvoiceNo=$D103)*1)&lt;COUNTA($E$6:N$6),"",INDEX(ItemCode,SMALL(IF($D103=InvoiceNo,IF(ItemCode&lt;&gt;$D$5,ROW(ItemCode)-1)),COUNTA($E$6:N$6)))),"")</f>
        <v/>
      </c>
      <c r="O103" t="str">
        <f t="array" ref="O103">IFERROR(IF(SUM((InvoiceNo=$D103)*1)&lt;COUNTA($E$6:O$6),"",INDEX(ItemCode,SMALL(IF($D103=InvoiceNo,IF(ItemCode&lt;&gt;$D$5,ROW(ItemCode)-1)),COUNTA($E$6:O$6)))),"")</f>
        <v/>
      </c>
      <c r="P103" t="str">
        <f t="array" ref="P103">IFERROR(IF(SUM((InvoiceNo=$D103)*1)&lt;COUNTA($E$6:P$6),"",INDEX(ItemCode,SMALL(IF($D103=InvoiceNo,IF(ItemCode&lt;&gt;$D$5,ROW(ItemCode)-1)),COUNTA($E$6:P$6)))),"")</f>
        <v/>
      </c>
      <c r="Q103" t="str">
        <f t="array" ref="Q103">IFERROR(IF(SUM((InvoiceNo=$D103)*1)&lt;COUNTA($E$6:Q$6),"",INDEX(ItemCode,SMALL(IF($D103=InvoiceNo,IF(ItemCode&lt;&gt;$D$5,ROW(ItemCode)-1)),COUNTA($E$6:Q$6)))),"")</f>
        <v/>
      </c>
      <c r="R103" t="str">
        <f t="array" ref="R103">IFERROR(IF(SUM((InvoiceNo=$D103)*1)&lt;COUNTA($E$6:R$6),"",INDEX(ItemCode,SMALL(IF($D103=InvoiceNo,IF(ItemCode&lt;&gt;$D$5,ROW(ItemCode)-1)),COUNTA($E$6:R$6)))),"")</f>
        <v/>
      </c>
      <c r="S103" t="str">
        <f t="array" ref="S103">IFERROR(IF(SUM((InvoiceNo=$D103)*1)&lt;COUNTA($E$6:S$6),"",INDEX(ItemCode,SMALL(IF($D103=InvoiceNo,IF(ItemCode&lt;&gt;$D$5,ROW(ItemCode)-1)),COUNTA($E$6:S$6)))),"")</f>
        <v/>
      </c>
      <c r="T103" t="str">
        <f t="array" ref="T103">IFERROR(IF(SUM((InvoiceNo=$D103)*1)&lt;COUNTA($E$6:T$6),"",INDEX(ItemCode,SMALL(IF($D103=InvoiceNo,IF(ItemCode&lt;&gt;$D$5,ROW(ItemCode)-1)),COUNTA($E$6:T$6)))),"")</f>
        <v/>
      </c>
      <c r="U103" t="str">
        <f t="array" ref="U103">IFERROR(IF(SUM((InvoiceNo=$D103)*1)&lt;COUNTA($E$6:U$6),"",INDEX(ItemCode,SMALL(IF($D103=InvoiceNo,IF(ItemCode&lt;&gt;$D$5,ROW(ItemCode)-1)),COUNTA($E$6:U$6)))),"")</f>
        <v/>
      </c>
      <c r="V103" t="str">
        <f t="array" ref="V103">IFERROR(IF(SUM((InvoiceNo=$D103)*1)&lt;COUNTA($E$6:V$6),"",INDEX(ItemCode,SMALL(IF($D103=InvoiceNo,IF(ItemCode&lt;&gt;$D$5,ROW(ItemCode)-1)),COUNTA($E$6:V$6)))),"")</f>
        <v/>
      </c>
      <c r="W103" t="str">
        <f t="array" ref="W103">IFERROR(IF(SUM((InvoiceNo=$D103)*1)&lt;COUNTA($E$6:W$6),"",INDEX(ItemCode,SMALL(IF($D103=InvoiceNo,IF(ItemCode&lt;&gt;$D$5,ROW(ItemCode)-1)),COUNTA($E$6:W$6)))),"")</f>
        <v/>
      </c>
      <c r="X103" t="str">
        <f t="array" ref="X103">IFERROR(IF(SUM((InvoiceNo=$D103)*1)&lt;COUNTA($E$6:X$6),"",INDEX(ItemCode,SMALL(IF($D103=InvoiceNo,IF(ItemCode&lt;&gt;$D$5,ROW(ItemCode)-1)),COUNTA($E$6:X$6)))),"")</f>
        <v/>
      </c>
      <c r="Y103" t="str">
        <f t="array" ref="Y103">IFERROR(IF(SUM((InvoiceNo=$D103)*1)&lt;COUNTA($E$6:Y$6),"",INDEX(ItemCode,SMALL(IF($D103=InvoiceNo,IF(ItemCode&lt;&gt;$D$5,ROW(ItemCode)-1)),COUNTA($E$6:Y$6)))),"")</f>
        <v/>
      </c>
      <c r="Z103" t="str">
        <f t="array" ref="Z103">IFERROR(IF(SUM((InvoiceNo=$D103)*1)&lt;COUNTA($E$6:Z$6),"",INDEX(ItemCode,SMALL(IF($D103=InvoiceNo,IF(ItemCode&lt;&gt;$D$5,ROW(ItemCode)-1)),COUNTA($E$6:Z$6)))),"")</f>
        <v/>
      </c>
      <c r="AA103" t="str">
        <f t="array" ref="AA103">IFERROR(IF(SUM((InvoiceNo=$D103)*1)&lt;COUNTA($E$6:AA$6),"",INDEX(ItemCode,SMALL(IF($D103=InvoiceNo,IF(ItemCode&lt;&gt;$D$5,ROW(ItemCode)-1)),COUNTA($E$6:AA$6)))),"")</f>
        <v/>
      </c>
      <c r="AB103" t="str">
        <f t="array" ref="AB103">IFERROR(IF(SUM((InvoiceNo=$D103)*1)&lt;COUNTA($E$6:AB$6),"",INDEX(ItemCode,SMALL(IF($D103=InvoiceNo,IF(ItemCode&lt;&gt;$D$5,ROW(ItemCode)-1)),COUNTA($E$6:AB$6)))),"")</f>
        <v/>
      </c>
      <c r="AC103" t="str">
        <f t="array" ref="AC103">IFERROR(IF(SUM((InvoiceNo=$D103)*1)&lt;COUNTA($E$6:AC$6),"",INDEX(ItemCode,SMALL(IF($D103=InvoiceNo,IF(ItemCode&lt;&gt;$D$5,ROW(ItemCode)-1)),COUNTA($E$6:AC$6)))),"")</f>
        <v/>
      </c>
      <c r="AD103" t="str">
        <f t="array" ref="AD103">IFERROR(IF(SUM((InvoiceNo=$D103)*1)&lt;COUNTA($E$6:AD$6),"",INDEX(ItemCode,SMALL(IF($D103=InvoiceNo,IF(ItemCode&lt;&gt;$D$5,ROW(ItemCode)-1)),COUNTA($E$6:AD$6)))),"")</f>
        <v/>
      </c>
      <c r="AE103" t="str">
        <f t="array" ref="AE103">IFERROR(IF(SUM((InvoiceNo=$D103)*1)&lt;COUNTA($E$6:AE$6),"",INDEX(ItemCode,SMALL(IF($D103=InvoiceNo,IF(ItemCode&lt;&gt;$D$5,ROW(ItemCode)-1)),COUNTA($E$6:AE$6)))),"")</f>
        <v/>
      </c>
      <c r="AF103" t="str">
        <f t="array" ref="AF103">IFERROR(IF(SUM((InvoiceNo=$D103)*1)&lt;COUNTA($E$6:AF$6),"",INDEX(ItemCode,SMALL(IF($D103=InvoiceNo,IF(ItemCode&lt;&gt;$D$5,ROW(ItemCode)-1)),COUNTA($E$6:AF$6)))),"")</f>
        <v/>
      </c>
      <c r="AG103" t="str">
        <f t="array" ref="AG103">IFERROR(IF(SUM((InvoiceNo=$D103)*1)&lt;COUNTA($E$6:AG$6),"",INDEX(ItemCode,SMALL(IF($D103=InvoiceNo,IF(ItemCode&lt;&gt;$D$5,ROW(ItemCode)-1)),COUNTA($E$6:AG$6)))),"")</f>
        <v/>
      </c>
      <c r="AH103" t="str">
        <f t="array" ref="AH103">IFERROR(IF(SUM((InvoiceNo=$D103)*1)&lt;COUNTA($E$6:AH$6),"",INDEX(ItemCode,SMALL(IF($D103=InvoiceNo,IF(ItemCode&lt;&gt;$D$5,ROW(ItemCode)-1)),COUNTA($E$6:AH$6)))),"")</f>
        <v/>
      </c>
      <c r="AI103" t="str">
        <f t="array" ref="AI103">IFERROR(IF(SUM((InvoiceNo=$D103)*1)&lt;COUNTA($E$6:AI$6),"",INDEX(ItemCode,SMALL(IF($D103=InvoiceNo,IF(ItemCode&lt;&gt;$D$5,ROW(ItemCode)-1)),COUNTA($E$6:AI$6)))),"")</f>
        <v/>
      </c>
      <c r="AJ103" t="str">
        <f t="array" ref="AJ103">IFERROR(IF(SUM((InvoiceNo=$D103)*1)&lt;COUNTA($E$6:AJ$6),"",INDEX(ItemCode,SMALL(IF($D103=InvoiceNo,IF(ItemCode&lt;&gt;$D$5,ROW(ItemCode)-1)),COUNTA($E$6:AJ$6)))),"")</f>
        <v/>
      </c>
      <c r="AK103" t="str">
        <f t="array" ref="AK103">IFERROR(IF(SUM((InvoiceNo=$D103)*1)&lt;COUNTA($E$6:AK$6),"",INDEX(ItemCode,SMALL(IF($D103=InvoiceNo,IF(ItemCode&lt;&gt;$D$5,ROW(ItemCode)-1)),COUNTA($E$6:AK$6)))),"")</f>
        <v/>
      </c>
      <c r="AL103" t="str">
        <f t="array" ref="AL103">IFERROR(IF(SUM((InvoiceNo=$D103)*1)&lt;COUNTA($E$6:AL$6),"",INDEX(ItemCode,SMALL(IF($D103=InvoiceNo,IF(ItemCode&lt;&gt;$D$5,ROW(ItemCode)-1)),COUNTA($E$6:AL$6)))),"")</f>
        <v/>
      </c>
      <c r="AM103" t="str">
        <f t="array" ref="AM103">IFERROR(IF(SUM((InvoiceNo=$D103)*1)&lt;COUNTA($E$6:AM$6),"",INDEX(ItemCode,SMALL(IF($D103=InvoiceNo,IF(ItemCode&lt;&gt;$D$5,ROW(ItemCode)-1)),COUNTA($E$6:AM$6)))),"")</f>
        <v/>
      </c>
      <c r="AN103" t="str">
        <f t="array" ref="AN103">IFERROR(IF(SUM((InvoiceNo=$D103)*1)&lt;COUNTA($E$6:AN$6),"",INDEX(ItemCode,SMALL(IF($D103=InvoiceNo,IF(ItemCode&lt;&gt;$D$5,ROW(ItemCode)-1)),COUNTA($E$6:AN$6)))),"")</f>
        <v/>
      </c>
      <c r="AO103" t="str">
        <f t="array" ref="AO103">IFERROR(IF(SUM((InvoiceNo=$D103)*1)&lt;COUNTA($E$6:AO$6),"",INDEX(ItemCode,SMALL(IF($D103=InvoiceNo,IF(ItemCode&lt;&gt;$D$5,ROW(ItemCode)-1)),COUNTA($E$6:AO$6)))),"")</f>
        <v/>
      </c>
      <c r="AP103" t="str">
        <f t="array" ref="AP103">IFERROR(IF(SUM((InvoiceNo=$D103)*1)&lt;COUNTA($E$6:AP$6),"",INDEX(ItemCode,SMALL(IF($D103=InvoiceNo,IF(ItemCode&lt;&gt;$D$5,ROW(ItemCode)-1)),COUNTA($E$6:AP$6)))),"")</f>
        <v/>
      </c>
      <c r="AQ103" t="str">
        <f t="array" ref="AQ103">IFERROR(IF(SUM((InvoiceNo=$D103)*1)&lt;COUNTA($E$6:AQ$6),"",INDEX(ItemCode,SMALL(IF($D103=InvoiceNo,IF(ItemCode&lt;&gt;$D$5,ROW(ItemCode)-1)),COUNTA($E$6:AQ$6)))),"")</f>
        <v/>
      </c>
      <c r="AR103" t="str">
        <f t="array" ref="AR103">IFERROR(IF(SUM((InvoiceNo=$D103)*1)&lt;COUNTA($E$6:AR$6),"",INDEX(ItemCode,SMALL(IF($D103=InvoiceNo,IF(ItemCode&lt;&gt;$D$5,ROW(ItemCode)-1)),COUNTA($E$6:AR$6)))),"")</f>
        <v/>
      </c>
    </row>
    <row r="104" spans="2:44" x14ac:dyDescent="0.55000000000000004">
      <c r="B104" t="str">
        <f t="array" ref="B104">IF(D104="","",INDEX(BillToName,MATCH(D104,InvoiceBill,0)))</f>
        <v/>
      </c>
      <c r="C104" t="str">
        <f t="array" ref="C104">IF(B104="","",SUM((B104=CustName)*(ItemCode='Model 1'!$D$5)*1))</f>
        <v/>
      </c>
      <c r="D104" t="str">
        <f t="array" ref="D104">IFERROR(INDEX(InvoiceNo,SMALL(IF(ItemCode=$D$5,ROW(InvoiceNo)-1),ROW(98:98))),"")</f>
        <v/>
      </c>
      <c r="E104" t="str">
        <f t="array" ref="E104">IFERROR(IF(SUM((InvoiceNo=$D104)*1)&lt;COUNTA($E$6:E$6),"",INDEX(ItemCode,SMALL(IF($D104=InvoiceNo,IF(ItemCode&lt;&gt;$D$5,ROW(ItemCode)-1)),COUNTA($E$6:E$6)))),"")</f>
        <v/>
      </c>
      <c r="F104" t="str">
        <f t="array" ref="F104">IFERROR(IF(SUM((InvoiceNo=$D104)*1)&lt;COUNTA($E$6:F$6),"",INDEX(ItemCode,SMALL(IF($D104=InvoiceNo,IF(ItemCode&lt;&gt;$D$5,ROW(ItemCode)-1)),COUNTA($E$6:F$6)))),"")</f>
        <v/>
      </c>
      <c r="G104" t="str">
        <f t="array" ref="G104">IFERROR(IF(SUM((InvoiceNo=$D104)*1)&lt;COUNTA($E$6:G$6),"",INDEX(ItemCode,SMALL(IF($D104=InvoiceNo,IF(ItemCode&lt;&gt;$D$5,ROW(ItemCode)-1)),COUNTA($E$6:G$6)))),"")</f>
        <v/>
      </c>
      <c r="H104" t="str">
        <f t="array" ref="H104">IFERROR(IF(SUM((InvoiceNo=$D104)*1)&lt;COUNTA($E$6:H$6),"",INDEX(ItemCode,SMALL(IF($D104=InvoiceNo,IF(ItemCode&lt;&gt;$D$5,ROW(ItemCode)-1)),COUNTA($E$6:H$6)))),"")</f>
        <v/>
      </c>
      <c r="I104" t="str">
        <f t="array" ref="I104">IFERROR(IF(SUM((InvoiceNo=$D104)*1)&lt;COUNTA($E$6:I$6),"",INDEX(ItemCode,SMALL(IF($D104=InvoiceNo,IF(ItemCode&lt;&gt;$D$5,ROW(ItemCode)-1)),COUNTA($E$6:I$6)))),"")</f>
        <v/>
      </c>
      <c r="J104" t="str">
        <f t="array" ref="J104">IFERROR(IF(SUM((InvoiceNo=$D104)*1)&lt;COUNTA($E$6:J$6),"",INDEX(ItemCode,SMALL(IF($D104=InvoiceNo,IF(ItemCode&lt;&gt;$D$5,ROW(ItemCode)-1)),COUNTA($E$6:J$6)))),"")</f>
        <v/>
      </c>
      <c r="K104" t="str">
        <f t="array" ref="K104">IFERROR(IF(SUM((InvoiceNo=$D104)*1)&lt;COUNTA($E$6:K$6),"",INDEX(ItemCode,SMALL(IF($D104=InvoiceNo,IF(ItemCode&lt;&gt;$D$5,ROW(ItemCode)-1)),COUNTA($E$6:K$6)))),"")</f>
        <v/>
      </c>
      <c r="L104" t="str">
        <f t="array" ref="L104">IFERROR(IF(SUM((InvoiceNo=$D104)*1)&lt;COUNTA($E$6:L$6),"",INDEX(ItemCode,SMALL(IF($D104=InvoiceNo,IF(ItemCode&lt;&gt;$D$5,ROW(ItemCode)-1)),COUNTA($E$6:L$6)))),"")</f>
        <v/>
      </c>
      <c r="M104" t="str">
        <f t="array" ref="M104">IFERROR(IF(SUM((InvoiceNo=$D104)*1)&lt;COUNTA($E$6:M$6),"",INDEX(ItemCode,SMALL(IF($D104=InvoiceNo,IF(ItemCode&lt;&gt;$D$5,ROW(ItemCode)-1)),COUNTA($E$6:M$6)))),"")</f>
        <v/>
      </c>
      <c r="N104" t="str">
        <f t="array" ref="N104">IFERROR(IF(SUM((InvoiceNo=$D104)*1)&lt;COUNTA($E$6:N$6),"",INDEX(ItemCode,SMALL(IF($D104=InvoiceNo,IF(ItemCode&lt;&gt;$D$5,ROW(ItemCode)-1)),COUNTA($E$6:N$6)))),"")</f>
        <v/>
      </c>
      <c r="O104" t="str">
        <f t="array" ref="O104">IFERROR(IF(SUM((InvoiceNo=$D104)*1)&lt;COUNTA($E$6:O$6),"",INDEX(ItemCode,SMALL(IF($D104=InvoiceNo,IF(ItemCode&lt;&gt;$D$5,ROW(ItemCode)-1)),COUNTA($E$6:O$6)))),"")</f>
        <v/>
      </c>
      <c r="P104" t="str">
        <f t="array" ref="P104">IFERROR(IF(SUM((InvoiceNo=$D104)*1)&lt;COUNTA($E$6:P$6),"",INDEX(ItemCode,SMALL(IF($D104=InvoiceNo,IF(ItemCode&lt;&gt;$D$5,ROW(ItemCode)-1)),COUNTA($E$6:P$6)))),"")</f>
        <v/>
      </c>
      <c r="Q104" t="str">
        <f t="array" ref="Q104">IFERROR(IF(SUM((InvoiceNo=$D104)*1)&lt;COUNTA($E$6:Q$6),"",INDEX(ItemCode,SMALL(IF($D104=InvoiceNo,IF(ItemCode&lt;&gt;$D$5,ROW(ItemCode)-1)),COUNTA($E$6:Q$6)))),"")</f>
        <v/>
      </c>
      <c r="R104" t="str">
        <f t="array" ref="R104">IFERROR(IF(SUM((InvoiceNo=$D104)*1)&lt;COUNTA($E$6:R$6),"",INDEX(ItemCode,SMALL(IF($D104=InvoiceNo,IF(ItemCode&lt;&gt;$D$5,ROW(ItemCode)-1)),COUNTA($E$6:R$6)))),"")</f>
        <v/>
      </c>
      <c r="S104" t="str">
        <f t="array" ref="S104">IFERROR(IF(SUM((InvoiceNo=$D104)*1)&lt;COUNTA($E$6:S$6),"",INDEX(ItemCode,SMALL(IF($D104=InvoiceNo,IF(ItemCode&lt;&gt;$D$5,ROW(ItemCode)-1)),COUNTA($E$6:S$6)))),"")</f>
        <v/>
      </c>
      <c r="T104" t="str">
        <f t="array" ref="T104">IFERROR(IF(SUM((InvoiceNo=$D104)*1)&lt;COUNTA($E$6:T$6),"",INDEX(ItemCode,SMALL(IF($D104=InvoiceNo,IF(ItemCode&lt;&gt;$D$5,ROW(ItemCode)-1)),COUNTA($E$6:T$6)))),"")</f>
        <v/>
      </c>
      <c r="U104" t="str">
        <f t="array" ref="U104">IFERROR(IF(SUM((InvoiceNo=$D104)*1)&lt;COUNTA($E$6:U$6),"",INDEX(ItemCode,SMALL(IF($D104=InvoiceNo,IF(ItemCode&lt;&gt;$D$5,ROW(ItemCode)-1)),COUNTA($E$6:U$6)))),"")</f>
        <v/>
      </c>
      <c r="V104" t="str">
        <f t="array" ref="V104">IFERROR(IF(SUM((InvoiceNo=$D104)*1)&lt;COUNTA($E$6:V$6),"",INDEX(ItemCode,SMALL(IF($D104=InvoiceNo,IF(ItemCode&lt;&gt;$D$5,ROW(ItemCode)-1)),COUNTA($E$6:V$6)))),"")</f>
        <v/>
      </c>
      <c r="W104" t="str">
        <f t="array" ref="W104">IFERROR(IF(SUM((InvoiceNo=$D104)*1)&lt;COUNTA($E$6:W$6),"",INDEX(ItemCode,SMALL(IF($D104=InvoiceNo,IF(ItemCode&lt;&gt;$D$5,ROW(ItemCode)-1)),COUNTA($E$6:W$6)))),"")</f>
        <v/>
      </c>
      <c r="X104" t="str">
        <f t="array" ref="X104">IFERROR(IF(SUM((InvoiceNo=$D104)*1)&lt;COUNTA($E$6:X$6),"",INDEX(ItemCode,SMALL(IF($D104=InvoiceNo,IF(ItemCode&lt;&gt;$D$5,ROW(ItemCode)-1)),COUNTA($E$6:X$6)))),"")</f>
        <v/>
      </c>
      <c r="Y104" t="str">
        <f t="array" ref="Y104">IFERROR(IF(SUM((InvoiceNo=$D104)*1)&lt;COUNTA($E$6:Y$6),"",INDEX(ItemCode,SMALL(IF($D104=InvoiceNo,IF(ItemCode&lt;&gt;$D$5,ROW(ItemCode)-1)),COUNTA($E$6:Y$6)))),"")</f>
        <v/>
      </c>
      <c r="Z104" t="str">
        <f t="array" ref="Z104">IFERROR(IF(SUM((InvoiceNo=$D104)*1)&lt;COUNTA($E$6:Z$6),"",INDEX(ItemCode,SMALL(IF($D104=InvoiceNo,IF(ItemCode&lt;&gt;$D$5,ROW(ItemCode)-1)),COUNTA($E$6:Z$6)))),"")</f>
        <v/>
      </c>
      <c r="AA104" t="str">
        <f t="array" ref="AA104">IFERROR(IF(SUM((InvoiceNo=$D104)*1)&lt;COUNTA($E$6:AA$6),"",INDEX(ItemCode,SMALL(IF($D104=InvoiceNo,IF(ItemCode&lt;&gt;$D$5,ROW(ItemCode)-1)),COUNTA($E$6:AA$6)))),"")</f>
        <v/>
      </c>
      <c r="AB104" t="str">
        <f t="array" ref="AB104">IFERROR(IF(SUM((InvoiceNo=$D104)*1)&lt;COUNTA($E$6:AB$6),"",INDEX(ItemCode,SMALL(IF($D104=InvoiceNo,IF(ItemCode&lt;&gt;$D$5,ROW(ItemCode)-1)),COUNTA($E$6:AB$6)))),"")</f>
        <v/>
      </c>
      <c r="AC104" t="str">
        <f t="array" ref="AC104">IFERROR(IF(SUM((InvoiceNo=$D104)*1)&lt;COUNTA($E$6:AC$6),"",INDEX(ItemCode,SMALL(IF($D104=InvoiceNo,IF(ItemCode&lt;&gt;$D$5,ROW(ItemCode)-1)),COUNTA($E$6:AC$6)))),"")</f>
        <v/>
      </c>
      <c r="AD104" t="str">
        <f t="array" ref="AD104">IFERROR(IF(SUM((InvoiceNo=$D104)*1)&lt;COUNTA($E$6:AD$6),"",INDEX(ItemCode,SMALL(IF($D104=InvoiceNo,IF(ItemCode&lt;&gt;$D$5,ROW(ItemCode)-1)),COUNTA($E$6:AD$6)))),"")</f>
        <v/>
      </c>
      <c r="AE104" t="str">
        <f t="array" ref="AE104">IFERROR(IF(SUM((InvoiceNo=$D104)*1)&lt;COUNTA($E$6:AE$6),"",INDEX(ItemCode,SMALL(IF($D104=InvoiceNo,IF(ItemCode&lt;&gt;$D$5,ROW(ItemCode)-1)),COUNTA($E$6:AE$6)))),"")</f>
        <v/>
      </c>
      <c r="AF104" t="str">
        <f t="array" ref="AF104">IFERROR(IF(SUM((InvoiceNo=$D104)*1)&lt;COUNTA($E$6:AF$6),"",INDEX(ItemCode,SMALL(IF($D104=InvoiceNo,IF(ItemCode&lt;&gt;$D$5,ROW(ItemCode)-1)),COUNTA($E$6:AF$6)))),"")</f>
        <v/>
      </c>
      <c r="AG104" t="str">
        <f t="array" ref="AG104">IFERROR(IF(SUM((InvoiceNo=$D104)*1)&lt;COUNTA($E$6:AG$6),"",INDEX(ItemCode,SMALL(IF($D104=InvoiceNo,IF(ItemCode&lt;&gt;$D$5,ROW(ItemCode)-1)),COUNTA($E$6:AG$6)))),"")</f>
        <v/>
      </c>
      <c r="AH104" t="str">
        <f t="array" ref="AH104">IFERROR(IF(SUM((InvoiceNo=$D104)*1)&lt;COUNTA($E$6:AH$6),"",INDEX(ItemCode,SMALL(IF($D104=InvoiceNo,IF(ItemCode&lt;&gt;$D$5,ROW(ItemCode)-1)),COUNTA($E$6:AH$6)))),"")</f>
        <v/>
      </c>
      <c r="AI104" t="str">
        <f t="array" ref="AI104">IFERROR(IF(SUM((InvoiceNo=$D104)*1)&lt;COUNTA($E$6:AI$6),"",INDEX(ItemCode,SMALL(IF($D104=InvoiceNo,IF(ItemCode&lt;&gt;$D$5,ROW(ItemCode)-1)),COUNTA($E$6:AI$6)))),"")</f>
        <v/>
      </c>
      <c r="AJ104" t="str">
        <f t="array" ref="AJ104">IFERROR(IF(SUM((InvoiceNo=$D104)*1)&lt;COUNTA($E$6:AJ$6),"",INDEX(ItemCode,SMALL(IF($D104=InvoiceNo,IF(ItemCode&lt;&gt;$D$5,ROW(ItemCode)-1)),COUNTA($E$6:AJ$6)))),"")</f>
        <v/>
      </c>
      <c r="AK104" t="str">
        <f t="array" ref="AK104">IFERROR(IF(SUM((InvoiceNo=$D104)*1)&lt;COUNTA($E$6:AK$6),"",INDEX(ItemCode,SMALL(IF($D104=InvoiceNo,IF(ItemCode&lt;&gt;$D$5,ROW(ItemCode)-1)),COUNTA($E$6:AK$6)))),"")</f>
        <v/>
      </c>
      <c r="AL104" t="str">
        <f t="array" ref="AL104">IFERROR(IF(SUM((InvoiceNo=$D104)*1)&lt;COUNTA($E$6:AL$6),"",INDEX(ItemCode,SMALL(IF($D104=InvoiceNo,IF(ItemCode&lt;&gt;$D$5,ROW(ItemCode)-1)),COUNTA($E$6:AL$6)))),"")</f>
        <v/>
      </c>
      <c r="AM104" t="str">
        <f t="array" ref="AM104">IFERROR(IF(SUM((InvoiceNo=$D104)*1)&lt;COUNTA($E$6:AM$6),"",INDEX(ItemCode,SMALL(IF($D104=InvoiceNo,IF(ItemCode&lt;&gt;$D$5,ROW(ItemCode)-1)),COUNTA($E$6:AM$6)))),"")</f>
        <v/>
      </c>
      <c r="AN104" t="str">
        <f t="array" ref="AN104">IFERROR(IF(SUM((InvoiceNo=$D104)*1)&lt;COUNTA($E$6:AN$6),"",INDEX(ItemCode,SMALL(IF($D104=InvoiceNo,IF(ItemCode&lt;&gt;$D$5,ROW(ItemCode)-1)),COUNTA($E$6:AN$6)))),"")</f>
        <v/>
      </c>
      <c r="AO104" t="str">
        <f t="array" ref="AO104">IFERROR(IF(SUM((InvoiceNo=$D104)*1)&lt;COUNTA($E$6:AO$6),"",INDEX(ItemCode,SMALL(IF($D104=InvoiceNo,IF(ItemCode&lt;&gt;$D$5,ROW(ItemCode)-1)),COUNTA($E$6:AO$6)))),"")</f>
        <v/>
      </c>
      <c r="AP104" t="str">
        <f t="array" ref="AP104">IFERROR(IF(SUM((InvoiceNo=$D104)*1)&lt;COUNTA($E$6:AP$6),"",INDEX(ItemCode,SMALL(IF($D104=InvoiceNo,IF(ItemCode&lt;&gt;$D$5,ROW(ItemCode)-1)),COUNTA($E$6:AP$6)))),"")</f>
        <v/>
      </c>
      <c r="AQ104" t="str">
        <f t="array" ref="AQ104">IFERROR(IF(SUM((InvoiceNo=$D104)*1)&lt;COUNTA($E$6:AQ$6),"",INDEX(ItemCode,SMALL(IF($D104=InvoiceNo,IF(ItemCode&lt;&gt;$D$5,ROW(ItemCode)-1)),COUNTA($E$6:AQ$6)))),"")</f>
        <v/>
      </c>
      <c r="AR104" t="str">
        <f t="array" ref="AR104">IFERROR(IF(SUM((InvoiceNo=$D104)*1)&lt;COUNTA($E$6:AR$6),"",INDEX(ItemCode,SMALL(IF($D104=InvoiceNo,IF(ItemCode&lt;&gt;$D$5,ROW(ItemCode)-1)),COUNTA($E$6:AR$6)))),"")</f>
        <v/>
      </c>
    </row>
    <row r="105" spans="2:44" x14ac:dyDescent="0.55000000000000004">
      <c r="B105" t="str">
        <f t="array" ref="B105">IF(D105="","",INDEX(BillToName,MATCH(D105,InvoiceBill,0)))</f>
        <v/>
      </c>
      <c r="C105" t="str">
        <f t="array" ref="C105">IF(B105="","",SUM((B105=CustName)*(ItemCode='Model 1'!$D$5)*1))</f>
        <v/>
      </c>
      <c r="D105" t="str">
        <f t="array" ref="D105">IFERROR(INDEX(InvoiceNo,SMALL(IF(ItemCode=$D$5,ROW(InvoiceNo)-1),ROW(99:99))),"")</f>
        <v/>
      </c>
      <c r="E105" t="str">
        <f t="array" ref="E105">IFERROR(IF(SUM((InvoiceNo=$D105)*1)&lt;COUNTA($E$6:E$6),"",INDEX(ItemCode,SMALL(IF($D105=InvoiceNo,IF(ItemCode&lt;&gt;$D$5,ROW(ItemCode)-1)),COUNTA($E$6:E$6)))),"")</f>
        <v/>
      </c>
      <c r="F105" t="str">
        <f t="array" ref="F105">IFERROR(IF(SUM((InvoiceNo=$D105)*1)&lt;COUNTA($E$6:F$6),"",INDEX(ItemCode,SMALL(IF($D105=InvoiceNo,IF(ItemCode&lt;&gt;$D$5,ROW(ItemCode)-1)),COUNTA($E$6:F$6)))),"")</f>
        <v/>
      </c>
      <c r="G105" t="str">
        <f t="array" ref="G105">IFERROR(IF(SUM((InvoiceNo=$D105)*1)&lt;COUNTA($E$6:G$6),"",INDEX(ItemCode,SMALL(IF($D105=InvoiceNo,IF(ItemCode&lt;&gt;$D$5,ROW(ItemCode)-1)),COUNTA($E$6:G$6)))),"")</f>
        <v/>
      </c>
      <c r="H105" t="str">
        <f t="array" ref="H105">IFERROR(IF(SUM((InvoiceNo=$D105)*1)&lt;COUNTA($E$6:H$6),"",INDEX(ItemCode,SMALL(IF($D105=InvoiceNo,IF(ItemCode&lt;&gt;$D$5,ROW(ItemCode)-1)),COUNTA($E$6:H$6)))),"")</f>
        <v/>
      </c>
      <c r="I105" t="str">
        <f t="array" ref="I105">IFERROR(IF(SUM((InvoiceNo=$D105)*1)&lt;COUNTA($E$6:I$6),"",INDEX(ItemCode,SMALL(IF($D105=InvoiceNo,IF(ItemCode&lt;&gt;$D$5,ROW(ItemCode)-1)),COUNTA($E$6:I$6)))),"")</f>
        <v/>
      </c>
      <c r="J105" t="str">
        <f t="array" ref="J105">IFERROR(IF(SUM((InvoiceNo=$D105)*1)&lt;COUNTA($E$6:J$6),"",INDEX(ItemCode,SMALL(IF($D105=InvoiceNo,IF(ItemCode&lt;&gt;$D$5,ROW(ItemCode)-1)),COUNTA($E$6:J$6)))),"")</f>
        <v/>
      </c>
      <c r="K105" t="str">
        <f t="array" ref="K105">IFERROR(IF(SUM((InvoiceNo=$D105)*1)&lt;COUNTA($E$6:K$6),"",INDEX(ItemCode,SMALL(IF($D105=InvoiceNo,IF(ItemCode&lt;&gt;$D$5,ROW(ItemCode)-1)),COUNTA($E$6:K$6)))),"")</f>
        <v/>
      </c>
      <c r="L105" t="str">
        <f t="array" ref="L105">IFERROR(IF(SUM((InvoiceNo=$D105)*1)&lt;COUNTA($E$6:L$6),"",INDEX(ItemCode,SMALL(IF($D105=InvoiceNo,IF(ItemCode&lt;&gt;$D$5,ROW(ItemCode)-1)),COUNTA($E$6:L$6)))),"")</f>
        <v/>
      </c>
      <c r="M105" t="str">
        <f t="array" ref="M105">IFERROR(IF(SUM((InvoiceNo=$D105)*1)&lt;COUNTA($E$6:M$6),"",INDEX(ItemCode,SMALL(IF($D105=InvoiceNo,IF(ItemCode&lt;&gt;$D$5,ROW(ItemCode)-1)),COUNTA($E$6:M$6)))),"")</f>
        <v/>
      </c>
      <c r="N105" t="str">
        <f t="array" ref="N105">IFERROR(IF(SUM((InvoiceNo=$D105)*1)&lt;COUNTA($E$6:N$6),"",INDEX(ItemCode,SMALL(IF($D105=InvoiceNo,IF(ItemCode&lt;&gt;$D$5,ROW(ItemCode)-1)),COUNTA($E$6:N$6)))),"")</f>
        <v/>
      </c>
      <c r="O105" t="str">
        <f t="array" ref="O105">IFERROR(IF(SUM((InvoiceNo=$D105)*1)&lt;COUNTA($E$6:O$6),"",INDEX(ItemCode,SMALL(IF($D105=InvoiceNo,IF(ItemCode&lt;&gt;$D$5,ROW(ItemCode)-1)),COUNTA($E$6:O$6)))),"")</f>
        <v/>
      </c>
      <c r="P105" t="str">
        <f t="array" ref="P105">IFERROR(IF(SUM((InvoiceNo=$D105)*1)&lt;COUNTA($E$6:P$6),"",INDEX(ItemCode,SMALL(IF($D105=InvoiceNo,IF(ItemCode&lt;&gt;$D$5,ROW(ItemCode)-1)),COUNTA($E$6:P$6)))),"")</f>
        <v/>
      </c>
      <c r="Q105" t="str">
        <f t="array" ref="Q105">IFERROR(IF(SUM((InvoiceNo=$D105)*1)&lt;COUNTA($E$6:Q$6),"",INDEX(ItemCode,SMALL(IF($D105=InvoiceNo,IF(ItemCode&lt;&gt;$D$5,ROW(ItemCode)-1)),COUNTA($E$6:Q$6)))),"")</f>
        <v/>
      </c>
      <c r="R105" t="str">
        <f t="array" ref="R105">IFERROR(IF(SUM((InvoiceNo=$D105)*1)&lt;COUNTA($E$6:R$6),"",INDEX(ItemCode,SMALL(IF($D105=InvoiceNo,IF(ItemCode&lt;&gt;$D$5,ROW(ItemCode)-1)),COUNTA($E$6:R$6)))),"")</f>
        <v/>
      </c>
      <c r="S105" t="str">
        <f t="array" ref="S105">IFERROR(IF(SUM((InvoiceNo=$D105)*1)&lt;COUNTA($E$6:S$6),"",INDEX(ItemCode,SMALL(IF($D105=InvoiceNo,IF(ItemCode&lt;&gt;$D$5,ROW(ItemCode)-1)),COUNTA($E$6:S$6)))),"")</f>
        <v/>
      </c>
      <c r="T105" t="str">
        <f t="array" ref="T105">IFERROR(IF(SUM((InvoiceNo=$D105)*1)&lt;COUNTA($E$6:T$6),"",INDEX(ItemCode,SMALL(IF($D105=InvoiceNo,IF(ItemCode&lt;&gt;$D$5,ROW(ItemCode)-1)),COUNTA($E$6:T$6)))),"")</f>
        <v/>
      </c>
      <c r="U105" t="str">
        <f t="array" ref="U105">IFERROR(IF(SUM((InvoiceNo=$D105)*1)&lt;COUNTA($E$6:U$6),"",INDEX(ItemCode,SMALL(IF($D105=InvoiceNo,IF(ItemCode&lt;&gt;$D$5,ROW(ItemCode)-1)),COUNTA($E$6:U$6)))),"")</f>
        <v/>
      </c>
      <c r="V105" t="str">
        <f t="array" ref="V105">IFERROR(IF(SUM((InvoiceNo=$D105)*1)&lt;COUNTA($E$6:V$6),"",INDEX(ItemCode,SMALL(IF($D105=InvoiceNo,IF(ItemCode&lt;&gt;$D$5,ROW(ItemCode)-1)),COUNTA($E$6:V$6)))),"")</f>
        <v/>
      </c>
      <c r="W105" t="str">
        <f t="array" ref="W105">IFERROR(IF(SUM((InvoiceNo=$D105)*1)&lt;COUNTA($E$6:W$6),"",INDEX(ItemCode,SMALL(IF($D105=InvoiceNo,IF(ItemCode&lt;&gt;$D$5,ROW(ItemCode)-1)),COUNTA($E$6:W$6)))),"")</f>
        <v/>
      </c>
      <c r="X105" t="str">
        <f t="array" ref="X105">IFERROR(IF(SUM((InvoiceNo=$D105)*1)&lt;COUNTA($E$6:X$6),"",INDEX(ItemCode,SMALL(IF($D105=InvoiceNo,IF(ItemCode&lt;&gt;$D$5,ROW(ItemCode)-1)),COUNTA($E$6:X$6)))),"")</f>
        <v/>
      </c>
      <c r="Y105" t="str">
        <f t="array" ref="Y105">IFERROR(IF(SUM((InvoiceNo=$D105)*1)&lt;COUNTA($E$6:Y$6),"",INDEX(ItemCode,SMALL(IF($D105=InvoiceNo,IF(ItemCode&lt;&gt;$D$5,ROW(ItemCode)-1)),COUNTA($E$6:Y$6)))),"")</f>
        <v/>
      </c>
      <c r="Z105" t="str">
        <f t="array" ref="Z105">IFERROR(IF(SUM((InvoiceNo=$D105)*1)&lt;COUNTA($E$6:Z$6),"",INDEX(ItemCode,SMALL(IF($D105=InvoiceNo,IF(ItemCode&lt;&gt;$D$5,ROW(ItemCode)-1)),COUNTA($E$6:Z$6)))),"")</f>
        <v/>
      </c>
      <c r="AA105" t="str">
        <f t="array" ref="AA105">IFERROR(IF(SUM((InvoiceNo=$D105)*1)&lt;COUNTA($E$6:AA$6),"",INDEX(ItemCode,SMALL(IF($D105=InvoiceNo,IF(ItemCode&lt;&gt;$D$5,ROW(ItemCode)-1)),COUNTA($E$6:AA$6)))),"")</f>
        <v/>
      </c>
      <c r="AB105" t="str">
        <f t="array" ref="AB105">IFERROR(IF(SUM((InvoiceNo=$D105)*1)&lt;COUNTA($E$6:AB$6),"",INDEX(ItemCode,SMALL(IF($D105=InvoiceNo,IF(ItemCode&lt;&gt;$D$5,ROW(ItemCode)-1)),COUNTA($E$6:AB$6)))),"")</f>
        <v/>
      </c>
      <c r="AC105" t="str">
        <f t="array" ref="AC105">IFERROR(IF(SUM((InvoiceNo=$D105)*1)&lt;COUNTA($E$6:AC$6),"",INDEX(ItemCode,SMALL(IF($D105=InvoiceNo,IF(ItemCode&lt;&gt;$D$5,ROW(ItemCode)-1)),COUNTA($E$6:AC$6)))),"")</f>
        <v/>
      </c>
      <c r="AD105" t="str">
        <f t="array" ref="AD105">IFERROR(IF(SUM((InvoiceNo=$D105)*1)&lt;COUNTA($E$6:AD$6),"",INDEX(ItemCode,SMALL(IF($D105=InvoiceNo,IF(ItemCode&lt;&gt;$D$5,ROW(ItemCode)-1)),COUNTA($E$6:AD$6)))),"")</f>
        <v/>
      </c>
      <c r="AE105" t="str">
        <f t="array" ref="AE105">IFERROR(IF(SUM((InvoiceNo=$D105)*1)&lt;COUNTA($E$6:AE$6),"",INDEX(ItemCode,SMALL(IF($D105=InvoiceNo,IF(ItemCode&lt;&gt;$D$5,ROW(ItemCode)-1)),COUNTA($E$6:AE$6)))),"")</f>
        <v/>
      </c>
      <c r="AF105" t="str">
        <f t="array" ref="AF105">IFERROR(IF(SUM((InvoiceNo=$D105)*1)&lt;COUNTA($E$6:AF$6),"",INDEX(ItemCode,SMALL(IF($D105=InvoiceNo,IF(ItemCode&lt;&gt;$D$5,ROW(ItemCode)-1)),COUNTA($E$6:AF$6)))),"")</f>
        <v/>
      </c>
      <c r="AG105" t="str">
        <f t="array" ref="AG105">IFERROR(IF(SUM((InvoiceNo=$D105)*1)&lt;COUNTA($E$6:AG$6),"",INDEX(ItemCode,SMALL(IF($D105=InvoiceNo,IF(ItemCode&lt;&gt;$D$5,ROW(ItemCode)-1)),COUNTA($E$6:AG$6)))),"")</f>
        <v/>
      </c>
      <c r="AH105" t="str">
        <f t="array" ref="AH105">IFERROR(IF(SUM((InvoiceNo=$D105)*1)&lt;COUNTA($E$6:AH$6),"",INDEX(ItemCode,SMALL(IF($D105=InvoiceNo,IF(ItemCode&lt;&gt;$D$5,ROW(ItemCode)-1)),COUNTA($E$6:AH$6)))),"")</f>
        <v/>
      </c>
      <c r="AI105" t="str">
        <f t="array" ref="AI105">IFERROR(IF(SUM((InvoiceNo=$D105)*1)&lt;COUNTA($E$6:AI$6),"",INDEX(ItemCode,SMALL(IF($D105=InvoiceNo,IF(ItemCode&lt;&gt;$D$5,ROW(ItemCode)-1)),COUNTA($E$6:AI$6)))),"")</f>
        <v/>
      </c>
      <c r="AJ105" t="str">
        <f t="array" ref="AJ105">IFERROR(IF(SUM((InvoiceNo=$D105)*1)&lt;COUNTA($E$6:AJ$6),"",INDEX(ItemCode,SMALL(IF($D105=InvoiceNo,IF(ItemCode&lt;&gt;$D$5,ROW(ItemCode)-1)),COUNTA($E$6:AJ$6)))),"")</f>
        <v/>
      </c>
      <c r="AK105" t="str">
        <f t="array" ref="AK105">IFERROR(IF(SUM((InvoiceNo=$D105)*1)&lt;COUNTA($E$6:AK$6),"",INDEX(ItemCode,SMALL(IF($D105=InvoiceNo,IF(ItemCode&lt;&gt;$D$5,ROW(ItemCode)-1)),COUNTA($E$6:AK$6)))),"")</f>
        <v/>
      </c>
      <c r="AL105" t="str">
        <f t="array" ref="AL105">IFERROR(IF(SUM((InvoiceNo=$D105)*1)&lt;COUNTA($E$6:AL$6),"",INDEX(ItemCode,SMALL(IF($D105=InvoiceNo,IF(ItemCode&lt;&gt;$D$5,ROW(ItemCode)-1)),COUNTA($E$6:AL$6)))),"")</f>
        <v/>
      </c>
      <c r="AM105" t="str">
        <f t="array" ref="AM105">IFERROR(IF(SUM((InvoiceNo=$D105)*1)&lt;COUNTA($E$6:AM$6),"",INDEX(ItemCode,SMALL(IF($D105=InvoiceNo,IF(ItemCode&lt;&gt;$D$5,ROW(ItemCode)-1)),COUNTA($E$6:AM$6)))),"")</f>
        <v/>
      </c>
      <c r="AN105" t="str">
        <f t="array" ref="AN105">IFERROR(IF(SUM((InvoiceNo=$D105)*1)&lt;COUNTA($E$6:AN$6),"",INDEX(ItemCode,SMALL(IF($D105=InvoiceNo,IF(ItemCode&lt;&gt;$D$5,ROW(ItemCode)-1)),COUNTA($E$6:AN$6)))),"")</f>
        <v/>
      </c>
      <c r="AO105" t="str">
        <f t="array" ref="AO105">IFERROR(IF(SUM((InvoiceNo=$D105)*1)&lt;COUNTA($E$6:AO$6),"",INDEX(ItemCode,SMALL(IF($D105=InvoiceNo,IF(ItemCode&lt;&gt;$D$5,ROW(ItemCode)-1)),COUNTA($E$6:AO$6)))),"")</f>
        <v/>
      </c>
      <c r="AP105" t="str">
        <f t="array" ref="AP105">IFERROR(IF(SUM((InvoiceNo=$D105)*1)&lt;COUNTA($E$6:AP$6),"",INDEX(ItemCode,SMALL(IF($D105=InvoiceNo,IF(ItemCode&lt;&gt;$D$5,ROW(ItemCode)-1)),COUNTA($E$6:AP$6)))),"")</f>
        <v/>
      </c>
      <c r="AQ105" t="str">
        <f t="array" ref="AQ105">IFERROR(IF(SUM((InvoiceNo=$D105)*1)&lt;COUNTA($E$6:AQ$6),"",INDEX(ItemCode,SMALL(IF($D105=InvoiceNo,IF(ItemCode&lt;&gt;$D$5,ROW(ItemCode)-1)),COUNTA($E$6:AQ$6)))),"")</f>
        <v/>
      </c>
      <c r="AR105" t="str">
        <f t="array" ref="AR105">IFERROR(IF(SUM((InvoiceNo=$D105)*1)&lt;COUNTA($E$6:AR$6),"",INDEX(ItemCode,SMALL(IF($D105=InvoiceNo,IF(ItemCode&lt;&gt;$D$5,ROW(ItemCode)-1)),COUNTA($E$6:AR$6)))),"")</f>
        <v/>
      </c>
    </row>
  </sheetData>
  <dataValidations count="1">
    <dataValidation type="list" allowBlank="1" showInputMessage="1" showErrorMessage="1" sqref="D5" xr:uid="{DA2E8886-A769-4FB2-818B-D0FC088C8EC5}">
      <formula1>Part_number</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144C-0222-476A-9E30-11C7564905F9}">
  <dimension ref="A4:H1014"/>
  <sheetViews>
    <sheetView topLeftCell="A5" workbookViewId="0">
      <selection activeCell="I8" sqref="I8"/>
    </sheetView>
  </sheetViews>
  <sheetFormatPr defaultRowHeight="14.4" x14ac:dyDescent="0.55000000000000004"/>
  <cols>
    <col min="3" max="3" width="16.47265625" customWidth="1"/>
    <col min="4" max="4" width="10.62890625" customWidth="1"/>
    <col min="5" max="5" width="9.734375" customWidth="1"/>
    <col min="7" max="7" width="22.15625" customWidth="1"/>
    <col min="8" max="8" width="32.47265625" customWidth="1"/>
  </cols>
  <sheetData>
    <row r="4" spans="1:8" x14ac:dyDescent="0.55000000000000004">
      <c r="C4" t="s">
        <v>9196</v>
      </c>
    </row>
    <row r="5" spans="1:8" x14ac:dyDescent="0.55000000000000004">
      <c r="C5" s="6" t="str">
        <f>'Model 1'!$D$5</f>
        <v>18636-112-406-N</v>
      </c>
      <c r="D5" t="s">
        <v>9201</v>
      </c>
      <c r="E5" t="s">
        <v>9198</v>
      </c>
      <c r="F5" t="s">
        <v>9151</v>
      </c>
      <c r="G5" t="s">
        <v>9200</v>
      </c>
      <c r="H5" t="s">
        <v>9153</v>
      </c>
    </row>
    <row r="6" spans="1:8" ht="61.5" customHeight="1" x14ac:dyDescent="0.55000000000000004">
      <c r="A6" s="6">
        <f>ROUND(SUMPRODUCT((Items&lt;&gt;"")/COUNTIF(Items,Items)),0)</f>
        <v>90</v>
      </c>
      <c r="C6" s="10" t="s">
        <v>9197</v>
      </c>
      <c r="D6" s="10" t="s">
        <v>9205</v>
      </c>
      <c r="E6" s="10" t="s">
        <v>9202</v>
      </c>
      <c r="F6" s="10" t="s">
        <v>9203</v>
      </c>
      <c r="G6" s="10" t="s">
        <v>9152</v>
      </c>
      <c r="H6" s="10" t="s">
        <v>9204</v>
      </c>
    </row>
    <row r="7" spans="1:8" x14ac:dyDescent="0.55000000000000004">
      <c r="A7" s="8"/>
      <c r="C7" t="str">
        <f t="array" aca="1" ref="C7" ca="1">IF(ROW(1:1)&gt;$A$6,"",INDIRECT("'Model 1'!"&amp;TEXT(MIN(IF((Items&lt;&gt;"")*(COUNTIF($C$6:C6,Items)=0),ROW('Model 1'!$E$7:$E$105)*100+COLUMN('Model 1'!$E$6:$AR$6))),"R000C00"),FALSE))</f>
        <v>QJ111SQ-1</v>
      </c>
      <c r="D7">
        <f t="array" aca="1" ref="D7" ca="1">IF($C7="","",SUM((Items=$C7)*1))</f>
        <v>9</v>
      </c>
      <c r="E7">
        <f t="array" aca="1" ref="E7" ca="1">IF($C7="","",SUM((Items=$C7)*(Unique&gt;1)*1))</f>
        <v>2</v>
      </c>
      <c r="F7">
        <f t="array" aca="1" ref="F7" ca="1">IF($C7="","",SUM((Items=$C7)*(Unique=1)*1))</f>
        <v>7</v>
      </c>
      <c r="G7" t="str">
        <f t="shared" ref="G7:G70" ca="1" si="0">IF(D7="","",INDEX(manufacturer_name,MATCH($C7,Part_number,0)))</f>
        <v>TeeJet Spray Parts</v>
      </c>
      <c r="H7" t="str">
        <f t="array" aca="1" ref="H7" ca="1">IF(C7="","",INDEX(categories,MATCH($C7,Part_number,0)))</f>
        <v>Vari-Spacing Square Clamps</v>
      </c>
    </row>
    <row r="8" spans="1:8" x14ac:dyDescent="0.55000000000000004">
      <c r="A8" s="8"/>
      <c r="C8" t="str">
        <f t="array" aca="1" ref="C8" ca="1">IF(ROW(2:2)&gt;$A$6,"",INDIRECT("'Model 1'!"&amp;TEXT(MIN(IF((Items&lt;&gt;"")*(COUNTIF($C$6:C7,Items)=0),ROW('Model 1'!$E$7:$E$105)*100+COLUMN('Model 1'!$E$6:$AR$6))),"R000C00"),FALSE))</f>
        <v>18635-111-406-N</v>
      </c>
      <c r="D8">
        <f t="array" aca="1" ref="D8" ca="1">IF($C8="","",SUM((Items=$C8)*1))</f>
        <v>20</v>
      </c>
      <c r="E8">
        <f t="array" aca="1" ref="E8" ca="1">IF($C8="","",SUM((Items=$C8)*(Unique&gt;1)*1))</f>
        <v>5</v>
      </c>
      <c r="F8">
        <f t="array" aca="1" ref="F8" ca="1">IF($C8="","",SUM((Items=$C8)*(Unique=1)*1))</f>
        <v>15</v>
      </c>
      <c r="G8" t="str">
        <f t="shared" ca="1" si="0"/>
        <v>TeeJet Spray Parts</v>
      </c>
      <c r="H8" t="str">
        <f t="array" aca="1" ref="H8" ca="1">IF(C8="","",INDEX(categories,MATCH($C8,Part_number,0)))</f>
        <v>QJ100 Nozzle Bodies</v>
      </c>
    </row>
    <row r="9" spans="1:8" x14ac:dyDescent="0.55000000000000004">
      <c r="A9" s="8"/>
      <c r="C9" t="str">
        <f t="array" aca="1" ref="C9" ca="1">IF(ROW(3:3)&gt;$A$6,"",INDIRECT("'Model 1'!"&amp;TEXT(MIN(IF((Items&lt;&gt;"")*(COUNTIF($C$6:C8,Items)=0),ROW('Model 1'!$E$7:$E$105)*100+COLUMN('Model 1'!$E$6:$AR$6))),"R000C00"),FALSE))</f>
        <v>1/4TTJ10-VP</v>
      </c>
      <c r="D9">
        <f t="array" aca="1" ref="D9" ca="1">IF($C9="","",SUM((Items=$C9)*1))</f>
        <v>1</v>
      </c>
      <c r="E9">
        <f t="array" aca="1" ref="E9" ca="1">IF($C9="","",SUM((Items=$C9)*(Unique&gt;1)*1))</f>
        <v>0</v>
      </c>
      <c r="F9">
        <f t="array" aca="1" ref="F9" ca="1">IF($C9="","",SUM((Items=$C9)*(Unique=1)*1))</f>
        <v>1</v>
      </c>
      <c r="G9" t="str">
        <f t="shared" ca="1" si="0"/>
        <v>TeeJet Spray Parts</v>
      </c>
      <c r="H9" t="str">
        <f t="shared" ref="H9:H70" ca="1" si="1">IF(C9="","",INDEX(categories,MATCH($C9,Part_number,0)))</f>
        <v>TurfJet Flat Spray Nozzles</v>
      </c>
    </row>
    <row r="10" spans="1:8" x14ac:dyDescent="0.55000000000000004">
      <c r="C10" t="str">
        <f t="array" aca="1" ref="C10" ca="1">IF(ROW(4:4)&gt;$A$6,"",INDIRECT("'Model 1'!"&amp;TEXT(MIN(IF((Items&lt;&gt;"")*(COUNTIF($C$6:C9,Items)=0),ROW('Model 1'!$E$7:$E$105)*100+COLUMN('Model 1'!$E$6:$AR$6))),"R000C00"),FALSE))</f>
        <v>QJ7421-1/2-NYB</v>
      </c>
      <c r="D10">
        <f t="array" aca="1" ref="D10" ca="1">IF($C10="","",SUM((Items=$C10)*1))</f>
        <v>1</v>
      </c>
      <c r="E10">
        <f t="array" aca="1" ref="E10" ca="1">IF($C10="","",SUM((Items=$C10)*(Unique&gt;1)*1))</f>
        <v>0</v>
      </c>
      <c r="F10">
        <f t="array" aca="1" ref="F10" ca="1">IF($C10="","",SUM((Items=$C10)*(Unique=1)*1))</f>
        <v>1</v>
      </c>
      <c r="G10" t="str">
        <f t="shared" ca="1" si="0"/>
        <v>TeeJet Spray Parts</v>
      </c>
      <c r="H10" t="str">
        <f t="shared" ca="1" si="1"/>
        <v>Single Nozzle Bodies - Wet Boom</v>
      </c>
    </row>
    <row r="11" spans="1:8" x14ac:dyDescent="0.55000000000000004">
      <c r="C11" t="str">
        <f t="array" aca="1" ref="C11" ca="1">IF(ROW(5:5)&gt;$A$6,"",INDIRECT("'Model 1'!"&amp;TEXT(MIN(IF((Items&lt;&gt;"")*(COUNTIF($C$6:C10,Items)=0),ROW('Model 1'!$E$7:$E$105)*100+COLUMN('Model 1'!$E$6:$AR$6))),"R000C00"),FALSE))</f>
        <v>4193A-PP-10-100</v>
      </c>
      <c r="D11">
        <f t="array" aca="1" ref="D11" ca="1">IF($C11="","",SUM((Items=$C11)*1))</f>
        <v>1</v>
      </c>
      <c r="E11">
        <f t="array" aca="1" ref="E11" ca="1">IF($C11="","",SUM((Items=$C11)*(Unique&gt;1)*1))</f>
        <v>0</v>
      </c>
      <c r="F11">
        <f t="array" aca="1" ref="F11" ca="1">IF($C11="","",SUM((Items=$C11)*(Unique=1)*1))</f>
        <v>1</v>
      </c>
      <c r="G11" t="str">
        <f t="shared" ca="1" si="0"/>
        <v>TeeJet Spray Parts</v>
      </c>
      <c r="H11" t="str">
        <f t="shared" ca="1" si="1"/>
        <v>Spray Tip Strainers</v>
      </c>
    </row>
    <row r="12" spans="1:8" x14ac:dyDescent="0.55000000000000004">
      <c r="C12" t="str">
        <f t="array" aca="1" ref="C12" ca="1">IF(ROW(6:6)&gt;$A$6,"",INDIRECT("'Model 1'!"&amp;TEXT(MIN(IF((Items&lt;&gt;"")*(COUNTIF($C$6:C11,Items)=0),ROW('Model 1'!$E$7:$E$105)*100+COLUMN('Model 1'!$E$6:$AR$6))),"R000C00"),FALSE))</f>
        <v>25608-1-NYR</v>
      </c>
      <c r="D12">
        <f t="array" aca="1" ref="D12" ca="1">IF($C12="","",SUM((Items=$C12)*1))</f>
        <v>2</v>
      </c>
      <c r="E12">
        <f t="array" aca="1" ref="E12" ca="1">IF($C12="","",SUM((Items=$C12)*(Unique&gt;1)*1))</f>
        <v>0</v>
      </c>
      <c r="F12">
        <f t="array" aca="1" ref="F12" ca="1">IF($C12="","",SUM((Items=$C12)*(Unique=1)*1))</f>
        <v>2</v>
      </c>
      <c r="G12" t="str">
        <f t="shared" ca="1" si="0"/>
        <v>TeeJet Spray Parts</v>
      </c>
      <c r="H12" t="str">
        <f t="shared" ca="1" si="1"/>
        <v>TeeJet Spray Tip Caps</v>
      </c>
    </row>
    <row r="13" spans="1:8" x14ac:dyDescent="0.55000000000000004">
      <c r="C13" t="str">
        <f t="array" aca="1" ref="C13" ca="1">IF(ROW(7:7)&gt;$A$6,"",INDIRECT("'Model 1'!"&amp;TEXT(MIN(IF((Items&lt;&gt;"")*(COUNTIF($C$6:C12,Items)=0),ROW('Model 1'!$E$7:$E$105)*100+COLUMN('Model 1'!$E$6:$AR$6))),"R000C00"),FALSE))</f>
        <v>XR80015VS</v>
      </c>
      <c r="D13">
        <f t="array" aca="1" ref="D13" ca="1">IF($C13="","",SUM((Items=$C13)*1))</f>
        <v>1</v>
      </c>
      <c r="E13">
        <f t="array" aca="1" ref="E13" ca="1">IF($C13="","",SUM((Items=$C13)*(Unique&gt;1)*1))</f>
        <v>0</v>
      </c>
      <c r="F13">
        <f t="array" aca="1" ref="F13" ca="1">IF($C13="","",SUM((Items=$C13)*(Unique=1)*1))</f>
        <v>1</v>
      </c>
      <c r="G13" t="str">
        <f t="shared" ca="1" si="0"/>
        <v>TeeJet Spray Parts</v>
      </c>
      <c r="H13" t="str">
        <f t="shared" ca="1" si="1"/>
        <v>XR Extended Range</v>
      </c>
    </row>
    <row r="14" spans="1:8" x14ac:dyDescent="0.55000000000000004">
      <c r="C14" t="str">
        <f t="array" aca="1" ref="C14" ca="1">IF(ROW(8:8)&gt;$A$6,"",INDIRECT("'Model 1'!"&amp;TEXT(MIN(IF((Items&lt;&gt;"")*(COUNTIF($C$6:C13,Items)=0),ROW('Model 1'!$E$7:$E$105)*100+COLUMN('Model 1'!$E$6:$AR$6))),"R000C00"),FALSE))</f>
        <v>25612-3-NYR</v>
      </c>
      <c r="D14">
        <f t="array" aca="1" ref="D14" ca="1">IF($C14="","",SUM((Items=$C14)*1))</f>
        <v>2</v>
      </c>
      <c r="E14">
        <f t="array" aca="1" ref="E14" ca="1">IF($C14="","",SUM((Items=$C14)*(Unique&gt;1)*1))</f>
        <v>1</v>
      </c>
      <c r="F14">
        <f t="array" aca="1" ref="F14" ca="1">IF($C14="","",SUM((Items=$C14)*(Unique=1)*1))</f>
        <v>1</v>
      </c>
      <c r="G14" t="str">
        <f t="shared" ca="1" si="0"/>
        <v>TeeJet Spray Parts</v>
      </c>
      <c r="H14" t="str">
        <f t="shared" ca="1" si="1"/>
        <v>TeeJet Spray Tip Caps</v>
      </c>
    </row>
    <row r="15" spans="1:8" x14ac:dyDescent="0.55000000000000004">
      <c r="C15" t="str">
        <f t="array" aca="1" ref="C15" ca="1">IF(ROW(9:9)&gt;$A$6,"",INDIRECT("'Model 1'!"&amp;TEXT(MIN(IF((Items&lt;&gt;"")*(COUNTIF($C$6:C14,Items)=0),ROW('Model 1'!$E$7:$E$105)*100+COLUMN('Model 1'!$E$6:$AR$6))),"R000C00"),FALSE))</f>
        <v>55215-50-EPR</v>
      </c>
      <c r="D15">
        <f t="array" aca="1" ref="D15" ca="1">IF($C15="","",SUM((Items=$C15)*1))</f>
        <v>6</v>
      </c>
      <c r="E15">
        <f t="array" aca="1" ref="E15" ca="1">IF($C15="","",SUM((Items=$C15)*(Unique&gt;1)*1))</f>
        <v>1</v>
      </c>
      <c r="F15">
        <f t="array" aca="1" ref="F15" ca="1">IF($C15="","",SUM((Items=$C15)*(Unique=1)*1))</f>
        <v>5</v>
      </c>
      <c r="G15" t="str">
        <f t="shared" ca="1" si="0"/>
        <v>TeeJet Spray Parts</v>
      </c>
      <c r="H15" t="str">
        <f t="shared" ca="1" si="1"/>
        <v>Spray Tip Strainers</v>
      </c>
    </row>
    <row r="16" spans="1:8" x14ac:dyDescent="0.55000000000000004">
      <c r="C16" t="str">
        <f t="array" aca="1" ref="C16" ca="1">IF(ROW(10:10)&gt;$A$6,"",INDIRECT("'Model 1'!"&amp;TEXT(MIN(IF((Items&lt;&gt;"")*(COUNTIF($C$6:C15,Items)=0),ROW('Model 1'!$E$7:$E$105)*100+COLUMN('Model 1'!$E$6:$AR$6))),"R000C00"),FALSE))</f>
        <v>AI110025-VS</v>
      </c>
      <c r="D16">
        <f t="array" aca="1" ref="D16" ca="1">IF($C16="","",SUM((Items=$C16)*1))</f>
        <v>1</v>
      </c>
      <c r="E16">
        <f t="array" aca="1" ref="E16" ca="1">IF($C16="","",SUM((Items=$C16)*(Unique&gt;1)*1))</f>
        <v>0</v>
      </c>
      <c r="F16">
        <f t="array" aca="1" ref="F16" ca="1">IF($C16="","",SUM((Items=$C16)*(Unique=1)*1))</f>
        <v>1</v>
      </c>
      <c r="G16" t="str">
        <f t="shared" ca="1" si="0"/>
        <v>TeeJet Spray Parts</v>
      </c>
      <c r="H16" t="str">
        <f t="shared" ca="1" si="1"/>
        <v>AI Air Induction</v>
      </c>
    </row>
    <row r="17" spans="3:8" x14ac:dyDescent="0.55000000000000004">
      <c r="C17" t="str">
        <f t="array" aca="1" ref="C17" ca="1">IF(ROW(11:11)&gt;$A$6,"",INDIRECT("'Model 1'!"&amp;TEXT(MIN(IF((Items&lt;&gt;"")*(COUNTIF($C$6:C16,Items)=0),ROW('Model 1'!$E$7:$E$105)*100+COLUMN('Model 1'!$E$6:$AR$6))),"R000C00"),FALSE))</f>
        <v>TXA8004VK</v>
      </c>
      <c r="D17">
        <f t="array" aca="1" ref="D17" ca="1">IF($C17="","",SUM((Items=$C17)*1))</f>
        <v>1</v>
      </c>
      <c r="E17">
        <f t="array" aca="1" ref="E17" ca="1">IF($C17="","",SUM((Items=$C17)*(Unique&gt;1)*1))</f>
        <v>0</v>
      </c>
      <c r="F17">
        <f t="array" aca="1" ref="F17" ca="1">IF($C17="","",SUM((Items=$C17)*(Unique=1)*1))</f>
        <v>1</v>
      </c>
      <c r="G17" t="str">
        <f t="shared" ca="1" si="0"/>
        <v>TBD</v>
      </c>
      <c r="H17" t="str">
        <f t="shared" ca="1" si="1"/>
        <v>TBD</v>
      </c>
    </row>
    <row r="18" spans="3:8" x14ac:dyDescent="0.55000000000000004">
      <c r="C18" t="str">
        <f t="array" aca="1" ref="C18" ca="1">IF(ROW(12:12)&gt;$A$6,"",INDIRECT("'Model 1'!"&amp;TEXT(MIN(IF((Items&lt;&gt;"")*(COUNTIF($C$6:C17,Items)=0),ROW('Model 1'!$E$7:$E$105)*100+COLUMN('Model 1'!$E$6:$AR$6))),"R000C00"),FALSE))</f>
        <v>25608-4-NYR</v>
      </c>
      <c r="D18">
        <f t="array" aca="1" ref="D18" ca="1">IF($C18="","",SUM((Items=$C18)*1))</f>
        <v>1</v>
      </c>
      <c r="E18">
        <f t="array" aca="1" ref="E18" ca="1">IF($C18="","",SUM((Items=$C18)*(Unique&gt;1)*1))</f>
        <v>0</v>
      </c>
      <c r="F18">
        <f t="array" aca="1" ref="F18" ca="1">IF($C18="","",SUM((Items=$C18)*(Unique=1)*1))</f>
        <v>1</v>
      </c>
      <c r="G18" t="str">
        <f t="shared" ca="1" si="0"/>
        <v>TBD</v>
      </c>
      <c r="H18" t="str">
        <f t="shared" ca="1" si="1"/>
        <v>TBD</v>
      </c>
    </row>
    <row r="19" spans="3:8" x14ac:dyDescent="0.55000000000000004">
      <c r="C19" t="str">
        <f t="array" aca="1" ref="C19" ca="1">IF(ROW(13:13)&gt;$A$6,"",INDIRECT("'Model 1'!"&amp;TEXT(MIN(IF((Items&lt;&gt;"")*(COUNTIF($C$6:C18,Items)=0),ROW('Model 1'!$E$7:$E$105)*100+COLUMN('Model 1'!$E$6:$AR$6))),"R000C00"),FALSE))</f>
        <v>GHMT075FPT</v>
      </c>
      <c r="D19">
        <f t="array" aca="1" ref="D19" ca="1">IF($C19="","",SUM((Items=$C19)*1))</f>
        <v>1</v>
      </c>
      <c r="E19">
        <f t="array" aca="1" ref="E19" ca="1">IF($C19="","",SUM((Items=$C19)*(Unique&gt;1)*1))</f>
        <v>0</v>
      </c>
      <c r="F19">
        <f t="array" aca="1" ref="F19" ca="1">IF($C19="","",SUM((Items=$C19)*(Unique=1)*1))</f>
        <v>1</v>
      </c>
      <c r="G19" t="str">
        <f t="shared" ca="1" si="0"/>
        <v>Banjo</v>
      </c>
      <c r="H19" t="str">
        <f t="shared" ca="1" si="1"/>
        <v>Garden Hose Fittings, Lawn &amp; Garden, Fittings, Hose and Valves</v>
      </c>
    </row>
    <row r="20" spans="3:8" x14ac:dyDescent="0.55000000000000004">
      <c r="C20" t="str">
        <f t="array" aca="1" ref="C20" ca="1">IF(ROW(14:14)&gt;$A$6,"",INDIRECT("'Model 1'!"&amp;TEXT(MIN(IF((Items&lt;&gt;"")*(COUNTIF($C$6:C19,Items)=0),ROW('Model 1'!$E$7:$E$105)*100+COLUMN('Model 1'!$E$6:$AR$6))),"R000C00"),FALSE))</f>
        <v>LSTM075-30</v>
      </c>
      <c r="D20">
        <f t="array" aca="1" ref="D20" ca="1">IF($C20="","",SUM((Items=$C20)*1))</f>
        <v>1</v>
      </c>
      <c r="E20">
        <f t="array" aca="1" ref="E20" ca="1">IF($C20="","",SUM((Items=$C20)*(Unique&gt;1)*1))</f>
        <v>0</v>
      </c>
      <c r="F20">
        <f t="array" aca="1" ref="F20" ca="1">IF($C20="","",SUM((Items=$C20)*(Unique=1)*1))</f>
        <v>1</v>
      </c>
      <c r="G20" t="str">
        <f t="shared" ca="1" si="0"/>
        <v>TBD</v>
      </c>
      <c r="H20" t="str">
        <f t="shared" ca="1" si="1"/>
        <v>TBD</v>
      </c>
    </row>
    <row r="21" spans="3:8" x14ac:dyDescent="0.55000000000000004">
      <c r="C21" t="str">
        <f t="array" aca="1" ref="C21" ca="1">IF(ROW(15:15)&gt;$A$6,"",INDIRECT("'Model 1'!"&amp;TEXT(MIN(IF((Items&lt;&gt;"")*(COUNTIF($C$6:C20,Items)=0),ROW('Model 1'!$E$7:$E$105)*100+COLUMN('Model 1'!$E$6:$AR$6))),"R000C00"),FALSE))</f>
        <v>23120-3/4-PP</v>
      </c>
      <c r="D21">
        <f t="array" aca="1" ref="D21" ca="1">IF($C21="","",SUM((Items=$C21)*1))</f>
        <v>1</v>
      </c>
      <c r="E21">
        <f t="array" aca="1" ref="E21" ca="1">IF($C21="","",SUM((Items=$C21)*(Unique&gt;1)*1))</f>
        <v>0</v>
      </c>
      <c r="F21">
        <f t="array" aca="1" ref="F21" ca="1">IF($C21="","",SUM((Items=$C21)*(Unique=1)*1))</f>
        <v>1</v>
      </c>
      <c r="G21" t="str">
        <f t="shared" ca="1" si="0"/>
        <v>TeeJet Spray Parts</v>
      </c>
      <c r="H21" t="str">
        <f t="shared" ca="1" si="1"/>
        <v>TeeJet Valves</v>
      </c>
    </row>
    <row r="22" spans="3:8" x14ac:dyDescent="0.55000000000000004">
      <c r="C22" t="str">
        <f t="array" aca="1" ref="C22" ca="1">IF(ROW(16:16)&gt;$A$6,"",INDIRECT("'Model 1'!"&amp;TEXT(MIN(IF((Items&lt;&gt;"")*(COUNTIF($C$6:C21,Items)=0),ROW('Model 1'!$E$7:$E$105)*100+COLUMN('Model 1'!$E$6:$AR$6))),"R000C00"),FALSE))</f>
        <v>XR11004-VS</v>
      </c>
      <c r="D22">
        <f t="array" aca="1" ref="D22" ca="1">IF($C22="","",SUM((Items=$C22)*1))</f>
        <v>1</v>
      </c>
      <c r="E22">
        <f t="array" aca="1" ref="E22" ca="1">IF($C22="","",SUM((Items=$C22)*(Unique&gt;1)*1))</f>
        <v>0</v>
      </c>
      <c r="F22">
        <f t="array" aca="1" ref="F22" ca="1">IF($C22="","",SUM((Items=$C22)*(Unique=1)*1))</f>
        <v>1</v>
      </c>
      <c r="G22" t="str">
        <f t="shared" ca="1" si="0"/>
        <v>TeeJet Spray Parts</v>
      </c>
      <c r="H22" t="str">
        <f t="shared" ca="1" si="1"/>
        <v>XR Extended Range</v>
      </c>
    </row>
    <row r="23" spans="3:8" x14ac:dyDescent="0.55000000000000004">
      <c r="C23" t="str">
        <f t="array" aca="1" ref="C23" ca="1">IF(ROW(17:17)&gt;$A$6,"",INDIRECT("'Model 1'!"&amp;TEXT(MIN(IF((Items&lt;&gt;"")*(COUNTIF($C$6:C22,Items)=0),ROW('Model 1'!$E$7:$E$105)*100+COLUMN('Model 1'!$E$6:$AR$6))),"R000C00"),FALSE))</f>
        <v>XR11008-VS</v>
      </c>
      <c r="D23">
        <f t="array" aca="1" ref="D23" ca="1">IF($C23="","",SUM((Items=$C23)*1))</f>
        <v>1</v>
      </c>
      <c r="E23">
        <f t="array" aca="1" ref="E23" ca="1">IF($C23="","",SUM((Items=$C23)*(Unique&gt;1)*1))</f>
        <v>0</v>
      </c>
      <c r="F23">
        <f t="array" aca="1" ref="F23" ca="1">IF($C23="","",SUM((Items=$C23)*(Unique=1)*1))</f>
        <v>1</v>
      </c>
      <c r="G23" t="str">
        <f t="shared" ca="1" si="0"/>
        <v>TeeJet Spray Parts</v>
      </c>
      <c r="H23" t="str">
        <f t="shared" ca="1" si="1"/>
        <v>XR Extended Range</v>
      </c>
    </row>
    <row r="24" spans="3:8" x14ac:dyDescent="0.55000000000000004">
      <c r="C24" t="str">
        <f t="array" aca="1" ref="C24" ca="1">IF(ROW(18:18)&gt;$A$6,"",INDIRECT("'Model 1'!"&amp;TEXT(MIN(IF((Items&lt;&gt;"")*(COUNTIF($C$6:C23,Items)=0),ROW('Model 1'!$E$7:$E$105)*100+COLUMN('Model 1'!$E$6:$AR$6))),"R000C00"),FALSE))</f>
        <v>25612-2-NYR</v>
      </c>
      <c r="D24">
        <f t="array" aca="1" ref="D24" ca="1">IF($C24="","",SUM((Items=$C24)*1))</f>
        <v>2</v>
      </c>
      <c r="E24">
        <f t="array" aca="1" ref="E24" ca="1">IF($C24="","",SUM((Items=$C24)*(Unique&gt;1)*1))</f>
        <v>1</v>
      </c>
      <c r="F24">
        <f t="array" aca="1" ref="F24" ca="1">IF($C24="","",SUM((Items=$C24)*(Unique=1)*1))</f>
        <v>1</v>
      </c>
      <c r="G24" t="str">
        <f t="shared" ca="1" si="0"/>
        <v>TeeJet Spray Parts</v>
      </c>
      <c r="H24" t="str">
        <f t="shared" ca="1" si="1"/>
        <v>TeeJet Spray Tip Caps</v>
      </c>
    </row>
    <row r="25" spans="3:8" x14ac:dyDescent="0.55000000000000004">
      <c r="C25" t="str">
        <f t="array" aca="1" ref="C25" ca="1">IF(ROW(19:19)&gt;$A$6,"",INDIRECT("'Model 1'!"&amp;TEXT(MIN(IF((Items&lt;&gt;"")*(COUNTIF($C$6:C24,Items)=0),ROW('Model 1'!$E$7:$E$105)*100+COLUMN('Model 1'!$E$6:$AR$6))),"R000C00"),FALSE))</f>
        <v>18637-113-406-N</v>
      </c>
      <c r="D25">
        <f t="array" aca="1" ref="D25" ca="1">IF($C25="","",SUM((Items=$C25)*1))</f>
        <v>7</v>
      </c>
      <c r="E25">
        <f t="array" aca="1" ref="E25" ca="1">IF($C25="","",SUM((Items=$C25)*(Unique&gt;1)*1))</f>
        <v>4</v>
      </c>
      <c r="F25">
        <f t="array" aca="1" ref="F25" ca="1">IF($C25="","",SUM((Items=$C25)*(Unique=1)*1))</f>
        <v>3</v>
      </c>
      <c r="G25" t="str">
        <f t="shared" ca="1" si="0"/>
        <v>TeeJet Spray Parts</v>
      </c>
      <c r="H25" t="str">
        <f t="shared" ca="1" si="1"/>
        <v>QJ100 Nozzle Bodies</v>
      </c>
    </row>
    <row r="26" spans="3:8" x14ac:dyDescent="0.55000000000000004">
      <c r="C26" t="str">
        <f t="array" aca="1" ref="C26" ca="1">IF(ROW(20:20)&gt;$A$6,"",INDIRECT("'Model 1'!"&amp;TEXT(MIN(IF((Items&lt;&gt;"")*(COUNTIF($C$6:C25,Items)=0),ROW('Model 1'!$E$7:$E$105)*100+COLUMN('Model 1'!$E$6:$AR$6))),"R000C00"),FALSE))</f>
        <v>23890</v>
      </c>
      <c r="D26">
        <f t="array" aca="1" ref="D26" ca="1">IF($C26="","",SUM((Items=$C26)*1))</f>
        <v>1</v>
      </c>
      <c r="E26">
        <f t="array" aca="1" ref="E26" ca="1">IF($C26="","",SUM((Items=$C26)*(Unique&gt;1)*1))</f>
        <v>0</v>
      </c>
      <c r="F26">
        <f t="array" aca="1" ref="F26" ca="1">IF($C26="","",SUM((Items=$C26)*(Unique=1)*1))</f>
        <v>1</v>
      </c>
      <c r="G26" t="str">
        <f t="shared" ca="1" si="0"/>
        <v xml:space="preserve">Miscellaneous </v>
      </c>
      <c r="H26" t="str">
        <f t="shared" ca="1" si="1"/>
        <v>Spray Tips &amp; Accessories, Spray Tip Caps &amp; Accessories, Spray Tip Calibration, Calibration Products</v>
      </c>
    </row>
    <row r="27" spans="3:8" x14ac:dyDescent="0.55000000000000004">
      <c r="C27" t="str">
        <f t="array" aca="1" ref="C27" ca="1">IF(ROW(21:21)&gt;$A$6,"",INDIRECT("'Model 1'!"&amp;TEXT(MIN(IF((Items&lt;&gt;"")*(COUNTIF($C$6:C26,Items)=0),ROW('Model 1'!$E$7:$E$105)*100+COLUMN('Model 1'!$E$6:$AR$6))),"R000C00"),FALSE))</f>
        <v>L85-038</v>
      </c>
      <c r="D27">
        <f t="array" aca="1" ref="D27" ca="1">IF($C27="","",SUM((Items=$C27)*1))</f>
        <v>5</v>
      </c>
      <c r="E27">
        <f t="array" aca="1" ref="E27" ca="1">IF($C27="","",SUM((Items=$C27)*(Unique&gt;1)*1))</f>
        <v>2</v>
      </c>
      <c r="F27">
        <f t="array" aca="1" ref="F27" ca="1">IF($C27="","",SUM((Items=$C27)*(Unique=1)*1))</f>
        <v>3</v>
      </c>
      <c r="G27" t="str">
        <f t="shared" ca="1" si="0"/>
        <v>Goodall</v>
      </c>
      <c r="H27" t="str">
        <f t="shared" ca="1" si="1"/>
        <v>Ag Spray Hose, Lawn &amp; Garden, Fittings, Hose and Valves</v>
      </c>
    </row>
    <row r="28" spans="3:8" x14ac:dyDescent="0.55000000000000004">
      <c r="C28" t="str">
        <f t="array" aca="1" ref="C28" ca="1">IF(ROW(22:22)&gt;$A$6,"",INDIRECT("'Model 1'!"&amp;TEXT(MIN(IF((Items&lt;&gt;"")*(COUNTIF($C$6:C27,Items)=0),ROW('Model 1'!$E$7:$E$105)*100+COLUMN('Model 1'!$E$6:$AR$6))),"R000C00"),FALSE))</f>
        <v>L85-050</v>
      </c>
      <c r="D28">
        <f t="array" aca="1" ref="D28" ca="1">IF($C28="","",SUM((Items=$C28)*1))</f>
        <v>2</v>
      </c>
      <c r="E28">
        <f t="array" aca="1" ref="E28" ca="1">IF($C28="","",SUM((Items=$C28)*(Unique&gt;1)*1))</f>
        <v>0</v>
      </c>
      <c r="F28">
        <f t="array" aca="1" ref="F28" ca="1">IF($C28="","",SUM((Items=$C28)*(Unique=1)*1))</f>
        <v>2</v>
      </c>
      <c r="G28" t="str">
        <f t="shared" ca="1" si="0"/>
        <v>Goodall</v>
      </c>
      <c r="H28" t="str">
        <f t="shared" ca="1" si="1"/>
        <v>Ag Spray Hose, Lawn &amp; Garden, Fittings, Hose and Valves</v>
      </c>
    </row>
    <row r="29" spans="3:8" x14ac:dyDescent="0.55000000000000004">
      <c r="C29" t="str">
        <f t="array" aca="1" ref="C29" ca="1">IF(ROW(23:23)&gt;$A$6,"",INDIRECT("'Model 1'!"&amp;TEXT(MIN(IF((Items&lt;&gt;"")*(COUNTIF($C$6:C28,Items)=0),ROW('Model 1'!$E$7:$E$105)*100+COLUMN('Model 1'!$E$6:$AR$6))),"R000C00"),FALSE))</f>
        <v>L85-075</v>
      </c>
      <c r="D29">
        <f t="array" aca="1" ref="D29" ca="1">IF($C29="","",SUM((Items=$C29)*1))</f>
        <v>1</v>
      </c>
      <c r="E29">
        <f t="array" aca="1" ref="E29" ca="1">IF($C29="","",SUM((Items=$C29)*(Unique&gt;1)*1))</f>
        <v>0</v>
      </c>
      <c r="F29">
        <f t="array" aca="1" ref="F29" ca="1">IF($C29="","",SUM((Items=$C29)*(Unique=1)*1))</f>
        <v>1</v>
      </c>
      <c r="G29" t="str">
        <f t="shared" ca="1" si="0"/>
        <v>Goodall</v>
      </c>
      <c r="H29" t="str">
        <f t="shared" ca="1" si="1"/>
        <v>Ag Spray Hose, Lawn &amp; Garden, Fittings, Hose and Valves</v>
      </c>
    </row>
    <row r="30" spans="3:8" x14ac:dyDescent="0.55000000000000004">
      <c r="C30" t="str">
        <f t="array" aca="1" ref="C30" ca="1">IF(ROW(24:24)&gt;$A$6,"",INDIRECT("'Model 1'!"&amp;TEXT(MIN(IF((Items&lt;&gt;"")*(COUNTIF($C$6:C29,Items)=0),ROW('Model 1'!$E$7:$E$105)*100+COLUMN('Model 1'!$E$6:$AR$6))),"R000C00"),FALSE))</f>
        <v>AA43L-AL8</v>
      </c>
      <c r="D30">
        <f t="array" aca="1" ref="D30" ca="1">IF($C30="","",SUM((Items=$C30)*1))</f>
        <v>1</v>
      </c>
      <c r="E30">
        <f t="array" aca="1" ref="E30" ca="1">IF($C30="","",SUM((Items=$C30)*(Unique&gt;1)*1))</f>
        <v>0</v>
      </c>
      <c r="F30">
        <f t="array" aca="1" ref="F30" ca="1">IF($C30="","",SUM((Items=$C30)*(Unique=1)*1))</f>
        <v>1</v>
      </c>
      <c r="G30" t="str">
        <f t="shared" ca="1" si="0"/>
        <v>TeeJet Spray Parts</v>
      </c>
      <c r="H30" t="str">
        <f t="shared" ca="1" si="1"/>
        <v>TeeJet Spray Guns, Lawn &amp; Garden, Spray Guns</v>
      </c>
    </row>
    <row r="31" spans="3:8" x14ac:dyDescent="0.55000000000000004">
      <c r="C31" t="str">
        <f t="array" aca="1" ref="C31" ca="1">IF(ROW(25:25)&gt;$A$6,"",INDIRECT("'Model 1'!"&amp;TEXT(MIN(IF((Items&lt;&gt;"")*(COUNTIF($C$6:C30,Items)=0),ROW('Model 1'!$E$7:$E$105)*100+COLUMN('Model 1'!$E$6:$AR$6))),"R000C00"),FALSE))</f>
        <v>CP25607-1-NY</v>
      </c>
      <c r="D31">
        <f t="array" aca="1" ref="D31" ca="1">IF($C31="","",SUM((Items=$C31)*1))</f>
        <v>1</v>
      </c>
      <c r="E31">
        <f t="array" aca="1" ref="E31" ca="1">IF($C31="","",SUM((Items=$C31)*(Unique&gt;1)*1))</f>
        <v>0</v>
      </c>
      <c r="F31">
        <f t="array" aca="1" ref="F31" ca="1">IF($C31="","",SUM((Items=$C31)*(Unique=1)*1))</f>
        <v>1</v>
      </c>
      <c r="G31" t="str">
        <f t="shared" ca="1" si="0"/>
        <v>TeeJet Spray Parts</v>
      </c>
      <c r="H31" t="str">
        <f t="shared" ca="1" si="1"/>
        <v>TeeJet Spray Tip Caps</v>
      </c>
    </row>
    <row r="32" spans="3:8" x14ac:dyDescent="0.55000000000000004">
      <c r="C32" t="str">
        <f t="array" aca="1" ref="C32" ca="1">IF(ROW(26:26)&gt;$A$6,"",INDIRECT("'Model 1'!"&amp;TEXT(MIN(IF((Items&lt;&gt;"")*(COUNTIF($C$6:C31,Items)=0),ROW('Model 1'!$E$7:$E$105)*100+COLUMN('Model 1'!$E$6:$AR$6))),"R000C00"),FALSE))</f>
        <v>CP7717-2/120-VI</v>
      </c>
      <c r="D32">
        <f t="array" aca="1" ref="D32" ca="1">IF($C32="","",SUM((Items=$C32)*1))</f>
        <v>1</v>
      </c>
      <c r="E32">
        <f t="array" aca="1" ref="E32" ca="1">IF($C32="","",SUM((Items=$C32)*(Unique&gt;1)*1))</f>
        <v>0</v>
      </c>
      <c r="F32">
        <f t="array" aca="1" ref="F32" ca="1">IF($C32="","",SUM((Items=$C32)*(Unique=1)*1))</f>
        <v>1</v>
      </c>
      <c r="G32" t="str">
        <f t="shared" ca="1" si="0"/>
        <v>TeeJet Spray Parts</v>
      </c>
      <c r="H32" t="str">
        <f t="shared" ca="1" si="1"/>
        <v>Spray Tip Accessories</v>
      </c>
    </row>
    <row r="33" spans="3:8" x14ac:dyDescent="0.55000000000000004">
      <c r="C33" t="str">
        <f t="array" aca="1" ref="C33" ca="1">IF(ROW(27:27)&gt;$A$6,"",INDIRECT("'Model 1'!"&amp;TEXT(MIN(IF((Items&lt;&gt;"")*(COUNTIF($C$6:C32,Items)=0),ROW('Model 1'!$E$7:$E$105)*100+COLUMN('Model 1'!$E$6:$AR$6))),"R000C00"),FALSE))</f>
        <v>CP37166-302SS</v>
      </c>
      <c r="D33">
        <f t="array" aca="1" ref="D33" ca="1">IF($C33="","",SUM((Items=$C33)*1))</f>
        <v>1</v>
      </c>
      <c r="E33">
        <f t="array" aca="1" ref="E33" ca="1">IF($C33="","",SUM((Items=$C33)*(Unique&gt;1)*1))</f>
        <v>0</v>
      </c>
      <c r="F33">
        <f t="array" aca="1" ref="F33" ca="1">IF($C33="","",SUM((Items=$C33)*(Unique=1)*1))</f>
        <v>1</v>
      </c>
      <c r="G33" t="str">
        <f t="shared" ca="1" si="0"/>
        <v>TeeJet Spray Parts</v>
      </c>
      <c r="H33" t="str">
        <f t="shared" ca="1" si="1"/>
        <v>Spray Tip Accessories</v>
      </c>
    </row>
    <row r="34" spans="3:8" x14ac:dyDescent="0.55000000000000004">
      <c r="C34" t="str">
        <f t="array" aca="1" ref="C34" ca="1">IF(ROW(28:28)&gt;$A$6,"",INDIRECT("'Model 1'!"&amp;TEXT(MIN(IF((Items&lt;&gt;"")*(COUNTIF($C$6:C33,Items)=0),ROW('Model 1'!$E$7:$E$105)*100+COLUMN('Model 1'!$E$6:$AR$6))),"R000C00"),FALSE))</f>
        <v>CP19438-EPR</v>
      </c>
      <c r="D34">
        <f t="array" aca="1" ref="D34" ca="1">IF($C34="","",SUM((Items=$C34)*1))</f>
        <v>6</v>
      </c>
      <c r="E34">
        <f t="array" aca="1" ref="E34" ca="1">IF($C34="","",SUM((Items=$C34)*(Unique&gt;1)*1))</f>
        <v>2</v>
      </c>
      <c r="F34">
        <f t="array" aca="1" ref="F34" ca="1">IF($C34="","",SUM((Items=$C34)*(Unique=1)*1))</f>
        <v>4</v>
      </c>
      <c r="G34" t="str">
        <f t="shared" ca="1" si="0"/>
        <v>TeeJet Spray Parts</v>
      </c>
      <c r="H34" t="str">
        <f t="shared" ca="1" si="1"/>
        <v>Spray Tip Accessories</v>
      </c>
    </row>
    <row r="35" spans="3:8" x14ac:dyDescent="0.55000000000000004">
      <c r="C35" t="str">
        <f t="array" aca="1" ref="C35" ca="1">IF(ROW(29:29)&gt;$A$6,"",INDIRECT("'Model 1'!"&amp;TEXT(MIN(IF((Items&lt;&gt;"")*(COUNTIF($C$6:C34,Items)=0),ROW('Model 1'!$E$7:$E$105)*100+COLUMN('Model 1'!$E$6:$AR$6))),"R000C00"),FALSE))</f>
        <v>CP18999-EPR</v>
      </c>
      <c r="D35">
        <f t="array" aca="1" ref="D35" ca="1">IF($C35="","",SUM((Items=$C35)*1))</f>
        <v>4</v>
      </c>
      <c r="E35">
        <f t="array" aca="1" ref="E35" ca="1">IF($C35="","",SUM((Items=$C35)*(Unique&gt;1)*1))</f>
        <v>2</v>
      </c>
      <c r="F35">
        <f t="array" aca="1" ref="F35" ca="1">IF($C35="","",SUM((Items=$C35)*(Unique=1)*1))</f>
        <v>2</v>
      </c>
      <c r="G35" t="str">
        <f t="shared" ca="1" si="0"/>
        <v>TeeJet Spray Parts</v>
      </c>
      <c r="H35" t="str">
        <f t="shared" ca="1" si="1"/>
        <v>Spray Tip Accessories</v>
      </c>
    </row>
    <row r="36" spans="3:8" x14ac:dyDescent="0.55000000000000004">
      <c r="C36" t="str">
        <f t="array" aca="1" ref="C36" ca="1">IF(ROW(30:30)&gt;$A$6,"",INDIRECT("'Model 1'!"&amp;TEXT(MIN(IF((Items&lt;&gt;"")*(COUNTIF($C$6:C35,Items)=0),ROW('Model 1'!$E$7:$E$105)*100+COLUMN('Model 1'!$E$6:$AR$6))),"R000C00"),FALSE))</f>
        <v>22W11MF64</v>
      </c>
      <c r="D36">
        <f t="array" aca="1" ref="D36" ca="1">IF($C36="","",SUM((Items=$C36)*1))</f>
        <v>1</v>
      </c>
      <c r="E36">
        <f t="array" aca="1" ref="E36" ca="1">IF($C36="","",SUM((Items=$C36)*(Unique&gt;1)*1))</f>
        <v>0</v>
      </c>
      <c r="F36">
        <f t="array" aca="1" ref="F36" ca="1">IF($C36="","",SUM((Items=$C36)*(Unique=1)*1))</f>
        <v>1</v>
      </c>
      <c r="G36" t="str">
        <f t="shared" ca="1" si="0"/>
        <v>Hypro</v>
      </c>
      <c r="H36" t="str">
        <f t="shared" ca="1" si="1"/>
        <v>Spray Tip Accessories</v>
      </c>
    </row>
    <row r="37" spans="3:8" x14ac:dyDescent="0.55000000000000004">
      <c r="C37" t="str">
        <f t="array" aca="1" ref="C37" ca="1">IF(ROW(31:31)&gt;$A$6,"",INDIRECT("'Model 1'!"&amp;TEXT(MIN(IF((Items&lt;&gt;"")*(COUNTIF($C$6:C36,Items)=0),ROW('Model 1'!$E$7:$E$105)*100+COLUMN('Model 1'!$E$6:$AR$6))),"R000C00"),FALSE))</f>
        <v>19845-25-PP</v>
      </c>
      <c r="D37">
        <f t="array" aca="1" ref="D37" ca="1">IF($C37="","",SUM((Items=$C37)*1))</f>
        <v>4</v>
      </c>
      <c r="E37">
        <f t="array" aca="1" ref="E37" ca="1">IF($C37="","",SUM((Items=$C37)*(Unique&gt;1)*1))</f>
        <v>3</v>
      </c>
      <c r="F37">
        <f t="array" aca="1" ref="F37" ca="1">IF($C37="","",SUM((Items=$C37)*(Unique=1)*1))</f>
        <v>1</v>
      </c>
      <c r="G37" t="str">
        <f t="shared" ca="1" si="0"/>
        <v>TeeJet Spray Parts</v>
      </c>
      <c r="H37" t="str">
        <f t="shared" ca="1" si="1"/>
        <v>Spray Tip Strainers</v>
      </c>
    </row>
    <row r="38" spans="3:8" x14ac:dyDescent="0.55000000000000004">
      <c r="C38" t="str">
        <f t="array" aca="1" ref="C38" ca="1">IF(ROW(32:32)&gt;$A$6,"",INDIRECT("'Model 1'!"&amp;TEXT(MIN(IF((Items&lt;&gt;"")*(COUNTIF($C$6:C37,Items)=0),ROW('Model 1'!$E$7:$E$105)*100+COLUMN('Model 1'!$E$6:$AR$6))),"R000C00"),FALSE))</f>
        <v>8000-543-236</v>
      </c>
      <c r="D38">
        <f t="array" aca="1" ref="D38" ca="1">IF($C38="","",SUM((Items=$C38)*1))</f>
        <v>1</v>
      </c>
      <c r="E38">
        <f t="array" aca="1" ref="E38" ca="1">IF($C38="","",SUM((Items=$C38)*(Unique&gt;1)*1))</f>
        <v>0</v>
      </c>
      <c r="F38">
        <f t="array" aca="1" ref="F38" ca="1">IF($C38="","",SUM((Items=$C38)*(Unique=1)*1))</f>
        <v>1</v>
      </c>
      <c r="G38" t="str">
        <f t="shared" ca="1" si="0"/>
        <v>SHURflo</v>
      </c>
      <c r="H38" t="str">
        <f t="shared" ca="1" si="1"/>
        <v>SHURflo Transfer Pumps, Shurflo Pumps, Lawn &amp; Garden, Spot Sprayer Pumps</v>
      </c>
    </row>
    <row r="39" spans="3:8" x14ac:dyDescent="0.55000000000000004">
      <c r="C39" t="str">
        <f t="array" aca="1" ref="C39" ca="1">IF(ROW(33:33)&gt;$A$6,"",INDIRECT("'Model 1'!"&amp;TEXT(MIN(IF((Items&lt;&gt;"")*(COUNTIF($C$6:C38,Items)=0),ROW('Model 1'!$E$7:$E$105)*100+COLUMN('Model 1'!$E$6:$AR$6))),"R000C00"),FALSE))</f>
        <v>TP8001VS</v>
      </c>
      <c r="D39">
        <f t="array" aca="1" ref="D39" ca="1">IF($C39="","",SUM((Items=$C39)*1))</f>
        <v>1</v>
      </c>
      <c r="E39">
        <f t="array" aca="1" ref="E39" ca="1">IF($C39="","",SUM((Items=$C39)*(Unique&gt;1)*1))</f>
        <v>0</v>
      </c>
      <c r="F39">
        <f t="array" aca="1" ref="F39" ca="1">IF($C39="","",SUM((Items=$C39)*(Unique=1)*1))</f>
        <v>1</v>
      </c>
      <c r="G39" t="str">
        <f t="shared" ca="1" si="0"/>
        <v>TeeJet Spray Parts</v>
      </c>
      <c r="H39" t="str">
        <f t="shared" ca="1" si="1"/>
        <v>TP TeeJet, VisiFlo Flat Spray Tips</v>
      </c>
    </row>
    <row r="40" spans="3:8" x14ac:dyDescent="0.55000000000000004">
      <c r="C40" t="str">
        <f t="array" aca="1" ref="C40" ca="1">IF(ROW(34:34)&gt;$A$6,"",INDIRECT("'Model 1'!"&amp;TEXT(MIN(IF((Items&lt;&gt;"")*(COUNTIF($C$6:C39,Items)=0),ROW('Model 1'!$E$7:$E$105)*100+COLUMN('Model 1'!$E$6:$AR$6))),"R000C00"),FALSE))</f>
        <v>12690-1/2-NYB</v>
      </c>
      <c r="D40">
        <f t="array" aca="1" ref="D40" ca="1">IF($C40="","",SUM((Items=$C40)*1))</f>
        <v>1</v>
      </c>
      <c r="E40">
        <f t="array" aca="1" ref="E40" ca="1">IF($C40="","",SUM((Items=$C40)*(Unique&gt;1)*1))</f>
        <v>0</v>
      </c>
      <c r="F40">
        <f t="array" aca="1" ref="F40" ca="1">IF($C40="","",SUM((Items=$C40)*(Unique=1)*1))</f>
        <v>1</v>
      </c>
      <c r="G40" t="str">
        <f t="shared" ca="1" si="0"/>
        <v>TeeJet Spray Parts</v>
      </c>
      <c r="H40" t="str">
        <f t="shared" ca="1" si="1"/>
        <v>TeeJet Valves, Lawn &amp; Garden, Fittings, Hose and Valves</v>
      </c>
    </row>
    <row r="41" spans="3:8" x14ac:dyDescent="0.55000000000000004">
      <c r="C41" t="str">
        <f t="array" aca="1" ref="C41" ca="1">IF(ROW(35:35)&gt;$A$6,"",INDIRECT("'Model 1'!"&amp;TEXT(MIN(IF((Items&lt;&gt;"")*(COUNTIF($C$6:C40,Items)=0),ROW('Model 1'!$E$7:$E$105)*100+COLUMN('Model 1'!$E$6:$AR$6))),"R000C00"),FALSE))</f>
        <v>AA122-1/2-NYC-5</v>
      </c>
      <c r="D41">
        <f t="array" aca="1" ref="D41" ca="1">IF($C41="","",SUM((Items=$C41)*1))</f>
        <v>1</v>
      </c>
      <c r="E41">
        <f t="array" aca="1" ref="E41" ca="1">IF($C41="","",SUM((Items=$C41)*(Unique&gt;1)*1))</f>
        <v>0</v>
      </c>
      <c r="F41">
        <f t="array" aca="1" ref="F41" ca="1">IF($C41="","",SUM((Items=$C41)*(Unique=1)*1))</f>
        <v>1</v>
      </c>
      <c r="G41" t="str">
        <f t="shared" ca="1" si="0"/>
        <v>TBD</v>
      </c>
      <c r="H41" t="str">
        <f t="shared" ca="1" si="1"/>
        <v>TBD</v>
      </c>
    </row>
    <row r="42" spans="3:8" x14ac:dyDescent="0.55000000000000004">
      <c r="C42" t="str">
        <f t="array" aca="1" ref="C42" ca="1">IF(ROW(36:36)&gt;$A$6,"",INDIRECT("'Model 1'!"&amp;TEXT(MIN(IF((Items&lt;&gt;"")*(COUNTIF($C$6:C41,Items)=0),ROW('Model 1'!$E$7:$E$105)*100+COLUMN('Model 1'!$E$6:$AR$6))),"R000C00"),FALSE))</f>
        <v>55215-100-EPR</v>
      </c>
      <c r="D42">
        <f t="array" aca="1" ref="D42" ca="1">IF($C42="","",SUM((Items=$C42)*1))</f>
        <v>2</v>
      </c>
      <c r="E42">
        <f t="array" aca="1" ref="E42" ca="1">IF($C42="","",SUM((Items=$C42)*(Unique&gt;1)*1))</f>
        <v>1</v>
      </c>
      <c r="F42">
        <f t="array" aca="1" ref="F42" ca="1">IF($C42="","",SUM((Items=$C42)*(Unique=1)*1))</f>
        <v>1</v>
      </c>
      <c r="G42" t="str">
        <f t="shared" ca="1" si="0"/>
        <v>TeeJet Spray Parts</v>
      </c>
      <c r="H42" t="str">
        <f t="shared" ca="1" si="1"/>
        <v>Spray Tip Strainers</v>
      </c>
    </row>
    <row r="43" spans="3:8" x14ac:dyDescent="0.55000000000000004">
      <c r="C43" t="str">
        <f t="array" aca="1" ref="C43" ca="1">IF(ROW(37:37)&gt;$A$6,"",INDIRECT("'Model 1'!"&amp;TEXT(MIN(IF((Items&lt;&gt;"")*(COUNTIF($C$6:C42,Items)=0),ROW('Model 1'!$E$7:$E$105)*100+COLUMN('Model 1'!$E$6:$AR$6))),"R000C00"),FALSE))</f>
        <v>TT11002-VP</v>
      </c>
      <c r="D43">
        <f t="array" aca="1" ref="D43" ca="1">IF($C43="","",SUM((Items=$C43)*1))</f>
        <v>3</v>
      </c>
      <c r="E43">
        <f t="array" aca="1" ref="E43" ca="1">IF($C43="","",SUM((Items=$C43)*(Unique&gt;1)*1))</f>
        <v>1</v>
      </c>
      <c r="F43">
        <f t="array" aca="1" ref="F43" ca="1">IF($C43="","",SUM((Items=$C43)*(Unique=1)*1))</f>
        <v>2</v>
      </c>
      <c r="G43" t="str">
        <f t="shared" ca="1" si="0"/>
        <v>TeeJet Spray Parts</v>
      </c>
      <c r="H43" t="str">
        <f t="shared" ca="1" si="1"/>
        <v>TT Turbo TeeJet</v>
      </c>
    </row>
    <row r="44" spans="3:8" x14ac:dyDescent="0.55000000000000004">
      <c r="C44" t="str">
        <f t="array" aca="1" ref="C44" ca="1">IF(ROW(38:38)&gt;$A$6,"",INDIRECT("'Model 1'!"&amp;TEXT(MIN(IF((Items&lt;&gt;"")*(COUNTIF($C$6:C43,Items)=0),ROW('Model 1'!$E$7:$E$105)*100+COLUMN('Model 1'!$E$6:$AR$6))),"R000C00"),FALSE))</f>
        <v>TTI110015-VP</v>
      </c>
      <c r="D44">
        <f t="array" aca="1" ref="D44" ca="1">IF($C44="","",SUM((Items=$C44)*1))</f>
        <v>1</v>
      </c>
      <c r="E44">
        <f t="array" aca="1" ref="E44" ca="1">IF($C44="","",SUM((Items=$C44)*(Unique&gt;1)*1))</f>
        <v>0</v>
      </c>
      <c r="F44">
        <f t="array" aca="1" ref="F44" ca="1">IF($C44="","",SUM((Items=$C44)*(Unique=1)*1))</f>
        <v>1</v>
      </c>
      <c r="G44" t="str">
        <f t="shared" ca="1" si="0"/>
        <v>TeeJet Spray Parts</v>
      </c>
      <c r="H44" t="str">
        <f t="shared" ca="1" si="1"/>
        <v>TTI Turbo TeeJet Induction</v>
      </c>
    </row>
    <row r="45" spans="3:8" x14ac:dyDescent="0.55000000000000004">
      <c r="C45" t="str">
        <f t="array" aca="1" ref="C45" ca="1">IF(ROW(39:39)&gt;$A$6,"",INDIRECT("'Model 1'!"&amp;TEXT(MIN(IF((Items&lt;&gt;"")*(COUNTIF($C$6:C44,Items)=0),ROW('Model 1'!$E$7:$E$105)*100+COLUMN('Model 1'!$E$6:$AR$6))),"R000C00"),FALSE))</f>
        <v>AA111SQ-1-1/4</v>
      </c>
      <c r="D45">
        <f t="array" aca="1" ref="D45" ca="1">IF($C45="","",SUM((Items=$C45)*1))</f>
        <v>2</v>
      </c>
      <c r="E45">
        <f t="array" aca="1" ref="E45" ca="1">IF($C45="","",SUM((Items=$C45)*(Unique&gt;1)*1))</f>
        <v>0</v>
      </c>
      <c r="F45">
        <f t="array" aca="1" ref="F45" ca="1">IF($C45="","",SUM((Items=$C45)*(Unique=1)*1))</f>
        <v>2</v>
      </c>
      <c r="G45" t="str">
        <f t="shared" ca="1" si="0"/>
        <v>TeeJet Spray Parts</v>
      </c>
      <c r="H45" t="str">
        <f t="shared" ca="1" si="1"/>
        <v>Square Hose Shank Clamps</v>
      </c>
    </row>
    <row r="46" spans="3:8" x14ac:dyDescent="0.55000000000000004">
      <c r="C46" t="str">
        <f t="array" aca="1" ref="C46" ca="1">IF(ROW(40:40)&gt;$A$6,"",INDIRECT("'Model 1'!"&amp;TEXT(MIN(IF((Items&lt;&gt;"")*(COUNTIF($C$6:C45,Items)=0),ROW('Model 1'!$E$7:$E$105)*100+COLUMN('Model 1'!$E$6:$AR$6))),"R000C00"),FALSE))</f>
        <v>TTI11003-VP</v>
      </c>
      <c r="D46">
        <f t="array" aca="1" ref="D46" ca="1">IF($C46="","",SUM((Items=$C46)*1))</f>
        <v>2</v>
      </c>
      <c r="E46">
        <f t="array" aca="1" ref="E46" ca="1">IF($C46="","",SUM((Items=$C46)*(Unique&gt;1)*1))</f>
        <v>0</v>
      </c>
      <c r="F46">
        <f t="array" aca="1" ref="F46" ca="1">IF($C46="","",SUM((Items=$C46)*(Unique=1)*1))</f>
        <v>2</v>
      </c>
      <c r="G46" t="str">
        <f t="shared" ca="1" si="0"/>
        <v>TeeJet Spray Parts</v>
      </c>
      <c r="H46" t="str">
        <f t="shared" ca="1" si="1"/>
        <v>TTI Turbo TeeJet Induction</v>
      </c>
    </row>
    <row r="47" spans="3:8" x14ac:dyDescent="0.55000000000000004">
      <c r="C47" t="str">
        <f t="array" aca="1" ref="C47" ca="1">IF(ROW(41:41)&gt;$A$6,"",INDIRECT("'Model 1'!"&amp;TEXT(MIN(IF((Items&lt;&gt;"")*(COUNTIF($C$6:C46,Items)=0),ROW('Model 1'!$E$7:$E$105)*100+COLUMN('Model 1'!$E$6:$AR$6))),"R000C00"),FALSE))</f>
        <v>CP18999-VI</v>
      </c>
      <c r="D47">
        <f t="array" aca="1" ref="D47" ca="1">IF($C47="","",SUM((Items=$C47)*1))</f>
        <v>1</v>
      </c>
      <c r="E47">
        <f t="array" aca="1" ref="E47" ca="1">IF($C47="","",SUM((Items=$C47)*(Unique&gt;1)*1))</f>
        <v>1</v>
      </c>
      <c r="F47">
        <f t="array" aca="1" ref="F47" ca="1">IF($C47="","",SUM((Items=$C47)*(Unique=1)*1))</f>
        <v>0</v>
      </c>
      <c r="G47" t="str">
        <f t="shared" ca="1" si="0"/>
        <v>TBD</v>
      </c>
      <c r="H47" t="str">
        <f t="shared" ca="1" si="1"/>
        <v>TBD</v>
      </c>
    </row>
    <row r="48" spans="3:8" x14ac:dyDescent="0.55000000000000004">
      <c r="C48" t="str">
        <f t="array" aca="1" ref="C48" ca="1">IF(ROW(42:42)&gt;$A$6,"",INDIRECT("'Model 1'!"&amp;TEXT(MIN(IF((Items&lt;&gt;"")*(COUNTIF($C$6:C47,Items)=0),ROW('Model 1'!$E$7:$E$105)*100+COLUMN('Model 1'!$E$6:$AR$6))),"R000C00"),FALSE))</f>
        <v>DC35</v>
      </c>
      <c r="D48">
        <f t="array" aca="1" ref="D48" ca="1">IF($C48="","",SUM((Items=$C48)*1))</f>
        <v>2</v>
      </c>
      <c r="E48">
        <f t="array" aca="1" ref="E48" ca="1">IF($C48="","",SUM((Items=$C48)*(Unique&gt;1)*1))</f>
        <v>2</v>
      </c>
      <c r="F48">
        <f t="array" aca="1" ref="F48" ca="1">IF($C48="","",SUM((Items=$C48)*(Unique=1)*1))</f>
        <v>0</v>
      </c>
      <c r="G48" t="str">
        <f t="shared" ca="1" si="0"/>
        <v>TBD</v>
      </c>
      <c r="H48" t="str">
        <f t="shared" ca="1" si="1"/>
        <v>TBD</v>
      </c>
    </row>
    <row r="49" spans="3:8" x14ac:dyDescent="0.55000000000000004">
      <c r="C49" t="str">
        <f t="array" aca="1" ref="C49" ca="1">IF(ROW(43:43)&gt;$A$6,"",INDIRECT("'Model 1'!"&amp;TEXT(MIN(IF((Items&lt;&gt;"")*(COUNTIF($C$6:C48,Items)=0),ROW('Model 1'!$E$7:$E$105)*100+COLUMN('Model 1'!$E$6:$AR$6))),"R000C00"),FALSE))</f>
        <v>D2</v>
      </c>
      <c r="D49">
        <f t="array" aca="1" ref="D49" ca="1">IF($C49="","",SUM((Items=$C49)*1))</f>
        <v>2</v>
      </c>
      <c r="E49">
        <f t="array" aca="1" ref="E49" ca="1">IF($C49="","",SUM((Items=$C49)*(Unique&gt;1)*1))</f>
        <v>2</v>
      </c>
      <c r="F49">
        <f t="array" aca="1" ref="F49" ca="1">IF($C49="","",SUM((Items=$C49)*(Unique=1)*1))</f>
        <v>0</v>
      </c>
      <c r="G49" t="str">
        <f t="shared" ca="1" si="0"/>
        <v>TBD</v>
      </c>
      <c r="H49" t="str">
        <f t="shared" ca="1" si="1"/>
        <v>TBD</v>
      </c>
    </row>
    <row r="50" spans="3:8" x14ac:dyDescent="0.55000000000000004">
      <c r="C50" t="str">
        <f t="array" aca="1" ref="C50" ca="1">IF(ROW(44:44)&gt;$A$6,"",INDIRECT("'Model 1'!"&amp;TEXT(MIN(IF((Items&lt;&gt;"")*(COUNTIF($C$6:C49,Items)=0),ROW('Model 1'!$E$7:$E$105)*100+COLUMN('Model 1'!$E$6:$AR$6))),"R000C00"),FALSE))</f>
        <v>QJ111-1</v>
      </c>
      <c r="D50">
        <f t="array" aca="1" ref="D50" ca="1">IF($C50="","",SUM((Items=$C50)*1))</f>
        <v>1</v>
      </c>
      <c r="E50">
        <f t="array" aca="1" ref="E50" ca="1">IF($C50="","",SUM((Items=$C50)*(Unique&gt;1)*1))</f>
        <v>1</v>
      </c>
      <c r="F50">
        <f t="array" aca="1" ref="F50" ca="1">IF($C50="","",SUM((Items=$C50)*(Unique=1)*1))</f>
        <v>0</v>
      </c>
      <c r="G50" t="str">
        <f t="shared" ca="1" si="0"/>
        <v>TeeJet Spray Parts</v>
      </c>
      <c r="H50" t="str">
        <f t="shared" ca="1" si="1"/>
        <v>Vari-Spacing Round Clamps</v>
      </c>
    </row>
    <row r="51" spans="3:8" x14ac:dyDescent="0.55000000000000004">
      <c r="C51" t="str">
        <f t="array" aca="1" ref="C51" ca="1">IF(ROW(45:45)&gt;$A$6,"",INDIRECT("'Model 1'!"&amp;TEXT(MIN(IF((Items&lt;&gt;"")*(COUNTIF($C$6:C50,Items)=0),ROW('Model 1'!$E$7:$E$105)*100+COLUMN('Model 1'!$E$6:$AR$6))),"R000C00"),FALSE))</f>
        <v>26278-1-NYR</v>
      </c>
      <c r="D51">
        <f t="array" aca="1" ref="D51" ca="1">IF($C51="","",SUM((Items=$C51)*1))</f>
        <v>1</v>
      </c>
      <c r="E51">
        <f t="array" aca="1" ref="E51" ca="1">IF($C51="","",SUM((Items=$C51)*(Unique&gt;1)*1))</f>
        <v>1</v>
      </c>
      <c r="F51">
        <f t="array" aca="1" ref="F51" ca="1">IF($C51="","",SUM((Items=$C51)*(Unique=1)*1))</f>
        <v>0</v>
      </c>
      <c r="G51" t="str">
        <f t="shared" ca="1" si="0"/>
        <v>TeeJet Spray Parts</v>
      </c>
      <c r="H51" t="str">
        <f t="shared" ca="1" si="1"/>
        <v>TeeJet Spray Tip Caps</v>
      </c>
    </row>
    <row r="52" spans="3:8" x14ac:dyDescent="0.55000000000000004">
      <c r="C52" t="str">
        <f t="array" aca="1" ref="C52" ca="1">IF(ROW(46:46)&gt;$A$6,"",INDIRECT("'Model 1'!"&amp;TEXT(MIN(IF((Items&lt;&gt;"")*(COUNTIF($C$6:C51,Items)=0),ROW('Model 1'!$E$7:$E$105)*100+COLUMN('Model 1'!$E$6:$AR$6))),"R000C00"),FALSE))</f>
        <v>AI11004-VS</v>
      </c>
      <c r="D52">
        <f t="array" aca="1" ref="D52" ca="1">IF($C52="","",SUM((Items=$C52)*1))</f>
        <v>1</v>
      </c>
      <c r="E52">
        <f t="array" aca="1" ref="E52" ca="1">IF($C52="","",SUM((Items=$C52)*(Unique&gt;1)*1))</f>
        <v>1</v>
      </c>
      <c r="F52">
        <f t="array" aca="1" ref="F52" ca="1">IF($C52="","",SUM((Items=$C52)*(Unique=1)*1))</f>
        <v>0</v>
      </c>
      <c r="G52" t="str">
        <f t="shared" ca="1" si="0"/>
        <v>TeeJet Spray Parts</v>
      </c>
      <c r="H52" t="str">
        <f t="shared" ca="1" si="1"/>
        <v>AI Air Induction</v>
      </c>
    </row>
    <row r="53" spans="3:8" x14ac:dyDescent="0.55000000000000004">
      <c r="C53" t="str">
        <f t="array" aca="1" ref="C53" ca="1">IF(ROW(47:47)&gt;$A$6,"",INDIRECT("'Model 1'!"&amp;TEXT(MIN(IF((Items&lt;&gt;"")*(COUNTIF($C$6:C52,Items)=0),ROW('Model 1'!$E$7:$E$105)*100+COLUMN('Model 1'!$E$6:$AR$6))),"R000C00"),FALSE))</f>
        <v>QJ111SQ-3/4</v>
      </c>
      <c r="D53">
        <f t="array" aca="1" ref="D53" ca="1">IF($C53="","",SUM((Items=$C53)*1))</f>
        <v>2</v>
      </c>
      <c r="E53">
        <f t="array" aca="1" ref="E53" ca="1">IF($C53="","",SUM((Items=$C53)*(Unique&gt;1)*1))</f>
        <v>1</v>
      </c>
      <c r="F53">
        <f t="array" aca="1" ref="F53" ca="1">IF($C53="","",SUM((Items=$C53)*(Unique=1)*1))</f>
        <v>1</v>
      </c>
      <c r="G53" t="str">
        <f t="shared" ca="1" si="0"/>
        <v>TeeJet Spray Parts</v>
      </c>
      <c r="H53" t="str">
        <f t="shared" ca="1" si="1"/>
        <v>Vari-Spacing Square Clamps</v>
      </c>
    </row>
    <row r="54" spans="3:8" x14ac:dyDescent="0.55000000000000004">
      <c r="C54" t="str">
        <f t="array" aca="1" ref="C54" ca="1">IF(ROW(48:48)&gt;$A$6,"",INDIRECT("'Model 1'!"&amp;TEXT(MIN(IF((Items&lt;&gt;"")*(COUNTIF($C$6:C53,Items)=0),ROW('Model 1'!$E$7:$E$105)*100+COLUMN('Model 1'!$E$6:$AR$6))),"R000C00"),FALSE))</f>
        <v>25612-6-NYR</v>
      </c>
      <c r="D54">
        <f t="array" aca="1" ref="D54" ca="1">IF($C54="","",SUM((Items=$C54)*1))</f>
        <v>5</v>
      </c>
      <c r="E54">
        <f t="array" aca="1" ref="E54" ca="1">IF($C54="","",SUM((Items=$C54)*(Unique&gt;1)*1))</f>
        <v>2</v>
      </c>
      <c r="F54">
        <f t="array" aca="1" ref="F54" ca="1">IF($C54="","",SUM((Items=$C54)*(Unique=1)*1))</f>
        <v>3</v>
      </c>
      <c r="G54" t="str">
        <f t="shared" ca="1" si="0"/>
        <v>TeeJet Spray Parts</v>
      </c>
      <c r="H54" t="str">
        <f t="shared" ca="1" si="1"/>
        <v>TeeJet Spray Tip Caps</v>
      </c>
    </row>
    <row r="55" spans="3:8" x14ac:dyDescent="0.55000000000000004">
      <c r="C55" t="str">
        <f t="array" aca="1" ref="C55" ca="1">IF(ROW(49:49)&gt;$A$6,"",INDIRECT("'Model 1'!"&amp;TEXT(MIN(IF((Items&lt;&gt;"")*(COUNTIF($C$6:C54,Items)=0),ROW('Model 1'!$E$7:$E$105)*100+COLUMN('Model 1'!$E$6:$AR$6))),"R000C00"),FALSE))</f>
        <v>QJ111SQ-1-1/4</v>
      </c>
      <c r="D55">
        <f t="array" aca="1" ref="D55" ca="1">IF($C55="","",SUM((Items=$C55)*1))</f>
        <v>2</v>
      </c>
      <c r="E55">
        <f t="array" aca="1" ref="E55" ca="1">IF($C55="","",SUM((Items=$C55)*(Unique&gt;1)*1))</f>
        <v>1</v>
      </c>
      <c r="F55">
        <f t="array" aca="1" ref="F55" ca="1">IF($C55="","",SUM((Items=$C55)*(Unique=1)*1))</f>
        <v>1</v>
      </c>
      <c r="G55" t="str">
        <f t="shared" ca="1" si="0"/>
        <v>TeeJet Spray Parts</v>
      </c>
      <c r="H55" t="str">
        <f t="shared" ca="1" si="1"/>
        <v>Vari-Spacing Square Clamps</v>
      </c>
    </row>
    <row r="56" spans="3:8" x14ac:dyDescent="0.55000000000000004">
      <c r="C56" t="str">
        <f t="array" aca="1" ref="C56" ca="1">IF(ROW(50:50)&gt;$A$6,"",INDIRECT("'Model 1'!"&amp;TEXT(MIN(IF((Items&lt;&gt;"")*(COUNTIF($C$6:C55,Items)=0),ROW('Model 1'!$E$7:$E$105)*100+COLUMN('Model 1'!$E$6:$AR$6))),"R000C00"),FALSE))</f>
        <v>FC-ULD120-02</v>
      </c>
      <c r="D56">
        <f t="array" aca="1" ref="D56" ca="1">IF($C56="","",SUM((Items=$C56)*1))</f>
        <v>1</v>
      </c>
      <c r="E56">
        <f t="array" aca="1" ref="E56" ca="1">IF($C56="","",SUM((Items=$C56)*(Unique&gt;1)*1))</f>
        <v>0</v>
      </c>
      <c r="F56">
        <f t="array" aca="1" ref="F56" ca="1">IF($C56="","",SUM((Items=$C56)*(Unique=1)*1))</f>
        <v>1</v>
      </c>
      <c r="G56" t="str">
        <f t="shared" ca="1" si="0"/>
        <v>Hypro</v>
      </c>
      <c r="H56" t="str">
        <f t="shared" ca="1" si="1"/>
        <v>Ultra Lo-Drift Spray Tips</v>
      </c>
    </row>
    <row r="57" spans="3:8" x14ac:dyDescent="0.55000000000000004">
      <c r="C57" t="str">
        <f t="array" aca="1" ref="C57" ca="1">IF(ROW(51:51)&gt;$A$6,"",INDIRECT("'Model 1'!"&amp;TEXT(MIN(IF((Items&lt;&gt;"")*(COUNTIF($C$6:C56,Items)=0),ROW('Model 1'!$E$7:$E$105)*100+COLUMN('Model 1'!$E$6:$AR$6))),"R000C00"),FALSE))</f>
        <v>25612-1-NYR</v>
      </c>
      <c r="D57">
        <f t="array" aca="1" ref="D57" ca="1">IF($C57="","",SUM((Items=$C57)*1))</f>
        <v>1</v>
      </c>
      <c r="E57">
        <f t="array" aca="1" ref="E57" ca="1">IF($C57="","",SUM((Items=$C57)*(Unique&gt;1)*1))</f>
        <v>1</v>
      </c>
      <c r="F57">
        <f t="array" aca="1" ref="F57" ca="1">IF($C57="","",SUM((Items=$C57)*(Unique=1)*1))</f>
        <v>0</v>
      </c>
      <c r="G57" t="str">
        <f t="shared" ca="1" si="0"/>
        <v>TeeJet Spray Parts</v>
      </c>
      <c r="H57" t="str">
        <f t="shared" ca="1" si="1"/>
        <v>TeeJet Spray Tip Caps</v>
      </c>
    </row>
    <row r="58" spans="3:8" x14ac:dyDescent="0.55000000000000004">
      <c r="C58" t="str">
        <f t="array" aca="1" ref="C58" ca="1">IF(ROW(52:52)&gt;$A$6,"",INDIRECT("'Model 1'!"&amp;TEXT(MIN(IF((Items&lt;&gt;"")*(COUNTIF($C$6:C57,Items)=0),ROW('Model 1'!$E$7:$E$105)*100+COLUMN('Model 1'!$E$6:$AR$6))),"R000C00"),FALSE))</f>
        <v>25612-4-NYR</v>
      </c>
      <c r="D58">
        <f t="array" aca="1" ref="D58" ca="1">IF($C58="","",SUM((Items=$C58)*1))</f>
        <v>2</v>
      </c>
      <c r="E58">
        <f t="array" aca="1" ref="E58" ca="1">IF($C58="","",SUM((Items=$C58)*(Unique&gt;1)*1))</f>
        <v>0</v>
      </c>
      <c r="F58">
        <f t="array" aca="1" ref="F58" ca="1">IF($C58="","",SUM((Items=$C58)*(Unique=1)*1))</f>
        <v>2</v>
      </c>
      <c r="G58" t="str">
        <f t="shared" ca="1" si="0"/>
        <v>TeeJet Spray Parts</v>
      </c>
      <c r="H58" t="str">
        <f t="shared" ca="1" si="1"/>
        <v>TeeJet Spray Tip Caps</v>
      </c>
    </row>
    <row r="59" spans="3:8" x14ac:dyDescent="0.55000000000000004">
      <c r="C59" t="str">
        <f t="array" aca="1" ref="C59" ca="1">IF(ROW(53:53)&gt;$A$6,"",INDIRECT("'Model 1'!"&amp;TEXT(MIN(IF((Items&lt;&gt;"")*(COUNTIF($C$6:C58,Items)=0),ROW('Model 1'!$E$7:$E$105)*100+COLUMN('Model 1'!$E$6:$AR$6))),"R000C00"),FALSE))</f>
        <v>QJ111-1-1/4</v>
      </c>
      <c r="D59">
        <f t="array" aca="1" ref="D59" ca="1">IF($C59="","",SUM((Items=$C59)*1))</f>
        <v>1</v>
      </c>
      <c r="E59">
        <f t="array" aca="1" ref="E59" ca="1">IF($C59="","",SUM((Items=$C59)*(Unique&gt;1)*1))</f>
        <v>0</v>
      </c>
      <c r="F59">
        <f t="array" aca="1" ref="F59" ca="1">IF($C59="","",SUM((Items=$C59)*(Unique=1)*1))</f>
        <v>1</v>
      </c>
      <c r="G59" t="str">
        <f t="shared" ca="1" si="0"/>
        <v>TeeJet Spray Parts</v>
      </c>
      <c r="H59" t="str">
        <f t="shared" ca="1" si="1"/>
        <v>Vari-Spacing Round Clamps</v>
      </c>
    </row>
    <row r="60" spans="3:8" x14ac:dyDescent="0.55000000000000004">
      <c r="C60" t="str">
        <f t="array" aca="1" ref="C60" ca="1">IF(ROW(54:54)&gt;$A$6,"",INDIRECT("'Model 1'!"&amp;TEXT(MIN(IF((Items&lt;&gt;"")*(COUNTIF($C$6:C59,Items)=0),ROW('Model 1'!$E$7:$E$105)*100+COLUMN('Model 1'!$E$6:$AR$6))),"R000C00"),FALSE))</f>
        <v>XR8004VS</v>
      </c>
      <c r="D60">
        <f t="array" aca="1" ref="D60" ca="1">IF($C60="","",SUM((Items=$C60)*1))</f>
        <v>2</v>
      </c>
      <c r="E60">
        <f t="array" aca="1" ref="E60" ca="1">IF($C60="","",SUM((Items=$C60)*(Unique&gt;1)*1))</f>
        <v>0</v>
      </c>
      <c r="F60">
        <f t="array" aca="1" ref="F60" ca="1">IF($C60="","",SUM((Items=$C60)*(Unique=1)*1))</f>
        <v>2</v>
      </c>
      <c r="G60" t="str">
        <f t="shared" ca="1" si="0"/>
        <v>TeeJet Spray Parts</v>
      </c>
      <c r="H60" t="str">
        <f t="shared" ca="1" si="1"/>
        <v>XR Extended Range</v>
      </c>
    </row>
    <row r="61" spans="3:8" x14ac:dyDescent="0.55000000000000004">
      <c r="C61" t="str">
        <f t="array" aca="1" ref="C61" ca="1">IF(ROW(55:55)&gt;$A$6,"",INDIRECT("'Model 1'!"&amp;TEXT(MIN(IF((Items&lt;&gt;"")*(COUNTIF($C$6:C60,Items)=0),ROW('Model 1'!$E$7:$E$105)*100+COLUMN('Model 1'!$E$6:$AR$6))),"R000C00"),FALSE))</f>
        <v>XR8003VS</v>
      </c>
      <c r="D61">
        <f t="array" aca="1" ref="D61" ca="1">IF($C61="","",SUM((Items=$C61)*1))</f>
        <v>2</v>
      </c>
      <c r="E61">
        <f t="array" aca="1" ref="E61" ca="1">IF($C61="","",SUM((Items=$C61)*(Unique&gt;1)*1))</f>
        <v>0</v>
      </c>
      <c r="F61">
        <f t="array" aca="1" ref="F61" ca="1">IF($C61="","",SUM((Items=$C61)*(Unique=1)*1))</f>
        <v>2</v>
      </c>
      <c r="G61" t="str">
        <f t="shared" ca="1" si="0"/>
        <v>TeeJet Spray Parts</v>
      </c>
      <c r="H61" t="str">
        <f t="shared" ca="1" si="1"/>
        <v>XR Extended Range</v>
      </c>
    </row>
    <row r="62" spans="3:8" x14ac:dyDescent="0.55000000000000004">
      <c r="C62" t="str">
        <f t="array" aca="1" ref="C62" ca="1">IF(ROW(56:56)&gt;$A$6,"",INDIRECT("'Model 1'!"&amp;TEXT(MIN(IF((Items&lt;&gt;"")*(COUNTIF($C$6:C61,Items)=0),ROW('Model 1'!$E$7:$E$105)*100+COLUMN('Model 1'!$E$6:$AR$6))),"R000C00"),FALSE))</f>
        <v>CP21953-EPR</v>
      </c>
      <c r="D62">
        <f t="array" aca="1" ref="D62" ca="1">IF($C62="","",SUM((Items=$C62)*1))</f>
        <v>1</v>
      </c>
      <c r="E62">
        <f t="array" aca="1" ref="E62" ca="1">IF($C62="","",SUM((Items=$C62)*(Unique&gt;1)*1))</f>
        <v>0</v>
      </c>
      <c r="F62">
        <f t="array" aca="1" ref="F62" ca="1">IF($C62="","",SUM((Items=$C62)*(Unique=1)*1))</f>
        <v>1</v>
      </c>
      <c r="G62" t="str">
        <f t="shared" ca="1" si="0"/>
        <v>TeeJet Spray Parts</v>
      </c>
      <c r="H62" t="str">
        <f t="shared" ca="1" si="1"/>
        <v>Spray Tip Accessories</v>
      </c>
    </row>
    <row r="63" spans="3:8" x14ac:dyDescent="0.55000000000000004">
      <c r="C63" t="str">
        <f t="array" aca="1" ref="C63" ca="1">IF(ROW(57:57)&gt;$A$6,"",INDIRECT("'Model 1'!"&amp;TEXT(MIN(IF((Items&lt;&gt;"")*(COUNTIF($C$6:C62,Items)=0),ROW('Model 1'!$E$7:$E$105)*100+COLUMN('Model 1'!$E$6:$AR$6))),"R000C00"),FALSE))</f>
        <v>XR11001VS</v>
      </c>
      <c r="D63">
        <f t="array" aca="1" ref="D63" ca="1">IF($C63="","",SUM((Items=$C63)*1))</f>
        <v>1</v>
      </c>
      <c r="E63">
        <f t="array" aca="1" ref="E63" ca="1">IF($C63="","",SUM((Items=$C63)*(Unique&gt;1)*1))</f>
        <v>0</v>
      </c>
      <c r="F63">
        <f t="array" aca="1" ref="F63" ca="1">IF($C63="","",SUM((Items=$C63)*(Unique=1)*1))</f>
        <v>1</v>
      </c>
      <c r="G63" t="str">
        <f t="shared" ca="1" si="0"/>
        <v>TBD</v>
      </c>
      <c r="H63" t="str">
        <f t="shared" ca="1" si="1"/>
        <v>TBD</v>
      </c>
    </row>
    <row r="64" spans="3:8" x14ac:dyDescent="0.55000000000000004">
      <c r="C64" t="str">
        <f t="array" aca="1" ref="C64" ca="1">IF(ROW(58:58)&gt;$A$6,"",INDIRECT("'Model 1'!"&amp;TEXT(MIN(IF((Items&lt;&gt;"")*(COUNTIF($C$6:C63,Items)=0),ROW('Model 1'!$E$7:$E$105)*100+COLUMN('Model 1'!$E$6:$AR$6))),"R000C00"),FALSE))</f>
        <v>TP11001VS</v>
      </c>
      <c r="D64">
        <f t="array" aca="1" ref="D64" ca="1">IF($C64="","",SUM((Items=$C64)*1))</f>
        <v>1</v>
      </c>
      <c r="E64">
        <f t="array" aca="1" ref="E64" ca="1">IF($C64="","",SUM((Items=$C64)*(Unique&gt;1)*1))</f>
        <v>0</v>
      </c>
      <c r="F64">
        <f t="array" aca="1" ref="F64" ca="1">IF($C64="","",SUM((Items=$C64)*(Unique=1)*1))</f>
        <v>1</v>
      </c>
      <c r="G64" t="str">
        <f t="shared" ca="1" si="0"/>
        <v>TeeJet Spray Parts</v>
      </c>
      <c r="H64" t="str">
        <f t="shared" ca="1" si="1"/>
        <v>TP TeeJet, VisiFlo Flat Spray Tips</v>
      </c>
    </row>
    <row r="65" spans="3:8" x14ac:dyDescent="0.55000000000000004">
      <c r="C65" t="str">
        <f t="array" aca="1" ref="C65" ca="1">IF(ROW(59:59)&gt;$A$6,"",INDIRECT("'Model 1'!"&amp;TEXT(MIN(IF((Items&lt;&gt;"")*(COUNTIF($C$6:C64,Items)=0),ROW('Model 1'!$E$7:$E$105)*100+COLUMN('Model 1'!$E$6:$AR$6))),"R000C00"),FALSE))</f>
        <v>25598-8-NYR</v>
      </c>
      <c r="D65">
        <f t="array" aca="1" ref="D65" ca="1">IF($C65="","",SUM((Items=$C65)*1))</f>
        <v>1</v>
      </c>
      <c r="E65">
        <f t="array" aca="1" ref="E65" ca="1">IF($C65="","",SUM((Items=$C65)*(Unique&gt;1)*1))</f>
        <v>0</v>
      </c>
      <c r="F65">
        <f t="array" aca="1" ref="F65" ca="1">IF($C65="","",SUM((Items=$C65)*(Unique=1)*1))</f>
        <v>1</v>
      </c>
      <c r="G65" t="str">
        <f t="shared" ca="1" si="0"/>
        <v>TBD</v>
      </c>
      <c r="H65" t="str">
        <f t="shared" ca="1" si="1"/>
        <v>TBD</v>
      </c>
    </row>
    <row r="66" spans="3:8" x14ac:dyDescent="0.55000000000000004">
      <c r="C66" t="str">
        <f t="array" aca="1" ref="C66" ca="1">IF(ROW(60:60)&gt;$A$6,"",INDIRECT("'Model 1'!"&amp;TEXT(MIN(IF((Items&lt;&gt;"")*(COUNTIF($C$6:C65,Items)=0),ROW('Model 1'!$E$7:$E$105)*100+COLUMN('Model 1'!$E$6:$AR$6))),"R000C00"),FALSE))</f>
        <v>6051-SS-100</v>
      </c>
      <c r="D66">
        <f t="array" aca="1" ref="D66" ca="1">IF($C66="","",SUM((Items=$C66)*1))</f>
        <v>1</v>
      </c>
      <c r="E66">
        <f t="array" aca="1" ref="E66" ca="1">IF($C66="","",SUM((Items=$C66)*(Unique&gt;1)*1))</f>
        <v>0</v>
      </c>
      <c r="F66">
        <f t="array" aca="1" ref="F66" ca="1">IF($C66="","",SUM((Items=$C66)*(Unique=1)*1))</f>
        <v>1</v>
      </c>
      <c r="G66" t="str">
        <f t="shared" ca="1" si="0"/>
        <v>TeeJet Spray Parts</v>
      </c>
      <c r="H66" t="str">
        <f t="shared" ca="1" si="1"/>
        <v>Spray Tip Strainers</v>
      </c>
    </row>
    <row r="67" spans="3:8" x14ac:dyDescent="0.55000000000000004">
      <c r="C67" t="str">
        <f t="array" aca="1" ref="C67" ca="1">IF(ROW(61:61)&gt;$A$6,"",INDIRECT("'Model 1'!"&amp;TEXT(MIN(IF((Items&lt;&gt;"")*(COUNTIF($C$6:C66,Items)=0),ROW('Model 1'!$E$7:$E$105)*100+COLUMN('Model 1'!$E$6:$AR$6))),"R000C00"),FALSE))</f>
        <v>18638-111-540-N</v>
      </c>
      <c r="D67">
        <f t="array" aca="1" ref="D67" ca="1">IF($C67="","",SUM((Items=$C67)*1))</f>
        <v>2</v>
      </c>
      <c r="E67">
        <f t="array" aca="1" ref="E67" ca="1">IF($C67="","",SUM((Items=$C67)*(Unique&gt;1)*1))</f>
        <v>0</v>
      </c>
      <c r="F67">
        <f t="array" aca="1" ref="F67" ca="1">IF($C67="","",SUM((Items=$C67)*(Unique=1)*1))</f>
        <v>2</v>
      </c>
      <c r="G67" t="str">
        <f t="shared" ca="1" si="0"/>
        <v>TeeJet Spray Parts</v>
      </c>
      <c r="H67" t="str">
        <f t="shared" ca="1" si="1"/>
        <v>QJ100 Nozzle Bodies</v>
      </c>
    </row>
    <row r="68" spans="3:8" x14ac:dyDescent="0.55000000000000004">
      <c r="C68" t="str">
        <f t="array" aca="1" ref="C68" ca="1">IF(ROW(62:62)&gt;$A$6,"",INDIRECT("'Model 1'!"&amp;TEXT(MIN(IF((Items&lt;&gt;"")*(COUNTIF($C$6:C67,Items)=0),ROW('Model 1'!$E$7:$E$105)*100+COLUMN('Model 1'!$E$6:$AR$6))),"R000C00"),FALSE))</f>
        <v>TTJ60-11006VP</v>
      </c>
      <c r="D68">
        <f t="array" aca="1" ref="D68" ca="1">IF($C68="","",SUM((Items=$C68)*1))</f>
        <v>1</v>
      </c>
      <c r="E68">
        <f t="array" aca="1" ref="E68" ca="1">IF($C68="","",SUM((Items=$C68)*(Unique&gt;1)*1))</f>
        <v>0</v>
      </c>
      <c r="F68">
        <f t="array" aca="1" ref="F68" ca="1">IF($C68="","",SUM((Items=$C68)*(Unique=1)*1))</f>
        <v>1</v>
      </c>
      <c r="G68" t="str">
        <f t="shared" ca="1" si="0"/>
        <v>TeeJet Spray Parts</v>
      </c>
      <c r="H68" t="str">
        <f t="shared" ca="1" si="1"/>
        <v>TTJ Turbo TwinJet</v>
      </c>
    </row>
    <row r="69" spans="3:8" x14ac:dyDescent="0.55000000000000004">
      <c r="C69" t="str">
        <f t="array" aca="1" ref="C69" ca="1">IF(ROW(63:63)&gt;$A$6,"",INDIRECT("'Model 1'!"&amp;TEXT(MIN(IF((Items&lt;&gt;"")*(COUNTIF($C$6:C68,Items)=0),ROW('Model 1'!$E$7:$E$105)*100+COLUMN('Model 1'!$E$6:$AR$6))),"R000C00"),FALSE))</f>
        <v>TP8002VS</v>
      </c>
      <c r="D69">
        <f t="array" aca="1" ref="D69" ca="1">IF($C69="","",SUM((Items=$C69)*1))</f>
        <v>1</v>
      </c>
      <c r="E69">
        <f t="array" aca="1" ref="E69" ca="1">IF($C69="","",SUM((Items=$C69)*(Unique&gt;1)*1))</f>
        <v>1</v>
      </c>
      <c r="F69">
        <f t="array" aca="1" ref="F69" ca="1">IF($C69="","",SUM((Items=$C69)*(Unique=1)*1))</f>
        <v>0</v>
      </c>
      <c r="G69" t="str">
        <f t="shared" ca="1" si="0"/>
        <v>TeeJet Spray Parts</v>
      </c>
      <c r="H69" t="str">
        <f t="shared" ca="1" si="1"/>
        <v>TP TeeJet, VisiFlo Flat Spray Tips</v>
      </c>
    </row>
    <row r="70" spans="3:8" x14ac:dyDescent="0.55000000000000004">
      <c r="C70" t="str">
        <f t="array" aca="1" ref="C70" ca="1">IF(ROW(64:64)&gt;$A$6,"",INDIRECT("'Model 1'!"&amp;TEXT(MIN(IF((Items&lt;&gt;"")*(COUNTIF($C$6:C69,Items)=0),ROW('Model 1'!$E$7:$E$105)*100+COLUMN('Model 1'!$E$6:$AR$6))),"R000C00"),FALSE))</f>
        <v>TP11002-VS</v>
      </c>
      <c r="D70">
        <f t="array" aca="1" ref="D70" ca="1">IF($C70="","",SUM((Items=$C70)*1))</f>
        <v>1</v>
      </c>
      <c r="E70">
        <f t="array" aca="1" ref="E70" ca="1">IF($C70="","",SUM((Items=$C70)*(Unique&gt;1)*1))</f>
        <v>0</v>
      </c>
      <c r="F70">
        <f t="array" aca="1" ref="F70" ca="1">IF($C70="","",SUM((Items=$C70)*(Unique=1)*1))</f>
        <v>1</v>
      </c>
      <c r="G70" t="str">
        <f t="shared" ca="1" si="0"/>
        <v>TeeJet Spray Parts</v>
      </c>
      <c r="H70" t="str">
        <f t="shared" ca="1" si="1"/>
        <v>TP TeeJet, VisiFlo Flat Spray Tips</v>
      </c>
    </row>
    <row r="71" spans="3:8" x14ac:dyDescent="0.55000000000000004">
      <c r="C71" t="str">
        <f t="array" aca="1" ref="C71" ca="1">IF(ROW(65:65)&gt;$A$6,"",INDIRECT("'Model 1'!"&amp;TEXT(MIN(IF((Items&lt;&gt;"")*(COUNTIF($C$6:C70,Items)=0),ROW('Model 1'!$E$7:$E$105)*100+COLUMN('Model 1'!$E$6:$AR$6))),"R000C00"),FALSE))</f>
        <v>AA111-1/2</v>
      </c>
      <c r="D71">
        <f t="array" aca="1" ref="D71" ca="1">IF($C71="","",SUM((Items=$C71)*1))</f>
        <v>1</v>
      </c>
      <c r="E71">
        <f t="array" aca="1" ref="E71" ca="1">IF($C71="","",SUM((Items=$C71)*(Unique&gt;1)*1))</f>
        <v>0</v>
      </c>
      <c r="F71">
        <f t="array" aca="1" ref="F71" ca="1">IF($C71="","",SUM((Items=$C71)*(Unique=1)*1))</f>
        <v>1</v>
      </c>
      <c r="G71" t="str">
        <f t="shared" ref="G71:G134" ca="1" si="2">IF(D71="","",INDEX(manufacturer_name,MATCH($C71,Part_number,0)))</f>
        <v>TeeJet Spray Parts</v>
      </c>
      <c r="H71" t="str">
        <f t="shared" ref="H71:H134" ca="1" si="3">IF(C71="","",INDEX(categories,MATCH($C71,Part_number,0)))</f>
        <v>Round Hose Shank Clamps</v>
      </c>
    </row>
    <row r="72" spans="3:8" x14ac:dyDescent="0.55000000000000004">
      <c r="C72" t="str">
        <f t="array" aca="1" ref="C72" ca="1">IF(ROW(66:66)&gt;$A$6,"",INDIRECT("'Model 1'!"&amp;TEXT(MIN(IF((Items&lt;&gt;"")*(COUNTIF($C$6:C71,Items)=0),ROW('Model 1'!$E$7:$E$105)*100+COLUMN('Model 1'!$E$6:$AR$6))),"R000C00"),FALSE))</f>
        <v>CP25597-6-NY</v>
      </c>
      <c r="D72">
        <f t="array" aca="1" ref="D72" ca="1">IF($C72="","",SUM((Items=$C72)*1))</f>
        <v>1</v>
      </c>
      <c r="E72">
        <f t="array" aca="1" ref="E72" ca="1">IF($C72="","",SUM((Items=$C72)*(Unique&gt;1)*1))</f>
        <v>0</v>
      </c>
      <c r="F72">
        <f t="array" aca="1" ref="F72" ca="1">IF($C72="","",SUM((Items=$C72)*(Unique=1)*1))</f>
        <v>1</v>
      </c>
      <c r="G72" t="str">
        <f t="shared" ca="1" si="2"/>
        <v>TeeJet Spray Parts</v>
      </c>
      <c r="H72" t="str">
        <f t="shared" ca="1" si="3"/>
        <v>Spray Tips &amp; Accessories, Spray Tip Caps &amp; Accessories, TeeJet Spray Tip Caps, Spray Tip Caps</v>
      </c>
    </row>
    <row r="73" spans="3:8" x14ac:dyDescent="0.55000000000000004">
      <c r="C73" t="str">
        <f t="array" aca="1" ref="C73" ca="1">IF(ROW(67:67)&gt;$A$6,"",INDIRECT("'Model 1'!"&amp;TEXT(MIN(IF((Items&lt;&gt;"")*(COUNTIF($C$6:C72,Items)=0),ROW('Model 1'!$E$7:$E$105)*100+COLUMN('Model 1'!$E$6:$AR$6))),"R000C00"),FALSE))</f>
        <v>AI11002-VS</v>
      </c>
      <c r="D73">
        <f t="array" aca="1" ref="D73" ca="1">IF($C73="","",SUM((Items=$C73)*1))</f>
        <v>1</v>
      </c>
      <c r="E73">
        <f t="array" aca="1" ref="E73" ca="1">IF($C73="","",SUM((Items=$C73)*(Unique&gt;1)*1))</f>
        <v>0</v>
      </c>
      <c r="F73">
        <f t="array" aca="1" ref="F73" ca="1">IF($C73="","",SUM((Items=$C73)*(Unique=1)*1))</f>
        <v>1</v>
      </c>
      <c r="G73" t="str">
        <f t="shared" ca="1" si="2"/>
        <v>TeeJet Spray Parts</v>
      </c>
      <c r="H73" t="str">
        <f t="shared" ca="1" si="3"/>
        <v>AI Air Induction</v>
      </c>
    </row>
    <row r="74" spans="3:8" x14ac:dyDescent="0.55000000000000004">
      <c r="C74" t="str">
        <f t="array" aca="1" ref="C74" ca="1">IF(ROW(68:68)&gt;$A$6,"",INDIRECT("'Model 1'!"&amp;TEXT(MIN(IF((Items&lt;&gt;"")*(COUNTIF($C$6:C73,Items)=0),ROW('Model 1'!$E$7:$E$105)*100+COLUMN('Model 1'!$E$6:$AR$6))),"R000C00"),FALSE))</f>
        <v>49840</v>
      </c>
      <c r="D74">
        <f t="array" aca="1" ref="D74" ca="1">IF($C74="","",SUM((Items=$C74)*1))</f>
        <v>1</v>
      </c>
      <c r="E74">
        <f t="array" aca="1" ref="E74" ca="1">IF($C74="","",SUM((Items=$C74)*(Unique&gt;1)*1))</f>
        <v>0</v>
      </c>
      <c r="F74">
        <f t="array" aca="1" ref="F74" ca="1">IF($C74="","",SUM((Items=$C74)*(Unique=1)*1))</f>
        <v>1</v>
      </c>
      <c r="G74" t="str">
        <f t="shared" ca="1" si="2"/>
        <v>Ace Pumps</v>
      </c>
      <c r="H74" t="str">
        <f t="shared" ca="1" si="3"/>
        <v>Centrifugal Pumps</v>
      </c>
    </row>
    <row r="75" spans="3:8" x14ac:dyDescent="0.55000000000000004">
      <c r="C75" t="str">
        <f t="array" aca="1" ref="C75" ca="1">IF(ROW(69:69)&gt;$A$6,"",INDIRECT("'Model 1'!"&amp;TEXT(MIN(IF((Items&lt;&gt;"")*(COUNTIF($C$6:C74,Items)=0),ROW('Model 1'!$E$7:$E$105)*100+COLUMN('Model 1'!$E$6:$AR$6))),"R000C00"),FALSE))</f>
        <v>9006C-O</v>
      </c>
      <c r="D75">
        <f t="array" aca="1" ref="D75" ca="1">IF($C75="","",SUM((Items=$C75)*1))</f>
        <v>1</v>
      </c>
      <c r="E75">
        <f t="array" aca="1" ref="E75" ca="1">IF($C75="","",SUM((Items=$C75)*(Unique&gt;1)*1))</f>
        <v>0</v>
      </c>
      <c r="F75">
        <f t="array" aca="1" ref="F75" ca="1">IF($C75="","",SUM((Items=$C75)*(Unique=1)*1))</f>
        <v>1</v>
      </c>
      <c r="G75" t="str">
        <f t="shared" ca="1" si="2"/>
        <v>Hypro</v>
      </c>
      <c r="H75" t="str">
        <f t="shared" ca="1" si="3"/>
        <v>Gear-Driven Centrifugal Pumps</v>
      </c>
    </row>
    <row r="76" spans="3:8" x14ac:dyDescent="0.55000000000000004">
      <c r="C76" t="str">
        <f t="array" aca="1" ref="C76" ca="1">IF(ROW(70:70)&gt;$A$6,"",INDIRECT("'Model 1'!"&amp;TEXT(MIN(IF((Items&lt;&gt;"")*(COUNTIF($C$6:C75,Items)=0),ROW('Model 1'!$E$7:$E$105)*100+COLUMN('Model 1'!$E$6:$AR$6))),"R000C00"),FALSE))</f>
        <v>V200FP</v>
      </c>
      <c r="D76">
        <f t="array" aca="1" ref="D76" ca="1">IF($C76="","",SUM((Items=$C76)*1))</f>
        <v>1</v>
      </c>
      <c r="E76">
        <f t="array" aca="1" ref="E76" ca="1">IF($C76="","",SUM((Items=$C76)*(Unique&gt;1)*1))</f>
        <v>0</v>
      </c>
      <c r="F76">
        <f t="array" aca="1" ref="F76" ca="1">IF($C76="","",SUM((Items=$C76)*(Unique=1)*1))</f>
        <v>1</v>
      </c>
      <c r="G76" t="str">
        <f t="shared" ca="1" si="2"/>
        <v>Banjo</v>
      </c>
      <c r="H76" t="str">
        <f t="shared" ca="1" si="3"/>
        <v>Banjo Poly Valves</v>
      </c>
    </row>
    <row r="77" spans="3:8" x14ac:dyDescent="0.55000000000000004">
      <c r="C77" t="str">
        <f t="array" aca="1" ref="C77" ca="1">IF(ROW(71:71)&gt;$A$6,"",INDIRECT("'Model 1'!"&amp;TEXT(MIN(IF((Items&lt;&gt;"")*(COUNTIF($C$6:C76,Items)=0),ROW('Model 1'!$E$7:$E$105)*100+COLUMN('Model 1'!$E$6:$AR$6))),"R000C00"),FALSE))</f>
        <v>WGGSS60</v>
      </c>
      <c r="D77">
        <f t="array" aca="1" ref="D77" ca="1">IF($C77="","",SUM((Items=$C77)*1))</f>
        <v>1</v>
      </c>
      <c r="E77">
        <f t="array" aca="1" ref="E77" ca="1">IF($C77="","",SUM((Items=$C77)*(Unique&gt;1)*1))</f>
        <v>0</v>
      </c>
      <c r="F77">
        <f t="array" aca="1" ref="F77" ca="1">IF($C77="","",SUM((Items=$C77)*(Unique=1)*1))</f>
        <v>1</v>
      </c>
      <c r="G77" t="str">
        <f t="shared" ca="1" si="2"/>
        <v>Hypro</v>
      </c>
      <c r="H77" t="str">
        <f t="shared" ca="1" si="3"/>
        <v>Liquid-Filled Gauges</v>
      </c>
    </row>
    <row r="78" spans="3:8" x14ac:dyDescent="0.55000000000000004">
      <c r="C78" t="str">
        <f t="array" aca="1" ref="C78" ca="1">IF(ROW(72:72)&gt;$A$6,"",INDIRECT("'Model 1'!"&amp;TEXT(MIN(IF((Items&lt;&gt;"")*(COUNTIF($C$6:C77,Items)=0),ROW('Model 1'!$E$7:$E$105)*100+COLUMN('Model 1'!$E$6:$AR$6))),"R000C00"),FALSE))</f>
        <v>TT11003-VP</v>
      </c>
      <c r="D78">
        <f t="array" aca="1" ref="D78" ca="1">IF($C78="","",SUM((Items=$C78)*1))</f>
        <v>1</v>
      </c>
      <c r="E78">
        <f t="array" aca="1" ref="E78" ca="1">IF($C78="","",SUM((Items=$C78)*(Unique&gt;1)*1))</f>
        <v>0</v>
      </c>
      <c r="F78">
        <f t="array" aca="1" ref="F78" ca="1">IF($C78="","",SUM((Items=$C78)*(Unique=1)*1))</f>
        <v>1</v>
      </c>
      <c r="G78" t="str">
        <f t="shared" ca="1" si="2"/>
        <v>TeeJet Spray Parts</v>
      </c>
      <c r="H78" t="str">
        <f t="shared" ca="1" si="3"/>
        <v>TT Turbo TeeJet</v>
      </c>
    </row>
    <row r="79" spans="3:8" x14ac:dyDescent="0.55000000000000004">
      <c r="C79" t="str">
        <f t="array" aca="1" ref="C79" ca="1">IF(ROW(73:73)&gt;$A$6,"",INDIRECT("'Model 1'!"&amp;TEXT(MIN(IF((Items&lt;&gt;"")*(COUNTIF($C$6:C78,Items)=0),ROW('Model 1'!$E$7:$E$105)*100+COLUMN('Model 1'!$E$6:$AR$6))),"R000C00"),FALSE))</f>
        <v>TT11004-VP</v>
      </c>
      <c r="D79">
        <f t="array" aca="1" ref="D79" ca="1">IF($C79="","",SUM((Items=$C79)*1))</f>
        <v>1</v>
      </c>
      <c r="E79">
        <f t="array" aca="1" ref="E79" ca="1">IF($C79="","",SUM((Items=$C79)*(Unique&gt;1)*1))</f>
        <v>0</v>
      </c>
      <c r="F79">
        <f t="array" aca="1" ref="F79" ca="1">IF($C79="","",SUM((Items=$C79)*(Unique=1)*1))</f>
        <v>1</v>
      </c>
      <c r="G79" t="str">
        <f t="shared" ca="1" si="2"/>
        <v>TeeJet Spray Parts</v>
      </c>
      <c r="H79" t="str">
        <f t="shared" ca="1" si="3"/>
        <v>TT Turbo TeeJet</v>
      </c>
    </row>
    <row r="80" spans="3:8" x14ac:dyDescent="0.55000000000000004">
      <c r="C80" t="str">
        <f t="array" aca="1" ref="C80" ca="1">IF(ROW(74:74)&gt;$A$6,"",INDIRECT("'Model 1'!"&amp;TEXT(MIN(IF((Items&lt;&gt;"")*(COUNTIF($C$6:C79,Items)=0),ROW('Model 1'!$E$7:$E$105)*100+COLUMN('Model 1'!$E$6:$AR$6))),"R000C00"),FALSE))</f>
        <v>98579-1-NYR</v>
      </c>
      <c r="D80">
        <f t="array" aca="1" ref="D80" ca="1">IF($C80="","",SUM((Items=$C80)*1))</f>
        <v>2</v>
      </c>
      <c r="E80">
        <f t="array" aca="1" ref="E80" ca="1">IF($C80="","",SUM((Items=$C80)*(Unique&gt;1)*1))</f>
        <v>0</v>
      </c>
      <c r="F80">
        <f t="array" aca="1" ref="F80" ca="1">IF($C80="","",SUM((Items=$C80)*(Unique=1)*1))</f>
        <v>2</v>
      </c>
      <c r="G80" t="str">
        <f t="shared" ca="1" si="2"/>
        <v>TeeJet Spray Parts</v>
      </c>
      <c r="H80" t="str">
        <f t="shared" ca="1" si="3"/>
        <v>Spray Tips &amp; Accessories, Spray Tip Caps &amp; Accessories, TeeJet Spray Tip Caps, Spray Tip Caps</v>
      </c>
    </row>
    <row r="81" spans="3:8" x14ac:dyDescent="0.55000000000000004">
      <c r="C81" t="str">
        <f t="array" aca="1" ref="C81" ca="1">IF(ROW(75:75)&gt;$A$6,"",INDIRECT("'Model 1'!"&amp;TEXT(MIN(IF((Items&lt;&gt;"")*(COUNTIF($C$6:C80,Items)=0),ROW('Model 1'!$E$7:$E$105)*100+COLUMN('Model 1'!$E$6:$AR$6))),"R000C00"),FALSE))</f>
        <v>8079-PP-50</v>
      </c>
      <c r="D81">
        <f t="array" aca="1" ref="D81" ca="1">IF($C81="","",SUM((Items=$C81)*1))</f>
        <v>1</v>
      </c>
      <c r="E81">
        <f t="array" aca="1" ref="E81" ca="1">IF($C81="","",SUM((Items=$C81)*(Unique&gt;1)*1))</f>
        <v>0</v>
      </c>
      <c r="F81">
        <f t="array" aca="1" ref="F81" ca="1">IF($C81="","",SUM((Items=$C81)*(Unique=1)*1))</f>
        <v>1</v>
      </c>
      <c r="G81" t="str">
        <f t="shared" ca="1" si="2"/>
        <v>TBD</v>
      </c>
      <c r="H81" t="str">
        <f t="shared" ca="1" si="3"/>
        <v>TBD</v>
      </c>
    </row>
    <row r="82" spans="3:8" x14ac:dyDescent="0.55000000000000004">
      <c r="C82" t="str">
        <f t="array" aca="1" ref="C82" ca="1">IF(ROW(76:76)&gt;$A$6,"",INDIRECT("'Model 1'!"&amp;TEXT(MIN(IF((Items&lt;&gt;"")*(COUNTIF($C$6:C81,Items)=0),ROW('Model 1'!$E$7:$E$105)*100+COLUMN('Model 1'!$E$6:$AR$6))),"R000C00"),FALSE))</f>
        <v>8079-PP-100</v>
      </c>
      <c r="D82">
        <f t="array" aca="1" ref="D82" ca="1">IF($C82="","",SUM((Items=$C82)*1))</f>
        <v>1</v>
      </c>
      <c r="E82">
        <f t="array" aca="1" ref="E82" ca="1">IF($C82="","",SUM((Items=$C82)*(Unique&gt;1)*1))</f>
        <v>0</v>
      </c>
      <c r="F82">
        <f t="array" aca="1" ref="F82" ca="1">IF($C82="","",SUM((Items=$C82)*(Unique=1)*1))</f>
        <v>1</v>
      </c>
      <c r="G82" t="str">
        <f t="shared" ca="1" si="2"/>
        <v>TeeJet Spray Parts</v>
      </c>
      <c r="H82" t="str">
        <f t="shared" ca="1" si="3"/>
        <v>Spray Tip Strainers</v>
      </c>
    </row>
    <row r="83" spans="3:8" x14ac:dyDescent="0.55000000000000004">
      <c r="C83" t="str">
        <f t="array" aca="1" ref="C83" ca="1">IF(ROW(77:77)&gt;$A$6,"",INDIRECT("'Model 1'!"&amp;TEXT(MIN(IF((Items&lt;&gt;"")*(COUNTIF($C$6:C82,Items)=0),ROW('Model 1'!$E$7:$E$105)*100+COLUMN('Model 1'!$E$6:$AR$6))),"R000C00"),FALSE))</f>
        <v>18639-112-540-N</v>
      </c>
      <c r="D83">
        <f t="array" aca="1" ref="D83" ca="1">IF($C83="","",SUM((Items=$C83)*1))</f>
        <v>1</v>
      </c>
      <c r="E83">
        <f t="array" aca="1" ref="E83" ca="1">IF($C83="","",SUM((Items=$C83)*(Unique&gt;1)*1))</f>
        <v>0</v>
      </c>
      <c r="F83">
        <f t="array" aca="1" ref="F83" ca="1">IF($C83="","",SUM((Items=$C83)*(Unique=1)*1))</f>
        <v>1</v>
      </c>
      <c r="G83" t="str">
        <f t="shared" ca="1" si="2"/>
        <v>TeeJet Spray Parts</v>
      </c>
      <c r="H83" t="str">
        <f t="shared" ca="1" si="3"/>
        <v>QJ100 Nozzle Bodies</v>
      </c>
    </row>
    <row r="84" spans="3:8" x14ac:dyDescent="0.55000000000000004">
      <c r="C84" t="str">
        <f t="array" aca="1" ref="C84" ca="1">IF(ROW(78:78)&gt;$A$6,"",INDIRECT("'Model 1'!"&amp;TEXT(MIN(IF((Items&lt;&gt;"")*(COUNTIF($C$6:C83,Items)=0),ROW('Model 1'!$E$7:$E$105)*100+COLUMN('Model 1'!$E$6:$AR$6))),"R000C00"),FALSE))</f>
        <v>19350-212-785-N</v>
      </c>
      <c r="D84">
        <f t="array" aca="1" ref="D84" ca="1">IF($C84="","",SUM((Items=$C84)*1))</f>
        <v>1</v>
      </c>
      <c r="E84">
        <f t="array" aca="1" ref="E84" ca="1">IF($C84="","",SUM((Items=$C84)*(Unique&gt;1)*1))</f>
        <v>0</v>
      </c>
      <c r="F84">
        <f t="array" aca="1" ref="F84" ca="1">IF($C84="","",SUM((Items=$C84)*(Unique=1)*1))</f>
        <v>1</v>
      </c>
      <c r="G84" t="str">
        <f t="shared" ca="1" si="2"/>
        <v>TeeJet Spray Parts</v>
      </c>
      <c r="H84" t="str">
        <f t="shared" ca="1" si="3"/>
        <v>QJ200 Diaphragm Check Bodies</v>
      </c>
    </row>
    <row r="85" spans="3:8" x14ac:dyDescent="0.55000000000000004">
      <c r="C85" t="str">
        <f t="array" aca="1" ref="C85" ca="1">IF(ROW(79:79)&gt;$A$6,"",INDIRECT("'Model 1'!"&amp;TEXT(MIN(IF((Items&lt;&gt;"")*(COUNTIF($C$6:C84,Items)=0),ROW('Model 1'!$E$7:$E$105)*100+COLUMN('Model 1'!$E$6:$AR$6))),"R000C00"),FALSE))</f>
        <v>19349-211-785-N</v>
      </c>
      <c r="D85">
        <f t="array" aca="1" ref="D85" ca="1">IF($C85="","",SUM((Items=$C85)*1))</f>
        <v>1</v>
      </c>
      <c r="E85">
        <f t="array" aca="1" ref="E85" ca="1">IF($C85="","",SUM((Items=$C85)*(Unique&gt;1)*1))</f>
        <v>0</v>
      </c>
      <c r="F85">
        <f t="array" aca="1" ref="F85" ca="1">IF($C85="","",SUM((Items=$C85)*(Unique=1)*1))</f>
        <v>1</v>
      </c>
      <c r="G85" t="str">
        <f t="shared" ca="1" si="2"/>
        <v>TeeJet Spray Parts</v>
      </c>
      <c r="H85" t="str">
        <f t="shared" ca="1" si="3"/>
        <v>QJ200 Diaphragm Check Bodies</v>
      </c>
    </row>
    <row r="86" spans="3:8" x14ac:dyDescent="0.55000000000000004">
      <c r="C86" t="str">
        <f t="array" aca="1" ref="C86" ca="1">IF(ROW(80:80)&gt;$A$6,"",INDIRECT("'Model 1'!"&amp;TEXT(MIN(IF((Items&lt;&gt;"")*(COUNTIF($C$6:C85,Items)=0),ROW('Model 1'!$E$7:$E$105)*100+COLUMN('Model 1'!$E$6:$AR$6))),"R000C00"),FALSE))</f>
        <v>HB038</v>
      </c>
      <c r="D86">
        <f t="array" aca="1" ref="D86" ca="1">IF($C86="","",SUM((Items=$C86)*1))</f>
        <v>1</v>
      </c>
      <c r="E86">
        <f t="array" aca="1" ref="E86" ca="1">IF($C86="","",SUM((Items=$C86)*(Unique&gt;1)*1))</f>
        <v>0</v>
      </c>
      <c r="F86">
        <f t="array" aca="1" ref="F86" ca="1">IF($C86="","",SUM((Items=$C86)*(Unique=1)*1))</f>
        <v>1</v>
      </c>
      <c r="G86" t="str">
        <f t="shared" ca="1" si="2"/>
        <v>TBD</v>
      </c>
      <c r="H86" t="str">
        <f t="shared" ca="1" si="3"/>
        <v>TBD</v>
      </c>
    </row>
    <row r="87" spans="3:8" x14ac:dyDescent="0.55000000000000004">
      <c r="C87" t="str">
        <f t="array" aca="1" ref="C87" ca="1">IF(ROW(81:81)&gt;$A$6,"",INDIRECT("'Model 1'!"&amp;TEXT(MIN(IF((Items&lt;&gt;"")*(COUNTIF($C$6:C86,Items)=0),ROW('Model 1'!$E$7:$E$105)*100+COLUMN('Model 1'!$E$6:$AR$6))),"R000C00"),FALSE))</f>
        <v>HB050</v>
      </c>
      <c r="D87">
        <f t="array" aca="1" ref="D87" ca="1">IF($C87="","",SUM((Items=$C87)*1))</f>
        <v>1</v>
      </c>
      <c r="E87">
        <f t="array" aca="1" ref="E87" ca="1">IF($C87="","",SUM((Items=$C87)*(Unique&gt;1)*1))</f>
        <v>0</v>
      </c>
      <c r="F87">
        <f t="array" aca="1" ref="F87" ca="1">IF($C87="","",SUM((Items=$C87)*(Unique=1)*1))</f>
        <v>1</v>
      </c>
      <c r="G87" t="str">
        <f t="shared" ca="1" si="2"/>
        <v>TBD</v>
      </c>
      <c r="H87" t="str">
        <f t="shared" ca="1" si="3"/>
        <v>TBD</v>
      </c>
    </row>
    <row r="88" spans="3:8" x14ac:dyDescent="0.55000000000000004">
      <c r="C88" t="str">
        <f t="array" aca="1" ref="C88" ca="1">IF(ROW(82:82)&gt;$A$6,"",INDIRECT("'Model 1'!"&amp;TEXT(MIN(IF((Items&lt;&gt;"")*(COUNTIF($C$6:C87,Items)=0),ROW('Model 1'!$E$7:$E$105)*100+COLUMN('Model 1'!$E$6:$AR$6))),"R000C00"),FALSE))</f>
        <v>AA122-1/2-PP-50</v>
      </c>
      <c r="D88">
        <f t="array" aca="1" ref="D88" ca="1">IF($C88="","",SUM((Items=$C88)*1))</f>
        <v>1</v>
      </c>
      <c r="E88">
        <f t="array" aca="1" ref="E88" ca="1">IF($C88="","",SUM((Items=$C88)*(Unique&gt;1)*1))</f>
        <v>1</v>
      </c>
      <c r="F88">
        <f t="array" aca="1" ref="F88" ca="1">IF($C88="","",SUM((Items=$C88)*(Unique=1)*1))</f>
        <v>0</v>
      </c>
      <c r="G88" t="str">
        <f t="shared" ca="1" si="2"/>
        <v>TeeJet Spray Parts</v>
      </c>
      <c r="H88" t="str">
        <f t="shared" ca="1" si="3"/>
        <v>TeeJet Line Strainers</v>
      </c>
    </row>
    <row r="89" spans="3:8" x14ac:dyDescent="0.55000000000000004">
      <c r="C89" t="str">
        <f t="array" aca="1" ref="C89" ca="1">IF(ROW(83:83)&gt;$A$6,"",INDIRECT("'Model 1'!"&amp;TEXT(MIN(IF((Items&lt;&gt;"")*(COUNTIF($C$6:C88,Items)=0),ROW('Model 1'!$E$7:$E$105)*100+COLUMN('Model 1'!$E$6:$AR$6))),"R000C00"),FALSE))</f>
        <v>QJ111SQ-1-1/4-3</v>
      </c>
      <c r="D89">
        <f t="array" aca="1" ref="D89" ca="1">IF($C89="","",SUM((Items=$C89)*1))</f>
        <v>1</v>
      </c>
      <c r="E89">
        <f t="array" aca="1" ref="E89" ca="1">IF($C89="","",SUM((Items=$C89)*(Unique&gt;1)*1))</f>
        <v>1</v>
      </c>
      <c r="F89">
        <f t="array" aca="1" ref="F89" ca="1">IF($C89="","",SUM((Items=$C89)*(Unique=1)*1))</f>
        <v>0</v>
      </c>
      <c r="G89" t="str">
        <f t="shared" ca="1" si="2"/>
        <v>TeeJet Spray Parts</v>
      </c>
      <c r="H89" t="str">
        <f t="shared" ca="1" si="3"/>
        <v>Vari-Spacing Square Clamps</v>
      </c>
    </row>
    <row r="90" spans="3:8" x14ac:dyDescent="0.55000000000000004">
      <c r="C90" t="str">
        <f t="array" aca="1" ref="C90" ca="1">IF(ROW(84:84)&gt;$A$6,"",INDIRECT("'Model 1'!"&amp;TEXT(MIN(IF((Items&lt;&gt;"")*(COUNTIF($C$6:C89,Items)=0),ROW('Model 1'!$E$7:$E$105)*100+COLUMN('Model 1'!$E$6:$AR$6))),"R000C00"),FALSE))</f>
        <v>HM038</v>
      </c>
      <c r="D90">
        <f t="array" aca="1" ref="D90" ca="1">IF($C90="","",SUM((Items=$C90)*1))</f>
        <v>1</v>
      </c>
      <c r="E90">
        <f t="array" aca="1" ref="E90" ca="1">IF($C90="","",SUM((Items=$C90)*(Unique&gt;1)*1))</f>
        <v>1</v>
      </c>
      <c r="F90">
        <f t="array" aca="1" ref="F90" ca="1">IF($C90="","",SUM((Items=$C90)*(Unique=1)*1))</f>
        <v>0</v>
      </c>
      <c r="G90" t="str">
        <f t="shared" ca="1" si="2"/>
        <v>Banjo</v>
      </c>
      <c r="H90" t="str">
        <f t="shared" ca="1" si="3"/>
        <v>Banjo Poly Valves</v>
      </c>
    </row>
    <row r="91" spans="3:8" x14ac:dyDescent="0.55000000000000004">
      <c r="C91" t="str">
        <f t="array" aca="1" ref="C91" ca="1">IF(ROW(85:85)&gt;$A$6,"",INDIRECT("'Model 1'!"&amp;TEXT(MIN(IF((Items&lt;&gt;"")*(COUNTIF($C$6:C90,Items)=0),ROW('Model 1'!$E$7:$E$105)*100+COLUMN('Model 1'!$E$6:$AR$6))),"R000C00"),FALSE))</f>
        <v>HBT038</v>
      </c>
      <c r="D91">
        <f t="array" aca="1" ref="D91" ca="1">IF($C91="","",SUM((Items=$C91)*1))</f>
        <v>1</v>
      </c>
      <c r="E91">
        <f t="array" aca="1" ref="E91" ca="1">IF($C91="","",SUM((Items=$C91)*(Unique&gt;1)*1))</f>
        <v>1</v>
      </c>
      <c r="F91">
        <f t="array" aca="1" ref="F91" ca="1">IF($C91="","",SUM((Items=$C91)*(Unique=1)*1))</f>
        <v>0</v>
      </c>
      <c r="G91" t="str">
        <f t="shared" ca="1" si="2"/>
        <v>Banjo</v>
      </c>
      <c r="H91" t="str">
        <f t="shared" ca="1" si="3"/>
        <v>Banjo Poly Valves</v>
      </c>
    </row>
    <row r="92" spans="3:8" x14ac:dyDescent="0.55000000000000004">
      <c r="C92" t="str">
        <f t="array" aca="1" ref="C92" ca="1">IF(ROW(86:86)&gt;$A$6,"",INDIRECT("'Model 1'!"&amp;TEXT(MIN(IF((Items&lt;&gt;"")*(COUNTIF($C$6:C91,Items)=0),ROW('Model 1'!$E$7:$E$105)*100+COLUMN('Model 1'!$E$6:$AR$6))),"R000C00"),FALSE))</f>
        <v>TP8006VS</v>
      </c>
      <c r="D92">
        <f t="array" aca="1" ref="D92" ca="1">IF($C92="","",SUM((Items=$C92)*1))</f>
        <v>1</v>
      </c>
      <c r="E92">
        <f t="array" aca="1" ref="E92" ca="1">IF($C92="","",SUM((Items=$C92)*(Unique&gt;1)*1))</f>
        <v>1</v>
      </c>
      <c r="F92">
        <f t="array" aca="1" ref="F92" ca="1">IF($C92="","",SUM((Items=$C92)*(Unique=1)*1))</f>
        <v>0</v>
      </c>
      <c r="G92" t="str">
        <f t="shared" ca="1" si="2"/>
        <v>TeeJet Spray Parts</v>
      </c>
      <c r="H92" t="str">
        <f t="shared" ca="1" si="3"/>
        <v>TP TeeJet, VisiFlo Flat Spray Tips</v>
      </c>
    </row>
    <row r="93" spans="3:8" x14ac:dyDescent="0.55000000000000004">
      <c r="C93" t="str">
        <f t="array" aca="1" ref="C93" ca="1">IF(ROW(87:87)&gt;$A$6,"",INDIRECT("'Model 1'!"&amp;TEXT(MIN(IF((Items&lt;&gt;"")*(COUNTIF($C$6:C92,Items)=0),ROW('Model 1'!$E$7:$E$105)*100+COLUMN('Model 1'!$E$6:$AR$6))),"R000C00"),FALSE))</f>
        <v>TT11005-VP</v>
      </c>
      <c r="D93">
        <f t="array" aca="1" ref="D93" ca="1">IF($C93="","",SUM((Items=$C93)*1))</f>
        <v>1</v>
      </c>
      <c r="E93">
        <f t="array" aca="1" ref="E93" ca="1">IF($C93="","",SUM((Items=$C93)*(Unique&gt;1)*1))</f>
        <v>1</v>
      </c>
      <c r="F93">
        <f t="array" aca="1" ref="F93" ca="1">IF($C93="","",SUM((Items=$C93)*(Unique=1)*1))</f>
        <v>0</v>
      </c>
      <c r="G93" t="str">
        <f t="shared" ca="1" si="2"/>
        <v>TeeJet Spray Parts</v>
      </c>
      <c r="H93" t="str">
        <f t="shared" ca="1" si="3"/>
        <v>TT Turbo TeeJet</v>
      </c>
    </row>
    <row r="94" spans="3:8" x14ac:dyDescent="0.55000000000000004">
      <c r="C94" t="str">
        <f t="array" aca="1" ref="C94" ca="1">IF(ROW(88:88)&gt;$A$6,"",INDIRECT("'Model 1'!"&amp;TEXT(MIN(IF((Items&lt;&gt;"")*(COUNTIF($C$6:C93,Items)=0),ROW('Model 1'!$E$7:$E$105)*100+COLUMN('Model 1'!$E$6:$AR$6))),"R000C00"),FALSE))</f>
        <v>AA18-AL2</v>
      </c>
      <c r="D94">
        <f t="array" aca="1" ref="D94" ca="1">IF($C94="","",SUM((Items=$C94)*1))</f>
        <v>1</v>
      </c>
      <c r="E94">
        <f t="array" aca="1" ref="E94" ca="1">IF($C94="","",SUM((Items=$C94)*(Unique&gt;1)*1))</f>
        <v>0</v>
      </c>
      <c r="F94">
        <f t="array" aca="1" ref="F94" ca="1">IF($C94="","",SUM((Items=$C94)*(Unique=1)*1))</f>
        <v>1</v>
      </c>
      <c r="G94" t="str">
        <f t="shared" ca="1" si="2"/>
        <v>TeeJet Spray Parts</v>
      </c>
      <c r="H94" t="str">
        <f t="shared" ca="1" si="3"/>
        <v>TeeJet Spray Guns</v>
      </c>
    </row>
    <row r="95" spans="3:8" x14ac:dyDescent="0.55000000000000004">
      <c r="C95" t="str">
        <f t="array" aca="1" ref="C95" ca="1">IF(ROW(89:89)&gt;$A$6,"",INDIRECT("'Model 1'!"&amp;TEXT(MIN(IF((Items&lt;&gt;"")*(COUNTIF($C$6:C94,Items)=0),ROW('Model 1'!$E$7:$E$105)*100+COLUMN('Model 1'!$E$6:$AR$6))),"R000C00"),FALSE))</f>
        <v>22251-311-375-N</v>
      </c>
      <c r="D95">
        <f t="array" aca="1" ref="D95" ca="1">IF($C95="","",SUM((Items=$C95)*1))</f>
        <v>1</v>
      </c>
      <c r="E95">
        <f t="array" aca="1" ref="E95" ca="1">IF($C95="","",SUM((Items=$C95)*(Unique&gt;1)*1))</f>
        <v>0</v>
      </c>
      <c r="F95">
        <f t="array" aca="1" ref="F95" ca="1">IF($C95="","",SUM((Items=$C95)*(Unique=1)*1))</f>
        <v>1</v>
      </c>
      <c r="G95" t="str">
        <f t="shared" ca="1" si="2"/>
        <v>TeeJet Spray Parts</v>
      </c>
      <c r="H95" t="str">
        <f t="shared" ca="1" si="3"/>
        <v>QJ300 Diaphragm Check Bodies</v>
      </c>
    </row>
    <row r="96" spans="3:8" x14ac:dyDescent="0.55000000000000004">
      <c r="C96" t="str">
        <f t="array" aca="1" ref="C96" ca="1">IF(ROW(90:90)&gt;$A$6,"",INDIRECT("'Model 1'!"&amp;TEXT(MIN(IF((Items&lt;&gt;"")*(COUNTIF($C$6:C95,Items)=0),ROW('Model 1'!$E$7:$E$105)*100+COLUMN('Model 1'!$E$6:$AR$6))),"R000C00"),FALSE))</f>
        <v>AI3070-02VP</v>
      </c>
      <c r="D96">
        <f t="array" aca="1" ref="D96" ca="1">IF($C96="","",SUM((Items=$C96)*1))</f>
        <v>1</v>
      </c>
      <c r="E96">
        <f t="array" aca="1" ref="E96" ca="1">IF($C96="","",SUM((Items=$C96)*(Unique&gt;1)*1))</f>
        <v>0</v>
      </c>
      <c r="F96">
        <f t="array" aca="1" ref="F96" ca="1">IF($C96="","",SUM((Items=$C96)*(Unique=1)*1))</f>
        <v>1</v>
      </c>
      <c r="G96" t="str">
        <f t="shared" ca="1" si="2"/>
        <v>TeeJet Spray Parts</v>
      </c>
      <c r="H96" t="str">
        <f t="shared" ca="1" si="3"/>
        <v>TeeJet Spray Nozzles, Spray Tips &amp; Accessories, AI Air Induction, Broadcast Spray Nozzles</v>
      </c>
    </row>
    <row r="97" spans="3:8" x14ac:dyDescent="0.55000000000000004">
      <c r="C97" t="str">
        <f t="array" aca="1" ref="C97" ca="1">IF(ROW(91:91)&gt;$A$6,"",INDIRECT("'Model 1'!"&amp;TEXT(MIN(IF((Items&lt;&gt;"")*(COUNTIF($C$6:C96,Items)=0),ROW('Model 1'!$E$7:$E$105)*100+COLUMN('Model 1'!$E$6:$AR$6))),"R000C00"),FALSE))</f>
        <v/>
      </c>
      <c r="D97" t="str">
        <f t="array" aca="1" ref="D97" ca="1">IF($C97="","",SUM((Items=$C97)*1))</f>
        <v/>
      </c>
      <c r="E97" t="str">
        <f t="array" aca="1" ref="E97" ca="1">IF($C97="","",SUM((Items=$C97)*(Unique&gt;1)*1))</f>
        <v/>
      </c>
      <c r="F97" t="str">
        <f t="array" aca="1" ref="F97" ca="1">IF($C97="","",SUM((Items=$C97)*(Unique=1)*1))</f>
        <v/>
      </c>
      <c r="G97" t="str">
        <f t="shared" ca="1" si="2"/>
        <v/>
      </c>
      <c r="H97" t="str">
        <f t="shared" ca="1" si="3"/>
        <v/>
      </c>
    </row>
    <row r="98" spans="3:8" x14ac:dyDescent="0.55000000000000004">
      <c r="C98" t="str">
        <f t="array" aca="1" ref="C98" ca="1">IF(ROW(92:92)&gt;$A$6,"",INDIRECT("'Model 1'!"&amp;TEXT(MIN(IF((Items&lt;&gt;"")*(COUNTIF($C$6:C97,Items)=0),ROW('Model 1'!$E$7:$E$105)*100+COLUMN('Model 1'!$E$6:$AR$6))),"R000C00"),FALSE))</f>
        <v/>
      </c>
      <c r="D98" t="str">
        <f t="array" aca="1" ref="D98" ca="1">IF($C98="","",SUM((Items=$C98)*1))</f>
        <v/>
      </c>
      <c r="E98" t="str">
        <f t="array" aca="1" ref="E98" ca="1">IF($C98="","",SUM((Items=$C98)*(Unique&gt;1)*1))</f>
        <v/>
      </c>
      <c r="F98" t="str">
        <f t="array" aca="1" ref="F98" ca="1">IF($C98="","",SUM((Items=$C98)*(Unique=1)*1))</f>
        <v/>
      </c>
      <c r="G98" t="str">
        <f t="shared" ca="1" si="2"/>
        <v/>
      </c>
      <c r="H98" t="str">
        <f t="shared" ca="1" si="3"/>
        <v/>
      </c>
    </row>
    <row r="99" spans="3:8" x14ac:dyDescent="0.55000000000000004">
      <c r="C99" t="str">
        <f t="array" aca="1" ref="C99" ca="1">IF(ROW(93:93)&gt;$A$6,"",INDIRECT("'Model 1'!"&amp;TEXT(MIN(IF((Items&lt;&gt;"")*(COUNTIF($C$6:C98,Items)=0),ROW('Model 1'!$E$7:$E$105)*100+COLUMN('Model 1'!$E$6:$AR$6))),"R000C00"),FALSE))</f>
        <v/>
      </c>
      <c r="D99" t="str">
        <f t="array" aca="1" ref="D99" ca="1">IF($C99="","",SUM((Items=$C99)*1))</f>
        <v/>
      </c>
      <c r="E99" t="str">
        <f t="array" aca="1" ref="E99" ca="1">IF($C99="","",SUM((Items=$C99)*(Unique&gt;1)*1))</f>
        <v/>
      </c>
      <c r="F99" t="str">
        <f t="array" aca="1" ref="F99" ca="1">IF($C99="","",SUM((Items=$C99)*(Unique=1)*1))</f>
        <v/>
      </c>
      <c r="G99" t="str">
        <f t="shared" ca="1" si="2"/>
        <v/>
      </c>
      <c r="H99" t="str">
        <f t="shared" ca="1" si="3"/>
        <v/>
      </c>
    </row>
    <row r="100" spans="3:8" x14ac:dyDescent="0.55000000000000004">
      <c r="C100" t="str">
        <f t="array" aca="1" ref="C100" ca="1">IF(ROW(94:94)&gt;$A$6,"",INDIRECT("'Model 1'!"&amp;TEXT(MIN(IF((Items&lt;&gt;"")*(COUNTIF($C$6:C99,Items)=0),ROW('Model 1'!$E$7:$E$105)*100+COLUMN('Model 1'!$E$6:$AR$6))),"R000C00"),FALSE))</f>
        <v/>
      </c>
      <c r="D100" t="str">
        <f t="array" aca="1" ref="D100" ca="1">IF($C100="","",SUM((Items=$C100)*1))</f>
        <v/>
      </c>
      <c r="E100" t="str">
        <f t="array" aca="1" ref="E100" ca="1">IF($C100="","",SUM((Items=$C100)*(Unique&gt;1)*1))</f>
        <v/>
      </c>
      <c r="F100" t="str">
        <f t="array" aca="1" ref="F100" ca="1">IF($C100="","",SUM((Items=$C100)*(Unique=1)*1))</f>
        <v/>
      </c>
      <c r="G100" t="str">
        <f t="shared" ca="1" si="2"/>
        <v/>
      </c>
      <c r="H100" t="str">
        <f t="shared" ca="1" si="3"/>
        <v/>
      </c>
    </row>
    <row r="101" spans="3:8" x14ac:dyDescent="0.55000000000000004">
      <c r="C101" t="str">
        <f t="array" aca="1" ref="C101" ca="1">IF(ROW(95:95)&gt;$A$6,"",INDIRECT("'Model 1'!"&amp;TEXT(MIN(IF((Items&lt;&gt;"")*(COUNTIF($C$6:C100,Items)=0),ROW('Model 1'!$E$7:$E$105)*100+COLUMN('Model 1'!$E$6:$AR$6))),"R000C00"),FALSE))</f>
        <v/>
      </c>
      <c r="D101" t="str">
        <f t="array" aca="1" ref="D101" ca="1">IF($C101="","",SUM((Items=$C101)*1))</f>
        <v/>
      </c>
      <c r="E101" t="str">
        <f t="array" aca="1" ref="E101" ca="1">IF($C101="","",SUM((Items=$C101)*(Unique&gt;1)*1))</f>
        <v/>
      </c>
      <c r="F101" t="str">
        <f t="array" aca="1" ref="F101" ca="1">IF($C101="","",SUM((Items=$C101)*(Unique=1)*1))</f>
        <v/>
      </c>
      <c r="G101" t="str">
        <f t="shared" ca="1" si="2"/>
        <v/>
      </c>
      <c r="H101" t="str">
        <f t="shared" ca="1" si="3"/>
        <v/>
      </c>
    </row>
    <row r="102" spans="3:8" x14ac:dyDescent="0.55000000000000004">
      <c r="C102" t="str">
        <f t="array" aca="1" ref="C102" ca="1">IF(ROW(96:96)&gt;$A$6,"",INDIRECT("'Model 1'!"&amp;TEXT(MIN(IF((Items&lt;&gt;"")*(COUNTIF($C$6:C101,Items)=0),ROW('Model 1'!$E$7:$E$105)*100+COLUMN('Model 1'!$E$6:$AR$6))),"R000C00"),FALSE))</f>
        <v/>
      </c>
      <c r="D102" t="str">
        <f t="array" aca="1" ref="D102" ca="1">IF($C102="","",SUM((Items=$C102)*1))</f>
        <v/>
      </c>
      <c r="E102" t="str">
        <f t="array" aca="1" ref="E102" ca="1">IF($C102="","",SUM((Items=$C102)*(Unique&gt;1)*1))</f>
        <v/>
      </c>
      <c r="F102" t="str">
        <f t="array" aca="1" ref="F102" ca="1">IF($C102="","",SUM((Items=$C102)*(Unique=1)*1))</f>
        <v/>
      </c>
      <c r="G102" t="str">
        <f t="shared" ca="1" si="2"/>
        <v/>
      </c>
      <c r="H102" t="str">
        <f t="shared" ca="1" si="3"/>
        <v/>
      </c>
    </row>
    <row r="103" spans="3:8" x14ac:dyDescent="0.55000000000000004">
      <c r="C103" t="str">
        <f t="array" aca="1" ref="C103" ca="1">IF(ROW(97:97)&gt;$A$6,"",INDIRECT("'Model 1'!"&amp;TEXT(MIN(IF((Items&lt;&gt;"")*(COUNTIF($C$6:C102,Items)=0),ROW('Model 1'!$E$7:$E$105)*100+COLUMN('Model 1'!$E$6:$AR$6))),"R000C00"),FALSE))</f>
        <v/>
      </c>
      <c r="D103" t="str">
        <f t="array" aca="1" ref="D103" ca="1">IF($C103="","",SUM((Items=$C103)*1))</f>
        <v/>
      </c>
      <c r="E103" t="str">
        <f t="array" aca="1" ref="E103" ca="1">IF($C103="","",SUM((Items=$C103)*(Unique&gt;1)*1))</f>
        <v/>
      </c>
      <c r="F103" t="str">
        <f t="array" aca="1" ref="F103" ca="1">IF($C103="","",SUM((Items=$C103)*(Unique=1)*1))</f>
        <v/>
      </c>
      <c r="G103" t="str">
        <f t="shared" ca="1" si="2"/>
        <v/>
      </c>
      <c r="H103" t="str">
        <f t="shared" ca="1" si="3"/>
        <v/>
      </c>
    </row>
    <row r="104" spans="3:8" x14ac:dyDescent="0.55000000000000004">
      <c r="C104" t="str">
        <f t="array" aca="1" ref="C104" ca="1">IF(ROW(98:98)&gt;$A$6,"",INDIRECT("'Model 1'!"&amp;TEXT(MIN(IF((Items&lt;&gt;"")*(COUNTIF($C$6:C103,Items)=0),ROW('Model 1'!$E$7:$E$105)*100+COLUMN('Model 1'!$E$6:$AR$6))),"R000C00"),FALSE))</f>
        <v/>
      </c>
      <c r="D104" t="str">
        <f t="array" aca="1" ref="D104" ca="1">IF($C104="","",SUM((Items=$C104)*1))</f>
        <v/>
      </c>
      <c r="E104" t="str">
        <f t="array" aca="1" ref="E104" ca="1">IF($C104="","",SUM((Items=$C104)*(Unique&gt;1)*1))</f>
        <v/>
      </c>
      <c r="F104" t="str">
        <f t="array" aca="1" ref="F104" ca="1">IF($C104="","",SUM((Items=$C104)*(Unique=1)*1))</f>
        <v/>
      </c>
      <c r="G104" t="str">
        <f t="shared" ca="1" si="2"/>
        <v/>
      </c>
      <c r="H104" t="str">
        <f t="shared" ca="1" si="3"/>
        <v/>
      </c>
    </row>
    <row r="105" spans="3:8" x14ac:dyDescent="0.55000000000000004">
      <c r="C105" t="str">
        <f t="array" aca="1" ref="C105" ca="1">IF(ROW(99:99)&gt;$A$6,"",INDIRECT("'Model 1'!"&amp;TEXT(MIN(IF((Items&lt;&gt;"")*(COUNTIF($C$6:C104,Items)=0),ROW('Model 1'!$E$7:$E$105)*100+COLUMN('Model 1'!$E$6:$AR$6))),"R000C00"),FALSE))</f>
        <v/>
      </c>
      <c r="D105" t="str">
        <f t="array" aca="1" ref="D105" ca="1">IF($C105="","",SUM((Items=$C105)*1))</f>
        <v/>
      </c>
      <c r="E105" t="str">
        <f t="array" aca="1" ref="E105" ca="1">IF($C105="","",SUM((Items=$C105)*(Unique&gt;1)*1))</f>
        <v/>
      </c>
      <c r="F105" t="str">
        <f t="array" aca="1" ref="F105" ca="1">IF($C105="","",SUM((Items=$C105)*(Unique=1)*1))</f>
        <v/>
      </c>
      <c r="G105" t="str">
        <f t="shared" ca="1" si="2"/>
        <v/>
      </c>
      <c r="H105" t="str">
        <f t="shared" ca="1" si="3"/>
        <v/>
      </c>
    </row>
    <row r="106" spans="3:8" x14ac:dyDescent="0.55000000000000004">
      <c r="C106" t="str">
        <f t="array" aca="1" ref="C106" ca="1">IF(ROW(100:100)&gt;$A$6,"",INDIRECT("'Model 1'!"&amp;TEXT(MIN(IF((Items&lt;&gt;"")*(COUNTIF($C$6:C105,Items)=0),ROW('Model 1'!$E$7:$E$105)*100+COLUMN('Model 1'!$E$6:$AR$6))),"R000C00"),FALSE))</f>
        <v/>
      </c>
      <c r="D106" t="str">
        <f t="array" aca="1" ref="D106" ca="1">IF($C106="","",SUM((Items=$C106)*1))</f>
        <v/>
      </c>
      <c r="E106" t="str">
        <f t="array" aca="1" ref="E106" ca="1">IF($C106="","",SUM((Items=$C106)*(Unique&gt;1)*1))</f>
        <v/>
      </c>
      <c r="F106" t="str">
        <f t="array" aca="1" ref="F106" ca="1">IF($C106="","",SUM((Items=$C106)*(Unique=1)*1))</f>
        <v/>
      </c>
      <c r="G106" t="str">
        <f t="shared" ca="1" si="2"/>
        <v/>
      </c>
      <c r="H106" t="str">
        <f t="shared" ca="1" si="3"/>
        <v/>
      </c>
    </row>
    <row r="107" spans="3:8" x14ac:dyDescent="0.55000000000000004">
      <c r="C107" t="str">
        <f t="array" aca="1" ref="C107" ca="1">IF(ROW(101:101)&gt;$A$6,"",INDIRECT("'Model 1'!"&amp;TEXT(MIN(IF((Items&lt;&gt;"")*(COUNTIF($C$6:C106,Items)=0),ROW('Model 1'!$E$7:$E$105)*100+COLUMN('Model 1'!$E$6:$AR$6))),"R000C00"),FALSE))</f>
        <v/>
      </c>
      <c r="D107" t="str">
        <f t="array" aca="1" ref="D107" ca="1">IF($C107="","",SUM((Items=$C107)*1))</f>
        <v/>
      </c>
      <c r="E107" t="str">
        <f t="array" aca="1" ref="E107" ca="1">IF($C107="","",SUM((Items=$C107)*(Unique&gt;1)*1))</f>
        <v/>
      </c>
      <c r="F107" t="str">
        <f t="array" aca="1" ref="F107" ca="1">IF($C107="","",SUM((Items=$C107)*(Unique=1)*1))</f>
        <v/>
      </c>
      <c r="G107" t="str">
        <f t="shared" ca="1" si="2"/>
        <v/>
      </c>
      <c r="H107" t="str">
        <f t="shared" ca="1" si="3"/>
        <v/>
      </c>
    </row>
    <row r="108" spans="3:8" x14ac:dyDescent="0.55000000000000004">
      <c r="C108" t="str">
        <f t="array" aca="1" ref="C108" ca="1">IF(ROW(102:102)&gt;$A$6,"",INDIRECT("'Model 1'!"&amp;TEXT(MIN(IF((Items&lt;&gt;"")*(COUNTIF($C$6:C107,Items)=0),ROW('Model 1'!$E$7:$E$105)*100+COLUMN('Model 1'!$E$6:$AR$6))),"R000C00"),FALSE))</f>
        <v/>
      </c>
      <c r="D108" t="str">
        <f t="array" aca="1" ref="D108" ca="1">IF($C108="","",SUM((Items=$C108)*1))</f>
        <v/>
      </c>
      <c r="E108" t="str">
        <f t="array" aca="1" ref="E108" ca="1">IF($C108="","",SUM((Items=$C108)*(Unique&gt;1)*1))</f>
        <v/>
      </c>
      <c r="F108" t="str">
        <f t="array" aca="1" ref="F108" ca="1">IF($C108="","",SUM((Items=$C108)*(Unique=1)*1))</f>
        <v/>
      </c>
      <c r="G108" t="str">
        <f t="shared" ca="1" si="2"/>
        <v/>
      </c>
      <c r="H108" t="str">
        <f t="shared" ca="1" si="3"/>
        <v/>
      </c>
    </row>
    <row r="109" spans="3:8" x14ac:dyDescent="0.55000000000000004">
      <c r="C109" t="str">
        <f t="array" aca="1" ref="C109" ca="1">IF(ROW(103:103)&gt;$A$6,"",INDIRECT("'Model 1'!"&amp;TEXT(MIN(IF((Items&lt;&gt;"")*(COUNTIF($C$6:C108,Items)=0),ROW('Model 1'!$E$7:$E$105)*100+COLUMN('Model 1'!$E$6:$AR$6))),"R000C00"),FALSE))</f>
        <v/>
      </c>
      <c r="D109" t="str">
        <f t="array" aca="1" ref="D109" ca="1">IF($C109="","",SUM((Items=$C109)*1))</f>
        <v/>
      </c>
      <c r="E109" t="str">
        <f t="array" aca="1" ref="E109" ca="1">IF($C109="","",SUM((Items=$C109)*(Unique&gt;1)*1))</f>
        <v/>
      </c>
      <c r="F109" t="str">
        <f t="array" aca="1" ref="F109" ca="1">IF($C109="","",SUM((Items=$C109)*(Unique=1)*1))</f>
        <v/>
      </c>
      <c r="G109" t="str">
        <f t="shared" ca="1" si="2"/>
        <v/>
      </c>
      <c r="H109" t="str">
        <f t="shared" ca="1" si="3"/>
        <v/>
      </c>
    </row>
    <row r="110" spans="3:8" x14ac:dyDescent="0.55000000000000004">
      <c r="C110" t="str">
        <f t="array" aca="1" ref="C110" ca="1">IF(ROW(104:104)&gt;$A$6,"",INDIRECT("'Model 1'!"&amp;TEXT(MIN(IF((Items&lt;&gt;"")*(COUNTIF($C$6:C109,Items)=0),ROW('Model 1'!$E$7:$E$105)*100+COLUMN('Model 1'!$E$6:$AR$6))),"R000C00"),FALSE))</f>
        <v/>
      </c>
      <c r="D110" t="str">
        <f t="array" aca="1" ref="D110" ca="1">IF($C110="","",SUM((Items=$C110)*1))</f>
        <v/>
      </c>
      <c r="E110" t="str">
        <f t="array" aca="1" ref="E110" ca="1">IF($C110="","",SUM((Items=$C110)*(Unique&gt;1)*1))</f>
        <v/>
      </c>
      <c r="F110" t="str">
        <f t="array" aca="1" ref="F110" ca="1">IF($C110="","",SUM((Items=$C110)*(Unique=1)*1))</f>
        <v/>
      </c>
      <c r="G110" t="str">
        <f t="shared" ca="1" si="2"/>
        <v/>
      </c>
      <c r="H110" t="str">
        <f t="shared" ca="1" si="3"/>
        <v/>
      </c>
    </row>
    <row r="111" spans="3:8" x14ac:dyDescent="0.55000000000000004">
      <c r="C111" t="str">
        <f t="array" aca="1" ref="C111" ca="1">IF(ROW(105:105)&gt;$A$6,"",INDIRECT("'Model 1'!"&amp;TEXT(MIN(IF((Items&lt;&gt;"")*(COUNTIF($C$6:C110,Items)=0),ROW('Model 1'!$E$7:$E$105)*100+COLUMN('Model 1'!$E$6:$AR$6))),"R000C00"),FALSE))</f>
        <v/>
      </c>
      <c r="D111" t="str">
        <f t="array" aca="1" ref="D111" ca="1">IF($C111="","",SUM((Items=$C111)*1))</f>
        <v/>
      </c>
      <c r="E111" t="str">
        <f t="array" aca="1" ref="E111" ca="1">IF($C111="","",SUM((Items=$C111)*(Unique&gt;1)*1))</f>
        <v/>
      </c>
      <c r="F111" t="str">
        <f t="array" aca="1" ref="F111" ca="1">IF($C111="","",SUM((Items=$C111)*(Unique=1)*1))</f>
        <v/>
      </c>
      <c r="G111" t="str">
        <f t="shared" ca="1" si="2"/>
        <v/>
      </c>
      <c r="H111" t="str">
        <f t="shared" ca="1" si="3"/>
        <v/>
      </c>
    </row>
    <row r="112" spans="3:8" x14ac:dyDescent="0.55000000000000004">
      <c r="C112" t="str">
        <f t="array" aca="1" ref="C112" ca="1">IF(ROW(106:106)&gt;$A$6,"",INDIRECT("'Model 1'!"&amp;TEXT(MIN(IF((Items&lt;&gt;"")*(COUNTIF($C$6:C111,Items)=0),ROW('Model 1'!$E$7:$E$105)*100+COLUMN('Model 1'!$E$6:$AR$6))),"R000C00"),FALSE))</f>
        <v/>
      </c>
      <c r="D112" t="str">
        <f t="array" aca="1" ref="D112" ca="1">IF($C112="","",SUM((Items=$C112)*1))</f>
        <v/>
      </c>
      <c r="E112" t="str">
        <f t="array" aca="1" ref="E112" ca="1">IF($C112="","",SUM((Items=$C112)*(Unique&gt;1)*1))</f>
        <v/>
      </c>
      <c r="F112" t="str">
        <f t="array" aca="1" ref="F112" ca="1">IF($C112="","",SUM((Items=$C112)*(Unique=1)*1))</f>
        <v/>
      </c>
      <c r="G112" t="str">
        <f t="shared" ca="1" si="2"/>
        <v/>
      </c>
      <c r="H112" t="str">
        <f t="shared" ca="1" si="3"/>
        <v/>
      </c>
    </row>
    <row r="113" spans="3:8" x14ac:dyDescent="0.55000000000000004">
      <c r="C113" t="str">
        <f t="array" aca="1" ref="C113" ca="1">IF(ROW(107:107)&gt;$A$6,"",INDIRECT("'Model 1'!"&amp;TEXT(MIN(IF((Items&lt;&gt;"")*(COUNTIF($C$6:C112,Items)=0),ROW('Model 1'!$E$7:$E$105)*100+COLUMN('Model 1'!$E$6:$AR$6))),"R000C00"),FALSE))</f>
        <v/>
      </c>
      <c r="D113" t="str">
        <f t="array" aca="1" ref="D113" ca="1">IF($C113="","",SUM((Items=$C113)*1))</f>
        <v/>
      </c>
      <c r="E113" t="str">
        <f t="array" aca="1" ref="E113" ca="1">IF($C113="","",SUM((Items=$C113)*(Unique&gt;1)*1))</f>
        <v/>
      </c>
      <c r="F113" t="str">
        <f t="array" aca="1" ref="F113" ca="1">IF($C113="","",SUM((Items=$C113)*(Unique=1)*1))</f>
        <v/>
      </c>
      <c r="G113" t="str">
        <f t="shared" ca="1" si="2"/>
        <v/>
      </c>
      <c r="H113" t="str">
        <f t="shared" ca="1" si="3"/>
        <v/>
      </c>
    </row>
    <row r="114" spans="3:8" x14ac:dyDescent="0.55000000000000004">
      <c r="C114" t="str">
        <f t="array" aca="1" ref="C114" ca="1">IF(ROW(108:108)&gt;$A$6,"",INDIRECT("'Model 1'!"&amp;TEXT(MIN(IF((Items&lt;&gt;"")*(COUNTIF($C$6:C113,Items)=0),ROW('Model 1'!$E$7:$E$105)*100+COLUMN('Model 1'!$E$6:$AR$6))),"R000C00"),FALSE))</f>
        <v/>
      </c>
      <c r="D114" t="str">
        <f t="array" aca="1" ref="D114" ca="1">IF($C114="","",SUM((Items=$C114)*1))</f>
        <v/>
      </c>
      <c r="E114" t="str">
        <f t="array" aca="1" ref="E114" ca="1">IF($C114="","",SUM((Items=$C114)*(Unique&gt;1)*1))</f>
        <v/>
      </c>
      <c r="F114" t="str">
        <f t="array" aca="1" ref="F114" ca="1">IF($C114="","",SUM((Items=$C114)*(Unique=1)*1))</f>
        <v/>
      </c>
      <c r="G114" t="str">
        <f t="shared" ca="1" si="2"/>
        <v/>
      </c>
      <c r="H114" t="str">
        <f t="shared" ca="1" si="3"/>
        <v/>
      </c>
    </row>
    <row r="115" spans="3:8" x14ac:dyDescent="0.55000000000000004">
      <c r="C115" t="str">
        <f t="array" aca="1" ref="C115" ca="1">IF(ROW(109:109)&gt;$A$6,"",INDIRECT("'Model 1'!"&amp;TEXT(MIN(IF((Items&lt;&gt;"")*(COUNTIF($C$6:C114,Items)=0),ROW('Model 1'!$E$7:$E$105)*100+COLUMN('Model 1'!$E$6:$AR$6))),"R000C00"),FALSE))</f>
        <v/>
      </c>
      <c r="D115" t="str">
        <f t="array" aca="1" ref="D115" ca="1">IF($C115="","",SUM((Items=$C115)*1))</f>
        <v/>
      </c>
      <c r="E115" t="str">
        <f t="array" aca="1" ref="E115" ca="1">IF($C115="","",SUM((Items=$C115)*(Unique&gt;1)*1))</f>
        <v/>
      </c>
      <c r="F115" t="str">
        <f t="array" aca="1" ref="F115" ca="1">IF($C115="","",SUM((Items=$C115)*(Unique=1)*1))</f>
        <v/>
      </c>
      <c r="G115" t="str">
        <f t="shared" ca="1" si="2"/>
        <v/>
      </c>
      <c r="H115" t="str">
        <f t="shared" ca="1" si="3"/>
        <v/>
      </c>
    </row>
    <row r="116" spans="3:8" x14ac:dyDescent="0.55000000000000004">
      <c r="C116" t="str">
        <f t="array" aca="1" ref="C116" ca="1">IF(ROW(110:110)&gt;$A$6,"",INDIRECT("'Model 1'!"&amp;TEXT(MIN(IF((Items&lt;&gt;"")*(COUNTIF($C$6:C115,Items)=0),ROW('Model 1'!$E$7:$E$105)*100+COLUMN('Model 1'!$E$6:$AR$6))),"R000C00"),FALSE))</f>
        <v/>
      </c>
      <c r="D116" t="str">
        <f t="array" aca="1" ref="D116" ca="1">IF($C116="","",SUM((Items=$C116)*1))</f>
        <v/>
      </c>
      <c r="E116" t="str">
        <f t="array" aca="1" ref="E116" ca="1">IF($C116="","",SUM((Items=$C116)*(Unique&gt;1)*1))</f>
        <v/>
      </c>
      <c r="F116" t="str">
        <f t="array" aca="1" ref="F116" ca="1">IF($C116="","",SUM((Items=$C116)*(Unique=1)*1))</f>
        <v/>
      </c>
      <c r="G116" t="str">
        <f t="shared" ca="1" si="2"/>
        <v/>
      </c>
      <c r="H116" t="str">
        <f t="shared" ca="1" si="3"/>
        <v/>
      </c>
    </row>
    <row r="117" spans="3:8" x14ac:dyDescent="0.55000000000000004">
      <c r="C117" t="str">
        <f t="array" aca="1" ref="C117" ca="1">IF(ROW(111:111)&gt;$A$6,"",INDIRECT("'Model 1'!"&amp;TEXT(MIN(IF((Items&lt;&gt;"")*(COUNTIF($C$6:C116,Items)=0),ROW('Model 1'!$E$7:$E$105)*100+COLUMN('Model 1'!$E$6:$AR$6))),"R000C00"),FALSE))</f>
        <v/>
      </c>
      <c r="D117" t="str">
        <f t="array" aca="1" ref="D117" ca="1">IF($C117="","",SUM((Items=$C117)*1))</f>
        <v/>
      </c>
      <c r="E117" t="str">
        <f t="array" aca="1" ref="E117" ca="1">IF($C117="","",SUM((Items=$C117)*(Unique&gt;1)*1))</f>
        <v/>
      </c>
      <c r="F117" t="str">
        <f t="array" aca="1" ref="F117" ca="1">IF($C117="","",SUM((Items=$C117)*(Unique=1)*1))</f>
        <v/>
      </c>
      <c r="G117" t="str">
        <f t="shared" ca="1" si="2"/>
        <v/>
      </c>
      <c r="H117" t="str">
        <f t="shared" ca="1" si="3"/>
        <v/>
      </c>
    </row>
    <row r="118" spans="3:8" x14ac:dyDescent="0.55000000000000004">
      <c r="C118" t="str">
        <f t="array" aca="1" ref="C118" ca="1">IF(ROW(112:112)&gt;$A$6,"",INDIRECT("'Model 1'!"&amp;TEXT(MIN(IF((Items&lt;&gt;"")*(COUNTIF($C$6:C117,Items)=0),ROW('Model 1'!$E$7:$E$105)*100+COLUMN('Model 1'!$E$6:$AR$6))),"R000C00"),FALSE))</f>
        <v/>
      </c>
      <c r="D118" t="str">
        <f t="array" aca="1" ref="D118" ca="1">IF($C118="","",SUM((Items=$C118)*1))</f>
        <v/>
      </c>
      <c r="E118" t="str">
        <f t="array" aca="1" ref="E118" ca="1">IF($C118="","",SUM((Items=$C118)*(Unique&gt;1)*1))</f>
        <v/>
      </c>
      <c r="F118" t="str">
        <f t="array" aca="1" ref="F118" ca="1">IF($C118="","",SUM((Items=$C118)*(Unique=1)*1))</f>
        <v/>
      </c>
      <c r="G118" t="str">
        <f t="shared" ca="1" si="2"/>
        <v/>
      </c>
      <c r="H118" t="str">
        <f t="shared" ca="1" si="3"/>
        <v/>
      </c>
    </row>
    <row r="119" spans="3:8" x14ac:dyDescent="0.55000000000000004">
      <c r="C119" t="str">
        <f t="array" aca="1" ref="C119" ca="1">IF(ROW(113:113)&gt;$A$6,"",INDIRECT("'Model 1'!"&amp;TEXT(MIN(IF((Items&lt;&gt;"")*(COUNTIF($C$6:C118,Items)=0),ROW('Model 1'!$E$7:$E$105)*100+COLUMN('Model 1'!$E$6:$AR$6))),"R000C00"),FALSE))</f>
        <v/>
      </c>
      <c r="D119" t="str">
        <f t="array" aca="1" ref="D119" ca="1">IF($C119="","",SUM((Items=$C119)*1))</f>
        <v/>
      </c>
      <c r="E119" t="str">
        <f t="array" aca="1" ref="E119" ca="1">IF($C119="","",SUM((Items=$C119)*(Unique&gt;1)*1))</f>
        <v/>
      </c>
      <c r="F119" t="str">
        <f t="array" aca="1" ref="F119" ca="1">IF($C119="","",SUM((Items=$C119)*(Unique=1)*1))</f>
        <v/>
      </c>
      <c r="G119" t="str">
        <f t="shared" ca="1" si="2"/>
        <v/>
      </c>
      <c r="H119" t="str">
        <f t="shared" ca="1" si="3"/>
        <v/>
      </c>
    </row>
    <row r="120" spans="3:8" x14ac:dyDescent="0.55000000000000004">
      <c r="C120" t="str">
        <f t="array" aca="1" ref="C120" ca="1">IF(ROW(114:114)&gt;$A$6,"",INDIRECT("'Model 1'!"&amp;TEXT(MIN(IF((Items&lt;&gt;"")*(COUNTIF($C$6:C119,Items)=0),ROW('Model 1'!$E$7:$E$105)*100+COLUMN('Model 1'!$E$6:$AR$6))),"R000C00"),FALSE))</f>
        <v/>
      </c>
      <c r="D120" t="str">
        <f t="array" aca="1" ref="D120" ca="1">IF($C120="","",SUM((Items=$C120)*1))</f>
        <v/>
      </c>
      <c r="E120" t="str">
        <f t="array" aca="1" ref="E120" ca="1">IF($C120="","",SUM((Items=$C120)*(Unique&gt;1)*1))</f>
        <v/>
      </c>
      <c r="F120" t="str">
        <f t="array" aca="1" ref="F120" ca="1">IF($C120="","",SUM((Items=$C120)*(Unique=1)*1))</f>
        <v/>
      </c>
      <c r="G120" t="str">
        <f t="shared" ca="1" si="2"/>
        <v/>
      </c>
      <c r="H120" t="str">
        <f t="shared" ca="1" si="3"/>
        <v/>
      </c>
    </row>
    <row r="121" spans="3:8" x14ac:dyDescent="0.55000000000000004">
      <c r="C121" t="str">
        <f t="array" aca="1" ref="C121" ca="1">IF(ROW(115:115)&gt;$A$6,"",INDIRECT("'Model 1'!"&amp;TEXT(MIN(IF((Items&lt;&gt;"")*(COUNTIF($C$6:C120,Items)=0),ROW('Model 1'!$E$7:$E$105)*100+COLUMN('Model 1'!$E$6:$AR$6))),"R000C00"),FALSE))</f>
        <v/>
      </c>
      <c r="D121" t="str">
        <f t="array" aca="1" ref="D121" ca="1">IF($C121="","",SUM((Items=$C121)*1))</f>
        <v/>
      </c>
      <c r="E121" t="str">
        <f t="array" aca="1" ref="E121" ca="1">IF($C121="","",SUM((Items=$C121)*(Unique&gt;1)*1))</f>
        <v/>
      </c>
      <c r="F121" t="str">
        <f t="array" aca="1" ref="F121" ca="1">IF($C121="","",SUM((Items=$C121)*(Unique=1)*1))</f>
        <v/>
      </c>
      <c r="G121" t="str">
        <f t="shared" ca="1" si="2"/>
        <v/>
      </c>
      <c r="H121" t="str">
        <f t="shared" ca="1" si="3"/>
        <v/>
      </c>
    </row>
    <row r="122" spans="3:8" x14ac:dyDescent="0.55000000000000004">
      <c r="C122" t="str">
        <f t="array" aca="1" ref="C122" ca="1">IF(ROW(116:116)&gt;$A$6,"",INDIRECT("'Model 1'!"&amp;TEXT(MIN(IF((Items&lt;&gt;"")*(COUNTIF($C$6:C121,Items)=0),ROW('Model 1'!$E$7:$E$105)*100+COLUMN('Model 1'!$E$6:$AR$6))),"R000C00"),FALSE))</f>
        <v/>
      </c>
      <c r="D122" t="str">
        <f t="array" aca="1" ref="D122" ca="1">IF($C122="","",SUM((Items=$C122)*1))</f>
        <v/>
      </c>
      <c r="E122" t="str">
        <f t="array" aca="1" ref="E122" ca="1">IF($C122="","",SUM((Items=$C122)*(Unique&gt;1)*1))</f>
        <v/>
      </c>
      <c r="F122" t="str">
        <f t="array" aca="1" ref="F122" ca="1">IF($C122="","",SUM((Items=$C122)*(Unique=1)*1))</f>
        <v/>
      </c>
      <c r="G122" t="str">
        <f t="shared" ca="1" si="2"/>
        <v/>
      </c>
      <c r="H122" t="str">
        <f t="shared" ca="1" si="3"/>
        <v/>
      </c>
    </row>
    <row r="123" spans="3:8" x14ac:dyDescent="0.55000000000000004">
      <c r="C123" t="str">
        <f t="array" aca="1" ref="C123" ca="1">IF(ROW(117:117)&gt;$A$6,"",INDIRECT("'Model 1'!"&amp;TEXT(MIN(IF((Items&lt;&gt;"")*(COUNTIF($C$6:C122,Items)=0),ROW('Model 1'!$E$7:$E$105)*100+COLUMN('Model 1'!$E$6:$AR$6))),"R000C00"),FALSE))</f>
        <v/>
      </c>
      <c r="D123" t="str">
        <f t="array" aca="1" ref="D123" ca="1">IF($C123="","",SUM((Items=$C123)*1))</f>
        <v/>
      </c>
      <c r="E123" t="str">
        <f t="array" aca="1" ref="E123" ca="1">IF($C123="","",SUM((Items=$C123)*(Unique&gt;1)*1))</f>
        <v/>
      </c>
      <c r="F123" t="str">
        <f t="array" aca="1" ref="F123" ca="1">IF($C123="","",SUM((Items=$C123)*(Unique=1)*1))</f>
        <v/>
      </c>
      <c r="G123" t="str">
        <f t="shared" ca="1" si="2"/>
        <v/>
      </c>
      <c r="H123" t="str">
        <f t="shared" ca="1" si="3"/>
        <v/>
      </c>
    </row>
    <row r="124" spans="3:8" x14ac:dyDescent="0.55000000000000004">
      <c r="C124" t="str">
        <f t="array" aca="1" ref="C124" ca="1">IF(ROW(118:118)&gt;$A$6,"",INDIRECT("'Model 1'!"&amp;TEXT(MIN(IF((Items&lt;&gt;"")*(COUNTIF($C$6:C123,Items)=0),ROW('Model 1'!$E$7:$E$105)*100+COLUMN('Model 1'!$E$6:$AR$6))),"R000C00"),FALSE))</f>
        <v/>
      </c>
      <c r="D124" t="str">
        <f t="array" aca="1" ref="D124" ca="1">IF($C124="","",SUM((Items=$C124)*1))</f>
        <v/>
      </c>
      <c r="E124" t="str">
        <f t="array" aca="1" ref="E124" ca="1">IF($C124="","",SUM((Items=$C124)*(Unique&gt;1)*1))</f>
        <v/>
      </c>
      <c r="F124" t="str">
        <f t="array" aca="1" ref="F124" ca="1">IF($C124="","",SUM((Items=$C124)*(Unique=1)*1))</f>
        <v/>
      </c>
      <c r="G124" t="str">
        <f t="shared" ca="1" si="2"/>
        <v/>
      </c>
      <c r="H124" t="str">
        <f t="shared" ca="1" si="3"/>
        <v/>
      </c>
    </row>
    <row r="125" spans="3:8" x14ac:dyDescent="0.55000000000000004">
      <c r="C125" t="str">
        <f t="array" aca="1" ref="C125" ca="1">IF(ROW(119:119)&gt;$A$6,"",INDIRECT("'Model 1'!"&amp;TEXT(MIN(IF((Items&lt;&gt;"")*(COUNTIF($C$6:C124,Items)=0),ROW('Model 1'!$E$7:$E$105)*100+COLUMN('Model 1'!$E$6:$AR$6))),"R000C00"),FALSE))</f>
        <v/>
      </c>
      <c r="D125" t="str">
        <f t="array" aca="1" ref="D125" ca="1">IF($C125="","",SUM((Items=$C125)*1))</f>
        <v/>
      </c>
      <c r="E125" t="str">
        <f t="array" aca="1" ref="E125" ca="1">IF($C125="","",SUM((Items=$C125)*(Unique&gt;1)*1))</f>
        <v/>
      </c>
      <c r="F125" t="str">
        <f t="array" aca="1" ref="F125" ca="1">IF($C125="","",SUM((Items=$C125)*(Unique=1)*1))</f>
        <v/>
      </c>
      <c r="G125" t="str">
        <f t="shared" ca="1" si="2"/>
        <v/>
      </c>
      <c r="H125" t="str">
        <f t="shared" ca="1" si="3"/>
        <v/>
      </c>
    </row>
    <row r="126" spans="3:8" x14ac:dyDescent="0.55000000000000004">
      <c r="C126" t="str">
        <f t="array" aca="1" ref="C126" ca="1">IF(ROW(120:120)&gt;$A$6,"",INDIRECT("'Model 1'!"&amp;TEXT(MIN(IF((Items&lt;&gt;"")*(COUNTIF($C$6:C125,Items)=0),ROW('Model 1'!$E$7:$E$105)*100+COLUMN('Model 1'!$E$6:$AR$6))),"R000C00"),FALSE))</f>
        <v/>
      </c>
      <c r="D126" t="str">
        <f t="array" aca="1" ref="D126" ca="1">IF($C126="","",SUM((Items=$C126)*1))</f>
        <v/>
      </c>
      <c r="E126" t="str">
        <f t="array" aca="1" ref="E126" ca="1">IF($C126="","",SUM((Items=$C126)*(Unique&gt;1)*1))</f>
        <v/>
      </c>
      <c r="F126" t="str">
        <f t="array" aca="1" ref="F126" ca="1">IF($C126="","",SUM((Items=$C126)*(Unique=1)*1))</f>
        <v/>
      </c>
      <c r="G126" t="str">
        <f t="shared" ca="1" si="2"/>
        <v/>
      </c>
      <c r="H126" t="str">
        <f t="shared" ca="1" si="3"/>
        <v/>
      </c>
    </row>
    <row r="127" spans="3:8" x14ac:dyDescent="0.55000000000000004">
      <c r="C127" t="str">
        <f t="array" aca="1" ref="C127" ca="1">IF(ROW(121:121)&gt;$A$6,"",INDIRECT("'Model 1'!"&amp;TEXT(MIN(IF((Items&lt;&gt;"")*(COUNTIF($C$6:C126,Items)=0),ROW('Model 1'!$E$7:$E$105)*100+COLUMN('Model 1'!$E$6:$AR$6))),"R000C00"),FALSE))</f>
        <v/>
      </c>
      <c r="D127" t="str">
        <f t="array" aca="1" ref="D127" ca="1">IF($C127="","",SUM((Items=$C127)*1))</f>
        <v/>
      </c>
      <c r="E127" t="str">
        <f t="array" aca="1" ref="E127" ca="1">IF($C127="","",SUM((Items=$C127)*(Unique&gt;1)*1))</f>
        <v/>
      </c>
      <c r="F127" t="str">
        <f t="array" aca="1" ref="F127" ca="1">IF($C127="","",SUM((Items=$C127)*(Unique=1)*1))</f>
        <v/>
      </c>
      <c r="G127" t="str">
        <f t="shared" ca="1" si="2"/>
        <v/>
      </c>
      <c r="H127" t="str">
        <f t="shared" ca="1" si="3"/>
        <v/>
      </c>
    </row>
    <row r="128" spans="3:8" x14ac:dyDescent="0.55000000000000004">
      <c r="C128" t="str">
        <f t="array" aca="1" ref="C128" ca="1">IF(ROW(122:122)&gt;$A$6,"",INDIRECT("'Model 1'!"&amp;TEXT(MIN(IF((Items&lt;&gt;"")*(COUNTIF($C$6:C127,Items)=0),ROW('Model 1'!$E$7:$E$105)*100+COLUMN('Model 1'!$E$6:$AR$6))),"R000C00"),FALSE))</f>
        <v/>
      </c>
      <c r="D128" t="str">
        <f t="array" aca="1" ref="D128" ca="1">IF($C128="","",SUM((Items=$C128)*1))</f>
        <v/>
      </c>
      <c r="E128" t="str">
        <f t="array" aca="1" ref="E128" ca="1">IF($C128="","",SUM((Items=$C128)*(Unique&gt;1)*1))</f>
        <v/>
      </c>
      <c r="F128" t="str">
        <f t="array" aca="1" ref="F128" ca="1">IF($C128="","",SUM((Items=$C128)*(Unique=1)*1))</f>
        <v/>
      </c>
      <c r="G128" t="str">
        <f t="shared" ca="1" si="2"/>
        <v/>
      </c>
      <c r="H128" t="str">
        <f t="shared" ca="1" si="3"/>
        <v/>
      </c>
    </row>
    <row r="129" spans="3:8" x14ac:dyDescent="0.55000000000000004">
      <c r="C129" t="str">
        <f t="array" aca="1" ref="C129" ca="1">IF(ROW(123:123)&gt;$A$6,"",INDIRECT("'Model 1'!"&amp;TEXT(MIN(IF((Items&lt;&gt;"")*(COUNTIF($C$6:C128,Items)=0),ROW('Model 1'!$E$7:$E$105)*100+COLUMN('Model 1'!$E$6:$AR$6))),"R000C00"),FALSE))</f>
        <v/>
      </c>
      <c r="D129" t="str">
        <f t="array" aca="1" ref="D129" ca="1">IF($C129="","",SUM((Items=$C129)*1))</f>
        <v/>
      </c>
      <c r="E129" t="str">
        <f t="array" aca="1" ref="E129" ca="1">IF($C129="","",SUM((Items=$C129)*(Unique&gt;1)*1))</f>
        <v/>
      </c>
      <c r="F129" t="str">
        <f t="array" aca="1" ref="F129" ca="1">IF($C129="","",SUM((Items=$C129)*(Unique=1)*1))</f>
        <v/>
      </c>
      <c r="G129" t="str">
        <f t="shared" ca="1" si="2"/>
        <v/>
      </c>
      <c r="H129" t="str">
        <f t="shared" ca="1" si="3"/>
        <v/>
      </c>
    </row>
    <row r="130" spans="3:8" x14ac:dyDescent="0.55000000000000004">
      <c r="C130" t="str">
        <f t="array" aca="1" ref="C130" ca="1">IF(ROW(124:124)&gt;$A$6,"",INDIRECT("'Model 1'!"&amp;TEXT(MIN(IF((Items&lt;&gt;"")*(COUNTIF($C$6:C129,Items)=0),ROW('Model 1'!$E$7:$E$105)*100+COLUMN('Model 1'!$E$6:$AR$6))),"R000C00"),FALSE))</f>
        <v/>
      </c>
      <c r="D130" t="str">
        <f t="array" aca="1" ref="D130" ca="1">IF($C130="","",SUM((Items=$C130)*1))</f>
        <v/>
      </c>
      <c r="E130" t="str">
        <f t="array" aca="1" ref="E130" ca="1">IF($C130="","",SUM((Items=$C130)*(Unique&gt;1)*1))</f>
        <v/>
      </c>
      <c r="F130" t="str">
        <f t="array" aca="1" ref="F130" ca="1">IF($C130="","",SUM((Items=$C130)*(Unique=1)*1))</f>
        <v/>
      </c>
      <c r="G130" t="str">
        <f t="shared" ca="1" si="2"/>
        <v/>
      </c>
      <c r="H130" t="str">
        <f t="shared" ca="1" si="3"/>
        <v/>
      </c>
    </row>
    <row r="131" spans="3:8" x14ac:dyDescent="0.55000000000000004">
      <c r="C131" t="str">
        <f t="array" aca="1" ref="C131" ca="1">IF(ROW(125:125)&gt;$A$6,"",INDIRECT("'Model 1'!"&amp;TEXT(MIN(IF((Items&lt;&gt;"")*(COUNTIF($C$6:C130,Items)=0),ROW('Model 1'!$E$7:$E$105)*100+COLUMN('Model 1'!$E$6:$AR$6))),"R000C00"),FALSE))</f>
        <v/>
      </c>
      <c r="D131" t="str">
        <f t="array" aca="1" ref="D131" ca="1">IF($C131="","",SUM((Items=$C131)*1))</f>
        <v/>
      </c>
      <c r="E131" t="str">
        <f t="array" aca="1" ref="E131" ca="1">IF($C131="","",SUM((Items=$C131)*(Unique&gt;1)*1))</f>
        <v/>
      </c>
      <c r="F131" t="str">
        <f t="array" aca="1" ref="F131" ca="1">IF($C131="","",SUM((Items=$C131)*(Unique=1)*1))</f>
        <v/>
      </c>
      <c r="G131" t="str">
        <f t="shared" ca="1" si="2"/>
        <v/>
      </c>
      <c r="H131" t="str">
        <f t="shared" ca="1" si="3"/>
        <v/>
      </c>
    </row>
    <row r="132" spans="3:8" x14ac:dyDescent="0.55000000000000004">
      <c r="C132" t="str">
        <f t="array" aca="1" ref="C132" ca="1">IF(ROW(126:126)&gt;$A$6,"",INDIRECT("'Model 1'!"&amp;TEXT(MIN(IF((Items&lt;&gt;"")*(COUNTIF($C$6:C131,Items)=0),ROW('Model 1'!$E$7:$E$105)*100+COLUMN('Model 1'!$E$6:$AR$6))),"R000C00"),FALSE))</f>
        <v/>
      </c>
      <c r="D132" t="str">
        <f t="array" aca="1" ref="D132" ca="1">IF($C132="","",SUM((Items=$C132)*1))</f>
        <v/>
      </c>
      <c r="E132" t="str">
        <f t="array" aca="1" ref="E132" ca="1">IF($C132="","",SUM((Items=$C132)*(Unique&gt;1)*1))</f>
        <v/>
      </c>
      <c r="F132" t="str">
        <f t="array" aca="1" ref="F132" ca="1">IF($C132="","",SUM((Items=$C132)*(Unique=1)*1))</f>
        <v/>
      </c>
      <c r="G132" t="str">
        <f t="shared" ca="1" si="2"/>
        <v/>
      </c>
      <c r="H132" t="str">
        <f t="shared" ca="1" si="3"/>
        <v/>
      </c>
    </row>
    <row r="133" spans="3:8" x14ac:dyDescent="0.55000000000000004">
      <c r="C133" t="str">
        <f t="array" aca="1" ref="C133" ca="1">IF(ROW(127:127)&gt;$A$6,"",INDIRECT("'Model 1'!"&amp;TEXT(MIN(IF((Items&lt;&gt;"")*(COUNTIF($C$6:C132,Items)=0),ROW('Model 1'!$E$7:$E$105)*100+COLUMN('Model 1'!$E$6:$AR$6))),"R000C00"),FALSE))</f>
        <v/>
      </c>
      <c r="D133" t="str">
        <f t="array" aca="1" ref="D133" ca="1">IF($C133="","",SUM((Items=$C133)*1))</f>
        <v/>
      </c>
      <c r="E133" t="str">
        <f t="array" aca="1" ref="E133" ca="1">IF($C133="","",SUM((Items=$C133)*(Unique&gt;1)*1))</f>
        <v/>
      </c>
      <c r="F133" t="str">
        <f t="array" aca="1" ref="F133" ca="1">IF($C133="","",SUM((Items=$C133)*(Unique=1)*1))</f>
        <v/>
      </c>
      <c r="G133" t="str">
        <f t="shared" ca="1" si="2"/>
        <v/>
      </c>
      <c r="H133" t="str">
        <f t="shared" ca="1" si="3"/>
        <v/>
      </c>
    </row>
    <row r="134" spans="3:8" x14ac:dyDescent="0.55000000000000004">
      <c r="C134" t="str">
        <f t="array" aca="1" ref="C134" ca="1">IF(ROW(128:128)&gt;$A$6,"",INDIRECT("'Model 1'!"&amp;TEXT(MIN(IF((Items&lt;&gt;"")*(COUNTIF($C$6:C133,Items)=0),ROW('Model 1'!$E$7:$E$105)*100+COLUMN('Model 1'!$E$6:$AR$6))),"R000C00"),FALSE))</f>
        <v/>
      </c>
      <c r="D134" t="str">
        <f t="array" aca="1" ref="D134" ca="1">IF($C134="","",SUM((Items=$C134)*1))</f>
        <v/>
      </c>
      <c r="E134" t="str">
        <f t="array" aca="1" ref="E134" ca="1">IF($C134="","",SUM((Items=$C134)*(Unique&gt;1)*1))</f>
        <v/>
      </c>
      <c r="F134" t="str">
        <f t="array" aca="1" ref="F134" ca="1">IF($C134="","",SUM((Items=$C134)*(Unique=1)*1))</f>
        <v/>
      </c>
      <c r="G134" t="str">
        <f t="shared" ca="1" si="2"/>
        <v/>
      </c>
      <c r="H134" t="str">
        <f t="shared" ca="1" si="3"/>
        <v/>
      </c>
    </row>
    <row r="135" spans="3:8" x14ac:dyDescent="0.55000000000000004">
      <c r="C135" t="str">
        <f t="array" aca="1" ref="C135" ca="1">IF(ROW(129:129)&gt;$A$6,"",INDIRECT("'Model 1'!"&amp;TEXT(MIN(IF((Items&lt;&gt;"")*(COUNTIF($C$6:C134,Items)=0),ROW('Model 1'!$E$7:$E$105)*100+COLUMN('Model 1'!$E$6:$AR$6))),"R000C00"),FALSE))</f>
        <v/>
      </c>
      <c r="D135" t="str">
        <f t="array" aca="1" ref="D135" ca="1">IF($C135="","",SUM((Items=$C135)*1))</f>
        <v/>
      </c>
      <c r="E135" t="str">
        <f t="array" aca="1" ref="E135" ca="1">IF($C135="","",SUM((Items=$C135)*(Unique&gt;1)*1))</f>
        <v/>
      </c>
      <c r="F135" t="str">
        <f t="array" aca="1" ref="F135" ca="1">IF($C135="","",SUM((Items=$C135)*(Unique=1)*1))</f>
        <v/>
      </c>
      <c r="G135" t="str">
        <f t="shared" ref="G135:G198" ca="1" si="4">IF(D135="","",INDEX(manufacturer_name,MATCH($C135,Part_number,0)))</f>
        <v/>
      </c>
      <c r="H135" t="str">
        <f t="shared" ref="H135:H198" ca="1" si="5">IF(C135="","",INDEX(categories,MATCH($C135,Part_number,0)))</f>
        <v/>
      </c>
    </row>
    <row r="136" spans="3:8" x14ac:dyDescent="0.55000000000000004">
      <c r="C136" t="str">
        <f t="array" aca="1" ref="C136" ca="1">IF(ROW(130:130)&gt;$A$6,"",INDIRECT("'Model 1'!"&amp;TEXT(MIN(IF((Items&lt;&gt;"")*(COUNTIF($C$6:C135,Items)=0),ROW('Model 1'!$E$7:$E$105)*100+COLUMN('Model 1'!$E$6:$AR$6))),"R000C00"),FALSE))</f>
        <v/>
      </c>
      <c r="D136" t="str">
        <f t="array" aca="1" ref="D136" ca="1">IF($C136="","",SUM((Items=$C136)*1))</f>
        <v/>
      </c>
      <c r="E136" t="str">
        <f t="array" aca="1" ref="E136" ca="1">IF($C136="","",SUM((Items=$C136)*(Unique&gt;1)*1))</f>
        <v/>
      </c>
      <c r="F136" t="str">
        <f t="array" aca="1" ref="F136" ca="1">IF($C136="","",SUM((Items=$C136)*(Unique=1)*1))</f>
        <v/>
      </c>
      <c r="G136" t="str">
        <f t="shared" ca="1" si="4"/>
        <v/>
      </c>
      <c r="H136" t="str">
        <f t="shared" ca="1" si="5"/>
        <v/>
      </c>
    </row>
    <row r="137" spans="3:8" x14ac:dyDescent="0.55000000000000004">
      <c r="C137" t="str">
        <f t="array" aca="1" ref="C137" ca="1">IF(ROW(131:131)&gt;$A$6,"",INDIRECT("'Model 1'!"&amp;TEXT(MIN(IF((Items&lt;&gt;"")*(COUNTIF($C$6:C136,Items)=0),ROW('Model 1'!$E$7:$E$105)*100+COLUMN('Model 1'!$E$6:$AR$6))),"R000C00"),FALSE))</f>
        <v/>
      </c>
      <c r="D137" t="str">
        <f t="array" aca="1" ref="D137" ca="1">IF($C137="","",SUM((Items=$C137)*1))</f>
        <v/>
      </c>
      <c r="E137" t="str">
        <f t="array" aca="1" ref="E137" ca="1">IF($C137="","",SUM((Items=$C137)*(Unique&gt;1)*1))</f>
        <v/>
      </c>
      <c r="F137" t="str">
        <f t="array" aca="1" ref="F137" ca="1">IF($C137="","",SUM((Items=$C137)*(Unique=1)*1))</f>
        <v/>
      </c>
      <c r="G137" t="str">
        <f t="shared" ca="1" si="4"/>
        <v/>
      </c>
      <c r="H137" t="str">
        <f t="shared" ca="1" si="5"/>
        <v/>
      </c>
    </row>
    <row r="138" spans="3:8" x14ac:dyDescent="0.55000000000000004">
      <c r="C138" t="str">
        <f t="array" aca="1" ref="C138" ca="1">IF(ROW(132:132)&gt;$A$6,"",INDIRECT("'Model 1'!"&amp;TEXT(MIN(IF((Items&lt;&gt;"")*(COUNTIF($C$6:C137,Items)=0),ROW('Model 1'!$E$7:$E$105)*100+COLUMN('Model 1'!$E$6:$AR$6))),"R000C00"),FALSE))</f>
        <v/>
      </c>
      <c r="D138" t="str">
        <f t="array" aca="1" ref="D138" ca="1">IF($C138="","",SUM((Items=$C138)*1))</f>
        <v/>
      </c>
      <c r="E138" t="str">
        <f t="array" aca="1" ref="E138" ca="1">IF($C138="","",SUM((Items=$C138)*(Unique&gt;1)*1))</f>
        <v/>
      </c>
      <c r="F138" t="str">
        <f t="array" aca="1" ref="F138" ca="1">IF($C138="","",SUM((Items=$C138)*(Unique=1)*1))</f>
        <v/>
      </c>
      <c r="G138" t="str">
        <f t="shared" ca="1" si="4"/>
        <v/>
      </c>
      <c r="H138" t="str">
        <f t="shared" ca="1" si="5"/>
        <v/>
      </c>
    </row>
    <row r="139" spans="3:8" x14ac:dyDescent="0.55000000000000004">
      <c r="C139" t="str">
        <f t="array" aca="1" ref="C139" ca="1">IF(ROW(133:133)&gt;$A$6,"",INDIRECT("'Model 1'!"&amp;TEXT(MIN(IF((Items&lt;&gt;"")*(COUNTIF($C$6:C138,Items)=0),ROW('Model 1'!$E$7:$E$105)*100+COLUMN('Model 1'!$E$6:$AR$6))),"R000C00"),FALSE))</f>
        <v/>
      </c>
      <c r="D139" t="str">
        <f t="array" aca="1" ref="D139" ca="1">IF($C139="","",SUM((Items=$C139)*1))</f>
        <v/>
      </c>
      <c r="E139" t="str">
        <f t="array" aca="1" ref="E139" ca="1">IF($C139="","",SUM((Items=$C139)*(Unique&gt;1)*1))</f>
        <v/>
      </c>
      <c r="F139" t="str">
        <f t="array" aca="1" ref="F139" ca="1">IF($C139="","",SUM((Items=$C139)*(Unique=1)*1))</f>
        <v/>
      </c>
      <c r="G139" t="str">
        <f t="shared" ca="1" si="4"/>
        <v/>
      </c>
      <c r="H139" t="str">
        <f t="shared" ca="1" si="5"/>
        <v/>
      </c>
    </row>
    <row r="140" spans="3:8" x14ac:dyDescent="0.55000000000000004">
      <c r="C140" t="str">
        <f t="array" aca="1" ref="C140" ca="1">IF(ROW(134:134)&gt;$A$6,"",INDIRECT("'Model 1'!"&amp;TEXT(MIN(IF((Items&lt;&gt;"")*(COUNTIF($C$6:C139,Items)=0),ROW('Model 1'!$E$7:$E$105)*100+COLUMN('Model 1'!$E$6:$AR$6))),"R000C00"),FALSE))</f>
        <v/>
      </c>
      <c r="D140" t="str">
        <f t="array" aca="1" ref="D140" ca="1">IF($C140="","",SUM((Items=$C140)*1))</f>
        <v/>
      </c>
      <c r="E140" t="str">
        <f t="array" aca="1" ref="E140" ca="1">IF($C140="","",SUM((Items=$C140)*(Unique&gt;1)*1))</f>
        <v/>
      </c>
      <c r="F140" t="str">
        <f t="array" aca="1" ref="F140" ca="1">IF($C140="","",SUM((Items=$C140)*(Unique=1)*1))</f>
        <v/>
      </c>
      <c r="G140" t="str">
        <f t="shared" ca="1" si="4"/>
        <v/>
      </c>
      <c r="H140" t="str">
        <f t="shared" ca="1" si="5"/>
        <v/>
      </c>
    </row>
    <row r="141" spans="3:8" x14ac:dyDescent="0.55000000000000004">
      <c r="C141" t="str">
        <f t="array" aca="1" ref="C141" ca="1">IF(ROW(135:135)&gt;$A$6,"",INDIRECT("'Model 1'!"&amp;TEXT(MIN(IF((Items&lt;&gt;"")*(COUNTIF($C$6:C140,Items)=0),ROW('Model 1'!$E$7:$E$105)*100+COLUMN('Model 1'!$E$6:$AR$6))),"R000C00"),FALSE))</f>
        <v/>
      </c>
      <c r="D141" t="str">
        <f t="array" aca="1" ref="D141" ca="1">IF($C141="","",SUM((Items=$C141)*1))</f>
        <v/>
      </c>
      <c r="E141" t="str">
        <f t="array" aca="1" ref="E141" ca="1">IF($C141="","",SUM((Items=$C141)*(Unique&gt;1)*1))</f>
        <v/>
      </c>
      <c r="F141" t="str">
        <f t="array" aca="1" ref="F141" ca="1">IF($C141="","",SUM((Items=$C141)*(Unique=1)*1))</f>
        <v/>
      </c>
      <c r="G141" t="str">
        <f t="shared" ca="1" si="4"/>
        <v/>
      </c>
      <c r="H141" t="str">
        <f t="shared" ca="1" si="5"/>
        <v/>
      </c>
    </row>
    <row r="142" spans="3:8" x14ac:dyDescent="0.55000000000000004">
      <c r="C142" t="str">
        <f t="array" aca="1" ref="C142" ca="1">IF(ROW(136:136)&gt;$A$6,"",INDIRECT("'Model 1'!"&amp;TEXT(MIN(IF((Items&lt;&gt;"")*(COUNTIF($C$6:C141,Items)=0),ROW('Model 1'!$E$7:$E$105)*100+COLUMN('Model 1'!$E$6:$AR$6))),"R000C00"),FALSE))</f>
        <v/>
      </c>
      <c r="D142" t="str">
        <f t="array" aca="1" ref="D142" ca="1">IF($C142="","",SUM((Items=$C142)*1))</f>
        <v/>
      </c>
      <c r="E142" t="str">
        <f t="array" aca="1" ref="E142" ca="1">IF($C142="","",SUM((Items=$C142)*(Unique&gt;1)*1))</f>
        <v/>
      </c>
      <c r="F142" t="str">
        <f t="array" aca="1" ref="F142" ca="1">IF($C142="","",SUM((Items=$C142)*(Unique=1)*1))</f>
        <v/>
      </c>
      <c r="G142" t="str">
        <f t="shared" ca="1" si="4"/>
        <v/>
      </c>
      <c r="H142" t="str">
        <f t="shared" ca="1" si="5"/>
        <v/>
      </c>
    </row>
    <row r="143" spans="3:8" x14ac:dyDescent="0.55000000000000004">
      <c r="C143" t="str">
        <f t="array" aca="1" ref="C143" ca="1">IF(ROW(137:137)&gt;$A$6,"",INDIRECT("'Model 1'!"&amp;TEXT(MIN(IF((Items&lt;&gt;"")*(COUNTIF($C$6:C142,Items)=0),ROW('Model 1'!$E$7:$E$105)*100+COLUMN('Model 1'!$E$6:$AR$6))),"R000C00"),FALSE))</f>
        <v/>
      </c>
      <c r="D143" t="str">
        <f t="array" aca="1" ref="D143" ca="1">IF($C143="","",SUM((Items=$C143)*1))</f>
        <v/>
      </c>
      <c r="E143" t="str">
        <f t="array" aca="1" ref="E143" ca="1">IF($C143="","",SUM((Items=$C143)*(Unique&gt;1)*1))</f>
        <v/>
      </c>
      <c r="F143" t="str">
        <f t="array" aca="1" ref="F143" ca="1">IF($C143="","",SUM((Items=$C143)*(Unique=1)*1))</f>
        <v/>
      </c>
      <c r="G143" t="str">
        <f t="shared" ca="1" si="4"/>
        <v/>
      </c>
      <c r="H143" t="str">
        <f t="shared" ca="1" si="5"/>
        <v/>
      </c>
    </row>
    <row r="144" spans="3:8" x14ac:dyDescent="0.55000000000000004">
      <c r="C144" t="str">
        <f t="array" aca="1" ref="C144" ca="1">IF(ROW(138:138)&gt;$A$6,"",INDIRECT("'Model 1'!"&amp;TEXT(MIN(IF((Items&lt;&gt;"")*(COUNTIF($C$6:C143,Items)=0),ROW('Model 1'!$E$7:$E$105)*100+COLUMN('Model 1'!$E$6:$AR$6))),"R000C00"),FALSE))</f>
        <v/>
      </c>
      <c r="D144" t="str">
        <f t="array" aca="1" ref="D144" ca="1">IF($C144="","",SUM((Items=$C144)*1))</f>
        <v/>
      </c>
      <c r="E144" t="str">
        <f t="array" aca="1" ref="E144" ca="1">IF($C144="","",SUM((Items=$C144)*(Unique&gt;1)*1))</f>
        <v/>
      </c>
      <c r="F144" t="str">
        <f t="array" aca="1" ref="F144" ca="1">IF($C144="","",SUM((Items=$C144)*(Unique=1)*1))</f>
        <v/>
      </c>
      <c r="G144" t="str">
        <f t="shared" ca="1" si="4"/>
        <v/>
      </c>
      <c r="H144" t="str">
        <f t="shared" ca="1" si="5"/>
        <v/>
      </c>
    </row>
    <row r="145" spans="3:8" x14ac:dyDescent="0.55000000000000004">
      <c r="C145" t="str">
        <f t="array" aca="1" ref="C145" ca="1">IF(ROW(139:139)&gt;$A$6,"",INDIRECT("'Model 1'!"&amp;TEXT(MIN(IF((Items&lt;&gt;"")*(COUNTIF($C$6:C144,Items)=0),ROW('Model 1'!$E$7:$E$105)*100+COLUMN('Model 1'!$E$6:$AR$6))),"R000C00"),FALSE))</f>
        <v/>
      </c>
      <c r="D145" t="str">
        <f t="array" aca="1" ref="D145" ca="1">IF($C145="","",SUM((Items=$C145)*1))</f>
        <v/>
      </c>
      <c r="E145" t="str">
        <f t="array" aca="1" ref="E145" ca="1">IF($C145="","",SUM((Items=$C145)*(Unique&gt;1)*1))</f>
        <v/>
      </c>
      <c r="F145" t="str">
        <f t="array" aca="1" ref="F145" ca="1">IF($C145="","",SUM((Items=$C145)*(Unique=1)*1))</f>
        <v/>
      </c>
      <c r="G145" t="str">
        <f t="shared" ca="1" si="4"/>
        <v/>
      </c>
      <c r="H145" t="str">
        <f t="shared" ca="1" si="5"/>
        <v/>
      </c>
    </row>
    <row r="146" spans="3:8" x14ac:dyDescent="0.55000000000000004">
      <c r="C146" t="str">
        <f t="array" aca="1" ref="C146" ca="1">IF(ROW(140:140)&gt;$A$6,"",INDIRECT("'Model 1'!"&amp;TEXT(MIN(IF((Items&lt;&gt;"")*(COUNTIF($C$6:C145,Items)=0),ROW('Model 1'!$E$7:$E$105)*100+COLUMN('Model 1'!$E$6:$AR$6))),"R000C00"),FALSE))</f>
        <v/>
      </c>
      <c r="D146" t="str">
        <f t="array" aca="1" ref="D146" ca="1">IF($C146="","",SUM((Items=$C146)*1))</f>
        <v/>
      </c>
      <c r="E146" t="str">
        <f t="array" aca="1" ref="E146" ca="1">IF($C146="","",SUM((Items=$C146)*(Unique&gt;1)*1))</f>
        <v/>
      </c>
      <c r="F146" t="str">
        <f t="array" aca="1" ref="F146" ca="1">IF($C146="","",SUM((Items=$C146)*(Unique=1)*1))</f>
        <v/>
      </c>
      <c r="G146" t="str">
        <f t="shared" ca="1" si="4"/>
        <v/>
      </c>
      <c r="H146" t="str">
        <f t="shared" ca="1" si="5"/>
        <v/>
      </c>
    </row>
    <row r="147" spans="3:8" x14ac:dyDescent="0.55000000000000004">
      <c r="C147" t="str">
        <f t="array" aca="1" ref="C147" ca="1">IF(ROW(141:141)&gt;$A$6,"",INDIRECT("'Model 1'!"&amp;TEXT(MIN(IF((Items&lt;&gt;"")*(COUNTIF($C$6:C146,Items)=0),ROW('Model 1'!$E$7:$E$105)*100+COLUMN('Model 1'!$E$6:$AR$6))),"R000C00"),FALSE))</f>
        <v/>
      </c>
      <c r="D147" t="str">
        <f t="array" aca="1" ref="D147" ca="1">IF($C147="","",SUM((Items=$C147)*1))</f>
        <v/>
      </c>
      <c r="E147" t="str">
        <f t="array" aca="1" ref="E147" ca="1">IF($C147="","",SUM((Items=$C147)*(Unique&gt;1)*1))</f>
        <v/>
      </c>
      <c r="F147" t="str">
        <f t="array" aca="1" ref="F147" ca="1">IF($C147="","",SUM((Items=$C147)*(Unique=1)*1))</f>
        <v/>
      </c>
      <c r="G147" t="str">
        <f t="shared" ca="1" si="4"/>
        <v/>
      </c>
      <c r="H147" t="str">
        <f t="shared" ca="1" si="5"/>
        <v/>
      </c>
    </row>
    <row r="148" spans="3:8" x14ac:dyDescent="0.55000000000000004">
      <c r="C148" t="str">
        <f t="array" aca="1" ref="C148" ca="1">IF(ROW(142:142)&gt;$A$6,"",INDIRECT("'Model 1'!"&amp;TEXT(MIN(IF((Items&lt;&gt;"")*(COUNTIF($C$6:C147,Items)=0),ROW('Model 1'!$E$7:$E$105)*100+COLUMN('Model 1'!$E$6:$AR$6))),"R000C00"),FALSE))</f>
        <v/>
      </c>
      <c r="D148" t="str">
        <f t="array" aca="1" ref="D148" ca="1">IF($C148="","",SUM((Items=$C148)*1))</f>
        <v/>
      </c>
      <c r="E148" t="str">
        <f t="array" aca="1" ref="E148" ca="1">IF($C148="","",SUM((Items=$C148)*(Unique&gt;1)*1))</f>
        <v/>
      </c>
      <c r="F148" t="str">
        <f t="array" aca="1" ref="F148" ca="1">IF($C148="","",SUM((Items=$C148)*(Unique=1)*1))</f>
        <v/>
      </c>
      <c r="G148" t="str">
        <f t="shared" ca="1" si="4"/>
        <v/>
      </c>
      <c r="H148" t="str">
        <f t="shared" ca="1" si="5"/>
        <v/>
      </c>
    </row>
    <row r="149" spans="3:8" x14ac:dyDescent="0.55000000000000004">
      <c r="C149" t="str">
        <f t="array" aca="1" ref="C149" ca="1">IF(ROW(143:143)&gt;$A$6,"",INDIRECT("'Model 1'!"&amp;TEXT(MIN(IF((Items&lt;&gt;"")*(COUNTIF($C$6:C148,Items)=0),ROW('Model 1'!$E$7:$E$105)*100+COLUMN('Model 1'!$E$6:$AR$6))),"R000C00"),FALSE))</f>
        <v/>
      </c>
      <c r="D149" t="str">
        <f t="array" aca="1" ref="D149" ca="1">IF($C149="","",SUM((Items=$C149)*1))</f>
        <v/>
      </c>
      <c r="E149" t="str">
        <f t="array" aca="1" ref="E149" ca="1">IF($C149="","",SUM((Items=$C149)*(Unique&gt;1)*1))</f>
        <v/>
      </c>
      <c r="F149" t="str">
        <f t="array" aca="1" ref="F149" ca="1">IF($C149="","",SUM((Items=$C149)*(Unique=1)*1))</f>
        <v/>
      </c>
      <c r="G149" t="str">
        <f t="shared" ca="1" si="4"/>
        <v/>
      </c>
      <c r="H149" t="str">
        <f t="shared" ca="1" si="5"/>
        <v/>
      </c>
    </row>
    <row r="150" spans="3:8" x14ac:dyDescent="0.55000000000000004">
      <c r="C150" t="str">
        <f t="array" aca="1" ref="C150" ca="1">IF(ROW(144:144)&gt;$A$6,"",INDIRECT("'Model 1'!"&amp;TEXT(MIN(IF((Items&lt;&gt;"")*(COUNTIF($C$6:C149,Items)=0),ROW('Model 1'!$E$7:$E$105)*100+COLUMN('Model 1'!$E$6:$AR$6))),"R000C00"),FALSE))</f>
        <v/>
      </c>
      <c r="D150" t="str">
        <f t="array" aca="1" ref="D150" ca="1">IF($C150="","",SUM((Items=$C150)*1))</f>
        <v/>
      </c>
      <c r="E150" t="str">
        <f t="array" aca="1" ref="E150" ca="1">IF($C150="","",SUM((Items=$C150)*(Unique&gt;1)*1))</f>
        <v/>
      </c>
      <c r="F150" t="str">
        <f t="array" aca="1" ref="F150" ca="1">IF($C150="","",SUM((Items=$C150)*(Unique=1)*1))</f>
        <v/>
      </c>
      <c r="G150" t="str">
        <f t="shared" ca="1" si="4"/>
        <v/>
      </c>
      <c r="H150" t="str">
        <f t="shared" ca="1" si="5"/>
        <v/>
      </c>
    </row>
    <row r="151" spans="3:8" x14ac:dyDescent="0.55000000000000004">
      <c r="C151" t="str">
        <f t="array" aca="1" ref="C151" ca="1">IF(ROW(145:145)&gt;$A$6,"",INDIRECT("'Model 1'!"&amp;TEXT(MIN(IF((Items&lt;&gt;"")*(COUNTIF($C$6:C150,Items)=0),ROW('Model 1'!$E$7:$E$105)*100+COLUMN('Model 1'!$E$6:$AR$6))),"R000C00"),FALSE))</f>
        <v/>
      </c>
      <c r="D151" t="str">
        <f t="array" aca="1" ref="D151" ca="1">IF($C151="","",SUM((Items=$C151)*1))</f>
        <v/>
      </c>
      <c r="E151" t="str">
        <f t="array" aca="1" ref="E151" ca="1">IF($C151="","",SUM((Items=$C151)*(Unique&gt;1)*1))</f>
        <v/>
      </c>
      <c r="F151" t="str">
        <f t="array" aca="1" ref="F151" ca="1">IF($C151="","",SUM((Items=$C151)*(Unique=1)*1))</f>
        <v/>
      </c>
      <c r="G151" t="str">
        <f t="shared" ca="1" si="4"/>
        <v/>
      </c>
      <c r="H151" t="str">
        <f t="shared" ca="1" si="5"/>
        <v/>
      </c>
    </row>
    <row r="152" spans="3:8" x14ac:dyDescent="0.55000000000000004">
      <c r="C152" t="str">
        <f t="array" aca="1" ref="C152" ca="1">IF(ROW(146:146)&gt;$A$6,"",INDIRECT("'Model 1'!"&amp;TEXT(MIN(IF((Items&lt;&gt;"")*(COUNTIF($C$6:C151,Items)=0),ROW('Model 1'!$E$7:$E$105)*100+COLUMN('Model 1'!$E$6:$AR$6))),"R000C00"),FALSE))</f>
        <v/>
      </c>
      <c r="D152" t="str">
        <f t="array" aca="1" ref="D152" ca="1">IF($C152="","",SUM((Items=$C152)*1))</f>
        <v/>
      </c>
      <c r="E152" t="str">
        <f t="array" aca="1" ref="E152" ca="1">IF($C152="","",SUM((Items=$C152)*(Unique&gt;1)*1))</f>
        <v/>
      </c>
      <c r="F152" t="str">
        <f t="array" aca="1" ref="F152" ca="1">IF($C152="","",SUM((Items=$C152)*(Unique=1)*1))</f>
        <v/>
      </c>
      <c r="G152" t="str">
        <f t="shared" ca="1" si="4"/>
        <v/>
      </c>
      <c r="H152" t="str">
        <f t="shared" ca="1" si="5"/>
        <v/>
      </c>
    </row>
    <row r="153" spans="3:8" x14ac:dyDescent="0.55000000000000004">
      <c r="C153" t="str">
        <f t="array" aca="1" ref="C153" ca="1">IF(ROW(147:147)&gt;$A$6,"",INDIRECT("'Model 1'!"&amp;TEXT(MIN(IF((Items&lt;&gt;"")*(COUNTIF($C$6:C152,Items)=0),ROW('Model 1'!$E$7:$E$105)*100+COLUMN('Model 1'!$E$6:$AR$6))),"R000C00"),FALSE))</f>
        <v/>
      </c>
      <c r="D153" t="str">
        <f t="array" aca="1" ref="D153" ca="1">IF($C153="","",SUM((Items=$C153)*1))</f>
        <v/>
      </c>
      <c r="E153" t="str">
        <f t="array" aca="1" ref="E153" ca="1">IF($C153="","",SUM((Items=$C153)*(Unique&gt;1)*1))</f>
        <v/>
      </c>
      <c r="F153" t="str">
        <f t="array" aca="1" ref="F153" ca="1">IF($C153="","",SUM((Items=$C153)*(Unique=1)*1))</f>
        <v/>
      </c>
      <c r="G153" t="str">
        <f t="shared" ca="1" si="4"/>
        <v/>
      </c>
      <c r="H153" t="str">
        <f t="shared" ca="1" si="5"/>
        <v/>
      </c>
    </row>
    <row r="154" spans="3:8" x14ac:dyDescent="0.55000000000000004">
      <c r="C154" t="str">
        <f t="array" aca="1" ref="C154" ca="1">IF(ROW(148:148)&gt;$A$6,"",INDIRECT("'Model 1'!"&amp;TEXT(MIN(IF((Items&lt;&gt;"")*(COUNTIF($C$6:C153,Items)=0),ROW('Model 1'!$E$7:$E$105)*100+COLUMN('Model 1'!$E$6:$AR$6))),"R000C00"),FALSE))</f>
        <v/>
      </c>
      <c r="D154" t="str">
        <f t="array" aca="1" ref="D154" ca="1">IF($C154="","",SUM((Items=$C154)*1))</f>
        <v/>
      </c>
      <c r="E154" t="str">
        <f t="array" aca="1" ref="E154" ca="1">IF($C154="","",SUM((Items=$C154)*(Unique&gt;1)*1))</f>
        <v/>
      </c>
      <c r="F154" t="str">
        <f t="array" aca="1" ref="F154" ca="1">IF($C154="","",SUM((Items=$C154)*(Unique=1)*1))</f>
        <v/>
      </c>
      <c r="G154" t="str">
        <f t="shared" ca="1" si="4"/>
        <v/>
      </c>
      <c r="H154" t="str">
        <f t="shared" ca="1" si="5"/>
        <v/>
      </c>
    </row>
    <row r="155" spans="3:8" x14ac:dyDescent="0.55000000000000004">
      <c r="C155" t="str">
        <f t="array" aca="1" ref="C155" ca="1">IF(ROW(149:149)&gt;$A$6,"",INDIRECT("'Model 1'!"&amp;TEXT(MIN(IF((Items&lt;&gt;"")*(COUNTIF($C$6:C154,Items)=0),ROW('Model 1'!$E$7:$E$105)*100+COLUMN('Model 1'!$E$6:$AR$6))),"R000C00"),FALSE))</f>
        <v/>
      </c>
      <c r="D155" t="str">
        <f t="array" aca="1" ref="D155" ca="1">IF($C155="","",SUM((Items=$C155)*1))</f>
        <v/>
      </c>
      <c r="E155" t="str">
        <f t="array" aca="1" ref="E155" ca="1">IF($C155="","",SUM((Items=$C155)*(Unique&gt;1)*1))</f>
        <v/>
      </c>
      <c r="F155" t="str">
        <f t="array" aca="1" ref="F155" ca="1">IF($C155="","",SUM((Items=$C155)*(Unique=1)*1))</f>
        <v/>
      </c>
      <c r="G155" t="str">
        <f t="shared" ca="1" si="4"/>
        <v/>
      </c>
      <c r="H155" t="str">
        <f t="shared" ca="1" si="5"/>
        <v/>
      </c>
    </row>
    <row r="156" spans="3:8" x14ac:dyDescent="0.55000000000000004">
      <c r="C156" t="str">
        <f t="array" aca="1" ref="C156" ca="1">IF(ROW(150:150)&gt;$A$6,"",INDIRECT("'Model 1'!"&amp;TEXT(MIN(IF((Items&lt;&gt;"")*(COUNTIF($C$6:C155,Items)=0),ROW('Model 1'!$E$7:$E$105)*100+COLUMN('Model 1'!$E$6:$AR$6))),"R000C00"),FALSE))</f>
        <v/>
      </c>
      <c r="D156" t="str">
        <f t="array" aca="1" ref="D156" ca="1">IF($C156="","",SUM((Items=$C156)*1))</f>
        <v/>
      </c>
      <c r="E156" t="str">
        <f t="array" aca="1" ref="E156" ca="1">IF($C156="","",SUM((Items=$C156)*(Unique&gt;1)*1))</f>
        <v/>
      </c>
      <c r="F156" t="str">
        <f t="array" aca="1" ref="F156" ca="1">IF($C156="","",SUM((Items=$C156)*(Unique=1)*1))</f>
        <v/>
      </c>
      <c r="G156" t="str">
        <f t="shared" ca="1" si="4"/>
        <v/>
      </c>
      <c r="H156" t="str">
        <f t="shared" ca="1" si="5"/>
        <v/>
      </c>
    </row>
    <row r="157" spans="3:8" x14ac:dyDescent="0.55000000000000004">
      <c r="C157" t="str">
        <f t="array" aca="1" ref="C157" ca="1">IF(ROW(151:151)&gt;$A$6,"",INDIRECT("'Model 1'!"&amp;TEXT(MIN(IF((Items&lt;&gt;"")*(COUNTIF($C$6:C156,Items)=0),ROW('Model 1'!$E$7:$E$105)*100+COLUMN('Model 1'!$E$6:$AR$6))),"R000C00"),FALSE))</f>
        <v/>
      </c>
      <c r="D157" t="str">
        <f t="array" aca="1" ref="D157" ca="1">IF($C157="","",SUM((Items=$C157)*1))</f>
        <v/>
      </c>
      <c r="E157" t="str">
        <f t="array" aca="1" ref="E157" ca="1">IF($C157="","",SUM((Items=$C157)*(Unique&gt;1)*1))</f>
        <v/>
      </c>
      <c r="F157" t="str">
        <f t="array" aca="1" ref="F157" ca="1">IF($C157="","",SUM((Items=$C157)*(Unique=1)*1))</f>
        <v/>
      </c>
      <c r="G157" t="str">
        <f t="shared" ca="1" si="4"/>
        <v/>
      </c>
      <c r="H157" t="str">
        <f t="shared" ca="1" si="5"/>
        <v/>
      </c>
    </row>
    <row r="158" spans="3:8" x14ac:dyDescent="0.55000000000000004">
      <c r="C158" t="str">
        <f t="array" aca="1" ref="C158" ca="1">IF(ROW(152:152)&gt;$A$6,"",INDIRECT("'Model 1'!"&amp;TEXT(MIN(IF((Items&lt;&gt;"")*(COUNTIF($C$6:C157,Items)=0),ROW('Model 1'!$E$7:$E$105)*100+COLUMN('Model 1'!$E$6:$AR$6))),"R000C00"),FALSE))</f>
        <v/>
      </c>
      <c r="D158" t="str">
        <f t="array" aca="1" ref="D158" ca="1">IF($C158="","",SUM((Items=$C158)*1))</f>
        <v/>
      </c>
      <c r="E158" t="str">
        <f t="array" aca="1" ref="E158" ca="1">IF($C158="","",SUM((Items=$C158)*(Unique&gt;1)*1))</f>
        <v/>
      </c>
      <c r="F158" t="str">
        <f t="array" aca="1" ref="F158" ca="1">IF($C158="","",SUM((Items=$C158)*(Unique=1)*1))</f>
        <v/>
      </c>
      <c r="G158" t="str">
        <f t="shared" ca="1" si="4"/>
        <v/>
      </c>
      <c r="H158" t="str">
        <f t="shared" ca="1" si="5"/>
        <v/>
      </c>
    </row>
    <row r="159" spans="3:8" x14ac:dyDescent="0.55000000000000004">
      <c r="C159" t="str">
        <f t="array" aca="1" ref="C159" ca="1">IF(ROW(153:153)&gt;$A$6,"",INDIRECT("'Model 1'!"&amp;TEXT(MIN(IF((Items&lt;&gt;"")*(COUNTIF($C$6:C158,Items)=0),ROW('Model 1'!$E$7:$E$105)*100+COLUMN('Model 1'!$E$6:$AR$6))),"R000C00"),FALSE))</f>
        <v/>
      </c>
      <c r="D159" t="str">
        <f t="array" aca="1" ref="D159" ca="1">IF($C159="","",SUM((Items=$C159)*1))</f>
        <v/>
      </c>
      <c r="E159" t="str">
        <f t="array" aca="1" ref="E159" ca="1">IF($C159="","",SUM((Items=$C159)*(Unique&gt;1)*1))</f>
        <v/>
      </c>
      <c r="F159" t="str">
        <f t="array" aca="1" ref="F159" ca="1">IF($C159="","",SUM((Items=$C159)*(Unique=1)*1))</f>
        <v/>
      </c>
      <c r="G159" t="str">
        <f t="shared" ca="1" si="4"/>
        <v/>
      </c>
      <c r="H159" t="str">
        <f t="shared" ca="1" si="5"/>
        <v/>
      </c>
    </row>
    <row r="160" spans="3:8" x14ac:dyDescent="0.55000000000000004">
      <c r="C160" t="str">
        <f t="array" aca="1" ref="C160" ca="1">IF(ROW(154:154)&gt;$A$6,"",INDIRECT("'Model 1'!"&amp;TEXT(MIN(IF((Items&lt;&gt;"")*(COUNTIF($C$6:C159,Items)=0),ROW('Model 1'!$E$7:$E$105)*100+COLUMN('Model 1'!$E$6:$AR$6))),"R000C00"),FALSE))</f>
        <v/>
      </c>
      <c r="D160" t="str">
        <f t="array" aca="1" ref="D160" ca="1">IF($C160="","",SUM((Items=$C160)*1))</f>
        <v/>
      </c>
      <c r="E160" t="str">
        <f t="array" aca="1" ref="E160" ca="1">IF($C160="","",SUM((Items=$C160)*(Unique&gt;1)*1))</f>
        <v/>
      </c>
      <c r="F160" t="str">
        <f t="array" aca="1" ref="F160" ca="1">IF($C160="","",SUM((Items=$C160)*(Unique=1)*1))</f>
        <v/>
      </c>
      <c r="G160" t="str">
        <f t="shared" ca="1" si="4"/>
        <v/>
      </c>
      <c r="H160" t="str">
        <f t="shared" ca="1" si="5"/>
        <v/>
      </c>
    </row>
    <row r="161" spans="3:8" x14ac:dyDescent="0.55000000000000004">
      <c r="C161" t="str">
        <f t="array" aca="1" ref="C161" ca="1">IF(ROW(155:155)&gt;$A$6,"",INDIRECT("'Model 1'!"&amp;TEXT(MIN(IF((Items&lt;&gt;"")*(COUNTIF($C$6:C160,Items)=0),ROW('Model 1'!$E$7:$E$105)*100+COLUMN('Model 1'!$E$6:$AR$6))),"R000C00"),FALSE))</f>
        <v/>
      </c>
      <c r="D161" t="str">
        <f t="array" aca="1" ref="D161" ca="1">IF($C161="","",SUM((Items=$C161)*1))</f>
        <v/>
      </c>
      <c r="E161" t="str">
        <f t="array" aca="1" ref="E161" ca="1">IF($C161="","",SUM((Items=$C161)*(Unique&gt;1)*1))</f>
        <v/>
      </c>
      <c r="F161" t="str">
        <f t="array" aca="1" ref="F161" ca="1">IF($C161="","",SUM((Items=$C161)*(Unique=1)*1))</f>
        <v/>
      </c>
      <c r="G161" t="str">
        <f t="shared" ca="1" si="4"/>
        <v/>
      </c>
      <c r="H161" t="str">
        <f t="shared" ca="1" si="5"/>
        <v/>
      </c>
    </row>
    <row r="162" spans="3:8" x14ac:dyDescent="0.55000000000000004">
      <c r="C162" t="str">
        <f t="array" aca="1" ref="C162" ca="1">IF(ROW(156:156)&gt;$A$6,"",INDIRECT("'Model 1'!"&amp;TEXT(MIN(IF((Items&lt;&gt;"")*(COUNTIF($C$6:C161,Items)=0),ROW('Model 1'!$E$7:$E$105)*100+COLUMN('Model 1'!$E$6:$AR$6))),"R000C00"),FALSE))</f>
        <v/>
      </c>
      <c r="D162" t="str">
        <f t="array" aca="1" ref="D162" ca="1">IF($C162="","",SUM((Items=$C162)*1))</f>
        <v/>
      </c>
      <c r="E162" t="str">
        <f t="array" aca="1" ref="E162" ca="1">IF($C162="","",SUM((Items=$C162)*(Unique&gt;1)*1))</f>
        <v/>
      </c>
      <c r="F162" t="str">
        <f t="array" aca="1" ref="F162" ca="1">IF($C162="","",SUM((Items=$C162)*(Unique=1)*1))</f>
        <v/>
      </c>
      <c r="G162" t="str">
        <f t="shared" ca="1" si="4"/>
        <v/>
      </c>
      <c r="H162" t="str">
        <f t="shared" ca="1" si="5"/>
        <v/>
      </c>
    </row>
    <row r="163" spans="3:8" x14ac:dyDescent="0.55000000000000004">
      <c r="C163" t="str">
        <f t="array" aca="1" ref="C163" ca="1">IF(ROW(157:157)&gt;$A$6,"",INDIRECT("'Model 1'!"&amp;TEXT(MIN(IF((Items&lt;&gt;"")*(COUNTIF($C$6:C162,Items)=0),ROW('Model 1'!$E$7:$E$105)*100+COLUMN('Model 1'!$E$6:$AR$6))),"R000C00"),FALSE))</f>
        <v/>
      </c>
      <c r="D163" t="str">
        <f t="array" aca="1" ref="D163" ca="1">IF($C163="","",SUM((Items=$C163)*1))</f>
        <v/>
      </c>
      <c r="E163" t="str">
        <f t="array" aca="1" ref="E163" ca="1">IF($C163="","",SUM((Items=$C163)*(Unique&gt;1)*1))</f>
        <v/>
      </c>
      <c r="F163" t="str">
        <f t="array" aca="1" ref="F163" ca="1">IF($C163="","",SUM((Items=$C163)*(Unique=1)*1))</f>
        <v/>
      </c>
      <c r="G163" t="str">
        <f t="shared" ca="1" si="4"/>
        <v/>
      </c>
      <c r="H163" t="str">
        <f t="shared" ca="1" si="5"/>
        <v/>
      </c>
    </row>
    <row r="164" spans="3:8" x14ac:dyDescent="0.55000000000000004">
      <c r="C164" t="str">
        <f t="array" aca="1" ref="C164" ca="1">IF(ROW(158:158)&gt;$A$6,"",INDIRECT("'Model 1'!"&amp;TEXT(MIN(IF((Items&lt;&gt;"")*(COUNTIF($C$6:C163,Items)=0),ROW('Model 1'!$E$7:$E$105)*100+COLUMN('Model 1'!$E$6:$AR$6))),"R000C00"),FALSE))</f>
        <v/>
      </c>
      <c r="D164" t="str">
        <f t="array" aca="1" ref="D164" ca="1">IF($C164="","",SUM((Items=$C164)*1))</f>
        <v/>
      </c>
      <c r="E164" t="str">
        <f t="array" aca="1" ref="E164" ca="1">IF($C164="","",SUM((Items=$C164)*(Unique&gt;1)*1))</f>
        <v/>
      </c>
      <c r="F164" t="str">
        <f t="array" aca="1" ref="F164" ca="1">IF($C164="","",SUM((Items=$C164)*(Unique=1)*1))</f>
        <v/>
      </c>
      <c r="G164" t="str">
        <f t="shared" ca="1" si="4"/>
        <v/>
      </c>
      <c r="H164" t="str">
        <f t="shared" ca="1" si="5"/>
        <v/>
      </c>
    </row>
    <row r="165" spans="3:8" x14ac:dyDescent="0.55000000000000004">
      <c r="C165" t="str">
        <f t="array" aca="1" ref="C165" ca="1">IF(ROW(159:159)&gt;$A$6,"",INDIRECT("'Model 1'!"&amp;TEXT(MIN(IF((Items&lt;&gt;"")*(COUNTIF($C$6:C164,Items)=0),ROW('Model 1'!$E$7:$E$105)*100+COLUMN('Model 1'!$E$6:$AR$6))),"R000C00"),FALSE))</f>
        <v/>
      </c>
      <c r="D165" t="str">
        <f t="array" aca="1" ref="D165" ca="1">IF($C165="","",SUM((Items=$C165)*1))</f>
        <v/>
      </c>
      <c r="E165" t="str">
        <f t="array" aca="1" ref="E165" ca="1">IF($C165="","",SUM((Items=$C165)*(Unique&gt;1)*1))</f>
        <v/>
      </c>
      <c r="F165" t="str">
        <f t="array" aca="1" ref="F165" ca="1">IF($C165="","",SUM((Items=$C165)*(Unique=1)*1))</f>
        <v/>
      </c>
      <c r="G165" t="str">
        <f t="shared" ca="1" si="4"/>
        <v/>
      </c>
      <c r="H165" t="str">
        <f t="shared" ca="1" si="5"/>
        <v/>
      </c>
    </row>
    <row r="166" spans="3:8" x14ac:dyDescent="0.55000000000000004">
      <c r="C166" t="str">
        <f t="array" aca="1" ref="C166" ca="1">IF(ROW(160:160)&gt;$A$6,"",INDIRECT("'Model 1'!"&amp;TEXT(MIN(IF((Items&lt;&gt;"")*(COUNTIF($C$6:C165,Items)=0),ROW('Model 1'!$E$7:$E$105)*100+COLUMN('Model 1'!$E$6:$AR$6))),"R000C00"),FALSE))</f>
        <v/>
      </c>
      <c r="D166" t="str">
        <f t="array" aca="1" ref="D166" ca="1">IF($C166="","",SUM((Items=$C166)*1))</f>
        <v/>
      </c>
      <c r="E166" t="str">
        <f t="array" aca="1" ref="E166" ca="1">IF($C166="","",SUM((Items=$C166)*(Unique&gt;1)*1))</f>
        <v/>
      </c>
      <c r="F166" t="str">
        <f t="array" aca="1" ref="F166" ca="1">IF($C166="","",SUM((Items=$C166)*(Unique=1)*1))</f>
        <v/>
      </c>
      <c r="G166" t="str">
        <f t="shared" ca="1" si="4"/>
        <v/>
      </c>
      <c r="H166" t="str">
        <f t="shared" ca="1" si="5"/>
        <v/>
      </c>
    </row>
    <row r="167" spans="3:8" x14ac:dyDescent="0.55000000000000004">
      <c r="C167" t="str">
        <f t="array" aca="1" ref="C167" ca="1">IF(ROW(161:161)&gt;$A$6,"",INDIRECT("'Model 1'!"&amp;TEXT(MIN(IF((Items&lt;&gt;"")*(COUNTIF($C$6:C166,Items)=0),ROW('Model 1'!$E$7:$E$105)*100+COLUMN('Model 1'!$E$6:$AR$6))),"R000C00"),FALSE))</f>
        <v/>
      </c>
      <c r="D167" t="str">
        <f t="array" aca="1" ref="D167" ca="1">IF($C167="","",SUM((Items=$C167)*1))</f>
        <v/>
      </c>
      <c r="E167" t="str">
        <f t="array" aca="1" ref="E167" ca="1">IF($C167="","",SUM((Items=$C167)*(Unique&gt;1)*1))</f>
        <v/>
      </c>
      <c r="F167" t="str">
        <f t="array" aca="1" ref="F167" ca="1">IF($C167="","",SUM((Items=$C167)*(Unique=1)*1))</f>
        <v/>
      </c>
      <c r="G167" t="str">
        <f t="shared" ca="1" si="4"/>
        <v/>
      </c>
      <c r="H167" t="str">
        <f t="shared" ca="1" si="5"/>
        <v/>
      </c>
    </row>
    <row r="168" spans="3:8" x14ac:dyDescent="0.55000000000000004">
      <c r="C168" t="str">
        <f t="array" aca="1" ref="C168" ca="1">IF(ROW(162:162)&gt;$A$6,"",INDIRECT("'Model 1'!"&amp;TEXT(MIN(IF((Items&lt;&gt;"")*(COUNTIF($C$6:C167,Items)=0),ROW('Model 1'!$E$7:$E$105)*100+COLUMN('Model 1'!$E$6:$AR$6))),"R000C00"),FALSE))</f>
        <v/>
      </c>
      <c r="D168" t="str">
        <f t="array" aca="1" ref="D168" ca="1">IF($C168="","",SUM((Items=$C168)*1))</f>
        <v/>
      </c>
      <c r="E168" t="str">
        <f t="array" aca="1" ref="E168" ca="1">IF($C168="","",SUM((Items=$C168)*(Unique&gt;1)*1))</f>
        <v/>
      </c>
      <c r="F168" t="str">
        <f t="array" aca="1" ref="F168" ca="1">IF($C168="","",SUM((Items=$C168)*(Unique=1)*1))</f>
        <v/>
      </c>
      <c r="G168" t="str">
        <f t="shared" ca="1" si="4"/>
        <v/>
      </c>
      <c r="H168" t="str">
        <f t="shared" ca="1" si="5"/>
        <v/>
      </c>
    </row>
    <row r="169" spans="3:8" x14ac:dyDescent="0.55000000000000004">
      <c r="C169" t="str">
        <f t="array" aca="1" ref="C169" ca="1">IF(ROW(163:163)&gt;$A$6,"",INDIRECT("'Model 1'!"&amp;TEXT(MIN(IF((Items&lt;&gt;"")*(COUNTIF($C$6:C168,Items)=0),ROW('Model 1'!$E$7:$E$105)*100+COLUMN('Model 1'!$E$6:$AR$6))),"R000C00"),FALSE))</f>
        <v/>
      </c>
      <c r="D169" t="str">
        <f t="array" aca="1" ref="D169" ca="1">IF($C169="","",SUM((Items=$C169)*1))</f>
        <v/>
      </c>
      <c r="E169" t="str">
        <f t="array" aca="1" ref="E169" ca="1">IF($C169="","",SUM((Items=$C169)*(Unique&gt;1)*1))</f>
        <v/>
      </c>
      <c r="F169" t="str">
        <f t="array" aca="1" ref="F169" ca="1">IF($C169="","",SUM((Items=$C169)*(Unique=1)*1))</f>
        <v/>
      </c>
      <c r="G169" t="str">
        <f t="shared" ca="1" si="4"/>
        <v/>
      </c>
      <c r="H169" t="str">
        <f t="shared" ca="1" si="5"/>
        <v/>
      </c>
    </row>
    <row r="170" spans="3:8" x14ac:dyDescent="0.55000000000000004">
      <c r="C170" t="str">
        <f t="array" aca="1" ref="C170" ca="1">IF(ROW(164:164)&gt;$A$6,"",INDIRECT("'Model 1'!"&amp;TEXT(MIN(IF((Items&lt;&gt;"")*(COUNTIF($C$6:C169,Items)=0),ROW('Model 1'!$E$7:$E$105)*100+COLUMN('Model 1'!$E$6:$AR$6))),"R000C00"),FALSE))</f>
        <v/>
      </c>
      <c r="D170" t="str">
        <f t="array" aca="1" ref="D170" ca="1">IF($C170="","",SUM((Items=$C170)*1))</f>
        <v/>
      </c>
      <c r="E170" t="str">
        <f t="array" aca="1" ref="E170" ca="1">IF($C170="","",SUM((Items=$C170)*(Unique&gt;1)*1))</f>
        <v/>
      </c>
      <c r="F170" t="str">
        <f t="array" aca="1" ref="F170" ca="1">IF($C170="","",SUM((Items=$C170)*(Unique=1)*1))</f>
        <v/>
      </c>
      <c r="G170" t="str">
        <f t="shared" ca="1" si="4"/>
        <v/>
      </c>
      <c r="H170" t="str">
        <f t="shared" ca="1" si="5"/>
        <v/>
      </c>
    </row>
    <row r="171" spans="3:8" x14ac:dyDescent="0.55000000000000004">
      <c r="C171" t="str">
        <f t="array" aca="1" ref="C171" ca="1">IF(ROW(165:165)&gt;$A$6,"",INDIRECT("'Model 1'!"&amp;TEXT(MIN(IF((Items&lt;&gt;"")*(COUNTIF($C$6:C170,Items)=0),ROW('Model 1'!$E$7:$E$105)*100+COLUMN('Model 1'!$E$6:$AR$6))),"R000C00"),FALSE))</f>
        <v/>
      </c>
      <c r="D171" t="str">
        <f t="array" aca="1" ref="D171" ca="1">IF($C171="","",SUM((Items=$C171)*1))</f>
        <v/>
      </c>
      <c r="E171" t="str">
        <f t="array" aca="1" ref="E171" ca="1">IF($C171="","",SUM((Items=$C171)*(Unique&gt;1)*1))</f>
        <v/>
      </c>
      <c r="F171" t="str">
        <f t="array" aca="1" ref="F171" ca="1">IF($C171="","",SUM((Items=$C171)*(Unique=1)*1))</f>
        <v/>
      </c>
      <c r="G171" t="str">
        <f t="shared" ca="1" si="4"/>
        <v/>
      </c>
      <c r="H171" t="str">
        <f t="shared" ca="1" si="5"/>
        <v/>
      </c>
    </row>
    <row r="172" spans="3:8" x14ac:dyDescent="0.55000000000000004">
      <c r="C172" t="str">
        <f t="array" aca="1" ref="C172" ca="1">IF(ROW(166:166)&gt;$A$6,"",INDIRECT("'Model 1'!"&amp;TEXT(MIN(IF((Items&lt;&gt;"")*(COUNTIF($C$6:C171,Items)=0),ROW('Model 1'!$E$7:$E$105)*100+COLUMN('Model 1'!$E$6:$AR$6))),"R000C00"),FALSE))</f>
        <v/>
      </c>
      <c r="D172" t="str">
        <f t="array" aca="1" ref="D172" ca="1">IF($C172="","",SUM((Items=$C172)*1))</f>
        <v/>
      </c>
      <c r="E172" t="str">
        <f t="array" aca="1" ref="E172" ca="1">IF($C172="","",SUM((Items=$C172)*(Unique&gt;1)*1))</f>
        <v/>
      </c>
      <c r="F172" t="str">
        <f t="array" aca="1" ref="F172" ca="1">IF($C172="","",SUM((Items=$C172)*(Unique=1)*1))</f>
        <v/>
      </c>
      <c r="G172" t="str">
        <f t="shared" ca="1" si="4"/>
        <v/>
      </c>
      <c r="H172" t="str">
        <f t="shared" ca="1" si="5"/>
        <v/>
      </c>
    </row>
    <row r="173" spans="3:8" x14ac:dyDescent="0.55000000000000004">
      <c r="C173" t="str">
        <f t="array" aca="1" ref="C173" ca="1">IF(ROW(167:167)&gt;$A$6,"",INDIRECT("'Model 1'!"&amp;TEXT(MIN(IF((Items&lt;&gt;"")*(COUNTIF($C$6:C172,Items)=0),ROW('Model 1'!$E$7:$E$105)*100+COLUMN('Model 1'!$E$6:$AR$6))),"R000C00"),FALSE))</f>
        <v/>
      </c>
      <c r="D173" t="str">
        <f t="array" aca="1" ref="D173" ca="1">IF($C173="","",SUM((Items=$C173)*1))</f>
        <v/>
      </c>
      <c r="E173" t="str">
        <f t="array" aca="1" ref="E173" ca="1">IF($C173="","",SUM((Items=$C173)*(Unique&gt;1)*1))</f>
        <v/>
      </c>
      <c r="F173" t="str">
        <f t="array" aca="1" ref="F173" ca="1">IF($C173="","",SUM((Items=$C173)*(Unique=1)*1))</f>
        <v/>
      </c>
      <c r="G173" t="str">
        <f t="shared" ca="1" si="4"/>
        <v/>
      </c>
      <c r="H173" t="str">
        <f t="shared" ca="1" si="5"/>
        <v/>
      </c>
    </row>
    <row r="174" spans="3:8" x14ac:dyDescent="0.55000000000000004">
      <c r="C174" t="str">
        <f t="array" aca="1" ref="C174" ca="1">IF(ROW(168:168)&gt;$A$6,"",INDIRECT("'Model 1'!"&amp;TEXT(MIN(IF((Items&lt;&gt;"")*(COUNTIF($C$6:C173,Items)=0),ROW('Model 1'!$E$7:$E$105)*100+COLUMN('Model 1'!$E$6:$AR$6))),"R000C00"),FALSE))</f>
        <v/>
      </c>
      <c r="D174" t="str">
        <f t="array" aca="1" ref="D174" ca="1">IF($C174="","",SUM((Items=$C174)*1))</f>
        <v/>
      </c>
      <c r="E174" t="str">
        <f t="array" aca="1" ref="E174" ca="1">IF($C174="","",SUM((Items=$C174)*(Unique&gt;1)*1))</f>
        <v/>
      </c>
      <c r="F174" t="str">
        <f t="array" aca="1" ref="F174" ca="1">IF($C174="","",SUM((Items=$C174)*(Unique=1)*1))</f>
        <v/>
      </c>
      <c r="G174" t="str">
        <f t="shared" ca="1" si="4"/>
        <v/>
      </c>
      <c r="H174" t="str">
        <f t="shared" ca="1" si="5"/>
        <v/>
      </c>
    </row>
    <row r="175" spans="3:8" x14ac:dyDescent="0.55000000000000004">
      <c r="C175" t="str">
        <f t="array" aca="1" ref="C175" ca="1">IF(ROW(169:169)&gt;$A$6,"",INDIRECT("'Model 1'!"&amp;TEXT(MIN(IF((Items&lt;&gt;"")*(COUNTIF($C$6:C174,Items)=0),ROW('Model 1'!$E$7:$E$105)*100+COLUMN('Model 1'!$E$6:$AR$6))),"R000C00"),FALSE))</f>
        <v/>
      </c>
      <c r="D175" t="str">
        <f t="array" aca="1" ref="D175" ca="1">IF($C175="","",SUM((Items=$C175)*1))</f>
        <v/>
      </c>
      <c r="E175" t="str">
        <f t="array" aca="1" ref="E175" ca="1">IF($C175="","",SUM((Items=$C175)*(Unique&gt;1)*1))</f>
        <v/>
      </c>
      <c r="F175" t="str">
        <f t="array" aca="1" ref="F175" ca="1">IF($C175="","",SUM((Items=$C175)*(Unique=1)*1))</f>
        <v/>
      </c>
      <c r="G175" t="str">
        <f t="shared" ca="1" si="4"/>
        <v/>
      </c>
      <c r="H175" t="str">
        <f t="shared" ca="1" si="5"/>
        <v/>
      </c>
    </row>
    <row r="176" spans="3:8" x14ac:dyDescent="0.55000000000000004">
      <c r="C176" t="str">
        <f t="array" aca="1" ref="C176" ca="1">IF(ROW(170:170)&gt;$A$6,"",INDIRECT("'Model 1'!"&amp;TEXT(MIN(IF((Items&lt;&gt;"")*(COUNTIF($C$6:C175,Items)=0),ROW('Model 1'!$E$7:$E$105)*100+COLUMN('Model 1'!$E$6:$AR$6))),"R000C00"),FALSE))</f>
        <v/>
      </c>
      <c r="D176" t="str">
        <f t="array" aca="1" ref="D176" ca="1">IF($C176="","",SUM((Items=$C176)*1))</f>
        <v/>
      </c>
      <c r="E176" t="str">
        <f t="array" aca="1" ref="E176" ca="1">IF($C176="","",SUM((Items=$C176)*(Unique&gt;1)*1))</f>
        <v/>
      </c>
      <c r="F176" t="str">
        <f t="array" aca="1" ref="F176" ca="1">IF($C176="","",SUM((Items=$C176)*(Unique=1)*1))</f>
        <v/>
      </c>
      <c r="G176" t="str">
        <f t="shared" ca="1" si="4"/>
        <v/>
      </c>
      <c r="H176" t="str">
        <f t="shared" ca="1" si="5"/>
        <v/>
      </c>
    </row>
    <row r="177" spans="3:8" x14ac:dyDescent="0.55000000000000004">
      <c r="C177" t="str">
        <f t="array" aca="1" ref="C177" ca="1">IF(ROW(171:171)&gt;$A$6,"",INDIRECT("'Model 1'!"&amp;TEXT(MIN(IF((Items&lt;&gt;"")*(COUNTIF($C$6:C176,Items)=0),ROW('Model 1'!$E$7:$E$105)*100+COLUMN('Model 1'!$E$6:$AR$6))),"R000C00"),FALSE))</f>
        <v/>
      </c>
      <c r="D177" t="str">
        <f t="array" aca="1" ref="D177" ca="1">IF($C177="","",SUM((Items=$C177)*1))</f>
        <v/>
      </c>
      <c r="E177" t="str">
        <f t="array" aca="1" ref="E177" ca="1">IF($C177="","",SUM((Items=$C177)*(Unique&gt;1)*1))</f>
        <v/>
      </c>
      <c r="F177" t="str">
        <f t="array" aca="1" ref="F177" ca="1">IF($C177="","",SUM((Items=$C177)*(Unique=1)*1))</f>
        <v/>
      </c>
      <c r="G177" t="str">
        <f t="shared" ca="1" si="4"/>
        <v/>
      </c>
      <c r="H177" t="str">
        <f t="shared" ca="1" si="5"/>
        <v/>
      </c>
    </row>
    <row r="178" spans="3:8" x14ac:dyDescent="0.55000000000000004">
      <c r="C178" t="str">
        <f t="array" aca="1" ref="C178" ca="1">IF(ROW(172:172)&gt;$A$6,"",INDIRECT("'Model 1'!"&amp;TEXT(MIN(IF((Items&lt;&gt;"")*(COUNTIF($C$6:C177,Items)=0),ROW('Model 1'!$E$7:$E$105)*100+COLUMN('Model 1'!$E$6:$AR$6))),"R000C00"),FALSE))</f>
        <v/>
      </c>
      <c r="D178" t="str">
        <f t="array" aca="1" ref="D178" ca="1">IF($C178="","",SUM((Items=$C178)*1))</f>
        <v/>
      </c>
      <c r="E178" t="str">
        <f t="array" aca="1" ref="E178" ca="1">IF($C178="","",SUM((Items=$C178)*(Unique&gt;1)*1))</f>
        <v/>
      </c>
      <c r="F178" t="str">
        <f t="array" aca="1" ref="F178" ca="1">IF($C178="","",SUM((Items=$C178)*(Unique=1)*1))</f>
        <v/>
      </c>
      <c r="G178" t="str">
        <f t="shared" ca="1" si="4"/>
        <v/>
      </c>
      <c r="H178" t="str">
        <f t="shared" ca="1" si="5"/>
        <v/>
      </c>
    </row>
    <row r="179" spans="3:8" x14ac:dyDescent="0.55000000000000004">
      <c r="C179" t="str">
        <f t="array" aca="1" ref="C179" ca="1">IF(ROW(173:173)&gt;$A$6,"",INDIRECT("'Model 1'!"&amp;TEXT(MIN(IF((Items&lt;&gt;"")*(COUNTIF($C$6:C178,Items)=0),ROW('Model 1'!$E$7:$E$105)*100+COLUMN('Model 1'!$E$6:$AR$6))),"R000C00"),FALSE))</f>
        <v/>
      </c>
      <c r="D179" t="str">
        <f t="array" aca="1" ref="D179" ca="1">IF($C179="","",SUM((Items=$C179)*1))</f>
        <v/>
      </c>
      <c r="E179" t="str">
        <f t="array" aca="1" ref="E179" ca="1">IF($C179="","",SUM((Items=$C179)*(Unique&gt;1)*1))</f>
        <v/>
      </c>
      <c r="F179" t="str">
        <f t="array" aca="1" ref="F179" ca="1">IF($C179="","",SUM((Items=$C179)*(Unique=1)*1))</f>
        <v/>
      </c>
      <c r="G179" t="str">
        <f t="shared" ca="1" si="4"/>
        <v/>
      </c>
      <c r="H179" t="str">
        <f t="shared" ca="1" si="5"/>
        <v/>
      </c>
    </row>
    <row r="180" spans="3:8" x14ac:dyDescent="0.55000000000000004">
      <c r="C180" t="str">
        <f t="array" aca="1" ref="C180" ca="1">IF(ROW(174:174)&gt;$A$6,"",INDIRECT("'Model 1'!"&amp;TEXT(MIN(IF((Items&lt;&gt;"")*(COUNTIF($C$6:C179,Items)=0),ROW('Model 1'!$E$7:$E$105)*100+COLUMN('Model 1'!$E$6:$AR$6))),"R000C00"),FALSE))</f>
        <v/>
      </c>
      <c r="D180" t="str">
        <f t="array" aca="1" ref="D180" ca="1">IF($C180="","",SUM((Items=$C180)*1))</f>
        <v/>
      </c>
      <c r="E180" t="str">
        <f t="array" aca="1" ref="E180" ca="1">IF($C180="","",SUM((Items=$C180)*(Unique&gt;1)*1))</f>
        <v/>
      </c>
      <c r="F180" t="str">
        <f t="array" aca="1" ref="F180" ca="1">IF($C180="","",SUM((Items=$C180)*(Unique=1)*1))</f>
        <v/>
      </c>
      <c r="G180" t="str">
        <f t="shared" ca="1" si="4"/>
        <v/>
      </c>
      <c r="H180" t="str">
        <f t="shared" ca="1" si="5"/>
        <v/>
      </c>
    </row>
    <row r="181" spans="3:8" x14ac:dyDescent="0.55000000000000004">
      <c r="C181" t="str">
        <f t="array" aca="1" ref="C181" ca="1">IF(ROW(175:175)&gt;$A$6,"",INDIRECT("'Model 1'!"&amp;TEXT(MIN(IF((Items&lt;&gt;"")*(COUNTIF($C$6:C180,Items)=0),ROW('Model 1'!$E$7:$E$105)*100+COLUMN('Model 1'!$E$6:$AR$6))),"R000C00"),FALSE))</f>
        <v/>
      </c>
      <c r="D181" t="str">
        <f t="array" aca="1" ref="D181" ca="1">IF($C181="","",SUM((Items=$C181)*1))</f>
        <v/>
      </c>
      <c r="E181" t="str">
        <f t="array" aca="1" ref="E181" ca="1">IF($C181="","",SUM((Items=$C181)*(Unique&gt;1)*1))</f>
        <v/>
      </c>
      <c r="F181" t="str">
        <f t="array" aca="1" ref="F181" ca="1">IF($C181="","",SUM((Items=$C181)*(Unique=1)*1))</f>
        <v/>
      </c>
      <c r="G181" t="str">
        <f t="shared" ca="1" si="4"/>
        <v/>
      </c>
      <c r="H181" t="str">
        <f t="shared" ca="1" si="5"/>
        <v/>
      </c>
    </row>
    <row r="182" spans="3:8" x14ac:dyDescent="0.55000000000000004">
      <c r="C182" t="str">
        <f t="array" aca="1" ref="C182" ca="1">IF(ROW(176:176)&gt;$A$6,"",INDIRECT("'Model 1'!"&amp;TEXT(MIN(IF((Items&lt;&gt;"")*(COUNTIF($C$6:C181,Items)=0),ROW('Model 1'!$E$7:$E$105)*100+COLUMN('Model 1'!$E$6:$AR$6))),"R000C00"),FALSE))</f>
        <v/>
      </c>
      <c r="D182" t="str">
        <f t="array" aca="1" ref="D182" ca="1">IF($C182="","",SUM((Items=$C182)*1))</f>
        <v/>
      </c>
      <c r="E182" t="str">
        <f t="array" aca="1" ref="E182" ca="1">IF($C182="","",SUM((Items=$C182)*(Unique&gt;1)*1))</f>
        <v/>
      </c>
      <c r="F182" t="str">
        <f t="array" aca="1" ref="F182" ca="1">IF($C182="","",SUM((Items=$C182)*(Unique=1)*1))</f>
        <v/>
      </c>
      <c r="G182" t="str">
        <f t="shared" ca="1" si="4"/>
        <v/>
      </c>
      <c r="H182" t="str">
        <f t="shared" ca="1" si="5"/>
        <v/>
      </c>
    </row>
    <row r="183" spans="3:8" x14ac:dyDescent="0.55000000000000004">
      <c r="C183" t="str">
        <f t="array" aca="1" ref="C183" ca="1">IF(ROW(177:177)&gt;$A$6,"",INDIRECT("'Model 1'!"&amp;TEXT(MIN(IF((Items&lt;&gt;"")*(COUNTIF($C$6:C182,Items)=0),ROW('Model 1'!$E$7:$E$105)*100+COLUMN('Model 1'!$E$6:$AR$6))),"R000C00"),FALSE))</f>
        <v/>
      </c>
      <c r="D183" t="str">
        <f t="array" aca="1" ref="D183" ca="1">IF($C183="","",SUM((Items=$C183)*1))</f>
        <v/>
      </c>
      <c r="E183" t="str">
        <f t="array" aca="1" ref="E183" ca="1">IF($C183="","",SUM((Items=$C183)*(Unique&gt;1)*1))</f>
        <v/>
      </c>
      <c r="F183" t="str">
        <f t="array" aca="1" ref="F183" ca="1">IF($C183="","",SUM((Items=$C183)*(Unique=1)*1))</f>
        <v/>
      </c>
      <c r="G183" t="str">
        <f t="shared" ca="1" si="4"/>
        <v/>
      </c>
      <c r="H183" t="str">
        <f t="shared" ca="1" si="5"/>
        <v/>
      </c>
    </row>
    <row r="184" spans="3:8" x14ac:dyDescent="0.55000000000000004">
      <c r="C184" t="str">
        <f t="array" aca="1" ref="C184" ca="1">IF(ROW(178:178)&gt;$A$6,"",INDIRECT("'Model 1'!"&amp;TEXT(MIN(IF((Items&lt;&gt;"")*(COUNTIF($C$6:C183,Items)=0),ROW('Model 1'!$E$7:$E$105)*100+COLUMN('Model 1'!$E$6:$AR$6))),"R000C00"),FALSE))</f>
        <v/>
      </c>
      <c r="D184" t="str">
        <f t="array" aca="1" ref="D184" ca="1">IF($C184="","",SUM((Items=$C184)*1))</f>
        <v/>
      </c>
      <c r="E184" t="str">
        <f t="array" aca="1" ref="E184" ca="1">IF($C184="","",SUM((Items=$C184)*(Unique&gt;1)*1))</f>
        <v/>
      </c>
      <c r="F184" t="str">
        <f t="array" aca="1" ref="F184" ca="1">IF($C184="","",SUM((Items=$C184)*(Unique=1)*1))</f>
        <v/>
      </c>
      <c r="G184" t="str">
        <f t="shared" ca="1" si="4"/>
        <v/>
      </c>
      <c r="H184" t="str">
        <f t="shared" ca="1" si="5"/>
        <v/>
      </c>
    </row>
    <row r="185" spans="3:8" x14ac:dyDescent="0.55000000000000004">
      <c r="C185" t="str">
        <f t="array" aca="1" ref="C185" ca="1">IF(ROW(179:179)&gt;$A$6,"",INDIRECT("'Model 1'!"&amp;TEXT(MIN(IF((Items&lt;&gt;"")*(COUNTIF($C$6:C184,Items)=0),ROW('Model 1'!$E$7:$E$105)*100+COLUMN('Model 1'!$E$6:$AR$6))),"R000C00"),FALSE))</f>
        <v/>
      </c>
      <c r="D185" t="str">
        <f t="array" aca="1" ref="D185" ca="1">IF($C185="","",SUM((Items=$C185)*1))</f>
        <v/>
      </c>
      <c r="E185" t="str">
        <f t="array" aca="1" ref="E185" ca="1">IF($C185="","",SUM((Items=$C185)*(Unique&gt;1)*1))</f>
        <v/>
      </c>
      <c r="F185" t="str">
        <f t="array" aca="1" ref="F185" ca="1">IF($C185="","",SUM((Items=$C185)*(Unique=1)*1))</f>
        <v/>
      </c>
      <c r="G185" t="str">
        <f t="shared" ca="1" si="4"/>
        <v/>
      </c>
      <c r="H185" t="str">
        <f t="shared" ca="1" si="5"/>
        <v/>
      </c>
    </row>
    <row r="186" spans="3:8" x14ac:dyDescent="0.55000000000000004">
      <c r="C186" t="str">
        <f t="array" aca="1" ref="C186" ca="1">IF(ROW(180:180)&gt;$A$6,"",INDIRECT("'Model 1'!"&amp;TEXT(MIN(IF((Items&lt;&gt;"")*(COUNTIF($C$6:C185,Items)=0),ROW('Model 1'!$E$7:$E$105)*100+COLUMN('Model 1'!$E$6:$AR$6))),"R000C00"),FALSE))</f>
        <v/>
      </c>
      <c r="D186" t="str">
        <f t="array" aca="1" ref="D186" ca="1">IF($C186="","",SUM((Items=$C186)*1))</f>
        <v/>
      </c>
      <c r="E186" t="str">
        <f t="array" aca="1" ref="E186" ca="1">IF($C186="","",SUM((Items=$C186)*(Unique&gt;1)*1))</f>
        <v/>
      </c>
      <c r="F186" t="str">
        <f t="array" aca="1" ref="F186" ca="1">IF($C186="","",SUM((Items=$C186)*(Unique=1)*1))</f>
        <v/>
      </c>
      <c r="G186" t="str">
        <f t="shared" ca="1" si="4"/>
        <v/>
      </c>
      <c r="H186" t="str">
        <f t="shared" ca="1" si="5"/>
        <v/>
      </c>
    </row>
    <row r="187" spans="3:8" x14ac:dyDescent="0.55000000000000004">
      <c r="C187" t="str">
        <f t="array" aca="1" ref="C187" ca="1">IF(ROW(181:181)&gt;$A$6,"",INDIRECT("'Model 1'!"&amp;TEXT(MIN(IF((Items&lt;&gt;"")*(COUNTIF($C$6:C186,Items)=0),ROW('Model 1'!$E$7:$E$105)*100+COLUMN('Model 1'!$E$6:$AR$6))),"R000C00"),FALSE))</f>
        <v/>
      </c>
      <c r="D187" t="str">
        <f t="array" aca="1" ref="D187" ca="1">IF($C187="","",SUM((Items=$C187)*1))</f>
        <v/>
      </c>
      <c r="E187" t="str">
        <f t="array" aca="1" ref="E187" ca="1">IF($C187="","",SUM((Items=$C187)*(Unique&gt;1)*1))</f>
        <v/>
      </c>
      <c r="F187" t="str">
        <f t="array" aca="1" ref="F187" ca="1">IF($C187="","",SUM((Items=$C187)*(Unique=1)*1))</f>
        <v/>
      </c>
      <c r="G187" t="str">
        <f t="shared" ca="1" si="4"/>
        <v/>
      </c>
      <c r="H187" t="str">
        <f t="shared" ca="1" si="5"/>
        <v/>
      </c>
    </row>
    <row r="188" spans="3:8" x14ac:dyDescent="0.55000000000000004">
      <c r="C188" t="str">
        <f t="array" aca="1" ref="C188" ca="1">IF(ROW(182:182)&gt;$A$6,"",INDIRECT("'Model 1'!"&amp;TEXT(MIN(IF((Items&lt;&gt;"")*(COUNTIF($C$6:C187,Items)=0),ROW('Model 1'!$E$7:$E$105)*100+COLUMN('Model 1'!$E$6:$AR$6))),"R000C00"),FALSE))</f>
        <v/>
      </c>
      <c r="D188" t="str">
        <f t="array" aca="1" ref="D188" ca="1">IF($C188="","",SUM((Items=$C188)*1))</f>
        <v/>
      </c>
      <c r="E188" t="str">
        <f t="array" aca="1" ref="E188" ca="1">IF($C188="","",SUM((Items=$C188)*(Unique&gt;1)*1))</f>
        <v/>
      </c>
      <c r="F188" t="str">
        <f t="array" aca="1" ref="F188" ca="1">IF($C188="","",SUM((Items=$C188)*(Unique=1)*1))</f>
        <v/>
      </c>
      <c r="G188" t="str">
        <f t="shared" ca="1" si="4"/>
        <v/>
      </c>
      <c r="H188" t="str">
        <f t="shared" ca="1" si="5"/>
        <v/>
      </c>
    </row>
    <row r="189" spans="3:8" x14ac:dyDescent="0.55000000000000004">
      <c r="C189" t="str">
        <f t="array" aca="1" ref="C189" ca="1">IF(ROW(183:183)&gt;$A$6,"",INDIRECT("'Model 1'!"&amp;TEXT(MIN(IF((Items&lt;&gt;"")*(COUNTIF($C$6:C188,Items)=0),ROW('Model 1'!$E$7:$E$105)*100+COLUMN('Model 1'!$E$6:$AR$6))),"R000C00"),FALSE))</f>
        <v/>
      </c>
      <c r="D189" t="str">
        <f t="array" aca="1" ref="D189" ca="1">IF($C189="","",SUM((Items=$C189)*1))</f>
        <v/>
      </c>
      <c r="E189" t="str">
        <f t="array" aca="1" ref="E189" ca="1">IF($C189="","",SUM((Items=$C189)*(Unique&gt;1)*1))</f>
        <v/>
      </c>
      <c r="F189" t="str">
        <f t="array" aca="1" ref="F189" ca="1">IF($C189="","",SUM((Items=$C189)*(Unique=1)*1))</f>
        <v/>
      </c>
      <c r="G189" t="str">
        <f t="shared" ca="1" si="4"/>
        <v/>
      </c>
      <c r="H189" t="str">
        <f t="shared" ca="1" si="5"/>
        <v/>
      </c>
    </row>
    <row r="190" spans="3:8" x14ac:dyDescent="0.55000000000000004">
      <c r="C190" t="str">
        <f t="array" aca="1" ref="C190" ca="1">IF(ROW(184:184)&gt;$A$6,"",INDIRECT("'Model 1'!"&amp;TEXT(MIN(IF((Items&lt;&gt;"")*(COUNTIF($C$6:C189,Items)=0),ROW('Model 1'!$E$7:$E$105)*100+COLUMN('Model 1'!$E$6:$AR$6))),"R000C00"),FALSE))</f>
        <v/>
      </c>
      <c r="D190" t="str">
        <f t="array" aca="1" ref="D190" ca="1">IF($C190="","",SUM((Items=$C190)*1))</f>
        <v/>
      </c>
      <c r="E190" t="str">
        <f t="array" aca="1" ref="E190" ca="1">IF($C190="","",SUM((Items=$C190)*(Unique&gt;1)*1))</f>
        <v/>
      </c>
      <c r="F190" t="str">
        <f t="array" aca="1" ref="F190" ca="1">IF($C190="","",SUM((Items=$C190)*(Unique=1)*1))</f>
        <v/>
      </c>
      <c r="G190" t="str">
        <f t="shared" ca="1" si="4"/>
        <v/>
      </c>
      <c r="H190" t="str">
        <f t="shared" ca="1" si="5"/>
        <v/>
      </c>
    </row>
    <row r="191" spans="3:8" x14ac:dyDescent="0.55000000000000004">
      <c r="C191" t="str">
        <f t="array" aca="1" ref="C191" ca="1">IF(ROW(185:185)&gt;$A$6,"",INDIRECT("'Model 1'!"&amp;TEXT(MIN(IF((Items&lt;&gt;"")*(COUNTIF($C$6:C190,Items)=0),ROW('Model 1'!$E$7:$E$105)*100+COLUMN('Model 1'!$E$6:$AR$6))),"R000C00"),FALSE))</f>
        <v/>
      </c>
      <c r="D191" t="str">
        <f t="array" aca="1" ref="D191" ca="1">IF($C191="","",SUM((Items=$C191)*1))</f>
        <v/>
      </c>
      <c r="E191" t="str">
        <f t="array" aca="1" ref="E191" ca="1">IF($C191="","",SUM((Items=$C191)*(Unique&gt;1)*1))</f>
        <v/>
      </c>
      <c r="F191" t="str">
        <f t="array" aca="1" ref="F191" ca="1">IF($C191="","",SUM((Items=$C191)*(Unique=1)*1))</f>
        <v/>
      </c>
      <c r="G191" t="str">
        <f t="shared" ca="1" si="4"/>
        <v/>
      </c>
      <c r="H191" t="str">
        <f t="shared" ca="1" si="5"/>
        <v/>
      </c>
    </row>
    <row r="192" spans="3:8" x14ac:dyDescent="0.55000000000000004">
      <c r="C192" t="str">
        <f t="array" aca="1" ref="C192" ca="1">IF(ROW(186:186)&gt;$A$6,"",INDIRECT("'Model 1'!"&amp;TEXT(MIN(IF((Items&lt;&gt;"")*(COUNTIF($C$6:C191,Items)=0),ROW('Model 1'!$E$7:$E$105)*100+COLUMN('Model 1'!$E$6:$AR$6))),"R000C00"),FALSE))</f>
        <v/>
      </c>
      <c r="D192" t="str">
        <f t="array" aca="1" ref="D192" ca="1">IF($C192="","",SUM((Items=$C192)*1))</f>
        <v/>
      </c>
      <c r="E192" t="str">
        <f t="array" aca="1" ref="E192" ca="1">IF($C192="","",SUM((Items=$C192)*(Unique&gt;1)*1))</f>
        <v/>
      </c>
      <c r="F192" t="str">
        <f t="array" aca="1" ref="F192" ca="1">IF($C192="","",SUM((Items=$C192)*(Unique=1)*1))</f>
        <v/>
      </c>
      <c r="G192" t="str">
        <f t="shared" ca="1" si="4"/>
        <v/>
      </c>
      <c r="H192" t="str">
        <f t="shared" ca="1" si="5"/>
        <v/>
      </c>
    </row>
    <row r="193" spans="3:8" x14ac:dyDescent="0.55000000000000004">
      <c r="C193" t="str">
        <f t="array" aca="1" ref="C193" ca="1">IF(ROW(187:187)&gt;$A$6,"",INDIRECT("'Model 1'!"&amp;TEXT(MIN(IF((Items&lt;&gt;"")*(COUNTIF($C$6:C192,Items)=0),ROW('Model 1'!$E$7:$E$105)*100+COLUMN('Model 1'!$E$6:$AR$6))),"R000C00"),FALSE))</f>
        <v/>
      </c>
      <c r="D193" t="str">
        <f t="array" aca="1" ref="D193" ca="1">IF($C193="","",SUM((Items=$C193)*1))</f>
        <v/>
      </c>
      <c r="E193" t="str">
        <f t="array" aca="1" ref="E193" ca="1">IF($C193="","",SUM((Items=$C193)*(Unique&gt;1)*1))</f>
        <v/>
      </c>
      <c r="F193" t="str">
        <f t="array" aca="1" ref="F193" ca="1">IF($C193="","",SUM((Items=$C193)*(Unique=1)*1))</f>
        <v/>
      </c>
      <c r="G193" t="str">
        <f t="shared" ca="1" si="4"/>
        <v/>
      </c>
      <c r="H193" t="str">
        <f t="shared" ca="1" si="5"/>
        <v/>
      </c>
    </row>
    <row r="194" spans="3:8" x14ac:dyDescent="0.55000000000000004">
      <c r="C194" t="str">
        <f t="array" aca="1" ref="C194" ca="1">IF(ROW(188:188)&gt;$A$6,"",INDIRECT("'Model 1'!"&amp;TEXT(MIN(IF((Items&lt;&gt;"")*(COUNTIF($C$6:C193,Items)=0),ROW('Model 1'!$E$7:$E$105)*100+COLUMN('Model 1'!$E$6:$AR$6))),"R000C00"),FALSE))</f>
        <v/>
      </c>
      <c r="D194" t="str">
        <f t="array" aca="1" ref="D194" ca="1">IF($C194="","",SUM((Items=$C194)*1))</f>
        <v/>
      </c>
      <c r="E194" t="str">
        <f t="array" aca="1" ref="E194" ca="1">IF($C194="","",SUM((Items=$C194)*(Unique&gt;1)*1))</f>
        <v/>
      </c>
      <c r="F194" t="str">
        <f t="array" aca="1" ref="F194" ca="1">IF($C194="","",SUM((Items=$C194)*(Unique=1)*1))</f>
        <v/>
      </c>
      <c r="G194" t="str">
        <f t="shared" ca="1" si="4"/>
        <v/>
      </c>
      <c r="H194" t="str">
        <f t="shared" ca="1" si="5"/>
        <v/>
      </c>
    </row>
    <row r="195" spans="3:8" x14ac:dyDescent="0.55000000000000004">
      <c r="C195" t="str">
        <f t="array" aca="1" ref="C195" ca="1">IF(ROW(189:189)&gt;$A$6,"",INDIRECT("'Model 1'!"&amp;TEXT(MIN(IF((Items&lt;&gt;"")*(COUNTIF($C$6:C194,Items)=0),ROW('Model 1'!$E$7:$E$105)*100+COLUMN('Model 1'!$E$6:$AR$6))),"R000C00"),FALSE))</f>
        <v/>
      </c>
      <c r="D195" t="str">
        <f t="array" aca="1" ref="D195" ca="1">IF($C195="","",SUM((Items=$C195)*1))</f>
        <v/>
      </c>
      <c r="E195" t="str">
        <f t="array" aca="1" ref="E195" ca="1">IF($C195="","",SUM((Items=$C195)*(Unique&gt;1)*1))</f>
        <v/>
      </c>
      <c r="F195" t="str">
        <f t="array" aca="1" ref="F195" ca="1">IF($C195="","",SUM((Items=$C195)*(Unique=1)*1))</f>
        <v/>
      </c>
      <c r="G195" t="str">
        <f t="shared" ca="1" si="4"/>
        <v/>
      </c>
      <c r="H195" t="str">
        <f t="shared" ca="1" si="5"/>
        <v/>
      </c>
    </row>
    <row r="196" spans="3:8" x14ac:dyDescent="0.55000000000000004">
      <c r="C196" t="str">
        <f t="array" aca="1" ref="C196" ca="1">IF(ROW(190:190)&gt;$A$6,"",INDIRECT("'Model 1'!"&amp;TEXT(MIN(IF((Items&lt;&gt;"")*(COUNTIF($C$6:C195,Items)=0),ROW('Model 1'!$E$7:$E$105)*100+COLUMN('Model 1'!$E$6:$AR$6))),"R000C00"),FALSE))</f>
        <v/>
      </c>
      <c r="D196" t="str">
        <f t="array" aca="1" ref="D196" ca="1">IF($C196="","",SUM((Items=$C196)*1))</f>
        <v/>
      </c>
      <c r="E196" t="str">
        <f t="array" aca="1" ref="E196" ca="1">IF($C196="","",SUM((Items=$C196)*(Unique&gt;1)*1))</f>
        <v/>
      </c>
      <c r="F196" t="str">
        <f t="array" aca="1" ref="F196" ca="1">IF($C196="","",SUM((Items=$C196)*(Unique=1)*1))</f>
        <v/>
      </c>
      <c r="G196" t="str">
        <f t="shared" ca="1" si="4"/>
        <v/>
      </c>
      <c r="H196" t="str">
        <f t="shared" ca="1" si="5"/>
        <v/>
      </c>
    </row>
    <row r="197" spans="3:8" x14ac:dyDescent="0.55000000000000004">
      <c r="C197" t="str">
        <f t="array" aca="1" ref="C197" ca="1">IF(ROW(191:191)&gt;$A$6,"",INDIRECT("'Model 1'!"&amp;TEXT(MIN(IF((Items&lt;&gt;"")*(COUNTIF($C$6:C196,Items)=0),ROW('Model 1'!$E$7:$E$105)*100+COLUMN('Model 1'!$E$6:$AR$6))),"R000C00"),FALSE))</f>
        <v/>
      </c>
      <c r="D197" t="str">
        <f t="array" aca="1" ref="D197" ca="1">IF($C197="","",SUM((Items=$C197)*1))</f>
        <v/>
      </c>
      <c r="E197" t="str">
        <f t="array" aca="1" ref="E197" ca="1">IF($C197="","",SUM((Items=$C197)*(Unique&gt;1)*1))</f>
        <v/>
      </c>
      <c r="F197" t="str">
        <f t="array" aca="1" ref="F197" ca="1">IF($C197="","",SUM((Items=$C197)*(Unique=1)*1))</f>
        <v/>
      </c>
      <c r="G197" t="str">
        <f t="shared" ca="1" si="4"/>
        <v/>
      </c>
      <c r="H197" t="str">
        <f t="shared" ca="1" si="5"/>
        <v/>
      </c>
    </row>
    <row r="198" spans="3:8" x14ac:dyDescent="0.55000000000000004">
      <c r="C198" t="str">
        <f t="array" aca="1" ref="C198" ca="1">IF(ROW(192:192)&gt;$A$6,"",INDIRECT("'Model 1'!"&amp;TEXT(MIN(IF((Items&lt;&gt;"")*(COUNTIF($C$6:C197,Items)=0),ROW('Model 1'!$E$7:$E$105)*100+COLUMN('Model 1'!$E$6:$AR$6))),"R000C00"),FALSE))</f>
        <v/>
      </c>
      <c r="D198" t="str">
        <f t="array" aca="1" ref="D198" ca="1">IF($C198="","",SUM((Items=$C198)*1))</f>
        <v/>
      </c>
      <c r="E198" t="str">
        <f t="array" aca="1" ref="E198" ca="1">IF($C198="","",SUM((Items=$C198)*(Unique&gt;1)*1))</f>
        <v/>
      </c>
      <c r="F198" t="str">
        <f t="array" aca="1" ref="F198" ca="1">IF($C198="","",SUM((Items=$C198)*(Unique=1)*1))</f>
        <v/>
      </c>
      <c r="G198" t="str">
        <f t="shared" ca="1" si="4"/>
        <v/>
      </c>
      <c r="H198" t="str">
        <f t="shared" ca="1" si="5"/>
        <v/>
      </c>
    </row>
    <row r="199" spans="3:8" x14ac:dyDescent="0.55000000000000004">
      <c r="C199" t="str">
        <f t="array" aca="1" ref="C199" ca="1">IF(ROW(193:193)&gt;$A$6,"",INDIRECT("'Model 1'!"&amp;TEXT(MIN(IF((Items&lt;&gt;"")*(COUNTIF($C$6:C198,Items)=0),ROW('Model 1'!$E$7:$E$105)*100+COLUMN('Model 1'!$E$6:$AR$6))),"R000C00"),FALSE))</f>
        <v/>
      </c>
      <c r="D199" t="str">
        <f t="array" aca="1" ref="D199" ca="1">IF($C199="","",SUM((Items=$C199)*1))</f>
        <v/>
      </c>
      <c r="E199" t="str">
        <f t="array" aca="1" ref="E199" ca="1">IF($C199="","",SUM((Items=$C199)*(Unique&gt;1)*1))</f>
        <v/>
      </c>
      <c r="F199" t="str">
        <f t="array" aca="1" ref="F199" ca="1">IF($C199="","",SUM((Items=$C199)*(Unique=1)*1))</f>
        <v/>
      </c>
      <c r="G199" t="str">
        <f t="shared" ref="G199:G262" ca="1" si="6">IF(D199="","",INDEX(manufacturer_name,MATCH($C199,Part_number,0)))</f>
        <v/>
      </c>
      <c r="H199" t="str">
        <f t="shared" ref="H199:H262" ca="1" si="7">IF(C199="","",INDEX(categories,MATCH($C199,Part_number,0)))</f>
        <v/>
      </c>
    </row>
    <row r="200" spans="3:8" x14ac:dyDescent="0.55000000000000004">
      <c r="C200" t="str">
        <f t="array" aca="1" ref="C200" ca="1">IF(ROW(194:194)&gt;$A$6,"",INDIRECT("'Model 1'!"&amp;TEXT(MIN(IF((Items&lt;&gt;"")*(COUNTIF($C$6:C199,Items)=0),ROW('Model 1'!$E$7:$E$105)*100+COLUMN('Model 1'!$E$6:$AR$6))),"R000C00"),FALSE))</f>
        <v/>
      </c>
      <c r="D200" t="str">
        <f t="array" aca="1" ref="D200" ca="1">IF($C200="","",SUM((Items=$C200)*1))</f>
        <v/>
      </c>
      <c r="E200" t="str">
        <f t="array" aca="1" ref="E200" ca="1">IF($C200="","",SUM((Items=$C200)*(Unique&gt;1)*1))</f>
        <v/>
      </c>
      <c r="F200" t="str">
        <f t="array" aca="1" ref="F200" ca="1">IF($C200="","",SUM((Items=$C200)*(Unique=1)*1))</f>
        <v/>
      </c>
      <c r="G200" t="str">
        <f t="shared" ca="1" si="6"/>
        <v/>
      </c>
      <c r="H200" t="str">
        <f t="shared" ca="1" si="7"/>
        <v/>
      </c>
    </row>
    <row r="201" spans="3:8" x14ac:dyDescent="0.55000000000000004">
      <c r="C201" t="str">
        <f t="array" aca="1" ref="C201" ca="1">IF(ROW(195:195)&gt;$A$6,"",INDIRECT("'Model 1'!"&amp;TEXT(MIN(IF((Items&lt;&gt;"")*(COUNTIF($C$6:C200,Items)=0),ROW('Model 1'!$E$7:$E$105)*100+COLUMN('Model 1'!$E$6:$AR$6))),"R000C00"),FALSE))</f>
        <v/>
      </c>
      <c r="D201" t="str">
        <f t="array" aca="1" ref="D201" ca="1">IF($C201="","",SUM((Items=$C201)*1))</f>
        <v/>
      </c>
      <c r="E201" t="str">
        <f t="array" aca="1" ref="E201" ca="1">IF($C201="","",SUM((Items=$C201)*(Unique&gt;1)*1))</f>
        <v/>
      </c>
      <c r="F201" t="str">
        <f t="array" aca="1" ref="F201" ca="1">IF($C201="","",SUM((Items=$C201)*(Unique=1)*1))</f>
        <v/>
      </c>
      <c r="G201" t="str">
        <f t="shared" ca="1" si="6"/>
        <v/>
      </c>
      <c r="H201" t="str">
        <f t="shared" ca="1" si="7"/>
        <v/>
      </c>
    </row>
    <row r="202" spans="3:8" x14ac:dyDescent="0.55000000000000004">
      <c r="C202" t="str">
        <f t="array" aca="1" ref="C202" ca="1">IF(ROW(196:196)&gt;$A$6,"",INDIRECT("'Model 1'!"&amp;TEXT(MIN(IF((Items&lt;&gt;"")*(COUNTIF($C$6:C201,Items)=0),ROW('Model 1'!$E$7:$E$105)*100+COLUMN('Model 1'!$E$6:$AR$6))),"R000C00"),FALSE))</f>
        <v/>
      </c>
      <c r="D202" t="str">
        <f t="array" aca="1" ref="D202" ca="1">IF($C202="","",SUM((Items=$C202)*1))</f>
        <v/>
      </c>
      <c r="E202" t="str">
        <f t="array" aca="1" ref="E202" ca="1">IF($C202="","",SUM((Items=$C202)*(Unique&gt;1)*1))</f>
        <v/>
      </c>
      <c r="F202" t="str">
        <f t="array" aca="1" ref="F202" ca="1">IF($C202="","",SUM((Items=$C202)*(Unique=1)*1))</f>
        <v/>
      </c>
      <c r="G202" t="str">
        <f t="shared" ca="1" si="6"/>
        <v/>
      </c>
      <c r="H202" t="str">
        <f t="shared" ca="1" si="7"/>
        <v/>
      </c>
    </row>
    <row r="203" spans="3:8" x14ac:dyDescent="0.55000000000000004">
      <c r="C203" t="str">
        <f t="array" aca="1" ref="C203" ca="1">IF(ROW(197:197)&gt;$A$6,"",INDIRECT("'Model 1'!"&amp;TEXT(MIN(IF((Items&lt;&gt;"")*(COUNTIF($C$6:C202,Items)=0),ROW('Model 1'!$E$7:$E$105)*100+COLUMN('Model 1'!$E$6:$AR$6))),"R000C00"),FALSE))</f>
        <v/>
      </c>
      <c r="D203" t="str">
        <f t="array" aca="1" ref="D203" ca="1">IF($C203="","",SUM((Items=$C203)*1))</f>
        <v/>
      </c>
      <c r="E203" t="str">
        <f t="array" aca="1" ref="E203" ca="1">IF($C203="","",SUM((Items=$C203)*(Unique&gt;1)*1))</f>
        <v/>
      </c>
      <c r="F203" t="str">
        <f t="array" aca="1" ref="F203" ca="1">IF($C203="","",SUM((Items=$C203)*(Unique=1)*1))</f>
        <v/>
      </c>
      <c r="G203" t="str">
        <f t="shared" ca="1" si="6"/>
        <v/>
      </c>
      <c r="H203" t="str">
        <f t="shared" ca="1" si="7"/>
        <v/>
      </c>
    </row>
    <row r="204" spans="3:8" x14ac:dyDescent="0.55000000000000004">
      <c r="C204" t="str">
        <f t="array" aca="1" ref="C204" ca="1">IF(ROW(198:198)&gt;$A$6,"",INDIRECT("'Model 1'!"&amp;TEXT(MIN(IF((Items&lt;&gt;"")*(COUNTIF($C$6:C203,Items)=0),ROW('Model 1'!$E$7:$E$105)*100+COLUMN('Model 1'!$E$6:$AR$6))),"R000C00"),FALSE))</f>
        <v/>
      </c>
      <c r="D204" t="str">
        <f t="array" aca="1" ref="D204" ca="1">IF($C204="","",SUM((Items=$C204)*1))</f>
        <v/>
      </c>
      <c r="E204" t="str">
        <f t="array" aca="1" ref="E204" ca="1">IF($C204="","",SUM((Items=$C204)*(Unique&gt;1)*1))</f>
        <v/>
      </c>
      <c r="F204" t="str">
        <f t="array" aca="1" ref="F204" ca="1">IF($C204="","",SUM((Items=$C204)*(Unique=1)*1))</f>
        <v/>
      </c>
      <c r="G204" t="str">
        <f t="shared" ca="1" si="6"/>
        <v/>
      </c>
      <c r="H204" t="str">
        <f t="shared" ca="1" si="7"/>
        <v/>
      </c>
    </row>
    <row r="205" spans="3:8" x14ac:dyDescent="0.55000000000000004">
      <c r="C205" t="str">
        <f t="array" aca="1" ref="C205" ca="1">IF(ROW(199:199)&gt;$A$6,"",INDIRECT("'Model 1'!"&amp;TEXT(MIN(IF((Items&lt;&gt;"")*(COUNTIF($C$6:C204,Items)=0),ROW('Model 1'!$E$7:$E$105)*100+COLUMN('Model 1'!$E$6:$AR$6))),"R000C00"),FALSE))</f>
        <v/>
      </c>
      <c r="D205" t="str">
        <f t="array" aca="1" ref="D205" ca="1">IF($C205="","",SUM((Items=$C205)*1))</f>
        <v/>
      </c>
      <c r="E205" t="str">
        <f t="array" aca="1" ref="E205" ca="1">IF($C205="","",SUM((Items=$C205)*(Unique&gt;1)*1))</f>
        <v/>
      </c>
      <c r="F205" t="str">
        <f t="array" aca="1" ref="F205" ca="1">IF($C205="","",SUM((Items=$C205)*(Unique=1)*1))</f>
        <v/>
      </c>
      <c r="G205" t="str">
        <f t="shared" ca="1" si="6"/>
        <v/>
      </c>
      <c r="H205" t="str">
        <f t="shared" ca="1" si="7"/>
        <v/>
      </c>
    </row>
    <row r="206" spans="3:8" x14ac:dyDescent="0.55000000000000004">
      <c r="C206" t="str">
        <f t="array" aca="1" ref="C206" ca="1">IF(ROW(200:200)&gt;$A$6,"",INDIRECT("'Model 1'!"&amp;TEXT(MIN(IF((Items&lt;&gt;"")*(COUNTIF($C$6:C205,Items)=0),ROW('Model 1'!$E$7:$E$105)*100+COLUMN('Model 1'!$E$6:$AR$6))),"R000C00"),FALSE))</f>
        <v/>
      </c>
      <c r="D206" t="str">
        <f t="array" aca="1" ref="D206" ca="1">IF($C206="","",SUM((Items=$C206)*1))</f>
        <v/>
      </c>
      <c r="E206" t="str">
        <f t="array" aca="1" ref="E206" ca="1">IF($C206="","",SUM((Items=$C206)*(Unique&gt;1)*1))</f>
        <v/>
      </c>
      <c r="F206" t="str">
        <f t="array" aca="1" ref="F206" ca="1">IF($C206="","",SUM((Items=$C206)*(Unique=1)*1))</f>
        <v/>
      </c>
      <c r="G206" t="str">
        <f t="shared" ca="1" si="6"/>
        <v/>
      </c>
      <c r="H206" t="str">
        <f t="shared" ca="1" si="7"/>
        <v/>
      </c>
    </row>
    <row r="207" spans="3:8" x14ac:dyDescent="0.55000000000000004">
      <c r="C207" t="str">
        <f t="array" aca="1" ref="C207" ca="1">IF(ROW(201:201)&gt;$A$6,"",INDIRECT("'Model 1'!"&amp;TEXT(MIN(IF((Items&lt;&gt;"")*(COUNTIF($C$6:C206,Items)=0),ROW('Model 1'!$E$7:$E$105)*100+COLUMN('Model 1'!$E$6:$AR$6))),"R000C00"),FALSE))</f>
        <v/>
      </c>
      <c r="D207" t="str">
        <f t="array" aca="1" ref="D207" ca="1">IF($C207="","",SUM((Items=$C207)*1))</f>
        <v/>
      </c>
      <c r="E207" t="str">
        <f t="array" aca="1" ref="E207" ca="1">IF($C207="","",SUM((Items=$C207)*(Unique&gt;1)*1))</f>
        <v/>
      </c>
      <c r="F207" t="str">
        <f t="array" aca="1" ref="F207" ca="1">IF($C207="","",SUM((Items=$C207)*(Unique=1)*1))</f>
        <v/>
      </c>
      <c r="G207" t="str">
        <f t="shared" ca="1" si="6"/>
        <v/>
      </c>
      <c r="H207" t="str">
        <f t="shared" ca="1" si="7"/>
        <v/>
      </c>
    </row>
    <row r="208" spans="3:8" x14ac:dyDescent="0.55000000000000004">
      <c r="C208" t="str">
        <f t="array" aca="1" ref="C208" ca="1">IF(ROW(202:202)&gt;$A$6,"",INDIRECT("'Model 1'!"&amp;TEXT(MIN(IF((Items&lt;&gt;"")*(COUNTIF($C$6:C207,Items)=0),ROW('Model 1'!$E$7:$E$105)*100+COLUMN('Model 1'!$E$6:$AR$6))),"R000C00"),FALSE))</f>
        <v/>
      </c>
      <c r="D208" t="str">
        <f t="array" aca="1" ref="D208" ca="1">IF($C208="","",SUM((Items=$C208)*1))</f>
        <v/>
      </c>
      <c r="E208" t="str">
        <f t="array" aca="1" ref="E208" ca="1">IF($C208="","",SUM((Items=$C208)*(Unique&gt;1)*1))</f>
        <v/>
      </c>
      <c r="F208" t="str">
        <f t="array" aca="1" ref="F208" ca="1">IF($C208="","",SUM((Items=$C208)*(Unique=1)*1))</f>
        <v/>
      </c>
      <c r="G208" t="str">
        <f t="shared" ca="1" si="6"/>
        <v/>
      </c>
      <c r="H208" t="str">
        <f t="shared" ca="1" si="7"/>
        <v/>
      </c>
    </row>
    <row r="209" spans="3:8" x14ac:dyDescent="0.55000000000000004">
      <c r="C209" t="str">
        <f t="array" aca="1" ref="C209" ca="1">IF(ROW(203:203)&gt;$A$6,"",INDIRECT("'Model 1'!"&amp;TEXT(MIN(IF((Items&lt;&gt;"")*(COUNTIF($C$6:C208,Items)=0),ROW('Model 1'!$E$7:$E$105)*100+COLUMN('Model 1'!$E$6:$AR$6))),"R000C00"),FALSE))</f>
        <v/>
      </c>
      <c r="D209" t="str">
        <f t="array" aca="1" ref="D209" ca="1">IF($C209="","",SUM((Items=$C209)*1))</f>
        <v/>
      </c>
      <c r="E209" t="str">
        <f t="array" aca="1" ref="E209" ca="1">IF($C209="","",SUM((Items=$C209)*(Unique&gt;1)*1))</f>
        <v/>
      </c>
      <c r="F209" t="str">
        <f t="array" aca="1" ref="F209" ca="1">IF($C209="","",SUM((Items=$C209)*(Unique=1)*1))</f>
        <v/>
      </c>
      <c r="G209" t="str">
        <f t="shared" ca="1" si="6"/>
        <v/>
      </c>
      <c r="H209" t="str">
        <f t="shared" ca="1" si="7"/>
        <v/>
      </c>
    </row>
    <row r="210" spans="3:8" x14ac:dyDescent="0.55000000000000004">
      <c r="C210" t="str">
        <f t="array" aca="1" ref="C210" ca="1">IF(ROW(204:204)&gt;$A$6,"",INDIRECT("'Model 1'!"&amp;TEXT(MIN(IF((Items&lt;&gt;"")*(COUNTIF($C$6:C209,Items)=0),ROW('Model 1'!$E$7:$E$105)*100+COLUMN('Model 1'!$E$6:$AR$6))),"R000C00"),FALSE))</f>
        <v/>
      </c>
      <c r="D210" t="str">
        <f t="array" aca="1" ref="D210" ca="1">IF($C210="","",SUM((Items=$C210)*1))</f>
        <v/>
      </c>
      <c r="E210" t="str">
        <f t="array" aca="1" ref="E210" ca="1">IF($C210="","",SUM((Items=$C210)*(Unique&gt;1)*1))</f>
        <v/>
      </c>
      <c r="F210" t="str">
        <f t="array" aca="1" ref="F210" ca="1">IF($C210="","",SUM((Items=$C210)*(Unique=1)*1))</f>
        <v/>
      </c>
      <c r="G210" t="str">
        <f t="shared" ca="1" si="6"/>
        <v/>
      </c>
      <c r="H210" t="str">
        <f t="shared" ca="1" si="7"/>
        <v/>
      </c>
    </row>
    <row r="211" spans="3:8" x14ac:dyDescent="0.55000000000000004">
      <c r="C211" t="str">
        <f t="array" aca="1" ref="C211" ca="1">IF(ROW(205:205)&gt;$A$6,"",INDIRECT("'Model 1'!"&amp;TEXT(MIN(IF((Items&lt;&gt;"")*(COUNTIF($C$6:C210,Items)=0),ROW('Model 1'!$E$7:$E$105)*100+COLUMN('Model 1'!$E$6:$AR$6))),"R000C00"),FALSE))</f>
        <v/>
      </c>
      <c r="D211" t="str">
        <f t="array" aca="1" ref="D211" ca="1">IF($C211="","",SUM((Items=$C211)*1))</f>
        <v/>
      </c>
      <c r="E211" t="str">
        <f t="array" aca="1" ref="E211" ca="1">IF($C211="","",SUM((Items=$C211)*(Unique&gt;1)*1))</f>
        <v/>
      </c>
      <c r="F211" t="str">
        <f t="array" aca="1" ref="F211" ca="1">IF($C211="","",SUM((Items=$C211)*(Unique=1)*1))</f>
        <v/>
      </c>
      <c r="G211" t="str">
        <f t="shared" ca="1" si="6"/>
        <v/>
      </c>
      <c r="H211" t="str">
        <f t="shared" ca="1" si="7"/>
        <v/>
      </c>
    </row>
    <row r="212" spans="3:8" x14ac:dyDescent="0.55000000000000004">
      <c r="C212" t="str">
        <f t="array" aca="1" ref="C212" ca="1">IF(ROW(206:206)&gt;$A$6,"",INDIRECT("'Model 1'!"&amp;TEXT(MIN(IF((Items&lt;&gt;"")*(COUNTIF($C$6:C211,Items)=0),ROW('Model 1'!$E$7:$E$105)*100+COLUMN('Model 1'!$E$6:$AR$6))),"R000C00"),FALSE))</f>
        <v/>
      </c>
      <c r="D212" t="str">
        <f t="array" aca="1" ref="D212" ca="1">IF($C212="","",SUM((Items=$C212)*1))</f>
        <v/>
      </c>
      <c r="E212" t="str">
        <f t="array" aca="1" ref="E212" ca="1">IF($C212="","",SUM((Items=$C212)*(Unique&gt;1)*1))</f>
        <v/>
      </c>
      <c r="F212" t="str">
        <f t="array" aca="1" ref="F212" ca="1">IF($C212="","",SUM((Items=$C212)*(Unique=1)*1))</f>
        <v/>
      </c>
      <c r="G212" t="str">
        <f t="shared" ca="1" si="6"/>
        <v/>
      </c>
      <c r="H212" t="str">
        <f t="shared" ca="1" si="7"/>
        <v/>
      </c>
    </row>
    <row r="213" spans="3:8" x14ac:dyDescent="0.55000000000000004">
      <c r="C213" t="str">
        <f t="array" aca="1" ref="C213" ca="1">IF(ROW(207:207)&gt;$A$6,"",INDIRECT("'Model 1'!"&amp;TEXT(MIN(IF((Items&lt;&gt;"")*(COUNTIF($C$6:C212,Items)=0),ROW('Model 1'!$E$7:$E$105)*100+COLUMN('Model 1'!$E$6:$AR$6))),"R000C00"),FALSE))</f>
        <v/>
      </c>
      <c r="D213" t="str">
        <f t="array" aca="1" ref="D213" ca="1">IF($C213="","",SUM((Items=$C213)*1))</f>
        <v/>
      </c>
      <c r="E213" t="str">
        <f t="array" aca="1" ref="E213" ca="1">IF($C213="","",SUM((Items=$C213)*(Unique&gt;1)*1))</f>
        <v/>
      </c>
      <c r="F213" t="str">
        <f t="array" aca="1" ref="F213" ca="1">IF($C213="","",SUM((Items=$C213)*(Unique=1)*1))</f>
        <v/>
      </c>
      <c r="G213" t="str">
        <f t="shared" ca="1" si="6"/>
        <v/>
      </c>
      <c r="H213" t="str">
        <f t="shared" ca="1" si="7"/>
        <v/>
      </c>
    </row>
    <row r="214" spans="3:8" x14ac:dyDescent="0.55000000000000004">
      <c r="C214" t="str">
        <f t="array" aca="1" ref="C214" ca="1">IF(ROW(208:208)&gt;$A$6,"",INDIRECT("'Model 1'!"&amp;TEXT(MIN(IF((Items&lt;&gt;"")*(COUNTIF($C$6:C213,Items)=0),ROW('Model 1'!$E$7:$E$105)*100+COLUMN('Model 1'!$E$6:$AR$6))),"R000C00"),FALSE))</f>
        <v/>
      </c>
      <c r="D214" t="str">
        <f t="array" aca="1" ref="D214" ca="1">IF($C214="","",SUM((Items=$C214)*1))</f>
        <v/>
      </c>
      <c r="E214" t="str">
        <f t="array" aca="1" ref="E214" ca="1">IF($C214="","",SUM((Items=$C214)*(Unique&gt;1)*1))</f>
        <v/>
      </c>
      <c r="F214" t="str">
        <f t="array" aca="1" ref="F214" ca="1">IF($C214="","",SUM((Items=$C214)*(Unique=1)*1))</f>
        <v/>
      </c>
      <c r="G214" t="str">
        <f t="shared" ca="1" si="6"/>
        <v/>
      </c>
      <c r="H214" t="str">
        <f t="shared" ca="1" si="7"/>
        <v/>
      </c>
    </row>
    <row r="215" spans="3:8" x14ac:dyDescent="0.55000000000000004">
      <c r="C215" t="str">
        <f t="array" aca="1" ref="C215" ca="1">IF(ROW(209:209)&gt;$A$6,"",INDIRECT("'Model 1'!"&amp;TEXT(MIN(IF((Items&lt;&gt;"")*(COUNTIF($C$6:C214,Items)=0),ROW('Model 1'!$E$7:$E$105)*100+COLUMN('Model 1'!$E$6:$AR$6))),"R000C00"),FALSE))</f>
        <v/>
      </c>
      <c r="D215" t="str">
        <f t="array" aca="1" ref="D215" ca="1">IF($C215="","",SUM((Items=$C215)*1))</f>
        <v/>
      </c>
      <c r="E215" t="str">
        <f t="array" aca="1" ref="E215" ca="1">IF($C215="","",SUM((Items=$C215)*(Unique&gt;1)*1))</f>
        <v/>
      </c>
      <c r="F215" t="str">
        <f t="array" aca="1" ref="F215" ca="1">IF($C215="","",SUM((Items=$C215)*(Unique=1)*1))</f>
        <v/>
      </c>
      <c r="G215" t="str">
        <f t="shared" ca="1" si="6"/>
        <v/>
      </c>
      <c r="H215" t="str">
        <f t="shared" ca="1" si="7"/>
        <v/>
      </c>
    </row>
    <row r="216" spans="3:8" x14ac:dyDescent="0.55000000000000004">
      <c r="C216" t="str">
        <f t="array" aca="1" ref="C216" ca="1">IF(ROW(210:210)&gt;$A$6,"",INDIRECT("'Model 1'!"&amp;TEXT(MIN(IF((Items&lt;&gt;"")*(COUNTIF($C$6:C215,Items)=0),ROW('Model 1'!$E$7:$E$105)*100+COLUMN('Model 1'!$E$6:$AR$6))),"R000C00"),FALSE))</f>
        <v/>
      </c>
      <c r="D216" t="str">
        <f t="array" aca="1" ref="D216" ca="1">IF($C216="","",SUM((Items=$C216)*1))</f>
        <v/>
      </c>
      <c r="E216" t="str">
        <f t="array" aca="1" ref="E216" ca="1">IF($C216="","",SUM((Items=$C216)*(Unique&gt;1)*1))</f>
        <v/>
      </c>
      <c r="F216" t="str">
        <f t="array" aca="1" ref="F216" ca="1">IF($C216="","",SUM((Items=$C216)*(Unique=1)*1))</f>
        <v/>
      </c>
      <c r="G216" t="str">
        <f t="shared" ca="1" si="6"/>
        <v/>
      </c>
      <c r="H216" t="str">
        <f t="shared" ca="1" si="7"/>
        <v/>
      </c>
    </row>
    <row r="217" spans="3:8" x14ac:dyDescent="0.55000000000000004">
      <c r="C217" t="str">
        <f t="array" aca="1" ref="C217" ca="1">IF(ROW(211:211)&gt;$A$6,"",INDIRECT("'Model 1'!"&amp;TEXT(MIN(IF((Items&lt;&gt;"")*(COUNTIF($C$6:C216,Items)=0),ROW('Model 1'!$E$7:$E$105)*100+COLUMN('Model 1'!$E$6:$AR$6))),"R000C00"),FALSE))</f>
        <v/>
      </c>
      <c r="D217" t="str">
        <f t="array" aca="1" ref="D217" ca="1">IF($C217="","",SUM((Items=$C217)*1))</f>
        <v/>
      </c>
      <c r="E217" t="str">
        <f t="array" aca="1" ref="E217" ca="1">IF($C217="","",SUM((Items=$C217)*(Unique&gt;1)*1))</f>
        <v/>
      </c>
      <c r="F217" t="str">
        <f t="array" aca="1" ref="F217" ca="1">IF($C217="","",SUM((Items=$C217)*(Unique=1)*1))</f>
        <v/>
      </c>
      <c r="G217" t="str">
        <f t="shared" ca="1" si="6"/>
        <v/>
      </c>
      <c r="H217" t="str">
        <f t="shared" ca="1" si="7"/>
        <v/>
      </c>
    </row>
    <row r="218" spans="3:8" x14ac:dyDescent="0.55000000000000004">
      <c r="C218" t="str">
        <f t="array" aca="1" ref="C218" ca="1">IF(ROW(212:212)&gt;$A$6,"",INDIRECT("'Model 1'!"&amp;TEXT(MIN(IF((Items&lt;&gt;"")*(COUNTIF($C$6:C217,Items)=0),ROW('Model 1'!$E$7:$E$105)*100+COLUMN('Model 1'!$E$6:$AR$6))),"R000C00"),FALSE))</f>
        <v/>
      </c>
      <c r="D218" t="str">
        <f t="array" aca="1" ref="D218" ca="1">IF($C218="","",SUM((Items=$C218)*1))</f>
        <v/>
      </c>
      <c r="E218" t="str">
        <f t="array" aca="1" ref="E218" ca="1">IF($C218="","",SUM((Items=$C218)*(Unique&gt;1)*1))</f>
        <v/>
      </c>
      <c r="F218" t="str">
        <f t="array" aca="1" ref="F218" ca="1">IF($C218="","",SUM((Items=$C218)*(Unique=1)*1))</f>
        <v/>
      </c>
      <c r="G218" t="str">
        <f t="shared" ca="1" si="6"/>
        <v/>
      </c>
      <c r="H218" t="str">
        <f t="shared" ca="1" si="7"/>
        <v/>
      </c>
    </row>
    <row r="219" spans="3:8" x14ac:dyDescent="0.55000000000000004">
      <c r="C219" t="str">
        <f t="array" aca="1" ref="C219" ca="1">IF(ROW(213:213)&gt;$A$6,"",INDIRECT("'Model 1'!"&amp;TEXT(MIN(IF((Items&lt;&gt;"")*(COUNTIF($C$6:C218,Items)=0),ROW('Model 1'!$E$7:$E$105)*100+COLUMN('Model 1'!$E$6:$AR$6))),"R000C00"),FALSE))</f>
        <v/>
      </c>
      <c r="D219" t="str">
        <f t="array" aca="1" ref="D219" ca="1">IF($C219="","",SUM((Items=$C219)*1))</f>
        <v/>
      </c>
      <c r="E219" t="str">
        <f t="array" aca="1" ref="E219" ca="1">IF($C219="","",SUM((Items=$C219)*(Unique&gt;1)*1))</f>
        <v/>
      </c>
      <c r="F219" t="str">
        <f t="array" aca="1" ref="F219" ca="1">IF($C219="","",SUM((Items=$C219)*(Unique=1)*1))</f>
        <v/>
      </c>
      <c r="G219" t="str">
        <f t="shared" ca="1" si="6"/>
        <v/>
      </c>
      <c r="H219" t="str">
        <f t="shared" ca="1" si="7"/>
        <v/>
      </c>
    </row>
    <row r="220" spans="3:8" x14ac:dyDescent="0.55000000000000004">
      <c r="C220" t="str">
        <f t="array" aca="1" ref="C220" ca="1">IF(ROW(214:214)&gt;$A$6,"",INDIRECT("'Model 1'!"&amp;TEXT(MIN(IF((Items&lt;&gt;"")*(COUNTIF($C$6:C219,Items)=0),ROW('Model 1'!$E$7:$E$105)*100+COLUMN('Model 1'!$E$6:$AR$6))),"R000C00"),FALSE))</f>
        <v/>
      </c>
      <c r="D220" t="str">
        <f t="array" aca="1" ref="D220" ca="1">IF($C220="","",SUM((Items=$C220)*1))</f>
        <v/>
      </c>
      <c r="E220" t="str">
        <f t="array" aca="1" ref="E220" ca="1">IF($C220="","",SUM((Items=$C220)*(Unique&gt;1)*1))</f>
        <v/>
      </c>
      <c r="F220" t="str">
        <f t="array" aca="1" ref="F220" ca="1">IF($C220="","",SUM((Items=$C220)*(Unique=1)*1))</f>
        <v/>
      </c>
      <c r="G220" t="str">
        <f t="shared" ca="1" si="6"/>
        <v/>
      </c>
      <c r="H220" t="str">
        <f t="shared" ca="1" si="7"/>
        <v/>
      </c>
    </row>
    <row r="221" spans="3:8" x14ac:dyDescent="0.55000000000000004">
      <c r="C221" t="str">
        <f t="array" aca="1" ref="C221" ca="1">IF(ROW(215:215)&gt;$A$6,"",INDIRECT("'Model 1'!"&amp;TEXT(MIN(IF((Items&lt;&gt;"")*(COUNTIF($C$6:C220,Items)=0),ROW('Model 1'!$E$7:$E$105)*100+COLUMN('Model 1'!$E$6:$AR$6))),"R000C00"),FALSE))</f>
        <v/>
      </c>
      <c r="D221" t="str">
        <f t="array" aca="1" ref="D221" ca="1">IF($C221="","",SUM((Items=$C221)*1))</f>
        <v/>
      </c>
      <c r="E221" t="str">
        <f t="array" aca="1" ref="E221" ca="1">IF($C221="","",SUM((Items=$C221)*(Unique&gt;1)*1))</f>
        <v/>
      </c>
      <c r="F221" t="str">
        <f t="array" aca="1" ref="F221" ca="1">IF($C221="","",SUM((Items=$C221)*(Unique=1)*1))</f>
        <v/>
      </c>
      <c r="G221" t="str">
        <f t="shared" ca="1" si="6"/>
        <v/>
      </c>
      <c r="H221" t="str">
        <f t="shared" ca="1" si="7"/>
        <v/>
      </c>
    </row>
    <row r="222" spans="3:8" x14ac:dyDescent="0.55000000000000004">
      <c r="C222" t="str">
        <f t="array" aca="1" ref="C222" ca="1">IF(ROW(216:216)&gt;$A$6,"",INDIRECT("'Model 1'!"&amp;TEXT(MIN(IF((Items&lt;&gt;"")*(COUNTIF($C$6:C221,Items)=0),ROW('Model 1'!$E$7:$E$105)*100+COLUMN('Model 1'!$E$6:$AR$6))),"R000C00"),FALSE))</f>
        <v/>
      </c>
      <c r="D222" t="str">
        <f t="array" aca="1" ref="D222" ca="1">IF($C222="","",SUM((Items=$C222)*1))</f>
        <v/>
      </c>
      <c r="E222" t="str">
        <f t="array" aca="1" ref="E222" ca="1">IF($C222="","",SUM((Items=$C222)*(Unique&gt;1)*1))</f>
        <v/>
      </c>
      <c r="F222" t="str">
        <f t="array" aca="1" ref="F222" ca="1">IF($C222="","",SUM((Items=$C222)*(Unique=1)*1))</f>
        <v/>
      </c>
      <c r="G222" t="str">
        <f t="shared" ca="1" si="6"/>
        <v/>
      </c>
      <c r="H222" t="str">
        <f t="shared" ca="1" si="7"/>
        <v/>
      </c>
    </row>
    <row r="223" spans="3:8" x14ac:dyDescent="0.55000000000000004">
      <c r="C223" t="str">
        <f t="array" aca="1" ref="C223" ca="1">IF(ROW(217:217)&gt;$A$6,"",INDIRECT("'Model 1'!"&amp;TEXT(MIN(IF((Items&lt;&gt;"")*(COUNTIF($C$6:C222,Items)=0),ROW('Model 1'!$E$7:$E$105)*100+COLUMN('Model 1'!$E$6:$AR$6))),"R000C00"),FALSE))</f>
        <v/>
      </c>
      <c r="D223" t="str">
        <f t="array" aca="1" ref="D223" ca="1">IF($C223="","",SUM((Items=$C223)*1))</f>
        <v/>
      </c>
      <c r="E223" t="str">
        <f t="array" aca="1" ref="E223" ca="1">IF($C223="","",SUM((Items=$C223)*(Unique&gt;1)*1))</f>
        <v/>
      </c>
      <c r="F223" t="str">
        <f t="array" aca="1" ref="F223" ca="1">IF($C223="","",SUM((Items=$C223)*(Unique=1)*1))</f>
        <v/>
      </c>
      <c r="G223" t="str">
        <f t="shared" ca="1" si="6"/>
        <v/>
      </c>
      <c r="H223" t="str">
        <f t="shared" ca="1" si="7"/>
        <v/>
      </c>
    </row>
    <row r="224" spans="3:8" x14ac:dyDescent="0.55000000000000004">
      <c r="C224" t="str">
        <f t="array" aca="1" ref="C224" ca="1">IF(ROW(218:218)&gt;$A$6,"",INDIRECT("'Model 1'!"&amp;TEXT(MIN(IF((Items&lt;&gt;"")*(COUNTIF($C$6:C223,Items)=0),ROW('Model 1'!$E$7:$E$105)*100+COLUMN('Model 1'!$E$6:$AR$6))),"R000C00"),FALSE))</f>
        <v/>
      </c>
      <c r="D224" t="str">
        <f t="array" aca="1" ref="D224" ca="1">IF($C224="","",SUM((Items=$C224)*1))</f>
        <v/>
      </c>
      <c r="E224" t="str">
        <f t="array" aca="1" ref="E224" ca="1">IF($C224="","",SUM((Items=$C224)*(Unique&gt;1)*1))</f>
        <v/>
      </c>
      <c r="F224" t="str">
        <f t="array" aca="1" ref="F224" ca="1">IF($C224="","",SUM((Items=$C224)*(Unique=1)*1))</f>
        <v/>
      </c>
      <c r="G224" t="str">
        <f t="shared" ca="1" si="6"/>
        <v/>
      </c>
      <c r="H224" t="str">
        <f t="shared" ca="1" si="7"/>
        <v/>
      </c>
    </row>
    <row r="225" spans="3:8" x14ac:dyDescent="0.55000000000000004">
      <c r="C225" t="str">
        <f t="array" aca="1" ref="C225" ca="1">IF(ROW(219:219)&gt;$A$6,"",INDIRECT("'Model 1'!"&amp;TEXT(MIN(IF((Items&lt;&gt;"")*(COUNTIF($C$6:C224,Items)=0),ROW('Model 1'!$E$7:$E$105)*100+COLUMN('Model 1'!$E$6:$AR$6))),"R000C00"),FALSE))</f>
        <v/>
      </c>
      <c r="D225" t="str">
        <f t="array" aca="1" ref="D225" ca="1">IF($C225="","",SUM((Items=$C225)*1))</f>
        <v/>
      </c>
      <c r="E225" t="str">
        <f t="array" aca="1" ref="E225" ca="1">IF($C225="","",SUM((Items=$C225)*(Unique&gt;1)*1))</f>
        <v/>
      </c>
      <c r="F225" t="str">
        <f t="array" aca="1" ref="F225" ca="1">IF($C225="","",SUM((Items=$C225)*(Unique=1)*1))</f>
        <v/>
      </c>
      <c r="G225" t="str">
        <f t="shared" ca="1" si="6"/>
        <v/>
      </c>
      <c r="H225" t="str">
        <f t="shared" ca="1" si="7"/>
        <v/>
      </c>
    </row>
    <row r="226" spans="3:8" x14ac:dyDescent="0.55000000000000004">
      <c r="C226" t="str">
        <f t="array" aca="1" ref="C226" ca="1">IF(ROW(220:220)&gt;$A$6,"",INDIRECT("'Model 1'!"&amp;TEXT(MIN(IF((Items&lt;&gt;"")*(COUNTIF($C$6:C225,Items)=0),ROW('Model 1'!$E$7:$E$105)*100+COLUMN('Model 1'!$E$6:$AR$6))),"R000C00"),FALSE))</f>
        <v/>
      </c>
      <c r="D226" t="str">
        <f t="array" aca="1" ref="D226" ca="1">IF($C226="","",SUM((Items=$C226)*1))</f>
        <v/>
      </c>
      <c r="E226" t="str">
        <f t="array" aca="1" ref="E226" ca="1">IF($C226="","",SUM((Items=$C226)*(Unique&gt;1)*1))</f>
        <v/>
      </c>
      <c r="F226" t="str">
        <f t="array" aca="1" ref="F226" ca="1">IF($C226="","",SUM((Items=$C226)*(Unique=1)*1))</f>
        <v/>
      </c>
      <c r="G226" t="str">
        <f t="shared" ca="1" si="6"/>
        <v/>
      </c>
      <c r="H226" t="str">
        <f t="shared" ca="1" si="7"/>
        <v/>
      </c>
    </row>
    <row r="227" spans="3:8" x14ac:dyDescent="0.55000000000000004">
      <c r="C227" t="str">
        <f t="array" aca="1" ref="C227" ca="1">IF(ROW(221:221)&gt;$A$6,"",INDIRECT("'Model 1'!"&amp;TEXT(MIN(IF((Items&lt;&gt;"")*(COUNTIF($C$6:C226,Items)=0),ROW('Model 1'!$E$7:$E$105)*100+COLUMN('Model 1'!$E$6:$AR$6))),"R000C00"),FALSE))</f>
        <v/>
      </c>
      <c r="D227" t="str">
        <f t="array" aca="1" ref="D227" ca="1">IF($C227="","",SUM((Items=$C227)*1))</f>
        <v/>
      </c>
      <c r="E227" t="str">
        <f t="array" aca="1" ref="E227" ca="1">IF($C227="","",SUM((Items=$C227)*(Unique&gt;1)*1))</f>
        <v/>
      </c>
      <c r="F227" t="str">
        <f t="array" aca="1" ref="F227" ca="1">IF($C227="","",SUM((Items=$C227)*(Unique=1)*1))</f>
        <v/>
      </c>
      <c r="G227" t="str">
        <f t="shared" ca="1" si="6"/>
        <v/>
      </c>
      <c r="H227" t="str">
        <f t="shared" ca="1" si="7"/>
        <v/>
      </c>
    </row>
    <row r="228" spans="3:8" x14ac:dyDescent="0.55000000000000004">
      <c r="C228" t="str">
        <f t="array" aca="1" ref="C228" ca="1">IF(ROW(222:222)&gt;$A$6,"",INDIRECT("'Model 1'!"&amp;TEXT(MIN(IF((Items&lt;&gt;"")*(COUNTIF($C$6:C227,Items)=0),ROW('Model 1'!$E$7:$E$105)*100+COLUMN('Model 1'!$E$6:$AR$6))),"R000C00"),FALSE))</f>
        <v/>
      </c>
      <c r="D228" t="str">
        <f t="array" aca="1" ref="D228" ca="1">IF($C228="","",SUM((Items=$C228)*1))</f>
        <v/>
      </c>
      <c r="E228" t="str">
        <f t="array" aca="1" ref="E228" ca="1">IF($C228="","",SUM((Items=$C228)*(Unique&gt;1)*1))</f>
        <v/>
      </c>
      <c r="F228" t="str">
        <f t="array" aca="1" ref="F228" ca="1">IF($C228="","",SUM((Items=$C228)*(Unique=1)*1))</f>
        <v/>
      </c>
      <c r="G228" t="str">
        <f t="shared" ca="1" si="6"/>
        <v/>
      </c>
      <c r="H228" t="str">
        <f t="shared" ca="1" si="7"/>
        <v/>
      </c>
    </row>
    <row r="229" spans="3:8" x14ac:dyDescent="0.55000000000000004">
      <c r="C229" t="str">
        <f t="array" aca="1" ref="C229" ca="1">IF(ROW(223:223)&gt;$A$6,"",INDIRECT("'Model 1'!"&amp;TEXT(MIN(IF((Items&lt;&gt;"")*(COUNTIF($C$6:C228,Items)=0),ROW('Model 1'!$E$7:$E$105)*100+COLUMN('Model 1'!$E$6:$AR$6))),"R000C00"),FALSE))</f>
        <v/>
      </c>
      <c r="D229" t="str">
        <f t="array" aca="1" ref="D229" ca="1">IF($C229="","",SUM((Items=$C229)*1))</f>
        <v/>
      </c>
      <c r="E229" t="str">
        <f t="array" aca="1" ref="E229" ca="1">IF($C229="","",SUM((Items=$C229)*(Unique&gt;1)*1))</f>
        <v/>
      </c>
      <c r="F229" t="str">
        <f t="array" aca="1" ref="F229" ca="1">IF($C229="","",SUM((Items=$C229)*(Unique=1)*1))</f>
        <v/>
      </c>
      <c r="G229" t="str">
        <f t="shared" ca="1" si="6"/>
        <v/>
      </c>
      <c r="H229" t="str">
        <f t="shared" ca="1" si="7"/>
        <v/>
      </c>
    </row>
    <row r="230" spans="3:8" x14ac:dyDescent="0.55000000000000004">
      <c r="C230" t="str">
        <f t="array" aca="1" ref="C230" ca="1">IF(ROW(224:224)&gt;$A$6,"",INDIRECT("'Model 1'!"&amp;TEXT(MIN(IF((Items&lt;&gt;"")*(COUNTIF($C$6:C229,Items)=0),ROW('Model 1'!$E$7:$E$105)*100+COLUMN('Model 1'!$E$6:$AR$6))),"R000C00"),FALSE))</f>
        <v/>
      </c>
      <c r="D230" t="str">
        <f t="array" aca="1" ref="D230" ca="1">IF($C230="","",SUM((Items=$C230)*1))</f>
        <v/>
      </c>
      <c r="E230" t="str">
        <f t="array" aca="1" ref="E230" ca="1">IF($C230="","",SUM((Items=$C230)*(Unique&gt;1)*1))</f>
        <v/>
      </c>
      <c r="F230" t="str">
        <f t="array" aca="1" ref="F230" ca="1">IF($C230="","",SUM((Items=$C230)*(Unique=1)*1))</f>
        <v/>
      </c>
      <c r="G230" t="str">
        <f t="shared" ca="1" si="6"/>
        <v/>
      </c>
      <c r="H230" t="str">
        <f t="shared" ca="1" si="7"/>
        <v/>
      </c>
    </row>
    <row r="231" spans="3:8" x14ac:dyDescent="0.55000000000000004">
      <c r="C231" t="str">
        <f t="array" aca="1" ref="C231" ca="1">IF(ROW(225:225)&gt;$A$6,"",INDIRECT("'Model 1'!"&amp;TEXT(MIN(IF((Items&lt;&gt;"")*(COUNTIF($C$6:C230,Items)=0),ROW('Model 1'!$E$7:$E$105)*100+COLUMN('Model 1'!$E$6:$AR$6))),"R000C00"),FALSE))</f>
        <v/>
      </c>
      <c r="D231" t="str">
        <f t="array" aca="1" ref="D231" ca="1">IF($C231="","",SUM((Items=$C231)*1))</f>
        <v/>
      </c>
      <c r="E231" t="str">
        <f t="array" aca="1" ref="E231" ca="1">IF($C231="","",SUM((Items=$C231)*(Unique&gt;1)*1))</f>
        <v/>
      </c>
      <c r="F231" t="str">
        <f t="array" aca="1" ref="F231" ca="1">IF($C231="","",SUM((Items=$C231)*(Unique=1)*1))</f>
        <v/>
      </c>
      <c r="G231" t="str">
        <f t="shared" ca="1" si="6"/>
        <v/>
      </c>
      <c r="H231" t="str">
        <f t="shared" ca="1" si="7"/>
        <v/>
      </c>
    </row>
    <row r="232" spans="3:8" x14ac:dyDescent="0.55000000000000004">
      <c r="C232" t="str">
        <f t="array" aca="1" ref="C232" ca="1">IF(ROW(226:226)&gt;$A$6,"",INDIRECT("'Model 1'!"&amp;TEXT(MIN(IF((Items&lt;&gt;"")*(COUNTIF($C$6:C231,Items)=0),ROW('Model 1'!$E$7:$E$105)*100+COLUMN('Model 1'!$E$6:$AR$6))),"R000C00"),FALSE))</f>
        <v/>
      </c>
      <c r="D232" t="str">
        <f t="array" aca="1" ref="D232" ca="1">IF($C232="","",SUM((Items=$C232)*1))</f>
        <v/>
      </c>
      <c r="E232" t="str">
        <f t="array" aca="1" ref="E232" ca="1">IF($C232="","",SUM((Items=$C232)*(Unique&gt;1)*1))</f>
        <v/>
      </c>
      <c r="F232" t="str">
        <f t="array" aca="1" ref="F232" ca="1">IF($C232="","",SUM((Items=$C232)*(Unique=1)*1))</f>
        <v/>
      </c>
      <c r="G232" t="str">
        <f t="shared" ca="1" si="6"/>
        <v/>
      </c>
      <c r="H232" t="str">
        <f t="shared" ca="1" si="7"/>
        <v/>
      </c>
    </row>
    <row r="233" spans="3:8" x14ac:dyDescent="0.55000000000000004">
      <c r="C233" t="str">
        <f t="array" aca="1" ref="C233" ca="1">IF(ROW(227:227)&gt;$A$6,"",INDIRECT("'Model 1'!"&amp;TEXT(MIN(IF((Items&lt;&gt;"")*(COUNTIF($C$6:C232,Items)=0),ROW('Model 1'!$E$7:$E$105)*100+COLUMN('Model 1'!$E$6:$AR$6))),"R000C00"),FALSE))</f>
        <v/>
      </c>
      <c r="D233" t="str">
        <f t="array" aca="1" ref="D233" ca="1">IF($C233="","",SUM((Items=$C233)*1))</f>
        <v/>
      </c>
      <c r="E233" t="str">
        <f t="array" aca="1" ref="E233" ca="1">IF($C233="","",SUM((Items=$C233)*(Unique&gt;1)*1))</f>
        <v/>
      </c>
      <c r="F233" t="str">
        <f t="array" aca="1" ref="F233" ca="1">IF($C233="","",SUM((Items=$C233)*(Unique=1)*1))</f>
        <v/>
      </c>
      <c r="G233" t="str">
        <f t="shared" ca="1" si="6"/>
        <v/>
      </c>
      <c r="H233" t="str">
        <f t="shared" ca="1" si="7"/>
        <v/>
      </c>
    </row>
    <row r="234" spans="3:8" x14ac:dyDescent="0.55000000000000004">
      <c r="C234" t="str">
        <f t="array" aca="1" ref="C234" ca="1">IF(ROW(228:228)&gt;$A$6,"",INDIRECT("'Model 1'!"&amp;TEXT(MIN(IF((Items&lt;&gt;"")*(COUNTIF($C$6:C233,Items)=0),ROW('Model 1'!$E$7:$E$105)*100+COLUMN('Model 1'!$E$6:$AR$6))),"R000C00"),FALSE))</f>
        <v/>
      </c>
      <c r="D234" t="str">
        <f t="array" aca="1" ref="D234" ca="1">IF($C234="","",SUM((Items=$C234)*1))</f>
        <v/>
      </c>
      <c r="E234" t="str">
        <f t="array" aca="1" ref="E234" ca="1">IF($C234="","",SUM((Items=$C234)*(Unique&gt;1)*1))</f>
        <v/>
      </c>
      <c r="F234" t="str">
        <f t="array" aca="1" ref="F234" ca="1">IF($C234="","",SUM((Items=$C234)*(Unique=1)*1))</f>
        <v/>
      </c>
      <c r="G234" t="str">
        <f t="shared" ca="1" si="6"/>
        <v/>
      </c>
      <c r="H234" t="str">
        <f t="shared" ca="1" si="7"/>
        <v/>
      </c>
    </row>
    <row r="235" spans="3:8" x14ac:dyDescent="0.55000000000000004">
      <c r="C235" t="str">
        <f t="array" aca="1" ref="C235" ca="1">IF(ROW(229:229)&gt;$A$6,"",INDIRECT("'Model 1'!"&amp;TEXT(MIN(IF((Items&lt;&gt;"")*(COUNTIF($C$6:C234,Items)=0),ROW('Model 1'!$E$7:$E$105)*100+COLUMN('Model 1'!$E$6:$AR$6))),"R000C00"),FALSE))</f>
        <v/>
      </c>
      <c r="D235" t="str">
        <f t="array" aca="1" ref="D235" ca="1">IF($C235="","",SUM((Items=$C235)*1))</f>
        <v/>
      </c>
      <c r="E235" t="str">
        <f t="array" aca="1" ref="E235" ca="1">IF($C235="","",SUM((Items=$C235)*(Unique&gt;1)*1))</f>
        <v/>
      </c>
      <c r="F235" t="str">
        <f t="array" aca="1" ref="F235" ca="1">IF($C235="","",SUM((Items=$C235)*(Unique=1)*1))</f>
        <v/>
      </c>
      <c r="G235" t="str">
        <f t="shared" ca="1" si="6"/>
        <v/>
      </c>
      <c r="H235" t="str">
        <f t="shared" ca="1" si="7"/>
        <v/>
      </c>
    </row>
    <row r="236" spans="3:8" x14ac:dyDescent="0.55000000000000004">
      <c r="C236" t="str">
        <f t="array" aca="1" ref="C236" ca="1">IF(ROW(230:230)&gt;$A$6,"",INDIRECT("'Model 1'!"&amp;TEXT(MIN(IF((Items&lt;&gt;"")*(COUNTIF($C$6:C235,Items)=0),ROW('Model 1'!$E$7:$E$105)*100+COLUMN('Model 1'!$E$6:$AR$6))),"R000C00"),FALSE))</f>
        <v/>
      </c>
      <c r="D236" t="str">
        <f t="array" aca="1" ref="D236" ca="1">IF($C236="","",SUM((Items=$C236)*1))</f>
        <v/>
      </c>
      <c r="E236" t="str">
        <f t="array" aca="1" ref="E236" ca="1">IF($C236="","",SUM((Items=$C236)*(Unique&gt;1)*1))</f>
        <v/>
      </c>
      <c r="F236" t="str">
        <f t="array" aca="1" ref="F236" ca="1">IF($C236="","",SUM((Items=$C236)*(Unique=1)*1))</f>
        <v/>
      </c>
      <c r="G236" t="str">
        <f t="shared" ca="1" si="6"/>
        <v/>
      </c>
      <c r="H236" t="str">
        <f t="shared" ca="1" si="7"/>
        <v/>
      </c>
    </row>
    <row r="237" spans="3:8" x14ac:dyDescent="0.55000000000000004">
      <c r="C237" t="str">
        <f t="array" aca="1" ref="C237" ca="1">IF(ROW(231:231)&gt;$A$6,"",INDIRECT("'Model 1'!"&amp;TEXT(MIN(IF((Items&lt;&gt;"")*(COUNTIF($C$6:C236,Items)=0),ROW('Model 1'!$E$7:$E$105)*100+COLUMN('Model 1'!$E$6:$AR$6))),"R000C00"),FALSE))</f>
        <v/>
      </c>
      <c r="D237" t="str">
        <f t="array" aca="1" ref="D237" ca="1">IF($C237="","",SUM((Items=$C237)*1))</f>
        <v/>
      </c>
      <c r="E237" t="str">
        <f t="array" aca="1" ref="E237" ca="1">IF($C237="","",SUM((Items=$C237)*(Unique&gt;1)*1))</f>
        <v/>
      </c>
      <c r="F237" t="str">
        <f t="array" aca="1" ref="F237" ca="1">IF($C237="","",SUM((Items=$C237)*(Unique=1)*1))</f>
        <v/>
      </c>
      <c r="G237" t="str">
        <f t="shared" ca="1" si="6"/>
        <v/>
      </c>
      <c r="H237" t="str">
        <f t="shared" ca="1" si="7"/>
        <v/>
      </c>
    </row>
    <row r="238" spans="3:8" x14ac:dyDescent="0.55000000000000004">
      <c r="C238" t="str">
        <f t="array" aca="1" ref="C238" ca="1">IF(ROW(232:232)&gt;$A$6,"",INDIRECT("'Model 1'!"&amp;TEXT(MIN(IF((Items&lt;&gt;"")*(COUNTIF($C$6:C237,Items)=0),ROW('Model 1'!$E$7:$E$105)*100+COLUMN('Model 1'!$E$6:$AR$6))),"R000C00"),FALSE))</f>
        <v/>
      </c>
      <c r="D238" t="str">
        <f t="array" aca="1" ref="D238" ca="1">IF($C238="","",SUM((Items=$C238)*1))</f>
        <v/>
      </c>
      <c r="E238" t="str">
        <f t="array" aca="1" ref="E238" ca="1">IF($C238="","",SUM((Items=$C238)*(Unique&gt;1)*1))</f>
        <v/>
      </c>
      <c r="F238" t="str">
        <f t="array" aca="1" ref="F238" ca="1">IF($C238="","",SUM((Items=$C238)*(Unique=1)*1))</f>
        <v/>
      </c>
      <c r="G238" t="str">
        <f t="shared" ca="1" si="6"/>
        <v/>
      </c>
      <c r="H238" t="str">
        <f t="shared" ca="1" si="7"/>
        <v/>
      </c>
    </row>
    <row r="239" spans="3:8" x14ac:dyDescent="0.55000000000000004">
      <c r="C239" t="str">
        <f t="array" aca="1" ref="C239" ca="1">IF(ROW(233:233)&gt;$A$6,"",INDIRECT("'Model 1'!"&amp;TEXT(MIN(IF((Items&lt;&gt;"")*(COUNTIF($C$6:C238,Items)=0),ROW('Model 1'!$E$7:$E$105)*100+COLUMN('Model 1'!$E$6:$AR$6))),"R000C00"),FALSE))</f>
        <v/>
      </c>
      <c r="D239" t="str">
        <f t="array" aca="1" ref="D239" ca="1">IF($C239="","",SUM((Items=$C239)*1))</f>
        <v/>
      </c>
      <c r="E239" t="str">
        <f t="array" aca="1" ref="E239" ca="1">IF($C239="","",SUM((Items=$C239)*(Unique&gt;1)*1))</f>
        <v/>
      </c>
      <c r="F239" t="str">
        <f t="array" aca="1" ref="F239" ca="1">IF($C239="","",SUM((Items=$C239)*(Unique=1)*1))</f>
        <v/>
      </c>
      <c r="G239" t="str">
        <f t="shared" ca="1" si="6"/>
        <v/>
      </c>
      <c r="H239" t="str">
        <f t="shared" ca="1" si="7"/>
        <v/>
      </c>
    </row>
    <row r="240" spans="3:8" x14ac:dyDescent="0.55000000000000004">
      <c r="C240" t="str">
        <f t="array" aca="1" ref="C240" ca="1">IF(ROW(234:234)&gt;$A$6,"",INDIRECT("'Model 1'!"&amp;TEXT(MIN(IF((Items&lt;&gt;"")*(COUNTIF($C$6:C239,Items)=0),ROW('Model 1'!$E$7:$E$105)*100+COLUMN('Model 1'!$E$6:$AR$6))),"R000C00"),FALSE))</f>
        <v/>
      </c>
      <c r="D240" t="str">
        <f t="array" aca="1" ref="D240" ca="1">IF($C240="","",SUM((Items=$C240)*1))</f>
        <v/>
      </c>
      <c r="E240" t="str">
        <f t="array" aca="1" ref="E240" ca="1">IF($C240="","",SUM((Items=$C240)*(Unique&gt;1)*1))</f>
        <v/>
      </c>
      <c r="F240" t="str">
        <f t="array" aca="1" ref="F240" ca="1">IF($C240="","",SUM((Items=$C240)*(Unique=1)*1))</f>
        <v/>
      </c>
      <c r="G240" t="str">
        <f t="shared" ca="1" si="6"/>
        <v/>
      </c>
      <c r="H240" t="str">
        <f t="shared" ca="1" si="7"/>
        <v/>
      </c>
    </row>
    <row r="241" spans="3:8" x14ac:dyDescent="0.55000000000000004">
      <c r="C241" t="str">
        <f t="array" aca="1" ref="C241" ca="1">IF(ROW(235:235)&gt;$A$6,"",INDIRECT("'Model 1'!"&amp;TEXT(MIN(IF((Items&lt;&gt;"")*(COUNTIF($C$6:C240,Items)=0),ROW('Model 1'!$E$7:$E$105)*100+COLUMN('Model 1'!$E$6:$AR$6))),"R000C00"),FALSE))</f>
        <v/>
      </c>
      <c r="D241" t="str">
        <f t="array" aca="1" ref="D241" ca="1">IF($C241="","",SUM((Items=$C241)*1))</f>
        <v/>
      </c>
      <c r="E241" t="str">
        <f t="array" aca="1" ref="E241" ca="1">IF($C241="","",SUM((Items=$C241)*(Unique&gt;1)*1))</f>
        <v/>
      </c>
      <c r="F241" t="str">
        <f t="array" aca="1" ref="F241" ca="1">IF($C241="","",SUM((Items=$C241)*(Unique=1)*1))</f>
        <v/>
      </c>
      <c r="G241" t="str">
        <f t="shared" ca="1" si="6"/>
        <v/>
      </c>
      <c r="H241" t="str">
        <f t="shared" ca="1" si="7"/>
        <v/>
      </c>
    </row>
    <row r="242" spans="3:8" x14ac:dyDescent="0.55000000000000004">
      <c r="C242" t="str">
        <f t="array" aca="1" ref="C242" ca="1">IF(ROW(236:236)&gt;$A$6,"",INDIRECT("'Model 1'!"&amp;TEXT(MIN(IF((Items&lt;&gt;"")*(COUNTIF($C$6:C241,Items)=0),ROW('Model 1'!$E$7:$E$105)*100+COLUMN('Model 1'!$E$6:$AR$6))),"R000C00"),FALSE))</f>
        <v/>
      </c>
      <c r="D242" t="str">
        <f t="array" aca="1" ref="D242" ca="1">IF($C242="","",SUM((Items=$C242)*1))</f>
        <v/>
      </c>
      <c r="E242" t="str">
        <f t="array" aca="1" ref="E242" ca="1">IF($C242="","",SUM((Items=$C242)*(Unique&gt;1)*1))</f>
        <v/>
      </c>
      <c r="F242" t="str">
        <f t="array" aca="1" ref="F242" ca="1">IF($C242="","",SUM((Items=$C242)*(Unique=1)*1))</f>
        <v/>
      </c>
      <c r="G242" t="str">
        <f t="shared" ca="1" si="6"/>
        <v/>
      </c>
      <c r="H242" t="str">
        <f t="shared" ca="1" si="7"/>
        <v/>
      </c>
    </row>
    <row r="243" spans="3:8" x14ac:dyDescent="0.55000000000000004">
      <c r="C243" t="str">
        <f t="array" aca="1" ref="C243" ca="1">IF(ROW(237:237)&gt;$A$6,"",INDIRECT("'Model 1'!"&amp;TEXT(MIN(IF((Items&lt;&gt;"")*(COUNTIF($C$6:C242,Items)=0),ROW('Model 1'!$E$7:$E$105)*100+COLUMN('Model 1'!$E$6:$AR$6))),"R000C00"),FALSE))</f>
        <v/>
      </c>
      <c r="D243" t="str">
        <f t="array" aca="1" ref="D243" ca="1">IF($C243="","",SUM((Items=$C243)*1))</f>
        <v/>
      </c>
      <c r="E243" t="str">
        <f t="array" aca="1" ref="E243" ca="1">IF($C243="","",SUM((Items=$C243)*(Unique&gt;1)*1))</f>
        <v/>
      </c>
      <c r="F243" t="str">
        <f t="array" aca="1" ref="F243" ca="1">IF($C243="","",SUM((Items=$C243)*(Unique=1)*1))</f>
        <v/>
      </c>
      <c r="G243" t="str">
        <f t="shared" ca="1" si="6"/>
        <v/>
      </c>
      <c r="H243" t="str">
        <f t="shared" ca="1" si="7"/>
        <v/>
      </c>
    </row>
    <row r="244" spans="3:8" x14ac:dyDescent="0.55000000000000004">
      <c r="C244" t="str">
        <f t="array" aca="1" ref="C244" ca="1">IF(ROW(238:238)&gt;$A$6,"",INDIRECT("'Model 1'!"&amp;TEXT(MIN(IF((Items&lt;&gt;"")*(COUNTIF($C$6:C243,Items)=0),ROW('Model 1'!$E$7:$E$105)*100+COLUMN('Model 1'!$E$6:$AR$6))),"R000C00"),FALSE))</f>
        <v/>
      </c>
      <c r="D244" t="str">
        <f t="array" aca="1" ref="D244" ca="1">IF($C244="","",SUM((Items=$C244)*1))</f>
        <v/>
      </c>
      <c r="E244" t="str">
        <f t="array" aca="1" ref="E244" ca="1">IF($C244="","",SUM((Items=$C244)*(Unique&gt;1)*1))</f>
        <v/>
      </c>
      <c r="F244" t="str">
        <f t="array" aca="1" ref="F244" ca="1">IF($C244="","",SUM((Items=$C244)*(Unique=1)*1))</f>
        <v/>
      </c>
      <c r="G244" t="str">
        <f t="shared" ca="1" si="6"/>
        <v/>
      </c>
      <c r="H244" t="str">
        <f t="shared" ca="1" si="7"/>
        <v/>
      </c>
    </row>
    <row r="245" spans="3:8" x14ac:dyDescent="0.55000000000000004">
      <c r="C245" t="str">
        <f t="array" aca="1" ref="C245" ca="1">IF(ROW(239:239)&gt;$A$6,"",INDIRECT("'Model 1'!"&amp;TEXT(MIN(IF((Items&lt;&gt;"")*(COUNTIF($C$6:C244,Items)=0),ROW('Model 1'!$E$7:$E$105)*100+COLUMN('Model 1'!$E$6:$AR$6))),"R000C00"),FALSE))</f>
        <v/>
      </c>
      <c r="D245" t="str">
        <f t="array" aca="1" ref="D245" ca="1">IF($C245="","",SUM((Items=$C245)*1))</f>
        <v/>
      </c>
      <c r="E245" t="str">
        <f t="array" aca="1" ref="E245" ca="1">IF($C245="","",SUM((Items=$C245)*(Unique&gt;1)*1))</f>
        <v/>
      </c>
      <c r="F245" t="str">
        <f t="array" aca="1" ref="F245" ca="1">IF($C245="","",SUM((Items=$C245)*(Unique=1)*1))</f>
        <v/>
      </c>
      <c r="G245" t="str">
        <f t="shared" ca="1" si="6"/>
        <v/>
      </c>
      <c r="H245" t="str">
        <f t="shared" ca="1" si="7"/>
        <v/>
      </c>
    </row>
    <row r="246" spans="3:8" x14ac:dyDescent="0.55000000000000004">
      <c r="C246" t="str">
        <f t="array" aca="1" ref="C246" ca="1">IF(ROW(240:240)&gt;$A$6,"",INDIRECT("'Model 1'!"&amp;TEXT(MIN(IF((Items&lt;&gt;"")*(COUNTIF($C$6:C245,Items)=0),ROW('Model 1'!$E$7:$E$105)*100+COLUMN('Model 1'!$E$6:$AR$6))),"R000C00"),FALSE))</f>
        <v/>
      </c>
      <c r="D246" t="str">
        <f t="array" aca="1" ref="D246" ca="1">IF($C246="","",SUM((Items=$C246)*1))</f>
        <v/>
      </c>
      <c r="E246" t="str">
        <f t="array" aca="1" ref="E246" ca="1">IF($C246="","",SUM((Items=$C246)*(Unique&gt;1)*1))</f>
        <v/>
      </c>
      <c r="F246" t="str">
        <f t="array" aca="1" ref="F246" ca="1">IF($C246="","",SUM((Items=$C246)*(Unique=1)*1))</f>
        <v/>
      </c>
      <c r="G246" t="str">
        <f t="shared" ca="1" si="6"/>
        <v/>
      </c>
      <c r="H246" t="str">
        <f t="shared" ca="1" si="7"/>
        <v/>
      </c>
    </row>
    <row r="247" spans="3:8" x14ac:dyDescent="0.55000000000000004">
      <c r="C247" t="str">
        <f t="array" aca="1" ref="C247" ca="1">IF(ROW(241:241)&gt;$A$6,"",INDIRECT("'Model 1'!"&amp;TEXT(MIN(IF((Items&lt;&gt;"")*(COUNTIF($C$6:C246,Items)=0),ROW('Model 1'!$E$7:$E$105)*100+COLUMN('Model 1'!$E$6:$AR$6))),"R000C00"),FALSE))</f>
        <v/>
      </c>
      <c r="D247" t="str">
        <f t="array" aca="1" ref="D247" ca="1">IF($C247="","",SUM((Items=$C247)*1))</f>
        <v/>
      </c>
      <c r="E247" t="str">
        <f t="array" aca="1" ref="E247" ca="1">IF($C247="","",SUM((Items=$C247)*(Unique&gt;1)*1))</f>
        <v/>
      </c>
      <c r="F247" t="str">
        <f t="array" aca="1" ref="F247" ca="1">IF($C247="","",SUM((Items=$C247)*(Unique=1)*1))</f>
        <v/>
      </c>
      <c r="G247" t="str">
        <f t="shared" ca="1" si="6"/>
        <v/>
      </c>
      <c r="H247" t="str">
        <f t="shared" ca="1" si="7"/>
        <v/>
      </c>
    </row>
    <row r="248" spans="3:8" x14ac:dyDescent="0.55000000000000004">
      <c r="C248" t="str">
        <f t="array" aca="1" ref="C248" ca="1">IF(ROW(242:242)&gt;$A$6,"",INDIRECT("'Model 1'!"&amp;TEXT(MIN(IF((Items&lt;&gt;"")*(COUNTIF($C$6:C247,Items)=0),ROW('Model 1'!$E$7:$E$105)*100+COLUMN('Model 1'!$E$6:$AR$6))),"R000C00"),FALSE))</f>
        <v/>
      </c>
      <c r="D248" t="str">
        <f t="array" aca="1" ref="D248" ca="1">IF($C248="","",SUM((Items=$C248)*1))</f>
        <v/>
      </c>
      <c r="E248" t="str">
        <f t="array" aca="1" ref="E248" ca="1">IF($C248="","",SUM((Items=$C248)*(Unique&gt;1)*1))</f>
        <v/>
      </c>
      <c r="F248" t="str">
        <f t="array" aca="1" ref="F248" ca="1">IF($C248="","",SUM((Items=$C248)*(Unique=1)*1))</f>
        <v/>
      </c>
      <c r="G248" t="str">
        <f t="shared" ca="1" si="6"/>
        <v/>
      </c>
      <c r="H248" t="str">
        <f t="shared" ca="1" si="7"/>
        <v/>
      </c>
    </row>
    <row r="249" spans="3:8" x14ac:dyDescent="0.55000000000000004">
      <c r="C249" t="str">
        <f t="array" aca="1" ref="C249" ca="1">IF(ROW(243:243)&gt;$A$6,"",INDIRECT("'Model 1'!"&amp;TEXT(MIN(IF((Items&lt;&gt;"")*(COUNTIF($C$6:C248,Items)=0),ROW('Model 1'!$E$7:$E$105)*100+COLUMN('Model 1'!$E$6:$AR$6))),"R000C00"),FALSE))</f>
        <v/>
      </c>
      <c r="D249" t="str">
        <f t="array" aca="1" ref="D249" ca="1">IF($C249="","",SUM((Items=$C249)*1))</f>
        <v/>
      </c>
      <c r="E249" t="str">
        <f t="array" aca="1" ref="E249" ca="1">IF($C249="","",SUM((Items=$C249)*(Unique&gt;1)*1))</f>
        <v/>
      </c>
      <c r="F249" t="str">
        <f t="array" aca="1" ref="F249" ca="1">IF($C249="","",SUM((Items=$C249)*(Unique=1)*1))</f>
        <v/>
      </c>
      <c r="G249" t="str">
        <f t="shared" ca="1" si="6"/>
        <v/>
      </c>
      <c r="H249" t="str">
        <f t="shared" ca="1" si="7"/>
        <v/>
      </c>
    </row>
    <row r="250" spans="3:8" x14ac:dyDescent="0.55000000000000004">
      <c r="C250" t="str">
        <f t="array" aca="1" ref="C250" ca="1">IF(ROW(244:244)&gt;$A$6,"",INDIRECT("'Model 1'!"&amp;TEXT(MIN(IF((Items&lt;&gt;"")*(COUNTIF($C$6:C249,Items)=0),ROW('Model 1'!$E$7:$E$105)*100+COLUMN('Model 1'!$E$6:$AR$6))),"R000C00"),FALSE))</f>
        <v/>
      </c>
      <c r="D250" t="str">
        <f t="array" aca="1" ref="D250" ca="1">IF($C250="","",SUM((Items=$C250)*1))</f>
        <v/>
      </c>
      <c r="E250" t="str">
        <f t="array" aca="1" ref="E250" ca="1">IF($C250="","",SUM((Items=$C250)*(Unique&gt;1)*1))</f>
        <v/>
      </c>
      <c r="F250" t="str">
        <f t="array" aca="1" ref="F250" ca="1">IF($C250="","",SUM((Items=$C250)*(Unique=1)*1))</f>
        <v/>
      </c>
      <c r="G250" t="str">
        <f t="shared" ca="1" si="6"/>
        <v/>
      </c>
      <c r="H250" t="str">
        <f t="shared" ca="1" si="7"/>
        <v/>
      </c>
    </row>
    <row r="251" spans="3:8" x14ac:dyDescent="0.55000000000000004">
      <c r="C251" t="str">
        <f t="array" aca="1" ref="C251" ca="1">IF(ROW(245:245)&gt;$A$6,"",INDIRECT("'Model 1'!"&amp;TEXT(MIN(IF((Items&lt;&gt;"")*(COUNTIF($C$6:C250,Items)=0),ROW('Model 1'!$E$7:$E$105)*100+COLUMN('Model 1'!$E$6:$AR$6))),"R000C00"),FALSE))</f>
        <v/>
      </c>
      <c r="D251" t="str">
        <f t="array" aca="1" ref="D251" ca="1">IF($C251="","",SUM((Items=$C251)*1))</f>
        <v/>
      </c>
      <c r="E251" t="str">
        <f t="array" aca="1" ref="E251" ca="1">IF($C251="","",SUM((Items=$C251)*(Unique&gt;1)*1))</f>
        <v/>
      </c>
      <c r="F251" t="str">
        <f t="array" aca="1" ref="F251" ca="1">IF($C251="","",SUM((Items=$C251)*(Unique=1)*1))</f>
        <v/>
      </c>
      <c r="G251" t="str">
        <f t="shared" ca="1" si="6"/>
        <v/>
      </c>
      <c r="H251" t="str">
        <f t="shared" ca="1" si="7"/>
        <v/>
      </c>
    </row>
    <row r="252" spans="3:8" x14ac:dyDescent="0.55000000000000004">
      <c r="C252" t="str">
        <f t="array" aca="1" ref="C252" ca="1">IF(ROW(246:246)&gt;$A$6,"",INDIRECT("'Model 1'!"&amp;TEXT(MIN(IF((Items&lt;&gt;"")*(COUNTIF($C$6:C251,Items)=0),ROW('Model 1'!$E$7:$E$105)*100+COLUMN('Model 1'!$E$6:$AR$6))),"R000C00"),FALSE))</f>
        <v/>
      </c>
      <c r="D252" t="str">
        <f t="array" aca="1" ref="D252" ca="1">IF($C252="","",SUM((Items=$C252)*1))</f>
        <v/>
      </c>
      <c r="E252" t="str">
        <f t="array" aca="1" ref="E252" ca="1">IF($C252="","",SUM((Items=$C252)*(Unique&gt;1)*1))</f>
        <v/>
      </c>
      <c r="F252" t="str">
        <f t="array" aca="1" ref="F252" ca="1">IF($C252="","",SUM((Items=$C252)*(Unique=1)*1))</f>
        <v/>
      </c>
      <c r="G252" t="str">
        <f t="shared" ca="1" si="6"/>
        <v/>
      </c>
      <c r="H252" t="str">
        <f t="shared" ca="1" si="7"/>
        <v/>
      </c>
    </row>
    <row r="253" spans="3:8" x14ac:dyDescent="0.55000000000000004">
      <c r="C253" t="str">
        <f t="array" aca="1" ref="C253" ca="1">IF(ROW(247:247)&gt;$A$6,"",INDIRECT("'Model 1'!"&amp;TEXT(MIN(IF((Items&lt;&gt;"")*(COUNTIF($C$6:C252,Items)=0),ROW('Model 1'!$E$7:$E$105)*100+COLUMN('Model 1'!$E$6:$AR$6))),"R000C00"),FALSE))</f>
        <v/>
      </c>
      <c r="D253" t="str">
        <f t="array" aca="1" ref="D253" ca="1">IF($C253="","",SUM((Items=$C253)*1))</f>
        <v/>
      </c>
      <c r="E253" t="str">
        <f t="array" aca="1" ref="E253" ca="1">IF($C253="","",SUM((Items=$C253)*(Unique&gt;1)*1))</f>
        <v/>
      </c>
      <c r="F253" t="str">
        <f t="array" aca="1" ref="F253" ca="1">IF($C253="","",SUM((Items=$C253)*(Unique=1)*1))</f>
        <v/>
      </c>
      <c r="G253" t="str">
        <f t="shared" ca="1" si="6"/>
        <v/>
      </c>
      <c r="H253" t="str">
        <f t="shared" ca="1" si="7"/>
        <v/>
      </c>
    </row>
    <row r="254" spans="3:8" x14ac:dyDescent="0.55000000000000004">
      <c r="C254" t="str">
        <f t="array" aca="1" ref="C254" ca="1">IF(ROW(248:248)&gt;$A$6,"",INDIRECT("'Model 1'!"&amp;TEXT(MIN(IF((Items&lt;&gt;"")*(COUNTIF($C$6:C253,Items)=0),ROW('Model 1'!$E$7:$E$105)*100+COLUMN('Model 1'!$E$6:$AR$6))),"R000C00"),FALSE))</f>
        <v/>
      </c>
      <c r="D254" t="str">
        <f t="array" aca="1" ref="D254" ca="1">IF($C254="","",SUM((Items=$C254)*1))</f>
        <v/>
      </c>
      <c r="E254" t="str">
        <f t="array" aca="1" ref="E254" ca="1">IF($C254="","",SUM((Items=$C254)*(Unique&gt;1)*1))</f>
        <v/>
      </c>
      <c r="F254" t="str">
        <f t="array" aca="1" ref="F254" ca="1">IF($C254="","",SUM((Items=$C254)*(Unique=1)*1))</f>
        <v/>
      </c>
      <c r="G254" t="str">
        <f t="shared" ca="1" si="6"/>
        <v/>
      </c>
      <c r="H254" t="str">
        <f t="shared" ca="1" si="7"/>
        <v/>
      </c>
    </row>
    <row r="255" spans="3:8" x14ac:dyDescent="0.55000000000000004">
      <c r="C255" t="str">
        <f t="array" aca="1" ref="C255" ca="1">IF(ROW(249:249)&gt;$A$6,"",INDIRECT("'Model 1'!"&amp;TEXT(MIN(IF((Items&lt;&gt;"")*(COUNTIF($C$6:C254,Items)=0),ROW('Model 1'!$E$7:$E$105)*100+COLUMN('Model 1'!$E$6:$AR$6))),"R000C00"),FALSE))</f>
        <v/>
      </c>
      <c r="D255" t="str">
        <f t="array" aca="1" ref="D255" ca="1">IF($C255="","",SUM((Items=$C255)*1))</f>
        <v/>
      </c>
      <c r="E255" t="str">
        <f t="array" aca="1" ref="E255" ca="1">IF($C255="","",SUM((Items=$C255)*(Unique&gt;1)*1))</f>
        <v/>
      </c>
      <c r="F255" t="str">
        <f t="array" aca="1" ref="F255" ca="1">IF($C255="","",SUM((Items=$C255)*(Unique=1)*1))</f>
        <v/>
      </c>
      <c r="G255" t="str">
        <f t="shared" ca="1" si="6"/>
        <v/>
      </c>
      <c r="H255" t="str">
        <f t="shared" ca="1" si="7"/>
        <v/>
      </c>
    </row>
    <row r="256" spans="3:8" x14ac:dyDescent="0.55000000000000004">
      <c r="C256" t="str">
        <f t="array" aca="1" ref="C256" ca="1">IF(ROW(250:250)&gt;$A$6,"",INDIRECT("'Model 1'!"&amp;TEXT(MIN(IF((Items&lt;&gt;"")*(COUNTIF($C$6:C255,Items)=0),ROW('Model 1'!$E$7:$E$105)*100+COLUMN('Model 1'!$E$6:$AR$6))),"R000C00"),FALSE))</f>
        <v/>
      </c>
      <c r="D256" t="str">
        <f t="array" aca="1" ref="D256" ca="1">IF($C256="","",SUM((Items=$C256)*1))</f>
        <v/>
      </c>
      <c r="E256" t="str">
        <f t="array" aca="1" ref="E256" ca="1">IF($C256="","",SUM((Items=$C256)*(Unique&gt;1)*1))</f>
        <v/>
      </c>
      <c r="F256" t="str">
        <f t="array" aca="1" ref="F256" ca="1">IF($C256="","",SUM((Items=$C256)*(Unique=1)*1))</f>
        <v/>
      </c>
      <c r="G256" t="str">
        <f t="shared" ca="1" si="6"/>
        <v/>
      </c>
      <c r="H256" t="str">
        <f t="shared" ca="1" si="7"/>
        <v/>
      </c>
    </row>
    <row r="257" spans="3:8" x14ac:dyDescent="0.55000000000000004">
      <c r="C257" t="str">
        <f t="array" aca="1" ref="C257" ca="1">IF(ROW(251:251)&gt;$A$6,"",INDIRECT("'Model 1'!"&amp;TEXT(MIN(IF((Items&lt;&gt;"")*(COUNTIF($C$6:C256,Items)=0),ROW('Model 1'!$E$7:$E$105)*100+COLUMN('Model 1'!$E$6:$AR$6))),"R000C00"),FALSE))</f>
        <v/>
      </c>
      <c r="D257" t="str">
        <f t="array" aca="1" ref="D257" ca="1">IF($C257="","",SUM((Items=$C257)*1))</f>
        <v/>
      </c>
      <c r="E257" t="str">
        <f t="array" aca="1" ref="E257" ca="1">IF($C257="","",SUM((Items=$C257)*(Unique&gt;1)*1))</f>
        <v/>
      </c>
      <c r="F257" t="str">
        <f t="array" aca="1" ref="F257" ca="1">IF($C257="","",SUM((Items=$C257)*(Unique=1)*1))</f>
        <v/>
      </c>
      <c r="G257" t="str">
        <f t="shared" ca="1" si="6"/>
        <v/>
      </c>
      <c r="H257" t="str">
        <f t="shared" ca="1" si="7"/>
        <v/>
      </c>
    </row>
    <row r="258" spans="3:8" x14ac:dyDescent="0.55000000000000004">
      <c r="C258" t="str">
        <f t="array" aca="1" ref="C258" ca="1">IF(ROW(252:252)&gt;$A$6,"",INDIRECT("'Model 1'!"&amp;TEXT(MIN(IF((Items&lt;&gt;"")*(COUNTIF($C$6:C257,Items)=0),ROW('Model 1'!$E$7:$E$105)*100+COLUMN('Model 1'!$E$6:$AR$6))),"R000C00"),FALSE))</f>
        <v/>
      </c>
      <c r="D258" t="str">
        <f t="array" aca="1" ref="D258" ca="1">IF($C258="","",SUM((Items=$C258)*1))</f>
        <v/>
      </c>
      <c r="E258" t="str">
        <f t="array" aca="1" ref="E258" ca="1">IF($C258="","",SUM((Items=$C258)*(Unique&gt;1)*1))</f>
        <v/>
      </c>
      <c r="F258" t="str">
        <f t="array" aca="1" ref="F258" ca="1">IF($C258="","",SUM((Items=$C258)*(Unique=1)*1))</f>
        <v/>
      </c>
      <c r="G258" t="str">
        <f t="shared" ca="1" si="6"/>
        <v/>
      </c>
      <c r="H258" t="str">
        <f t="shared" ca="1" si="7"/>
        <v/>
      </c>
    </row>
    <row r="259" spans="3:8" x14ac:dyDescent="0.55000000000000004">
      <c r="C259" t="str">
        <f t="array" aca="1" ref="C259" ca="1">IF(ROW(253:253)&gt;$A$6,"",INDIRECT("'Model 1'!"&amp;TEXT(MIN(IF((Items&lt;&gt;"")*(COUNTIF($C$6:C258,Items)=0),ROW('Model 1'!$E$7:$E$105)*100+COLUMN('Model 1'!$E$6:$AR$6))),"R000C00"),FALSE))</f>
        <v/>
      </c>
      <c r="D259" t="str">
        <f t="array" aca="1" ref="D259" ca="1">IF($C259="","",SUM((Items=$C259)*1))</f>
        <v/>
      </c>
      <c r="E259" t="str">
        <f t="array" aca="1" ref="E259" ca="1">IF($C259="","",SUM((Items=$C259)*(Unique&gt;1)*1))</f>
        <v/>
      </c>
      <c r="F259" t="str">
        <f t="array" aca="1" ref="F259" ca="1">IF($C259="","",SUM((Items=$C259)*(Unique=1)*1))</f>
        <v/>
      </c>
      <c r="G259" t="str">
        <f t="shared" ca="1" si="6"/>
        <v/>
      </c>
      <c r="H259" t="str">
        <f t="shared" ca="1" si="7"/>
        <v/>
      </c>
    </row>
    <row r="260" spans="3:8" x14ac:dyDescent="0.55000000000000004">
      <c r="C260" t="str">
        <f t="array" aca="1" ref="C260" ca="1">IF(ROW(254:254)&gt;$A$6,"",INDIRECT("'Model 1'!"&amp;TEXT(MIN(IF((Items&lt;&gt;"")*(COUNTIF($C$6:C259,Items)=0),ROW('Model 1'!$E$7:$E$105)*100+COLUMN('Model 1'!$E$6:$AR$6))),"R000C00"),FALSE))</f>
        <v/>
      </c>
      <c r="D260" t="str">
        <f t="array" aca="1" ref="D260" ca="1">IF($C260="","",SUM((Items=$C260)*1))</f>
        <v/>
      </c>
      <c r="E260" t="str">
        <f t="array" aca="1" ref="E260" ca="1">IF($C260="","",SUM((Items=$C260)*(Unique&gt;1)*1))</f>
        <v/>
      </c>
      <c r="F260" t="str">
        <f t="array" aca="1" ref="F260" ca="1">IF($C260="","",SUM((Items=$C260)*(Unique=1)*1))</f>
        <v/>
      </c>
      <c r="G260" t="str">
        <f t="shared" ca="1" si="6"/>
        <v/>
      </c>
      <c r="H260" t="str">
        <f t="shared" ca="1" si="7"/>
        <v/>
      </c>
    </row>
    <row r="261" spans="3:8" x14ac:dyDescent="0.55000000000000004">
      <c r="C261" t="str">
        <f t="array" aca="1" ref="C261" ca="1">IF(ROW(255:255)&gt;$A$6,"",INDIRECT("'Model 1'!"&amp;TEXT(MIN(IF((Items&lt;&gt;"")*(COUNTIF($C$6:C260,Items)=0),ROW('Model 1'!$E$7:$E$105)*100+COLUMN('Model 1'!$E$6:$AR$6))),"R000C00"),FALSE))</f>
        <v/>
      </c>
      <c r="D261" t="str">
        <f t="array" aca="1" ref="D261" ca="1">IF($C261="","",SUM((Items=$C261)*1))</f>
        <v/>
      </c>
      <c r="E261" t="str">
        <f t="array" aca="1" ref="E261" ca="1">IF($C261="","",SUM((Items=$C261)*(Unique&gt;1)*1))</f>
        <v/>
      </c>
      <c r="F261" t="str">
        <f t="array" aca="1" ref="F261" ca="1">IF($C261="","",SUM((Items=$C261)*(Unique=1)*1))</f>
        <v/>
      </c>
      <c r="G261" t="str">
        <f t="shared" ca="1" si="6"/>
        <v/>
      </c>
      <c r="H261" t="str">
        <f t="shared" ca="1" si="7"/>
        <v/>
      </c>
    </row>
    <row r="262" spans="3:8" x14ac:dyDescent="0.55000000000000004">
      <c r="C262" t="str">
        <f t="array" aca="1" ref="C262" ca="1">IF(ROW(256:256)&gt;$A$6,"",INDIRECT("'Model 1'!"&amp;TEXT(MIN(IF((Items&lt;&gt;"")*(COUNTIF($C$6:C261,Items)=0),ROW('Model 1'!$E$7:$E$105)*100+COLUMN('Model 1'!$E$6:$AR$6))),"R000C00"),FALSE))</f>
        <v/>
      </c>
      <c r="D262" t="str">
        <f t="array" aca="1" ref="D262" ca="1">IF($C262="","",SUM((Items=$C262)*1))</f>
        <v/>
      </c>
      <c r="E262" t="str">
        <f t="array" aca="1" ref="E262" ca="1">IF($C262="","",SUM((Items=$C262)*(Unique&gt;1)*1))</f>
        <v/>
      </c>
      <c r="F262" t="str">
        <f t="array" aca="1" ref="F262" ca="1">IF($C262="","",SUM((Items=$C262)*(Unique=1)*1))</f>
        <v/>
      </c>
      <c r="G262" t="str">
        <f t="shared" ca="1" si="6"/>
        <v/>
      </c>
      <c r="H262" t="str">
        <f t="shared" ca="1" si="7"/>
        <v/>
      </c>
    </row>
    <row r="263" spans="3:8" x14ac:dyDescent="0.55000000000000004">
      <c r="C263" t="str">
        <f t="array" aca="1" ref="C263" ca="1">IF(ROW(257:257)&gt;$A$6,"",INDIRECT("'Model 1'!"&amp;TEXT(MIN(IF((Items&lt;&gt;"")*(COUNTIF($C$6:C262,Items)=0),ROW('Model 1'!$E$7:$E$105)*100+COLUMN('Model 1'!$E$6:$AR$6))),"R000C00"),FALSE))</f>
        <v/>
      </c>
      <c r="D263" t="str">
        <f t="array" aca="1" ref="D263" ca="1">IF($C263="","",SUM((Items=$C263)*1))</f>
        <v/>
      </c>
      <c r="E263" t="str">
        <f t="array" aca="1" ref="E263" ca="1">IF($C263="","",SUM((Items=$C263)*(Unique&gt;1)*1))</f>
        <v/>
      </c>
      <c r="F263" t="str">
        <f t="array" aca="1" ref="F263" ca="1">IF($C263="","",SUM((Items=$C263)*(Unique=1)*1))</f>
        <v/>
      </c>
      <c r="G263" t="str">
        <f t="shared" ref="G263:G326" ca="1" si="8">IF(D263="","",INDEX(manufacturer_name,MATCH($C263,Part_number,0)))</f>
        <v/>
      </c>
      <c r="H263" t="str">
        <f t="shared" ref="H263:H326" ca="1" si="9">IF(C263="","",INDEX(categories,MATCH($C263,Part_number,0)))</f>
        <v/>
      </c>
    </row>
    <row r="264" spans="3:8" x14ac:dyDescent="0.55000000000000004">
      <c r="C264" t="str">
        <f t="array" aca="1" ref="C264" ca="1">IF(ROW(258:258)&gt;$A$6,"",INDIRECT("'Model 1'!"&amp;TEXT(MIN(IF((Items&lt;&gt;"")*(COUNTIF($C$6:C263,Items)=0),ROW('Model 1'!$E$7:$E$105)*100+COLUMN('Model 1'!$E$6:$AR$6))),"R000C00"),FALSE))</f>
        <v/>
      </c>
      <c r="D264" t="str">
        <f t="array" aca="1" ref="D264" ca="1">IF($C264="","",SUM((Items=$C264)*1))</f>
        <v/>
      </c>
      <c r="E264" t="str">
        <f t="array" aca="1" ref="E264" ca="1">IF($C264="","",SUM((Items=$C264)*(Unique&gt;1)*1))</f>
        <v/>
      </c>
      <c r="F264" t="str">
        <f t="array" aca="1" ref="F264" ca="1">IF($C264="","",SUM((Items=$C264)*(Unique=1)*1))</f>
        <v/>
      </c>
      <c r="G264" t="str">
        <f t="shared" ca="1" si="8"/>
        <v/>
      </c>
      <c r="H264" t="str">
        <f t="shared" ca="1" si="9"/>
        <v/>
      </c>
    </row>
    <row r="265" spans="3:8" x14ac:dyDescent="0.55000000000000004">
      <c r="C265" t="str">
        <f t="array" aca="1" ref="C265" ca="1">IF(ROW(259:259)&gt;$A$6,"",INDIRECT("'Model 1'!"&amp;TEXT(MIN(IF((Items&lt;&gt;"")*(COUNTIF($C$6:C264,Items)=0),ROW('Model 1'!$E$7:$E$105)*100+COLUMN('Model 1'!$E$6:$AR$6))),"R000C00"),FALSE))</f>
        <v/>
      </c>
      <c r="D265" t="str">
        <f t="array" aca="1" ref="D265" ca="1">IF($C265="","",SUM((Items=$C265)*1))</f>
        <v/>
      </c>
      <c r="E265" t="str">
        <f t="array" aca="1" ref="E265" ca="1">IF($C265="","",SUM((Items=$C265)*(Unique&gt;1)*1))</f>
        <v/>
      </c>
      <c r="F265" t="str">
        <f t="array" aca="1" ref="F265" ca="1">IF($C265="","",SUM((Items=$C265)*(Unique=1)*1))</f>
        <v/>
      </c>
      <c r="G265" t="str">
        <f t="shared" ca="1" si="8"/>
        <v/>
      </c>
      <c r="H265" t="str">
        <f t="shared" ca="1" si="9"/>
        <v/>
      </c>
    </row>
    <row r="266" spans="3:8" x14ac:dyDescent="0.55000000000000004">
      <c r="C266" t="str">
        <f t="array" aca="1" ref="C266" ca="1">IF(ROW(260:260)&gt;$A$6,"",INDIRECT("'Model 1'!"&amp;TEXT(MIN(IF((Items&lt;&gt;"")*(COUNTIF($C$6:C265,Items)=0),ROW('Model 1'!$E$7:$E$105)*100+COLUMN('Model 1'!$E$6:$AR$6))),"R000C00"),FALSE))</f>
        <v/>
      </c>
      <c r="D266" t="str">
        <f t="array" aca="1" ref="D266" ca="1">IF($C266="","",SUM((Items=$C266)*1))</f>
        <v/>
      </c>
      <c r="E266" t="str">
        <f t="array" aca="1" ref="E266" ca="1">IF($C266="","",SUM((Items=$C266)*(Unique&gt;1)*1))</f>
        <v/>
      </c>
      <c r="F266" t="str">
        <f t="array" aca="1" ref="F266" ca="1">IF($C266="","",SUM((Items=$C266)*(Unique=1)*1))</f>
        <v/>
      </c>
      <c r="G266" t="str">
        <f t="shared" ca="1" si="8"/>
        <v/>
      </c>
      <c r="H266" t="str">
        <f t="shared" ca="1" si="9"/>
        <v/>
      </c>
    </row>
    <row r="267" spans="3:8" x14ac:dyDescent="0.55000000000000004">
      <c r="C267" t="str">
        <f t="array" aca="1" ref="C267" ca="1">IF(ROW(261:261)&gt;$A$6,"",INDIRECT("'Model 1'!"&amp;TEXT(MIN(IF((Items&lt;&gt;"")*(COUNTIF($C$6:C266,Items)=0),ROW('Model 1'!$E$7:$E$105)*100+COLUMN('Model 1'!$E$6:$AR$6))),"R000C00"),FALSE))</f>
        <v/>
      </c>
      <c r="D267" t="str">
        <f t="array" aca="1" ref="D267" ca="1">IF($C267="","",SUM((Items=$C267)*1))</f>
        <v/>
      </c>
      <c r="E267" t="str">
        <f t="array" aca="1" ref="E267" ca="1">IF($C267="","",SUM((Items=$C267)*(Unique&gt;1)*1))</f>
        <v/>
      </c>
      <c r="F267" t="str">
        <f t="array" aca="1" ref="F267" ca="1">IF($C267="","",SUM((Items=$C267)*(Unique=1)*1))</f>
        <v/>
      </c>
      <c r="G267" t="str">
        <f t="shared" ca="1" si="8"/>
        <v/>
      </c>
      <c r="H267" t="str">
        <f t="shared" ca="1" si="9"/>
        <v/>
      </c>
    </row>
    <row r="268" spans="3:8" x14ac:dyDescent="0.55000000000000004">
      <c r="C268" t="str">
        <f t="array" aca="1" ref="C268" ca="1">IF(ROW(262:262)&gt;$A$6,"",INDIRECT("'Model 1'!"&amp;TEXT(MIN(IF((Items&lt;&gt;"")*(COUNTIF($C$6:C267,Items)=0),ROW('Model 1'!$E$7:$E$105)*100+COLUMN('Model 1'!$E$6:$AR$6))),"R000C00"),FALSE))</f>
        <v/>
      </c>
      <c r="D268" t="str">
        <f t="array" aca="1" ref="D268" ca="1">IF($C268="","",SUM((Items=$C268)*1))</f>
        <v/>
      </c>
      <c r="E268" t="str">
        <f t="array" aca="1" ref="E268" ca="1">IF($C268="","",SUM((Items=$C268)*(Unique&gt;1)*1))</f>
        <v/>
      </c>
      <c r="F268" t="str">
        <f t="array" aca="1" ref="F268" ca="1">IF($C268="","",SUM((Items=$C268)*(Unique=1)*1))</f>
        <v/>
      </c>
      <c r="G268" t="str">
        <f t="shared" ca="1" si="8"/>
        <v/>
      </c>
      <c r="H268" t="str">
        <f t="shared" ca="1" si="9"/>
        <v/>
      </c>
    </row>
    <row r="269" spans="3:8" x14ac:dyDescent="0.55000000000000004">
      <c r="C269" t="str">
        <f t="array" aca="1" ref="C269" ca="1">IF(ROW(263:263)&gt;$A$6,"",INDIRECT("'Model 1'!"&amp;TEXT(MIN(IF((Items&lt;&gt;"")*(COUNTIF($C$6:C268,Items)=0),ROW('Model 1'!$E$7:$E$105)*100+COLUMN('Model 1'!$E$6:$AR$6))),"R000C00"),FALSE))</f>
        <v/>
      </c>
      <c r="D269" t="str">
        <f t="array" aca="1" ref="D269" ca="1">IF($C269="","",SUM((Items=$C269)*1))</f>
        <v/>
      </c>
      <c r="E269" t="str">
        <f t="array" aca="1" ref="E269" ca="1">IF($C269="","",SUM((Items=$C269)*(Unique&gt;1)*1))</f>
        <v/>
      </c>
      <c r="F269" t="str">
        <f t="array" aca="1" ref="F269" ca="1">IF($C269="","",SUM((Items=$C269)*(Unique=1)*1))</f>
        <v/>
      </c>
      <c r="G269" t="str">
        <f t="shared" ca="1" si="8"/>
        <v/>
      </c>
      <c r="H269" t="str">
        <f t="shared" ca="1" si="9"/>
        <v/>
      </c>
    </row>
    <row r="270" spans="3:8" x14ac:dyDescent="0.55000000000000004">
      <c r="C270" t="str">
        <f t="array" aca="1" ref="C270" ca="1">IF(ROW(264:264)&gt;$A$6,"",INDIRECT("'Model 1'!"&amp;TEXT(MIN(IF((Items&lt;&gt;"")*(COUNTIF($C$6:C269,Items)=0),ROW('Model 1'!$E$7:$E$105)*100+COLUMN('Model 1'!$E$6:$AR$6))),"R000C00"),FALSE))</f>
        <v/>
      </c>
      <c r="D270" t="str">
        <f t="array" aca="1" ref="D270" ca="1">IF($C270="","",SUM((Items=$C270)*1))</f>
        <v/>
      </c>
      <c r="E270" t="str">
        <f t="array" aca="1" ref="E270" ca="1">IF($C270="","",SUM((Items=$C270)*(Unique&gt;1)*1))</f>
        <v/>
      </c>
      <c r="F270" t="str">
        <f t="array" aca="1" ref="F270" ca="1">IF($C270="","",SUM((Items=$C270)*(Unique=1)*1))</f>
        <v/>
      </c>
      <c r="G270" t="str">
        <f t="shared" ca="1" si="8"/>
        <v/>
      </c>
      <c r="H270" t="str">
        <f t="shared" ca="1" si="9"/>
        <v/>
      </c>
    </row>
    <row r="271" spans="3:8" x14ac:dyDescent="0.55000000000000004">
      <c r="C271" t="str">
        <f t="array" aca="1" ref="C271" ca="1">IF(ROW(265:265)&gt;$A$6,"",INDIRECT("'Model 1'!"&amp;TEXT(MIN(IF((Items&lt;&gt;"")*(COUNTIF($C$6:C270,Items)=0),ROW('Model 1'!$E$7:$E$105)*100+COLUMN('Model 1'!$E$6:$AR$6))),"R000C00"),FALSE))</f>
        <v/>
      </c>
      <c r="D271" t="str">
        <f t="array" aca="1" ref="D271" ca="1">IF($C271="","",SUM((Items=$C271)*1))</f>
        <v/>
      </c>
      <c r="E271" t="str">
        <f t="array" aca="1" ref="E271" ca="1">IF($C271="","",SUM((Items=$C271)*(Unique&gt;1)*1))</f>
        <v/>
      </c>
      <c r="F271" t="str">
        <f t="array" aca="1" ref="F271" ca="1">IF($C271="","",SUM((Items=$C271)*(Unique=1)*1))</f>
        <v/>
      </c>
      <c r="G271" t="str">
        <f t="shared" ca="1" si="8"/>
        <v/>
      </c>
      <c r="H271" t="str">
        <f t="shared" ca="1" si="9"/>
        <v/>
      </c>
    </row>
    <row r="272" spans="3:8" x14ac:dyDescent="0.55000000000000004">
      <c r="C272" t="str">
        <f t="array" aca="1" ref="C272" ca="1">IF(ROW(266:266)&gt;$A$6,"",INDIRECT("'Model 1'!"&amp;TEXT(MIN(IF((Items&lt;&gt;"")*(COUNTIF($C$6:C271,Items)=0),ROW('Model 1'!$E$7:$E$105)*100+COLUMN('Model 1'!$E$6:$AR$6))),"R000C00"),FALSE))</f>
        <v/>
      </c>
      <c r="D272" t="str">
        <f t="array" aca="1" ref="D272" ca="1">IF($C272="","",SUM((Items=$C272)*1))</f>
        <v/>
      </c>
      <c r="E272" t="str">
        <f t="array" aca="1" ref="E272" ca="1">IF($C272="","",SUM((Items=$C272)*(Unique&gt;1)*1))</f>
        <v/>
      </c>
      <c r="F272" t="str">
        <f t="array" aca="1" ref="F272" ca="1">IF($C272="","",SUM((Items=$C272)*(Unique=1)*1))</f>
        <v/>
      </c>
      <c r="G272" t="str">
        <f t="shared" ca="1" si="8"/>
        <v/>
      </c>
      <c r="H272" t="str">
        <f t="shared" ca="1" si="9"/>
        <v/>
      </c>
    </row>
    <row r="273" spans="3:8" x14ac:dyDescent="0.55000000000000004">
      <c r="C273" t="str">
        <f t="array" aca="1" ref="C273" ca="1">IF(ROW(267:267)&gt;$A$6,"",INDIRECT("'Model 1'!"&amp;TEXT(MIN(IF((Items&lt;&gt;"")*(COUNTIF($C$6:C272,Items)=0),ROW('Model 1'!$E$7:$E$105)*100+COLUMN('Model 1'!$E$6:$AR$6))),"R000C00"),FALSE))</f>
        <v/>
      </c>
      <c r="D273" t="str">
        <f t="array" aca="1" ref="D273" ca="1">IF($C273="","",SUM((Items=$C273)*1))</f>
        <v/>
      </c>
      <c r="E273" t="str">
        <f t="array" aca="1" ref="E273" ca="1">IF($C273="","",SUM((Items=$C273)*(Unique&gt;1)*1))</f>
        <v/>
      </c>
      <c r="F273" t="str">
        <f t="array" aca="1" ref="F273" ca="1">IF($C273="","",SUM((Items=$C273)*(Unique=1)*1))</f>
        <v/>
      </c>
      <c r="G273" t="str">
        <f t="shared" ca="1" si="8"/>
        <v/>
      </c>
      <c r="H273" t="str">
        <f t="shared" ca="1" si="9"/>
        <v/>
      </c>
    </row>
    <row r="274" spans="3:8" x14ac:dyDescent="0.55000000000000004">
      <c r="C274" t="str">
        <f t="array" aca="1" ref="C274" ca="1">IF(ROW(268:268)&gt;$A$6,"",INDIRECT("'Model 1'!"&amp;TEXT(MIN(IF((Items&lt;&gt;"")*(COUNTIF($C$6:C273,Items)=0),ROW('Model 1'!$E$7:$E$105)*100+COLUMN('Model 1'!$E$6:$AR$6))),"R000C00"),FALSE))</f>
        <v/>
      </c>
      <c r="D274" t="str">
        <f t="array" aca="1" ref="D274" ca="1">IF($C274="","",SUM((Items=$C274)*1))</f>
        <v/>
      </c>
      <c r="E274" t="str">
        <f t="array" aca="1" ref="E274" ca="1">IF($C274="","",SUM((Items=$C274)*(Unique&gt;1)*1))</f>
        <v/>
      </c>
      <c r="F274" t="str">
        <f t="array" aca="1" ref="F274" ca="1">IF($C274="","",SUM((Items=$C274)*(Unique=1)*1))</f>
        <v/>
      </c>
      <c r="G274" t="str">
        <f t="shared" ca="1" si="8"/>
        <v/>
      </c>
      <c r="H274" t="str">
        <f t="shared" ca="1" si="9"/>
        <v/>
      </c>
    </row>
    <row r="275" spans="3:8" x14ac:dyDescent="0.55000000000000004">
      <c r="C275" t="str">
        <f t="array" aca="1" ref="C275" ca="1">IF(ROW(269:269)&gt;$A$6,"",INDIRECT("'Model 1'!"&amp;TEXT(MIN(IF((Items&lt;&gt;"")*(COUNTIF($C$6:C274,Items)=0),ROW('Model 1'!$E$7:$E$105)*100+COLUMN('Model 1'!$E$6:$AR$6))),"R000C00"),FALSE))</f>
        <v/>
      </c>
      <c r="D275" t="str">
        <f t="array" aca="1" ref="D275" ca="1">IF($C275="","",SUM((Items=$C275)*1))</f>
        <v/>
      </c>
      <c r="E275" t="str">
        <f t="array" aca="1" ref="E275" ca="1">IF($C275="","",SUM((Items=$C275)*(Unique&gt;1)*1))</f>
        <v/>
      </c>
      <c r="F275" t="str">
        <f t="array" aca="1" ref="F275" ca="1">IF($C275="","",SUM((Items=$C275)*(Unique=1)*1))</f>
        <v/>
      </c>
      <c r="G275" t="str">
        <f t="shared" ca="1" si="8"/>
        <v/>
      </c>
      <c r="H275" t="str">
        <f t="shared" ca="1" si="9"/>
        <v/>
      </c>
    </row>
    <row r="276" spans="3:8" x14ac:dyDescent="0.55000000000000004">
      <c r="C276" t="str">
        <f t="array" aca="1" ref="C276" ca="1">IF(ROW(270:270)&gt;$A$6,"",INDIRECT("'Model 1'!"&amp;TEXT(MIN(IF((Items&lt;&gt;"")*(COUNTIF($C$6:C275,Items)=0),ROW('Model 1'!$E$7:$E$105)*100+COLUMN('Model 1'!$E$6:$AR$6))),"R000C00"),FALSE))</f>
        <v/>
      </c>
      <c r="D276" t="str">
        <f t="array" aca="1" ref="D276" ca="1">IF($C276="","",SUM((Items=$C276)*1))</f>
        <v/>
      </c>
      <c r="E276" t="str">
        <f t="array" aca="1" ref="E276" ca="1">IF($C276="","",SUM((Items=$C276)*(Unique&gt;1)*1))</f>
        <v/>
      </c>
      <c r="F276" t="str">
        <f t="array" aca="1" ref="F276" ca="1">IF($C276="","",SUM((Items=$C276)*(Unique=1)*1))</f>
        <v/>
      </c>
      <c r="G276" t="str">
        <f t="shared" ca="1" si="8"/>
        <v/>
      </c>
      <c r="H276" t="str">
        <f t="shared" ca="1" si="9"/>
        <v/>
      </c>
    </row>
    <row r="277" spans="3:8" x14ac:dyDescent="0.55000000000000004">
      <c r="C277" t="str">
        <f t="array" aca="1" ref="C277" ca="1">IF(ROW(271:271)&gt;$A$6,"",INDIRECT("'Model 1'!"&amp;TEXT(MIN(IF((Items&lt;&gt;"")*(COUNTIF($C$6:C276,Items)=0),ROW('Model 1'!$E$7:$E$105)*100+COLUMN('Model 1'!$E$6:$AR$6))),"R000C00"),FALSE))</f>
        <v/>
      </c>
      <c r="D277" t="str">
        <f t="array" aca="1" ref="D277" ca="1">IF($C277="","",SUM((Items=$C277)*1))</f>
        <v/>
      </c>
      <c r="E277" t="str">
        <f t="array" aca="1" ref="E277" ca="1">IF($C277="","",SUM((Items=$C277)*(Unique&gt;1)*1))</f>
        <v/>
      </c>
      <c r="F277" t="str">
        <f t="array" aca="1" ref="F277" ca="1">IF($C277="","",SUM((Items=$C277)*(Unique=1)*1))</f>
        <v/>
      </c>
      <c r="G277" t="str">
        <f t="shared" ca="1" si="8"/>
        <v/>
      </c>
      <c r="H277" t="str">
        <f t="shared" ca="1" si="9"/>
        <v/>
      </c>
    </row>
    <row r="278" spans="3:8" x14ac:dyDescent="0.55000000000000004">
      <c r="C278" t="str">
        <f t="array" aca="1" ref="C278" ca="1">IF(ROW(272:272)&gt;$A$6,"",INDIRECT("'Model 1'!"&amp;TEXT(MIN(IF((Items&lt;&gt;"")*(COUNTIF($C$6:C277,Items)=0),ROW('Model 1'!$E$7:$E$105)*100+COLUMN('Model 1'!$E$6:$AR$6))),"R000C00"),FALSE))</f>
        <v/>
      </c>
      <c r="D278" t="str">
        <f t="array" aca="1" ref="D278" ca="1">IF($C278="","",SUM((Items=$C278)*1))</f>
        <v/>
      </c>
      <c r="E278" t="str">
        <f t="array" aca="1" ref="E278" ca="1">IF($C278="","",SUM((Items=$C278)*(Unique&gt;1)*1))</f>
        <v/>
      </c>
      <c r="F278" t="str">
        <f t="array" aca="1" ref="F278" ca="1">IF($C278="","",SUM((Items=$C278)*(Unique=1)*1))</f>
        <v/>
      </c>
      <c r="G278" t="str">
        <f t="shared" ca="1" si="8"/>
        <v/>
      </c>
      <c r="H278" t="str">
        <f t="shared" ca="1" si="9"/>
        <v/>
      </c>
    </row>
    <row r="279" spans="3:8" x14ac:dyDescent="0.55000000000000004">
      <c r="C279" t="str">
        <f t="array" aca="1" ref="C279" ca="1">IF(ROW(273:273)&gt;$A$6,"",INDIRECT("'Model 1'!"&amp;TEXT(MIN(IF((Items&lt;&gt;"")*(COUNTIF($C$6:C278,Items)=0),ROW('Model 1'!$E$7:$E$105)*100+COLUMN('Model 1'!$E$6:$AR$6))),"R000C00"),FALSE))</f>
        <v/>
      </c>
      <c r="D279" t="str">
        <f t="array" aca="1" ref="D279" ca="1">IF($C279="","",SUM((Items=$C279)*1))</f>
        <v/>
      </c>
      <c r="E279" t="str">
        <f t="array" aca="1" ref="E279" ca="1">IF($C279="","",SUM((Items=$C279)*(Unique&gt;1)*1))</f>
        <v/>
      </c>
      <c r="F279" t="str">
        <f t="array" aca="1" ref="F279" ca="1">IF($C279="","",SUM((Items=$C279)*(Unique=1)*1))</f>
        <v/>
      </c>
      <c r="G279" t="str">
        <f t="shared" ca="1" si="8"/>
        <v/>
      </c>
      <c r="H279" t="str">
        <f t="shared" ca="1" si="9"/>
        <v/>
      </c>
    </row>
    <row r="280" spans="3:8" x14ac:dyDescent="0.55000000000000004">
      <c r="C280" t="str">
        <f t="array" aca="1" ref="C280" ca="1">IF(ROW(274:274)&gt;$A$6,"",INDIRECT("'Model 1'!"&amp;TEXT(MIN(IF((Items&lt;&gt;"")*(COUNTIF($C$6:C279,Items)=0),ROW('Model 1'!$E$7:$E$105)*100+COLUMN('Model 1'!$E$6:$AR$6))),"R000C00"),FALSE))</f>
        <v/>
      </c>
      <c r="D280" t="str">
        <f t="array" aca="1" ref="D280" ca="1">IF($C280="","",SUM((Items=$C280)*1))</f>
        <v/>
      </c>
      <c r="E280" t="str">
        <f t="array" aca="1" ref="E280" ca="1">IF($C280="","",SUM((Items=$C280)*(Unique&gt;1)*1))</f>
        <v/>
      </c>
      <c r="F280" t="str">
        <f t="array" aca="1" ref="F280" ca="1">IF($C280="","",SUM((Items=$C280)*(Unique=1)*1))</f>
        <v/>
      </c>
      <c r="G280" t="str">
        <f t="shared" ca="1" si="8"/>
        <v/>
      </c>
      <c r="H280" t="str">
        <f t="shared" ca="1" si="9"/>
        <v/>
      </c>
    </row>
    <row r="281" spans="3:8" x14ac:dyDescent="0.55000000000000004">
      <c r="C281" t="str">
        <f t="array" aca="1" ref="C281" ca="1">IF(ROW(275:275)&gt;$A$6,"",INDIRECT("'Model 1'!"&amp;TEXT(MIN(IF((Items&lt;&gt;"")*(COUNTIF($C$6:C280,Items)=0),ROW('Model 1'!$E$7:$E$105)*100+COLUMN('Model 1'!$E$6:$AR$6))),"R000C00"),FALSE))</f>
        <v/>
      </c>
      <c r="D281" t="str">
        <f t="array" aca="1" ref="D281" ca="1">IF($C281="","",SUM((Items=$C281)*1))</f>
        <v/>
      </c>
      <c r="E281" t="str">
        <f t="array" aca="1" ref="E281" ca="1">IF($C281="","",SUM((Items=$C281)*(Unique&gt;1)*1))</f>
        <v/>
      </c>
      <c r="F281" t="str">
        <f t="array" aca="1" ref="F281" ca="1">IF($C281="","",SUM((Items=$C281)*(Unique=1)*1))</f>
        <v/>
      </c>
      <c r="G281" t="str">
        <f t="shared" ca="1" si="8"/>
        <v/>
      </c>
      <c r="H281" t="str">
        <f t="shared" ca="1" si="9"/>
        <v/>
      </c>
    </row>
    <row r="282" spans="3:8" x14ac:dyDescent="0.55000000000000004">
      <c r="C282" t="str">
        <f t="array" aca="1" ref="C282" ca="1">IF(ROW(276:276)&gt;$A$6,"",INDIRECT("'Model 1'!"&amp;TEXT(MIN(IF((Items&lt;&gt;"")*(COUNTIF($C$6:C281,Items)=0),ROW('Model 1'!$E$7:$E$105)*100+COLUMN('Model 1'!$E$6:$AR$6))),"R000C00"),FALSE))</f>
        <v/>
      </c>
      <c r="D282" t="str">
        <f t="array" aca="1" ref="D282" ca="1">IF($C282="","",SUM((Items=$C282)*1))</f>
        <v/>
      </c>
      <c r="E282" t="str">
        <f t="array" aca="1" ref="E282" ca="1">IF($C282="","",SUM((Items=$C282)*(Unique&gt;1)*1))</f>
        <v/>
      </c>
      <c r="F282" t="str">
        <f t="array" aca="1" ref="F282" ca="1">IF($C282="","",SUM((Items=$C282)*(Unique=1)*1))</f>
        <v/>
      </c>
      <c r="G282" t="str">
        <f t="shared" ca="1" si="8"/>
        <v/>
      </c>
      <c r="H282" t="str">
        <f t="shared" ca="1" si="9"/>
        <v/>
      </c>
    </row>
    <row r="283" spans="3:8" x14ac:dyDescent="0.55000000000000004">
      <c r="C283" t="str">
        <f t="array" aca="1" ref="C283" ca="1">IF(ROW(277:277)&gt;$A$6,"",INDIRECT("'Model 1'!"&amp;TEXT(MIN(IF((Items&lt;&gt;"")*(COUNTIF($C$6:C282,Items)=0),ROW('Model 1'!$E$7:$E$105)*100+COLUMN('Model 1'!$E$6:$AR$6))),"R000C00"),FALSE))</f>
        <v/>
      </c>
      <c r="D283" t="str">
        <f t="array" aca="1" ref="D283" ca="1">IF($C283="","",SUM((Items=$C283)*1))</f>
        <v/>
      </c>
      <c r="E283" t="str">
        <f t="array" aca="1" ref="E283" ca="1">IF($C283="","",SUM((Items=$C283)*(Unique&gt;1)*1))</f>
        <v/>
      </c>
      <c r="F283" t="str">
        <f t="array" aca="1" ref="F283" ca="1">IF($C283="","",SUM((Items=$C283)*(Unique=1)*1))</f>
        <v/>
      </c>
      <c r="G283" t="str">
        <f t="shared" ca="1" si="8"/>
        <v/>
      </c>
      <c r="H283" t="str">
        <f t="shared" ca="1" si="9"/>
        <v/>
      </c>
    </row>
    <row r="284" spans="3:8" x14ac:dyDescent="0.55000000000000004">
      <c r="C284" t="str">
        <f t="array" aca="1" ref="C284" ca="1">IF(ROW(278:278)&gt;$A$6,"",INDIRECT("'Model 1'!"&amp;TEXT(MIN(IF((Items&lt;&gt;"")*(COUNTIF($C$6:C283,Items)=0),ROW('Model 1'!$E$7:$E$105)*100+COLUMN('Model 1'!$E$6:$AR$6))),"R000C00"),FALSE))</f>
        <v/>
      </c>
      <c r="D284" t="str">
        <f t="array" aca="1" ref="D284" ca="1">IF($C284="","",SUM((Items=$C284)*1))</f>
        <v/>
      </c>
      <c r="E284" t="str">
        <f t="array" aca="1" ref="E284" ca="1">IF($C284="","",SUM((Items=$C284)*(Unique&gt;1)*1))</f>
        <v/>
      </c>
      <c r="F284" t="str">
        <f t="array" aca="1" ref="F284" ca="1">IF($C284="","",SUM((Items=$C284)*(Unique=1)*1))</f>
        <v/>
      </c>
      <c r="G284" t="str">
        <f t="shared" ca="1" si="8"/>
        <v/>
      </c>
      <c r="H284" t="str">
        <f t="shared" ca="1" si="9"/>
        <v/>
      </c>
    </row>
    <row r="285" spans="3:8" x14ac:dyDescent="0.55000000000000004">
      <c r="C285" t="str">
        <f t="array" aca="1" ref="C285" ca="1">IF(ROW(279:279)&gt;$A$6,"",INDIRECT("'Model 1'!"&amp;TEXT(MIN(IF((Items&lt;&gt;"")*(COUNTIF($C$6:C284,Items)=0),ROW('Model 1'!$E$7:$E$105)*100+COLUMN('Model 1'!$E$6:$AR$6))),"R000C00"),FALSE))</f>
        <v/>
      </c>
      <c r="D285" t="str">
        <f t="array" aca="1" ref="D285" ca="1">IF($C285="","",SUM((Items=$C285)*1))</f>
        <v/>
      </c>
      <c r="E285" t="str">
        <f t="array" aca="1" ref="E285" ca="1">IF($C285="","",SUM((Items=$C285)*(Unique&gt;1)*1))</f>
        <v/>
      </c>
      <c r="F285" t="str">
        <f t="array" aca="1" ref="F285" ca="1">IF($C285="","",SUM((Items=$C285)*(Unique=1)*1))</f>
        <v/>
      </c>
      <c r="G285" t="str">
        <f t="shared" ca="1" si="8"/>
        <v/>
      </c>
      <c r="H285" t="str">
        <f t="shared" ca="1" si="9"/>
        <v/>
      </c>
    </row>
    <row r="286" spans="3:8" x14ac:dyDescent="0.55000000000000004">
      <c r="C286" t="str">
        <f t="array" aca="1" ref="C286" ca="1">IF(ROW(280:280)&gt;$A$6,"",INDIRECT("'Model 1'!"&amp;TEXT(MIN(IF((Items&lt;&gt;"")*(COUNTIF($C$6:C285,Items)=0),ROW('Model 1'!$E$7:$E$105)*100+COLUMN('Model 1'!$E$6:$AR$6))),"R000C00"),FALSE))</f>
        <v/>
      </c>
      <c r="D286" t="str">
        <f t="array" aca="1" ref="D286" ca="1">IF($C286="","",SUM((Items=$C286)*1))</f>
        <v/>
      </c>
      <c r="E286" t="str">
        <f t="array" aca="1" ref="E286" ca="1">IF($C286="","",SUM((Items=$C286)*(Unique&gt;1)*1))</f>
        <v/>
      </c>
      <c r="F286" t="str">
        <f t="array" aca="1" ref="F286" ca="1">IF($C286="","",SUM((Items=$C286)*(Unique=1)*1))</f>
        <v/>
      </c>
      <c r="G286" t="str">
        <f t="shared" ca="1" si="8"/>
        <v/>
      </c>
      <c r="H286" t="str">
        <f t="shared" ca="1" si="9"/>
        <v/>
      </c>
    </row>
    <row r="287" spans="3:8" x14ac:dyDescent="0.55000000000000004">
      <c r="C287" t="str">
        <f t="array" aca="1" ref="C287" ca="1">IF(ROW(281:281)&gt;$A$6,"",INDIRECT("'Model 1'!"&amp;TEXT(MIN(IF((Items&lt;&gt;"")*(COUNTIF($C$6:C286,Items)=0),ROW('Model 1'!$E$7:$E$105)*100+COLUMN('Model 1'!$E$6:$AR$6))),"R000C00"),FALSE))</f>
        <v/>
      </c>
      <c r="D287" t="str">
        <f t="array" aca="1" ref="D287" ca="1">IF($C287="","",SUM((Items=$C287)*1))</f>
        <v/>
      </c>
      <c r="E287" t="str">
        <f t="array" aca="1" ref="E287" ca="1">IF($C287="","",SUM((Items=$C287)*(Unique&gt;1)*1))</f>
        <v/>
      </c>
      <c r="F287" t="str">
        <f t="array" aca="1" ref="F287" ca="1">IF($C287="","",SUM((Items=$C287)*(Unique=1)*1))</f>
        <v/>
      </c>
      <c r="G287" t="str">
        <f t="shared" ca="1" si="8"/>
        <v/>
      </c>
      <c r="H287" t="str">
        <f t="shared" ca="1" si="9"/>
        <v/>
      </c>
    </row>
    <row r="288" spans="3:8" x14ac:dyDescent="0.55000000000000004">
      <c r="C288" t="str">
        <f t="array" aca="1" ref="C288" ca="1">IF(ROW(282:282)&gt;$A$6,"",INDIRECT("'Model 1'!"&amp;TEXT(MIN(IF((Items&lt;&gt;"")*(COUNTIF($C$6:C287,Items)=0),ROW('Model 1'!$E$7:$E$105)*100+COLUMN('Model 1'!$E$6:$AR$6))),"R000C00"),FALSE))</f>
        <v/>
      </c>
      <c r="D288" t="str">
        <f t="array" aca="1" ref="D288" ca="1">IF($C288="","",SUM((Items=$C288)*1))</f>
        <v/>
      </c>
      <c r="E288" t="str">
        <f t="array" aca="1" ref="E288" ca="1">IF($C288="","",SUM((Items=$C288)*(Unique&gt;1)*1))</f>
        <v/>
      </c>
      <c r="F288" t="str">
        <f t="array" aca="1" ref="F288" ca="1">IF($C288="","",SUM((Items=$C288)*(Unique=1)*1))</f>
        <v/>
      </c>
      <c r="G288" t="str">
        <f t="shared" ca="1" si="8"/>
        <v/>
      </c>
      <c r="H288" t="str">
        <f t="shared" ca="1" si="9"/>
        <v/>
      </c>
    </row>
    <row r="289" spans="3:8" x14ac:dyDescent="0.55000000000000004">
      <c r="C289" t="str">
        <f t="array" aca="1" ref="C289" ca="1">IF(ROW(283:283)&gt;$A$6,"",INDIRECT("'Model 1'!"&amp;TEXT(MIN(IF((Items&lt;&gt;"")*(COUNTIF($C$6:C288,Items)=0),ROW('Model 1'!$E$7:$E$105)*100+COLUMN('Model 1'!$E$6:$AR$6))),"R000C00"),FALSE))</f>
        <v/>
      </c>
      <c r="D289" t="str">
        <f t="array" aca="1" ref="D289" ca="1">IF($C289="","",SUM((Items=$C289)*1))</f>
        <v/>
      </c>
      <c r="E289" t="str">
        <f t="array" aca="1" ref="E289" ca="1">IF($C289="","",SUM((Items=$C289)*(Unique&gt;1)*1))</f>
        <v/>
      </c>
      <c r="F289" t="str">
        <f t="array" aca="1" ref="F289" ca="1">IF($C289="","",SUM((Items=$C289)*(Unique=1)*1))</f>
        <v/>
      </c>
      <c r="G289" t="str">
        <f t="shared" ca="1" si="8"/>
        <v/>
      </c>
      <c r="H289" t="str">
        <f t="shared" ca="1" si="9"/>
        <v/>
      </c>
    </row>
    <row r="290" spans="3:8" x14ac:dyDescent="0.55000000000000004">
      <c r="C290" t="str">
        <f t="array" aca="1" ref="C290" ca="1">IF(ROW(284:284)&gt;$A$6,"",INDIRECT("'Model 1'!"&amp;TEXT(MIN(IF((Items&lt;&gt;"")*(COUNTIF($C$6:C289,Items)=0),ROW('Model 1'!$E$7:$E$105)*100+COLUMN('Model 1'!$E$6:$AR$6))),"R000C00"),FALSE))</f>
        <v/>
      </c>
      <c r="D290" t="str">
        <f t="array" aca="1" ref="D290" ca="1">IF($C290="","",SUM((Items=$C290)*1))</f>
        <v/>
      </c>
      <c r="E290" t="str">
        <f t="array" aca="1" ref="E290" ca="1">IF($C290="","",SUM((Items=$C290)*(Unique&gt;1)*1))</f>
        <v/>
      </c>
      <c r="F290" t="str">
        <f t="array" aca="1" ref="F290" ca="1">IF($C290="","",SUM((Items=$C290)*(Unique=1)*1))</f>
        <v/>
      </c>
      <c r="G290" t="str">
        <f t="shared" ca="1" si="8"/>
        <v/>
      </c>
      <c r="H290" t="str">
        <f t="shared" ca="1" si="9"/>
        <v/>
      </c>
    </row>
    <row r="291" spans="3:8" x14ac:dyDescent="0.55000000000000004">
      <c r="C291" t="str">
        <f t="array" aca="1" ref="C291" ca="1">IF(ROW(285:285)&gt;$A$6,"",INDIRECT("'Model 1'!"&amp;TEXT(MIN(IF((Items&lt;&gt;"")*(COUNTIF($C$6:C290,Items)=0),ROW('Model 1'!$E$7:$E$105)*100+COLUMN('Model 1'!$E$6:$AR$6))),"R000C00"),FALSE))</f>
        <v/>
      </c>
      <c r="D291" t="str">
        <f t="array" aca="1" ref="D291" ca="1">IF($C291="","",SUM((Items=$C291)*1))</f>
        <v/>
      </c>
      <c r="E291" t="str">
        <f t="array" aca="1" ref="E291" ca="1">IF($C291="","",SUM((Items=$C291)*(Unique&gt;1)*1))</f>
        <v/>
      </c>
      <c r="F291" t="str">
        <f t="array" aca="1" ref="F291" ca="1">IF($C291="","",SUM((Items=$C291)*(Unique=1)*1))</f>
        <v/>
      </c>
      <c r="G291" t="str">
        <f t="shared" ca="1" si="8"/>
        <v/>
      </c>
      <c r="H291" t="str">
        <f t="shared" ca="1" si="9"/>
        <v/>
      </c>
    </row>
    <row r="292" spans="3:8" x14ac:dyDescent="0.55000000000000004">
      <c r="C292" t="str">
        <f t="array" aca="1" ref="C292" ca="1">IF(ROW(286:286)&gt;$A$6,"",INDIRECT("'Model 1'!"&amp;TEXT(MIN(IF((Items&lt;&gt;"")*(COUNTIF($C$6:C291,Items)=0),ROW('Model 1'!$E$7:$E$105)*100+COLUMN('Model 1'!$E$6:$AR$6))),"R000C00"),FALSE))</f>
        <v/>
      </c>
      <c r="D292" t="str">
        <f t="array" aca="1" ref="D292" ca="1">IF($C292="","",SUM((Items=$C292)*1))</f>
        <v/>
      </c>
      <c r="E292" t="str">
        <f t="array" aca="1" ref="E292" ca="1">IF($C292="","",SUM((Items=$C292)*(Unique&gt;1)*1))</f>
        <v/>
      </c>
      <c r="F292" t="str">
        <f t="array" aca="1" ref="F292" ca="1">IF($C292="","",SUM((Items=$C292)*(Unique=1)*1))</f>
        <v/>
      </c>
      <c r="G292" t="str">
        <f t="shared" ca="1" si="8"/>
        <v/>
      </c>
      <c r="H292" t="str">
        <f t="shared" ca="1" si="9"/>
        <v/>
      </c>
    </row>
    <row r="293" spans="3:8" x14ac:dyDescent="0.55000000000000004">
      <c r="C293" t="str">
        <f t="array" aca="1" ref="C293" ca="1">IF(ROW(287:287)&gt;$A$6,"",INDIRECT("'Model 1'!"&amp;TEXT(MIN(IF((Items&lt;&gt;"")*(COUNTIF($C$6:C292,Items)=0),ROW('Model 1'!$E$7:$E$105)*100+COLUMN('Model 1'!$E$6:$AR$6))),"R000C00"),FALSE))</f>
        <v/>
      </c>
      <c r="D293" t="str">
        <f t="array" aca="1" ref="D293" ca="1">IF($C293="","",SUM((Items=$C293)*1))</f>
        <v/>
      </c>
      <c r="E293" t="str">
        <f t="array" aca="1" ref="E293" ca="1">IF($C293="","",SUM((Items=$C293)*(Unique&gt;1)*1))</f>
        <v/>
      </c>
      <c r="F293" t="str">
        <f t="array" aca="1" ref="F293" ca="1">IF($C293="","",SUM((Items=$C293)*(Unique=1)*1))</f>
        <v/>
      </c>
      <c r="G293" t="str">
        <f t="shared" ca="1" si="8"/>
        <v/>
      </c>
      <c r="H293" t="str">
        <f t="shared" ca="1" si="9"/>
        <v/>
      </c>
    </row>
    <row r="294" spans="3:8" x14ac:dyDescent="0.55000000000000004">
      <c r="C294" t="str">
        <f t="array" aca="1" ref="C294" ca="1">IF(ROW(288:288)&gt;$A$6,"",INDIRECT("'Model 1'!"&amp;TEXT(MIN(IF((Items&lt;&gt;"")*(COUNTIF($C$6:C293,Items)=0),ROW('Model 1'!$E$7:$E$105)*100+COLUMN('Model 1'!$E$6:$AR$6))),"R000C00"),FALSE))</f>
        <v/>
      </c>
      <c r="D294" t="str">
        <f t="array" aca="1" ref="D294" ca="1">IF($C294="","",SUM((Items=$C294)*1))</f>
        <v/>
      </c>
      <c r="E294" t="str">
        <f t="array" aca="1" ref="E294" ca="1">IF($C294="","",SUM((Items=$C294)*(Unique&gt;1)*1))</f>
        <v/>
      </c>
      <c r="F294" t="str">
        <f t="array" aca="1" ref="F294" ca="1">IF($C294="","",SUM((Items=$C294)*(Unique=1)*1))</f>
        <v/>
      </c>
      <c r="G294" t="str">
        <f t="shared" ca="1" si="8"/>
        <v/>
      </c>
      <c r="H294" t="str">
        <f t="shared" ca="1" si="9"/>
        <v/>
      </c>
    </row>
    <row r="295" spans="3:8" x14ac:dyDescent="0.55000000000000004">
      <c r="C295" t="str">
        <f t="array" aca="1" ref="C295" ca="1">IF(ROW(289:289)&gt;$A$6,"",INDIRECT("'Model 1'!"&amp;TEXT(MIN(IF((Items&lt;&gt;"")*(COUNTIF($C$6:C294,Items)=0),ROW('Model 1'!$E$7:$E$105)*100+COLUMN('Model 1'!$E$6:$AR$6))),"R000C00"),FALSE))</f>
        <v/>
      </c>
      <c r="D295" t="str">
        <f t="array" aca="1" ref="D295" ca="1">IF($C295="","",SUM((Items=$C295)*1))</f>
        <v/>
      </c>
      <c r="E295" t="str">
        <f t="array" aca="1" ref="E295" ca="1">IF($C295="","",SUM((Items=$C295)*(Unique&gt;1)*1))</f>
        <v/>
      </c>
      <c r="F295" t="str">
        <f t="array" aca="1" ref="F295" ca="1">IF($C295="","",SUM((Items=$C295)*(Unique=1)*1))</f>
        <v/>
      </c>
      <c r="G295" t="str">
        <f t="shared" ca="1" si="8"/>
        <v/>
      </c>
      <c r="H295" t="str">
        <f t="shared" ca="1" si="9"/>
        <v/>
      </c>
    </row>
    <row r="296" spans="3:8" x14ac:dyDescent="0.55000000000000004">
      <c r="C296" t="str">
        <f t="array" aca="1" ref="C296" ca="1">IF(ROW(290:290)&gt;$A$6,"",INDIRECT("'Model 1'!"&amp;TEXT(MIN(IF((Items&lt;&gt;"")*(COUNTIF($C$6:C295,Items)=0),ROW('Model 1'!$E$7:$E$105)*100+COLUMN('Model 1'!$E$6:$AR$6))),"R000C00"),FALSE))</f>
        <v/>
      </c>
      <c r="D296" t="str">
        <f t="array" aca="1" ref="D296" ca="1">IF($C296="","",SUM((Items=$C296)*1))</f>
        <v/>
      </c>
      <c r="E296" t="str">
        <f t="array" aca="1" ref="E296" ca="1">IF($C296="","",SUM((Items=$C296)*(Unique&gt;1)*1))</f>
        <v/>
      </c>
      <c r="F296" t="str">
        <f t="array" aca="1" ref="F296" ca="1">IF($C296="","",SUM((Items=$C296)*(Unique=1)*1))</f>
        <v/>
      </c>
      <c r="G296" t="str">
        <f t="shared" ca="1" si="8"/>
        <v/>
      </c>
      <c r="H296" t="str">
        <f t="shared" ca="1" si="9"/>
        <v/>
      </c>
    </row>
    <row r="297" spans="3:8" x14ac:dyDescent="0.55000000000000004">
      <c r="C297" t="str">
        <f t="array" aca="1" ref="C297" ca="1">IF(ROW(291:291)&gt;$A$6,"",INDIRECT("'Model 1'!"&amp;TEXT(MIN(IF((Items&lt;&gt;"")*(COUNTIF($C$6:C296,Items)=0),ROW('Model 1'!$E$7:$E$105)*100+COLUMN('Model 1'!$E$6:$AR$6))),"R000C00"),FALSE))</f>
        <v/>
      </c>
      <c r="D297" t="str">
        <f t="array" aca="1" ref="D297" ca="1">IF($C297="","",SUM((Items=$C297)*1))</f>
        <v/>
      </c>
      <c r="E297" t="str">
        <f t="array" aca="1" ref="E297" ca="1">IF($C297="","",SUM((Items=$C297)*(Unique&gt;1)*1))</f>
        <v/>
      </c>
      <c r="F297" t="str">
        <f t="array" aca="1" ref="F297" ca="1">IF($C297="","",SUM((Items=$C297)*(Unique=1)*1))</f>
        <v/>
      </c>
      <c r="G297" t="str">
        <f t="shared" ca="1" si="8"/>
        <v/>
      </c>
      <c r="H297" t="str">
        <f t="shared" ca="1" si="9"/>
        <v/>
      </c>
    </row>
    <row r="298" spans="3:8" x14ac:dyDescent="0.55000000000000004">
      <c r="C298" t="str">
        <f t="array" aca="1" ref="C298" ca="1">IF(ROW(292:292)&gt;$A$6,"",INDIRECT("'Model 1'!"&amp;TEXT(MIN(IF((Items&lt;&gt;"")*(COUNTIF($C$6:C297,Items)=0),ROW('Model 1'!$E$7:$E$105)*100+COLUMN('Model 1'!$E$6:$AR$6))),"R000C00"),FALSE))</f>
        <v/>
      </c>
      <c r="D298" t="str">
        <f t="array" aca="1" ref="D298" ca="1">IF($C298="","",SUM((Items=$C298)*1))</f>
        <v/>
      </c>
      <c r="E298" t="str">
        <f t="array" aca="1" ref="E298" ca="1">IF($C298="","",SUM((Items=$C298)*(Unique&gt;1)*1))</f>
        <v/>
      </c>
      <c r="F298" t="str">
        <f t="array" aca="1" ref="F298" ca="1">IF($C298="","",SUM((Items=$C298)*(Unique=1)*1))</f>
        <v/>
      </c>
      <c r="G298" t="str">
        <f t="shared" ca="1" si="8"/>
        <v/>
      </c>
      <c r="H298" t="str">
        <f t="shared" ca="1" si="9"/>
        <v/>
      </c>
    </row>
    <row r="299" spans="3:8" x14ac:dyDescent="0.55000000000000004">
      <c r="C299" t="str">
        <f t="array" aca="1" ref="C299" ca="1">IF(ROW(293:293)&gt;$A$6,"",INDIRECT("'Model 1'!"&amp;TEXT(MIN(IF((Items&lt;&gt;"")*(COUNTIF($C$6:C298,Items)=0),ROW('Model 1'!$E$7:$E$105)*100+COLUMN('Model 1'!$E$6:$AR$6))),"R000C00"),FALSE))</f>
        <v/>
      </c>
      <c r="D299" t="str">
        <f t="array" aca="1" ref="D299" ca="1">IF($C299="","",SUM((Items=$C299)*1))</f>
        <v/>
      </c>
      <c r="E299" t="str">
        <f t="array" aca="1" ref="E299" ca="1">IF($C299="","",SUM((Items=$C299)*(Unique&gt;1)*1))</f>
        <v/>
      </c>
      <c r="F299" t="str">
        <f t="array" aca="1" ref="F299" ca="1">IF($C299="","",SUM((Items=$C299)*(Unique=1)*1))</f>
        <v/>
      </c>
      <c r="G299" t="str">
        <f t="shared" ca="1" si="8"/>
        <v/>
      </c>
      <c r="H299" t="str">
        <f t="shared" ca="1" si="9"/>
        <v/>
      </c>
    </row>
    <row r="300" spans="3:8" x14ac:dyDescent="0.55000000000000004">
      <c r="C300" t="str">
        <f t="array" aca="1" ref="C300" ca="1">IF(ROW(294:294)&gt;$A$6,"",INDIRECT("'Model 1'!"&amp;TEXT(MIN(IF((Items&lt;&gt;"")*(COUNTIF($C$6:C299,Items)=0),ROW('Model 1'!$E$7:$E$105)*100+COLUMN('Model 1'!$E$6:$AR$6))),"R000C00"),FALSE))</f>
        <v/>
      </c>
      <c r="D300" t="str">
        <f t="array" aca="1" ref="D300" ca="1">IF($C300="","",SUM((Items=$C300)*1))</f>
        <v/>
      </c>
      <c r="E300" t="str">
        <f t="array" aca="1" ref="E300" ca="1">IF($C300="","",SUM((Items=$C300)*(Unique&gt;1)*1))</f>
        <v/>
      </c>
      <c r="F300" t="str">
        <f t="array" aca="1" ref="F300" ca="1">IF($C300="","",SUM((Items=$C300)*(Unique=1)*1))</f>
        <v/>
      </c>
      <c r="G300" t="str">
        <f t="shared" ca="1" si="8"/>
        <v/>
      </c>
      <c r="H300" t="str">
        <f t="shared" ca="1" si="9"/>
        <v/>
      </c>
    </row>
    <row r="301" spans="3:8" x14ac:dyDescent="0.55000000000000004">
      <c r="C301" t="str">
        <f t="array" aca="1" ref="C301" ca="1">IF(ROW(295:295)&gt;$A$6,"",INDIRECT("'Model 1'!"&amp;TEXT(MIN(IF((Items&lt;&gt;"")*(COUNTIF($C$6:C300,Items)=0),ROW('Model 1'!$E$7:$E$105)*100+COLUMN('Model 1'!$E$6:$AR$6))),"R000C00"),FALSE))</f>
        <v/>
      </c>
      <c r="D301" t="str">
        <f t="array" aca="1" ref="D301" ca="1">IF($C301="","",SUM((Items=$C301)*1))</f>
        <v/>
      </c>
      <c r="E301" t="str">
        <f t="array" aca="1" ref="E301" ca="1">IF($C301="","",SUM((Items=$C301)*(Unique&gt;1)*1))</f>
        <v/>
      </c>
      <c r="F301" t="str">
        <f t="array" aca="1" ref="F301" ca="1">IF($C301="","",SUM((Items=$C301)*(Unique=1)*1))</f>
        <v/>
      </c>
      <c r="G301" t="str">
        <f t="shared" ca="1" si="8"/>
        <v/>
      </c>
      <c r="H301" t="str">
        <f t="shared" ca="1" si="9"/>
        <v/>
      </c>
    </row>
    <row r="302" spans="3:8" x14ac:dyDescent="0.55000000000000004">
      <c r="C302" t="str">
        <f t="array" aca="1" ref="C302" ca="1">IF(ROW(296:296)&gt;$A$6,"",INDIRECT("'Model 1'!"&amp;TEXT(MIN(IF((Items&lt;&gt;"")*(COUNTIF($C$6:C301,Items)=0),ROW('Model 1'!$E$7:$E$105)*100+COLUMN('Model 1'!$E$6:$AR$6))),"R000C00"),FALSE))</f>
        <v/>
      </c>
      <c r="D302" t="str">
        <f t="array" aca="1" ref="D302" ca="1">IF($C302="","",SUM((Items=$C302)*1))</f>
        <v/>
      </c>
      <c r="E302" t="str">
        <f t="array" aca="1" ref="E302" ca="1">IF($C302="","",SUM((Items=$C302)*(Unique&gt;1)*1))</f>
        <v/>
      </c>
      <c r="F302" t="str">
        <f t="array" aca="1" ref="F302" ca="1">IF($C302="","",SUM((Items=$C302)*(Unique=1)*1))</f>
        <v/>
      </c>
      <c r="G302" t="str">
        <f t="shared" ca="1" si="8"/>
        <v/>
      </c>
      <c r="H302" t="str">
        <f t="shared" ca="1" si="9"/>
        <v/>
      </c>
    </row>
    <row r="303" spans="3:8" x14ac:dyDescent="0.55000000000000004">
      <c r="C303" t="str">
        <f t="array" aca="1" ref="C303" ca="1">IF(ROW(297:297)&gt;$A$6,"",INDIRECT("'Model 1'!"&amp;TEXT(MIN(IF((Items&lt;&gt;"")*(COUNTIF($C$6:C302,Items)=0),ROW('Model 1'!$E$7:$E$105)*100+COLUMN('Model 1'!$E$6:$AR$6))),"R000C00"),FALSE))</f>
        <v/>
      </c>
      <c r="D303" t="str">
        <f t="array" aca="1" ref="D303" ca="1">IF($C303="","",SUM((Items=$C303)*1))</f>
        <v/>
      </c>
      <c r="E303" t="str">
        <f t="array" aca="1" ref="E303" ca="1">IF($C303="","",SUM((Items=$C303)*(Unique&gt;1)*1))</f>
        <v/>
      </c>
      <c r="F303" t="str">
        <f t="array" aca="1" ref="F303" ca="1">IF($C303="","",SUM((Items=$C303)*(Unique=1)*1))</f>
        <v/>
      </c>
      <c r="G303" t="str">
        <f t="shared" ca="1" si="8"/>
        <v/>
      </c>
      <c r="H303" t="str">
        <f t="shared" ca="1" si="9"/>
        <v/>
      </c>
    </row>
    <row r="304" spans="3:8" x14ac:dyDescent="0.55000000000000004">
      <c r="C304" t="str">
        <f t="array" aca="1" ref="C304" ca="1">IF(ROW(298:298)&gt;$A$6,"",INDIRECT("'Model 1'!"&amp;TEXT(MIN(IF((Items&lt;&gt;"")*(COUNTIF($C$6:C303,Items)=0),ROW('Model 1'!$E$7:$E$105)*100+COLUMN('Model 1'!$E$6:$AR$6))),"R000C00"),FALSE))</f>
        <v/>
      </c>
      <c r="D304" t="str">
        <f t="array" aca="1" ref="D304" ca="1">IF($C304="","",SUM((Items=$C304)*1))</f>
        <v/>
      </c>
      <c r="E304" t="str">
        <f t="array" aca="1" ref="E304" ca="1">IF($C304="","",SUM((Items=$C304)*(Unique&gt;1)*1))</f>
        <v/>
      </c>
      <c r="F304" t="str">
        <f t="array" aca="1" ref="F304" ca="1">IF($C304="","",SUM((Items=$C304)*(Unique=1)*1))</f>
        <v/>
      </c>
      <c r="G304" t="str">
        <f t="shared" ca="1" si="8"/>
        <v/>
      </c>
      <c r="H304" t="str">
        <f t="shared" ca="1" si="9"/>
        <v/>
      </c>
    </row>
    <row r="305" spans="3:8" x14ac:dyDescent="0.55000000000000004">
      <c r="C305" t="str">
        <f t="array" aca="1" ref="C305" ca="1">IF(ROW(299:299)&gt;$A$6,"",INDIRECT("'Model 1'!"&amp;TEXT(MIN(IF((Items&lt;&gt;"")*(COUNTIF($C$6:C304,Items)=0),ROW('Model 1'!$E$7:$E$105)*100+COLUMN('Model 1'!$E$6:$AR$6))),"R000C00"),FALSE))</f>
        <v/>
      </c>
      <c r="D305" t="str">
        <f t="array" aca="1" ref="D305" ca="1">IF($C305="","",SUM((Items=$C305)*1))</f>
        <v/>
      </c>
      <c r="E305" t="str">
        <f t="array" aca="1" ref="E305" ca="1">IF($C305="","",SUM((Items=$C305)*(Unique&gt;1)*1))</f>
        <v/>
      </c>
      <c r="F305" t="str">
        <f t="array" aca="1" ref="F305" ca="1">IF($C305="","",SUM((Items=$C305)*(Unique=1)*1))</f>
        <v/>
      </c>
      <c r="G305" t="str">
        <f t="shared" ca="1" si="8"/>
        <v/>
      </c>
      <c r="H305" t="str">
        <f t="shared" ca="1" si="9"/>
        <v/>
      </c>
    </row>
    <row r="306" spans="3:8" x14ac:dyDescent="0.55000000000000004">
      <c r="C306" t="str">
        <f t="array" aca="1" ref="C306" ca="1">IF(ROW(300:300)&gt;$A$6,"",INDIRECT("'Model 1'!"&amp;TEXT(MIN(IF((Items&lt;&gt;"")*(COUNTIF($C$6:C305,Items)=0),ROW('Model 1'!$E$7:$E$105)*100+COLUMN('Model 1'!$E$6:$AR$6))),"R000C00"),FALSE))</f>
        <v/>
      </c>
      <c r="D306" t="str">
        <f t="array" aca="1" ref="D306" ca="1">IF($C306="","",SUM((Items=$C306)*1))</f>
        <v/>
      </c>
      <c r="E306" t="str">
        <f t="array" aca="1" ref="E306" ca="1">IF($C306="","",SUM((Items=$C306)*(Unique&gt;1)*1))</f>
        <v/>
      </c>
      <c r="F306" t="str">
        <f t="array" aca="1" ref="F306" ca="1">IF($C306="","",SUM((Items=$C306)*(Unique=1)*1))</f>
        <v/>
      </c>
      <c r="G306" t="str">
        <f t="shared" ca="1" si="8"/>
        <v/>
      </c>
      <c r="H306" t="str">
        <f t="shared" ca="1" si="9"/>
        <v/>
      </c>
    </row>
    <row r="307" spans="3:8" x14ac:dyDescent="0.55000000000000004">
      <c r="C307" t="str">
        <f t="array" aca="1" ref="C307" ca="1">IF(ROW(301:301)&gt;$A$6,"",INDIRECT("'Model 1'!"&amp;TEXT(MIN(IF((Items&lt;&gt;"")*(COUNTIF($C$6:C306,Items)=0),ROW('Model 1'!$E$7:$E$105)*100+COLUMN('Model 1'!$E$6:$AR$6))),"R000C00"),FALSE))</f>
        <v/>
      </c>
      <c r="D307" t="str">
        <f t="array" aca="1" ref="D307" ca="1">IF($C307="","",SUM((Items=$C307)*1))</f>
        <v/>
      </c>
      <c r="E307" t="str">
        <f t="array" aca="1" ref="E307" ca="1">IF($C307="","",SUM((Items=$C307)*(Unique&gt;1)*1))</f>
        <v/>
      </c>
      <c r="F307" t="str">
        <f t="array" aca="1" ref="F307" ca="1">IF($C307="","",SUM((Items=$C307)*(Unique=1)*1))</f>
        <v/>
      </c>
      <c r="G307" t="str">
        <f t="shared" ca="1" si="8"/>
        <v/>
      </c>
      <c r="H307" t="str">
        <f t="shared" ca="1" si="9"/>
        <v/>
      </c>
    </row>
    <row r="308" spans="3:8" x14ac:dyDescent="0.55000000000000004">
      <c r="C308" t="str">
        <f t="array" aca="1" ref="C308" ca="1">IF(ROW(302:302)&gt;$A$6,"",INDIRECT("'Model 1'!"&amp;TEXT(MIN(IF((Items&lt;&gt;"")*(COUNTIF($C$6:C307,Items)=0),ROW('Model 1'!$E$7:$E$105)*100+COLUMN('Model 1'!$E$6:$AR$6))),"R000C00"),FALSE))</f>
        <v/>
      </c>
      <c r="D308" t="str">
        <f t="array" aca="1" ref="D308" ca="1">IF($C308="","",SUM((Items=$C308)*1))</f>
        <v/>
      </c>
      <c r="E308" t="str">
        <f t="array" aca="1" ref="E308" ca="1">IF($C308="","",SUM((Items=$C308)*(Unique&gt;1)*1))</f>
        <v/>
      </c>
      <c r="F308" t="str">
        <f t="array" aca="1" ref="F308" ca="1">IF($C308="","",SUM((Items=$C308)*(Unique=1)*1))</f>
        <v/>
      </c>
      <c r="G308" t="str">
        <f t="shared" ca="1" si="8"/>
        <v/>
      </c>
      <c r="H308" t="str">
        <f t="shared" ca="1" si="9"/>
        <v/>
      </c>
    </row>
    <row r="309" spans="3:8" x14ac:dyDescent="0.55000000000000004">
      <c r="C309" t="str">
        <f t="array" aca="1" ref="C309" ca="1">IF(ROW(303:303)&gt;$A$6,"",INDIRECT("'Model 1'!"&amp;TEXT(MIN(IF((Items&lt;&gt;"")*(COUNTIF($C$6:C308,Items)=0),ROW('Model 1'!$E$7:$E$105)*100+COLUMN('Model 1'!$E$6:$AR$6))),"R000C00"),FALSE))</f>
        <v/>
      </c>
      <c r="D309" t="str">
        <f t="array" aca="1" ref="D309" ca="1">IF($C309="","",SUM((Items=$C309)*1))</f>
        <v/>
      </c>
      <c r="E309" t="str">
        <f t="array" aca="1" ref="E309" ca="1">IF($C309="","",SUM((Items=$C309)*(Unique&gt;1)*1))</f>
        <v/>
      </c>
      <c r="F309" t="str">
        <f t="array" aca="1" ref="F309" ca="1">IF($C309="","",SUM((Items=$C309)*(Unique=1)*1))</f>
        <v/>
      </c>
      <c r="G309" t="str">
        <f t="shared" ca="1" si="8"/>
        <v/>
      </c>
      <c r="H309" t="str">
        <f t="shared" ca="1" si="9"/>
        <v/>
      </c>
    </row>
    <row r="310" spans="3:8" x14ac:dyDescent="0.55000000000000004">
      <c r="C310" t="str">
        <f t="array" aca="1" ref="C310" ca="1">IF(ROW(304:304)&gt;$A$6,"",INDIRECT("'Model 1'!"&amp;TEXT(MIN(IF((Items&lt;&gt;"")*(COUNTIF($C$6:C309,Items)=0),ROW('Model 1'!$E$7:$E$105)*100+COLUMN('Model 1'!$E$6:$AR$6))),"R000C00"),FALSE))</f>
        <v/>
      </c>
      <c r="D310" t="str">
        <f t="array" aca="1" ref="D310" ca="1">IF($C310="","",SUM((Items=$C310)*1))</f>
        <v/>
      </c>
      <c r="E310" t="str">
        <f t="array" aca="1" ref="E310" ca="1">IF($C310="","",SUM((Items=$C310)*(Unique&gt;1)*1))</f>
        <v/>
      </c>
      <c r="F310" t="str">
        <f t="array" aca="1" ref="F310" ca="1">IF($C310="","",SUM((Items=$C310)*(Unique=1)*1))</f>
        <v/>
      </c>
      <c r="G310" t="str">
        <f t="shared" ca="1" si="8"/>
        <v/>
      </c>
      <c r="H310" t="str">
        <f t="shared" ca="1" si="9"/>
        <v/>
      </c>
    </row>
    <row r="311" spans="3:8" x14ac:dyDescent="0.55000000000000004">
      <c r="C311" t="str">
        <f t="array" aca="1" ref="C311" ca="1">IF(ROW(305:305)&gt;$A$6,"",INDIRECT("'Model 1'!"&amp;TEXT(MIN(IF((Items&lt;&gt;"")*(COUNTIF($C$6:C310,Items)=0),ROW('Model 1'!$E$7:$E$105)*100+COLUMN('Model 1'!$E$6:$AR$6))),"R000C00"),FALSE))</f>
        <v/>
      </c>
      <c r="D311" t="str">
        <f t="array" aca="1" ref="D311" ca="1">IF($C311="","",SUM((Items=$C311)*1))</f>
        <v/>
      </c>
      <c r="E311" t="str">
        <f t="array" aca="1" ref="E311" ca="1">IF($C311="","",SUM((Items=$C311)*(Unique&gt;1)*1))</f>
        <v/>
      </c>
      <c r="F311" t="str">
        <f t="array" aca="1" ref="F311" ca="1">IF($C311="","",SUM((Items=$C311)*(Unique=1)*1))</f>
        <v/>
      </c>
      <c r="G311" t="str">
        <f t="shared" ca="1" si="8"/>
        <v/>
      </c>
      <c r="H311" t="str">
        <f t="shared" ca="1" si="9"/>
        <v/>
      </c>
    </row>
    <row r="312" spans="3:8" x14ac:dyDescent="0.55000000000000004">
      <c r="C312" t="str">
        <f t="array" aca="1" ref="C312" ca="1">IF(ROW(306:306)&gt;$A$6,"",INDIRECT("'Model 1'!"&amp;TEXT(MIN(IF((Items&lt;&gt;"")*(COUNTIF($C$6:C311,Items)=0),ROW('Model 1'!$E$7:$E$105)*100+COLUMN('Model 1'!$E$6:$AR$6))),"R000C00"),FALSE))</f>
        <v/>
      </c>
      <c r="D312" t="str">
        <f t="array" aca="1" ref="D312" ca="1">IF($C312="","",SUM((Items=$C312)*1))</f>
        <v/>
      </c>
      <c r="E312" t="str">
        <f t="array" aca="1" ref="E312" ca="1">IF($C312="","",SUM((Items=$C312)*(Unique&gt;1)*1))</f>
        <v/>
      </c>
      <c r="F312" t="str">
        <f t="array" aca="1" ref="F312" ca="1">IF($C312="","",SUM((Items=$C312)*(Unique=1)*1))</f>
        <v/>
      </c>
      <c r="G312" t="str">
        <f t="shared" ca="1" si="8"/>
        <v/>
      </c>
      <c r="H312" t="str">
        <f t="shared" ca="1" si="9"/>
        <v/>
      </c>
    </row>
    <row r="313" spans="3:8" x14ac:dyDescent="0.55000000000000004">
      <c r="C313" t="str">
        <f t="array" aca="1" ref="C313" ca="1">IF(ROW(307:307)&gt;$A$6,"",INDIRECT("'Model 1'!"&amp;TEXT(MIN(IF((Items&lt;&gt;"")*(COUNTIF($C$6:C312,Items)=0),ROW('Model 1'!$E$7:$E$105)*100+COLUMN('Model 1'!$E$6:$AR$6))),"R000C00"),FALSE))</f>
        <v/>
      </c>
      <c r="D313" t="str">
        <f t="array" aca="1" ref="D313" ca="1">IF($C313="","",SUM((Items=$C313)*1))</f>
        <v/>
      </c>
      <c r="E313" t="str">
        <f t="array" aca="1" ref="E313" ca="1">IF($C313="","",SUM((Items=$C313)*(Unique&gt;1)*1))</f>
        <v/>
      </c>
      <c r="F313" t="str">
        <f t="array" aca="1" ref="F313" ca="1">IF($C313="","",SUM((Items=$C313)*(Unique=1)*1))</f>
        <v/>
      </c>
      <c r="G313" t="str">
        <f t="shared" ca="1" si="8"/>
        <v/>
      </c>
      <c r="H313" t="str">
        <f t="shared" ca="1" si="9"/>
        <v/>
      </c>
    </row>
    <row r="314" spans="3:8" x14ac:dyDescent="0.55000000000000004">
      <c r="C314" t="str">
        <f t="array" aca="1" ref="C314" ca="1">IF(ROW(308:308)&gt;$A$6,"",INDIRECT("'Model 1'!"&amp;TEXT(MIN(IF((Items&lt;&gt;"")*(COUNTIF($C$6:C313,Items)=0),ROW('Model 1'!$E$7:$E$105)*100+COLUMN('Model 1'!$E$6:$AR$6))),"R000C00"),FALSE))</f>
        <v/>
      </c>
      <c r="D314" t="str">
        <f t="array" aca="1" ref="D314" ca="1">IF($C314="","",SUM((Items=$C314)*1))</f>
        <v/>
      </c>
      <c r="E314" t="str">
        <f t="array" aca="1" ref="E314" ca="1">IF($C314="","",SUM((Items=$C314)*(Unique&gt;1)*1))</f>
        <v/>
      </c>
      <c r="F314" t="str">
        <f t="array" aca="1" ref="F314" ca="1">IF($C314="","",SUM((Items=$C314)*(Unique=1)*1))</f>
        <v/>
      </c>
      <c r="G314" t="str">
        <f t="shared" ca="1" si="8"/>
        <v/>
      </c>
      <c r="H314" t="str">
        <f t="shared" ca="1" si="9"/>
        <v/>
      </c>
    </row>
    <row r="315" spans="3:8" x14ac:dyDescent="0.55000000000000004">
      <c r="C315" t="str">
        <f t="array" aca="1" ref="C315" ca="1">IF(ROW(309:309)&gt;$A$6,"",INDIRECT("'Model 1'!"&amp;TEXT(MIN(IF((Items&lt;&gt;"")*(COUNTIF($C$6:C314,Items)=0),ROW('Model 1'!$E$7:$E$105)*100+COLUMN('Model 1'!$E$6:$AR$6))),"R000C00"),FALSE))</f>
        <v/>
      </c>
      <c r="D315" t="str">
        <f t="array" aca="1" ref="D315" ca="1">IF($C315="","",SUM((Items=$C315)*1))</f>
        <v/>
      </c>
      <c r="E315" t="str">
        <f t="array" aca="1" ref="E315" ca="1">IF($C315="","",SUM((Items=$C315)*(Unique&gt;1)*1))</f>
        <v/>
      </c>
      <c r="F315" t="str">
        <f t="array" aca="1" ref="F315" ca="1">IF($C315="","",SUM((Items=$C315)*(Unique=1)*1))</f>
        <v/>
      </c>
      <c r="G315" t="str">
        <f t="shared" ca="1" si="8"/>
        <v/>
      </c>
      <c r="H315" t="str">
        <f t="shared" ca="1" si="9"/>
        <v/>
      </c>
    </row>
    <row r="316" spans="3:8" x14ac:dyDescent="0.55000000000000004">
      <c r="C316" t="str">
        <f t="array" aca="1" ref="C316" ca="1">IF(ROW(310:310)&gt;$A$6,"",INDIRECT("'Model 1'!"&amp;TEXT(MIN(IF((Items&lt;&gt;"")*(COUNTIF($C$6:C315,Items)=0),ROW('Model 1'!$E$7:$E$105)*100+COLUMN('Model 1'!$E$6:$AR$6))),"R000C00"),FALSE))</f>
        <v/>
      </c>
      <c r="D316" t="str">
        <f t="array" aca="1" ref="D316" ca="1">IF($C316="","",SUM((Items=$C316)*1))</f>
        <v/>
      </c>
      <c r="E316" t="str">
        <f t="array" aca="1" ref="E316" ca="1">IF($C316="","",SUM((Items=$C316)*(Unique&gt;1)*1))</f>
        <v/>
      </c>
      <c r="F316" t="str">
        <f t="array" aca="1" ref="F316" ca="1">IF($C316="","",SUM((Items=$C316)*(Unique=1)*1))</f>
        <v/>
      </c>
      <c r="G316" t="str">
        <f t="shared" ca="1" si="8"/>
        <v/>
      </c>
      <c r="H316" t="str">
        <f t="shared" ca="1" si="9"/>
        <v/>
      </c>
    </row>
    <row r="317" spans="3:8" x14ac:dyDescent="0.55000000000000004">
      <c r="C317" t="str">
        <f t="array" aca="1" ref="C317" ca="1">IF(ROW(311:311)&gt;$A$6,"",INDIRECT("'Model 1'!"&amp;TEXT(MIN(IF((Items&lt;&gt;"")*(COUNTIF($C$6:C316,Items)=0),ROW('Model 1'!$E$7:$E$105)*100+COLUMN('Model 1'!$E$6:$AR$6))),"R000C00"),FALSE))</f>
        <v/>
      </c>
      <c r="D317" t="str">
        <f t="array" aca="1" ref="D317" ca="1">IF($C317="","",SUM((Items=$C317)*1))</f>
        <v/>
      </c>
      <c r="E317" t="str">
        <f t="array" aca="1" ref="E317" ca="1">IF($C317="","",SUM((Items=$C317)*(Unique&gt;1)*1))</f>
        <v/>
      </c>
      <c r="F317" t="str">
        <f t="array" aca="1" ref="F317" ca="1">IF($C317="","",SUM((Items=$C317)*(Unique=1)*1))</f>
        <v/>
      </c>
      <c r="G317" t="str">
        <f t="shared" ca="1" si="8"/>
        <v/>
      </c>
      <c r="H317" t="str">
        <f t="shared" ca="1" si="9"/>
        <v/>
      </c>
    </row>
    <row r="318" spans="3:8" x14ac:dyDescent="0.55000000000000004">
      <c r="C318" t="str">
        <f t="array" aca="1" ref="C318" ca="1">IF(ROW(312:312)&gt;$A$6,"",INDIRECT("'Model 1'!"&amp;TEXT(MIN(IF((Items&lt;&gt;"")*(COUNTIF($C$6:C317,Items)=0),ROW('Model 1'!$E$7:$E$105)*100+COLUMN('Model 1'!$E$6:$AR$6))),"R000C00"),FALSE))</f>
        <v/>
      </c>
      <c r="D318" t="str">
        <f t="array" aca="1" ref="D318" ca="1">IF($C318="","",SUM((Items=$C318)*1))</f>
        <v/>
      </c>
      <c r="E318" t="str">
        <f t="array" aca="1" ref="E318" ca="1">IF($C318="","",SUM((Items=$C318)*(Unique&gt;1)*1))</f>
        <v/>
      </c>
      <c r="F318" t="str">
        <f t="array" aca="1" ref="F318" ca="1">IF($C318="","",SUM((Items=$C318)*(Unique=1)*1))</f>
        <v/>
      </c>
      <c r="G318" t="str">
        <f t="shared" ca="1" si="8"/>
        <v/>
      </c>
      <c r="H318" t="str">
        <f t="shared" ca="1" si="9"/>
        <v/>
      </c>
    </row>
    <row r="319" spans="3:8" x14ac:dyDescent="0.55000000000000004">
      <c r="C319" t="str">
        <f t="array" aca="1" ref="C319" ca="1">IF(ROW(313:313)&gt;$A$6,"",INDIRECT("'Model 1'!"&amp;TEXT(MIN(IF((Items&lt;&gt;"")*(COUNTIF($C$6:C318,Items)=0),ROW('Model 1'!$E$7:$E$105)*100+COLUMN('Model 1'!$E$6:$AR$6))),"R000C00"),FALSE))</f>
        <v/>
      </c>
      <c r="D319" t="str">
        <f t="array" aca="1" ref="D319" ca="1">IF($C319="","",SUM((Items=$C319)*1))</f>
        <v/>
      </c>
      <c r="E319" t="str">
        <f t="array" aca="1" ref="E319" ca="1">IF($C319="","",SUM((Items=$C319)*(Unique&gt;1)*1))</f>
        <v/>
      </c>
      <c r="F319" t="str">
        <f t="array" aca="1" ref="F319" ca="1">IF($C319="","",SUM((Items=$C319)*(Unique=1)*1))</f>
        <v/>
      </c>
      <c r="G319" t="str">
        <f t="shared" ca="1" si="8"/>
        <v/>
      </c>
      <c r="H319" t="str">
        <f t="shared" ca="1" si="9"/>
        <v/>
      </c>
    </row>
    <row r="320" spans="3:8" x14ac:dyDescent="0.55000000000000004">
      <c r="C320" t="str">
        <f t="array" aca="1" ref="C320" ca="1">IF(ROW(314:314)&gt;$A$6,"",INDIRECT("'Model 1'!"&amp;TEXT(MIN(IF((Items&lt;&gt;"")*(COUNTIF($C$6:C319,Items)=0),ROW('Model 1'!$E$7:$E$105)*100+COLUMN('Model 1'!$E$6:$AR$6))),"R000C00"),FALSE))</f>
        <v/>
      </c>
      <c r="D320" t="str">
        <f t="array" aca="1" ref="D320" ca="1">IF($C320="","",SUM((Items=$C320)*1))</f>
        <v/>
      </c>
      <c r="E320" t="str">
        <f t="array" aca="1" ref="E320" ca="1">IF($C320="","",SUM((Items=$C320)*(Unique&gt;1)*1))</f>
        <v/>
      </c>
      <c r="F320" t="str">
        <f t="array" aca="1" ref="F320" ca="1">IF($C320="","",SUM((Items=$C320)*(Unique=1)*1))</f>
        <v/>
      </c>
      <c r="G320" t="str">
        <f t="shared" ca="1" si="8"/>
        <v/>
      </c>
      <c r="H320" t="str">
        <f t="shared" ca="1" si="9"/>
        <v/>
      </c>
    </row>
    <row r="321" spans="3:8" x14ac:dyDescent="0.55000000000000004">
      <c r="C321" t="str">
        <f t="array" aca="1" ref="C321" ca="1">IF(ROW(315:315)&gt;$A$6,"",INDIRECT("'Model 1'!"&amp;TEXT(MIN(IF((Items&lt;&gt;"")*(COUNTIF($C$6:C320,Items)=0),ROW('Model 1'!$E$7:$E$105)*100+COLUMN('Model 1'!$E$6:$AR$6))),"R000C00"),FALSE))</f>
        <v/>
      </c>
      <c r="D321" t="str">
        <f t="array" aca="1" ref="D321" ca="1">IF($C321="","",SUM((Items=$C321)*1))</f>
        <v/>
      </c>
      <c r="E321" t="str">
        <f t="array" aca="1" ref="E321" ca="1">IF($C321="","",SUM((Items=$C321)*(Unique&gt;1)*1))</f>
        <v/>
      </c>
      <c r="F321" t="str">
        <f t="array" aca="1" ref="F321" ca="1">IF($C321="","",SUM((Items=$C321)*(Unique=1)*1))</f>
        <v/>
      </c>
      <c r="G321" t="str">
        <f t="shared" ca="1" si="8"/>
        <v/>
      </c>
      <c r="H321" t="str">
        <f t="shared" ca="1" si="9"/>
        <v/>
      </c>
    </row>
    <row r="322" spans="3:8" x14ac:dyDescent="0.55000000000000004">
      <c r="C322" t="str">
        <f t="array" aca="1" ref="C322" ca="1">IF(ROW(316:316)&gt;$A$6,"",INDIRECT("'Model 1'!"&amp;TEXT(MIN(IF((Items&lt;&gt;"")*(COUNTIF($C$6:C321,Items)=0),ROW('Model 1'!$E$7:$E$105)*100+COLUMN('Model 1'!$E$6:$AR$6))),"R000C00"),FALSE))</f>
        <v/>
      </c>
      <c r="D322" t="str">
        <f t="array" aca="1" ref="D322" ca="1">IF($C322="","",SUM((Items=$C322)*1))</f>
        <v/>
      </c>
      <c r="E322" t="str">
        <f t="array" aca="1" ref="E322" ca="1">IF($C322="","",SUM((Items=$C322)*(Unique&gt;1)*1))</f>
        <v/>
      </c>
      <c r="F322" t="str">
        <f t="array" aca="1" ref="F322" ca="1">IF($C322="","",SUM((Items=$C322)*(Unique=1)*1))</f>
        <v/>
      </c>
      <c r="G322" t="str">
        <f t="shared" ca="1" si="8"/>
        <v/>
      </c>
      <c r="H322" t="str">
        <f t="shared" ca="1" si="9"/>
        <v/>
      </c>
    </row>
    <row r="323" spans="3:8" x14ac:dyDescent="0.55000000000000004">
      <c r="C323" t="str">
        <f t="array" aca="1" ref="C323" ca="1">IF(ROW(317:317)&gt;$A$6,"",INDIRECT("'Model 1'!"&amp;TEXT(MIN(IF((Items&lt;&gt;"")*(COUNTIF($C$6:C322,Items)=0),ROW('Model 1'!$E$7:$E$105)*100+COLUMN('Model 1'!$E$6:$AR$6))),"R000C00"),FALSE))</f>
        <v/>
      </c>
      <c r="D323" t="str">
        <f t="array" aca="1" ref="D323" ca="1">IF($C323="","",SUM((Items=$C323)*1))</f>
        <v/>
      </c>
      <c r="E323" t="str">
        <f t="array" aca="1" ref="E323" ca="1">IF($C323="","",SUM((Items=$C323)*(Unique&gt;1)*1))</f>
        <v/>
      </c>
      <c r="F323" t="str">
        <f t="array" aca="1" ref="F323" ca="1">IF($C323="","",SUM((Items=$C323)*(Unique=1)*1))</f>
        <v/>
      </c>
      <c r="G323" t="str">
        <f t="shared" ca="1" si="8"/>
        <v/>
      </c>
      <c r="H323" t="str">
        <f t="shared" ca="1" si="9"/>
        <v/>
      </c>
    </row>
    <row r="324" spans="3:8" x14ac:dyDescent="0.55000000000000004">
      <c r="C324" t="str">
        <f t="array" aca="1" ref="C324" ca="1">IF(ROW(318:318)&gt;$A$6,"",INDIRECT("'Model 1'!"&amp;TEXT(MIN(IF((Items&lt;&gt;"")*(COUNTIF($C$6:C323,Items)=0),ROW('Model 1'!$E$7:$E$105)*100+COLUMN('Model 1'!$E$6:$AR$6))),"R000C00"),FALSE))</f>
        <v/>
      </c>
      <c r="D324" t="str">
        <f t="array" aca="1" ref="D324" ca="1">IF($C324="","",SUM((Items=$C324)*1))</f>
        <v/>
      </c>
      <c r="E324" t="str">
        <f t="array" aca="1" ref="E324" ca="1">IF($C324="","",SUM((Items=$C324)*(Unique&gt;1)*1))</f>
        <v/>
      </c>
      <c r="F324" t="str">
        <f t="array" aca="1" ref="F324" ca="1">IF($C324="","",SUM((Items=$C324)*(Unique=1)*1))</f>
        <v/>
      </c>
      <c r="G324" t="str">
        <f t="shared" ca="1" si="8"/>
        <v/>
      </c>
      <c r="H324" t="str">
        <f t="shared" ca="1" si="9"/>
        <v/>
      </c>
    </row>
    <row r="325" spans="3:8" x14ac:dyDescent="0.55000000000000004">
      <c r="C325" t="str">
        <f t="array" aca="1" ref="C325" ca="1">IF(ROW(319:319)&gt;$A$6,"",INDIRECT("'Model 1'!"&amp;TEXT(MIN(IF((Items&lt;&gt;"")*(COUNTIF($C$6:C324,Items)=0),ROW('Model 1'!$E$7:$E$105)*100+COLUMN('Model 1'!$E$6:$AR$6))),"R000C00"),FALSE))</f>
        <v/>
      </c>
      <c r="D325" t="str">
        <f t="array" aca="1" ref="D325" ca="1">IF($C325="","",SUM((Items=$C325)*1))</f>
        <v/>
      </c>
      <c r="E325" t="str">
        <f t="array" aca="1" ref="E325" ca="1">IF($C325="","",SUM((Items=$C325)*(Unique&gt;1)*1))</f>
        <v/>
      </c>
      <c r="F325" t="str">
        <f t="array" aca="1" ref="F325" ca="1">IF($C325="","",SUM((Items=$C325)*(Unique=1)*1))</f>
        <v/>
      </c>
      <c r="G325" t="str">
        <f t="shared" ca="1" si="8"/>
        <v/>
      </c>
      <c r="H325" t="str">
        <f t="shared" ca="1" si="9"/>
        <v/>
      </c>
    </row>
    <row r="326" spans="3:8" x14ac:dyDescent="0.55000000000000004">
      <c r="C326" t="str">
        <f t="array" aca="1" ref="C326" ca="1">IF(ROW(320:320)&gt;$A$6,"",INDIRECT("'Model 1'!"&amp;TEXT(MIN(IF((Items&lt;&gt;"")*(COUNTIF($C$6:C325,Items)=0),ROW('Model 1'!$E$7:$E$105)*100+COLUMN('Model 1'!$E$6:$AR$6))),"R000C00"),FALSE))</f>
        <v/>
      </c>
      <c r="D326" t="str">
        <f t="array" aca="1" ref="D326" ca="1">IF($C326="","",SUM((Items=$C326)*1))</f>
        <v/>
      </c>
      <c r="E326" t="str">
        <f t="array" aca="1" ref="E326" ca="1">IF($C326="","",SUM((Items=$C326)*(Unique&gt;1)*1))</f>
        <v/>
      </c>
      <c r="F326" t="str">
        <f t="array" aca="1" ref="F326" ca="1">IF($C326="","",SUM((Items=$C326)*(Unique=1)*1))</f>
        <v/>
      </c>
      <c r="G326" t="str">
        <f t="shared" ca="1" si="8"/>
        <v/>
      </c>
      <c r="H326" t="str">
        <f t="shared" ca="1" si="9"/>
        <v/>
      </c>
    </row>
    <row r="327" spans="3:8" x14ac:dyDescent="0.55000000000000004">
      <c r="C327" t="str">
        <f t="array" aca="1" ref="C327" ca="1">IF(ROW(321:321)&gt;$A$6,"",INDIRECT("'Model 1'!"&amp;TEXT(MIN(IF((Items&lt;&gt;"")*(COUNTIF($C$6:C326,Items)=0),ROW('Model 1'!$E$7:$E$105)*100+COLUMN('Model 1'!$E$6:$AR$6))),"R000C00"),FALSE))</f>
        <v/>
      </c>
      <c r="D327" t="str">
        <f t="array" aca="1" ref="D327" ca="1">IF($C327="","",SUM((Items=$C327)*1))</f>
        <v/>
      </c>
      <c r="E327" t="str">
        <f t="array" aca="1" ref="E327" ca="1">IF($C327="","",SUM((Items=$C327)*(Unique&gt;1)*1))</f>
        <v/>
      </c>
      <c r="F327" t="str">
        <f t="array" aca="1" ref="F327" ca="1">IF($C327="","",SUM((Items=$C327)*(Unique=1)*1))</f>
        <v/>
      </c>
      <c r="G327" t="str">
        <f t="shared" ref="G327:G390" ca="1" si="10">IF(D327="","",INDEX(manufacturer_name,MATCH($C327,Part_number,0)))</f>
        <v/>
      </c>
      <c r="H327" t="str">
        <f t="shared" ref="H327:H390" ca="1" si="11">IF(C327="","",INDEX(categories,MATCH($C327,Part_number,0)))</f>
        <v/>
      </c>
    </row>
    <row r="328" spans="3:8" x14ac:dyDescent="0.55000000000000004">
      <c r="C328" t="str">
        <f t="array" aca="1" ref="C328" ca="1">IF(ROW(322:322)&gt;$A$6,"",INDIRECT("'Model 1'!"&amp;TEXT(MIN(IF((Items&lt;&gt;"")*(COUNTIF($C$6:C327,Items)=0),ROW('Model 1'!$E$7:$E$105)*100+COLUMN('Model 1'!$E$6:$AR$6))),"R000C00"),FALSE))</f>
        <v/>
      </c>
      <c r="D328" t="str">
        <f t="array" aca="1" ref="D328" ca="1">IF($C328="","",SUM((Items=$C328)*1))</f>
        <v/>
      </c>
      <c r="E328" t="str">
        <f t="array" aca="1" ref="E328" ca="1">IF($C328="","",SUM((Items=$C328)*(Unique&gt;1)*1))</f>
        <v/>
      </c>
      <c r="F328" t="str">
        <f t="array" aca="1" ref="F328" ca="1">IF($C328="","",SUM((Items=$C328)*(Unique=1)*1))</f>
        <v/>
      </c>
      <c r="G328" t="str">
        <f t="shared" ca="1" si="10"/>
        <v/>
      </c>
      <c r="H328" t="str">
        <f t="shared" ca="1" si="11"/>
        <v/>
      </c>
    </row>
    <row r="329" spans="3:8" x14ac:dyDescent="0.55000000000000004">
      <c r="C329" t="str">
        <f t="array" aca="1" ref="C329" ca="1">IF(ROW(323:323)&gt;$A$6,"",INDIRECT("'Model 1'!"&amp;TEXT(MIN(IF((Items&lt;&gt;"")*(COUNTIF($C$6:C328,Items)=0),ROW('Model 1'!$E$7:$E$105)*100+COLUMN('Model 1'!$E$6:$AR$6))),"R000C00"),FALSE))</f>
        <v/>
      </c>
      <c r="D329" t="str">
        <f t="array" aca="1" ref="D329" ca="1">IF($C329="","",SUM((Items=$C329)*1))</f>
        <v/>
      </c>
      <c r="E329" t="str">
        <f t="array" aca="1" ref="E329" ca="1">IF($C329="","",SUM((Items=$C329)*(Unique&gt;1)*1))</f>
        <v/>
      </c>
      <c r="F329" t="str">
        <f t="array" aca="1" ref="F329" ca="1">IF($C329="","",SUM((Items=$C329)*(Unique=1)*1))</f>
        <v/>
      </c>
      <c r="G329" t="str">
        <f t="shared" ca="1" si="10"/>
        <v/>
      </c>
      <c r="H329" t="str">
        <f t="shared" ca="1" si="11"/>
        <v/>
      </c>
    </row>
    <row r="330" spans="3:8" x14ac:dyDescent="0.55000000000000004">
      <c r="C330" t="str">
        <f t="array" aca="1" ref="C330" ca="1">IF(ROW(324:324)&gt;$A$6,"",INDIRECT("'Model 1'!"&amp;TEXT(MIN(IF((Items&lt;&gt;"")*(COUNTIF($C$6:C329,Items)=0),ROW('Model 1'!$E$7:$E$105)*100+COLUMN('Model 1'!$E$6:$AR$6))),"R000C00"),FALSE))</f>
        <v/>
      </c>
      <c r="D330" t="str">
        <f t="array" aca="1" ref="D330" ca="1">IF($C330="","",SUM((Items=$C330)*1))</f>
        <v/>
      </c>
      <c r="E330" t="str">
        <f t="array" aca="1" ref="E330" ca="1">IF($C330="","",SUM((Items=$C330)*(Unique&gt;1)*1))</f>
        <v/>
      </c>
      <c r="F330" t="str">
        <f t="array" aca="1" ref="F330" ca="1">IF($C330="","",SUM((Items=$C330)*(Unique=1)*1))</f>
        <v/>
      </c>
      <c r="G330" t="str">
        <f t="shared" ca="1" si="10"/>
        <v/>
      </c>
      <c r="H330" t="str">
        <f t="shared" ca="1" si="11"/>
        <v/>
      </c>
    </row>
    <row r="331" spans="3:8" x14ac:dyDescent="0.55000000000000004">
      <c r="C331" t="str">
        <f t="array" aca="1" ref="C331" ca="1">IF(ROW(325:325)&gt;$A$6,"",INDIRECT("'Model 1'!"&amp;TEXT(MIN(IF((Items&lt;&gt;"")*(COUNTIF($C$6:C330,Items)=0),ROW('Model 1'!$E$7:$E$105)*100+COLUMN('Model 1'!$E$6:$AR$6))),"R000C00"),FALSE))</f>
        <v/>
      </c>
      <c r="D331" t="str">
        <f t="array" aca="1" ref="D331" ca="1">IF($C331="","",SUM((Items=$C331)*1))</f>
        <v/>
      </c>
      <c r="E331" t="str">
        <f t="array" aca="1" ref="E331" ca="1">IF($C331="","",SUM((Items=$C331)*(Unique&gt;1)*1))</f>
        <v/>
      </c>
      <c r="F331" t="str">
        <f t="array" aca="1" ref="F331" ca="1">IF($C331="","",SUM((Items=$C331)*(Unique=1)*1))</f>
        <v/>
      </c>
      <c r="G331" t="str">
        <f t="shared" ca="1" si="10"/>
        <v/>
      </c>
      <c r="H331" t="str">
        <f t="shared" ca="1" si="11"/>
        <v/>
      </c>
    </row>
    <row r="332" spans="3:8" x14ac:dyDescent="0.55000000000000004">
      <c r="C332" t="str">
        <f t="array" aca="1" ref="C332" ca="1">IF(ROW(326:326)&gt;$A$6,"",INDIRECT("'Model 1'!"&amp;TEXT(MIN(IF((Items&lt;&gt;"")*(COUNTIF($C$6:C331,Items)=0),ROW('Model 1'!$E$7:$E$105)*100+COLUMN('Model 1'!$E$6:$AR$6))),"R000C00"),FALSE))</f>
        <v/>
      </c>
      <c r="D332" t="str">
        <f t="array" aca="1" ref="D332" ca="1">IF($C332="","",SUM((Items=$C332)*1))</f>
        <v/>
      </c>
      <c r="E332" t="str">
        <f t="array" aca="1" ref="E332" ca="1">IF($C332="","",SUM((Items=$C332)*(Unique&gt;1)*1))</f>
        <v/>
      </c>
      <c r="F332" t="str">
        <f t="array" aca="1" ref="F332" ca="1">IF($C332="","",SUM((Items=$C332)*(Unique=1)*1))</f>
        <v/>
      </c>
      <c r="G332" t="str">
        <f t="shared" ca="1" si="10"/>
        <v/>
      </c>
      <c r="H332" t="str">
        <f t="shared" ca="1" si="11"/>
        <v/>
      </c>
    </row>
    <row r="333" spans="3:8" x14ac:dyDescent="0.55000000000000004">
      <c r="C333" t="str">
        <f t="array" aca="1" ref="C333" ca="1">IF(ROW(327:327)&gt;$A$6,"",INDIRECT("'Model 1'!"&amp;TEXT(MIN(IF((Items&lt;&gt;"")*(COUNTIF($C$6:C332,Items)=0),ROW('Model 1'!$E$7:$E$105)*100+COLUMN('Model 1'!$E$6:$AR$6))),"R000C00"),FALSE))</f>
        <v/>
      </c>
      <c r="D333" t="str">
        <f t="array" aca="1" ref="D333" ca="1">IF($C333="","",SUM((Items=$C333)*1))</f>
        <v/>
      </c>
      <c r="E333" t="str">
        <f t="array" aca="1" ref="E333" ca="1">IF($C333="","",SUM((Items=$C333)*(Unique&gt;1)*1))</f>
        <v/>
      </c>
      <c r="F333" t="str">
        <f t="array" aca="1" ref="F333" ca="1">IF($C333="","",SUM((Items=$C333)*(Unique=1)*1))</f>
        <v/>
      </c>
      <c r="G333" t="str">
        <f t="shared" ca="1" si="10"/>
        <v/>
      </c>
      <c r="H333" t="str">
        <f t="shared" ca="1" si="11"/>
        <v/>
      </c>
    </row>
    <row r="334" spans="3:8" x14ac:dyDescent="0.55000000000000004">
      <c r="C334" t="str">
        <f t="array" aca="1" ref="C334" ca="1">IF(ROW(328:328)&gt;$A$6,"",INDIRECT("'Model 1'!"&amp;TEXT(MIN(IF((Items&lt;&gt;"")*(COUNTIF($C$6:C333,Items)=0),ROW('Model 1'!$E$7:$E$105)*100+COLUMN('Model 1'!$E$6:$AR$6))),"R000C00"),FALSE))</f>
        <v/>
      </c>
      <c r="D334" t="str">
        <f t="array" aca="1" ref="D334" ca="1">IF($C334="","",SUM((Items=$C334)*1))</f>
        <v/>
      </c>
      <c r="E334" t="str">
        <f t="array" aca="1" ref="E334" ca="1">IF($C334="","",SUM((Items=$C334)*(Unique&gt;1)*1))</f>
        <v/>
      </c>
      <c r="F334" t="str">
        <f t="array" aca="1" ref="F334" ca="1">IF($C334="","",SUM((Items=$C334)*(Unique=1)*1))</f>
        <v/>
      </c>
      <c r="G334" t="str">
        <f t="shared" ca="1" si="10"/>
        <v/>
      </c>
      <c r="H334" t="str">
        <f t="shared" ca="1" si="11"/>
        <v/>
      </c>
    </row>
    <row r="335" spans="3:8" x14ac:dyDescent="0.55000000000000004">
      <c r="C335" t="str">
        <f t="array" aca="1" ref="C335" ca="1">IF(ROW(329:329)&gt;$A$6,"",INDIRECT("'Model 1'!"&amp;TEXT(MIN(IF((Items&lt;&gt;"")*(COUNTIF($C$6:C334,Items)=0),ROW('Model 1'!$E$7:$E$105)*100+COLUMN('Model 1'!$E$6:$AR$6))),"R000C00"),FALSE))</f>
        <v/>
      </c>
      <c r="D335" t="str">
        <f t="array" aca="1" ref="D335" ca="1">IF($C335="","",SUM((Items=$C335)*1))</f>
        <v/>
      </c>
      <c r="E335" t="str">
        <f t="array" aca="1" ref="E335" ca="1">IF($C335="","",SUM((Items=$C335)*(Unique&gt;1)*1))</f>
        <v/>
      </c>
      <c r="F335" t="str">
        <f t="array" aca="1" ref="F335" ca="1">IF($C335="","",SUM((Items=$C335)*(Unique=1)*1))</f>
        <v/>
      </c>
      <c r="G335" t="str">
        <f t="shared" ca="1" si="10"/>
        <v/>
      </c>
      <c r="H335" t="str">
        <f t="shared" ca="1" si="11"/>
        <v/>
      </c>
    </row>
    <row r="336" spans="3:8" x14ac:dyDescent="0.55000000000000004">
      <c r="C336" t="str">
        <f t="array" aca="1" ref="C336" ca="1">IF(ROW(330:330)&gt;$A$6,"",INDIRECT("'Model 1'!"&amp;TEXT(MIN(IF((Items&lt;&gt;"")*(COUNTIF($C$6:C335,Items)=0),ROW('Model 1'!$E$7:$E$105)*100+COLUMN('Model 1'!$E$6:$AR$6))),"R000C00"),FALSE))</f>
        <v/>
      </c>
      <c r="D336" t="str">
        <f t="array" aca="1" ref="D336" ca="1">IF($C336="","",SUM((Items=$C336)*1))</f>
        <v/>
      </c>
      <c r="E336" t="str">
        <f t="array" aca="1" ref="E336" ca="1">IF($C336="","",SUM((Items=$C336)*(Unique&gt;1)*1))</f>
        <v/>
      </c>
      <c r="F336" t="str">
        <f t="array" aca="1" ref="F336" ca="1">IF($C336="","",SUM((Items=$C336)*(Unique=1)*1))</f>
        <v/>
      </c>
      <c r="G336" t="str">
        <f t="shared" ca="1" si="10"/>
        <v/>
      </c>
      <c r="H336" t="str">
        <f t="shared" ca="1" si="11"/>
        <v/>
      </c>
    </row>
    <row r="337" spans="3:8" x14ac:dyDescent="0.55000000000000004">
      <c r="C337" t="str">
        <f t="array" aca="1" ref="C337" ca="1">IF(ROW(331:331)&gt;$A$6,"",INDIRECT("'Model 1'!"&amp;TEXT(MIN(IF((Items&lt;&gt;"")*(COUNTIF($C$6:C336,Items)=0),ROW('Model 1'!$E$7:$E$105)*100+COLUMN('Model 1'!$E$6:$AR$6))),"R000C00"),FALSE))</f>
        <v/>
      </c>
      <c r="D337" t="str">
        <f t="array" aca="1" ref="D337" ca="1">IF($C337="","",SUM((Items=$C337)*1))</f>
        <v/>
      </c>
      <c r="E337" t="str">
        <f t="array" aca="1" ref="E337" ca="1">IF($C337="","",SUM((Items=$C337)*(Unique&gt;1)*1))</f>
        <v/>
      </c>
      <c r="F337" t="str">
        <f t="array" aca="1" ref="F337" ca="1">IF($C337="","",SUM((Items=$C337)*(Unique=1)*1))</f>
        <v/>
      </c>
      <c r="G337" t="str">
        <f t="shared" ca="1" si="10"/>
        <v/>
      </c>
      <c r="H337" t="str">
        <f t="shared" ca="1" si="11"/>
        <v/>
      </c>
    </row>
    <row r="338" spans="3:8" x14ac:dyDescent="0.55000000000000004">
      <c r="C338" t="str">
        <f t="array" aca="1" ref="C338" ca="1">IF(ROW(332:332)&gt;$A$6,"",INDIRECT("'Model 1'!"&amp;TEXT(MIN(IF((Items&lt;&gt;"")*(COUNTIF($C$6:C337,Items)=0),ROW('Model 1'!$E$7:$E$105)*100+COLUMN('Model 1'!$E$6:$AR$6))),"R000C00"),FALSE))</f>
        <v/>
      </c>
      <c r="D338" t="str">
        <f t="array" aca="1" ref="D338" ca="1">IF($C338="","",SUM((Items=$C338)*1))</f>
        <v/>
      </c>
      <c r="E338" t="str">
        <f t="array" aca="1" ref="E338" ca="1">IF($C338="","",SUM((Items=$C338)*(Unique&gt;1)*1))</f>
        <v/>
      </c>
      <c r="F338" t="str">
        <f t="array" aca="1" ref="F338" ca="1">IF($C338="","",SUM((Items=$C338)*(Unique=1)*1))</f>
        <v/>
      </c>
      <c r="G338" t="str">
        <f t="shared" ca="1" si="10"/>
        <v/>
      </c>
      <c r="H338" t="str">
        <f t="shared" ca="1" si="11"/>
        <v/>
      </c>
    </row>
    <row r="339" spans="3:8" x14ac:dyDescent="0.55000000000000004">
      <c r="C339" t="str">
        <f t="array" aca="1" ref="C339" ca="1">IF(ROW(333:333)&gt;$A$6,"",INDIRECT("'Model 1'!"&amp;TEXT(MIN(IF((Items&lt;&gt;"")*(COUNTIF($C$6:C338,Items)=0),ROW('Model 1'!$E$7:$E$105)*100+COLUMN('Model 1'!$E$6:$AR$6))),"R000C00"),FALSE))</f>
        <v/>
      </c>
      <c r="D339" t="str">
        <f t="array" aca="1" ref="D339" ca="1">IF($C339="","",SUM((Items=$C339)*1))</f>
        <v/>
      </c>
      <c r="E339" t="str">
        <f t="array" aca="1" ref="E339" ca="1">IF($C339="","",SUM((Items=$C339)*(Unique&gt;1)*1))</f>
        <v/>
      </c>
      <c r="F339" t="str">
        <f t="array" aca="1" ref="F339" ca="1">IF($C339="","",SUM((Items=$C339)*(Unique=1)*1))</f>
        <v/>
      </c>
      <c r="G339" t="str">
        <f t="shared" ca="1" si="10"/>
        <v/>
      </c>
      <c r="H339" t="str">
        <f t="shared" ca="1" si="11"/>
        <v/>
      </c>
    </row>
    <row r="340" spans="3:8" x14ac:dyDescent="0.55000000000000004">
      <c r="C340" t="str">
        <f t="array" aca="1" ref="C340" ca="1">IF(ROW(334:334)&gt;$A$6,"",INDIRECT("'Model 1'!"&amp;TEXT(MIN(IF((Items&lt;&gt;"")*(COUNTIF($C$6:C339,Items)=0),ROW('Model 1'!$E$7:$E$105)*100+COLUMN('Model 1'!$E$6:$AR$6))),"R000C00"),FALSE))</f>
        <v/>
      </c>
      <c r="D340" t="str">
        <f t="array" aca="1" ref="D340" ca="1">IF($C340="","",SUM((Items=$C340)*1))</f>
        <v/>
      </c>
      <c r="E340" t="str">
        <f t="array" aca="1" ref="E340" ca="1">IF($C340="","",SUM((Items=$C340)*(Unique&gt;1)*1))</f>
        <v/>
      </c>
      <c r="F340" t="str">
        <f t="array" aca="1" ref="F340" ca="1">IF($C340="","",SUM((Items=$C340)*(Unique=1)*1))</f>
        <v/>
      </c>
      <c r="G340" t="str">
        <f t="shared" ca="1" si="10"/>
        <v/>
      </c>
      <c r="H340" t="str">
        <f t="shared" ca="1" si="11"/>
        <v/>
      </c>
    </row>
    <row r="341" spans="3:8" x14ac:dyDescent="0.55000000000000004">
      <c r="C341" t="str">
        <f t="array" aca="1" ref="C341" ca="1">IF(ROW(335:335)&gt;$A$6,"",INDIRECT("'Model 1'!"&amp;TEXT(MIN(IF((Items&lt;&gt;"")*(COUNTIF($C$6:C340,Items)=0),ROW('Model 1'!$E$7:$E$105)*100+COLUMN('Model 1'!$E$6:$AR$6))),"R000C00"),FALSE))</f>
        <v/>
      </c>
      <c r="D341" t="str">
        <f t="array" aca="1" ref="D341" ca="1">IF($C341="","",SUM((Items=$C341)*1))</f>
        <v/>
      </c>
      <c r="E341" t="str">
        <f t="array" aca="1" ref="E341" ca="1">IF($C341="","",SUM((Items=$C341)*(Unique&gt;1)*1))</f>
        <v/>
      </c>
      <c r="F341" t="str">
        <f t="array" aca="1" ref="F341" ca="1">IF($C341="","",SUM((Items=$C341)*(Unique=1)*1))</f>
        <v/>
      </c>
      <c r="G341" t="str">
        <f t="shared" ca="1" si="10"/>
        <v/>
      </c>
      <c r="H341" t="str">
        <f t="shared" ca="1" si="11"/>
        <v/>
      </c>
    </row>
    <row r="342" spans="3:8" x14ac:dyDescent="0.55000000000000004">
      <c r="C342" t="str">
        <f t="array" aca="1" ref="C342" ca="1">IF(ROW(336:336)&gt;$A$6,"",INDIRECT("'Model 1'!"&amp;TEXT(MIN(IF((Items&lt;&gt;"")*(COUNTIF($C$6:C341,Items)=0),ROW('Model 1'!$E$7:$E$105)*100+COLUMN('Model 1'!$E$6:$AR$6))),"R000C00"),FALSE))</f>
        <v/>
      </c>
      <c r="D342" t="str">
        <f t="array" aca="1" ref="D342" ca="1">IF($C342="","",SUM((Items=$C342)*1))</f>
        <v/>
      </c>
      <c r="E342" t="str">
        <f t="array" aca="1" ref="E342" ca="1">IF($C342="","",SUM((Items=$C342)*(Unique&gt;1)*1))</f>
        <v/>
      </c>
      <c r="F342" t="str">
        <f t="array" aca="1" ref="F342" ca="1">IF($C342="","",SUM((Items=$C342)*(Unique=1)*1))</f>
        <v/>
      </c>
      <c r="G342" t="str">
        <f t="shared" ca="1" si="10"/>
        <v/>
      </c>
      <c r="H342" t="str">
        <f t="shared" ca="1" si="11"/>
        <v/>
      </c>
    </row>
    <row r="343" spans="3:8" x14ac:dyDescent="0.55000000000000004">
      <c r="C343" t="str">
        <f t="array" aca="1" ref="C343" ca="1">IF(ROW(337:337)&gt;$A$6,"",INDIRECT("'Model 1'!"&amp;TEXT(MIN(IF((Items&lt;&gt;"")*(COUNTIF($C$6:C342,Items)=0),ROW('Model 1'!$E$7:$E$105)*100+COLUMN('Model 1'!$E$6:$AR$6))),"R000C00"),FALSE))</f>
        <v/>
      </c>
      <c r="D343" t="str">
        <f t="array" aca="1" ref="D343" ca="1">IF($C343="","",SUM((Items=$C343)*1))</f>
        <v/>
      </c>
      <c r="E343" t="str">
        <f t="array" aca="1" ref="E343" ca="1">IF($C343="","",SUM((Items=$C343)*(Unique&gt;1)*1))</f>
        <v/>
      </c>
      <c r="F343" t="str">
        <f t="array" aca="1" ref="F343" ca="1">IF($C343="","",SUM((Items=$C343)*(Unique=1)*1))</f>
        <v/>
      </c>
      <c r="G343" t="str">
        <f t="shared" ca="1" si="10"/>
        <v/>
      </c>
      <c r="H343" t="str">
        <f t="shared" ca="1" si="11"/>
        <v/>
      </c>
    </row>
    <row r="344" spans="3:8" x14ac:dyDescent="0.55000000000000004">
      <c r="C344" t="str">
        <f t="array" aca="1" ref="C344" ca="1">IF(ROW(338:338)&gt;$A$6,"",INDIRECT("'Model 1'!"&amp;TEXT(MIN(IF((Items&lt;&gt;"")*(COUNTIF($C$6:C343,Items)=0),ROW('Model 1'!$E$7:$E$105)*100+COLUMN('Model 1'!$E$6:$AR$6))),"R000C00"),FALSE))</f>
        <v/>
      </c>
      <c r="D344" t="str">
        <f t="array" aca="1" ref="D344" ca="1">IF($C344="","",SUM((Items=$C344)*1))</f>
        <v/>
      </c>
      <c r="E344" t="str">
        <f t="array" aca="1" ref="E344" ca="1">IF($C344="","",SUM((Items=$C344)*(Unique&gt;1)*1))</f>
        <v/>
      </c>
      <c r="F344" t="str">
        <f t="array" aca="1" ref="F344" ca="1">IF($C344="","",SUM((Items=$C344)*(Unique=1)*1))</f>
        <v/>
      </c>
      <c r="G344" t="str">
        <f t="shared" ca="1" si="10"/>
        <v/>
      </c>
      <c r="H344" t="str">
        <f t="shared" ca="1" si="11"/>
        <v/>
      </c>
    </row>
    <row r="345" spans="3:8" x14ac:dyDescent="0.55000000000000004">
      <c r="C345" t="str">
        <f t="array" aca="1" ref="C345" ca="1">IF(ROW(339:339)&gt;$A$6,"",INDIRECT("'Model 1'!"&amp;TEXT(MIN(IF((Items&lt;&gt;"")*(COUNTIF($C$6:C344,Items)=0),ROW('Model 1'!$E$7:$E$105)*100+COLUMN('Model 1'!$E$6:$AR$6))),"R000C00"),FALSE))</f>
        <v/>
      </c>
      <c r="D345" t="str">
        <f t="array" aca="1" ref="D345" ca="1">IF($C345="","",SUM((Items=$C345)*1))</f>
        <v/>
      </c>
      <c r="E345" t="str">
        <f t="array" aca="1" ref="E345" ca="1">IF($C345="","",SUM((Items=$C345)*(Unique&gt;1)*1))</f>
        <v/>
      </c>
      <c r="F345" t="str">
        <f t="array" aca="1" ref="F345" ca="1">IF($C345="","",SUM((Items=$C345)*(Unique=1)*1))</f>
        <v/>
      </c>
      <c r="G345" t="str">
        <f t="shared" ca="1" si="10"/>
        <v/>
      </c>
      <c r="H345" t="str">
        <f t="shared" ca="1" si="11"/>
        <v/>
      </c>
    </row>
    <row r="346" spans="3:8" x14ac:dyDescent="0.55000000000000004">
      <c r="C346" t="str">
        <f t="array" aca="1" ref="C346" ca="1">IF(ROW(340:340)&gt;$A$6,"",INDIRECT("'Model 1'!"&amp;TEXT(MIN(IF((Items&lt;&gt;"")*(COUNTIF($C$6:C345,Items)=0),ROW('Model 1'!$E$7:$E$105)*100+COLUMN('Model 1'!$E$6:$AR$6))),"R000C00"),FALSE))</f>
        <v/>
      </c>
      <c r="D346" t="str">
        <f t="array" aca="1" ref="D346" ca="1">IF($C346="","",SUM((Items=$C346)*1))</f>
        <v/>
      </c>
      <c r="E346" t="str">
        <f t="array" aca="1" ref="E346" ca="1">IF($C346="","",SUM((Items=$C346)*(Unique&gt;1)*1))</f>
        <v/>
      </c>
      <c r="F346" t="str">
        <f t="array" aca="1" ref="F346" ca="1">IF($C346="","",SUM((Items=$C346)*(Unique=1)*1))</f>
        <v/>
      </c>
      <c r="G346" t="str">
        <f t="shared" ca="1" si="10"/>
        <v/>
      </c>
      <c r="H346" t="str">
        <f t="shared" ca="1" si="11"/>
        <v/>
      </c>
    </row>
    <row r="347" spans="3:8" x14ac:dyDescent="0.55000000000000004">
      <c r="C347" t="str">
        <f t="array" aca="1" ref="C347" ca="1">IF(ROW(341:341)&gt;$A$6,"",INDIRECT("'Model 1'!"&amp;TEXT(MIN(IF((Items&lt;&gt;"")*(COUNTIF($C$6:C346,Items)=0),ROW('Model 1'!$E$7:$E$105)*100+COLUMN('Model 1'!$E$6:$AR$6))),"R000C00"),FALSE))</f>
        <v/>
      </c>
      <c r="D347" t="str">
        <f t="array" aca="1" ref="D347" ca="1">IF($C347="","",SUM((Items=$C347)*1))</f>
        <v/>
      </c>
      <c r="E347" t="str">
        <f t="array" aca="1" ref="E347" ca="1">IF($C347="","",SUM((Items=$C347)*(Unique&gt;1)*1))</f>
        <v/>
      </c>
      <c r="F347" t="str">
        <f t="array" aca="1" ref="F347" ca="1">IF($C347="","",SUM((Items=$C347)*(Unique=1)*1))</f>
        <v/>
      </c>
      <c r="G347" t="str">
        <f t="shared" ca="1" si="10"/>
        <v/>
      </c>
      <c r="H347" t="str">
        <f t="shared" ca="1" si="11"/>
        <v/>
      </c>
    </row>
    <row r="348" spans="3:8" x14ac:dyDescent="0.55000000000000004">
      <c r="C348" t="str">
        <f t="array" aca="1" ref="C348" ca="1">IF(ROW(342:342)&gt;$A$6,"",INDIRECT("'Model 1'!"&amp;TEXT(MIN(IF((Items&lt;&gt;"")*(COUNTIF($C$6:C347,Items)=0),ROW('Model 1'!$E$7:$E$105)*100+COLUMN('Model 1'!$E$6:$AR$6))),"R000C00"),FALSE))</f>
        <v/>
      </c>
      <c r="D348" t="str">
        <f t="array" aca="1" ref="D348" ca="1">IF($C348="","",SUM((Items=$C348)*1))</f>
        <v/>
      </c>
      <c r="E348" t="str">
        <f t="array" aca="1" ref="E348" ca="1">IF($C348="","",SUM((Items=$C348)*(Unique&gt;1)*1))</f>
        <v/>
      </c>
      <c r="F348" t="str">
        <f t="array" aca="1" ref="F348" ca="1">IF($C348="","",SUM((Items=$C348)*(Unique=1)*1))</f>
        <v/>
      </c>
      <c r="G348" t="str">
        <f t="shared" ca="1" si="10"/>
        <v/>
      </c>
      <c r="H348" t="str">
        <f t="shared" ca="1" si="11"/>
        <v/>
      </c>
    </row>
    <row r="349" spans="3:8" x14ac:dyDescent="0.55000000000000004">
      <c r="C349" t="str">
        <f t="array" aca="1" ref="C349" ca="1">IF(ROW(343:343)&gt;$A$6,"",INDIRECT("'Model 1'!"&amp;TEXT(MIN(IF((Items&lt;&gt;"")*(COUNTIF($C$6:C348,Items)=0),ROW('Model 1'!$E$7:$E$105)*100+COLUMN('Model 1'!$E$6:$AR$6))),"R000C00"),FALSE))</f>
        <v/>
      </c>
      <c r="D349" t="str">
        <f t="array" aca="1" ref="D349" ca="1">IF($C349="","",SUM((Items=$C349)*1))</f>
        <v/>
      </c>
      <c r="E349" t="str">
        <f t="array" aca="1" ref="E349" ca="1">IF($C349="","",SUM((Items=$C349)*(Unique&gt;1)*1))</f>
        <v/>
      </c>
      <c r="F349" t="str">
        <f t="array" aca="1" ref="F349" ca="1">IF($C349="","",SUM((Items=$C349)*(Unique=1)*1))</f>
        <v/>
      </c>
      <c r="G349" t="str">
        <f t="shared" ca="1" si="10"/>
        <v/>
      </c>
      <c r="H349" t="str">
        <f t="shared" ca="1" si="11"/>
        <v/>
      </c>
    </row>
    <row r="350" spans="3:8" x14ac:dyDescent="0.55000000000000004">
      <c r="C350" t="str">
        <f t="array" aca="1" ref="C350" ca="1">IF(ROW(344:344)&gt;$A$6,"",INDIRECT("'Model 1'!"&amp;TEXT(MIN(IF((Items&lt;&gt;"")*(COUNTIF($C$6:C349,Items)=0),ROW('Model 1'!$E$7:$E$105)*100+COLUMN('Model 1'!$E$6:$AR$6))),"R000C00"),FALSE))</f>
        <v/>
      </c>
      <c r="D350" t="str">
        <f t="array" aca="1" ref="D350" ca="1">IF($C350="","",SUM((Items=$C350)*1))</f>
        <v/>
      </c>
      <c r="E350" t="str">
        <f t="array" aca="1" ref="E350" ca="1">IF($C350="","",SUM((Items=$C350)*(Unique&gt;1)*1))</f>
        <v/>
      </c>
      <c r="F350" t="str">
        <f t="array" aca="1" ref="F350" ca="1">IF($C350="","",SUM((Items=$C350)*(Unique=1)*1))</f>
        <v/>
      </c>
      <c r="G350" t="str">
        <f t="shared" ca="1" si="10"/>
        <v/>
      </c>
      <c r="H350" t="str">
        <f t="shared" ca="1" si="11"/>
        <v/>
      </c>
    </row>
    <row r="351" spans="3:8" x14ac:dyDescent="0.55000000000000004">
      <c r="C351" t="str">
        <f t="array" aca="1" ref="C351" ca="1">IF(ROW(345:345)&gt;$A$6,"",INDIRECT("'Model 1'!"&amp;TEXT(MIN(IF((Items&lt;&gt;"")*(COUNTIF($C$6:C350,Items)=0),ROW('Model 1'!$E$7:$E$105)*100+COLUMN('Model 1'!$E$6:$AR$6))),"R000C00"),FALSE))</f>
        <v/>
      </c>
      <c r="D351" t="str">
        <f t="array" aca="1" ref="D351" ca="1">IF($C351="","",SUM((Items=$C351)*1))</f>
        <v/>
      </c>
      <c r="E351" t="str">
        <f t="array" aca="1" ref="E351" ca="1">IF($C351="","",SUM((Items=$C351)*(Unique&gt;1)*1))</f>
        <v/>
      </c>
      <c r="F351" t="str">
        <f t="array" aca="1" ref="F351" ca="1">IF($C351="","",SUM((Items=$C351)*(Unique=1)*1))</f>
        <v/>
      </c>
      <c r="G351" t="str">
        <f t="shared" ca="1" si="10"/>
        <v/>
      </c>
      <c r="H351" t="str">
        <f t="shared" ca="1" si="11"/>
        <v/>
      </c>
    </row>
    <row r="352" spans="3:8" x14ac:dyDescent="0.55000000000000004">
      <c r="C352" t="str">
        <f t="array" aca="1" ref="C352" ca="1">IF(ROW(346:346)&gt;$A$6,"",INDIRECT("'Model 1'!"&amp;TEXT(MIN(IF((Items&lt;&gt;"")*(COUNTIF($C$6:C351,Items)=0),ROW('Model 1'!$E$7:$E$105)*100+COLUMN('Model 1'!$E$6:$AR$6))),"R000C00"),FALSE))</f>
        <v/>
      </c>
      <c r="D352" t="str">
        <f t="array" aca="1" ref="D352" ca="1">IF($C352="","",SUM((Items=$C352)*1))</f>
        <v/>
      </c>
      <c r="E352" t="str">
        <f t="array" aca="1" ref="E352" ca="1">IF($C352="","",SUM((Items=$C352)*(Unique&gt;1)*1))</f>
        <v/>
      </c>
      <c r="F352" t="str">
        <f t="array" aca="1" ref="F352" ca="1">IF($C352="","",SUM((Items=$C352)*(Unique=1)*1))</f>
        <v/>
      </c>
      <c r="G352" t="str">
        <f t="shared" ca="1" si="10"/>
        <v/>
      </c>
      <c r="H352" t="str">
        <f t="shared" ca="1" si="11"/>
        <v/>
      </c>
    </row>
    <row r="353" spans="3:8" x14ac:dyDescent="0.55000000000000004">
      <c r="C353" t="str">
        <f t="array" aca="1" ref="C353" ca="1">IF(ROW(347:347)&gt;$A$6,"",INDIRECT("'Model 1'!"&amp;TEXT(MIN(IF((Items&lt;&gt;"")*(COUNTIF($C$6:C352,Items)=0),ROW('Model 1'!$E$7:$E$105)*100+COLUMN('Model 1'!$E$6:$AR$6))),"R000C00"),FALSE))</f>
        <v/>
      </c>
      <c r="D353" t="str">
        <f t="array" aca="1" ref="D353" ca="1">IF($C353="","",SUM((Items=$C353)*1))</f>
        <v/>
      </c>
      <c r="E353" t="str">
        <f t="array" aca="1" ref="E353" ca="1">IF($C353="","",SUM((Items=$C353)*(Unique&gt;1)*1))</f>
        <v/>
      </c>
      <c r="F353" t="str">
        <f t="array" aca="1" ref="F353" ca="1">IF($C353="","",SUM((Items=$C353)*(Unique=1)*1))</f>
        <v/>
      </c>
      <c r="G353" t="str">
        <f t="shared" ca="1" si="10"/>
        <v/>
      </c>
      <c r="H353" t="str">
        <f t="shared" ca="1" si="11"/>
        <v/>
      </c>
    </row>
    <row r="354" spans="3:8" x14ac:dyDescent="0.55000000000000004">
      <c r="C354" t="str">
        <f t="array" aca="1" ref="C354" ca="1">IF(ROW(348:348)&gt;$A$6,"",INDIRECT("'Model 1'!"&amp;TEXT(MIN(IF((Items&lt;&gt;"")*(COUNTIF($C$6:C353,Items)=0),ROW('Model 1'!$E$7:$E$105)*100+COLUMN('Model 1'!$E$6:$AR$6))),"R000C00"),FALSE))</f>
        <v/>
      </c>
      <c r="D354" t="str">
        <f t="array" aca="1" ref="D354" ca="1">IF($C354="","",SUM((Items=$C354)*1))</f>
        <v/>
      </c>
      <c r="E354" t="str">
        <f t="array" aca="1" ref="E354" ca="1">IF($C354="","",SUM((Items=$C354)*(Unique&gt;1)*1))</f>
        <v/>
      </c>
      <c r="F354" t="str">
        <f t="array" aca="1" ref="F354" ca="1">IF($C354="","",SUM((Items=$C354)*(Unique=1)*1))</f>
        <v/>
      </c>
      <c r="G354" t="str">
        <f t="shared" ca="1" si="10"/>
        <v/>
      </c>
      <c r="H354" t="str">
        <f t="shared" ca="1" si="11"/>
        <v/>
      </c>
    </row>
    <row r="355" spans="3:8" x14ac:dyDescent="0.55000000000000004">
      <c r="C355" t="str">
        <f t="array" aca="1" ref="C355" ca="1">IF(ROW(349:349)&gt;$A$6,"",INDIRECT("'Model 1'!"&amp;TEXT(MIN(IF((Items&lt;&gt;"")*(COUNTIF($C$6:C354,Items)=0),ROW('Model 1'!$E$7:$E$105)*100+COLUMN('Model 1'!$E$6:$AR$6))),"R000C00"),FALSE))</f>
        <v/>
      </c>
      <c r="D355" t="str">
        <f t="array" aca="1" ref="D355" ca="1">IF($C355="","",SUM((Items=$C355)*1))</f>
        <v/>
      </c>
      <c r="E355" t="str">
        <f t="array" aca="1" ref="E355" ca="1">IF($C355="","",SUM((Items=$C355)*(Unique&gt;1)*1))</f>
        <v/>
      </c>
      <c r="F355" t="str">
        <f t="array" aca="1" ref="F355" ca="1">IF($C355="","",SUM((Items=$C355)*(Unique=1)*1))</f>
        <v/>
      </c>
      <c r="G355" t="str">
        <f t="shared" ca="1" si="10"/>
        <v/>
      </c>
      <c r="H355" t="str">
        <f t="shared" ca="1" si="11"/>
        <v/>
      </c>
    </row>
    <row r="356" spans="3:8" x14ac:dyDescent="0.55000000000000004">
      <c r="C356" t="str">
        <f t="array" aca="1" ref="C356" ca="1">IF(ROW(350:350)&gt;$A$6,"",INDIRECT("'Model 1'!"&amp;TEXT(MIN(IF((Items&lt;&gt;"")*(COUNTIF($C$6:C355,Items)=0),ROW('Model 1'!$E$7:$E$105)*100+COLUMN('Model 1'!$E$6:$AR$6))),"R000C00"),FALSE))</f>
        <v/>
      </c>
      <c r="D356" t="str">
        <f t="array" aca="1" ref="D356" ca="1">IF($C356="","",SUM((Items=$C356)*1))</f>
        <v/>
      </c>
      <c r="E356" t="str">
        <f t="array" aca="1" ref="E356" ca="1">IF($C356="","",SUM((Items=$C356)*(Unique&gt;1)*1))</f>
        <v/>
      </c>
      <c r="F356" t="str">
        <f t="array" aca="1" ref="F356" ca="1">IF($C356="","",SUM((Items=$C356)*(Unique=1)*1))</f>
        <v/>
      </c>
      <c r="G356" t="str">
        <f t="shared" ca="1" si="10"/>
        <v/>
      </c>
      <c r="H356" t="str">
        <f t="shared" ca="1" si="11"/>
        <v/>
      </c>
    </row>
    <row r="357" spans="3:8" x14ac:dyDescent="0.55000000000000004">
      <c r="C357" t="str">
        <f t="array" aca="1" ref="C357" ca="1">IF(ROW(351:351)&gt;$A$6,"",INDIRECT("'Model 1'!"&amp;TEXT(MIN(IF((Items&lt;&gt;"")*(COUNTIF($C$6:C356,Items)=0),ROW('Model 1'!$E$7:$E$105)*100+COLUMN('Model 1'!$E$6:$AR$6))),"R000C00"),FALSE))</f>
        <v/>
      </c>
      <c r="D357" t="str">
        <f t="array" aca="1" ref="D357" ca="1">IF($C357="","",SUM((Items=$C357)*1))</f>
        <v/>
      </c>
      <c r="E357" t="str">
        <f t="array" aca="1" ref="E357" ca="1">IF($C357="","",SUM((Items=$C357)*(Unique&gt;1)*1))</f>
        <v/>
      </c>
      <c r="F357" t="str">
        <f t="array" aca="1" ref="F357" ca="1">IF($C357="","",SUM((Items=$C357)*(Unique=1)*1))</f>
        <v/>
      </c>
      <c r="G357" t="str">
        <f t="shared" ca="1" si="10"/>
        <v/>
      </c>
      <c r="H357" t="str">
        <f t="shared" ca="1" si="11"/>
        <v/>
      </c>
    </row>
    <row r="358" spans="3:8" x14ac:dyDescent="0.55000000000000004">
      <c r="C358" t="str">
        <f t="array" aca="1" ref="C358" ca="1">IF(ROW(352:352)&gt;$A$6,"",INDIRECT("'Model 1'!"&amp;TEXT(MIN(IF((Items&lt;&gt;"")*(COUNTIF($C$6:C357,Items)=0),ROW('Model 1'!$E$7:$E$105)*100+COLUMN('Model 1'!$E$6:$AR$6))),"R000C00"),FALSE))</f>
        <v/>
      </c>
      <c r="D358" t="str">
        <f t="array" aca="1" ref="D358" ca="1">IF($C358="","",SUM((Items=$C358)*1))</f>
        <v/>
      </c>
      <c r="E358" t="str">
        <f t="array" aca="1" ref="E358" ca="1">IF($C358="","",SUM((Items=$C358)*(Unique&gt;1)*1))</f>
        <v/>
      </c>
      <c r="F358" t="str">
        <f t="array" aca="1" ref="F358" ca="1">IF($C358="","",SUM((Items=$C358)*(Unique=1)*1))</f>
        <v/>
      </c>
      <c r="G358" t="str">
        <f t="shared" ca="1" si="10"/>
        <v/>
      </c>
      <c r="H358" t="str">
        <f t="shared" ca="1" si="11"/>
        <v/>
      </c>
    </row>
    <row r="359" spans="3:8" x14ac:dyDescent="0.55000000000000004">
      <c r="C359" t="str">
        <f t="array" aca="1" ref="C359" ca="1">IF(ROW(353:353)&gt;$A$6,"",INDIRECT("'Model 1'!"&amp;TEXT(MIN(IF((Items&lt;&gt;"")*(COUNTIF($C$6:C358,Items)=0),ROW('Model 1'!$E$7:$E$105)*100+COLUMN('Model 1'!$E$6:$AR$6))),"R000C00"),FALSE))</f>
        <v/>
      </c>
      <c r="D359" t="str">
        <f t="array" aca="1" ref="D359" ca="1">IF($C359="","",SUM((Items=$C359)*1))</f>
        <v/>
      </c>
      <c r="E359" t="str">
        <f t="array" aca="1" ref="E359" ca="1">IF($C359="","",SUM((Items=$C359)*(Unique&gt;1)*1))</f>
        <v/>
      </c>
      <c r="F359" t="str">
        <f t="array" aca="1" ref="F359" ca="1">IF($C359="","",SUM((Items=$C359)*(Unique=1)*1))</f>
        <v/>
      </c>
      <c r="G359" t="str">
        <f t="shared" ca="1" si="10"/>
        <v/>
      </c>
      <c r="H359" t="str">
        <f t="shared" ca="1" si="11"/>
        <v/>
      </c>
    </row>
    <row r="360" spans="3:8" x14ac:dyDescent="0.55000000000000004">
      <c r="C360" t="str">
        <f t="array" aca="1" ref="C360" ca="1">IF(ROW(354:354)&gt;$A$6,"",INDIRECT("'Model 1'!"&amp;TEXT(MIN(IF((Items&lt;&gt;"")*(COUNTIF($C$6:C359,Items)=0),ROW('Model 1'!$E$7:$E$105)*100+COLUMN('Model 1'!$E$6:$AR$6))),"R000C00"),FALSE))</f>
        <v/>
      </c>
      <c r="D360" t="str">
        <f t="array" aca="1" ref="D360" ca="1">IF($C360="","",SUM((Items=$C360)*1))</f>
        <v/>
      </c>
      <c r="E360" t="str">
        <f t="array" aca="1" ref="E360" ca="1">IF($C360="","",SUM((Items=$C360)*(Unique&gt;1)*1))</f>
        <v/>
      </c>
      <c r="F360" t="str">
        <f t="array" aca="1" ref="F360" ca="1">IF($C360="","",SUM((Items=$C360)*(Unique=1)*1))</f>
        <v/>
      </c>
      <c r="G360" t="str">
        <f t="shared" ca="1" si="10"/>
        <v/>
      </c>
      <c r="H360" t="str">
        <f t="shared" ca="1" si="11"/>
        <v/>
      </c>
    </row>
    <row r="361" spans="3:8" x14ac:dyDescent="0.55000000000000004">
      <c r="C361" t="str">
        <f t="array" aca="1" ref="C361" ca="1">IF(ROW(355:355)&gt;$A$6,"",INDIRECT("'Model 1'!"&amp;TEXT(MIN(IF((Items&lt;&gt;"")*(COUNTIF($C$6:C360,Items)=0),ROW('Model 1'!$E$7:$E$105)*100+COLUMN('Model 1'!$E$6:$AR$6))),"R000C00"),FALSE))</f>
        <v/>
      </c>
      <c r="D361" t="str">
        <f t="array" aca="1" ref="D361" ca="1">IF($C361="","",SUM((Items=$C361)*1))</f>
        <v/>
      </c>
      <c r="E361" t="str">
        <f t="array" aca="1" ref="E361" ca="1">IF($C361="","",SUM((Items=$C361)*(Unique&gt;1)*1))</f>
        <v/>
      </c>
      <c r="F361" t="str">
        <f t="array" aca="1" ref="F361" ca="1">IF($C361="","",SUM((Items=$C361)*(Unique=1)*1))</f>
        <v/>
      </c>
      <c r="G361" t="str">
        <f t="shared" ca="1" si="10"/>
        <v/>
      </c>
      <c r="H361" t="str">
        <f t="shared" ca="1" si="11"/>
        <v/>
      </c>
    </row>
    <row r="362" spans="3:8" x14ac:dyDescent="0.55000000000000004">
      <c r="C362" t="str">
        <f t="array" aca="1" ref="C362" ca="1">IF(ROW(356:356)&gt;$A$6,"",INDIRECT("'Model 1'!"&amp;TEXT(MIN(IF((Items&lt;&gt;"")*(COUNTIF($C$6:C361,Items)=0),ROW('Model 1'!$E$7:$E$105)*100+COLUMN('Model 1'!$E$6:$AR$6))),"R000C00"),FALSE))</f>
        <v/>
      </c>
      <c r="D362" t="str">
        <f t="array" aca="1" ref="D362" ca="1">IF($C362="","",SUM((Items=$C362)*1))</f>
        <v/>
      </c>
      <c r="E362" t="str">
        <f t="array" aca="1" ref="E362" ca="1">IF($C362="","",SUM((Items=$C362)*(Unique&gt;1)*1))</f>
        <v/>
      </c>
      <c r="F362" t="str">
        <f t="array" aca="1" ref="F362" ca="1">IF($C362="","",SUM((Items=$C362)*(Unique=1)*1))</f>
        <v/>
      </c>
      <c r="G362" t="str">
        <f t="shared" ca="1" si="10"/>
        <v/>
      </c>
      <c r="H362" t="str">
        <f t="shared" ca="1" si="11"/>
        <v/>
      </c>
    </row>
    <row r="363" spans="3:8" x14ac:dyDescent="0.55000000000000004">
      <c r="C363" t="str">
        <f t="array" aca="1" ref="C363" ca="1">IF(ROW(357:357)&gt;$A$6,"",INDIRECT("'Model 1'!"&amp;TEXT(MIN(IF((Items&lt;&gt;"")*(COUNTIF($C$6:C362,Items)=0),ROW('Model 1'!$E$7:$E$105)*100+COLUMN('Model 1'!$E$6:$AR$6))),"R000C00"),FALSE))</f>
        <v/>
      </c>
      <c r="D363" t="str">
        <f t="array" aca="1" ref="D363" ca="1">IF($C363="","",SUM((Items=$C363)*1))</f>
        <v/>
      </c>
      <c r="E363" t="str">
        <f t="array" aca="1" ref="E363" ca="1">IF($C363="","",SUM((Items=$C363)*(Unique&gt;1)*1))</f>
        <v/>
      </c>
      <c r="F363" t="str">
        <f t="array" aca="1" ref="F363" ca="1">IF($C363="","",SUM((Items=$C363)*(Unique=1)*1))</f>
        <v/>
      </c>
      <c r="G363" t="str">
        <f t="shared" ca="1" si="10"/>
        <v/>
      </c>
      <c r="H363" t="str">
        <f t="shared" ca="1" si="11"/>
        <v/>
      </c>
    </row>
    <row r="364" spans="3:8" x14ac:dyDescent="0.55000000000000004">
      <c r="C364" t="str">
        <f t="array" aca="1" ref="C364" ca="1">IF(ROW(358:358)&gt;$A$6,"",INDIRECT("'Model 1'!"&amp;TEXT(MIN(IF((Items&lt;&gt;"")*(COUNTIF($C$6:C363,Items)=0),ROW('Model 1'!$E$7:$E$105)*100+COLUMN('Model 1'!$E$6:$AR$6))),"R000C00"),FALSE))</f>
        <v/>
      </c>
      <c r="D364" t="str">
        <f t="array" aca="1" ref="D364" ca="1">IF($C364="","",SUM((Items=$C364)*1))</f>
        <v/>
      </c>
      <c r="E364" t="str">
        <f t="array" aca="1" ref="E364" ca="1">IF($C364="","",SUM((Items=$C364)*(Unique&gt;1)*1))</f>
        <v/>
      </c>
      <c r="F364" t="str">
        <f t="array" aca="1" ref="F364" ca="1">IF($C364="","",SUM((Items=$C364)*(Unique=1)*1))</f>
        <v/>
      </c>
      <c r="G364" t="str">
        <f t="shared" ca="1" si="10"/>
        <v/>
      </c>
      <c r="H364" t="str">
        <f t="shared" ca="1" si="11"/>
        <v/>
      </c>
    </row>
    <row r="365" spans="3:8" x14ac:dyDescent="0.55000000000000004">
      <c r="C365" t="str">
        <f t="array" aca="1" ref="C365" ca="1">IF(ROW(359:359)&gt;$A$6,"",INDIRECT("'Model 1'!"&amp;TEXT(MIN(IF((Items&lt;&gt;"")*(COUNTIF($C$6:C364,Items)=0),ROW('Model 1'!$E$7:$E$105)*100+COLUMN('Model 1'!$E$6:$AR$6))),"R000C00"),FALSE))</f>
        <v/>
      </c>
      <c r="D365" t="str">
        <f t="array" aca="1" ref="D365" ca="1">IF($C365="","",SUM((Items=$C365)*1))</f>
        <v/>
      </c>
      <c r="E365" t="str">
        <f t="array" aca="1" ref="E365" ca="1">IF($C365="","",SUM((Items=$C365)*(Unique&gt;1)*1))</f>
        <v/>
      </c>
      <c r="F365" t="str">
        <f t="array" aca="1" ref="F365" ca="1">IF($C365="","",SUM((Items=$C365)*(Unique=1)*1))</f>
        <v/>
      </c>
      <c r="G365" t="str">
        <f t="shared" ca="1" si="10"/>
        <v/>
      </c>
      <c r="H365" t="str">
        <f t="shared" ca="1" si="11"/>
        <v/>
      </c>
    </row>
    <row r="366" spans="3:8" x14ac:dyDescent="0.55000000000000004">
      <c r="C366" t="str">
        <f t="array" aca="1" ref="C366" ca="1">IF(ROW(360:360)&gt;$A$6,"",INDIRECT("'Model 1'!"&amp;TEXT(MIN(IF((Items&lt;&gt;"")*(COUNTIF($C$6:C365,Items)=0),ROW('Model 1'!$E$7:$E$105)*100+COLUMN('Model 1'!$E$6:$AR$6))),"R000C00"),FALSE))</f>
        <v/>
      </c>
      <c r="D366" t="str">
        <f t="array" aca="1" ref="D366" ca="1">IF($C366="","",SUM((Items=$C366)*1))</f>
        <v/>
      </c>
      <c r="E366" t="str">
        <f t="array" aca="1" ref="E366" ca="1">IF($C366="","",SUM((Items=$C366)*(Unique&gt;1)*1))</f>
        <v/>
      </c>
      <c r="F366" t="str">
        <f t="array" aca="1" ref="F366" ca="1">IF($C366="","",SUM((Items=$C366)*(Unique=1)*1))</f>
        <v/>
      </c>
      <c r="G366" t="str">
        <f t="shared" ca="1" si="10"/>
        <v/>
      </c>
      <c r="H366" t="str">
        <f t="shared" ca="1" si="11"/>
        <v/>
      </c>
    </row>
    <row r="367" spans="3:8" x14ac:dyDescent="0.55000000000000004">
      <c r="C367" t="str">
        <f t="array" aca="1" ref="C367" ca="1">IF(ROW(361:361)&gt;$A$6,"",INDIRECT("'Model 1'!"&amp;TEXT(MIN(IF((Items&lt;&gt;"")*(COUNTIF($C$6:C366,Items)=0),ROW('Model 1'!$E$7:$E$105)*100+COLUMN('Model 1'!$E$6:$AR$6))),"R000C00"),FALSE))</f>
        <v/>
      </c>
      <c r="D367" t="str">
        <f t="array" aca="1" ref="D367" ca="1">IF($C367="","",SUM((Items=$C367)*1))</f>
        <v/>
      </c>
      <c r="E367" t="str">
        <f t="array" aca="1" ref="E367" ca="1">IF($C367="","",SUM((Items=$C367)*(Unique&gt;1)*1))</f>
        <v/>
      </c>
      <c r="F367" t="str">
        <f t="array" aca="1" ref="F367" ca="1">IF($C367="","",SUM((Items=$C367)*(Unique=1)*1))</f>
        <v/>
      </c>
      <c r="G367" t="str">
        <f t="shared" ca="1" si="10"/>
        <v/>
      </c>
      <c r="H367" t="str">
        <f t="shared" ca="1" si="11"/>
        <v/>
      </c>
    </row>
    <row r="368" spans="3:8" x14ac:dyDescent="0.55000000000000004">
      <c r="C368" t="str">
        <f t="array" aca="1" ref="C368" ca="1">IF(ROW(362:362)&gt;$A$6,"",INDIRECT("'Model 1'!"&amp;TEXT(MIN(IF((Items&lt;&gt;"")*(COUNTIF($C$6:C367,Items)=0),ROW('Model 1'!$E$7:$E$105)*100+COLUMN('Model 1'!$E$6:$AR$6))),"R000C00"),FALSE))</f>
        <v/>
      </c>
      <c r="D368" t="str">
        <f t="array" aca="1" ref="D368" ca="1">IF($C368="","",SUM((Items=$C368)*1))</f>
        <v/>
      </c>
      <c r="E368" t="str">
        <f t="array" aca="1" ref="E368" ca="1">IF($C368="","",SUM((Items=$C368)*(Unique&gt;1)*1))</f>
        <v/>
      </c>
      <c r="F368" t="str">
        <f t="array" aca="1" ref="F368" ca="1">IF($C368="","",SUM((Items=$C368)*(Unique=1)*1))</f>
        <v/>
      </c>
      <c r="G368" t="str">
        <f t="shared" ca="1" si="10"/>
        <v/>
      </c>
      <c r="H368" t="str">
        <f t="shared" ca="1" si="11"/>
        <v/>
      </c>
    </row>
    <row r="369" spans="3:8" x14ac:dyDescent="0.55000000000000004">
      <c r="C369" t="str">
        <f t="array" aca="1" ref="C369" ca="1">IF(ROW(363:363)&gt;$A$6,"",INDIRECT("'Model 1'!"&amp;TEXT(MIN(IF((Items&lt;&gt;"")*(COUNTIF($C$6:C368,Items)=0),ROW('Model 1'!$E$7:$E$105)*100+COLUMN('Model 1'!$E$6:$AR$6))),"R000C00"),FALSE))</f>
        <v/>
      </c>
      <c r="D369" t="str">
        <f t="array" aca="1" ref="D369" ca="1">IF($C369="","",SUM((Items=$C369)*1))</f>
        <v/>
      </c>
      <c r="E369" t="str">
        <f t="array" aca="1" ref="E369" ca="1">IF($C369="","",SUM((Items=$C369)*(Unique&gt;1)*1))</f>
        <v/>
      </c>
      <c r="F369" t="str">
        <f t="array" aca="1" ref="F369" ca="1">IF($C369="","",SUM((Items=$C369)*(Unique=1)*1))</f>
        <v/>
      </c>
      <c r="G369" t="str">
        <f t="shared" ca="1" si="10"/>
        <v/>
      </c>
      <c r="H369" t="str">
        <f t="shared" ca="1" si="11"/>
        <v/>
      </c>
    </row>
    <row r="370" spans="3:8" x14ac:dyDescent="0.55000000000000004">
      <c r="C370" t="str">
        <f t="array" aca="1" ref="C370" ca="1">IF(ROW(364:364)&gt;$A$6,"",INDIRECT("'Model 1'!"&amp;TEXT(MIN(IF((Items&lt;&gt;"")*(COUNTIF($C$6:C369,Items)=0),ROW('Model 1'!$E$7:$E$105)*100+COLUMN('Model 1'!$E$6:$AR$6))),"R000C00"),FALSE))</f>
        <v/>
      </c>
      <c r="D370" t="str">
        <f t="array" aca="1" ref="D370" ca="1">IF($C370="","",SUM((Items=$C370)*1))</f>
        <v/>
      </c>
      <c r="E370" t="str">
        <f t="array" aca="1" ref="E370" ca="1">IF($C370="","",SUM((Items=$C370)*(Unique&gt;1)*1))</f>
        <v/>
      </c>
      <c r="F370" t="str">
        <f t="array" aca="1" ref="F370" ca="1">IF($C370="","",SUM((Items=$C370)*(Unique=1)*1))</f>
        <v/>
      </c>
      <c r="G370" t="str">
        <f t="shared" ca="1" si="10"/>
        <v/>
      </c>
      <c r="H370" t="str">
        <f t="shared" ca="1" si="11"/>
        <v/>
      </c>
    </row>
    <row r="371" spans="3:8" x14ac:dyDescent="0.55000000000000004">
      <c r="C371" t="str">
        <f t="array" aca="1" ref="C371" ca="1">IF(ROW(365:365)&gt;$A$6,"",INDIRECT("'Model 1'!"&amp;TEXT(MIN(IF((Items&lt;&gt;"")*(COUNTIF($C$6:C370,Items)=0),ROW('Model 1'!$E$7:$E$105)*100+COLUMN('Model 1'!$E$6:$AR$6))),"R000C00"),FALSE))</f>
        <v/>
      </c>
      <c r="D371" t="str">
        <f t="array" aca="1" ref="D371" ca="1">IF($C371="","",SUM((Items=$C371)*1))</f>
        <v/>
      </c>
      <c r="E371" t="str">
        <f t="array" aca="1" ref="E371" ca="1">IF($C371="","",SUM((Items=$C371)*(Unique&gt;1)*1))</f>
        <v/>
      </c>
      <c r="F371" t="str">
        <f t="array" aca="1" ref="F371" ca="1">IF($C371="","",SUM((Items=$C371)*(Unique=1)*1))</f>
        <v/>
      </c>
      <c r="G371" t="str">
        <f t="shared" ca="1" si="10"/>
        <v/>
      </c>
      <c r="H371" t="str">
        <f t="shared" ca="1" si="11"/>
        <v/>
      </c>
    </row>
    <row r="372" spans="3:8" x14ac:dyDescent="0.55000000000000004">
      <c r="C372" t="str">
        <f t="array" aca="1" ref="C372" ca="1">IF(ROW(366:366)&gt;$A$6,"",INDIRECT("'Model 1'!"&amp;TEXT(MIN(IF((Items&lt;&gt;"")*(COUNTIF($C$6:C371,Items)=0),ROW('Model 1'!$E$7:$E$105)*100+COLUMN('Model 1'!$E$6:$AR$6))),"R000C00"),FALSE))</f>
        <v/>
      </c>
      <c r="D372" t="str">
        <f t="array" aca="1" ref="D372" ca="1">IF($C372="","",SUM((Items=$C372)*1))</f>
        <v/>
      </c>
      <c r="E372" t="str">
        <f t="array" aca="1" ref="E372" ca="1">IF($C372="","",SUM((Items=$C372)*(Unique&gt;1)*1))</f>
        <v/>
      </c>
      <c r="F372" t="str">
        <f t="array" aca="1" ref="F372" ca="1">IF($C372="","",SUM((Items=$C372)*(Unique=1)*1))</f>
        <v/>
      </c>
      <c r="G372" t="str">
        <f t="shared" ca="1" si="10"/>
        <v/>
      </c>
      <c r="H372" t="str">
        <f t="shared" ca="1" si="11"/>
        <v/>
      </c>
    </row>
    <row r="373" spans="3:8" x14ac:dyDescent="0.55000000000000004">
      <c r="C373" t="str">
        <f t="array" aca="1" ref="C373" ca="1">IF(ROW(367:367)&gt;$A$6,"",INDIRECT("'Model 1'!"&amp;TEXT(MIN(IF((Items&lt;&gt;"")*(COUNTIF($C$6:C372,Items)=0),ROW('Model 1'!$E$7:$E$105)*100+COLUMN('Model 1'!$E$6:$AR$6))),"R000C00"),FALSE))</f>
        <v/>
      </c>
      <c r="D373" t="str">
        <f t="array" aca="1" ref="D373" ca="1">IF($C373="","",SUM((Items=$C373)*1))</f>
        <v/>
      </c>
      <c r="E373" t="str">
        <f t="array" aca="1" ref="E373" ca="1">IF($C373="","",SUM((Items=$C373)*(Unique&gt;1)*1))</f>
        <v/>
      </c>
      <c r="F373" t="str">
        <f t="array" aca="1" ref="F373" ca="1">IF($C373="","",SUM((Items=$C373)*(Unique=1)*1))</f>
        <v/>
      </c>
      <c r="G373" t="str">
        <f t="shared" ca="1" si="10"/>
        <v/>
      </c>
      <c r="H373" t="str">
        <f t="shared" ca="1" si="11"/>
        <v/>
      </c>
    </row>
    <row r="374" spans="3:8" x14ac:dyDescent="0.55000000000000004">
      <c r="C374" t="str">
        <f t="array" aca="1" ref="C374" ca="1">IF(ROW(368:368)&gt;$A$6,"",INDIRECT("'Model 1'!"&amp;TEXT(MIN(IF((Items&lt;&gt;"")*(COUNTIF($C$6:C373,Items)=0),ROW('Model 1'!$E$7:$E$105)*100+COLUMN('Model 1'!$E$6:$AR$6))),"R000C00"),FALSE))</f>
        <v/>
      </c>
      <c r="D374" t="str">
        <f t="array" aca="1" ref="D374" ca="1">IF($C374="","",SUM((Items=$C374)*1))</f>
        <v/>
      </c>
      <c r="E374" t="str">
        <f t="array" aca="1" ref="E374" ca="1">IF($C374="","",SUM((Items=$C374)*(Unique&gt;1)*1))</f>
        <v/>
      </c>
      <c r="F374" t="str">
        <f t="array" aca="1" ref="F374" ca="1">IF($C374="","",SUM((Items=$C374)*(Unique=1)*1))</f>
        <v/>
      </c>
      <c r="G374" t="str">
        <f t="shared" ca="1" si="10"/>
        <v/>
      </c>
      <c r="H374" t="str">
        <f t="shared" ca="1" si="11"/>
        <v/>
      </c>
    </row>
    <row r="375" spans="3:8" x14ac:dyDescent="0.55000000000000004">
      <c r="C375" t="str">
        <f t="array" aca="1" ref="C375" ca="1">IF(ROW(369:369)&gt;$A$6,"",INDIRECT("'Model 1'!"&amp;TEXT(MIN(IF((Items&lt;&gt;"")*(COUNTIF($C$6:C374,Items)=0),ROW('Model 1'!$E$7:$E$105)*100+COLUMN('Model 1'!$E$6:$AR$6))),"R000C00"),FALSE))</f>
        <v/>
      </c>
      <c r="D375" t="str">
        <f t="array" aca="1" ref="D375" ca="1">IF($C375="","",SUM((Items=$C375)*1))</f>
        <v/>
      </c>
      <c r="E375" t="str">
        <f t="array" aca="1" ref="E375" ca="1">IF($C375="","",SUM((Items=$C375)*(Unique&gt;1)*1))</f>
        <v/>
      </c>
      <c r="F375" t="str">
        <f t="array" aca="1" ref="F375" ca="1">IF($C375="","",SUM((Items=$C375)*(Unique=1)*1))</f>
        <v/>
      </c>
      <c r="G375" t="str">
        <f t="shared" ca="1" si="10"/>
        <v/>
      </c>
      <c r="H375" t="str">
        <f t="shared" ca="1" si="11"/>
        <v/>
      </c>
    </row>
    <row r="376" spans="3:8" x14ac:dyDescent="0.55000000000000004">
      <c r="C376" t="str">
        <f t="array" aca="1" ref="C376" ca="1">IF(ROW(370:370)&gt;$A$6,"",INDIRECT("'Model 1'!"&amp;TEXT(MIN(IF((Items&lt;&gt;"")*(COUNTIF($C$6:C375,Items)=0),ROW('Model 1'!$E$7:$E$105)*100+COLUMN('Model 1'!$E$6:$AR$6))),"R000C00"),FALSE))</f>
        <v/>
      </c>
      <c r="D376" t="str">
        <f t="array" aca="1" ref="D376" ca="1">IF($C376="","",SUM((Items=$C376)*1))</f>
        <v/>
      </c>
      <c r="E376" t="str">
        <f t="array" aca="1" ref="E376" ca="1">IF($C376="","",SUM((Items=$C376)*(Unique&gt;1)*1))</f>
        <v/>
      </c>
      <c r="F376" t="str">
        <f t="array" aca="1" ref="F376" ca="1">IF($C376="","",SUM((Items=$C376)*(Unique=1)*1))</f>
        <v/>
      </c>
      <c r="G376" t="str">
        <f t="shared" ca="1" si="10"/>
        <v/>
      </c>
      <c r="H376" t="str">
        <f t="shared" ca="1" si="11"/>
        <v/>
      </c>
    </row>
    <row r="377" spans="3:8" x14ac:dyDescent="0.55000000000000004">
      <c r="C377" t="str">
        <f t="array" aca="1" ref="C377" ca="1">IF(ROW(371:371)&gt;$A$6,"",INDIRECT("'Model 1'!"&amp;TEXT(MIN(IF((Items&lt;&gt;"")*(COUNTIF($C$6:C376,Items)=0),ROW('Model 1'!$E$7:$E$105)*100+COLUMN('Model 1'!$E$6:$AR$6))),"R000C00"),FALSE))</f>
        <v/>
      </c>
      <c r="D377" t="str">
        <f t="array" aca="1" ref="D377" ca="1">IF($C377="","",SUM((Items=$C377)*1))</f>
        <v/>
      </c>
      <c r="E377" t="str">
        <f t="array" aca="1" ref="E377" ca="1">IF($C377="","",SUM((Items=$C377)*(Unique&gt;1)*1))</f>
        <v/>
      </c>
      <c r="F377" t="str">
        <f t="array" aca="1" ref="F377" ca="1">IF($C377="","",SUM((Items=$C377)*(Unique=1)*1))</f>
        <v/>
      </c>
      <c r="G377" t="str">
        <f t="shared" ca="1" si="10"/>
        <v/>
      </c>
      <c r="H377" t="str">
        <f t="shared" ca="1" si="11"/>
        <v/>
      </c>
    </row>
    <row r="378" spans="3:8" x14ac:dyDescent="0.55000000000000004">
      <c r="C378" t="str">
        <f t="array" aca="1" ref="C378" ca="1">IF(ROW(372:372)&gt;$A$6,"",INDIRECT("'Model 1'!"&amp;TEXT(MIN(IF((Items&lt;&gt;"")*(COUNTIF($C$6:C377,Items)=0),ROW('Model 1'!$E$7:$E$105)*100+COLUMN('Model 1'!$E$6:$AR$6))),"R000C00"),FALSE))</f>
        <v/>
      </c>
      <c r="D378" t="str">
        <f t="array" aca="1" ref="D378" ca="1">IF($C378="","",SUM((Items=$C378)*1))</f>
        <v/>
      </c>
      <c r="E378" t="str">
        <f t="array" aca="1" ref="E378" ca="1">IF($C378="","",SUM((Items=$C378)*(Unique&gt;1)*1))</f>
        <v/>
      </c>
      <c r="F378" t="str">
        <f t="array" aca="1" ref="F378" ca="1">IF($C378="","",SUM((Items=$C378)*(Unique=1)*1))</f>
        <v/>
      </c>
      <c r="G378" t="str">
        <f t="shared" ca="1" si="10"/>
        <v/>
      </c>
      <c r="H378" t="str">
        <f t="shared" ca="1" si="11"/>
        <v/>
      </c>
    </row>
    <row r="379" spans="3:8" x14ac:dyDescent="0.55000000000000004">
      <c r="C379" t="str">
        <f t="array" aca="1" ref="C379" ca="1">IF(ROW(373:373)&gt;$A$6,"",INDIRECT("'Model 1'!"&amp;TEXT(MIN(IF((Items&lt;&gt;"")*(COUNTIF($C$6:C378,Items)=0),ROW('Model 1'!$E$7:$E$105)*100+COLUMN('Model 1'!$E$6:$AR$6))),"R000C00"),FALSE))</f>
        <v/>
      </c>
      <c r="D379" t="str">
        <f t="array" aca="1" ref="D379" ca="1">IF($C379="","",SUM((Items=$C379)*1))</f>
        <v/>
      </c>
      <c r="E379" t="str">
        <f t="array" aca="1" ref="E379" ca="1">IF($C379="","",SUM((Items=$C379)*(Unique&gt;1)*1))</f>
        <v/>
      </c>
      <c r="F379" t="str">
        <f t="array" aca="1" ref="F379" ca="1">IF($C379="","",SUM((Items=$C379)*(Unique=1)*1))</f>
        <v/>
      </c>
      <c r="G379" t="str">
        <f t="shared" ca="1" si="10"/>
        <v/>
      </c>
      <c r="H379" t="str">
        <f t="shared" ca="1" si="11"/>
        <v/>
      </c>
    </row>
    <row r="380" spans="3:8" x14ac:dyDescent="0.55000000000000004">
      <c r="C380" t="str">
        <f t="array" aca="1" ref="C380" ca="1">IF(ROW(374:374)&gt;$A$6,"",INDIRECT("'Model 1'!"&amp;TEXT(MIN(IF((Items&lt;&gt;"")*(COUNTIF($C$6:C379,Items)=0),ROW('Model 1'!$E$7:$E$105)*100+COLUMN('Model 1'!$E$6:$AR$6))),"R000C00"),FALSE))</f>
        <v/>
      </c>
      <c r="D380" t="str">
        <f t="array" aca="1" ref="D380" ca="1">IF($C380="","",SUM((Items=$C380)*1))</f>
        <v/>
      </c>
      <c r="E380" t="str">
        <f t="array" aca="1" ref="E380" ca="1">IF($C380="","",SUM((Items=$C380)*(Unique&gt;1)*1))</f>
        <v/>
      </c>
      <c r="F380" t="str">
        <f t="array" aca="1" ref="F380" ca="1">IF($C380="","",SUM((Items=$C380)*(Unique=1)*1))</f>
        <v/>
      </c>
      <c r="G380" t="str">
        <f t="shared" ca="1" si="10"/>
        <v/>
      </c>
      <c r="H380" t="str">
        <f t="shared" ca="1" si="11"/>
        <v/>
      </c>
    </row>
    <row r="381" spans="3:8" x14ac:dyDescent="0.55000000000000004">
      <c r="C381" t="str">
        <f t="array" aca="1" ref="C381" ca="1">IF(ROW(375:375)&gt;$A$6,"",INDIRECT("'Model 1'!"&amp;TEXT(MIN(IF((Items&lt;&gt;"")*(COUNTIF($C$6:C380,Items)=0),ROW('Model 1'!$E$7:$E$105)*100+COLUMN('Model 1'!$E$6:$AR$6))),"R000C00"),FALSE))</f>
        <v/>
      </c>
      <c r="D381" t="str">
        <f t="array" aca="1" ref="D381" ca="1">IF($C381="","",SUM((Items=$C381)*1))</f>
        <v/>
      </c>
      <c r="E381" t="str">
        <f t="array" aca="1" ref="E381" ca="1">IF($C381="","",SUM((Items=$C381)*(Unique&gt;1)*1))</f>
        <v/>
      </c>
      <c r="F381" t="str">
        <f t="array" aca="1" ref="F381" ca="1">IF($C381="","",SUM((Items=$C381)*(Unique=1)*1))</f>
        <v/>
      </c>
      <c r="G381" t="str">
        <f t="shared" ca="1" si="10"/>
        <v/>
      </c>
      <c r="H381" t="str">
        <f t="shared" ca="1" si="11"/>
        <v/>
      </c>
    </row>
    <row r="382" spans="3:8" x14ac:dyDescent="0.55000000000000004">
      <c r="C382" t="str">
        <f t="array" aca="1" ref="C382" ca="1">IF(ROW(376:376)&gt;$A$6,"",INDIRECT("'Model 1'!"&amp;TEXT(MIN(IF((Items&lt;&gt;"")*(COUNTIF($C$6:C381,Items)=0),ROW('Model 1'!$E$7:$E$105)*100+COLUMN('Model 1'!$E$6:$AR$6))),"R000C00"),FALSE))</f>
        <v/>
      </c>
      <c r="D382" t="str">
        <f t="array" aca="1" ref="D382" ca="1">IF($C382="","",SUM((Items=$C382)*1))</f>
        <v/>
      </c>
      <c r="E382" t="str">
        <f t="array" aca="1" ref="E382" ca="1">IF($C382="","",SUM((Items=$C382)*(Unique&gt;1)*1))</f>
        <v/>
      </c>
      <c r="F382" t="str">
        <f t="array" aca="1" ref="F382" ca="1">IF($C382="","",SUM((Items=$C382)*(Unique=1)*1))</f>
        <v/>
      </c>
      <c r="G382" t="str">
        <f t="shared" ca="1" si="10"/>
        <v/>
      </c>
      <c r="H382" t="str">
        <f t="shared" ca="1" si="11"/>
        <v/>
      </c>
    </row>
    <row r="383" spans="3:8" x14ac:dyDescent="0.55000000000000004">
      <c r="C383" t="str">
        <f t="array" aca="1" ref="C383" ca="1">IF(ROW(377:377)&gt;$A$6,"",INDIRECT("'Model 1'!"&amp;TEXT(MIN(IF((Items&lt;&gt;"")*(COUNTIF($C$6:C382,Items)=0),ROW('Model 1'!$E$7:$E$105)*100+COLUMN('Model 1'!$E$6:$AR$6))),"R000C00"),FALSE))</f>
        <v/>
      </c>
      <c r="D383" t="str">
        <f t="array" aca="1" ref="D383" ca="1">IF($C383="","",SUM((Items=$C383)*1))</f>
        <v/>
      </c>
      <c r="E383" t="str">
        <f t="array" aca="1" ref="E383" ca="1">IF($C383="","",SUM((Items=$C383)*(Unique&gt;1)*1))</f>
        <v/>
      </c>
      <c r="F383" t="str">
        <f t="array" aca="1" ref="F383" ca="1">IF($C383="","",SUM((Items=$C383)*(Unique=1)*1))</f>
        <v/>
      </c>
      <c r="G383" t="str">
        <f t="shared" ca="1" si="10"/>
        <v/>
      </c>
      <c r="H383" t="str">
        <f t="shared" ca="1" si="11"/>
        <v/>
      </c>
    </row>
    <row r="384" spans="3:8" x14ac:dyDescent="0.55000000000000004">
      <c r="C384" t="str">
        <f t="array" aca="1" ref="C384" ca="1">IF(ROW(378:378)&gt;$A$6,"",INDIRECT("'Model 1'!"&amp;TEXT(MIN(IF((Items&lt;&gt;"")*(COUNTIF($C$6:C383,Items)=0),ROW('Model 1'!$E$7:$E$105)*100+COLUMN('Model 1'!$E$6:$AR$6))),"R000C00"),FALSE))</f>
        <v/>
      </c>
      <c r="D384" t="str">
        <f t="array" aca="1" ref="D384" ca="1">IF($C384="","",SUM((Items=$C384)*1))</f>
        <v/>
      </c>
      <c r="E384" t="str">
        <f t="array" aca="1" ref="E384" ca="1">IF($C384="","",SUM((Items=$C384)*(Unique&gt;1)*1))</f>
        <v/>
      </c>
      <c r="F384" t="str">
        <f t="array" aca="1" ref="F384" ca="1">IF($C384="","",SUM((Items=$C384)*(Unique=1)*1))</f>
        <v/>
      </c>
      <c r="G384" t="str">
        <f t="shared" ca="1" si="10"/>
        <v/>
      </c>
      <c r="H384" t="str">
        <f t="shared" ca="1" si="11"/>
        <v/>
      </c>
    </row>
    <row r="385" spans="3:8" x14ac:dyDescent="0.55000000000000004">
      <c r="C385" t="str">
        <f t="array" aca="1" ref="C385" ca="1">IF(ROW(379:379)&gt;$A$6,"",INDIRECT("'Model 1'!"&amp;TEXT(MIN(IF((Items&lt;&gt;"")*(COUNTIF($C$6:C384,Items)=0),ROW('Model 1'!$E$7:$E$105)*100+COLUMN('Model 1'!$E$6:$AR$6))),"R000C00"),FALSE))</f>
        <v/>
      </c>
      <c r="D385" t="str">
        <f t="array" aca="1" ref="D385" ca="1">IF($C385="","",SUM((Items=$C385)*1))</f>
        <v/>
      </c>
      <c r="E385" t="str">
        <f t="array" aca="1" ref="E385" ca="1">IF($C385="","",SUM((Items=$C385)*(Unique&gt;1)*1))</f>
        <v/>
      </c>
      <c r="F385" t="str">
        <f t="array" aca="1" ref="F385" ca="1">IF($C385="","",SUM((Items=$C385)*(Unique=1)*1))</f>
        <v/>
      </c>
      <c r="G385" t="str">
        <f t="shared" ca="1" si="10"/>
        <v/>
      </c>
      <c r="H385" t="str">
        <f t="shared" ca="1" si="11"/>
        <v/>
      </c>
    </row>
    <row r="386" spans="3:8" x14ac:dyDescent="0.55000000000000004">
      <c r="C386" t="str">
        <f t="array" aca="1" ref="C386" ca="1">IF(ROW(380:380)&gt;$A$6,"",INDIRECT("'Model 1'!"&amp;TEXT(MIN(IF((Items&lt;&gt;"")*(COUNTIF($C$6:C385,Items)=0),ROW('Model 1'!$E$7:$E$105)*100+COLUMN('Model 1'!$E$6:$AR$6))),"R000C00"),FALSE))</f>
        <v/>
      </c>
      <c r="D386" t="str">
        <f t="array" aca="1" ref="D386" ca="1">IF($C386="","",SUM((Items=$C386)*1))</f>
        <v/>
      </c>
      <c r="E386" t="str">
        <f t="array" aca="1" ref="E386" ca="1">IF($C386="","",SUM((Items=$C386)*(Unique&gt;1)*1))</f>
        <v/>
      </c>
      <c r="F386" t="str">
        <f t="array" aca="1" ref="F386" ca="1">IF($C386="","",SUM((Items=$C386)*(Unique=1)*1))</f>
        <v/>
      </c>
      <c r="G386" t="str">
        <f t="shared" ca="1" si="10"/>
        <v/>
      </c>
      <c r="H386" t="str">
        <f t="shared" ca="1" si="11"/>
        <v/>
      </c>
    </row>
    <row r="387" spans="3:8" x14ac:dyDescent="0.55000000000000004">
      <c r="C387" t="str">
        <f t="array" aca="1" ref="C387" ca="1">IF(ROW(381:381)&gt;$A$6,"",INDIRECT("'Model 1'!"&amp;TEXT(MIN(IF((Items&lt;&gt;"")*(COUNTIF($C$6:C386,Items)=0),ROW('Model 1'!$E$7:$E$105)*100+COLUMN('Model 1'!$E$6:$AR$6))),"R000C00"),FALSE))</f>
        <v/>
      </c>
      <c r="D387" t="str">
        <f t="array" aca="1" ref="D387" ca="1">IF($C387="","",SUM((Items=$C387)*1))</f>
        <v/>
      </c>
      <c r="E387" t="str">
        <f t="array" aca="1" ref="E387" ca="1">IF($C387="","",SUM((Items=$C387)*(Unique&gt;1)*1))</f>
        <v/>
      </c>
      <c r="F387" t="str">
        <f t="array" aca="1" ref="F387" ca="1">IF($C387="","",SUM((Items=$C387)*(Unique=1)*1))</f>
        <v/>
      </c>
      <c r="G387" t="str">
        <f t="shared" ca="1" si="10"/>
        <v/>
      </c>
      <c r="H387" t="str">
        <f t="shared" ca="1" si="11"/>
        <v/>
      </c>
    </row>
    <row r="388" spans="3:8" x14ac:dyDescent="0.55000000000000004">
      <c r="C388" t="str">
        <f t="array" aca="1" ref="C388" ca="1">IF(ROW(382:382)&gt;$A$6,"",INDIRECT("'Model 1'!"&amp;TEXT(MIN(IF((Items&lt;&gt;"")*(COUNTIF($C$6:C387,Items)=0),ROW('Model 1'!$E$7:$E$105)*100+COLUMN('Model 1'!$E$6:$AR$6))),"R000C00"),FALSE))</f>
        <v/>
      </c>
      <c r="D388" t="str">
        <f t="array" aca="1" ref="D388" ca="1">IF($C388="","",SUM((Items=$C388)*1))</f>
        <v/>
      </c>
      <c r="E388" t="str">
        <f t="array" aca="1" ref="E388" ca="1">IF($C388="","",SUM((Items=$C388)*(Unique&gt;1)*1))</f>
        <v/>
      </c>
      <c r="F388" t="str">
        <f t="array" aca="1" ref="F388" ca="1">IF($C388="","",SUM((Items=$C388)*(Unique=1)*1))</f>
        <v/>
      </c>
      <c r="G388" t="str">
        <f t="shared" ca="1" si="10"/>
        <v/>
      </c>
      <c r="H388" t="str">
        <f t="shared" ca="1" si="11"/>
        <v/>
      </c>
    </row>
    <row r="389" spans="3:8" x14ac:dyDescent="0.55000000000000004">
      <c r="C389" t="str">
        <f t="array" aca="1" ref="C389" ca="1">IF(ROW(383:383)&gt;$A$6,"",INDIRECT("'Model 1'!"&amp;TEXT(MIN(IF((Items&lt;&gt;"")*(COUNTIF($C$6:C388,Items)=0),ROW('Model 1'!$E$7:$E$105)*100+COLUMN('Model 1'!$E$6:$AR$6))),"R000C00"),FALSE))</f>
        <v/>
      </c>
      <c r="D389" t="str">
        <f t="array" aca="1" ref="D389" ca="1">IF($C389="","",SUM((Items=$C389)*1))</f>
        <v/>
      </c>
      <c r="E389" t="str">
        <f t="array" aca="1" ref="E389" ca="1">IF($C389="","",SUM((Items=$C389)*(Unique&gt;1)*1))</f>
        <v/>
      </c>
      <c r="F389" t="str">
        <f t="array" aca="1" ref="F389" ca="1">IF($C389="","",SUM((Items=$C389)*(Unique=1)*1))</f>
        <v/>
      </c>
      <c r="G389" t="str">
        <f t="shared" ca="1" si="10"/>
        <v/>
      </c>
      <c r="H389" t="str">
        <f t="shared" ca="1" si="11"/>
        <v/>
      </c>
    </row>
    <row r="390" spans="3:8" x14ac:dyDescent="0.55000000000000004">
      <c r="C390" t="str">
        <f t="array" aca="1" ref="C390" ca="1">IF(ROW(384:384)&gt;$A$6,"",INDIRECT("'Model 1'!"&amp;TEXT(MIN(IF((Items&lt;&gt;"")*(COUNTIF($C$6:C389,Items)=0),ROW('Model 1'!$E$7:$E$105)*100+COLUMN('Model 1'!$E$6:$AR$6))),"R000C00"),FALSE))</f>
        <v/>
      </c>
      <c r="D390" t="str">
        <f t="array" aca="1" ref="D390" ca="1">IF($C390="","",SUM((Items=$C390)*1))</f>
        <v/>
      </c>
      <c r="E390" t="str">
        <f t="array" aca="1" ref="E390" ca="1">IF($C390="","",SUM((Items=$C390)*(Unique&gt;1)*1))</f>
        <v/>
      </c>
      <c r="F390" t="str">
        <f t="array" aca="1" ref="F390" ca="1">IF($C390="","",SUM((Items=$C390)*(Unique=1)*1))</f>
        <v/>
      </c>
      <c r="G390" t="str">
        <f t="shared" ca="1" si="10"/>
        <v/>
      </c>
      <c r="H390" t="str">
        <f t="shared" ca="1" si="11"/>
        <v/>
      </c>
    </row>
    <row r="391" spans="3:8" x14ac:dyDescent="0.55000000000000004">
      <c r="C391" t="str">
        <f t="array" aca="1" ref="C391" ca="1">IF(ROW(385:385)&gt;$A$6,"",INDIRECT("'Model 1'!"&amp;TEXT(MIN(IF((Items&lt;&gt;"")*(COUNTIF($C$6:C390,Items)=0),ROW('Model 1'!$E$7:$E$105)*100+COLUMN('Model 1'!$E$6:$AR$6))),"R000C00"),FALSE))</f>
        <v/>
      </c>
      <c r="D391" t="str">
        <f t="array" aca="1" ref="D391" ca="1">IF($C391="","",SUM((Items=$C391)*1))</f>
        <v/>
      </c>
      <c r="E391" t="str">
        <f t="array" aca="1" ref="E391" ca="1">IF($C391="","",SUM((Items=$C391)*(Unique&gt;1)*1))</f>
        <v/>
      </c>
      <c r="F391" t="str">
        <f t="array" aca="1" ref="F391" ca="1">IF($C391="","",SUM((Items=$C391)*(Unique=1)*1))</f>
        <v/>
      </c>
      <c r="G391" t="str">
        <f t="shared" ref="G391:G454" ca="1" si="12">IF(D391="","",INDEX(manufacturer_name,MATCH($C391,Part_number,0)))</f>
        <v/>
      </c>
      <c r="H391" t="str">
        <f t="shared" ref="H391:H454" ca="1" si="13">IF(C391="","",INDEX(categories,MATCH($C391,Part_number,0)))</f>
        <v/>
      </c>
    </row>
    <row r="392" spans="3:8" x14ac:dyDescent="0.55000000000000004">
      <c r="C392" t="str">
        <f t="array" aca="1" ref="C392" ca="1">IF(ROW(386:386)&gt;$A$6,"",INDIRECT("'Model 1'!"&amp;TEXT(MIN(IF((Items&lt;&gt;"")*(COUNTIF($C$6:C391,Items)=0),ROW('Model 1'!$E$7:$E$105)*100+COLUMN('Model 1'!$E$6:$AR$6))),"R000C00"),FALSE))</f>
        <v/>
      </c>
      <c r="D392" t="str">
        <f t="array" aca="1" ref="D392" ca="1">IF($C392="","",SUM((Items=$C392)*1))</f>
        <v/>
      </c>
      <c r="E392" t="str">
        <f t="array" aca="1" ref="E392" ca="1">IF($C392="","",SUM((Items=$C392)*(Unique&gt;1)*1))</f>
        <v/>
      </c>
      <c r="F392" t="str">
        <f t="array" aca="1" ref="F392" ca="1">IF($C392="","",SUM((Items=$C392)*(Unique=1)*1))</f>
        <v/>
      </c>
      <c r="G392" t="str">
        <f t="shared" ca="1" si="12"/>
        <v/>
      </c>
      <c r="H392" t="str">
        <f t="shared" ca="1" si="13"/>
        <v/>
      </c>
    </row>
    <row r="393" spans="3:8" x14ac:dyDescent="0.55000000000000004">
      <c r="C393" t="str">
        <f t="array" aca="1" ref="C393" ca="1">IF(ROW(387:387)&gt;$A$6,"",INDIRECT("'Model 1'!"&amp;TEXT(MIN(IF((Items&lt;&gt;"")*(COUNTIF($C$6:C392,Items)=0),ROW('Model 1'!$E$7:$E$105)*100+COLUMN('Model 1'!$E$6:$AR$6))),"R000C00"),FALSE))</f>
        <v/>
      </c>
      <c r="D393" t="str">
        <f t="array" aca="1" ref="D393" ca="1">IF($C393="","",SUM((Items=$C393)*1))</f>
        <v/>
      </c>
      <c r="E393" t="str">
        <f t="array" aca="1" ref="E393" ca="1">IF($C393="","",SUM((Items=$C393)*(Unique&gt;1)*1))</f>
        <v/>
      </c>
      <c r="F393" t="str">
        <f t="array" aca="1" ref="F393" ca="1">IF($C393="","",SUM((Items=$C393)*(Unique=1)*1))</f>
        <v/>
      </c>
      <c r="G393" t="str">
        <f t="shared" ca="1" si="12"/>
        <v/>
      </c>
      <c r="H393" t="str">
        <f t="shared" ca="1" si="13"/>
        <v/>
      </c>
    </row>
    <row r="394" spans="3:8" x14ac:dyDescent="0.55000000000000004">
      <c r="C394" t="str">
        <f t="array" aca="1" ref="C394" ca="1">IF(ROW(388:388)&gt;$A$6,"",INDIRECT("'Model 1'!"&amp;TEXT(MIN(IF((Items&lt;&gt;"")*(COUNTIF($C$6:C393,Items)=0),ROW('Model 1'!$E$7:$E$105)*100+COLUMN('Model 1'!$E$6:$AR$6))),"R000C00"),FALSE))</f>
        <v/>
      </c>
      <c r="D394" t="str">
        <f t="array" aca="1" ref="D394" ca="1">IF($C394="","",SUM((Items=$C394)*1))</f>
        <v/>
      </c>
      <c r="E394" t="str">
        <f t="array" aca="1" ref="E394" ca="1">IF($C394="","",SUM((Items=$C394)*(Unique&gt;1)*1))</f>
        <v/>
      </c>
      <c r="F394" t="str">
        <f t="array" aca="1" ref="F394" ca="1">IF($C394="","",SUM((Items=$C394)*(Unique=1)*1))</f>
        <v/>
      </c>
      <c r="G394" t="str">
        <f t="shared" ca="1" si="12"/>
        <v/>
      </c>
      <c r="H394" t="str">
        <f t="shared" ca="1" si="13"/>
        <v/>
      </c>
    </row>
    <row r="395" spans="3:8" x14ac:dyDescent="0.55000000000000004">
      <c r="C395" t="str">
        <f t="array" aca="1" ref="C395" ca="1">IF(ROW(389:389)&gt;$A$6,"",INDIRECT("'Model 1'!"&amp;TEXT(MIN(IF((Items&lt;&gt;"")*(COUNTIF($C$6:C394,Items)=0),ROW('Model 1'!$E$7:$E$105)*100+COLUMN('Model 1'!$E$6:$AR$6))),"R000C00"),FALSE))</f>
        <v/>
      </c>
      <c r="D395" t="str">
        <f t="array" aca="1" ref="D395" ca="1">IF($C395="","",SUM((Items=$C395)*1))</f>
        <v/>
      </c>
      <c r="E395" t="str">
        <f t="array" aca="1" ref="E395" ca="1">IF($C395="","",SUM((Items=$C395)*(Unique&gt;1)*1))</f>
        <v/>
      </c>
      <c r="F395" t="str">
        <f t="array" aca="1" ref="F395" ca="1">IF($C395="","",SUM((Items=$C395)*(Unique=1)*1))</f>
        <v/>
      </c>
      <c r="G395" t="str">
        <f t="shared" ca="1" si="12"/>
        <v/>
      </c>
      <c r="H395" t="str">
        <f t="shared" ca="1" si="13"/>
        <v/>
      </c>
    </row>
    <row r="396" spans="3:8" x14ac:dyDescent="0.55000000000000004">
      <c r="C396" t="str">
        <f t="array" aca="1" ref="C396" ca="1">IF(ROW(390:390)&gt;$A$6,"",INDIRECT("'Model 1'!"&amp;TEXT(MIN(IF((Items&lt;&gt;"")*(COUNTIF($C$6:C395,Items)=0),ROW('Model 1'!$E$7:$E$105)*100+COLUMN('Model 1'!$E$6:$AR$6))),"R000C00"),FALSE))</f>
        <v/>
      </c>
      <c r="D396" t="str">
        <f t="array" aca="1" ref="D396" ca="1">IF($C396="","",SUM((Items=$C396)*1))</f>
        <v/>
      </c>
      <c r="E396" t="str">
        <f t="array" aca="1" ref="E396" ca="1">IF($C396="","",SUM((Items=$C396)*(Unique&gt;1)*1))</f>
        <v/>
      </c>
      <c r="F396" t="str">
        <f t="array" aca="1" ref="F396" ca="1">IF($C396="","",SUM((Items=$C396)*(Unique=1)*1))</f>
        <v/>
      </c>
      <c r="G396" t="str">
        <f t="shared" ca="1" si="12"/>
        <v/>
      </c>
      <c r="H396" t="str">
        <f t="shared" ca="1" si="13"/>
        <v/>
      </c>
    </row>
    <row r="397" spans="3:8" x14ac:dyDescent="0.55000000000000004">
      <c r="C397" t="str">
        <f t="array" aca="1" ref="C397" ca="1">IF(ROW(391:391)&gt;$A$6,"",INDIRECT("'Model 1'!"&amp;TEXT(MIN(IF((Items&lt;&gt;"")*(COUNTIF($C$6:C396,Items)=0),ROW('Model 1'!$E$7:$E$105)*100+COLUMN('Model 1'!$E$6:$AR$6))),"R000C00"),FALSE))</f>
        <v/>
      </c>
      <c r="D397" t="str">
        <f t="array" aca="1" ref="D397" ca="1">IF($C397="","",SUM((Items=$C397)*1))</f>
        <v/>
      </c>
      <c r="E397" t="str">
        <f t="array" aca="1" ref="E397" ca="1">IF($C397="","",SUM((Items=$C397)*(Unique&gt;1)*1))</f>
        <v/>
      </c>
      <c r="F397" t="str">
        <f t="array" aca="1" ref="F397" ca="1">IF($C397="","",SUM((Items=$C397)*(Unique=1)*1))</f>
        <v/>
      </c>
      <c r="G397" t="str">
        <f t="shared" ca="1" si="12"/>
        <v/>
      </c>
      <c r="H397" t="str">
        <f t="shared" ca="1" si="13"/>
        <v/>
      </c>
    </row>
    <row r="398" spans="3:8" x14ac:dyDescent="0.55000000000000004">
      <c r="C398" t="str">
        <f t="array" aca="1" ref="C398" ca="1">IF(ROW(392:392)&gt;$A$6,"",INDIRECT("'Model 1'!"&amp;TEXT(MIN(IF((Items&lt;&gt;"")*(COUNTIF($C$6:C397,Items)=0),ROW('Model 1'!$E$7:$E$105)*100+COLUMN('Model 1'!$E$6:$AR$6))),"R000C00"),FALSE))</f>
        <v/>
      </c>
      <c r="D398" t="str">
        <f t="array" aca="1" ref="D398" ca="1">IF($C398="","",SUM((Items=$C398)*1))</f>
        <v/>
      </c>
      <c r="E398" t="str">
        <f t="array" aca="1" ref="E398" ca="1">IF($C398="","",SUM((Items=$C398)*(Unique&gt;1)*1))</f>
        <v/>
      </c>
      <c r="F398" t="str">
        <f t="array" aca="1" ref="F398" ca="1">IF($C398="","",SUM((Items=$C398)*(Unique=1)*1))</f>
        <v/>
      </c>
      <c r="G398" t="str">
        <f t="shared" ca="1" si="12"/>
        <v/>
      </c>
      <c r="H398" t="str">
        <f t="shared" ca="1" si="13"/>
        <v/>
      </c>
    </row>
    <row r="399" spans="3:8" x14ac:dyDescent="0.55000000000000004">
      <c r="C399" t="str">
        <f t="array" aca="1" ref="C399" ca="1">IF(ROW(393:393)&gt;$A$6,"",INDIRECT("'Model 1'!"&amp;TEXT(MIN(IF((Items&lt;&gt;"")*(COUNTIF($C$6:C398,Items)=0),ROW('Model 1'!$E$7:$E$105)*100+COLUMN('Model 1'!$E$6:$AR$6))),"R000C00"),FALSE))</f>
        <v/>
      </c>
      <c r="D399" t="str">
        <f t="array" aca="1" ref="D399" ca="1">IF($C399="","",SUM((Items=$C399)*1))</f>
        <v/>
      </c>
      <c r="E399" t="str">
        <f t="array" aca="1" ref="E399" ca="1">IF($C399="","",SUM((Items=$C399)*(Unique&gt;1)*1))</f>
        <v/>
      </c>
      <c r="F399" t="str">
        <f t="array" aca="1" ref="F399" ca="1">IF($C399="","",SUM((Items=$C399)*(Unique=1)*1))</f>
        <v/>
      </c>
      <c r="G399" t="str">
        <f t="shared" ca="1" si="12"/>
        <v/>
      </c>
      <c r="H399" t="str">
        <f t="shared" ca="1" si="13"/>
        <v/>
      </c>
    </row>
    <row r="400" spans="3:8" x14ac:dyDescent="0.55000000000000004">
      <c r="C400" t="str">
        <f t="array" aca="1" ref="C400" ca="1">IF(ROW(394:394)&gt;$A$6,"",INDIRECT("'Model 1'!"&amp;TEXT(MIN(IF((Items&lt;&gt;"")*(COUNTIF($C$6:C399,Items)=0),ROW('Model 1'!$E$7:$E$105)*100+COLUMN('Model 1'!$E$6:$AR$6))),"R000C00"),FALSE))</f>
        <v/>
      </c>
      <c r="D400" t="str">
        <f t="array" aca="1" ref="D400" ca="1">IF($C400="","",SUM((Items=$C400)*1))</f>
        <v/>
      </c>
      <c r="E400" t="str">
        <f t="array" aca="1" ref="E400" ca="1">IF($C400="","",SUM((Items=$C400)*(Unique&gt;1)*1))</f>
        <v/>
      </c>
      <c r="F400" t="str">
        <f t="array" aca="1" ref="F400" ca="1">IF($C400="","",SUM((Items=$C400)*(Unique=1)*1))</f>
        <v/>
      </c>
      <c r="G400" t="str">
        <f t="shared" ca="1" si="12"/>
        <v/>
      </c>
      <c r="H400" t="str">
        <f t="shared" ca="1" si="13"/>
        <v/>
      </c>
    </row>
    <row r="401" spans="3:8" x14ac:dyDescent="0.55000000000000004">
      <c r="C401" t="str">
        <f t="array" aca="1" ref="C401" ca="1">IF(ROW(395:395)&gt;$A$6,"",INDIRECT("'Model 1'!"&amp;TEXT(MIN(IF((Items&lt;&gt;"")*(COUNTIF($C$6:C400,Items)=0),ROW('Model 1'!$E$7:$E$105)*100+COLUMN('Model 1'!$E$6:$AR$6))),"R000C00"),FALSE))</f>
        <v/>
      </c>
      <c r="D401" t="str">
        <f t="array" aca="1" ref="D401" ca="1">IF($C401="","",SUM((Items=$C401)*1))</f>
        <v/>
      </c>
      <c r="E401" t="str">
        <f t="array" aca="1" ref="E401" ca="1">IF($C401="","",SUM((Items=$C401)*(Unique&gt;1)*1))</f>
        <v/>
      </c>
      <c r="F401" t="str">
        <f t="array" aca="1" ref="F401" ca="1">IF($C401="","",SUM((Items=$C401)*(Unique=1)*1))</f>
        <v/>
      </c>
      <c r="G401" t="str">
        <f t="shared" ca="1" si="12"/>
        <v/>
      </c>
      <c r="H401" t="str">
        <f t="shared" ca="1" si="13"/>
        <v/>
      </c>
    </row>
    <row r="402" spans="3:8" x14ac:dyDescent="0.55000000000000004">
      <c r="C402" t="str">
        <f t="array" aca="1" ref="C402" ca="1">IF(ROW(396:396)&gt;$A$6,"",INDIRECT("'Model 1'!"&amp;TEXT(MIN(IF((Items&lt;&gt;"")*(COUNTIF($C$6:C401,Items)=0),ROW('Model 1'!$E$7:$E$105)*100+COLUMN('Model 1'!$E$6:$AR$6))),"R000C00"),FALSE))</f>
        <v/>
      </c>
      <c r="D402" t="str">
        <f t="array" aca="1" ref="D402" ca="1">IF($C402="","",SUM((Items=$C402)*1))</f>
        <v/>
      </c>
      <c r="E402" t="str">
        <f t="array" aca="1" ref="E402" ca="1">IF($C402="","",SUM((Items=$C402)*(Unique&gt;1)*1))</f>
        <v/>
      </c>
      <c r="F402" t="str">
        <f t="array" aca="1" ref="F402" ca="1">IF($C402="","",SUM((Items=$C402)*(Unique=1)*1))</f>
        <v/>
      </c>
      <c r="G402" t="str">
        <f t="shared" ca="1" si="12"/>
        <v/>
      </c>
      <c r="H402" t="str">
        <f t="shared" ca="1" si="13"/>
        <v/>
      </c>
    </row>
    <row r="403" spans="3:8" x14ac:dyDescent="0.55000000000000004">
      <c r="C403" t="str">
        <f t="array" aca="1" ref="C403" ca="1">IF(ROW(397:397)&gt;$A$6,"",INDIRECT("'Model 1'!"&amp;TEXT(MIN(IF((Items&lt;&gt;"")*(COUNTIF($C$6:C402,Items)=0),ROW('Model 1'!$E$7:$E$105)*100+COLUMN('Model 1'!$E$6:$AR$6))),"R000C00"),FALSE))</f>
        <v/>
      </c>
      <c r="D403" t="str">
        <f t="array" aca="1" ref="D403" ca="1">IF($C403="","",SUM((Items=$C403)*1))</f>
        <v/>
      </c>
      <c r="E403" t="str">
        <f t="array" aca="1" ref="E403" ca="1">IF($C403="","",SUM((Items=$C403)*(Unique&gt;1)*1))</f>
        <v/>
      </c>
      <c r="F403" t="str">
        <f t="array" aca="1" ref="F403" ca="1">IF($C403="","",SUM((Items=$C403)*(Unique=1)*1))</f>
        <v/>
      </c>
      <c r="G403" t="str">
        <f t="shared" ca="1" si="12"/>
        <v/>
      </c>
      <c r="H403" t="str">
        <f t="shared" ca="1" si="13"/>
        <v/>
      </c>
    </row>
    <row r="404" spans="3:8" x14ac:dyDescent="0.55000000000000004">
      <c r="C404" t="str">
        <f t="array" aca="1" ref="C404" ca="1">IF(ROW(398:398)&gt;$A$6,"",INDIRECT("'Model 1'!"&amp;TEXT(MIN(IF((Items&lt;&gt;"")*(COUNTIF($C$6:C403,Items)=0),ROW('Model 1'!$E$7:$E$105)*100+COLUMN('Model 1'!$E$6:$AR$6))),"R000C00"),FALSE))</f>
        <v/>
      </c>
      <c r="D404" t="str">
        <f t="array" aca="1" ref="D404" ca="1">IF($C404="","",SUM((Items=$C404)*1))</f>
        <v/>
      </c>
      <c r="E404" t="str">
        <f t="array" aca="1" ref="E404" ca="1">IF($C404="","",SUM((Items=$C404)*(Unique&gt;1)*1))</f>
        <v/>
      </c>
      <c r="F404" t="str">
        <f t="array" aca="1" ref="F404" ca="1">IF($C404="","",SUM((Items=$C404)*(Unique=1)*1))</f>
        <v/>
      </c>
      <c r="G404" t="str">
        <f t="shared" ca="1" si="12"/>
        <v/>
      </c>
      <c r="H404" t="str">
        <f t="shared" ca="1" si="13"/>
        <v/>
      </c>
    </row>
    <row r="405" spans="3:8" x14ac:dyDescent="0.55000000000000004">
      <c r="C405" t="str">
        <f t="array" aca="1" ref="C405" ca="1">IF(ROW(399:399)&gt;$A$6,"",INDIRECT("'Model 1'!"&amp;TEXT(MIN(IF((Items&lt;&gt;"")*(COUNTIF($C$6:C404,Items)=0),ROW('Model 1'!$E$7:$E$105)*100+COLUMN('Model 1'!$E$6:$AR$6))),"R000C00"),FALSE))</f>
        <v/>
      </c>
      <c r="D405" t="str">
        <f t="array" aca="1" ref="D405" ca="1">IF($C405="","",SUM((Items=$C405)*1))</f>
        <v/>
      </c>
      <c r="E405" t="str">
        <f t="array" aca="1" ref="E405" ca="1">IF($C405="","",SUM((Items=$C405)*(Unique&gt;1)*1))</f>
        <v/>
      </c>
      <c r="F405" t="str">
        <f t="array" aca="1" ref="F405" ca="1">IF($C405="","",SUM((Items=$C405)*(Unique=1)*1))</f>
        <v/>
      </c>
      <c r="G405" t="str">
        <f t="shared" ca="1" si="12"/>
        <v/>
      </c>
      <c r="H405" t="str">
        <f t="shared" ca="1" si="13"/>
        <v/>
      </c>
    </row>
    <row r="406" spans="3:8" x14ac:dyDescent="0.55000000000000004">
      <c r="C406" t="str">
        <f t="array" aca="1" ref="C406" ca="1">IF(ROW(400:400)&gt;$A$6,"",INDIRECT("'Model 1'!"&amp;TEXT(MIN(IF((Items&lt;&gt;"")*(COUNTIF($C$6:C405,Items)=0),ROW('Model 1'!$E$7:$E$105)*100+COLUMN('Model 1'!$E$6:$AR$6))),"R000C00"),FALSE))</f>
        <v/>
      </c>
      <c r="D406" t="str">
        <f t="array" aca="1" ref="D406" ca="1">IF($C406="","",SUM((Items=$C406)*1))</f>
        <v/>
      </c>
      <c r="E406" t="str">
        <f t="array" aca="1" ref="E406" ca="1">IF($C406="","",SUM((Items=$C406)*(Unique&gt;1)*1))</f>
        <v/>
      </c>
      <c r="F406" t="str">
        <f t="array" aca="1" ref="F406" ca="1">IF($C406="","",SUM((Items=$C406)*(Unique=1)*1))</f>
        <v/>
      </c>
      <c r="G406" t="str">
        <f t="shared" ca="1" si="12"/>
        <v/>
      </c>
      <c r="H406" t="str">
        <f t="shared" ca="1" si="13"/>
        <v/>
      </c>
    </row>
    <row r="407" spans="3:8" x14ac:dyDescent="0.55000000000000004">
      <c r="C407" t="str">
        <f t="array" aca="1" ref="C407" ca="1">IF(ROW(401:401)&gt;$A$6,"",INDIRECT("'Model 1'!"&amp;TEXT(MIN(IF((Items&lt;&gt;"")*(COUNTIF($C$6:C406,Items)=0),ROW('Model 1'!$E$7:$E$105)*100+COLUMN('Model 1'!$E$6:$AR$6))),"R000C00"),FALSE))</f>
        <v/>
      </c>
      <c r="D407" t="str">
        <f t="array" aca="1" ref="D407" ca="1">IF($C407="","",SUM((Items=$C407)*1))</f>
        <v/>
      </c>
      <c r="E407" t="str">
        <f t="array" aca="1" ref="E407" ca="1">IF($C407="","",SUM((Items=$C407)*(Unique&gt;1)*1))</f>
        <v/>
      </c>
      <c r="F407" t="str">
        <f t="array" aca="1" ref="F407" ca="1">IF($C407="","",SUM((Items=$C407)*(Unique=1)*1))</f>
        <v/>
      </c>
      <c r="G407" t="str">
        <f t="shared" ca="1" si="12"/>
        <v/>
      </c>
      <c r="H407" t="str">
        <f t="shared" ca="1" si="13"/>
        <v/>
      </c>
    </row>
    <row r="408" spans="3:8" x14ac:dyDescent="0.55000000000000004">
      <c r="C408" t="str">
        <f t="array" aca="1" ref="C408" ca="1">IF(ROW(402:402)&gt;$A$6,"",INDIRECT("'Model 1'!"&amp;TEXT(MIN(IF((Items&lt;&gt;"")*(COUNTIF($C$6:C407,Items)=0),ROW('Model 1'!$E$7:$E$105)*100+COLUMN('Model 1'!$E$6:$AR$6))),"R000C00"),FALSE))</f>
        <v/>
      </c>
      <c r="D408" t="str">
        <f t="array" aca="1" ref="D408" ca="1">IF($C408="","",SUM((Items=$C408)*1))</f>
        <v/>
      </c>
      <c r="E408" t="str">
        <f t="array" aca="1" ref="E408" ca="1">IF($C408="","",SUM((Items=$C408)*(Unique&gt;1)*1))</f>
        <v/>
      </c>
      <c r="F408" t="str">
        <f t="array" aca="1" ref="F408" ca="1">IF($C408="","",SUM((Items=$C408)*(Unique=1)*1))</f>
        <v/>
      </c>
      <c r="G408" t="str">
        <f t="shared" ca="1" si="12"/>
        <v/>
      </c>
      <c r="H408" t="str">
        <f t="shared" ca="1" si="13"/>
        <v/>
      </c>
    </row>
    <row r="409" spans="3:8" x14ac:dyDescent="0.55000000000000004">
      <c r="C409" t="str">
        <f t="array" aca="1" ref="C409" ca="1">IF(ROW(403:403)&gt;$A$6,"",INDIRECT("'Model 1'!"&amp;TEXT(MIN(IF((Items&lt;&gt;"")*(COUNTIF($C$6:C408,Items)=0),ROW('Model 1'!$E$7:$E$105)*100+COLUMN('Model 1'!$E$6:$AR$6))),"R000C00"),FALSE))</f>
        <v/>
      </c>
      <c r="D409" t="str">
        <f t="array" aca="1" ref="D409" ca="1">IF($C409="","",SUM((Items=$C409)*1))</f>
        <v/>
      </c>
      <c r="E409" t="str">
        <f t="array" aca="1" ref="E409" ca="1">IF($C409="","",SUM((Items=$C409)*(Unique&gt;1)*1))</f>
        <v/>
      </c>
      <c r="F409" t="str">
        <f t="array" aca="1" ref="F409" ca="1">IF($C409="","",SUM((Items=$C409)*(Unique=1)*1))</f>
        <v/>
      </c>
      <c r="G409" t="str">
        <f t="shared" ca="1" si="12"/>
        <v/>
      </c>
      <c r="H409" t="str">
        <f t="shared" ca="1" si="13"/>
        <v/>
      </c>
    </row>
    <row r="410" spans="3:8" x14ac:dyDescent="0.55000000000000004">
      <c r="C410" t="str">
        <f t="array" aca="1" ref="C410" ca="1">IF(ROW(404:404)&gt;$A$6,"",INDIRECT("'Model 1'!"&amp;TEXT(MIN(IF((Items&lt;&gt;"")*(COUNTIF($C$6:C409,Items)=0),ROW('Model 1'!$E$7:$E$105)*100+COLUMN('Model 1'!$E$6:$AR$6))),"R000C00"),FALSE))</f>
        <v/>
      </c>
      <c r="D410" t="str">
        <f t="array" aca="1" ref="D410" ca="1">IF($C410="","",SUM((Items=$C410)*1))</f>
        <v/>
      </c>
      <c r="E410" t="str">
        <f t="array" aca="1" ref="E410" ca="1">IF($C410="","",SUM((Items=$C410)*(Unique&gt;1)*1))</f>
        <v/>
      </c>
      <c r="F410" t="str">
        <f t="array" aca="1" ref="F410" ca="1">IF($C410="","",SUM((Items=$C410)*(Unique=1)*1))</f>
        <v/>
      </c>
      <c r="G410" t="str">
        <f t="shared" ca="1" si="12"/>
        <v/>
      </c>
      <c r="H410" t="str">
        <f t="shared" ca="1" si="13"/>
        <v/>
      </c>
    </row>
    <row r="411" spans="3:8" x14ac:dyDescent="0.55000000000000004">
      <c r="C411" t="str">
        <f t="array" aca="1" ref="C411" ca="1">IF(ROW(405:405)&gt;$A$6,"",INDIRECT("'Model 1'!"&amp;TEXT(MIN(IF((Items&lt;&gt;"")*(COUNTIF($C$6:C410,Items)=0),ROW('Model 1'!$E$7:$E$105)*100+COLUMN('Model 1'!$E$6:$AR$6))),"R000C00"),FALSE))</f>
        <v/>
      </c>
      <c r="D411" t="str">
        <f t="array" aca="1" ref="D411" ca="1">IF($C411="","",SUM((Items=$C411)*1))</f>
        <v/>
      </c>
      <c r="E411" t="str">
        <f t="array" aca="1" ref="E411" ca="1">IF($C411="","",SUM((Items=$C411)*(Unique&gt;1)*1))</f>
        <v/>
      </c>
      <c r="F411" t="str">
        <f t="array" aca="1" ref="F411" ca="1">IF($C411="","",SUM((Items=$C411)*(Unique=1)*1))</f>
        <v/>
      </c>
      <c r="G411" t="str">
        <f t="shared" ca="1" si="12"/>
        <v/>
      </c>
      <c r="H411" t="str">
        <f t="shared" ca="1" si="13"/>
        <v/>
      </c>
    </row>
    <row r="412" spans="3:8" x14ac:dyDescent="0.55000000000000004">
      <c r="C412" t="str">
        <f t="array" aca="1" ref="C412" ca="1">IF(ROW(406:406)&gt;$A$6,"",INDIRECT("'Model 1'!"&amp;TEXT(MIN(IF((Items&lt;&gt;"")*(COUNTIF($C$6:C411,Items)=0),ROW('Model 1'!$E$7:$E$105)*100+COLUMN('Model 1'!$E$6:$AR$6))),"R000C00"),FALSE))</f>
        <v/>
      </c>
      <c r="D412" t="str">
        <f t="array" aca="1" ref="D412" ca="1">IF($C412="","",SUM((Items=$C412)*1))</f>
        <v/>
      </c>
      <c r="E412" t="str">
        <f t="array" aca="1" ref="E412" ca="1">IF($C412="","",SUM((Items=$C412)*(Unique&gt;1)*1))</f>
        <v/>
      </c>
      <c r="F412" t="str">
        <f t="array" aca="1" ref="F412" ca="1">IF($C412="","",SUM((Items=$C412)*(Unique=1)*1))</f>
        <v/>
      </c>
      <c r="G412" t="str">
        <f t="shared" ca="1" si="12"/>
        <v/>
      </c>
      <c r="H412" t="str">
        <f t="shared" ca="1" si="13"/>
        <v/>
      </c>
    </row>
    <row r="413" spans="3:8" x14ac:dyDescent="0.55000000000000004">
      <c r="C413" t="str">
        <f t="array" aca="1" ref="C413" ca="1">IF(ROW(407:407)&gt;$A$6,"",INDIRECT("'Model 1'!"&amp;TEXT(MIN(IF((Items&lt;&gt;"")*(COUNTIF($C$6:C412,Items)=0),ROW('Model 1'!$E$7:$E$105)*100+COLUMN('Model 1'!$E$6:$AR$6))),"R000C00"),FALSE))</f>
        <v/>
      </c>
      <c r="D413" t="str">
        <f t="array" aca="1" ref="D413" ca="1">IF($C413="","",SUM((Items=$C413)*1))</f>
        <v/>
      </c>
      <c r="E413" t="str">
        <f t="array" aca="1" ref="E413" ca="1">IF($C413="","",SUM((Items=$C413)*(Unique&gt;1)*1))</f>
        <v/>
      </c>
      <c r="F413" t="str">
        <f t="array" aca="1" ref="F413" ca="1">IF($C413="","",SUM((Items=$C413)*(Unique=1)*1))</f>
        <v/>
      </c>
      <c r="G413" t="str">
        <f t="shared" ca="1" si="12"/>
        <v/>
      </c>
      <c r="H413" t="str">
        <f t="shared" ca="1" si="13"/>
        <v/>
      </c>
    </row>
    <row r="414" spans="3:8" x14ac:dyDescent="0.55000000000000004">
      <c r="C414" t="str">
        <f t="array" aca="1" ref="C414" ca="1">IF(ROW(408:408)&gt;$A$6,"",INDIRECT("'Model 1'!"&amp;TEXT(MIN(IF((Items&lt;&gt;"")*(COUNTIF($C$6:C413,Items)=0),ROW('Model 1'!$E$7:$E$105)*100+COLUMN('Model 1'!$E$6:$AR$6))),"R000C00"),FALSE))</f>
        <v/>
      </c>
      <c r="D414" t="str">
        <f t="array" aca="1" ref="D414" ca="1">IF($C414="","",SUM((Items=$C414)*1))</f>
        <v/>
      </c>
      <c r="E414" t="str">
        <f t="array" aca="1" ref="E414" ca="1">IF($C414="","",SUM((Items=$C414)*(Unique&gt;1)*1))</f>
        <v/>
      </c>
      <c r="F414" t="str">
        <f t="array" aca="1" ref="F414" ca="1">IF($C414="","",SUM((Items=$C414)*(Unique=1)*1))</f>
        <v/>
      </c>
      <c r="G414" t="str">
        <f t="shared" ca="1" si="12"/>
        <v/>
      </c>
      <c r="H414" t="str">
        <f t="shared" ca="1" si="13"/>
        <v/>
      </c>
    </row>
    <row r="415" spans="3:8" x14ac:dyDescent="0.55000000000000004">
      <c r="C415" t="str">
        <f t="array" aca="1" ref="C415" ca="1">IF(ROW(409:409)&gt;$A$6,"",INDIRECT("'Model 1'!"&amp;TEXT(MIN(IF((Items&lt;&gt;"")*(COUNTIF($C$6:C414,Items)=0),ROW('Model 1'!$E$7:$E$105)*100+COLUMN('Model 1'!$E$6:$AR$6))),"R000C00"),FALSE))</f>
        <v/>
      </c>
      <c r="D415" t="str">
        <f t="array" aca="1" ref="D415" ca="1">IF($C415="","",SUM((Items=$C415)*1))</f>
        <v/>
      </c>
      <c r="E415" t="str">
        <f t="array" aca="1" ref="E415" ca="1">IF($C415="","",SUM((Items=$C415)*(Unique&gt;1)*1))</f>
        <v/>
      </c>
      <c r="F415" t="str">
        <f t="array" aca="1" ref="F415" ca="1">IF($C415="","",SUM((Items=$C415)*(Unique=1)*1))</f>
        <v/>
      </c>
      <c r="G415" t="str">
        <f t="shared" ca="1" si="12"/>
        <v/>
      </c>
      <c r="H415" t="str">
        <f t="shared" ca="1" si="13"/>
        <v/>
      </c>
    </row>
    <row r="416" spans="3:8" x14ac:dyDescent="0.55000000000000004">
      <c r="C416" t="str">
        <f t="array" aca="1" ref="C416" ca="1">IF(ROW(410:410)&gt;$A$6,"",INDIRECT("'Model 1'!"&amp;TEXT(MIN(IF((Items&lt;&gt;"")*(COUNTIF($C$6:C415,Items)=0),ROW('Model 1'!$E$7:$E$105)*100+COLUMN('Model 1'!$E$6:$AR$6))),"R000C00"),FALSE))</f>
        <v/>
      </c>
      <c r="D416" t="str">
        <f t="array" aca="1" ref="D416" ca="1">IF($C416="","",SUM((Items=$C416)*1))</f>
        <v/>
      </c>
      <c r="E416" t="str">
        <f t="array" aca="1" ref="E416" ca="1">IF($C416="","",SUM((Items=$C416)*(Unique&gt;1)*1))</f>
        <v/>
      </c>
      <c r="F416" t="str">
        <f t="array" aca="1" ref="F416" ca="1">IF($C416="","",SUM((Items=$C416)*(Unique=1)*1))</f>
        <v/>
      </c>
      <c r="G416" t="str">
        <f t="shared" ca="1" si="12"/>
        <v/>
      </c>
      <c r="H416" t="str">
        <f t="shared" ca="1" si="13"/>
        <v/>
      </c>
    </row>
    <row r="417" spans="3:8" x14ac:dyDescent="0.55000000000000004">
      <c r="C417" t="str">
        <f t="array" aca="1" ref="C417" ca="1">IF(ROW(411:411)&gt;$A$6,"",INDIRECT("'Model 1'!"&amp;TEXT(MIN(IF((Items&lt;&gt;"")*(COUNTIF($C$6:C416,Items)=0),ROW('Model 1'!$E$7:$E$105)*100+COLUMN('Model 1'!$E$6:$AR$6))),"R000C00"),FALSE))</f>
        <v/>
      </c>
      <c r="D417" t="str">
        <f t="array" aca="1" ref="D417" ca="1">IF($C417="","",SUM((Items=$C417)*1))</f>
        <v/>
      </c>
      <c r="E417" t="str">
        <f t="array" aca="1" ref="E417" ca="1">IF($C417="","",SUM((Items=$C417)*(Unique&gt;1)*1))</f>
        <v/>
      </c>
      <c r="F417" t="str">
        <f t="array" aca="1" ref="F417" ca="1">IF($C417="","",SUM((Items=$C417)*(Unique=1)*1))</f>
        <v/>
      </c>
      <c r="G417" t="str">
        <f t="shared" ca="1" si="12"/>
        <v/>
      </c>
      <c r="H417" t="str">
        <f t="shared" ca="1" si="13"/>
        <v/>
      </c>
    </row>
    <row r="418" spans="3:8" x14ac:dyDescent="0.55000000000000004">
      <c r="C418" t="str">
        <f t="array" aca="1" ref="C418" ca="1">IF(ROW(412:412)&gt;$A$6,"",INDIRECT("'Model 1'!"&amp;TEXT(MIN(IF((Items&lt;&gt;"")*(COUNTIF($C$6:C417,Items)=0),ROW('Model 1'!$E$7:$E$105)*100+COLUMN('Model 1'!$E$6:$AR$6))),"R000C00"),FALSE))</f>
        <v/>
      </c>
      <c r="D418" t="str">
        <f t="array" aca="1" ref="D418" ca="1">IF($C418="","",SUM((Items=$C418)*1))</f>
        <v/>
      </c>
      <c r="E418" t="str">
        <f t="array" aca="1" ref="E418" ca="1">IF($C418="","",SUM((Items=$C418)*(Unique&gt;1)*1))</f>
        <v/>
      </c>
      <c r="F418" t="str">
        <f t="array" aca="1" ref="F418" ca="1">IF($C418="","",SUM((Items=$C418)*(Unique=1)*1))</f>
        <v/>
      </c>
      <c r="G418" t="str">
        <f t="shared" ca="1" si="12"/>
        <v/>
      </c>
      <c r="H418" t="str">
        <f t="shared" ca="1" si="13"/>
        <v/>
      </c>
    </row>
    <row r="419" spans="3:8" x14ac:dyDescent="0.55000000000000004">
      <c r="C419" t="str">
        <f t="array" aca="1" ref="C419" ca="1">IF(ROW(413:413)&gt;$A$6,"",INDIRECT("'Model 1'!"&amp;TEXT(MIN(IF((Items&lt;&gt;"")*(COUNTIF($C$6:C418,Items)=0),ROW('Model 1'!$E$7:$E$105)*100+COLUMN('Model 1'!$E$6:$AR$6))),"R000C00"),FALSE))</f>
        <v/>
      </c>
      <c r="D419" t="str">
        <f t="array" aca="1" ref="D419" ca="1">IF($C419="","",SUM((Items=$C419)*1))</f>
        <v/>
      </c>
      <c r="E419" t="str">
        <f t="array" aca="1" ref="E419" ca="1">IF($C419="","",SUM((Items=$C419)*(Unique&gt;1)*1))</f>
        <v/>
      </c>
      <c r="F419" t="str">
        <f t="array" aca="1" ref="F419" ca="1">IF($C419="","",SUM((Items=$C419)*(Unique=1)*1))</f>
        <v/>
      </c>
      <c r="G419" t="str">
        <f t="shared" ca="1" si="12"/>
        <v/>
      </c>
      <c r="H419" t="str">
        <f t="shared" ca="1" si="13"/>
        <v/>
      </c>
    </row>
    <row r="420" spans="3:8" x14ac:dyDescent="0.55000000000000004">
      <c r="C420" t="str">
        <f t="array" aca="1" ref="C420" ca="1">IF(ROW(414:414)&gt;$A$6,"",INDIRECT("'Model 1'!"&amp;TEXT(MIN(IF((Items&lt;&gt;"")*(COUNTIF($C$6:C419,Items)=0),ROW('Model 1'!$E$7:$E$105)*100+COLUMN('Model 1'!$E$6:$AR$6))),"R000C00"),FALSE))</f>
        <v/>
      </c>
      <c r="D420" t="str">
        <f t="array" aca="1" ref="D420" ca="1">IF($C420="","",SUM((Items=$C420)*1))</f>
        <v/>
      </c>
      <c r="E420" t="str">
        <f t="array" aca="1" ref="E420" ca="1">IF($C420="","",SUM((Items=$C420)*(Unique&gt;1)*1))</f>
        <v/>
      </c>
      <c r="F420" t="str">
        <f t="array" aca="1" ref="F420" ca="1">IF($C420="","",SUM((Items=$C420)*(Unique=1)*1))</f>
        <v/>
      </c>
      <c r="G420" t="str">
        <f t="shared" ca="1" si="12"/>
        <v/>
      </c>
      <c r="H420" t="str">
        <f t="shared" ca="1" si="13"/>
        <v/>
      </c>
    </row>
    <row r="421" spans="3:8" x14ac:dyDescent="0.55000000000000004">
      <c r="C421" t="str">
        <f t="array" aca="1" ref="C421" ca="1">IF(ROW(415:415)&gt;$A$6,"",INDIRECT("'Model 1'!"&amp;TEXT(MIN(IF((Items&lt;&gt;"")*(COUNTIF($C$6:C420,Items)=0),ROW('Model 1'!$E$7:$E$105)*100+COLUMN('Model 1'!$E$6:$AR$6))),"R000C00"),FALSE))</f>
        <v/>
      </c>
      <c r="D421" t="str">
        <f t="array" aca="1" ref="D421" ca="1">IF($C421="","",SUM((Items=$C421)*1))</f>
        <v/>
      </c>
      <c r="E421" t="str">
        <f t="array" aca="1" ref="E421" ca="1">IF($C421="","",SUM((Items=$C421)*(Unique&gt;1)*1))</f>
        <v/>
      </c>
      <c r="F421" t="str">
        <f t="array" aca="1" ref="F421" ca="1">IF($C421="","",SUM((Items=$C421)*(Unique=1)*1))</f>
        <v/>
      </c>
      <c r="G421" t="str">
        <f t="shared" ca="1" si="12"/>
        <v/>
      </c>
      <c r="H421" t="str">
        <f t="shared" ca="1" si="13"/>
        <v/>
      </c>
    </row>
    <row r="422" spans="3:8" x14ac:dyDescent="0.55000000000000004">
      <c r="C422" t="str">
        <f t="array" aca="1" ref="C422" ca="1">IF(ROW(416:416)&gt;$A$6,"",INDIRECT("'Model 1'!"&amp;TEXT(MIN(IF((Items&lt;&gt;"")*(COUNTIF($C$6:C421,Items)=0),ROW('Model 1'!$E$7:$E$105)*100+COLUMN('Model 1'!$E$6:$AR$6))),"R000C00"),FALSE))</f>
        <v/>
      </c>
      <c r="D422" t="str">
        <f t="array" aca="1" ref="D422" ca="1">IF($C422="","",SUM((Items=$C422)*1))</f>
        <v/>
      </c>
      <c r="E422" t="str">
        <f t="array" aca="1" ref="E422" ca="1">IF($C422="","",SUM((Items=$C422)*(Unique&gt;1)*1))</f>
        <v/>
      </c>
      <c r="F422" t="str">
        <f t="array" aca="1" ref="F422" ca="1">IF($C422="","",SUM((Items=$C422)*(Unique=1)*1))</f>
        <v/>
      </c>
      <c r="G422" t="str">
        <f t="shared" ca="1" si="12"/>
        <v/>
      </c>
      <c r="H422" t="str">
        <f t="shared" ca="1" si="13"/>
        <v/>
      </c>
    </row>
    <row r="423" spans="3:8" x14ac:dyDescent="0.55000000000000004">
      <c r="C423" t="str">
        <f t="array" aca="1" ref="C423" ca="1">IF(ROW(417:417)&gt;$A$6,"",INDIRECT("'Model 1'!"&amp;TEXT(MIN(IF((Items&lt;&gt;"")*(COUNTIF($C$6:C422,Items)=0),ROW('Model 1'!$E$7:$E$105)*100+COLUMN('Model 1'!$E$6:$AR$6))),"R000C00"),FALSE))</f>
        <v/>
      </c>
      <c r="D423" t="str">
        <f t="array" aca="1" ref="D423" ca="1">IF($C423="","",SUM((Items=$C423)*1))</f>
        <v/>
      </c>
      <c r="E423" t="str">
        <f t="array" aca="1" ref="E423" ca="1">IF($C423="","",SUM((Items=$C423)*(Unique&gt;1)*1))</f>
        <v/>
      </c>
      <c r="F423" t="str">
        <f t="array" aca="1" ref="F423" ca="1">IF($C423="","",SUM((Items=$C423)*(Unique=1)*1))</f>
        <v/>
      </c>
      <c r="G423" t="str">
        <f t="shared" ca="1" si="12"/>
        <v/>
      </c>
      <c r="H423" t="str">
        <f t="shared" ca="1" si="13"/>
        <v/>
      </c>
    </row>
    <row r="424" spans="3:8" x14ac:dyDescent="0.55000000000000004">
      <c r="C424" t="str">
        <f t="array" aca="1" ref="C424" ca="1">IF(ROW(418:418)&gt;$A$6,"",INDIRECT("'Model 1'!"&amp;TEXT(MIN(IF((Items&lt;&gt;"")*(COUNTIF($C$6:C423,Items)=0),ROW('Model 1'!$E$7:$E$105)*100+COLUMN('Model 1'!$E$6:$AR$6))),"R000C00"),FALSE))</f>
        <v/>
      </c>
      <c r="D424" t="str">
        <f t="array" aca="1" ref="D424" ca="1">IF($C424="","",SUM((Items=$C424)*1))</f>
        <v/>
      </c>
      <c r="E424" t="str">
        <f t="array" aca="1" ref="E424" ca="1">IF($C424="","",SUM((Items=$C424)*(Unique&gt;1)*1))</f>
        <v/>
      </c>
      <c r="F424" t="str">
        <f t="array" aca="1" ref="F424" ca="1">IF($C424="","",SUM((Items=$C424)*(Unique=1)*1))</f>
        <v/>
      </c>
      <c r="G424" t="str">
        <f t="shared" ca="1" si="12"/>
        <v/>
      </c>
      <c r="H424" t="str">
        <f t="shared" ca="1" si="13"/>
        <v/>
      </c>
    </row>
    <row r="425" spans="3:8" x14ac:dyDescent="0.55000000000000004">
      <c r="C425" t="str">
        <f t="array" aca="1" ref="C425" ca="1">IF(ROW(419:419)&gt;$A$6,"",INDIRECT("'Model 1'!"&amp;TEXT(MIN(IF((Items&lt;&gt;"")*(COUNTIF($C$6:C424,Items)=0),ROW('Model 1'!$E$7:$E$105)*100+COLUMN('Model 1'!$E$6:$AR$6))),"R000C00"),FALSE))</f>
        <v/>
      </c>
      <c r="D425" t="str">
        <f t="array" aca="1" ref="D425" ca="1">IF($C425="","",SUM((Items=$C425)*1))</f>
        <v/>
      </c>
      <c r="E425" t="str">
        <f t="array" aca="1" ref="E425" ca="1">IF($C425="","",SUM((Items=$C425)*(Unique&gt;1)*1))</f>
        <v/>
      </c>
      <c r="F425" t="str">
        <f t="array" aca="1" ref="F425" ca="1">IF($C425="","",SUM((Items=$C425)*(Unique=1)*1))</f>
        <v/>
      </c>
      <c r="G425" t="str">
        <f t="shared" ca="1" si="12"/>
        <v/>
      </c>
      <c r="H425" t="str">
        <f t="shared" ca="1" si="13"/>
        <v/>
      </c>
    </row>
    <row r="426" spans="3:8" x14ac:dyDescent="0.55000000000000004">
      <c r="C426" t="str">
        <f t="array" aca="1" ref="C426" ca="1">IF(ROW(420:420)&gt;$A$6,"",INDIRECT("'Model 1'!"&amp;TEXT(MIN(IF((Items&lt;&gt;"")*(COUNTIF($C$6:C425,Items)=0),ROW('Model 1'!$E$7:$E$105)*100+COLUMN('Model 1'!$E$6:$AR$6))),"R000C00"),FALSE))</f>
        <v/>
      </c>
      <c r="D426" t="str">
        <f t="array" aca="1" ref="D426" ca="1">IF($C426="","",SUM((Items=$C426)*1))</f>
        <v/>
      </c>
      <c r="E426" t="str">
        <f t="array" aca="1" ref="E426" ca="1">IF($C426="","",SUM((Items=$C426)*(Unique&gt;1)*1))</f>
        <v/>
      </c>
      <c r="F426" t="str">
        <f t="array" aca="1" ref="F426" ca="1">IF($C426="","",SUM((Items=$C426)*(Unique=1)*1))</f>
        <v/>
      </c>
      <c r="G426" t="str">
        <f t="shared" ca="1" si="12"/>
        <v/>
      </c>
      <c r="H426" t="str">
        <f t="shared" ca="1" si="13"/>
        <v/>
      </c>
    </row>
    <row r="427" spans="3:8" x14ac:dyDescent="0.55000000000000004">
      <c r="C427" t="str">
        <f t="array" aca="1" ref="C427" ca="1">IF(ROW(421:421)&gt;$A$6,"",INDIRECT("'Model 1'!"&amp;TEXT(MIN(IF((Items&lt;&gt;"")*(COUNTIF($C$6:C426,Items)=0),ROW('Model 1'!$E$7:$E$105)*100+COLUMN('Model 1'!$E$6:$AR$6))),"R000C00"),FALSE))</f>
        <v/>
      </c>
      <c r="D427" t="str">
        <f t="array" aca="1" ref="D427" ca="1">IF($C427="","",SUM((Items=$C427)*1))</f>
        <v/>
      </c>
      <c r="E427" t="str">
        <f t="array" aca="1" ref="E427" ca="1">IF($C427="","",SUM((Items=$C427)*(Unique&gt;1)*1))</f>
        <v/>
      </c>
      <c r="F427" t="str">
        <f t="array" aca="1" ref="F427" ca="1">IF($C427="","",SUM((Items=$C427)*(Unique=1)*1))</f>
        <v/>
      </c>
      <c r="G427" t="str">
        <f t="shared" ca="1" si="12"/>
        <v/>
      </c>
      <c r="H427" t="str">
        <f t="shared" ca="1" si="13"/>
        <v/>
      </c>
    </row>
    <row r="428" spans="3:8" x14ac:dyDescent="0.55000000000000004">
      <c r="C428" t="str">
        <f t="array" aca="1" ref="C428" ca="1">IF(ROW(422:422)&gt;$A$6,"",INDIRECT("'Model 1'!"&amp;TEXT(MIN(IF((Items&lt;&gt;"")*(COUNTIF($C$6:C427,Items)=0),ROW('Model 1'!$E$7:$E$105)*100+COLUMN('Model 1'!$E$6:$AR$6))),"R000C00"),FALSE))</f>
        <v/>
      </c>
      <c r="D428" t="str">
        <f t="array" aca="1" ref="D428" ca="1">IF($C428="","",SUM((Items=$C428)*1))</f>
        <v/>
      </c>
      <c r="E428" t="str">
        <f t="array" aca="1" ref="E428" ca="1">IF($C428="","",SUM((Items=$C428)*(Unique&gt;1)*1))</f>
        <v/>
      </c>
      <c r="F428" t="str">
        <f t="array" aca="1" ref="F428" ca="1">IF($C428="","",SUM((Items=$C428)*(Unique=1)*1))</f>
        <v/>
      </c>
      <c r="G428" t="str">
        <f t="shared" ca="1" si="12"/>
        <v/>
      </c>
      <c r="H428" t="str">
        <f t="shared" ca="1" si="13"/>
        <v/>
      </c>
    </row>
    <row r="429" spans="3:8" x14ac:dyDescent="0.55000000000000004">
      <c r="C429" t="str">
        <f t="array" aca="1" ref="C429" ca="1">IF(ROW(423:423)&gt;$A$6,"",INDIRECT("'Model 1'!"&amp;TEXT(MIN(IF((Items&lt;&gt;"")*(COUNTIF($C$6:C428,Items)=0),ROW('Model 1'!$E$7:$E$105)*100+COLUMN('Model 1'!$E$6:$AR$6))),"R000C00"),FALSE))</f>
        <v/>
      </c>
      <c r="D429" t="str">
        <f t="array" aca="1" ref="D429" ca="1">IF($C429="","",SUM((Items=$C429)*1))</f>
        <v/>
      </c>
      <c r="E429" t="str">
        <f t="array" aca="1" ref="E429" ca="1">IF($C429="","",SUM((Items=$C429)*(Unique&gt;1)*1))</f>
        <v/>
      </c>
      <c r="F429" t="str">
        <f t="array" aca="1" ref="F429" ca="1">IF($C429="","",SUM((Items=$C429)*(Unique=1)*1))</f>
        <v/>
      </c>
      <c r="G429" t="str">
        <f t="shared" ca="1" si="12"/>
        <v/>
      </c>
      <c r="H429" t="str">
        <f t="shared" ca="1" si="13"/>
        <v/>
      </c>
    </row>
    <row r="430" spans="3:8" x14ac:dyDescent="0.55000000000000004">
      <c r="C430" t="str">
        <f t="array" aca="1" ref="C430" ca="1">IF(ROW(424:424)&gt;$A$6,"",INDIRECT("'Model 1'!"&amp;TEXT(MIN(IF((Items&lt;&gt;"")*(COUNTIF($C$6:C429,Items)=0),ROW('Model 1'!$E$7:$E$105)*100+COLUMN('Model 1'!$E$6:$AR$6))),"R000C00"),FALSE))</f>
        <v/>
      </c>
      <c r="D430" t="str">
        <f t="array" aca="1" ref="D430" ca="1">IF($C430="","",SUM((Items=$C430)*1))</f>
        <v/>
      </c>
      <c r="E430" t="str">
        <f t="array" aca="1" ref="E430" ca="1">IF($C430="","",SUM((Items=$C430)*(Unique&gt;1)*1))</f>
        <v/>
      </c>
      <c r="F430" t="str">
        <f t="array" aca="1" ref="F430" ca="1">IF($C430="","",SUM((Items=$C430)*(Unique=1)*1))</f>
        <v/>
      </c>
      <c r="G430" t="str">
        <f t="shared" ca="1" si="12"/>
        <v/>
      </c>
      <c r="H430" t="str">
        <f t="shared" ca="1" si="13"/>
        <v/>
      </c>
    </row>
    <row r="431" spans="3:8" x14ac:dyDescent="0.55000000000000004">
      <c r="C431" t="str">
        <f t="array" aca="1" ref="C431" ca="1">IF(ROW(425:425)&gt;$A$6,"",INDIRECT("'Model 1'!"&amp;TEXT(MIN(IF((Items&lt;&gt;"")*(COUNTIF($C$6:C430,Items)=0),ROW('Model 1'!$E$7:$E$105)*100+COLUMN('Model 1'!$E$6:$AR$6))),"R000C00"),FALSE))</f>
        <v/>
      </c>
      <c r="D431" t="str">
        <f t="array" aca="1" ref="D431" ca="1">IF($C431="","",SUM((Items=$C431)*1))</f>
        <v/>
      </c>
      <c r="E431" t="str">
        <f t="array" aca="1" ref="E431" ca="1">IF($C431="","",SUM((Items=$C431)*(Unique&gt;1)*1))</f>
        <v/>
      </c>
      <c r="F431" t="str">
        <f t="array" aca="1" ref="F431" ca="1">IF($C431="","",SUM((Items=$C431)*(Unique=1)*1))</f>
        <v/>
      </c>
      <c r="G431" t="str">
        <f t="shared" ca="1" si="12"/>
        <v/>
      </c>
      <c r="H431" t="str">
        <f t="shared" ca="1" si="13"/>
        <v/>
      </c>
    </row>
    <row r="432" spans="3:8" x14ac:dyDescent="0.55000000000000004">
      <c r="C432" t="str">
        <f t="array" aca="1" ref="C432" ca="1">IF(ROW(426:426)&gt;$A$6,"",INDIRECT("'Model 1'!"&amp;TEXT(MIN(IF((Items&lt;&gt;"")*(COUNTIF($C$6:C431,Items)=0),ROW('Model 1'!$E$7:$E$105)*100+COLUMN('Model 1'!$E$6:$AR$6))),"R000C00"),FALSE))</f>
        <v/>
      </c>
      <c r="D432" t="str">
        <f t="array" aca="1" ref="D432" ca="1">IF($C432="","",SUM((Items=$C432)*1))</f>
        <v/>
      </c>
      <c r="E432" t="str">
        <f t="array" aca="1" ref="E432" ca="1">IF($C432="","",SUM((Items=$C432)*(Unique&gt;1)*1))</f>
        <v/>
      </c>
      <c r="F432" t="str">
        <f t="array" aca="1" ref="F432" ca="1">IF($C432="","",SUM((Items=$C432)*(Unique=1)*1))</f>
        <v/>
      </c>
      <c r="G432" t="str">
        <f t="shared" ca="1" si="12"/>
        <v/>
      </c>
      <c r="H432" t="str">
        <f t="shared" ca="1" si="13"/>
        <v/>
      </c>
    </row>
    <row r="433" spans="3:8" x14ac:dyDescent="0.55000000000000004">
      <c r="C433" t="str">
        <f t="array" aca="1" ref="C433" ca="1">IF(ROW(427:427)&gt;$A$6,"",INDIRECT("'Model 1'!"&amp;TEXT(MIN(IF((Items&lt;&gt;"")*(COUNTIF($C$6:C432,Items)=0),ROW('Model 1'!$E$7:$E$105)*100+COLUMN('Model 1'!$E$6:$AR$6))),"R000C00"),FALSE))</f>
        <v/>
      </c>
      <c r="D433" t="str">
        <f t="array" aca="1" ref="D433" ca="1">IF($C433="","",SUM((Items=$C433)*1))</f>
        <v/>
      </c>
      <c r="E433" t="str">
        <f t="array" aca="1" ref="E433" ca="1">IF($C433="","",SUM((Items=$C433)*(Unique&gt;1)*1))</f>
        <v/>
      </c>
      <c r="F433" t="str">
        <f t="array" aca="1" ref="F433" ca="1">IF($C433="","",SUM((Items=$C433)*(Unique=1)*1))</f>
        <v/>
      </c>
      <c r="G433" t="str">
        <f t="shared" ca="1" si="12"/>
        <v/>
      </c>
      <c r="H433" t="str">
        <f t="shared" ca="1" si="13"/>
        <v/>
      </c>
    </row>
    <row r="434" spans="3:8" x14ac:dyDescent="0.55000000000000004">
      <c r="C434" t="str">
        <f t="array" aca="1" ref="C434" ca="1">IF(ROW(428:428)&gt;$A$6,"",INDIRECT("'Model 1'!"&amp;TEXT(MIN(IF((Items&lt;&gt;"")*(COUNTIF($C$6:C433,Items)=0),ROW('Model 1'!$E$7:$E$105)*100+COLUMN('Model 1'!$E$6:$AR$6))),"R000C00"),FALSE))</f>
        <v/>
      </c>
      <c r="D434" t="str">
        <f t="array" aca="1" ref="D434" ca="1">IF($C434="","",SUM((Items=$C434)*1))</f>
        <v/>
      </c>
      <c r="E434" t="str">
        <f t="array" aca="1" ref="E434" ca="1">IF($C434="","",SUM((Items=$C434)*(Unique&gt;1)*1))</f>
        <v/>
      </c>
      <c r="F434" t="str">
        <f t="array" aca="1" ref="F434" ca="1">IF($C434="","",SUM((Items=$C434)*(Unique=1)*1))</f>
        <v/>
      </c>
      <c r="G434" t="str">
        <f t="shared" ca="1" si="12"/>
        <v/>
      </c>
      <c r="H434" t="str">
        <f t="shared" ca="1" si="13"/>
        <v/>
      </c>
    </row>
    <row r="435" spans="3:8" x14ac:dyDescent="0.55000000000000004">
      <c r="C435" t="str">
        <f t="array" aca="1" ref="C435" ca="1">IF(ROW(429:429)&gt;$A$6,"",INDIRECT("'Model 1'!"&amp;TEXT(MIN(IF((Items&lt;&gt;"")*(COUNTIF($C$6:C434,Items)=0),ROW('Model 1'!$E$7:$E$105)*100+COLUMN('Model 1'!$E$6:$AR$6))),"R000C00"),FALSE))</f>
        <v/>
      </c>
      <c r="D435" t="str">
        <f t="array" aca="1" ref="D435" ca="1">IF($C435="","",SUM((Items=$C435)*1))</f>
        <v/>
      </c>
      <c r="E435" t="str">
        <f t="array" aca="1" ref="E435" ca="1">IF($C435="","",SUM((Items=$C435)*(Unique&gt;1)*1))</f>
        <v/>
      </c>
      <c r="F435" t="str">
        <f t="array" aca="1" ref="F435" ca="1">IF($C435="","",SUM((Items=$C435)*(Unique=1)*1))</f>
        <v/>
      </c>
      <c r="G435" t="str">
        <f t="shared" ca="1" si="12"/>
        <v/>
      </c>
      <c r="H435" t="str">
        <f t="shared" ca="1" si="13"/>
        <v/>
      </c>
    </row>
    <row r="436" spans="3:8" x14ac:dyDescent="0.55000000000000004">
      <c r="C436" t="str">
        <f t="array" aca="1" ref="C436" ca="1">IF(ROW(430:430)&gt;$A$6,"",INDIRECT("'Model 1'!"&amp;TEXT(MIN(IF((Items&lt;&gt;"")*(COUNTIF($C$6:C435,Items)=0),ROW('Model 1'!$E$7:$E$105)*100+COLUMN('Model 1'!$E$6:$AR$6))),"R000C00"),FALSE))</f>
        <v/>
      </c>
      <c r="D436" t="str">
        <f t="array" aca="1" ref="D436" ca="1">IF($C436="","",SUM((Items=$C436)*1))</f>
        <v/>
      </c>
      <c r="E436" t="str">
        <f t="array" aca="1" ref="E436" ca="1">IF($C436="","",SUM((Items=$C436)*(Unique&gt;1)*1))</f>
        <v/>
      </c>
      <c r="F436" t="str">
        <f t="array" aca="1" ref="F436" ca="1">IF($C436="","",SUM((Items=$C436)*(Unique=1)*1))</f>
        <v/>
      </c>
      <c r="G436" t="str">
        <f t="shared" ca="1" si="12"/>
        <v/>
      </c>
      <c r="H436" t="str">
        <f t="shared" ca="1" si="13"/>
        <v/>
      </c>
    </row>
    <row r="437" spans="3:8" x14ac:dyDescent="0.55000000000000004">
      <c r="C437" t="str">
        <f t="array" aca="1" ref="C437" ca="1">IF(ROW(431:431)&gt;$A$6,"",INDIRECT("'Model 1'!"&amp;TEXT(MIN(IF((Items&lt;&gt;"")*(COUNTIF($C$6:C436,Items)=0),ROW('Model 1'!$E$7:$E$105)*100+COLUMN('Model 1'!$E$6:$AR$6))),"R000C00"),FALSE))</f>
        <v/>
      </c>
      <c r="D437" t="str">
        <f t="array" aca="1" ref="D437" ca="1">IF($C437="","",SUM((Items=$C437)*1))</f>
        <v/>
      </c>
      <c r="E437" t="str">
        <f t="array" aca="1" ref="E437" ca="1">IF($C437="","",SUM((Items=$C437)*(Unique&gt;1)*1))</f>
        <v/>
      </c>
      <c r="F437" t="str">
        <f t="array" aca="1" ref="F437" ca="1">IF($C437="","",SUM((Items=$C437)*(Unique=1)*1))</f>
        <v/>
      </c>
      <c r="G437" t="str">
        <f t="shared" ca="1" si="12"/>
        <v/>
      </c>
      <c r="H437" t="str">
        <f t="shared" ca="1" si="13"/>
        <v/>
      </c>
    </row>
    <row r="438" spans="3:8" x14ac:dyDescent="0.55000000000000004">
      <c r="C438" t="str">
        <f t="array" aca="1" ref="C438" ca="1">IF(ROW(432:432)&gt;$A$6,"",INDIRECT("'Model 1'!"&amp;TEXT(MIN(IF((Items&lt;&gt;"")*(COUNTIF($C$6:C437,Items)=0),ROW('Model 1'!$E$7:$E$105)*100+COLUMN('Model 1'!$E$6:$AR$6))),"R000C00"),FALSE))</f>
        <v/>
      </c>
      <c r="D438" t="str">
        <f t="array" aca="1" ref="D438" ca="1">IF($C438="","",SUM((Items=$C438)*1))</f>
        <v/>
      </c>
      <c r="E438" t="str">
        <f t="array" aca="1" ref="E438" ca="1">IF($C438="","",SUM((Items=$C438)*(Unique&gt;1)*1))</f>
        <v/>
      </c>
      <c r="F438" t="str">
        <f t="array" aca="1" ref="F438" ca="1">IF($C438="","",SUM((Items=$C438)*(Unique=1)*1))</f>
        <v/>
      </c>
      <c r="G438" t="str">
        <f t="shared" ca="1" si="12"/>
        <v/>
      </c>
      <c r="H438" t="str">
        <f t="shared" ca="1" si="13"/>
        <v/>
      </c>
    </row>
    <row r="439" spans="3:8" x14ac:dyDescent="0.55000000000000004">
      <c r="C439" t="str">
        <f t="array" aca="1" ref="C439" ca="1">IF(ROW(433:433)&gt;$A$6,"",INDIRECT("'Model 1'!"&amp;TEXT(MIN(IF((Items&lt;&gt;"")*(COUNTIF($C$6:C438,Items)=0),ROW('Model 1'!$E$7:$E$105)*100+COLUMN('Model 1'!$E$6:$AR$6))),"R000C00"),FALSE))</f>
        <v/>
      </c>
      <c r="D439" t="str">
        <f t="array" aca="1" ref="D439" ca="1">IF($C439="","",SUM((Items=$C439)*1))</f>
        <v/>
      </c>
      <c r="E439" t="str">
        <f t="array" aca="1" ref="E439" ca="1">IF($C439="","",SUM((Items=$C439)*(Unique&gt;1)*1))</f>
        <v/>
      </c>
      <c r="F439" t="str">
        <f t="array" aca="1" ref="F439" ca="1">IF($C439="","",SUM((Items=$C439)*(Unique=1)*1))</f>
        <v/>
      </c>
      <c r="G439" t="str">
        <f t="shared" ca="1" si="12"/>
        <v/>
      </c>
      <c r="H439" t="str">
        <f t="shared" ca="1" si="13"/>
        <v/>
      </c>
    </row>
    <row r="440" spans="3:8" x14ac:dyDescent="0.55000000000000004">
      <c r="C440" t="str">
        <f t="array" aca="1" ref="C440" ca="1">IF(ROW(434:434)&gt;$A$6,"",INDIRECT("'Model 1'!"&amp;TEXT(MIN(IF((Items&lt;&gt;"")*(COUNTIF($C$6:C439,Items)=0),ROW('Model 1'!$E$7:$E$105)*100+COLUMN('Model 1'!$E$6:$AR$6))),"R000C00"),FALSE))</f>
        <v/>
      </c>
      <c r="D440" t="str">
        <f t="array" aca="1" ref="D440" ca="1">IF($C440="","",SUM((Items=$C440)*1))</f>
        <v/>
      </c>
      <c r="E440" t="str">
        <f t="array" aca="1" ref="E440" ca="1">IF($C440="","",SUM((Items=$C440)*(Unique&gt;1)*1))</f>
        <v/>
      </c>
      <c r="F440" t="str">
        <f t="array" aca="1" ref="F440" ca="1">IF($C440="","",SUM((Items=$C440)*(Unique=1)*1))</f>
        <v/>
      </c>
      <c r="G440" t="str">
        <f t="shared" ca="1" si="12"/>
        <v/>
      </c>
      <c r="H440" t="str">
        <f t="shared" ca="1" si="13"/>
        <v/>
      </c>
    </row>
    <row r="441" spans="3:8" x14ac:dyDescent="0.55000000000000004">
      <c r="C441" t="str">
        <f t="array" aca="1" ref="C441" ca="1">IF(ROW(435:435)&gt;$A$6,"",INDIRECT("'Model 1'!"&amp;TEXT(MIN(IF((Items&lt;&gt;"")*(COUNTIF($C$6:C440,Items)=0),ROW('Model 1'!$E$7:$E$105)*100+COLUMN('Model 1'!$E$6:$AR$6))),"R000C00"),FALSE))</f>
        <v/>
      </c>
      <c r="D441" t="str">
        <f t="array" aca="1" ref="D441" ca="1">IF($C441="","",SUM((Items=$C441)*1))</f>
        <v/>
      </c>
      <c r="E441" t="str">
        <f t="array" aca="1" ref="E441" ca="1">IF($C441="","",SUM((Items=$C441)*(Unique&gt;1)*1))</f>
        <v/>
      </c>
      <c r="F441" t="str">
        <f t="array" aca="1" ref="F441" ca="1">IF($C441="","",SUM((Items=$C441)*(Unique=1)*1))</f>
        <v/>
      </c>
      <c r="G441" t="str">
        <f t="shared" ca="1" si="12"/>
        <v/>
      </c>
      <c r="H441" t="str">
        <f t="shared" ca="1" si="13"/>
        <v/>
      </c>
    </row>
    <row r="442" spans="3:8" x14ac:dyDescent="0.55000000000000004">
      <c r="C442" t="str">
        <f t="array" aca="1" ref="C442" ca="1">IF(ROW(436:436)&gt;$A$6,"",INDIRECT("'Model 1'!"&amp;TEXT(MIN(IF((Items&lt;&gt;"")*(COUNTIF($C$6:C441,Items)=0),ROW('Model 1'!$E$7:$E$105)*100+COLUMN('Model 1'!$E$6:$AR$6))),"R000C00"),FALSE))</f>
        <v/>
      </c>
      <c r="D442" t="str">
        <f t="array" aca="1" ref="D442" ca="1">IF($C442="","",SUM((Items=$C442)*1))</f>
        <v/>
      </c>
      <c r="E442" t="str">
        <f t="array" aca="1" ref="E442" ca="1">IF($C442="","",SUM((Items=$C442)*(Unique&gt;1)*1))</f>
        <v/>
      </c>
      <c r="F442" t="str">
        <f t="array" aca="1" ref="F442" ca="1">IF($C442="","",SUM((Items=$C442)*(Unique=1)*1))</f>
        <v/>
      </c>
      <c r="G442" t="str">
        <f t="shared" ca="1" si="12"/>
        <v/>
      </c>
      <c r="H442" t="str">
        <f t="shared" ca="1" si="13"/>
        <v/>
      </c>
    </row>
    <row r="443" spans="3:8" x14ac:dyDescent="0.55000000000000004">
      <c r="C443" t="str">
        <f t="array" aca="1" ref="C443" ca="1">IF(ROW(437:437)&gt;$A$6,"",INDIRECT("'Model 1'!"&amp;TEXT(MIN(IF((Items&lt;&gt;"")*(COUNTIF($C$6:C442,Items)=0),ROW('Model 1'!$E$7:$E$105)*100+COLUMN('Model 1'!$E$6:$AR$6))),"R000C00"),FALSE))</f>
        <v/>
      </c>
      <c r="D443" t="str">
        <f t="array" aca="1" ref="D443" ca="1">IF($C443="","",SUM((Items=$C443)*1))</f>
        <v/>
      </c>
      <c r="E443" t="str">
        <f t="array" aca="1" ref="E443" ca="1">IF($C443="","",SUM((Items=$C443)*(Unique&gt;1)*1))</f>
        <v/>
      </c>
      <c r="F443" t="str">
        <f t="array" aca="1" ref="F443" ca="1">IF($C443="","",SUM((Items=$C443)*(Unique=1)*1))</f>
        <v/>
      </c>
      <c r="G443" t="str">
        <f t="shared" ca="1" si="12"/>
        <v/>
      </c>
      <c r="H443" t="str">
        <f t="shared" ca="1" si="13"/>
        <v/>
      </c>
    </row>
    <row r="444" spans="3:8" x14ac:dyDescent="0.55000000000000004">
      <c r="C444" t="str">
        <f t="array" aca="1" ref="C444" ca="1">IF(ROW(438:438)&gt;$A$6,"",INDIRECT("'Model 1'!"&amp;TEXT(MIN(IF((Items&lt;&gt;"")*(COUNTIF($C$6:C443,Items)=0),ROW('Model 1'!$E$7:$E$105)*100+COLUMN('Model 1'!$E$6:$AR$6))),"R000C00"),FALSE))</f>
        <v/>
      </c>
      <c r="D444" t="str">
        <f t="array" aca="1" ref="D444" ca="1">IF($C444="","",SUM((Items=$C444)*1))</f>
        <v/>
      </c>
      <c r="E444" t="str">
        <f t="array" aca="1" ref="E444" ca="1">IF($C444="","",SUM((Items=$C444)*(Unique&gt;1)*1))</f>
        <v/>
      </c>
      <c r="F444" t="str">
        <f t="array" aca="1" ref="F444" ca="1">IF($C444="","",SUM((Items=$C444)*(Unique=1)*1))</f>
        <v/>
      </c>
      <c r="G444" t="str">
        <f t="shared" ca="1" si="12"/>
        <v/>
      </c>
      <c r="H444" t="str">
        <f t="shared" ca="1" si="13"/>
        <v/>
      </c>
    </row>
    <row r="445" spans="3:8" x14ac:dyDescent="0.55000000000000004">
      <c r="C445" t="str">
        <f t="array" aca="1" ref="C445" ca="1">IF(ROW(439:439)&gt;$A$6,"",INDIRECT("'Model 1'!"&amp;TEXT(MIN(IF((Items&lt;&gt;"")*(COUNTIF($C$6:C444,Items)=0),ROW('Model 1'!$E$7:$E$105)*100+COLUMN('Model 1'!$E$6:$AR$6))),"R000C00"),FALSE))</f>
        <v/>
      </c>
      <c r="D445" t="str">
        <f t="array" aca="1" ref="D445" ca="1">IF($C445="","",SUM((Items=$C445)*1))</f>
        <v/>
      </c>
      <c r="E445" t="str">
        <f t="array" aca="1" ref="E445" ca="1">IF($C445="","",SUM((Items=$C445)*(Unique&gt;1)*1))</f>
        <v/>
      </c>
      <c r="F445" t="str">
        <f t="array" aca="1" ref="F445" ca="1">IF($C445="","",SUM((Items=$C445)*(Unique=1)*1))</f>
        <v/>
      </c>
      <c r="G445" t="str">
        <f t="shared" ca="1" si="12"/>
        <v/>
      </c>
      <c r="H445" t="str">
        <f t="shared" ca="1" si="13"/>
        <v/>
      </c>
    </row>
    <row r="446" spans="3:8" x14ac:dyDescent="0.55000000000000004">
      <c r="C446" t="str">
        <f t="array" aca="1" ref="C446" ca="1">IF(ROW(440:440)&gt;$A$6,"",INDIRECT("'Model 1'!"&amp;TEXT(MIN(IF((Items&lt;&gt;"")*(COUNTIF($C$6:C445,Items)=0),ROW('Model 1'!$E$7:$E$105)*100+COLUMN('Model 1'!$E$6:$AR$6))),"R000C00"),FALSE))</f>
        <v/>
      </c>
      <c r="D446" t="str">
        <f t="array" aca="1" ref="D446" ca="1">IF($C446="","",SUM((Items=$C446)*1))</f>
        <v/>
      </c>
      <c r="E446" t="str">
        <f t="array" aca="1" ref="E446" ca="1">IF($C446="","",SUM((Items=$C446)*(Unique&gt;1)*1))</f>
        <v/>
      </c>
      <c r="F446" t="str">
        <f t="array" aca="1" ref="F446" ca="1">IF($C446="","",SUM((Items=$C446)*(Unique=1)*1))</f>
        <v/>
      </c>
      <c r="G446" t="str">
        <f t="shared" ca="1" si="12"/>
        <v/>
      </c>
      <c r="H446" t="str">
        <f t="shared" ca="1" si="13"/>
        <v/>
      </c>
    </row>
    <row r="447" spans="3:8" x14ac:dyDescent="0.55000000000000004">
      <c r="C447" t="str">
        <f t="array" aca="1" ref="C447" ca="1">IF(ROW(441:441)&gt;$A$6,"",INDIRECT("'Model 1'!"&amp;TEXT(MIN(IF((Items&lt;&gt;"")*(COUNTIF($C$6:C446,Items)=0),ROW('Model 1'!$E$7:$E$105)*100+COLUMN('Model 1'!$E$6:$AR$6))),"R000C00"),FALSE))</f>
        <v/>
      </c>
      <c r="D447" t="str">
        <f t="array" aca="1" ref="D447" ca="1">IF($C447="","",SUM((Items=$C447)*1))</f>
        <v/>
      </c>
      <c r="E447" t="str">
        <f t="array" aca="1" ref="E447" ca="1">IF($C447="","",SUM((Items=$C447)*(Unique&gt;1)*1))</f>
        <v/>
      </c>
      <c r="F447" t="str">
        <f t="array" aca="1" ref="F447" ca="1">IF($C447="","",SUM((Items=$C447)*(Unique=1)*1))</f>
        <v/>
      </c>
      <c r="G447" t="str">
        <f t="shared" ca="1" si="12"/>
        <v/>
      </c>
      <c r="H447" t="str">
        <f t="shared" ca="1" si="13"/>
        <v/>
      </c>
    </row>
    <row r="448" spans="3:8" x14ac:dyDescent="0.55000000000000004">
      <c r="C448" t="str">
        <f t="array" aca="1" ref="C448" ca="1">IF(ROW(442:442)&gt;$A$6,"",INDIRECT("'Model 1'!"&amp;TEXT(MIN(IF((Items&lt;&gt;"")*(COUNTIF($C$6:C447,Items)=0),ROW('Model 1'!$E$7:$E$105)*100+COLUMN('Model 1'!$E$6:$AR$6))),"R000C00"),FALSE))</f>
        <v/>
      </c>
      <c r="D448" t="str">
        <f t="array" aca="1" ref="D448" ca="1">IF($C448="","",SUM((Items=$C448)*1))</f>
        <v/>
      </c>
      <c r="E448" t="str">
        <f t="array" aca="1" ref="E448" ca="1">IF($C448="","",SUM((Items=$C448)*(Unique&gt;1)*1))</f>
        <v/>
      </c>
      <c r="F448" t="str">
        <f t="array" aca="1" ref="F448" ca="1">IF($C448="","",SUM((Items=$C448)*(Unique=1)*1))</f>
        <v/>
      </c>
      <c r="G448" t="str">
        <f t="shared" ca="1" si="12"/>
        <v/>
      </c>
      <c r="H448" t="str">
        <f t="shared" ca="1" si="13"/>
        <v/>
      </c>
    </row>
    <row r="449" spans="3:8" x14ac:dyDescent="0.55000000000000004">
      <c r="C449" t="str">
        <f t="array" aca="1" ref="C449" ca="1">IF(ROW(443:443)&gt;$A$6,"",INDIRECT("'Model 1'!"&amp;TEXT(MIN(IF((Items&lt;&gt;"")*(COUNTIF($C$6:C448,Items)=0),ROW('Model 1'!$E$7:$E$105)*100+COLUMN('Model 1'!$E$6:$AR$6))),"R000C00"),FALSE))</f>
        <v/>
      </c>
      <c r="D449" t="str">
        <f t="array" aca="1" ref="D449" ca="1">IF($C449="","",SUM((Items=$C449)*1))</f>
        <v/>
      </c>
      <c r="E449" t="str">
        <f t="array" aca="1" ref="E449" ca="1">IF($C449="","",SUM((Items=$C449)*(Unique&gt;1)*1))</f>
        <v/>
      </c>
      <c r="F449" t="str">
        <f t="array" aca="1" ref="F449" ca="1">IF($C449="","",SUM((Items=$C449)*(Unique=1)*1))</f>
        <v/>
      </c>
      <c r="G449" t="str">
        <f t="shared" ca="1" si="12"/>
        <v/>
      </c>
      <c r="H449" t="str">
        <f t="shared" ca="1" si="13"/>
        <v/>
      </c>
    </row>
    <row r="450" spans="3:8" x14ac:dyDescent="0.55000000000000004">
      <c r="C450" t="str">
        <f t="array" aca="1" ref="C450" ca="1">IF(ROW(444:444)&gt;$A$6,"",INDIRECT("'Model 1'!"&amp;TEXT(MIN(IF((Items&lt;&gt;"")*(COUNTIF($C$6:C449,Items)=0),ROW('Model 1'!$E$7:$E$105)*100+COLUMN('Model 1'!$E$6:$AR$6))),"R000C00"),FALSE))</f>
        <v/>
      </c>
      <c r="D450" t="str">
        <f t="array" aca="1" ref="D450" ca="1">IF($C450="","",SUM((Items=$C450)*1))</f>
        <v/>
      </c>
      <c r="E450" t="str">
        <f t="array" aca="1" ref="E450" ca="1">IF($C450="","",SUM((Items=$C450)*(Unique&gt;1)*1))</f>
        <v/>
      </c>
      <c r="F450" t="str">
        <f t="array" aca="1" ref="F450" ca="1">IF($C450="","",SUM((Items=$C450)*(Unique=1)*1))</f>
        <v/>
      </c>
      <c r="G450" t="str">
        <f t="shared" ca="1" si="12"/>
        <v/>
      </c>
      <c r="H450" t="str">
        <f t="shared" ca="1" si="13"/>
        <v/>
      </c>
    </row>
    <row r="451" spans="3:8" x14ac:dyDescent="0.55000000000000004">
      <c r="C451" t="str">
        <f t="array" aca="1" ref="C451" ca="1">IF(ROW(445:445)&gt;$A$6,"",INDIRECT("'Model 1'!"&amp;TEXT(MIN(IF((Items&lt;&gt;"")*(COUNTIF($C$6:C450,Items)=0),ROW('Model 1'!$E$7:$E$105)*100+COLUMN('Model 1'!$E$6:$AR$6))),"R000C00"),FALSE))</f>
        <v/>
      </c>
      <c r="D451" t="str">
        <f t="array" aca="1" ref="D451" ca="1">IF($C451="","",SUM((Items=$C451)*1))</f>
        <v/>
      </c>
      <c r="E451" t="str">
        <f t="array" aca="1" ref="E451" ca="1">IF($C451="","",SUM((Items=$C451)*(Unique&gt;1)*1))</f>
        <v/>
      </c>
      <c r="F451" t="str">
        <f t="array" aca="1" ref="F451" ca="1">IF($C451="","",SUM((Items=$C451)*(Unique=1)*1))</f>
        <v/>
      </c>
      <c r="G451" t="str">
        <f t="shared" ca="1" si="12"/>
        <v/>
      </c>
      <c r="H451" t="str">
        <f t="shared" ca="1" si="13"/>
        <v/>
      </c>
    </row>
    <row r="452" spans="3:8" x14ac:dyDescent="0.55000000000000004">
      <c r="C452" t="str">
        <f t="array" aca="1" ref="C452" ca="1">IF(ROW(446:446)&gt;$A$6,"",INDIRECT("'Model 1'!"&amp;TEXT(MIN(IF((Items&lt;&gt;"")*(COUNTIF($C$6:C451,Items)=0),ROW('Model 1'!$E$7:$E$105)*100+COLUMN('Model 1'!$E$6:$AR$6))),"R000C00"),FALSE))</f>
        <v/>
      </c>
      <c r="D452" t="str">
        <f t="array" aca="1" ref="D452" ca="1">IF($C452="","",SUM((Items=$C452)*1))</f>
        <v/>
      </c>
      <c r="E452" t="str">
        <f t="array" aca="1" ref="E452" ca="1">IF($C452="","",SUM((Items=$C452)*(Unique&gt;1)*1))</f>
        <v/>
      </c>
      <c r="F452" t="str">
        <f t="array" aca="1" ref="F452" ca="1">IF($C452="","",SUM((Items=$C452)*(Unique=1)*1))</f>
        <v/>
      </c>
      <c r="G452" t="str">
        <f t="shared" ca="1" si="12"/>
        <v/>
      </c>
      <c r="H452" t="str">
        <f t="shared" ca="1" si="13"/>
        <v/>
      </c>
    </row>
    <row r="453" spans="3:8" x14ac:dyDescent="0.55000000000000004">
      <c r="C453" t="str">
        <f t="array" aca="1" ref="C453" ca="1">IF(ROW(447:447)&gt;$A$6,"",INDIRECT("'Model 1'!"&amp;TEXT(MIN(IF((Items&lt;&gt;"")*(COUNTIF($C$6:C452,Items)=0),ROW('Model 1'!$E$7:$E$105)*100+COLUMN('Model 1'!$E$6:$AR$6))),"R000C00"),FALSE))</f>
        <v/>
      </c>
      <c r="D453" t="str">
        <f t="array" aca="1" ref="D453" ca="1">IF($C453="","",SUM((Items=$C453)*1))</f>
        <v/>
      </c>
      <c r="E453" t="str">
        <f t="array" aca="1" ref="E453" ca="1">IF($C453="","",SUM((Items=$C453)*(Unique&gt;1)*1))</f>
        <v/>
      </c>
      <c r="F453" t="str">
        <f t="array" aca="1" ref="F453" ca="1">IF($C453="","",SUM((Items=$C453)*(Unique=1)*1))</f>
        <v/>
      </c>
      <c r="G453" t="str">
        <f t="shared" ca="1" si="12"/>
        <v/>
      </c>
      <c r="H453" t="str">
        <f t="shared" ca="1" si="13"/>
        <v/>
      </c>
    </row>
    <row r="454" spans="3:8" x14ac:dyDescent="0.55000000000000004">
      <c r="C454" t="str">
        <f t="array" aca="1" ref="C454" ca="1">IF(ROW(448:448)&gt;$A$6,"",INDIRECT("'Model 1'!"&amp;TEXT(MIN(IF((Items&lt;&gt;"")*(COUNTIF($C$6:C453,Items)=0),ROW('Model 1'!$E$7:$E$105)*100+COLUMN('Model 1'!$E$6:$AR$6))),"R000C00"),FALSE))</f>
        <v/>
      </c>
      <c r="D454" t="str">
        <f t="array" aca="1" ref="D454" ca="1">IF($C454="","",SUM((Items=$C454)*1))</f>
        <v/>
      </c>
      <c r="E454" t="str">
        <f t="array" aca="1" ref="E454" ca="1">IF($C454="","",SUM((Items=$C454)*(Unique&gt;1)*1))</f>
        <v/>
      </c>
      <c r="F454" t="str">
        <f t="array" aca="1" ref="F454" ca="1">IF($C454="","",SUM((Items=$C454)*(Unique=1)*1))</f>
        <v/>
      </c>
      <c r="G454" t="str">
        <f t="shared" ca="1" si="12"/>
        <v/>
      </c>
      <c r="H454" t="str">
        <f t="shared" ca="1" si="13"/>
        <v/>
      </c>
    </row>
    <row r="455" spans="3:8" x14ac:dyDescent="0.55000000000000004">
      <c r="C455" t="str">
        <f t="array" aca="1" ref="C455" ca="1">IF(ROW(449:449)&gt;$A$6,"",INDIRECT("'Model 1'!"&amp;TEXT(MIN(IF((Items&lt;&gt;"")*(COUNTIF($C$6:C454,Items)=0),ROW('Model 1'!$E$7:$E$105)*100+COLUMN('Model 1'!$E$6:$AR$6))),"R000C00"),FALSE))</f>
        <v/>
      </c>
      <c r="D455" t="str">
        <f t="array" aca="1" ref="D455" ca="1">IF($C455="","",SUM((Items=$C455)*1))</f>
        <v/>
      </c>
      <c r="E455" t="str">
        <f t="array" aca="1" ref="E455" ca="1">IF($C455="","",SUM((Items=$C455)*(Unique&gt;1)*1))</f>
        <v/>
      </c>
      <c r="F455" t="str">
        <f t="array" aca="1" ref="F455" ca="1">IF($C455="","",SUM((Items=$C455)*(Unique=1)*1))</f>
        <v/>
      </c>
      <c r="G455" t="str">
        <f t="shared" ref="G455:G518" ca="1" si="14">IF(D455="","",INDEX(manufacturer_name,MATCH($C455,Part_number,0)))</f>
        <v/>
      </c>
      <c r="H455" t="str">
        <f t="shared" ref="H455:H518" ca="1" si="15">IF(C455="","",INDEX(categories,MATCH($C455,Part_number,0)))</f>
        <v/>
      </c>
    </row>
    <row r="456" spans="3:8" x14ac:dyDescent="0.55000000000000004">
      <c r="C456" t="str">
        <f t="array" aca="1" ref="C456" ca="1">IF(ROW(450:450)&gt;$A$6,"",INDIRECT("'Model 1'!"&amp;TEXT(MIN(IF((Items&lt;&gt;"")*(COUNTIF($C$6:C455,Items)=0),ROW('Model 1'!$E$7:$E$105)*100+COLUMN('Model 1'!$E$6:$AR$6))),"R000C00"),FALSE))</f>
        <v/>
      </c>
      <c r="D456" t="str">
        <f t="array" aca="1" ref="D456" ca="1">IF($C456="","",SUM((Items=$C456)*1))</f>
        <v/>
      </c>
      <c r="E456" t="str">
        <f t="array" aca="1" ref="E456" ca="1">IF($C456="","",SUM((Items=$C456)*(Unique&gt;1)*1))</f>
        <v/>
      </c>
      <c r="F456" t="str">
        <f t="array" aca="1" ref="F456" ca="1">IF($C456="","",SUM((Items=$C456)*(Unique=1)*1))</f>
        <v/>
      </c>
      <c r="G456" t="str">
        <f t="shared" ca="1" si="14"/>
        <v/>
      </c>
      <c r="H456" t="str">
        <f t="shared" ca="1" si="15"/>
        <v/>
      </c>
    </row>
    <row r="457" spans="3:8" x14ac:dyDescent="0.55000000000000004">
      <c r="C457" t="str">
        <f t="array" aca="1" ref="C457" ca="1">IF(ROW(451:451)&gt;$A$6,"",INDIRECT("'Model 1'!"&amp;TEXT(MIN(IF((Items&lt;&gt;"")*(COUNTIF($C$6:C456,Items)=0),ROW('Model 1'!$E$7:$E$105)*100+COLUMN('Model 1'!$E$6:$AR$6))),"R000C00"),FALSE))</f>
        <v/>
      </c>
      <c r="D457" t="str">
        <f t="array" aca="1" ref="D457" ca="1">IF($C457="","",SUM((Items=$C457)*1))</f>
        <v/>
      </c>
      <c r="E457" t="str">
        <f t="array" aca="1" ref="E457" ca="1">IF($C457="","",SUM((Items=$C457)*(Unique&gt;1)*1))</f>
        <v/>
      </c>
      <c r="F457" t="str">
        <f t="array" aca="1" ref="F457" ca="1">IF($C457="","",SUM((Items=$C457)*(Unique=1)*1))</f>
        <v/>
      </c>
      <c r="G457" t="str">
        <f t="shared" ca="1" si="14"/>
        <v/>
      </c>
      <c r="H457" t="str">
        <f t="shared" ca="1" si="15"/>
        <v/>
      </c>
    </row>
    <row r="458" spans="3:8" x14ac:dyDescent="0.55000000000000004">
      <c r="C458" t="str">
        <f t="array" aca="1" ref="C458" ca="1">IF(ROW(452:452)&gt;$A$6,"",INDIRECT("'Model 1'!"&amp;TEXT(MIN(IF((Items&lt;&gt;"")*(COUNTIF($C$6:C457,Items)=0),ROW('Model 1'!$E$7:$E$105)*100+COLUMN('Model 1'!$E$6:$AR$6))),"R000C00"),FALSE))</f>
        <v/>
      </c>
      <c r="D458" t="str">
        <f t="array" aca="1" ref="D458" ca="1">IF($C458="","",SUM((Items=$C458)*1))</f>
        <v/>
      </c>
      <c r="E458" t="str">
        <f t="array" aca="1" ref="E458" ca="1">IF($C458="","",SUM((Items=$C458)*(Unique&gt;1)*1))</f>
        <v/>
      </c>
      <c r="F458" t="str">
        <f t="array" aca="1" ref="F458" ca="1">IF($C458="","",SUM((Items=$C458)*(Unique=1)*1))</f>
        <v/>
      </c>
      <c r="G458" t="str">
        <f t="shared" ca="1" si="14"/>
        <v/>
      </c>
      <c r="H458" t="str">
        <f t="shared" ca="1" si="15"/>
        <v/>
      </c>
    </row>
    <row r="459" spans="3:8" x14ac:dyDescent="0.55000000000000004">
      <c r="C459" t="str">
        <f t="array" aca="1" ref="C459" ca="1">IF(ROW(453:453)&gt;$A$6,"",INDIRECT("'Model 1'!"&amp;TEXT(MIN(IF((Items&lt;&gt;"")*(COUNTIF($C$6:C458,Items)=0),ROW('Model 1'!$E$7:$E$105)*100+COLUMN('Model 1'!$E$6:$AR$6))),"R000C00"),FALSE))</f>
        <v/>
      </c>
      <c r="D459" t="str">
        <f t="array" aca="1" ref="D459" ca="1">IF($C459="","",SUM((Items=$C459)*1))</f>
        <v/>
      </c>
      <c r="E459" t="str">
        <f t="array" aca="1" ref="E459" ca="1">IF($C459="","",SUM((Items=$C459)*(Unique&gt;1)*1))</f>
        <v/>
      </c>
      <c r="F459" t="str">
        <f t="array" aca="1" ref="F459" ca="1">IF($C459="","",SUM((Items=$C459)*(Unique=1)*1))</f>
        <v/>
      </c>
      <c r="G459" t="str">
        <f t="shared" ca="1" si="14"/>
        <v/>
      </c>
      <c r="H459" t="str">
        <f t="shared" ca="1" si="15"/>
        <v/>
      </c>
    </row>
    <row r="460" spans="3:8" x14ac:dyDescent="0.55000000000000004">
      <c r="C460" t="str">
        <f t="array" aca="1" ref="C460" ca="1">IF(ROW(454:454)&gt;$A$6,"",INDIRECT("'Model 1'!"&amp;TEXT(MIN(IF((Items&lt;&gt;"")*(COUNTIF($C$6:C459,Items)=0),ROW('Model 1'!$E$7:$E$105)*100+COLUMN('Model 1'!$E$6:$AR$6))),"R000C00"),FALSE))</f>
        <v/>
      </c>
      <c r="D460" t="str">
        <f t="array" aca="1" ref="D460" ca="1">IF($C460="","",SUM((Items=$C460)*1))</f>
        <v/>
      </c>
      <c r="E460" t="str">
        <f t="array" aca="1" ref="E460" ca="1">IF($C460="","",SUM((Items=$C460)*(Unique&gt;1)*1))</f>
        <v/>
      </c>
      <c r="F460" t="str">
        <f t="array" aca="1" ref="F460" ca="1">IF($C460="","",SUM((Items=$C460)*(Unique=1)*1))</f>
        <v/>
      </c>
      <c r="G460" t="str">
        <f t="shared" ca="1" si="14"/>
        <v/>
      </c>
      <c r="H460" t="str">
        <f t="shared" ca="1" si="15"/>
        <v/>
      </c>
    </row>
    <row r="461" spans="3:8" x14ac:dyDescent="0.55000000000000004">
      <c r="C461" t="str">
        <f t="array" aca="1" ref="C461" ca="1">IF(ROW(455:455)&gt;$A$6,"",INDIRECT("'Model 1'!"&amp;TEXT(MIN(IF((Items&lt;&gt;"")*(COUNTIF($C$6:C460,Items)=0),ROW('Model 1'!$E$7:$E$105)*100+COLUMN('Model 1'!$E$6:$AR$6))),"R000C00"),FALSE))</f>
        <v/>
      </c>
      <c r="D461" t="str">
        <f t="array" aca="1" ref="D461" ca="1">IF($C461="","",SUM((Items=$C461)*1))</f>
        <v/>
      </c>
      <c r="E461" t="str">
        <f t="array" aca="1" ref="E461" ca="1">IF($C461="","",SUM((Items=$C461)*(Unique&gt;1)*1))</f>
        <v/>
      </c>
      <c r="F461" t="str">
        <f t="array" aca="1" ref="F461" ca="1">IF($C461="","",SUM((Items=$C461)*(Unique=1)*1))</f>
        <v/>
      </c>
      <c r="G461" t="str">
        <f t="shared" ca="1" si="14"/>
        <v/>
      </c>
      <c r="H461" t="str">
        <f t="shared" ca="1" si="15"/>
        <v/>
      </c>
    </row>
    <row r="462" spans="3:8" x14ac:dyDescent="0.55000000000000004">
      <c r="C462" t="str">
        <f t="array" aca="1" ref="C462" ca="1">IF(ROW(456:456)&gt;$A$6,"",INDIRECT("'Model 1'!"&amp;TEXT(MIN(IF((Items&lt;&gt;"")*(COUNTIF($C$6:C461,Items)=0),ROW('Model 1'!$E$7:$E$105)*100+COLUMN('Model 1'!$E$6:$AR$6))),"R000C00"),FALSE))</f>
        <v/>
      </c>
      <c r="D462" t="str">
        <f t="array" aca="1" ref="D462" ca="1">IF($C462="","",SUM((Items=$C462)*1))</f>
        <v/>
      </c>
      <c r="E462" t="str">
        <f t="array" aca="1" ref="E462" ca="1">IF($C462="","",SUM((Items=$C462)*(Unique&gt;1)*1))</f>
        <v/>
      </c>
      <c r="F462" t="str">
        <f t="array" aca="1" ref="F462" ca="1">IF($C462="","",SUM((Items=$C462)*(Unique=1)*1))</f>
        <v/>
      </c>
      <c r="G462" t="str">
        <f t="shared" ca="1" si="14"/>
        <v/>
      </c>
      <c r="H462" t="str">
        <f t="shared" ca="1" si="15"/>
        <v/>
      </c>
    </row>
    <row r="463" spans="3:8" x14ac:dyDescent="0.55000000000000004">
      <c r="C463" t="str">
        <f t="array" aca="1" ref="C463" ca="1">IF(ROW(457:457)&gt;$A$6,"",INDIRECT("'Model 1'!"&amp;TEXT(MIN(IF((Items&lt;&gt;"")*(COUNTIF($C$6:C462,Items)=0),ROW('Model 1'!$E$7:$E$105)*100+COLUMN('Model 1'!$E$6:$AR$6))),"R000C00"),FALSE))</f>
        <v/>
      </c>
      <c r="D463" t="str">
        <f t="array" aca="1" ref="D463" ca="1">IF($C463="","",SUM((Items=$C463)*1))</f>
        <v/>
      </c>
      <c r="E463" t="str">
        <f t="array" aca="1" ref="E463" ca="1">IF($C463="","",SUM((Items=$C463)*(Unique&gt;1)*1))</f>
        <v/>
      </c>
      <c r="F463" t="str">
        <f t="array" aca="1" ref="F463" ca="1">IF($C463="","",SUM((Items=$C463)*(Unique=1)*1))</f>
        <v/>
      </c>
      <c r="G463" t="str">
        <f t="shared" ca="1" si="14"/>
        <v/>
      </c>
      <c r="H463" t="str">
        <f t="shared" ca="1" si="15"/>
        <v/>
      </c>
    </row>
    <row r="464" spans="3:8" x14ac:dyDescent="0.55000000000000004">
      <c r="C464" t="str">
        <f t="array" aca="1" ref="C464" ca="1">IF(ROW(458:458)&gt;$A$6,"",INDIRECT("'Model 1'!"&amp;TEXT(MIN(IF((Items&lt;&gt;"")*(COUNTIF($C$6:C463,Items)=0),ROW('Model 1'!$E$7:$E$105)*100+COLUMN('Model 1'!$E$6:$AR$6))),"R000C00"),FALSE))</f>
        <v/>
      </c>
      <c r="D464" t="str">
        <f t="array" aca="1" ref="D464" ca="1">IF($C464="","",SUM((Items=$C464)*1))</f>
        <v/>
      </c>
      <c r="E464" t="str">
        <f t="array" aca="1" ref="E464" ca="1">IF($C464="","",SUM((Items=$C464)*(Unique&gt;1)*1))</f>
        <v/>
      </c>
      <c r="F464" t="str">
        <f t="array" aca="1" ref="F464" ca="1">IF($C464="","",SUM((Items=$C464)*(Unique=1)*1))</f>
        <v/>
      </c>
      <c r="G464" t="str">
        <f t="shared" ca="1" si="14"/>
        <v/>
      </c>
      <c r="H464" t="str">
        <f t="shared" ca="1" si="15"/>
        <v/>
      </c>
    </row>
    <row r="465" spans="3:8" x14ac:dyDescent="0.55000000000000004">
      <c r="C465" t="str">
        <f t="array" aca="1" ref="C465" ca="1">IF(ROW(459:459)&gt;$A$6,"",INDIRECT("'Model 1'!"&amp;TEXT(MIN(IF((Items&lt;&gt;"")*(COUNTIF($C$6:C464,Items)=0),ROW('Model 1'!$E$7:$E$105)*100+COLUMN('Model 1'!$E$6:$AR$6))),"R000C00"),FALSE))</f>
        <v/>
      </c>
      <c r="D465" t="str">
        <f t="array" aca="1" ref="D465" ca="1">IF($C465="","",SUM((Items=$C465)*1))</f>
        <v/>
      </c>
      <c r="E465" t="str">
        <f t="array" aca="1" ref="E465" ca="1">IF($C465="","",SUM((Items=$C465)*(Unique&gt;1)*1))</f>
        <v/>
      </c>
      <c r="F465" t="str">
        <f t="array" aca="1" ref="F465" ca="1">IF($C465="","",SUM((Items=$C465)*(Unique=1)*1))</f>
        <v/>
      </c>
      <c r="G465" t="str">
        <f t="shared" ca="1" si="14"/>
        <v/>
      </c>
      <c r="H465" t="str">
        <f t="shared" ca="1" si="15"/>
        <v/>
      </c>
    </row>
    <row r="466" spans="3:8" x14ac:dyDescent="0.55000000000000004">
      <c r="C466" t="str">
        <f t="array" aca="1" ref="C466" ca="1">IF(ROW(460:460)&gt;$A$6,"",INDIRECT("'Model 1'!"&amp;TEXT(MIN(IF((Items&lt;&gt;"")*(COUNTIF($C$6:C465,Items)=0),ROW('Model 1'!$E$7:$E$105)*100+COLUMN('Model 1'!$E$6:$AR$6))),"R000C00"),FALSE))</f>
        <v/>
      </c>
      <c r="D466" t="str">
        <f t="array" aca="1" ref="D466" ca="1">IF($C466="","",SUM((Items=$C466)*1))</f>
        <v/>
      </c>
      <c r="E466" t="str">
        <f t="array" aca="1" ref="E466" ca="1">IF($C466="","",SUM((Items=$C466)*(Unique&gt;1)*1))</f>
        <v/>
      </c>
      <c r="F466" t="str">
        <f t="array" aca="1" ref="F466" ca="1">IF($C466="","",SUM((Items=$C466)*(Unique=1)*1))</f>
        <v/>
      </c>
      <c r="G466" t="str">
        <f t="shared" ca="1" si="14"/>
        <v/>
      </c>
      <c r="H466" t="str">
        <f t="shared" ca="1" si="15"/>
        <v/>
      </c>
    </row>
    <row r="467" spans="3:8" x14ac:dyDescent="0.55000000000000004">
      <c r="C467" t="str">
        <f t="array" aca="1" ref="C467" ca="1">IF(ROW(461:461)&gt;$A$6,"",INDIRECT("'Model 1'!"&amp;TEXT(MIN(IF((Items&lt;&gt;"")*(COUNTIF($C$6:C466,Items)=0),ROW('Model 1'!$E$7:$E$105)*100+COLUMN('Model 1'!$E$6:$AR$6))),"R000C00"),FALSE))</f>
        <v/>
      </c>
      <c r="D467" t="str">
        <f t="array" aca="1" ref="D467" ca="1">IF($C467="","",SUM((Items=$C467)*1))</f>
        <v/>
      </c>
      <c r="E467" t="str">
        <f t="array" aca="1" ref="E467" ca="1">IF($C467="","",SUM((Items=$C467)*(Unique&gt;1)*1))</f>
        <v/>
      </c>
      <c r="F467" t="str">
        <f t="array" aca="1" ref="F467" ca="1">IF($C467="","",SUM((Items=$C467)*(Unique=1)*1))</f>
        <v/>
      </c>
      <c r="G467" t="str">
        <f t="shared" ca="1" si="14"/>
        <v/>
      </c>
      <c r="H467" t="str">
        <f t="shared" ca="1" si="15"/>
        <v/>
      </c>
    </row>
    <row r="468" spans="3:8" x14ac:dyDescent="0.55000000000000004">
      <c r="C468" t="str">
        <f t="array" aca="1" ref="C468" ca="1">IF(ROW(462:462)&gt;$A$6,"",INDIRECT("'Model 1'!"&amp;TEXT(MIN(IF((Items&lt;&gt;"")*(COUNTIF($C$6:C467,Items)=0),ROW('Model 1'!$E$7:$E$105)*100+COLUMN('Model 1'!$E$6:$AR$6))),"R000C00"),FALSE))</f>
        <v/>
      </c>
      <c r="D468" t="str">
        <f t="array" aca="1" ref="D468" ca="1">IF($C468="","",SUM((Items=$C468)*1))</f>
        <v/>
      </c>
      <c r="E468" t="str">
        <f t="array" aca="1" ref="E468" ca="1">IF($C468="","",SUM((Items=$C468)*(Unique&gt;1)*1))</f>
        <v/>
      </c>
      <c r="F468" t="str">
        <f t="array" aca="1" ref="F468" ca="1">IF($C468="","",SUM((Items=$C468)*(Unique=1)*1))</f>
        <v/>
      </c>
      <c r="G468" t="str">
        <f t="shared" ca="1" si="14"/>
        <v/>
      </c>
      <c r="H468" t="str">
        <f t="shared" ca="1" si="15"/>
        <v/>
      </c>
    </row>
    <row r="469" spans="3:8" x14ac:dyDescent="0.55000000000000004">
      <c r="C469" t="str">
        <f t="array" aca="1" ref="C469" ca="1">IF(ROW(463:463)&gt;$A$6,"",INDIRECT("'Model 1'!"&amp;TEXT(MIN(IF((Items&lt;&gt;"")*(COUNTIF($C$6:C468,Items)=0),ROW('Model 1'!$E$7:$E$105)*100+COLUMN('Model 1'!$E$6:$AR$6))),"R000C00"),FALSE))</f>
        <v/>
      </c>
      <c r="D469" t="str">
        <f t="array" aca="1" ref="D469" ca="1">IF($C469="","",SUM((Items=$C469)*1))</f>
        <v/>
      </c>
      <c r="E469" t="str">
        <f t="array" aca="1" ref="E469" ca="1">IF($C469="","",SUM((Items=$C469)*(Unique&gt;1)*1))</f>
        <v/>
      </c>
      <c r="F469" t="str">
        <f t="array" aca="1" ref="F469" ca="1">IF($C469="","",SUM((Items=$C469)*(Unique=1)*1))</f>
        <v/>
      </c>
      <c r="G469" t="str">
        <f t="shared" ca="1" si="14"/>
        <v/>
      </c>
      <c r="H469" t="str">
        <f t="shared" ca="1" si="15"/>
        <v/>
      </c>
    </row>
    <row r="470" spans="3:8" x14ac:dyDescent="0.55000000000000004">
      <c r="C470" t="str">
        <f t="array" aca="1" ref="C470" ca="1">IF(ROW(464:464)&gt;$A$6,"",INDIRECT("'Model 1'!"&amp;TEXT(MIN(IF((Items&lt;&gt;"")*(COUNTIF($C$6:C469,Items)=0),ROW('Model 1'!$E$7:$E$105)*100+COLUMN('Model 1'!$E$6:$AR$6))),"R000C00"),FALSE))</f>
        <v/>
      </c>
      <c r="D470" t="str">
        <f t="array" aca="1" ref="D470" ca="1">IF($C470="","",SUM((Items=$C470)*1))</f>
        <v/>
      </c>
      <c r="E470" t="str">
        <f t="array" aca="1" ref="E470" ca="1">IF($C470="","",SUM((Items=$C470)*(Unique&gt;1)*1))</f>
        <v/>
      </c>
      <c r="F470" t="str">
        <f t="array" aca="1" ref="F470" ca="1">IF($C470="","",SUM((Items=$C470)*(Unique=1)*1))</f>
        <v/>
      </c>
      <c r="G470" t="str">
        <f t="shared" ca="1" si="14"/>
        <v/>
      </c>
      <c r="H470" t="str">
        <f t="shared" ca="1" si="15"/>
        <v/>
      </c>
    </row>
    <row r="471" spans="3:8" x14ac:dyDescent="0.55000000000000004">
      <c r="C471" t="str">
        <f t="array" aca="1" ref="C471" ca="1">IF(ROW(465:465)&gt;$A$6,"",INDIRECT("'Model 1'!"&amp;TEXT(MIN(IF((Items&lt;&gt;"")*(COUNTIF($C$6:C470,Items)=0),ROW('Model 1'!$E$7:$E$105)*100+COLUMN('Model 1'!$E$6:$AR$6))),"R000C00"),FALSE))</f>
        <v/>
      </c>
      <c r="D471" t="str">
        <f t="array" aca="1" ref="D471" ca="1">IF($C471="","",SUM((Items=$C471)*1))</f>
        <v/>
      </c>
      <c r="E471" t="str">
        <f t="array" aca="1" ref="E471" ca="1">IF($C471="","",SUM((Items=$C471)*(Unique&gt;1)*1))</f>
        <v/>
      </c>
      <c r="F471" t="str">
        <f t="array" aca="1" ref="F471" ca="1">IF($C471="","",SUM((Items=$C471)*(Unique=1)*1))</f>
        <v/>
      </c>
      <c r="G471" t="str">
        <f t="shared" ca="1" si="14"/>
        <v/>
      </c>
      <c r="H471" t="str">
        <f t="shared" ca="1" si="15"/>
        <v/>
      </c>
    </row>
    <row r="472" spans="3:8" x14ac:dyDescent="0.55000000000000004">
      <c r="C472" t="str">
        <f t="array" aca="1" ref="C472" ca="1">IF(ROW(466:466)&gt;$A$6,"",INDIRECT("'Model 1'!"&amp;TEXT(MIN(IF((Items&lt;&gt;"")*(COUNTIF($C$6:C471,Items)=0),ROW('Model 1'!$E$7:$E$105)*100+COLUMN('Model 1'!$E$6:$AR$6))),"R000C00"),FALSE))</f>
        <v/>
      </c>
      <c r="D472" t="str">
        <f t="array" aca="1" ref="D472" ca="1">IF($C472="","",SUM((Items=$C472)*1))</f>
        <v/>
      </c>
      <c r="E472" t="str">
        <f t="array" aca="1" ref="E472" ca="1">IF($C472="","",SUM((Items=$C472)*(Unique&gt;1)*1))</f>
        <v/>
      </c>
      <c r="F472" t="str">
        <f t="array" aca="1" ref="F472" ca="1">IF($C472="","",SUM((Items=$C472)*(Unique=1)*1))</f>
        <v/>
      </c>
      <c r="G472" t="str">
        <f t="shared" ca="1" si="14"/>
        <v/>
      </c>
      <c r="H472" t="str">
        <f t="shared" ca="1" si="15"/>
        <v/>
      </c>
    </row>
    <row r="473" spans="3:8" x14ac:dyDescent="0.55000000000000004">
      <c r="C473" t="str">
        <f t="array" aca="1" ref="C473" ca="1">IF(ROW(467:467)&gt;$A$6,"",INDIRECT("'Model 1'!"&amp;TEXT(MIN(IF((Items&lt;&gt;"")*(COUNTIF($C$6:C472,Items)=0),ROW('Model 1'!$E$7:$E$105)*100+COLUMN('Model 1'!$E$6:$AR$6))),"R000C00"),FALSE))</f>
        <v/>
      </c>
      <c r="D473" t="str">
        <f t="array" aca="1" ref="D473" ca="1">IF($C473="","",SUM((Items=$C473)*1))</f>
        <v/>
      </c>
      <c r="E473" t="str">
        <f t="array" aca="1" ref="E473" ca="1">IF($C473="","",SUM((Items=$C473)*(Unique&gt;1)*1))</f>
        <v/>
      </c>
      <c r="F473" t="str">
        <f t="array" aca="1" ref="F473" ca="1">IF($C473="","",SUM((Items=$C473)*(Unique=1)*1))</f>
        <v/>
      </c>
      <c r="G473" t="str">
        <f t="shared" ca="1" si="14"/>
        <v/>
      </c>
      <c r="H473" t="str">
        <f t="shared" ca="1" si="15"/>
        <v/>
      </c>
    </row>
    <row r="474" spans="3:8" x14ac:dyDescent="0.55000000000000004">
      <c r="C474" t="str">
        <f t="array" aca="1" ref="C474" ca="1">IF(ROW(468:468)&gt;$A$6,"",INDIRECT("'Model 1'!"&amp;TEXT(MIN(IF((Items&lt;&gt;"")*(COUNTIF($C$6:C473,Items)=0),ROW('Model 1'!$E$7:$E$105)*100+COLUMN('Model 1'!$E$6:$AR$6))),"R000C00"),FALSE))</f>
        <v/>
      </c>
      <c r="D474" t="str">
        <f t="array" aca="1" ref="D474" ca="1">IF($C474="","",SUM((Items=$C474)*1))</f>
        <v/>
      </c>
      <c r="E474" t="str">
        <f t="array" aca="1" ref="E474" ca="1">IF($C474="","",SUM((Items=$C474)*(Unique&gt;1)*1))</f>
        <v/>
      </c>
      <c r="F474" t="str">
        <f t="array" aca="1" ref="F474" ca="1">IF($C474="","",SUM((Items=$C474)*(Unique=1)*1))</f>
        <v/>
      </c>
      <c r="G474" t="str">
        <f t="shared" ca="1" si="14"/>
        <v/>
      </c>
      <c r="H474" t="str">
        <f t="shared" ca="1" si="15"/>
        <v/>
      </c>
    </row>
    <row r="475" spans="3:8" x14ac:dyDescent="0.55000000000000004">
      <c r="C475" t="str">
        <f t="array" aca="1" ref="C475" ca="1">IF(ROW(469:469)&gt;$A$6,"",INDIRECT("'Model 1'!"&amp;TEXT(MIN(IF((Items&lt;&gt;"")*(COUNTIF($C$6:C474,Items)=0),ROW('Model 1'!$E$7:$E$105)*100+COLUMN('Model 1'!$E$6:$AR$6))),"R000C00"),FALSE))</f>
        <v/>
      </c>
      <c r="D475" t="str">
        <f t="array" aca="1" ref="D475" ca="1">IF($C475="","",SUM((Items=$C475)*1))</f>
        <v/>
      </c>
      <c r="E475" t="str">
        <f t="array" aca="1" ref="E475" ca="1">IF($C475="","",SUM((Items=$C475)*(Unique&gt;1)*1))</f>
        <v/>
      </c>
      <c r="F475" t="str">
        <f t="array" aca="1" ref="F475" ca="1">IF($C475="","",SUM((Items=$C475)*(Unique=1)*1))</f>
        <v/>
      </c>
      <c r="G475" t="str">
        <f t="shared" ca="1" si="14"/>
        <v/>
      </c>
      <c r="H475" t="str">
        <f t="shared" ca="1" si="15"/>
        <v/>
      </c>
    </row>
    <row r="476" spans="3:8" x14ac:dyDescent="0.55000000000000004">
      <c r="C476" t="str">
        <f t="array" aca="1" ref="C476" ca="1">IF(ROW(470:470)&gt;$A$6,"",INDIRECT("'Model 1'!"&amp;TEXT(MIN(IF((Items&lt;&gt;"")*(COUNTIF($C$6:C475,Items)=0),ROW('Model 1'!$E$7:$E$105)*100+COLUMN('Model 1'!$E$6:$AR$6))),"R000C00"),FALSE))</f>
        <v/>
      </c>
      <c r="D476" t="str">
        <f t="array" aca="1" ref="D476" ca="1">IF($C476="","",SUM((Items=$C476)*1))</f>
        <v/>
      </c>
      <c r="E476" t="str">
        <f t="array" aca="1" ref="E476" ca="1">IF($C476="","",SUM((Items=$C476)*(Unique&gt;1)*1))</f>
        <v/>
      </c>
      <c r="F476" t="str">
        <f t="array" aca="1" ref="F476" ca="1">IF($C476="","",SUM((Items=$C476)*(Unique=1)*1))</f>
        <v/>
      </c>
      <c r="G476" t="str">
        <f t="shared" ca="1" si="14"/>
        <v/>
      </c>
      <c r="H476" t="str">
        <f t="shared" ca="1" si="15"/>
        <v/>
      </c>
    </row>
    <row r="477" spans="3:8" x14ac:dyDescent="0.55000000000000004">
      <c r="C477" t="str">
        <f t="array" aca="1" ref="C477" ca="1">IF(ROW(471:471)&gt;$A$6,"",INDIRECT("'Model 1'!"&amp;TEXT(MIN(IF((Items&lt;&gt;"")*(COUNTIF($C$6:C476,Items)=0),ROW('Model 1'!$E$7:$E$105)*100+COLUMN('Model 1'!$E$6:$AR$6))),"R000C00"),FALSE))</f>
        <v/>
      </c>
      <c r="D477" t="str">
        <f t="array" aca="1" ref="D477" ca="1">IF($C477="","",SUM((Items=$C477)*1))</f>
        <v/>
      </c>
      <c r="E477" t="str">
        <f t="array" aca="1" ref="E477" ca="1">IF($C477="","",SUM((Items=$C477)*(Unique&gt;1)*1))</f>
        <v/>
      </c>
      <c r="F477" t="str">
        <f t="array" aca="1" ref="F477" ca="1">IF($C477="","",SUM((Items=$C477)*(Unique=1)*1))</f>
        <v/>
      </c>
      <c r="G477" t="str">
        <f t="shared" ca="1" si="14"/>
        <v/>
      </c>
      <c r="H477" t="str">
        <f t="shared" ca="1" si="15"/>
        <v/>
      </c>
    </row>
    <row r="478" spans="3:8" x14ac:dyDescent="0.55000000000000004">
      <c r="C478" t="str">
        <f t="array" aca="1" ref="C478" ca="1">IF(ROW(472:472)&gt;$A$6,"",INDIRECT("'Model 1'!"&amp;TEXT(MIN(IF((Items&lt;&gt;"")*(COUNTIF($C$6:C477,Items)=0),ROW('Model 1'!$E$7:$E$105)*100+COLUMN('Model 1'!$E$6:$AR$6))),"R000C00"),FALSE))</f>
        <v/>
      </c>
      <c r="D478" t="str">
        <f t="array" aca="1" ref="D478" ca="1">IF($C478="","",SUM((Items=$C478)*1))</f>
        <v/>
      </c>
      <c r="E478" t="str">
        <f t="array" aca="1" ref="E478" ca="1">IF($C478="","",SUM((Items=$C478)*(Unique&gt;1)*1))</f>
        <v/>
      </c>
      <c r="F478" t="str">
        <f t="array" aca="1" ref="F478" ca="1">IF($C478="","",SUM((Items=$C478)*(Unique=1)*1))</f>
        <v/>
      </c>
      <c r="G478" t="str">
        <f t="shared" ca="1" si="14"/>
        <v/>
      </c>
      <c r="H478" t="str">
        <f t="shared" ca="1" si="15"/>
        <v/>
      </c>
    </row>
    <row r="479" spans="3:8" x14ac:dyDescent="0.55000000000000004">
      <c r="C479" t="str">
        <f t="array" aca="1" ref="C479" ca="1">IF(ROW(473:473)&gt;$A$6,"",INDIRECT("'Model 1'!"&amp;TEXT(MIN(IF((Items&lt;&gt;"")*(COUNTIF($C$6:C478,Items)=0),ROW('Model 1'!$E$7:$E$105)*100+COLUMN('Model 1'!$E$6:$AR$6))),"R000C00"),FALSE))</f>
        <v/>
      </c>
      <c r="D479" t="str">
        <f t="array" aca="1" ref="D479" ca="1">IF($C479="","",SUM((Items=$C479)*1))</f>
        <v/>
      </c>
      <c r="E479" t="str">
        <f t="array" aca="1" ref="E479" ca="1">IF($C479="","",SUM((Items=$C479)*(Unique&gt;1)*1))</f>
        <v/>
      </c>
      <c r="F479" t="str">
        <f t="array" aca="1" ref="F479" ca="1">IF($C479="","",SUM((Items=$C479)*(Unique=1)*1))</f>
        <v/>
      </c>
      <c r="G479" t="str">
        <f t="shared" ca="1" si="14"/>
        <v/>
      </c>
      <c r="H479" t="str">
        <f t="shared" ca="1" si="15"/>
        <v/>
      </c>
    </row>
    <row r="480" spans="3:8" x14ac:dyDescent="0.55000000000000004">
      <c r="C480" t="str">
        <f t="array" aca="1" ref="C480" ca="1">IF(ROW(474:474)&gt;$A$6,"",INDIRECT("'Model 1'!"&amp;TEXT(MIN(IF((Items&lt;&gt;"")*(COUNTIF($C$6:C479,Items)=0),ROW('Model 1'!$E$7:$E$105)*100+COLUMN('Model 1'!$E$6:$AR$6))),"R000C00"),FALSE))</f>
        <v/>
      </c>
      <c r="D480" t="str">
        <f t="array" aca="1" ref="D480" ca="1">IF($C480="","",SUM((Items=$C480)*1))</f>
        <v/>
      </c>
      <c r="E480" t="str">
        <f t="array" aca="1" ref="E480" ca="1">IF($C480="","",SUM((Items=$C480)*(Unique&gt;1)*1))</f>
        <v/>
      </c>
      <c r="F480" t="str">
        <f t="array" aca="1" ref="F480" ca="1">IF($C480="","",SUM((Items=$C480)*(Unique=1)*1))</f>
        <v/>
      </c>
      <c r="G480" t="str">
        <f t="shared" ca="1" si="14"/>
        <v/>
      </c>
      <c r="H480" t="str">
        <f t="shared" ca="1" si="15"/>
        <v/>
      </c>
    </row>
    <row r="481" spans="3:8" x14ac:dyDescent="0.55000000000000004">
      <c r="C481" t="str">
        <f t="array" aca="1" ref="C481" ca="1">IF(ROW(475:475)&gt;$A$6,"",INDIRECT("'Model 1'!"&amp;TEXT(MIN(IF((Items&lt;&gt;"")*(COUNTIF($C$6:C480,Items)=0),ROW('Model 1'!$E$7:$E$105)*100+COLUMN('Model 1'!$E$6:$AR$6))),"R000C00"),FALSE))</f>
        <v/>
      </c>
      <c r="D481" t="str">
        <f t="array" aca="1" ref="D481" ca="1">IF($C481="","",SUM((Items=$C481)*1))</f>
        <v/>
      </c>
      <c r="E481" t="str">
        <f t="array" aca="1" ref="E481" ca="1">IF($C481="","",SUM((Items=$C481)*(Unique&gt;1)*1))</f>
        <v/>
      </c>
      <c r="F481" t="str">
        <f t="array" aca="1" ref="F481" ca="1">IF($C481="","",SUM((Items=$C481)*(Unique=1)*1))</f>
        <v/>
      </c>
      <c r="G481" t="str">
        <f t="shared" ca="1" si="14"/>
        <v/>
      </c>
      <c r="H481" t="str">
        <f t="shared" ca="1" si="15"/>
        <v/>
      </c>
    </row>
    <row r="482" spans="3:8" x14ac:dyDescent="0.55000000000000004">
      <c r="C482" t="str">
        <f t="array" aca="1" ref="C482" ca="1">IF(ROW(476:476)&gt;$A$6,"",INDIRECT("'Model 1'!"&amp;TEXT(MIN(IF((Items&lt;&gt;"")*(COUNTIF($C$6:C481,Items)=0),ROW('Model 1'!$E$7:$E$105)*100+COLUMN('Model 1'!$E$6:$AR$6))),"R000C00"),FALSE))</f>
        <v/>
      </c>
      <c r="D482" t="str">
        <f t="array" aca="1" ref="D482" ca="1">IF($C482="","",SUM((Items=$C482)*1))</f>
        <v/>
      </c>
      <c r="E482" t="str">
        <f t="array" aca="1" ref="E482" ca="1">IF($C482="","",SUM((Items=$C482)*(Unique&gt;1)*1))</f>
        <v/>
      </c>
      <c r="F482" t="str">
        <f t="array" aca="1" ref="F482" ca="1">IF($C482="","",SUM((Items=$C482)*(Unique=1)*1))</f>
        <v/>
      </c>
      <c r="G482" t="str">
        <f t="shared" ca="1" si="14"/>
        <v/>
      </c>
      <c r="H482" t="str">
        <f t="shared" ca="1" si="15"/>
        <v/>
      </c>
    </row>
    <row r="483" spans="3:8" x14ac:dyDescent="0.55000000000000004">
      <c r="C483" t="str">
        <f t="array" aca="1" ref="C483" ca="1">IF(ROW(477:477)&gt;$A$6,"",INDIRECT("'Model 1'!"&amp;TEXT(MIN(IF((Items&lt;&gt;"")*(COUNTIF($C$6:C482,Items)=0),ROW('Model 1'!$E$7:$E$105)*100+COLUMN('Model 1'!$E$6:$AR$6))),"R000C00"),FALSE))</f>
        <v/>
      </c>
      <c r="D483" t="str">
        <f t="array" aca="1" ref="D483" ca="1">IF($C483="","",SUM((Items=$C483)*1))</f>
        <v/>
      </c>
      <c r="E483" t="str">
        <f t="array" aca="1" ref="E483" ca="1">IF($C483="","",SUM((Items=$C483)*(Unique&gt;1)*1))</f>
        <v/>
      </c>
      <c r="F483" t="str">
        <f t="array" aca="1" ref="F483" ca="1">IF($C483="","",SUM((Items=$C483)*(Unique=1)*1))</f>
        <v/>
      </c>
      <c r="G483" t="str">
        <f t="shared" ca="1" si="14"/>
        <v/>
      </c>
      <c r="H483" t="str">
        <f t="shared" ca="1" si="15"/>
        <v/>
      </c>
    </row>
    <row r="484" spans="3:8" x14ac:dyDescent="0.55000000000000004">
      <c r="C484" t="str">
        <f t="array" aca="1" ref="C484" ca="1">IF(ROW(478:478)&gt;$A$6,"",INDIRECT("'Model 1'!"&amp;TEXT(MIN(IF((Items&lt;&gt;"")*(COUNTIF($C$6:C483,Items)=0),ROW('Model 1'!$E$7:$E$105)*100+COLUMN('Model 1'!$E$6:$AR$6))),"R000C00"),FALSE))</f>
        <v/>
      </c>
      <c r="D484" t="str">
        <f t="array" aca="1" ref="D484" ca="1">IF($C484="","",SUM((Items=$C484)*1))</f>
        <v/>
      </c>
      <c r="E484" t="str">
        <f t="array" aca="1" ref="E484" ca="1">IF($C484="","",SUM((Items=$C484)*(Unique&gt;1)*1))</f>
        <v/>
      </c>
      <c r="F484" t="str">
        <f t="array" aca="1" ref="F484" ca="1">IF($C484="","",SUM((Items=$C484)*(Unique=1)*1))</f>
        <v/>
      </c>
      <c r="G484" t="str">
        <f t="shared" ca="1" si="14"/>
        <v/>
      </c>
      <c r="H484" t="str">
        <f t="shared" ca="1" si="15"/>
        <v/>
      </c>
    </row>
    <row r="485" spans="3:8" x14ac:dyDescent="0.55000000000000004">
      <c r="C485" t="str">
        <f t="array" aca="1" ref="C485" ca="1">IF(ROW(479:479)&gt;$A$6,"",INDIRECT("'Model 1'!"&amp;TEXT(MIN(IF((Items&lt;&gt;"")*(COUNTIF($C$6:C484,Items)=0),ROW('Model 1'!$E$7:$E$105)*100+COLUMN('Model 1'!$E$6:$AR$6))),"R000C00"),FALSE))</f>
        <v/>
      </c>
      <c r="D485" t="str">
        <f t="array" aca="1" ref="D485" ca="1">IF($C485="","",SUM((Items=$C485)*1))</f>
        <v/>
      </c>
      <c r="E485" t="str">
        <f t="array" aca="1" ref="E485" ca="1">IF($C485="","",SUM((Items=$C485)*(Unique&gt;1)*1))</f>
        <v/>
      </c>
      <c r="F485" t="str">
        <f t="array" aca="1" ref="F485" ca="1">IF($C485="","",SUM((Items=$C485)*(Unique=1)*1))</f>
        <v/>
      </c>
      <c r="G485" t="str">
        <f t="shared" ca="1" si="14"/>
        <v/>
      </c>
      <c r="H485" t="str">
        <f t="shared" ca="1" si="15"/>
        <v/>
      </c>
    </row>
    <row r="486" spans="3:8" x14ac:dyDescent="0.55000000000000004">
      <c r="C486" t="str">
        <f t="array" aca="1" ref="C486" ca="1">IF(ROW(480:480)&gt;$A$6,"",INDIRECT("'Model 1'!"&amp;TEXT(MIN(IF((Items&lt;&gt;"")*(COUNTIF($C$6:C485,Items)=0),ROW('Model 1'!$E$7:$E$105)*100+COLUMN('Model 1'!$E$6:$AR$6))),"R000C00"),FALSE))</f>
        <v/>
      </c>
      <c r="D486" t="str">
        <f t="array" aca="1" ref="D486" ca="1">IF($C486="","",SUM((Items=$C486)*1))</f>
        <v/>
      </c>
      <c r="E486" t="str">
        <f t="array" aca="1" ref="E486" ca="1">IF($C486="","",SUM((Items=$C486)*(Unique&gt;1)*1))</f>
        <v/>
      </c>
      <c r="F486" t="str">
        <f t="array" aca="1" ref="F486" ca="1">IF($C486="","",SUM((Items=$C486)*(Unique=1)*1))</f>
        <v/>
      </c>
      <c r="G486" t="str">
        <f t="shared" ca="1" si="14"/>
        <v/>
      </c>
      <c r="H486" t="str">
        <f t="shared" ca="1" si="15"/>
        <v/>
      </c>
    </row>
    <row r="487" spans="3:8" x14ac:dyDescent="0.55000000000000004">
      <c r="C487" t="str">
        <f t="array" aca="1" ref="C487" ca="1">IF(ROW(481:481)&gt;$A$6,"",INDIRECT("'Model 1'!"&amp;TEXT(MIN(IF((Items&lt;&gt;"")*(COUNTIF($C$6:C486,Items)=0),ROW('Model 1'!$E$7:$E$105)*100+COLUMN('Model 1'!$E$6:$AR$6))),"R000C00"),FALSE))</f>
        <v/>
      </c>
      <c r="D487" t="str">
        <f t="array" aca="1" ref="D487" ca="1">IF($C487="","",SUM((Items=$C487)*1))</f>
        <v/>
      </c>
      <c r="E487" t="str">
        <f t="array" aca="1" ref="E487" ca="1">IF($C487="","",SUM((Items=$C487)*(Unique&gt;1)*1))</f>
        <v/>
      </c>
      <c r="F487" t="str">
        <f t="array" aca="1" ref="F487" ca="1">IF($C487="","",SUM((Items=$C487)*(Unique=1)*1))</f>
        <v/>
      </c>
      <c r="G487" t="str">
        <f t="shared" ca="1" si="14"/>
        <v/>
      </c>
      <c r="H487" t="str">
        <f t="shared" ca="1" si="15"/>
        <v/>
      </c>
    </row>
    <row r="488" spans="3:8" x14ac:dyDescent="0.55000000000000004">
      <c r="C488" t="str">
        <f t="array" aca="1" ref="C488" ca="1">IF(ROW(482:482)&gt;$A$6,"",INDIRECT("'Model 1'!"&amp;TEXT(MIN(IF((Items&lt;&gt;"")*(COUNTIF($C$6:C487,Items)=0),ROW('Model 1'!$E$7:$E$105)*100+COLUMN('Model 1'!$E$6:$AR$6))),"R000C00"),FALSE))</f>
        <v/>
      </c>
      <c r="D488" t="str">
        <f t="array" aca="1" ref="D488" ca="1">IF($C488="","",SUM((Items=$C488)*1))</f>
        <v/>
      </c>
      <c r="E488" t="str">
        <f t="array" aca="1" ref="E488" ca="1">IF($C488="","",SUM((Items=$C488)*(Unique&gt;1)*1))</f>
        <v/>
      </c>
      <c r="F488" t="str">
        <f t="array" aca="1" ref="F488" ca="1">IF($C488="","",SUM((Items=$C488)*(Unique=1)*1))</f>
        <v/>
      </c>
      <c r="G488" t="str">
        <f t="shared" ca="1" si="14"/>
        <v/>
      </c>
      <c r="H488" t="str">
        <f t="shared" ca="1" si="15"/>
        <v/>
      </c>
    </row>
    <row r="489" spans="3:8" x14ac:dyDescent="0.55000000000000004">
      <c r="C489" t="str">
        <f t="array" aca="1" ref="C489" ca="1">IF(ROW(483:483)&gt;$A$6,"",INDIRECT("'Model 1'!"&amp;TEXT(MIN(IF((Items&lt;&gt;"")*(COUNTIF($C$6:C488,Items)=0),ROW('Model 1'!$E$7:$E$105)*100+COLUMN('Model 1'!$E$6:$AR$6))),"R000C00"),FALSE))</f>
        <v/>
      </c>
      <c r="D489" t="str">
        <f t="array" aca="1" ref="D489" ca="1">IF($C489="","",SUM((Items=$C489)*1))</f>
        <v/>
      </c>
      <c r="E489" t="str">
        <f t="array" aca="1" ref="E489" ca="1">IF($C489="","",SUM((Items=$C489)*(Unique&gt;1)*1))</f>
        <v/>
      </c>
      <c r="F489" t="str">
        <f t="array" aca="1" ref="F489" ca="1">IF($C489="","",SUM((Items=$C489)*(Unique=1)*1))</f>
        <v/>
      </c>
      <c r="G489" t="str">
        <f t="shared" ca="1" si="14"/>
        <v/>
      </c>
      <c r="H489" t="str">
        <f t="shared" ca="1" si="15"/>
        <v/>
      </c>
    </row>
    <row r="490" spans="3:8" x14ac:dyDescent="0.55000000000000004">
      <c r="C490" t="str">
        <f t="array" aca="1" ref="C490" ca="1">IF(ROW(484:484)&gt;$A$6,"",INDIRECT("'Model 1'!"&amp;TEXT(MIN(IF((Items&lt;&gt;"")*(COUNTIF($C$6:C489,Items)=0),ROW('Model 1'!$E$7:$E$105)*100+COLUMN('Model 1'!$E$6:$AR$6))),"R000C00"),FALSE))</f>
        <v/>
      </c>
      <c r="D490" t="str">
        <f t="array" aca="1" ref="D490" ca="1">IF($C490="","",SUM((Items=$C490)*1))</f>
        <v/>
      </c>
      <c r="E490" t="str">
        <f t="array" aca="1" ref="E490" ca="1">IF($C490="","",SUM((Items=$C490)*(Unique&gt;1)*1))</f>
        <v/>
      </c>
      <c r="F490" t="str">
        <f t="array" aca="1" ref="F490" ca="1">IF($C490="","",SUM((Items=$C490)*(Unique=1)*1))</f>
        <v/>
      </c>
      <c r="G490" t="str">
        <f t="shared" ca="1" si="14"/>
        <v/>
      </c>
      <c r="H490" t="str">
        <f t="shared" ca="1" si="15"/>
        <v/>
      </c>
    </row>
    <row r="491" spans="3:8" x14ac:dyDescent="0.55000000000000004">
      <c r="C491" t="str">
        <f t="array" aca="1" ref="C491" ca="1">IF(ROW(485:485)&gt;$A$6,"",INDIRECT("'Model 1'!"&amp;TEXT(MIN(IF((Items&lt;&gt;"")*(COUNTIF($C$6:C490,Items)=0),ROW('Model 1'!$E$7:$E$105)*100+COLUMN('Model 1'!$E$6:$AR$6))),"R000C00"),FALSE))</f>
        <v/>
      </c>
      <c r="D491" t="str">
        <f t="array" aca="1" ref="D491" ca="1">IF($C491="","",SUM((Items=$C491)*1))</f>
        <v/>
      </c>
      <c r="E491" t="str">
        <f t="array" aca="1" ref="E491" ca="1">IF($C491="","",SUM((Items=$C491)*(Unique&gt;1)*1))</f>
        <v/>
      </c>
      <c r="F491" t="str">
        <f t="array" aca="1" ref="F491" ca="1">IF($C491="","",SUM((Items=$C491)*(Unique=1)*1))</f>
        <v/>
      </c>
      <c r="G491" t="str">
        <f t="shared" ca="1" si="14"/>
        <v/>
      </c>
      <c r="H491" t="str">
        <f t="shared" ca="1" si="15"/>
        <v/>
      </c>
    </row>
    <row r="492" spans="3:8" x14ac:dyDescent="0.55000000000000004">
      <c r="C492" t="str">
        <f t="array" aca="1" ref="C492" ca="1">IF(ROW(486:486)&gt;$A$6,"",INDIRECT("'Model 1'!"&amp;TEXT(MIN(IF((Items&lt;&gt;"")*(COUNTIF($C$6:C491,Items)=0),ROW('Model 1'!$E$7:$E$105)*100+COLUMN('Model 1'!$E$6:$AR$6))),"R000C00"),FALSE))</f>
        <v/>
      </c>
      <c r="D492" t="str">
        <f t="array" aca="1" ref="D492" ca="1">IF($C492="","",SUM((Items=$C492)*1))</f>
        <v/>
      </c>
      <c r="E492" t="str">
        <f t="array" aca="1" ref="E492" ca="1">IF($C492="","",SUM((Items=$C492)*(Unique&gt;1)*1))</f>
        <v/>
      </c>
      <c r="F492" t="str">
        <f t="array" aca="1" ref="F492" ca="1">IF($C492="","",SUM((Items=$C492)*(Unique=1)*1))</f>
        <v/>
      </c>
      <c r="G492" t="str">
        <f t="shared" ca="1" si="14"/>
        <v/>
      </c>
      <c r="H492" t="str">
        <f t="shared" ca="1" si="15"/>
        <v/>
      </c>
    </row>
    <row r="493" spans="3:8" x14ac:dyDescent="0.55000000000000004">
      <c r="C493" t="str">
        <f t="array" aca="1" ref="C493" ca="1">IF(ROW(487:487)&gt;$A$6,"",INDIRECT("'Model 1'!"&amp;TEXT(MIN(IF((Items&lt;&gt;"")*(COUNTIF($C$6:C492,Items)=0),ROW('Model 1'!$E$7:$E$105)*100+COLUMN('Model 1'!$E$6:$AR$6))),"R000C00"),FALSE))</f>
        <v/>
      </c>
      <c r="D493" t="str">
        <f t="array" aca="1" ref="D493" ca="1">IF($C493="","",SUM((Items=$C493)*1))</f>
        <v/>
      </c>
      <c r="E493" t="str">
        <f t="array" aca="1" ref="E493" ca="1">IF($C493="","",SUM((Items=$C493)*(Unique&gt;1)*1))</f>
        <v/>
      </c>
      <c r="F493" t="str">
        <f t="array" aca="1" ref="F493" ca="1">IF($C493="","",SUM((Items=$C493)*(Unique=1)*1))</f>
        <v/>
      </c>
      <c r="G493" t="str">
        <f t="shared" ca="1" si="14"/>
        <v/>
      </c>
      <c r="H493" t="str">
        <f t="shared" ca="1" si="15"/>
        <v/>
      </c>
    </row>
    <row r="494" spans="3:8" x14ac:dyDescent="0.55000000000000004">
      <c r="C494" t="str">
        <f t="array" aca="1" ref="C494" ca="1">IF(ROW(488:488)&gt;$A$6,"",INDIRECT("'Model 1'!"&amp;TEXT(MIN(IF((Items&lt;&gt;"")*(COUNTIF($C$6:C493,Items)=0),ROW('Model 1'!$E$7:$E$105)*100+COLUMN('Model 1'!$E$6:$AR$6))),"R000C00"),FALSE))</f>
        <v/>
      </c>
      <c r="D494" t="str">
        <f t="array" aca="1" ref="D494" ca="1">IF($C494="","",SUM((Items=$C494)*1))</f>
        <v/>
      </c>
      <c r="E494" t="str">
        <f t="array" aca="1" ref="E494" ca="1">IF($C494="","",SUM((Items=$C494)*(Unique&gt;1)*1))</f>
        <v/>
      </c>
      <c r="F494" t="str">
        <f t="array" aca="1" ref="F494" ca="1">IF($C494="","",SUM((Items=$C494)*(Unique=1)*1))</f>
        <v/>
      </c>
      <c r="G494" t="str">
        <f t="shared" ca="1" si="14"/>
        <v/>
      </c>
      <c r="H494" t="str">
        <f t="shared" ca="1" si="15"/>
        <v/>
      </c>
    </row>
    <row r="495" spans="3:8" x14ac:dyDescent="0.55000000000000004">
      <c r="C495" t="str">
        <f t="array" aca="1" ref="C495" ca="1">IF(ROW(489:489)&gt;$A$6,"",INDIRECT("'Model 1'!"&amp;TEXT(MIN(IF((Items&lt;&gt;"")*(COUNTIF($C$6:C494,Items)=0),ROW('Model 1'!$E$7:$E$105)*100+COLUMN('Model 1'!$E$6:$AR$6))),"R000C00"),FALSE))</f>
        <v/>
      </c>
      <c r="D495" t="str">
        <f t="array" aca="1" ref="D495" ca="1">IF($C495="","",SUM((Items=$C495)*1))</f>
        <v/>
      </c>
      <c r="E495" t="str">
        <f t="array" aca="1" ref="E495" ca="1">IF($C495="","",SUM((Items=$C495)*(Unique&gt;1)*1))</f>
        <v/>
      </c>
      <c r="F495" t="str">
        <f t="array" aca="1" ref="F495" ca="1">IF($C495="","",SUM((Items=$C495)*(Unique=1)*1))</f>
        <v/>
      </c>
      <c r="G495" t="str">
        <f t="shared" ca="1" si="14"/>
        <v/>
      </c>
      <c r="H495" t="str">
        <f t="shared" ca="1" si="15"/>
        <v/>
      </c>
    </row>
    <row r="496" spans="3:8" x14ac:dyDescent="0.55000000000000004">
      <c r="C496" t="str">
        <f t="array" aca="1" ref="C496" ca="1">IF(ROW(490:490)&gt;$A$6,"",INDIRECT("'Model 1'!"&amp;TEXT(MIN(IF((Items&lt;&gt;"")*(COUNTIF($C$6:C495,Items)=0),ROW('Model 1'!$E$7:$E$105)*100+COLUMN('Model 1'!$E$6:$AR$6))),"R000C00"),FALSE))</f>
        <v/>
      </c>
      <c r="D496" t="str">
        <f t="array" aca="1" ref="D496" ca="1">IF($C496="","",SUM((Items=$C496)*1))</f>
        <v/>
      </c>
      <c r="E496" t="str">
        <f t="array" aca="1" ref="E496" ca="1">IF($C496="","",SUM((Items=$C496)*(Unique&gt;1)*1))</f>
        <v/>
      </c>
      <c r="F496" t="str">
        <f t="array" aca="1" ref="F496" ca="1">IF($C496="","",SUM((Items=$C496)*(Unique=1)*1))</f>
        <v/>
      </c>
      <c r="G496" t="str">
        <f t="shared" ca="1" si="14"/>
        <v/>
      </c>
      <c r="H496" t="str">
        <f t="shared" ca="1" si="15"/>
        <v/>
      </c>
    </row>
    <row r="497" spans="3:8" x14ac:dyDescent="0.55000000000000004">
      <c r="C497" t="str">
        <f t="array" aca="1" ref="C497" ca="1">IF(ROW(491:491)&gt;$A$6,"",INDIRECT("'Model 1'!"&amp;TEXT(MIN(IF((Items&lt;&gt;"")*(COUNTIF($C$6:C496,Items)=0),ROW('Model 1'!$E$7:$E$105)*100+COLUMN('Model 1'!$E$6:$AR$6))),"R000C00"),FALSE))</f>
        <v/>
      </c>
      <c r="D497" t="str">
        <f t="array" aca="1" ref="D497" ca="1">IF($C497="","",SUM((Items=$C497)*1))</f>
        <v/>
      </c>
      <c r="E497" t="str">
        <f t="array" aca="1" ref="E497" ca="1">IF($C497="","",SUM((Items=$C497)*(Unique&gt;1)*1))</f>
        <v/>
      </c>
      <c r="F497" t="str">
        <f t="array" aca="1" ref="F497" ca="1">IF($C497="","",SUM((Items=$C497)*(Unique=1)*1))</f>
        <v/>
      </c>
      <c r="G497" t="str">
        <f t="shared" ca="1" si="14"/>
        <v/>
      </c>
      <c r="H497" t="str">
        <f t="shared" ca="1" si="15"/>
        <v/>
      </c>
    </row>
    <row r="498" spans="3:8" x14ac:dyDescent="0.55000000000000004">
      <c r="C498" t="str">
        <f t="array" aca="1" ref="C498" ca="1">IF(ROW(492:492)&gt;$A$6,"",INDIRECT("'Model 1'!"&amp;TEXT(MIN(IF((Items&lt;&gt;"")*(COUNTIF($C$6:C497,Items)=0),ROW('Model 1'!$E$7:$E$105)*100+COLUMN('Model 1'!$E$6:$AR$6))),"R000C00"),FALSE))</f>
        <v/>
      </c>
      <c r="D498" t="str">
        <f t="array" aca="1" ref="D498" ca="1">IF($C498="","",SUM((Items=$C498)*1))</f>
        <v/>
      </c>
      <c r="E498" t="str">
        <f t="array" aca="1" ref="E498" ca="1">IF($C498="","",SUM((Items=$C498)*(Unique&gt;1)*1))</f>
        <v/>
      </c>
      <c r="F498" t="str">
        <f t="array" aca="1" ref="F498" ca="1">IF($C498="","",SUM((Items=$C498)*(Unique=1)*1))</f>
        <v/>
      </c>
      <c r="G498" t="str">
        <f t="shared" ca="1" si="14"/>
        <v/>
      </c>
      <c r="H498" t="str">
        <f t="shared" ca="1" si="15"/>
        <v/>
      </c>
    </row>
    <row r="499" spans="3:8" x14ac:dyDescent="0.55000000000000004">
      <c r="C499" t="str">
        <f t="array" aca="1" ref="C499" ca="1">IF(ROW(493:493)&gt;$A$6,"",INDIRECT("'Model 1'!"&amp;TEXT(MIN(IF((Items&lt;&gt;"")*(COUNTIF($C$6:C498,Items)=0),ROW('Model 1'!$E$7:$E$105)*100+COLUMN('Model 1'!$E$6:$AR$6))),"R000C00"),FALSE))</f>
        <v/>
      </c>
      <c r="D499" t="str">
        <f t="array" aca="1" ref="D499" ca="1">IF($C499="","",SUM((Items=$C499)*1))</f>
        <v/>
      </c>
      <c r="E499" t="str">
        <f t="array" aca="1" ref="E499" ca="1">IF($C499="","",SUM((Items=$C499)*(Unique&gt;1)*1))</f>
        <v/>
      </c>
      <c r="F499" t="str">
        <f t="array" aca="1" ref="F499" ca="1">IF($C499="","",SUM((Items=$C499)*(Unique=1)*1))</f>
        <v/>
      </c>
      <c r="G499" t="str">
        <f t="shared" ca="1" si="14"/>
        <v/>
      </c>
      <c r="H499" t="str">
        <f t="shared" ca="1" si="15"/>
        <v/>
      </c>
    </row>
    <row r="500" spans="3:8" x14ac:dyDescent="0.55000000000000004">
      <c r="C500" t="str">
        <f t="array" aca="1" ref="C500" ca="1">IF(ROW(494:494)&gt;$A$6,"",INDIRECT("'Model 1'!"&amp;TEXT(MIN(IF((Items&lt;&gt;"")*(COUNTIF($C$6:C499,Items)=0),ROW('Model 1'!$E$7:$E$105)*100+COLUMN('Model 1'!$E$6:$AR$6))),"R000C00"),FALSE))</f>
        <v/>
      </c>
      <c r="D500" t="str">
        <f t="array" aca="1" ref="D500" ca="1">IF($C500="","",SUM((Items=$C500)*1))</f>
        <v/>
      </c>
      <c r="E500" t="str">
        <f t="array" aca="1" ref="E500" ca="1">IF($C500="","",SUM((Items=$C500)*(Unique&gt;1)*1))</f>
        <v/>
      </c>
      <c r="F500" t="str">
        <f t="array" aca="1" ref="F500" ca="1">IF($C500="","",SUM((Items=$C500)*(Unique=1)*1))</f>
        <v/>
      </c>
      <c r="G500" t="str">
        <f t="shared" ca="1" si="14"/>
        <v/>
      </c>
      <c r="H500" t="str">
        <f t="shared" ca="1" si="15"/>
        <v/>
      </c>
    </row>
    <row r="501" spans="3:8" x14ac:dyDescent="0.55000000000000004">
      <c r="C501" t="str">
        <f t="array" aca="1" ref="C501" ca="1">IF(ROW(495:495)&gt;$A$6,"",INDIRECT("'Model 1'!"&amp;TEXT(MIN(IF((Items&lt;&gt;"")*(COUNTIF($C$6:C500,Items)=0),ROW('Model 1'!$E$7:$E$105)*100+COLUMN('Model 1'!$E$6:$AR$6))),"R000C00"),FALSE))</f>
        <v/>
      </c>
      <c r="D501" t="str">
        <f t="array" aca="1" ref="D501" ca="1">IF($C501="","",SUM((Items=$C501)*1))</f>
        <v/>
      </c>
      <c r="E501" t="str">
        <f t="array" aca="1" ref="E501" ca="1">IF($C501="","",SUM((Items=$C501)*(Unique&gt;1)*1))</f>
        <v/>
      </c>
      <c r="F501" t="str">
        <f t="array" aca="1" ref="F501" ca="1">IF($C501="","",SUM((Items=$C501)*(Unique=1)*1))</f>
        <v/>
      </c>
      <c r="G501" t="str">
        <f t="shared" ca="1" si="14"/>
        <v/>
      </c>
      <c r="H501" t="str">
        <f t="shared" ca="1" si="15"/>
        <v/>
      </c>
    </row>
    <row r="502" spans="3:8" x14ac:dyDescent="0.55000000000000004">
      <c r="C502" t="str">
        <f t="array" aca="1" ref="C502" ca="1">IF(ROW(496:496)&gt;$A$6,"",INDIRECT("'Model 1'!"&amp;TEXT(MIN(IF((Items&lt;&gt;"")*(COUNTIF($C$6:C501,Items)=0),ROW('Model 1'!$E$7:$E$105)*100+COLUMN('Model 1'!$E$6:$AR$6))),"R000C00"),FALSE))</f>
        <v/>
      </c>
      <c r="D502" t="str">
        <f t="array" aca="1" ref="D502" ca="1">IF($C502="","",SUM((Items=$C502)*1))</f>
        <v/>
      </c>
      <c r="E502" t="str">
        <f t="array" aca="1" ref="E502" ca="1">IF($C502="","",SUM((Items=$C502)*(Unique&gt;1)*1))</f>
        <v/>
      </c>
      <c r="F502" t="str">
        <f t="array" aca="1" ref="F502" ca="1">IF($C502="","",SUM((Items=$C502)*(Unique=1)*1))</f>
        <v/>
      </c>
      <c r="G502" t="str">
        <f t="shared" ca="1" si="14"/>
        <v/>
      </c>
      <c r="H502" t="str">
        <f t="shared" ca="1" si="15"/>
        <v/>
      </c>
    </row>
    <row r="503" spans="3:8" x14ac:dyDescent="0.55000000000000004">
      <c r="C503" t="str">
        <f t="array" aca="1" ref="C503" ca="1">IF(ROW(497:497)&gt;$A$6,"",INDIRECT("'Model 1'!"&amp;TEXT(MIN(IF((Items&lt;&gt;"")*(COUNTIF($C$6:C502,Items)=0),ROW('Model 1'!$E$7:$E$105)*100+COLUMN('Model 1'!$E$6:$AR$6))),"R000C00"),FALSE))</f>
        <v/>
      </c>
      <c r="D503" t="str">
        <f t="array" aca="1" ref="D503" ca="1">IF($C503="","",SUM((Items=$C503)*1))</f>
        <v/>
      </c>
      <c r="E503" t="str">
        <f t="array" aca="1" ref="E503" ca="1">IF($C503="","",SUM((Items=$C503)*(Unique&gt;1)*1))</f>
        <v/>
      </c>
      <c r="F503" t="str">
        <f t="array" aca="1" ref="F503" ca="1">IF($C503="","",SUM((Items=$C503)*(Unique=1)*1))</f>
        <v/>
      </c>
      <c r="G503" t="str">
        <f t="shared" ca="1" si="14"/>
        <v/>
      </c>
      <c r="H503" t="str">
        <f t="shared" ca="1" si="15"/>
        <v/>
      </c>
    </row>
    <row r="504" spans="3:8" x14ac:dyDescent="0.55000000000000004">
      <c r="C504" t="str">
        <f t="array" aca="1" ref="C504" ca="1">IF(ROW(498:498)&gt;$A$6,"",INDIRECT("'Model 1'!"&amp;TEXT(MIN(IF((Items&lt;&gt;"")*(COUNTIF($C$6:C503,Items)=0),ROW('Model 1'!$E$7:$E$105)*100+COLUMN('Model 1'!$E$6:$AR$6))),"R000C00"),FALSE))</f>
        <v/>
      </c>
      <c r="D504" t="str">
        <f t="array" aca="1" ref="D504" ca="1">IF($C504="","",SUM((Items=$C504)*1))</f>
        <v/>
      </c>
      <c r="E504" t="str">
        <f t="array" aca="1" ref="E504" ca="1">IF($C504="","",SUM((Items=$C504)*(Unique&gt;1)*1))</f>
        <v/>
      </c>
      <c r="F504" t="str">
        <f t="array" aca="1" ref="F504" ca="1">IF($C504="","",SUM((Items=$C504)*(Unique=1)*1))</f>
        <v/>
      </c>
      <c r="G504" t="str">
        <f t="shared" ca="1" si="14"/>
        <v/>
      </c>
      <c r="H504" t="str">
        <f t="shared" ca="1" si="15"/>
        <v/>
      </c>
    </row>
    <row r="505" spans="3:8" x14ac:dyDescent="0.55000000000000004">
      <c r="C505" t="str">
        <f t="array" aca="1" ref="C505" ca="1">IF(ROW(499:499)&gt;$A$6,"",INDIRECT("'Model 1'!"&amp;TEXT(MIN(IF((Items&lt;&gt;"")*(COUNTIF($C$6:C504,Items)=0),ROW('Model 1'!$E$7:$E$105)*100+COLUMN('Model 1'!$E$6:$AR$6))),"R000C00"),FALSE))</f>
        <v/>
      </c>
      <c r="D505" t="str">
        <f t="array" aca="1" ref="D505" ca="1">IF($C505="","",SUM((Items=$C505)*1))</f>
        <v/>
      </c>
      <c r="E505" t="str">
        <f t="array" aca="1" ref="E505" ca="1">IF($C505="","",SUM((Items=$C505)*(Unique&gt;1)*1))</f>
        <v/>
      </c>
      <c r="F505" t="str">
        <f t="array" aca="1" ref="F505" ca="1">IF($C505="","",SUM((Items=$C505)*(Unique=1)*1))</f>
        <v/>
      </c>
      <c r="G505" t="str">
        <f t="shared" ca="1" si="14"/>
        <v/>
      </c>
      <c r="H505" t="str">
        <f t="shared" ca="1" si="15"/>
        <v/>
      </c>
    </row>
    <row r="506" spans="3:8" x14ac:dyDescent="0.55000000000000004">
      <c r="C506" t="str">
        <f t="array" aca="1" ref="C506" ca="1">IF(ROW(500:500)&gt;$A$6,"",INDIRECT("'Model 1'!"&amp;TEXT(MIN(IF((Items&lt;&gt;"")*(COUNTIF($C$6:C505,Items)=0),ROW('Model 1'!$E$7:$E$105)*100+COLUMN('Model 1'!$E$6:$AR$6))),"R000C00"),FALSE))</f>
        <v/>
      </c>
      <c r="D506" t="str">
        <f t="array" aca="1" ref="D506" ca="1">IF($C506="","",SUM((Items=$C506)*1))</f>
        <v/>
      </c>
      <c r="E506" t="str">
        <f t="array" aca="1" ref="E506" ca="1">IF($C506="","",SUM((Items=$C506)*(Unique&gt;1)*1))</f>
        <v/>
      </c>
      <c r="F506" t="str">
        <f t="array" aca="1" ref="F506" ca="1">IF($C506="","",SUM((Items=$C506)*(Unique=1)*1))</f>
        <v/>
      </c>
      <c r="G506" t="str">
        <f t="shared" ca="1" si="14"/>
        <v/>
      </c>
      <c r="H506" t="str">
        <f t="shared" ca="1" si="15"/>
        <v/>
      </c>
    </row>
    <row r="507" spans="3:8" x14ac:dyDescent="0.55000000000000004">
      <c r="C507" t="str">
        <f t="array" aca="1" ref="C507" ca="1">IF(ROW(501:501)&gt;$A$6,"",INDIRECT("'Model 1'!"&amp;TEXT(MIN(IF((Items&lt;&gt;"")*(COUNTIF($C$6:C506,Items)=0),ROW('Model 1'!$E$7:$E$105)*100+COLUMN('Model 1'!$E$6:$AR$6))),"R000C00"),FALSE))</f>
        <v/>
      </c>
      <c r="D507" t="str">
        <f t="array" aca="1" ref="D507" ca="1">IF($C507="","",SUM((Items=$C507)*1))</f>
        <v/>
      </c>
      <c r="E507" t="str">
        <f t="array" aca="1" ref="E507" ca="1">IF($C507="","",SUM((Items=$C507)*(Unique&gt;1)*1))</f>
        <v/>
      </c>
      <c r="F507" t="str">
        <f t="array" aca="1" ref="F507" ca="1">IF($C507="","",SUM((Items=$C507)*(Unique=1)*1))</f>
        <v/>
      </c>
      <c r="G507" t="str">
        <f t="shared" ca="1" si="14"/>
        <v/>
      </c>
      <c r="H507" t="str">
        <f t="shared" ca="1" si="15"/>
        <v/>
      </c>
    </row>
    <row r="508" spans="3:8" x14ac:dyDescent="0.55000000000000004">
      <c r="C508" t="str">
        <f t="array" aca="1" ref="C508" ca="1">IF(ROW(502:502)&gt;$A$6,"",INDIRECT("'Model 1'!"&amp;TEXT(MIN(IF((Items&lt;&gt;"")*(COUNTIF($C$6:C507,Items)=0),ROW('Model 1'!$E$7:$E$105)*100+COLUMN('Model 1'!$E$6:$AR$6))),"R000C00"),FALSE))</f>
        <v/>
      </c>
      <c r="D508" t="str">
        <f t="array" aca="1" ref="D508" ca="1">IF($C508="","",SUM((Items=$C508)*1))</f>
        <v/>
      </c>
      <c r="E508" t="str">
        <f t="array" aca="1" ref="E508" ca="1">IF($C508="","",SUM((Items=$C508)*(Unique&gt;1)*1))</f>
        <v/>
      </c>
      <c r="F508" t="str">
        <f t="array" aca="1" ref="F508" ca="1">IF($C508="","",SUM((Items=$C508)*(Unique=1)*1))</f>
        <v/>
      </c>
      <c r="G508" t="str">
        <f t="shared" ca="1" si="14"/>
        <v/>
      </c>
      <c r="H508" t="str">
        <f t="shared" ca="1" si="15"/>
        <v/>
      </c>
    </row>
    <row r="509" spans="3:8" x14ac:dyDescent="0.55000000000000004">
      <c r="C509" t="str">
        <f t="array" aca="1" ref="C509" ca="1">IF(ROW(503:503)&gt;$A$6,"",INDIRECT("'Model 1'!"&amp;TEXT(MIN(IF((Items&lt;&gt;"")*(COUNTIF($C$6:C508,Items)=0),ROW('Model 1'!$E$7:$E$105)*100+COLUMN('Model 1'!$E$6:$AR$6))),"R000C00"),FALSE))</f>
        <v/>
      </c>
      <c r="D509" t="str">
        <f t="array" aca="1" ref="D509" ca="1">IF($C509="","",SUM((Items=$C509)*1))</f>
        <v/>
      </c>
      <c r="E509" t="str">
        <f t="array" aca="1" ref="E509" ca="1">IF($C509="","",SUM((Items=$C509)*(Unique&gt;1)*1))</f>
        <v/>
      </c>
      <c r="F509" t="str">
        <f t="array" aca="1" ref="F509" ca="1">IF($C509="","",SUM((Items=$C509)*(Unique=1)*1))</f>
        <v/>
      </c>
      <c r="G509" t="str">
        <f t="shared" ca="1" si="14"/>
        <v/>
      </c>
      <c r="H509" t="str">
        <f t="shared" ca="1" si="15"/>
        <v/>
      </c>
    </row>
    <row r="510" spans="3:8" x14ac:dyDescent="0.55000000000000004">
      <c r="C510" t="str">
        <f t="array" aca="1" ref="C510" ca="1">IF(ROW(504:504)&gt;$A$6,"",INDIRECT("'Model 1'!"&amp;TEXT(MIN(IF((Items&lt;&gt;"")*(COUNTIF($C$6:C509,Items)=0),ROW('Model 1'!$E$7:$E$105)*100+COLUMN('Model 1'!$E$6:$AR$6))),"R000C00"),FALSE))</f>
        <v/>
      </c>
      <c r="D510" t="str">
        <f t="array" aca="1" ref="D510" ca="1">IF($C510="","",SUM((Items=$C510)*1))</f>
        <v/>
      </c>
      <c r="E510" t="str">
        <f t="array" aca="1" ref="E510" ca="1">IF($C510="","",SUM((Items=$C510)*(Unique&gt;1)*1))</f>
        <v/>
      </c>
      <c r="F510" t="str">
        <f t="array" aca="1" ref="F510" ca="1">IF($C510="","",SUM((Items=$C510)*(Unique=1)*1))</f>
        <v/>
      </c>
      <c r="G510" t="str">
        <f t="shared" ca="1" si="14"/>
        <v/>
      </c>
      <c r="H510" t="str">
        <f t="shared" ca="1" si="15"/>
        <v/>
      </c>
    </row>
    <row r="511" spans="3:8" x14ac:dyDescent="0.55000000000000004">
      <c r="C511" t="str">
        <f t="array" aca="1" ref="C511" ca="1">IF(ROW(505:505)&gt;$A$6,"",INDIRECT("'Model 1'!"&amp;TEXT(MIN(IF((Items&lt;&gt;"")*(COUNTIF($C$6:C510,Items)=0),ROW('Model 1'!$E$7:$E$105)*100+COLUMN('Model 1'!$E$6:$AR$6))),"R000C00"),FALSE))</f>
        <v/>
      </c>
      <c r="D511" t="str">
        <f t="array" aca="1" ref="D511" ca="1">IF($C511="","",SUM((Items=$C511)*1))</f>
        <v/>
      </c>
      <c r="E511" t="str">
        <f t="array" aca="1" ref="E511" ca="1">IF($C511="","",SUM((Items=$C511)*(Unique&gt;1)*1))</f>
        <v/>
      </c>
      <c r="F511" t="str">
        <f t="array" aca="1" ref="F511" ca="1">IF($C511="","",SUM((Items=$C511)*(Unique=1)*1))</f>
        <v/>
      </c>
      <c r="G511" t="str">
        <f t="shared" ca="1" si="14"/>
        <v/>
      </c>
      <c r="H511" t="str">
        <f t="shared" ca="1" si="15"/>
        <v/>
      </c>
    </row>
    <row r="512" spans="3:8" x14ac:dyDescent="0.55000000000000004">
      <c r="C512" t="str">
        <f t="array" aca="1" ref="C512" ca="1">IF(ROW(506:506)&gt;$A$6,"",INDIRECT("'Model 1'!"&amp;TEXT(MIN(IF((Items&lt;&gt;"")*(COUNTIF($C$6:C511,Items)=0),ROW('Model 1'!$E$7:$E$105)*100+COLUMN('Model 1'!$E$6:$AR$6))),"R000C00"),FALSE))</f>
        <v/>
      </c>
      <c r="D512" t="str">
        <f t="array" aca="1" ref="D512" ca="1">IF($C512="","",SUM((Items=$C512)*1))</f>
        <v/>
      </c>
      <c r="E512" t="str">
        <f t="array" aca="1" ref="E512" ca="1">IF($C512="","",SUM((Items=$C512)*(Unique&gt;1)*1))</f>
        <v/>
      </c>
      <c r="F512" t="str">
        <f t="array" aca="1" ref="F512" ca="1">IF($C512="","",SUM((Items=$C512)*(Unique=1)*1))</f>
        <v/>
      </c>
      <c r="G512" t="str">
        <f t="shared" ca="1" si="14"/>
        <v/>
      </c>
      <c r="H512" t="str">
        <f t="shared" ca="1" si="15"/>
        <v/>
      </c>
    </row>
    <row r="513" spans="3:8" x14ac:dyDescent="0.55000000000000004">
      <c r="C513" t="str">
        <f t="array" aca="1" ref="C513" ca="1">IF(ROW(507:507)&gt;$A$6,"",INDIRECT("'Model 1'!"&amp;TEXT(MIN(IF((Items&lt;&gt;"")*(COUNTIF($C$6:C512,Items)=0),ROW('Model 1'!$E$7:$E$105)*100+COLUMN('Model 1'!$E$6:$AR$6))),"R000C00"),FALSE))</f>
        <v/>
      </c>
      <c r="D513" t="str">
        <f t="array" aca="1" ref="D513" ca="1">IF($C513="","",SUM((Items=$C513)*1))</f>
        <v/>
      </c>
      <c r="E513" t="str">
        <f t="array" aca="1" ref="E513" ca="1">IF($C513="","",SUM((Items=$C513)*(Unique&gt;1)*1))</f>
        <v/>
      </c>
      <c r="F513" t="str">
        <f t="array" aca="1" ref="F513" ca="1">IF($C513="","",SUM((Items=$C513)*(Unique=1)*1))</f>
        <v/>
      </c>
      <c r="G513" t="str">
        <f t="shared" ca="1" si="14"/>
        <v/>
      </c>
      <c r="H513" t="str">
        <f t="shared" ca="1" si="15"/>
        <v/>
      </c>
    </row>
    <row r="514" spans="3:8" x14ac:dyDescent="0.55000000000000004">
      <c r="C514" t="str">
        <f t="array" aca="1" ref="C514" ca="1">IF(ROW(508:508)&gt;$A$6,"",INDIRECT("'Model 1'!"&amp;TEXT(MIN(IF((Items&lt;&gt;"")*(COUNTIF($C$6:C513,Items)=0),ROW('Model 1'!$E$7:$E$105)*100+COLUMN('Model 1'!$E$6:$AR$6))),"R000C00"),FALSE))</f>
        <v/>
      </c>
      <c r="D514" t="str">
        <f t="array" aca="1" ref="D514" ca="1">IF($C514="","",SUM((Items=$C514)*1))</f>
        <v/>
      </c>
      <c r="E514" t="str">
        <f t="array" aca="1" ref="E514" ca="1">IF($C514="","",SUM((Items=$C514)*(Unique&gt;1)*1))</f>
        <v/>
      </c>
      <c r="F514" t="str">
        <f t="array" aca="1" ref="F514" ca="1">IF($C514="","",SUM((Items=$C514)*(Unique=1)*1))</f>
        <v/>
      </c>
      <c r="G514" t="str">
        <f t="shared" ca="1" si="14"/>
        <v/>
      </c>
      <c r="H514" t="str">
        <f t="shared" ca="1" si="15"/>
        <v/>
      </c>
    </row>
    <row r="515" spans="3:8" x14ac:dyDescent="0.55000000000000004">
      <c r="C515" t="str">
        <f t="array" aca="1" ref="C515" ca="1">IF(ROW(509:509)&gt;$A$6,"",INDIRECT("'Model 1'!"&amp;TEXT(MIN(IF((Items&lt;&gt;"")*(COUNTIF($C$6:C514,Items)=0),ROW('Model 1'!$E$7:$E$105)*100+COLUMN('Model 1'!$E$6:$AR$6))),"R000C00"),FALSE))</f>
        <v/>
      </c>
      <c r="D515" t="str">
        <f t="array" aca="1" ref="D515" ca="1">IF($C515="","",SUM((Items=$C515)*1))</f>
        <v/>
      </c>
      <c r="E515" t="str">
        <f t="array" aca="1" ref="E515" ca="1">IF($C515="","",SUM((Items=$C515)*(Unique&gt;1)*1))</f>
        <v/>
      </c>
      <c r="F515" t="str">
        <f t="array" aca="1" ref="F515" ca="1">IF($C515="","",SUM((Items=$C515)*(Unique=1)*1))</f>
        <v/>
      </c>
      <c r="G515" t="str">
        <f t="shared" ca="1" si="14"/>
        <v/>
      </c>
      <c r="H515" t="str">
        <f t="shared" ca="1" si="15"/>
        <v/>
      </c>
    </row>
    <row r="516" spans="3:8" x14ac:dyDescent="0.55000000000000004">
      <c r="C516" t="str">
        <f t="array" aca="1" ref="C516" ca="1">IF(ROW(510:510)&gt;$A$6,"",INDIRECT("'Model 1'!"&amp;TEXT(MIN(IF((Items&lt;&gt;"")*(COUNTIF($C$6:C515,Items)=0),ROW('Model 1'!$E$7:$E$105)*100+COLUMN('Model 1'!$E$6:$AR$6))),"R000C00"),FALSE))</f>
        <v/>
      </c>
      <c r="D516" t="str">
        <f t="array" aca="1" ref="D516" ca="1">IF($C516="","",SUM((Items=$C516)*1))</f>
        <v/>
      </c>
      <c r="E516" t="str">
        <f t="array" aca="1" ref="E516" ca="1">IF($C516="","",SUM((Items=$C516)*(Unique&gt;1)*1))</f>
        <v/>
      </c>
      <c r="F516" t="str">
        <f t="array" aca="1" ref="F516" ca="1">IF($C516="","",SUM((Items=$C516)*(Unique=1)*1))</f>
        <v/>
      </c>
      <c r="G516" t="str">
        <f t="shared" ca="1" si="14"/>
        <v/>
      </c>
      <c r="H516" t="str">
        <f t="shared" ca="1" si="15"/>
        <v/>
      </c>
    </row>
    <row r="517" spans="3:8" x14ac:dyDescent="0.55000000000000004">
      <c r="C517" t="str">
        <f t="array" aca="1" ref="C517" ca="1">IF(ROW(511:511)&gt;$A$6,"",INDIRECT("'Model 1'!"&amp;TEXT(MIN(IF((Items&lt;&gt;"")*(COUNTIF($C$6:C516,Items)=0),ROW('Model 1'!$E$7:$E$105)*100+COLUMN('Model 1'!$E$6:$AR$6))),"R000C00"),FALSE))</f>
        <v/>
      </c>
      <c r="D517" t="str">
        <f t="array" aca="1" ref="D517" ca="1">IF($C517="","",SUM((Items=$C517)*1))</f>
        <v/>
      </c>
      <c r="E517" t="str">
        <f t="array" aca="1" ref="E517" ca="1">IF($C517="","",SUM((Items=$C517)*(Unique&gt;1)*1))</f>
        <v/>
      </c>
      <c r="F517" t="str">
        <f t="array" aca="1" ref="F517" ca="1">IF($C517="","",SUM((Items=$C517)*(Unique=1)*1))</f>
        <v/>
      </c>
      <c r="G517" t="str">
        <f t="shared" ca="1" si="14"/>
        <v/>
      </c>
      <c r="H517" t="str">
        <f t="shared" ca="1" si="15"/>
        <v/>
      </c>
    </row>
    <row r="518" spans="3:8" x14ac:dyDescent="0.55000000000000004">
      <c r="C518" t="str">
        <f t="array" aca="1" ref="C518" ca="1">IF(ROW(512:512)&gt;$A$6,"",INDIRECT("'Model 1'!"&amp;TEXT(MIN(IF((Items&lt;&gt;"")*(COUNTIF($C$6:C517,Items)=0),ROW('Model 1'!$E$7:$E$105)*100+COLUMN('Model 1'!$E$6:$AR$6))),"R000C00"),FALSE))</f>
        <v/>
      </c>
      <c r="D518" t="str">
        <f t="array" aca="1" ref="D518" ca="1">IF($C518="","",SUM((Items=$C518)*1))</f>
        <v/>
      </c>
      <c r="E518" t="str">
        <f t="array" aca="1" ref="E518" ca="1">IF($C518="","",SUM((Items=$C518)*(Unique&gt;1)*1))</f>
        <v/>
      </c>
      <c r="F518" t="str">
        <f t="array" aca="1" ref="F518" ca="1">IF($C518="","",SUM((Items=$C518)*(Unique=1)*1))</f>
        <v/>
      </c>
      <c r="G518" t="str">
        <f t="shared" ca="1" si="14"/>
        <v/>
      </c>
      <c r="H518" t="str">
        <f t="shared" ca="1" si="15"/>
        <v/>
      </c>
    </row>
    <row r="519" spans="3:8" x14ac:dyDescent="0.55000000000000004">
      <c r="C519" t="str">
        <f t="array" aca="1" ref="C519" ca="1">IF(ROW(513:513)&gt;$A$6,"",INDIRECT("'Model 1'!"&amp;TEXT(MIN(IF((Items&lt;&gt;"")*(COUNTIF($C$6:C518,Items)=0),ROW('Model 1'!$E$7:$E$105)*100+COLUMN('Model 1'!$E$6:$AR$6))),"R000C00"),FALSE))</f>
        <v/>
      </c>
      <c r="D519" t="str">
        <f t="array" aca="1" ref="D519" ca="1">IF($C519="","",SUM((Items=$C519)*1))</f>
        <v/>
      </c>
      <c r="E519" t="str">
        <f t="array" aca="1" ref="E519" ca="1">IF($C519="","",SUM((Items=$C519)*(Unique&gt;1)*1))</f>
        <v/>
      </c>
      <c r="F519" t="str">
        <f t="array" aca="1" ref="F519" ca="1">IF($C519="","",SUM((Items=$C519)*(Unique=1)*1))</f>
        <v/>
      </c>
      <c r="G519" t="str">
        <f t="shared" ref="G519:G582" ca="1" si="16">IF(D519="","",INDEX(manufacturer_name,MATCH($C519,Part_number,0)))</f>
        <v/>
      </c>
      <c r="H519" t="str">
        <f t="shared" ref="H519:H582" ca="1" si="17">IF(C519="","",INDEX(categories,MATCH($C519,Part_number,0)))</f>
        <v/>
      </c>
    </row>
    <row r="520" spans="3:8" x14ac:dyDescent="0.55000000000000004">
      <c r="C520" t="str">
        <f t="array" aca="1" ref="C520" ca="1">IF(ROW(514:514)&gt;$A$6,"",INDIRECT("'Model 1'!"&amp;TEXT(MIN(IF((Items&lt;&gt;"")*(COUNTIF($C$6:C519,Items)=0),ROW('Model 1'!$E$7:$E$105)*100+COLUMN('Model 1'!$E$6:$AR$6))),"R000C00"),FALSE))</f>
        <v/>
      </c>
      <c r="D520" t="str">
        <f t="array" aca="1" ref="D520" ca="1">IF($C520="","",SUM((Items=$C520)*1))</f>
        <v/>
      </c>
      <c r="E520" t="str">
        <f t="array" aca="1" ref="E520" ca="1">IF($C520="","",SUM((Items=$C520)*(Unique&gt;1)*1))</f>
        <v/>
      </c>
      <c r="F520" t="str">
        <f t="array" aca="1" ref="F520" ca="1">IF($C520="","",SUM((Items=$C520)*(Unique=1)*1))</f>
        <v/>
      </c>
      <c r="G520" t="str">
        <f t="shared" ca="1" si="16"/>
        <v/>
      </c>
      <c r="H520" t="str">
        <f t="shared" ca="1" si="17"/>
        <v/>
      </c>
    </row>
    <row r="521" spans="3:8" x14ac:dyDescent="0.55000000000000004">
      <c r="C521" t="str">
        <f t="array" aca="1" ref="C521" ca="1">IF(ROW(515:515)&gt;$A$6,"",INDIRECT("'Model 1'!"&amp;TEXT(MIN(IF((Items&lt;&gt;"")*(COUNTIF($C$6:C520,Items)=0),ROW('Model 1'!$E$7:$E$105)*100+COLUMN('Model 1'!$E$6:$AR$6))),"R000C00"),FALSE))</f>
        <v/>
      </c>
      <c r="D521" t="str">
        <f t="array" aca="1" ref="D521" ca="1">IF($C521="","",SUM((Items=$C521)*1))</f>
        <v/>
      </c>
      <c r="E521" t="str">
        <f t="array" aca="1" ref="E521" ca="1">IF($C521="","",SUM((Items=$C521)*(Unique&gt;1)*1))</f>
        <v/>
      </c>
      <c r="F521" t="str">
        <f t="array" aca="1" ref="F521" ca="1">IF($C521="","",SUM((Items=$C521)*(Unique=1)*1))</f>
        <v/>
      </c>
      <c r="G521" t="str">
        <f t="shared" ca="1" si="16"/>
        <v/>
      </c>
      <c r="H521" t="str">
        <f t="shared" ca="1" si="17"/>
        <v/>
      </c>
    </row>
    <row r="522" spans="3:8" x14ac:dyDescent="0.55000000000000004">
      <c r="C522" t="str">
        <f t="array" aca="1" ref="C522" ca="1">IF(ROW(516:516)&gt;$A$6,"",INDIRECT("'Model 1'!"&amp;TEXT(MIN(IF((Items&lt;&gt;"")*(COUNTIF($C$6:C521,Items)=0),ROW('Model 1'!$E$7:$E$105)*100+COLUMN('Model 1'!$E$6:$AR$6))),"R000C00"),FALSE))</f>
        <v/>
      </c>
      <c r="D522" t="str">
        <f t="array" aca="1" ref="D522" ca="1">IF($C522="","",SUM((Items=$C522)*1))</f>
        <v/>
      </c>
      <c r="E522" t="str">
        <f t="array" aca="1" ref="E522" ca="1">IF($C522="","",SUM((Items=$C522)*(Unique&gt;1)*1))</f>
        <v/>
      </c>
      <c r="F522" t="str">
        <f t="array" aca="1" ref="F522" ca="1">IF($C522="","",SUM((Items=$C522)*(Unique=1)*1))</f>
        <v/>
      </c>
      <c r="G522" t="str">
        <f t="shared" ca="1" si="16"/>
        <v/>
      </c>
      <c r="H522" t="str">
        <f t="shared" ca="1" si="17"/>
        <v/>
      </c>
    </row>
    <row r="523" spans="3:8" x14ac:dyDescent="0.55000000000000004">
      <c r="C523" t="str">
        <f t="array" aca="1" ref="C523" ca="1">IF(ROW(517:517)&gt;$A$6,"",INDIRECT("'Model 1'!"&amp;TEXT(MIN(IF((Items&lt;&gt;"")*(COUNTIF($C$6:C522,Items)=0),ROW('Model 1'!$E$7:$E$105)*100+COLUMN('Model 1'!$E$6:$AR$6))),"R000C00"),FALSE))</f>
        <v/>
      </c>
      <c r="D523" t="str">
        <f t="array" aca="1" ref="D523" ca="1">IF($C523="","",SUM((Items=$C523)*1))</f>
        <v/>
      </c>
      <c r="E523" t="str">
        <f t="array" aca="1" ref="E523" ca="1">IF($C523="","",SUM((Items=$C523)*(Unique&gt;1)*1))</f>
        <v/>
      </c>
      <c r="F523" t="str">
        <f t="array" aca="1" ref="F523" ca="1">IF($C523="","",SUM((Items=$C523)*(Unique=1)*1))</f>
        <v/>
      </c>
      <c r="G523" t="str">
        <f t="shared" ca="1" si="16"/>
        <v/>
      </c>
      <c r="H523" t="str">
        <f t="shared" ca="1" si="17"/>
        <v/>
      </c>
    </row>
    <row r="524" spans="3:8" x14ac:dyDescent="0.55000000000000004">
      <c r="C524" t="str">
        <f t="array" aca="1" ref="C524" ca="1">IF(ROW(518:518)&gt;$A$6,"",INDIRECT("'Model 1'!"&amp;TEXT(MIN(IF((Items&lt;&gt;"")*(COUNTIF($C$6:C523,Items)=0),ROW('Model 1'!$E$7:$E$105)*100+COLUMN('Model 1'!$E$6:$AR$6))),"R000C00"),FALSE))</f>
        <v/>
      </c>
      <c r="D524" t="str">
        <f t="array" aca="1" ref="D524" ca="1">IF($C524="","",SUM((Items=$C524)*1))</f>
        <v/>
      </c>
      <c r="E524" t="str">
        <f t="array" aca="1" ref="E524" ca="1">IF($C524="","",SUM((Items=$C524)*(Unique&gt;1)*1))</f>
        <v/>
      </c>
      <c r="F524" t="str">
        <f t="array" aca="1" ref="F524" ca="1">IF($C524="","",SUM((Items=$C524)*(Unique=1)*1))</f>
        <v/>
      </c>
      <c r="G524" t="str">
        <f t="shared" ca="1" si="16"/>
        <v/>
      </c>
      <c r="H524" t="str">
        <f t="shared" ca="1" si="17"/>
        <v/>
      </c>
    </row>
    <row r="525" spans="3:8" x14ac:dyDescent="0.55000000000000004">
      <c r="C525" t="str">
        <f t="array" aca="1" ref="C525" ca="1">IF(ROW(519:519)&gt;$A$6,"",INDIRECT("'Model 1'!"&amp;TEXT(MIN(IF((Items&lt;&gt;"")*(COUNTIF($C$6:C524,Items)=0),ROW('Model 1'!$E$7:$E$105)*100+COLUMN('Model 1'!$E$6:$AR$6))),"R000C00"),FALSE))</f>
        <v/>
      </c>
      <c r="D525" t="str">
        <f t="array" aca="1" ref="D525" ca="1">IF($C525="","",SUM((Items=$C525)*1))</f>
        <v/>
      </c>
      <c r="E525" t="str">
        <f t="array" aca="1" ref="E525" ca="1">IF($C525="","",SUM((Items=$C525)*(Unique&gt;1)*1))</f>
        <v/>
      </c>
      <c r="F525" t="str">
        <f t="array" aca="1" ref="F525" ca="1">IF($C525="","",SUM((Items=$C525)*(Unique=1)*1))</f>
        <v/>
      </c>
      <c r="G525" t="str">
        <f t="shared" ca="1" si="16"/>
        <v/>
      </c>
      <c r="H525" t="str">
        <f t="shared" ca="1" si="17"/>
        <v/>
      </c>
    </row>
    <row r="526" spans="3:8" x14ac:dyDescent="0.55000000000000004">
      <c r="C526" t="str">
        <f t="array" aca="1" ref="C526" ca="1">IF(ROW(520:520)&gt;$A$6,"",INDIRECT("'Model 1'!"&amp;TEXT(MIN(IF((Items&lt;&gt;"")*(COUNTIF($C$6:C525,Items)=0),ROW('Model 1'!$E$7:$E$105)*100+COLUMN('Model 1'!$E$6:$AR$6))),"R000C00"),FALSE))</f>
        <v/>
      </c>
      <c r="D526" t="str">
        <f t="array" aca="1" ref="D526" ca="1">IF($C526="","",SUM((Items=$C526)*1))</f>
        <v/>
      </c>
      <c r="E526" t="str">
        <f t="array" aca="1" ref="E526" ca="1">IF($C526="","",SUM((Items=$C526)*(Unique&gt;1)*1))</f>
        <v/>
      </c>
      <c r="F526" t="str">
        <f t="array" aca="1" ref="F526" ca="1">IF($C526="","",SUM((Items=$C526)*(Unique=1)*1))</f>
        <v/>
      </c>
      <c r="G526" t="str">
        <f t="shared" ca="1" si="16"/>
        <v/>
      </c>
      <c r="H526" t="str">
        <f t="shared" ca="1" si="17"/>
        <v/>
      </c>
    </row>
    <row r="527" spans="3:8" x14ac:dyDescent="0.55000000000000004">
      <c r="C527" t="str">
        <f t="array" aca="1" ref="C527" ca="1">IF(ROW(521:521)&gt;$A$6,"",INDIRECT("'Model 1'!"&amp;TEXT(MIN(IF((Items&lt;&gt;"")*(COUNTIF($C$6:C526,Items)=0),ROW('Model 1'!$E$7:$E$105)*100+COLUMN('Model 1'!$E$6:$AR$6))),"R000C00"),FALSE))</f>
        <v/>
      </c>
      <c r="D527" t="str">
        <f t="array" aca="1" ref="D527" ca="1">IF($C527="","",SUM((Items=$C527)*1))</f>
        <v/>
      </c>
      <c r="E527" t="str">
        <f t="array" aca="1" ref="E527" ca="1">IF($C527="","",SUM((Items=$C527)*(Unique&gt;1)*1))</f>
        <v/>
      </c>
      <c r="F527" t="str">
        <f t="array" aca="1" ref="F527" ca="1">IF($C527="","",SUM((Items=$C527)*(Unique=1)*1))</f>
        <v/>
      </c>
      <c r="G527" t="str">
        <f t="shared" ca="1" si="16"/>
        <v/>
      </c>
      <c r="H527" t="str">
        <f t="shared" ca="1" si="17"/>
        <v/>
      </c>
    </row>
    <row r="528" spans="3:8" x14ac:dyDescent="0.55000000000000004">
      <c r="C528" t="str">
        <f t="array" aca="1" ref="C528" ca="1">IF(ROW(522:522)&gt;$A$6,"",INDIRECT("'Model 1'!"&amp;TEXT(MIN(IF((Items&lt;&gt;"")*(COUNTIF($C$6:C527,Items)=0),ROW('Model 1'!$E$7:$E$105)*100+COLUMN('Model 1'!$E$6:$AR$6))),"R000C00"),FALSE))</f>
        <v/>
      </c>
      <c r="D528" t="str">
        <f t="array" aca="1" ref="D528" ca="1">IF($C528="","",SUM((Items=$C528)*1))</f>
        <v/>
      </c>
      <c r="E528" t="str">
        <f t="array" aca="1" ref="E528" ca="1">IF($C528="","",SUM((Items=$C528)*(Unique&gt;1)*1))</f>
        <v/>
      </c>
      <c r="F528" t="str">
        <f t="array" aca="1" ref="F528" ca="1">IF($C528="","",SUM((Items=$C528)*(Unique=1)*1))</f>
        <v/>
      </c>
      <c r="G528" t="str">
        <f t="shared" ca="1" si="16"/>
        <v/>
      </c>
      <c r="H528" t="str">
        <f t="shared" ca="1" si="17"/>
        <v/>
      </c>
    </row>
    <row r="529" spans="3:8" x14ac:dyDescent="0.55000000000000004">
      <c r="C529" t="str">
        <f t="array" aca="1" ref="C529" ca="1">IF(ROW(523:523)&gt;$A$6,"",INDIRECT("'Model 1'!"&amp;TEXT(MIN(IF((Items&lt;&gt;"")*(COUNTIF($C$6:C528,Items)=0),ROW('Model 1'!$E$7:$E$105)*100+COLUMN('Model 1'!$E$6:$AR$6))),"R000C00"),FALSE))</f>
        <v/>
      </c>
      <c r="D529" t="str">
        <f t="array" aca="1" ref="D529" ca="1">IF($C529="","",SUM((Items=$C529)*1))</f>
        <v/>
      </c>
      <c r="E529" t="str">
        <f t="array" aca="1" ref="E529" ca="1">IF($C529="","",SUM((Items=$C529)*(Unique&gt;1)*1))</f>
        <v/>
      </c>
      <c r="F529" t="str">
        <f t="array" aca="1" ref="F529" ca="1">IF($C529="","",SUM((Items=$C529)*(Unique=1)*1))</f>
        <v/>
      </c>
      <c r="G529" t="str">
        <f t="shared" ca="1" si="16"/>
        <v/>
      </c>
      <c r="H529" t="str">
        <f t="shared" ca="1" si="17"/>
        <v/>
      </c>
    </row>
    <row r="530" spans="3:8" x14ac:dyDescent="0.55000000000000004">
      <c r="C530" t="str">
        <f t="array" aca="1" ref="C530" ca="1">IF(ROW(524:524)&gt;$A$6,"",INDIRECT("'Model 1'!"&amp;TEXT(MIN(IF((Items&lt;&gt;"")*(COUNTIF($C$6:C529,Items)=0),ROW('Model 1'!$E$7:$E$105)*100+COLUMN('Model 1'!$E$6:$AR$6))),"R000C00"),FALSE))</f>
        <v/>
      </c>
      <c r="D530" t="str">
        <f t="array" aca="1" ref="D530" ca="1">IF($C530="","",SUM((Items=$C530)*1))</f>
        <v/>
      </c>
      <c r="E530" t="str">
        <f t="array" aca="1" ref="E530" ca="1">IF($C530="","",SUM((Items=$C530)*(Unique&gt;1)*1))</f>
        <v/>
      </c>
      <c r="F530" t="str">
        <f t="array" aca="1" ref="F530" ca="1">IF($C530="","",SUM((Items=$C530)*(Unique=1)*1))</f>
        <v/>
      </c>
      <c r="G530" t="str">
        <f t="shared" ca="1" si="16"/>
        <v/>
      </c>
      <c r="H530" t="str">
        <f t="shared" ca="1" si="17"/>
        <v/>
      </c>
    </row>
    <row r="531" spans="3:8" x14ac:dyDescent="0.55000000000000004">
      <c r="C531" t="str">
        <f t="array" aca="1" ref="C531" ca="1">IF(ROW(525:525)&gt;$A$6,"",INDIRECT("'Model 1'!"&amp;TEXT(MIN(IF((Items&lt;&gt;"")*(COUNTIF($C$6:C530,Items)=0),ROW('Model 1'!$E$7:$E$105)*100+COLUMN('Model 1'!$E$6:$AR$6))),"R000C00"),FALSE))</f>
        <v/>
      </c>
      <c r="D531" t="str">
        <f t="array" aca="1" ref="D531" ca="1">IF($C531="","",SUM((Items=$C531)*1))</f>
        <v/>
      </c>
      <c r="E531" t="str">
        <f t="array" aca="1" ref="E531" ca="1">IF($C531="","",SUM((Items=$C531)*(Unique&gt;1)*1))</f>
        <v/>
      </c>
      <c r="F531" t="str">
        <f t="array" aca="1" ref="F531" ca="1">IF($C531="","",SUM((Items=$C531)*(Unique=1)*1))</f>
        <v/>
      </c>
      <c r="G531" t="str">
        <f t="shared" ca="1" si="16"/>
        <v/>
      </c>
      <c r="H531" t="str">
        <f t="shared" ca="1" si="17"/>
        <v/>
      </c>
    </row>
    <row r="532" spans="3:8" x14ac:dyDescent="0.55000000000000004">
      <c r="C532" t="str">
        <f t="array" aca="1" ref="C532" ca="1">IF(ROW(526:526)&gt;$A$6,"",INDIRECT("'Model 1'!"&amp;TEXT(MIN(IF((Items&lt;&gt;"")*(COUNTIF($C$6:C531,Items)=0),ROW('Model 1'!$E$7:$E$105)*100+COLUMN('Model 1'!$E$6:$AR$6))),"R000C00"),FALSE))</f>
        <v/>
      </c>
      <c r="D532" t="str">
        <f t="array" aca="1" ref="D532" ca="1">IF($C532="","",SUM((Items=$C532)*1))</f>
        <v/>
      </c>
      <c r="E532" t="str">
        <f t="array" aca="1" ref="E532" ca="1">IF($C532="","",SUM((Items=$C532)*(Unique&gt;1)*1))</f>
        <v/>
      </c>
      <c r="F532" t="str">
        <f t="array" aca="1" ref="F532" ca="1">IF($C532="","",SUM((Items=$C532)*(Unique=1)*1))</f>
        <v/>
      </c>
      <c r="G532" t="str">
        <f t="shared" ca="1" si="16"/>
        <v/>
      </c>
      <c r="H532" t="str">
        <f t="shared" ca="1" si="17"/>
        <v/>
      </c>
    </row>
    <row r="533" spans="3:8" x14ac:dyDescent="0.55000000000000004">
      <c r="C533" t="str">
        <f t="array" aca="1" ref="C533" ca="1">IF(ROW(527:527)&gt;$A$6,"",INDIRECT("'Model 1'!"&amp;TEXT(MIN(IF((Items&lt;&gt;"")*(COUNTIF($C$6:C532,Items)=0),ROW('Model 1'!$E$7:$E$105)*100+COLUMN('Model 1'!$E$6:$AR$6))),"R000C00"),FALSE))</f>
        <v/>
      </c>
      <c r="D533" t="str">
        <f t="array" aca="1" ref="D533" ca="1">IF($C533="","",SUM((Items=$C533)*1))</f>
        <v/>
      </c>
      <c r="E533" t="str">
        <f t="array" aca="1" ref="E533" ca="1">IF($C533="","",SUM((Items=$C533)*(Unique&gt;1)*1))</f>
        <v/>
      </c>
      <c r="F533" t="str">
        <f t="array" aca="1" ref="F533" ca="1">IF($C533="","",SUM((Items=$C533)*(Unique=1)*1))</f>
        <v/>
      </c>
      <c r="G533" t="str">
        <f t="shared" ca="1" si="16"/>
        <v/>
      </c>
      <c r="H533" t="str">
        <f t="shared" ca="1" si="17"/>
        <v/>
      </c>
    </row>
    <row r="534" spans="3:8" x14ac:dyDescent="0.55000000000000004">
      <c r="C534" t="str">
        <f t="array" aca="1" ref="C534" ca="1">IF(ROW(528:528)&gt;$A$6,"",INDIRECT("'Model 1'!"&amp;TEXT(MIN(IF((Items&lt;&gt;"")*(COUNTIF($C$6:C533,Items)=0),ROW('Model 1'!$E$7:$E$105)*100+COLUMN('Model 1'!$E$6:$AR$6))),"R000C00"),FALSE))</f>
        <v/>
      </c>
      <c r="D534" t="str">
        <f t="array" aca="1" ref="D534" ca="1">IF($C534="","",SUM((Items=$C534)*1))</f>
        <v/>
      </c>
      <c r="E534" t="str">
        <f t="array" aca="1" ref="E534" ca="1">IF($C534="","",SUM((Items=$C534)*(Unique&gt;1)*1))</f>
        <v/>
      </c>
      <c r="F534" t="str">
        <f t="array" aca="1" ref="F534" ca="1">IF($C534="","",SUM((Items=$C534)*(Unique=1)*1))</f>
        <v/>
      </c>
      <c r="G534" t="str">
        <f t="shared" ca="1" si="16"/>
        <v/>
      </c>
      <c r="H534" t="str">
        <f t="shared" ca="1" si="17"/>
        <v/>
      </c>
    </row>
    <row r="535" spans="3:8" x14ac:dyDescent="0.55000000000000004">
      <c r="C535" t="str">
        <f t="array" aca="1" ref="C535" ca="1">IF(ROW(529:529)&gt;$A$6,"",INDIRECT("'Model 1'!"&amp;TEXT(MIN(IF((Items&lt;&gt;"")*(COUNTIF($C$6:C534,Items)=0),ROW('Model 1'!$E$7:$E$105)*100+COLUMN('Model 1'!$E$6:$AR$6))),"R000C00"),FALSE))</f>
        <v/>
      </c>
      <c r="D535" t="str">
        <f t="array" aca="1" ref="D535" ca="1">IF($C535="","",SUM((Items=$C535)*1))</f>
        <v/>
      </c>
      <c r="E535" t="str">
        <f t="array" aca="1" ref="E535" ca="1">IF($C535="","",SUM((Items=$C535)*(Unique&gt;1)*1))</f>
        <v/>
      </c>
      <c r="F535" t="str">
        <f t="array" aca="1" ref="F535" ca="1">IF($C535="","",SUM((Items=$C535)*(Unique=1)*1))</f>
        <v/>
      </c>
      <c r="G535" t="str">
        <f t="shared" ca="1" si="16"/>
        <v/>
      </c>
      <c r="H535" t="str">
        <f t="shared" ca="1" si="17"/>
        <v/>
      </c>
    </row>
    <row r="536" spans="3:8" x14ac:dyDescent="0.55000000000000004">
      <c r="C536" t="str">
        <f t="array" aca="1" ref="C536" ca="1">IF(ROW(530:530)&gt;$A$6,"",INDIRECT("'Model 1'!"&amp;TEXT(MIN(IF((Items&lt;&gt;"")*(COUNTIF($C$6:C535,Items)=0),ROW('Model 1'!$E$7:$E$105)*100+COLUMN('Model 1'!$E$6:$AR$6))),"R000C00"),FALSE))</f>
        <v/>
      </c>
      <c r="D536" t="str">
        <f t="array" aca="1" ref="D536" ca="1">IF($C536="","",SUM((Items=$C536)*1))</f>
        <v/>
      </c>
      <c r="E536" t="str">
        <f t="array" aca="1" ref="E536" ca="1">IF($C536="","",SUM((Items=$C536)*(Unique&gt;1)*1))</f>
        <v/>
      </c>
      <c r="F536" t="str">
        <f t="array" aca="1" ref="F536" ca="1">IF($C536="","",SUM((Items=$C536)*(Unique=1)*1))</f>
        <v/>
      </c>
      <c r="G536" t="str">
        <f t="shared" ca="1" si="16"/>
        <v/>
      </c>
      <c r="H536" t="str">
        <f t="shared" ca="1" si="17"/>
        <v/>
      </c>
    </row>
    <row r="537" spans="3:8" x14ac:dyDescent="0.55000000000000004">
      <c r="C537" t="str">
        <f t="array" aca="1" ref="C537" ca="1">IF(ROW(531:531)&gt;$A$6,"",INDIRECT("'Model 1'!"&amp;TEXT(MIN(IF((Items&lt;&gt;"")*(COUNTIF($C$6:C536,Items)=0),ROW('Model 1'!$E$7:$E$105)*100+COLUMN('Model 1'!$E$6:$AR$6))),"R000C00"),FALSE))</f>
        <v/>
      </c>
      <c r="D537" t="str">
        <f t="array" aca="1" ref="D537" ca="1">IF($C537="","",SUM((Items=$C537)*1))</f>
        <v/>
      </c>
      <c r="E537" t="str">
        <f t="array" aca="1" ref="E537" ca="1">IF($C537="","",SUM((Items=$C537)*(Unique&gt;1)*1))</f>
        <v/>
      </c>
      <c r="F537" t="str">
        <f t="array" aca="1" ref="F537" ca="1">IF($C537="","",SUM((Items=$C537)*(Unique=1)*1))</f>
        <v/>
      </c>
      <c r="G537" t="str">
        <f t="shared" ca="1" si="16"/>
        <v/>
      </c>
      <c r="H537" t="str">
        <f t="shared" ca="1" si="17"/>
        <v/>
      </c>
    </row>
    <row r="538" spans="3:8" x14ac:dyDescent="0.55000000000000004">
      <c r="C538" t="str">
        <f t="array" aca="1" ref="C538" ca="1">IF(ROW(532:532)&gt;$A$6,"",INDIRECT("'Model 1'!"&amp;TEXT(MIN(IF((Items&lt;&gt;"")*(COUNTIF($C$6:C537,Items)=0),ROW('Model 1'!$E$7:$E$105)*100+COLUMN('Model 1'!$E$6:$AR$6))),"R000C00"),FALSE))</f>
        <v/>
      </c>
      <c r="D538" t="str">
        <f t="array" aca="1" ref="D538" ca="1">IF($C538="","",SUM((Items=$C538)*1))</f>
        <v/>
      </c>
      <c r="E538" t="str">
        <f t="array" aca="1" ref="E538" ca="1">IF($C538="","",SUM((Items=$C538)*(Unique&gt;1)*1))</f>
        <v/>
      </c>
      <c r="F538" t="str">
        <f t="array" aca="1" ref="F538" ca="1">IF($C538="","",SUM((Items=$C538)*(Unique=1)*1))</f>
        <v/>
      </c>
      <c r="G538" t="str">
        <f t="shared" ca="1" si="16"/>
        <v/>
      </c>
      <c r="H538" t="str">
        <f t="shared" ca="1" si="17"/>
        <v/>
      </c>
    </row>
    <row r="539" spans="3:8" x14ac:dyDescent="0.55000000000000004">
      <c r="C539" t="str">
        <f t="array" aca="1" ref="C539" ca="1">IF(ROW(533:533)&gt;$A$6,"",INDIRECT("'Model 1'!"&amp;TEXT(MIN(IF((Items&lt;&gt;"")*(COUNTIF($C$6:C538,Items)=0),ROW('Model 1'!$E$7:$E$105)*100+COLUMN('Model 1'!$E$6:$AR$6))),"R000C00"),FALSE))</f>
        <v/>
      </c>
      <c r="D539" t="str">
        <f t="array" aca="1" ref="D539" ca="1">IF($C539="","",SUM((Items=$C539)*1))</f>
        <v/>
      </c>
      <c r="E539" t="str">
        <f t="array" aca="1" ref="E539" ca="1">IF($C539="","",SUM((Items=$C539)*(Unique&gt;1)*1))</f>
        <v/>
      </c>
      <c r="F539" t="str">
        <f t="array" aca="1" ref="F539" ca="1">IF($C539="","",SUM((Items=$C539)*(Unique=1)*1))</f>
        <v/>
      </c>
      <c r="G539" t="str">
        <f t="shared" ca="1" si="16"/>
        <v/>
      </c>
      <c r="H539" t="str">
        <f t="shared" ca="1" si="17"/>
        <v/>
      </c>
    </row>
    <row r="540" spans="3:8" x14ac:dyDescent="0.55000000000000004">
      <c r="C540" t="str">
        <f t="array" aca="1" ref="C540" ca="1">IF(ROW(534:534)&gt;$A$6,"",INDIRECT("'Model 1'!"&amp;TEXT(MIN(IF((Items&lt;&gt;"")*(COUNTIF($C$6:C539,Items)=0),ROW('Model 1'!$E$7:$E$105)*100+COLUMN('Model 1'!$E$6:$AR$6))),"R000C00"),FALSE))</f>
        <v/>
      </c>
      <c r="D540" t="str">
        <f t="array" aca="1" ref="D540" ca="1">IF($C540="","",SUM((Items=$C540)*1))</f>
        <v/>
      </c>
      <c r="E540" t="str">
        <f t="array" aca="1" ref="E540" ca="1">IF($C540="","",SUM((Items=$C540)*(Unique&gt;1)*1))</f>
        <v/>
      </c>
      <c r="F540" t="str">
        <f t="array" aca="1" ref="F540" ca="1">IF($C540="","",SUM((Items=$C540)*(Unique=1)*1))</f>
        <v/>
      </c>
      <c r="G540" t="str">
        <f t="shared" ca="1" si="16"/>
        <v/>
      </c>
      <c r="H540" t="str">
        <f t="shared" ca="1" si="17"/>
        <v/>
      </c>
    </row>
    <row r="541" spans="3:8" x14ac:dyDescent="0.55000000000000004">
      <c r="C541" t="str">
        <f t="array" aca="1" ref="C541" ca="1">IF(ROW(535:535)&gt;$A$6,"",INDIRECT("'Model 1'!"&amp;TEXT(MIN(IF((Items&lt;&gt;"")*(COUNTIF($C$6:C540,Items)=0),ROW('Model 1'!$E$7:$E$105)*100+COLUMN('Model 1'!$E$6:$AR$6))),"R000C00"),FALSE))</f>
        <v/>
      </c>
      <c r="D541" t="str">
        <f t="array" aca="1" ref="D541" ca="1">IF($C541="","",SUM((Items=$C541)*1))</f>
        <v/>
      </c>
      <c r="E541" t="str">
        <f t="array" aca="1" ref="E541" ca="1">IF($C541="","",SUM((Items=$C541)*(Unique&gt;1)*1))</f>
        <v/>
      </c>
      <c r="F541" t="str">
        <f t="array" aca="1" ref="F541" ca="1">IF($C541="","",SUM((Items=$C541)*(Unique=1)*1))</f>
        <v/>
      </c>
      <c r="G541" t="str">
        <f t="shared" ca="1" si="16"/>
        <v/>
      </c>
      <c r="H541" t="str">
        <f t="shared" ca="1" si="17"/>
        <v/>
      </c>
    </row>
    <row r="542" spans="3:8" x14ac:dyDescent="0.55000000000000004">
      <c r="C542" t="str">
        <f t="array" aca="1" ref="C542" ca="1">IF(ROW(536:536)&gt;$A$6,"",INDIRECT("'Model 1'!"&amp;TEXT(MIN(IF((Items&lt;&gt;"")*(COUNTIF($C$6:C541,Items)=0),ROW('Model 1'!$E$7:$E$105)*100+COLUMN('Model 1'!$E$6:$AR$6))),"R000C00"),FALSE))</f>
        <v/>
      </c>
      <c r="D542" t="str">
        <f t="array" aca="1" ref="D542" ca="1">IF($C542="","",SUM((Items=$C542)*1))</f>
        <v/>
      </c>
      <c r="E542" t="str">
        <f t="array" aca="1" ref="E542" ca="1">IF($C542="","",SUM((Items=$C542)*(Unique&gt;1)*1))</f>
        <v/>
      </c>
      <c r="F542" t="str">
        <f t="array" aca="1" ref="F542" ca="1">IF($C542="","",SUM((Items=$C542)*(Unique=1)*1))</f>
        <v/>
      </c>
      <c r="G542" t="str">
        <f t="shared" ca="1" si="16"/>
        <v/>
      </c>
      <c r="H542" t="str">
        <f t="shared" ca="1" si="17"/>
        <v/>
      </c>
    </row>
    <row r="543" spans="3:8" x14ac:dyDescent="0.55000000000000004">
      <c r="C543" t="str">
        <f t="array" aca="1" ref="C543" ca="1">IF(ROW(537:537)&gt;$A$6,"",INDIRECT("'Model 1'!"&amp;TEXT(MIN(IF((Items&lt;&gt;"")*(COUNTIF($C$6:C542,Items)=0),ROW('Model 1'!$E$7:$E$105)*100+COLUMN('Model 1'!$E$6:$AR$6))),"R000C00"),FALSE))</f>
        <v/>
      </c>
      <c r="D543" t="str">
        <f t="array" aca="1" ref="D543" ca="1">IF($C543="","",SUM((Items=$C543)*1))</f>
        <v/>
      </c>
      <c r="E543" t="str">
        <f t="array" aca="1" ref="E543" ca="1">IF($C543="","",SUM((Items=$C543)*(Unique&gt;1)*1))</f>
        <v/>
      </c>
      <c r="F543" t="str">
        <f t="array" aca="1" ref="F543" ca="1">IF($C543="","",SUM((Items=$C543)*(Unique=1)*1))</f>
        <v/>
      </c>
      <c r="G543" t="str">
        <f t="shared" ca="1" si="16"/>
        <v/>
      </c>
      <c r="H543" t="str">
        <f t="shared" ca="1" si="17"/>
        <v/>
      </c>
    </row>
    <row r="544" spans="3:8" x14ac:dyDescent="0.55000000000000004">
      <c r="C544" t="str">
        <f t="array" aca="1" ref="C544" ca="1">IF(ROW(538:538)&gt;$A$6,"",INDIRECT("'Model 1'!"&amp;TEXT(MIN(IF((Items&lt;&gt;"")*(COUNTIF($C$6:C543,Items)=0),ROW('Model 1'!$E$7:$E$105)*100+COLUMN('Model 1'!$E$6:$AR$6))),"R000C00"),FALSE))</f>
        <v/>
      </c>
      <c r="D544" t="str">
        <f t="array" aca="1" ref="D544" ca="1">IF($C544="","",SUM((Items=$C544)*1))</f>
        <v/>
      </c>
      <c r="E544" t="str">
        <f t="array" aca="1" ref="E544" ca="1">IF($C544="","",SUM((Items=$C544)*(Unique&gt;1)*1))</f>
        <v/>
      </c>
      <c r="F544" t="str">
        <f t="array" aca="1" ref="F544" ca="1">IF($C544="","",SUM((Items=$C544)*(Unique=1)*1))</f>
        <v/>
      </c>
      <c r="G544" t="str">
        <f t="shared" ca="1" si="16"/>
        <v/>
      </c>
      <c r="H544" t="str">
        <f t="shared" ca="1" si="17"/>
        <v/>
      </c>
    </row>
    <row r="545" spans="3:8" x14ac:dyDescent="0.55000000000000004">
      <c r="C545" t="str">
        <f t="array" aca="1" ref="C545" ca="1">IF(ROW(539:539)&gt;$A$6,"",INDIRECT("'Model 1'!"&amp;TEXT(MIN(IF((Items&lt;&gt;"")*(COUNTIF($C$6:C544,Items)=0),ROW('Model 1'!$E$7:$E$105)*100+COLUMN('Model 1'!$E$6:$AR$6))),"R000C00"),FALSE))</f>
        <v/>
      </c>
      <c r="D545" t="str">
        <f t="array" aca="1" ref="D545" ca="1">IF($C545="","",SUM((Items=$C545)*1))</f>
        <v/>
      </c>
      <c r="E545" t="str">
        <f t="array" aca="1" ref="E545" ca="1">IF($C545="","",SUM((Items=$C545)*(Unique&gt;1)*1))</f>
        <v/>
      </c>
      <c r="F545" t="str">
        <f t="array" aca="1" ref="F545" ca="1">IF($C545="","",SUM((Items=$C545)*(Unique=1)*1))</f>
        <v/>
      </c>
      <c r="G545" t="str">
        <f t="shared" ca="1" si="16"/>
        <v/>
      </c>
      <c r="H545" t="str">
        <f t="shared" ca="1" si="17"/>
        <v/>
      </c>
    </row>
    <row r="546" spans="3:8" x14ac:dyDescent="0.55000000000000004">
      <c r="C546" t="str">
        <f t="array" aca="1" ref="C546" ca="1">IF(ROW(540:540)&gt;$A$6,"",INDIRECT("'Model 1'!"&amp;TEXT(MIN(IF((Items&lt;&gt;"")*(COUNTIF($C$6:C545,Items)=0),ROW('Model 1'!$E$7:$E$105)*100+COLUMN('Model 1'!$E$6:$AR$6))),"R000C00"),FALSE))</f>
        <v/>
      </c>
      <c r="D546" t="str">
        <f t="array" aca="1" ref="D546" ca="1">IF($C546="","",SUM((Items=$C546)*1))</f>
        <v/>
      </c>
      <c r="E546" t="str">
        <f t="array" aca="1" ref="E546" ca="1">IF($C546="","",SUM((Items=$C546)*(Unique&gt;1)*1))</f>
        <v/>
      </c>
      <c r="F546" t="str">
        <f t="array" aca="1" ref="F546" ca="1">IF($C546="","",SUM((Items=$C546)*(Unique=1)*1))</f>
        <v/>
      </c>
      <c r="G546" t="str">
        <f t="shared" ca="1" si="16"/>
        <v/>
      </c>
      <c r="H546" t="str">
        <f t="shared" ca="1" si="17"/>
        <v/>
      </c>
    </row>
    <row r="547" spans="3:8" x14ac:dyDescent="0.55000000000000004">
      <c r="C547" t="str">
        <f t="array" aca="1" ref="C547" ca="1">IF(ROW(541:541)&gt;$A$6,"",INDIRECT("'Model 1'!"&amp;TEXT(MIN(IF((Items&lt;&gt;"")*(COUNTIF($C$6:C546,Items)=0),ROW('Model 1'!$E$7:$E$105)*100+COLUMN('Model 1'!$E$6:$AR$6))),"R000C00"),FALSE))</f>
        <v/>
      </c>
      <c r="D547" t="str">
        <f t="array" aca="1" ref="D547" ca="1">IF($C547="","",SUM((Items=$C547)*1))</f>
        <v/>
      </c>
      <c r="E547" t="str">
        <f t="array" aca="1" ref="E547" ca="1">IF($C547="","",SUM((Items=$C547)*(Unique&gt;1)*1))</f>
        <v/>
      </c>
      <c r="F547" t="str">
        <f t="array" aca="1" ref="F547" ca="1">IF($C547="","",SUM((Items=$C547)*(Unique=1)*1))</f>
        <v/>
      </c>
      <c r="G547" t="str">
        <f t="shared" ca="1" si="16"/>
        <v/>
      </c>
      <c r="H547" t="str">
        <f t="shared" ca="1" si="17"/>
        <v/>
      </c>
    </row>
    <row r="548" spans="3:8" x14ac:dyDescent="0.55000000000000004">
      <c r="C548" t="str">
        <f t="array" aca="1" ref="C548" ca="1">IF(ROW(542:542)&gt;$A$6,"",INDIRECT("'Model 1'!"&amp;TEXT(MIN(IF((Items&lt;&gt;"")*(COUNTIF($C$6:C547,Items)=0),ROW('Model 1'!$E$7:$E$105)*100+COLUMN('Model 1'!$E$6:$AR$6))),"R000C00"),FALSE))</f>
        <v/>
      </c>
      <c r="D548" t="str">
        <f t="array" aca="1" ref="D548" ca="1">IF($C548="","",SUM((Items=$C548)*1))</f>
        <v/>
      </c>
      <c r="E548" t="str">
        <f t="array" aca="1" ref="E548" ca="1">IF($C548="","",SUM((Items=$C548)*(Unique&gt;1)*1))</f>
        <v/>
      </c>
      <c r="F548" t="str">
        <f t="array" aca="1" ref="F548" ca="1">IF($C548="","",SUM((Items=$C548)*(Unique=1)*1))</f>
        <v/>
      </c>
      <c r="G548" t="str">
        <f t="shared" ca="1" si="16"/>
        <v/>
      </c>
      <c r="H548" t="str">
        <f t="shared" ca="1" si="17"/>
        <v/>
      </c>
    </row>
    <row r="549" spans="3:8" x14ac:dyDescent="0.55000000000000004">
      <c r="C549" t="str">
        <f t="array" aca="1" ref="C549" ca="1">IF(ROW(543:543)&gt;$A$6,"",INDIRECT("'Model 1'!"&amp;TEXT(MIN(IF((Items&lt;&gt;"")*(COUNTIF($C$6:C548,Items)=0),ROW('Model 1'!$E$7:$E$105)*100+COLUMN('Model 1'!$E$6:$AR$6))),"R000C00"),FALSE))</f>
        <v/>
      </c>
      <c r="D549" t="str">
        <f t="array" aca="1" ref="D549" ca="1">IF($C549="","",SUM((Items=$C549)*1))</f>
        <v/>
      </c>
      <c r="E549" t="str">
        <f t="array" aca="1" ref="E549" ca="1">IF($C549="","",SUM((Items=$C549)*(Unique&gt;1)*1))</f>
        <v/>
      </c>
      <c r="F549" t="str">
        <f t="array" aca="1" ref="F549" ca="1">IF($C549="","",SUM((Items=$C549)*(Unique=1)*1))</f>
        <v/>
      </c>
      <c r="G549" t="str">
        <f t="shared" ca="1" si="16"/>
        <v/>
      </c>
      <c r="H549" t="str">
        <f t="shared" ca="1" si="17"/>
        <v/>
      </c>
    </row>
    <row r="550" spans="3:8" x14ac:dyDescent="0.55000000000000004">
      <c r="C550" t="str">
        <f t="array" aca="1" ref="C550" ca="1">IF(ROW(544:544)&gt;$A$6,"",INDIRECT("'Model 1'!"&amp;TEXT(MIN(IF((Items&lt;&gt;"")*(COUNTIF($C$6:C549,Items)=0),ROW('Model 1'!$E$7:$E$105)*100+COLUMN('Model 1'!$E$6:$AR$6))),"R000C00"),FALSE))</f>
        <v/>
      </c>
      <c r="D550" t="str">
        <f t="array" aca="1" ref="D550" ca="1">IF($C550="","",SUM((Items=$C550)*1))</f>
        <v/>
      </c>
      <c r="E550" t="str">
        <f t="array" aca="1" ref="E550" ca="1">IF($C550="","",SUM((Items=$C550)*(Unique&gt;1)*1))</f>
        <v/>
      </c>
      <c r="F550" t="str">
        <f t="array" aca="1" ref="F550" ca="1">IF($C550="","",SUM((Items=$C550)*(Unique=1)*1))</f>
        <v/>
      </c>
      <c r="G550" t="str">
        <f t="shared" ca="1" si="16"/>
        <v/>
      </c>
      <c r="H550" t="str">
        <f t="shared" ca="1" si="17"/>
        <v/>
      </c>
    </row>
    <row r="551" spans="3:8" x14ac:dyDescent="0.55000000000000004">
      <c r="C551" t="str">
        <f t="array" aca="1" ref="C551" ca="1">IF(ROW(545:545)&gt;$A$6,"",INDIRECT("'Model 1'!"&amp;TEXT(MIN(IF((Items&lt;&gt;"")*(COUNTIF($C$6:C550,Items)=0),ROW('Model 1'!$E$7:$E$105)*100+COLUMN('Model 1'!$E$6:$AR$6))),"R000C00"),FALSE))</f>
        <v/>
      </c>
      <c r="D551" t="str">
        <f t="array" aca="1" ref="D551" ca="1">IF($C551="","",SUM((Items=$C551)*1))</f>
        <v/>
      </c>
      <c r="E551" t="str">
        <f t="array" aca="1" ref="E551" ca="1">IF($C551="","",SUM((Items=$C551)*(Unique&gt;1)*1))</f>
        <v/>
      </c>
      <c r="F551" t="str">
        <f t="array" aca="1" ref="F551" ca="1">IF($C551="","",SUM((Items=$C551)*(Unique=1)*1))</f>
        <v/>
      </c>
      <c r="G551" t="str">
        <f t="shared" ca="1" si="16"/>
        <v/>
      </c>
      <c r="H551" t="str">
        <f t="shared" ca="1" si="17"/>
        <v/>
      </c>
    </row>
    <row r="552" spans="3:8" x14ac:dyDescent="0.55000000000000004">
      <c r="C552" t="str">
        <f t="array" aca="1" ref="C552" ca="1">IF(ROW(546:546)&gt;$A$6,"",INDIRECT("'Model 1'!"&amp;TEXT(MIN(IF((Items&lt;&gt;"")*(COUNTIF($C$6:C551,Items)=0),ROW('Model 1'!$E$7:$E$105)*100+COLUMN('Model 1'!$E$6:$AR$6))),"R000C00"),FALSE))</f>
        <v/>
      </c>
      <c r="D552" t="str">
        <f t="array" aca="1" ref="D552" ca="1">IF($C552="","",SUM((Items=$C552)*1))</f>
        <v/>
      </c>
      <c r="E552" t="str">
        <f t="array" aca="1" ref="E552" ca="1">IF($C552="","",SUM((Items=$C552)*(Unique&gt;1)*1))</f>
        <v/>
      </c>
      <c r="F552" t="str">
        <f t="array" aca="1" ref="F552" ca="1">IF($C552="","",SUM((Items=$C552)*(Unique=1)*1))</f>
        <v/>
      </c>
      <c r="G552" t="str">
        <f t="shared" ca="1" si="16"/>
        <v/>
      </c>
      <c r="H552" t="str">
        <f t="shared" ca="1" si="17"/>
        <v/>
      </c>
    </row>
    <row r="553" spans="3:8" x14ac:dyDescent="0.55000000000000004">
      <c r="C553" t="str">
        <f t="array" aca="1" ref="C553" ca="1">IF(ROW(547:547)&gt;$A$6,"",INDIRECT("'Model 1'!"&amp;TEXT(MIN(IF((Items&lt;&gt;"")*(COUNTIF($C$6:C552,Items)=0),ROW('Model 1'!$E$7:$E$105)*100+COLUMN('Model 1'!$E$6:$AR$6))),"R000C00"),FALSE))</f>
        <v/>
      </c>
      <c r="D553" t="str">
        <f t="array" aca="1" ref="D553" ca="1">IF($C553="","",SUM((Items=$C553)*1))</f>
        <v/>
      </c>
      <c r="E553" t="str">
        <f t="array" aca="1" ref="E553" ca="1">IF($C553="","",SUM((Items=$C553)*(Unique&gt;1)*1))</f>
        <v/>
      </c>
      <c r="F553" t="str">
        <f t="array" aca="1" ref="F553" ca="1">IF($C553="","",SUM((Items=$C553)*(Unique=1)*1))</f>
        <v/>
      </c>
      <c r="G553" t="str">
        <f t="shared" ca="1" si="16"/>
        <v/>
      </c>
      <c r="H553" t="str">
        <f t="shared" ca="1" si="17"/>
        <v/>
      </c>
    </row>
    <row r="554" spans="3:8" x14ac:dyDescent="0.55000000000000004">
      <c r="C554" t="str">
        <f t="array" aca="1" ref="C554" ca="1">IF(ROW(548:548)&gt;$A$6,"",INDIRECT("'Model 1'!"&amp;TEXT(MIN(IF((Items&lt;&gt;"")*(COUNTIF($C$6:C553,Items)=0),ROW('Model 1'!$E$7:$E$105)*100+COLUMN('Model 1'!$E$6:$AR$6))),"R000C00"),FALSE))</f>
        <v/>
      </c>
      <c r="D554" t="str">
        <f t="array" aca="1" ref="D554" ca="1">IF($C554="","",SUM((Items=$C554)*1))</f>
        <v/>
      </c>
      <c r="E554" t="str">
        <f t="array" aca="1" ref="E554" ca="1">IF($C554="","",SUM((Items=$C554)*(Unique&gt;1)*1))</f>
        <v/>
      </c>
      <c r="F554" t="str">
        <f t="array" aca="1" ref="F554" ca="1">IF($C554="","",SUM((Items=$C554)*(Unique=1)*1))</f>
        <v/>
      </c>
      <c r="G554" t="str">
        <f t="shared" ca="1" si="16"/>
        <v/>
      </c>
      <c r="H554" t="str">
        <f t="shared" ca="1" si="17"/>
        <v/>
      </c>
    </row>
    <row r="555" spans="3:8" x14ac:dyDescent="0.55000000000000004">
      <c r="C555" t="str">
        <f t="array" aca="1" ref="C555" ca="1">IF(ROW(549:549)&gt;$A$6,"",INDIRECT("'Model 1'!"&amp;TEXT(MIN(IF((Items&lt;&gt;"")*(COUNTIF($C$6:C554,Items)=0),ROW('Model 1'!$E$7:$E$105)*100+COLUMN('Model 1'!$E$6:$AR$6))),"R000C00"),FALSE))</f>
        <v/>
      </c>
      <c r="D555" t="str">
        <f t="array" aca="1" ref="D555" ca="1">IF($C555="","",SUM((Items=$C555)*1))</f>
        <v/>
      </c>
      <c r="E555" t="str">
        <f t="array" aca="1" ref="E555" ca="1">IF($C555="","",SUM((Items=$C555)*(Unique&gt;1)*1))</f>
        <v/>
      </c>
      <c r="F555" t="str">
        <f t="array" aca="1" ref="F555" ca="1">IF($C555="","",SUM((Items=$C555)*(Unique=1)*1))</f>
        <v/>
      </c>
      <c r="G555" t="str">
        <f t="shared" ca="1" si="16"/>
        <v/>
      </c>
      <c r="H555" t="str">
        <f t="shared" ca="1" si="17"/>
        <v/>
      </c>
    </row>
    <row r="556" spans="3:8" x14ac:dyDescent="0.55000000000000004">
      <c r="C556" t="str">
        <f t="array" aca="1" ref="C556" ca="1">IF(ROW(550:550)&gt;$A$6,"",INDIRECT("'Model 1'!"&amp;TEXT(MIN(IF((Items&lt;&gt;"")*(COUNTIF($C$6:C555,Items)=0),ROW('Model 1'!$E$7:$E$105)*100+COLUMN('Model 1'!$E$6:$AR$6))),"R000C00"),FALSE))</f>
        <v/>
      </c>
      <c r="D556" t="str">
        <f t="array" aca="1" ref="D556" ca="1">IF($C556="","",SUM((Items=$C556)*1))</f>
        <v/>
      </c>
      <c r="E556" t="str">
        <f t="array" aca="1" ref="E556" ca="1">IF($C556="","",SUM((Items=$C556)*(Unique&gt;1)*1))</f>
        <v/>
      </c>
      <c r="F556" t="str">
        <f t="array" aca="1" ref="F556" ca="1">IF($C556="","",SUM((Items=$C556)*(Unique=1)*1))</f>
        <v/>
      </c>
      <c r="G556" t="str">
        <f t="shared" ca="1" si="16"/>
        <v/>
      </c>
      <c r="H556" t="str">
        <f t="shared" ca="1" si="17"/>
        <v/>
      </c>
    </row>
    <row r="557" spans="3:8" x14ac:dyDescent="0.55000000000000004">
      <c r="C557" t="str">
        <f t="array" aca="1" ref="C557" ca="1">IF(ROW(551:551)&gt;$A$6,"",INDIRECT("'Model 1'!"&amp;TEXT(MIN(IF((Items&lt;&gt;"")*(COUNTIF($C$6:C556,Items)=0),ROW('Model 1'!$E$7:$E$105)*100+COLUMN('Model 1'!$E$6:$AR$6))),"R000C00"),FALSE))</f>
        <v/>
      </c>
      <c r="D557" t="str">
        <f t="array" aca="1" ref="D557" ca="1">IF($C557="","",SUM((Items=$C557)*1))</f>
        <v/>
      </c>
      <c r="E557" t="str">
        <f t="array" aca="1" ref="E557" ca="1">IF($C557="","",SUM((Items=$C557)*(Unique&gt;1)*1))</f>
        <v/>
      </c>
      <c r="F557" t="str">
        <f t="array" aca="1" ref="F557" ca="1">IF($C557="","",SUM((Items=$C557)*(Unique=1)*1))</f>
        <v/>
      </c>
      <c r="G557" t="str">
        <f t="shared" ca="1" si="16"/>
        <v/>
      </c>
      <c r="H557" t="str">
        <f t="shared" ca="1" si="17"/>
        <v/>
      </c>
    </row>
    <row r="558" spans="3:8" x14ac:dyDescent="0.55000000000000004">
      <c r="C558" t="str">
        <f t="array" aca="1" ref="C558" ca="1">IF(ROW(552:552)&gt;$A$6,"",INDIRECT("'Model 1'!"&amp;TEXT(MIN(IF((Items&lt;&gt;"")*(COUNTIF($C$6:C557,Items)=0),ROW('Model 1'!$E$7:$E$105)*100+COLUMN('Model 1'!$E$6:$AR$6))),"R000C00"),FALSE))</f>
        <v/>
      </c>
      <c r="D558" t="str">
        <f t="array" aca="1" ref="D558" ca="1">IF($C558="","",SUM((Items=$C558)*1))</f>
        <v/>
      </c>
      <c r="E558" t="str">
        <f t="array" aca="1" ref="E558" ca="1">IF($C558="","",SUM((Items=$C558)*(Unique&gt;1)*1))</f>
        <v/>
      </c>
      <c r="F558" t="str">
        <f t="array" aca="1" ref="F558" ca="1">IF($C558="","",SUM((Items=$C558)*(Unique=1)*1))</f>
        <v/>
      </c>
      <c r="G558" t="str">
        <f t="shared" ca="1" si="16"/>
        <v/>
      </c>
      <c r="H558" t="str">
        <f t="shared" ca="1" si="17"/>
        <v/>
      </c>
    </row>
    <row r="559" spans="3:8" x14ac:dyDescent="0.55000000000000004">
      <c r="C559" t="str">
        <f t="array" aca="1" ref="C559" ca="1">IF(ROW(553:553)&gt;$A$6,"",INDIRECT("'Model 1'!"&amp;TEXT(MIN(IF((Items&lt;&gt;"")*(COUNTIF($C$6:C558,Items)=0),ROW('Model 1'!$E$7:$E$105)*100+COLUMN('Model 1'!$E$6:$AR$6))),"R000C00"),FALSE))</f>
        <v/>
      </c>
      <c r="D559" t="str">
        <f t="array" aca="1" ref="D559" ca="1">IF($C559="","",SUM((Items=$C559)*1))</f>
        <v/>
      </c>
      <c r="E559" t="str">
        <f t="array" aca="1" ref="E559" ca="1">IF($C559="","",SUM((Items=$C559)*(Unique&gt;1)*1))</f>
        <v/>
      </c>
      <c r="F559" t="str">
        <f t="array" aca="1" ref="F559" ca="1">IF($C559="","",SUM((Items=$C559)*(Unique=1)*1))</f>
        <v/>
      </c>
      <c r="G559" t="str">
        <f t="shared" ca="1" si="16"/>
        <v/>
      </c>
      <c r="H559" t="str">
        <f t="shared" ca="1" si="17"/>
        <v/>
      </c>
    </row>
    <row r="560" spans="3:8" x14ac:dyDescent="0.55000000000000004">
      <c r="C560" t="str">
        <f t="array" aca="1" ref="C560" ca="1">IF(ROW(554:554)&gt;$A$6,"",INDIRECT("'Model 1'!"&amp;TEXT(MIN(IF((Items&lt;&gt;"")*(COUNTIF($C$6:C559,Items)=0),ROW('Model 1'!$E$7:$E$105)*100+COLUMN('Model 1'!$E$6:$AR$6))),"R000C00"),FALSE))</f>
        <v/>
      </c>
      <c r="D560" t="str">
        <f t="array" aca="1" ref="D560" ca="1">IF($C560="","",SUM((Items=$C560)*1))</f>
        <v/>
      </c>
      <c r="E560" t="str">
        <f t="array" aca="1" ref="E560" ca="1">IF($C560="","",SUM((Items=$C560)*(Unique&gt;1)*1))</f>
        <v/>
      </c>
      <c r="F560" t="str">
        <f t="array" aca="1" ref="F560" ca="1">IF($C560="","",SUM((Items=$C560)*(Unique=1)*1))</f>
        <v/>
      </c>
      <c r="G560" t="str">
        <f t="shared" ca="1" si="16"/>
        <v/>
      </c>
      <c r="H560" t="str">
        <f t="shared" ca="1" si="17"/>
        <v/>
      </c>
    </row>
    <row r="561" spans="3:8" x14ac:dyDescent="0.55000000000000004">
      <c r="C561" t="str">
        <f t="array" aca="1" ref="C561" ca="1">IF(ROW(555:555)&gt;$A$6,"",INDIRECT("'Model 1'!"&amp;TEXT(MIN(IF((Items&lt;&gt;"")*(COUNTIF($C$6:C560,Items)=0),ROW('Model 1'!$E$7:$E$105)*100+COLUMN('Model 1'!$E$6:$AR$6))),"R000C00"),FALSE))</f>
        <v/>
      </c>
      <c r="D561" t="str">
        <f t="array" aca="1" ref="D561" ca="1">IF($C561="","",SUM((Items=$C561)*1))</f>
        <v/>
      </c>
      <c r="E561" t="str">
        <f t="array" aca="1" ref="E561" ca="1">IF($C561="","",SUM((Items=$C561)*(Unique&gt;1)*1))</f>
        <v/>
      </c>
      <c r="F561" t="str">
        <f t="array" aca="1" ref="F561" ca="1">IF($C561="","",SUM((Items=$C561)*(Unique=1)*1))</f>
        <v/>
      </c>
      <c r="G561" t="str">
        <f t="shared" ca="1" si="16"/>
        <v/>
      </c>
      <c r="H561" t="str">
        <f t="shared" ca="1" si="17"/>
        <v/>
      </c>
    </row>
    <row r="562" spans="3:8" x14ac:dyDescent="0.55000000000000004">
      <c r="C562" t="str">
        <f t="array" aca="1" ref="C562" ca="1">IF(ROW(556:556)&gt;$A$6,"",INDIRECT("'Model 1'!"&amp;TEXT(MIN(IF((Items&lt;&gt;"")*(COUNTIF($C$6:C561,Items)=0),ROW('Model 1'!$E$7:$E$105)*100+COLUMN('Model 1'!$E$6:$AR$6))),"R000C00"),FALSE))</f>
        <v/>
      </c>
      <c r="D562" t="str">
        <f t="array" aca="1" ref="D562" ca="1">IF($C562="","",SUM((Items=$C562)*1))</f>
        <v/>
      </c>
      <c r="E562" t="str">
        <f t="array" aca="1" ref="E562" ca="1">IF($C562="","",SUM((Items=$C562)*(Unique&gt;1)*1))</f>
        <v/>
      </c>
      <c r="F562" t="str">
        <f t="array" aca="1" ref="F562" ca="1">IF($C562="","",SUM((Items=$C562)*(Unique=1)*1))</f>
        <v/>
      </c>
      <c r="G562" t="str">
        <f t="shared" ca="1" si="16"/>
        <v/>
      </c>
      <c r="H562" t="str">
        <f t="shared" ca="1" si="17"/>
        <v/>
      </c>
    </row>
    <row r="563" spans="3:8" x14ac:dyDescent="0.55000000000000004">
      <c r="C563" t="str">
        <f t="array" aca="1" ref="C563" ca="1">IF(ROW(557:557)&gt;$A$6,"",INDIRECT("'Model 1'!"&amp;TEXT(MIN(IF((Items&lt;&gt;"")*(COUNTIF($C$6:C562,Items)=0),ROW('Model 1'!$E$7:$E$105)*100+COLUMN('Model 1'!$E$6:$AR$6))),"R000C00"),FALSE))</f>
        <v/>
      </c>
      <c r="D563" t="str">
        <f t="array" aca="1" ref="D563" ca="1">IF($C563="","",SUM((Items=$C563)*1))</f>
        <v/>
      </c>
      <c r="E563" t="str">
        <f t="array" aca="1" ref="E563" ca="1">IF($C563="","",SUM((Items=$C563)*(Unique&gt;1)*1))</f>
        <v/>
      </c>
      <c r="F563" t="str">
        <f t="array" aca="1" ref="F563" ca="1">IF($C563="","",SUM((Items=$C563)*(Unique=1)*1))</f>
        <v/>
      </c>
      <c r="G563" t="str">
        <f t="shared" ca="1" si="16"/>
        <v/>
      </c>
      <c r="H563" t="str">
        <f t="shared" ca="1" si="17"/>
        <v/>
      </c>
    </row>
    <row r="564" spans="3:8" x14ac:dyDescent="0.55000000000000004">
      <c r="C564" t="str">
        <f t="array" aca="1" ref="C564" ca="1">IF(ROW(558:558)&gt;$A$6,"",INDIRECT("'Model 1'!"&amp;TEXT(MIN(IF((Items&lt;&gt;"")*(COUNTIF($C$6:C563,Items)=0),ROW('Model 1'!$E$7:$E$105)*100+COLUMN('Model 1'!$E$6:$AR$6))),"R000C00"),FALSE))</f>
        <v/>
      </c>
      <c r="D564" t="str">
        <f t="array" aca="1" ref="D564" ca="1">IF($C564="","",SUM((Items=$C564)*1))</f>
        <v/>
      </c>
      <c r="E564" t="str">
        <f t="array" aca="1" ref="E564" ca="1">IF($C564="","",SUM((Items=$C564)*(Unique&gt;1)*1))</f>
        <v/>
      </c>
      <c r="F564" t="str">
        <f t="array" aca="1" ref="F564" ca="1">IF($C564="","",SUM((Items=$C564)*(Unique=1)*1))</f>
        <v/>
      </c>
      <c r="G564" t="str">
        <f t="shared" ca="1" si="16"/>
        <v/>
      </c>
      <c r="H564" t="str">
        <f t="shared" ca="1" si="17"/>
        <v/>
      </c>
    </row>
    <row r="565" spans="3:8" x14ac:dyDescent="0.55000000000000004">
      <c r="C565" t="str">
        <f t="array" aca="1" ref="C565" ca="1">IF(ROW(559:559)&gt;$A$6,"",INDIRECT("'Model 1'!"&amp;TEXT(MIN(IF((Items&lt;&gt;"")*(COUNTIF($C$6:C564,Items)=0),ROW('Model 1'!$E$7:$E$105)*100+COLUMN('Model 1'!$E$6:$AR$6))),"R000C00"),FALSE))</f>
        <v/>
      </c>
      <c r="D565" t="str">
        <f t="array" aca="1" ref="D565" ca="1">IF($C565="","",SUM((Items=$C565)*1))</f>
        <v/>
      </c>
      <c r="E565" t="str">
        <f t="array" aca="1" ref="E565" ca="1">IF($C565="","",SUM((Items=$C565)*(Unique&gt;1)*1))</f>
        <v/>
      </c>
      <c r="F565" t="str">
        <f t="array" aca="1" ref="F565" ca="1">IF($C565="","",SUM((Items=$C565)*(Unique=1)*1))</f>
        <v/>
      </c>
      <c r="G565" t="str">
        <f t="shared" ca="1" si="16"/>
        <v/>
      </c>
      <c r="H565" t="str">
        <f t="shared" ca="1" si="17"/>
        <v/>
      </c>
    </row>
    <row r="566" spans="3:8" x14ac:dyDescent="0.55000000000000004">
      <c r="C566" t="str">
        <f t="array" aca="1" ref="C566" ca="1">IF(ROW(560:560)&gt;$A$6,"",INDIRECT("'Model 1'!"&amp;TEXT(MIN(IF((Items&lt;&gt;"")*(COUNTIF($C$6:C565,Items)=0),ROW('Model 1'!$E$7:$E$105)*100+COLUMN('Model 1'!$E$6:$AR$6))),"R000C00"),FALSE))</f>
        <v/>
      </c>
      <c r="D566" t="str">
        <f t="array" aca="1" ref="D566" ca="1">IF($C566="","",SUM((Items=$C566)*1))</f>
        <v/>
      </c>
      <c r="E566" t="str">
        <f t="array" aca="1" ref="E566" ca="1">IF($C566="","",SUM((Items=$C566)*(Unique&gt;1)*1))</f>
        <v/>
      </c>
      <c r="F566" t="str">
        <f t="array" aca="1" ref="F566" ca="1">IF($C566="","",SUM((Items=$C566)*(Unique=1)*1))</f>
        <v/>
      </c>
      <c r="G566" t="str">
        <f t="shared" ca="1" si="16"/>
        <v/>
      </c>
      <c r="H566" t="str">
        <f t="shared" ca="1" si="17"/>
        <v/>
      </c>
    </row>
    <row r="567" spans="3:8" x14ac:dyDescent="0.55000000000000004">
      <c r="C567" t="str">
        <f t="array" aca="1" ref="C567" ca="1">IF(ROW(561:561)&gt;$A$6,"",INDIRECT("'Model 1'!"&amp;TEXT(MIN(IF((Items&lt;&gt;"")*(COUNTIF($C$6:C566,Items)=0),ROW('Model 1'!$E$7:$E$105)*100+COLUMN('Model 1'!$E$6:$AR$6))),"R000C00"),FALSE))</f>
        <v/>
      </c>
      <c r="D567" t="str">
        <f t="array" aca="1" ref="D567" ca="1">IF($C567="","",SUM((Items=$C567)*1))</f>
        <v/>
      </c>
      <c r="E567" t="str">
        <f t="array" aca="1" ref="E567" ca="1">IF($C567="","",SUM((Items=$C567)*(Unique&gt;1)*1))</f>
        <v/>
      </c>
      <c r="F567" t="str">
        <f t="array" aca="1" ref="F567" ca="1">IF($C567="","",SUM((Items=$C567)*(Unique=1)*1))</f>
        <v/>
      </c>
      <c r="G567" t="str">
        <f t="shared" ca="1" si="16"/>
        <v/>
      </c>
      <c r="H567" t="str">
        <f t="shared" ca="1" si="17"/>
        <v/>
      </c>
    </row>
    <row r="568" spans="3:8" x14ac:dyDescent="0.55000000000000004">
      <c r="C568" t="str">
        <f t="array" aca="1" ref="C568" ca="1">IF(ROW(562:562)&gt;$A$6,"",INDIRECT("'Model 1'!"&amp;TEXT(MIN(IF((Items&lt;&gt;"")*(COUNTIF($C$6:C567,Items)=0),ROW('Model 1'!$E$7:$E$105)*100+COLUMN('Model 1'!$E$6:$AR$6))),"R000C00"),FALSE))</f>
        <v/>
      </c>
      <c r="D568" t="str">
        <f t="array" aca="1" ref="D568" ca="1">IF($C568="","",SUM((Items=$C568)*1))</f>
        <v/>
      </c>
      <c r="E568" t="str">
        <f t="array" aca="1" ref="E568" ca="1">IF($C568="","",SUM((Items=$C568)*(Unique&gt;1)*1))</f>
        <v/>
      </c>
      <c r="F568" t="str">
        <f t="array" aca="1" ref="F568" ca="1">IF($C568="","",SUM((Items=$C568)*(Unique=1)*1))</f>
        <v/>
      </c>
      <c r="G568" t="str">
        <f t="shared" ca="1" si="16"/>
        <v/>
      </c>
      <c r="H568" t="str">
        <f t="shared" ca="1" si="17"/>
        <v/>
      </c>
    </row>
    <row r="569" spans="3:8" x14ac:dyDescent="0.55000000000000004">
      <c r="C569" t="str">
        <f t="array" aca="1" ref="C569" ca="1">IF(ROW(563:563)&gt;$A$6,"",INDIRECT("'Model 1'!"&amp;TEXT(MIN(IF((Items&lt;&gt;"")*(COUNTIF($C$6:C568,Items)=0),ROW('Model 1'!$E$7:$E$105)*100+COLUMN('Model 1'!$E$6:$AR$6))),"R000C00"),FALSE))</f>
        <v/>
      </c>
      <c r="D569" t="str">
        <f t="array" aca="1" ref="D569" ca="1">IF($C569="","",SUM((Items=$C569)*1))</f>
        <v/>
      </c>
      <c r="E569" t="str">
        <f t="array" aca="1" ref="E569" ca="1">IF($C569="","",SUM((Items=$C569)*(Unique&gt;1)*1))</f>
        <v/>
      </c>
      <c r="F569" t="str">
        <f t="array" aca="1" ref="F569" ca="1">IF($C569="","",SUM((Items=$C569)*(Unique=1)*1))</f>
        <v/>
      </c>
      <c r="G569" t="str">
        <f t="shared" ca="1" si="16"/>
        <v/>
      </c>
      <c r="H569" t="str">
        <f t="shared" ca="1" si="17"/>
        <v/>
      </c>
    </row>
    <row r="570" spans="3:8" x14ac:dyDescent="0.55000000000000004">
      <c r="C570" t="str">
        <f t="array" aca="1" ref="C570" ca="1">IF(ROW(564:564)&gt;$A$6,"",INDIRECT("'Model 1'!"&amp;TEXT(MIN(IF((Items&lt;&gt;"")*(COUNTIF($C$6:C569,Items)=0),ROW('Model 1'!$E$7:$E$105)*100+COLUMN('Model 1'!$E$6:$AR$6))),"R000C00"),FALSE))</f>
        <v/>
      </c>
      <c r="D570" t="str">
        <f t="array" aca="1" ref="D570" ca="1">IF($C570="","",SUM((Items=$C570)*1))</f>
        <v/>
      </c>
      <c r="E570" t="str">
        <f t="array" aca="1" ref="E570" ca="1">IF($C570="","",SUM((Items=$C570)*(Unique&gt;1)*1))</f>
        <v/>
      </c>
      <c r="F570" t="str">
        <f t="array" aca="1" ref="F570" ca="1">IF($C570="","",SUM((Items=$C570)*(Unique=1)*1))</f>
        <v/>
      </c>
      <c r="G570" t="str">
        <f t="shared" ca="1" si="16"/>
        <v/>
      </c>
      <c r="H570" t="str">
        <f t="shared" ca="1" si="17"/>
        <v/>
      </c>
    </row>
    <row r="571" spans="3:8" x14ac:dyDescent="0.55000000000000004">
      <c r="C571" t="str">
        <f t="array" aca="1" ref="C571" ca="1">IF(ROW(565:565)&gt;$A$6,"",INDIRECT("'Model 1'!"&amp;TEXT(MIN(IF((Items&lt;&gt;"")*(COUNTIF($C$6:C570,Items)=0),ROW('Model 1'!$E$7:$E$105)*100+COLUMN('Model 1'!$E$6:$AR$6))),"R000C00"),FALSE))</f>
        <v/>
      </c>
      <c r="D571" t="str">
        <f t="array" aca="1" ref="D571" ca="1">IF($C571="","",SUM((Items=$C571)*1))</f>
        <v/>
      </c>
      <c r="E571" t="str">
        <f t="array" aca="1" ref="E571" ca="1">IF($C571="","",SUM((Items=$C571)*(Unique&gt;1)*1))</f>
        <v/>
      </c>
      <c r="F571" t="str">
        <f t="array" aca="1" ref="F571" ca="1">IF($C571="","",SUM((Items=$C571)*(Unique=1)*1))</f>
        <v/>
      </c>
      <c r="G571" t="str">
        <f t="shared" ca="1" si="16"/>
        <v/>
      </c>
      <c r="H571" t="str">
        <f t="shared" ca="1" si="17"/>
        <v/>
      </c>
    </row>
    <row r="572" spans="3:8" x14ac:dyDescent="0.55000000000000004">
      <c r="C572" t="str">
        <f t="array" aca="1" ref="C572" ca="1">IF(ROW(566:566)&gt;$A$6,"",INDIRECT("'Model 1'!"&amp;TEXT(MIN(IF((Items&lt;&gt;"")*(COUNTIF($C$6:C571,Items)=0),ROW('Model 1'!$E$7:$E$105)*100+COLUMN('Model 1'!$E$6:$AR$6))),"R000C00"),FALSE))</f>
        <v/>
      </c>
      <c r="D572" t="str">
        <f t="array" aca="1" ref="D572" ca="1">IF($C572="","",SUM((Items=$C572)*1))</f>
        <v/>
      </c>
      <c r="E572" t="str">
        <f t="array" aca="1" ref="E572" ca="1">IF($C572="","",SUM((Items=$C572)*(Unique&gt;1)*1))</f>
        <v/>
      </c>
      <c r="F572" t="str">
        <f t="array" aca="1" ref="F572" ca="1">IF($C572="","",SUM((Items=$C572)*(Unique=1)*1))</f>
        <v/>
      </c>
      <c r="G572" t="str">
        <f t="shared" ca="1" si="16"/>
        <v/>
      </c>
      <c r="H572" t="str">
        <f t="shared" ca="1" si="17"/>
        <v/>
      </c>
    </row>
    <row r="573" spans="3:8" x14ac:dyDescent="0.55000000000000004">
      <c r="C573" t="str">
        <f t="array" aca="1" ref="C573" ca="1">IF(ROW(567:567)&gt;$A$6,"",INDIRECT("'Model 1'!"&amp;TEXT(MIN(IF((Items&lt;&gt;"")*(COUNTIF($C$6:C572,Items)=0),ROW('Model 1'!$E$7:$E$105)*100+COLUMN('Model 1'!$E$6:$AR$6))),"R000C00"),FALSE))</f>
        <v/>
      </c>
      <c r="D573" t="str">
        <f t="array" aca="1" ref="D573" ca="1">IF($C573="","",SUM((Items=$C573)*1))</f>
        <v/>
      </c>
      <c r="E573" t="str">
        <f t="array" aca="1" ref="E573" ca="1">IF($C573="","",SUM((Items=$C573)*(Unique&gt;1)*1))</f>
        <v/>
      </c>
      <c r="F573" t="str">
        <f t="array" aca="1" ref="F573" ca="1">IF($C573="","",SUM((Items=$C573)*(Unique=1)*1))</f>
        <v/>
      </c>
      <c r="G573" t="str">
        <f t="shared" ca="1" si="16"/>
        <v/>
      </c>
      <c r="H573" t="str">
        <f t="shared" ca="1" si="17"/>
        <v/>
      </c>
    </row>
    <row r="574" spans="3:8" x14ac:dyDescent="0.55000000000000004">
      <c r="C574" t="str">
        <f t="array" aca="1" ref="C574" ca="1">IF(ROW(568:568)&gt;$A$6,"",INDIRECT("'Model 1'!"&amp;TEXT(MIN(IF((Items&lt;&gt;"")*(COUNTIF($C$6:C573,Items)=0),ROW('Model 1'!$E$7:$E$105)*100+COLUMN('Model 1'!$E$6:$AR$6))),"R000C00"),FALSE))</f>
        <v/>
      </c>
      <c r="D574" t="str">
        <f t="array" aca="1" ref="D574" ca="1">IF($C574="","",SUM((Items=$C574)*1))</f>
        <v/>
      </c>
      <c r="E574" t="str">
        <f t="array" aca="1" ref="E574" ca="1">IF($C574="","",SUM((Items=$C574)*(Unique&gt;1)*1))</f>
        <v/>
      </c>
      <c r="F574" t="str">
        <f t="array" aca="1" ref="F574" ca="1">IF($C574="","",SUM((Items=$C574)*(Unique=1)*1))</f>
        <v/>
      </c>
      <c r="G574" t="str">
        <f t="shared" ca="1" si="16"/>
        <v/>
      </c>
      <c r="H574" t="str">
        <f t="shared" ca="1" si="17"/>
        <v/>
      </c>
    </row>
    <row r="575" spans="3:8" x14ac:dyDescent="0.55000000000000004">
      <c r="C575" t="str">
        <f t="array" aca="1" ref="C575" ca="1">IF(ROW(569:569)&gt;$A$6,"",INDIRECT("'Model 1'!"&amp;TEXT(MIN(IF((Items&lt;&gt;"")*(COUNTIF($C$6:C574,Items)=0),ROW('Model 1'!$E$7:$E$105)*100+COLUMN('Model 1'!$E$6:$AR$6))),"R000C00"),FALSE))</f>
        <v/>
      </c>
      <c r="D575" t="str">
        <f t="array" aca="1" ref="D575" ca="1">IF($C575="","",SUM((Items=$C575)*1))</f>
        <v/>
      </c>
      <c r="E575" t="str">
        <f t="array" aca="1" ref="E575" ca="1">IF($C575="","",SUM((Items=$C575)*(Unique&gt;1)*1))</f>
        <v/>
      </c>
      <c r="F575" t="str">
        <f t="array" aca="1" ref="F575" ca="1">IF($C575="","",SUM((Items=$C575)*(Unique=1)*1))</f>
        <v/>
      </c>
      <c r="G575" t="str">
        <f t="shared" ca="1" si="16"/>
        <v/>
      </c>
      <c r="H575" t="str">
        <f t="shared" ca="1" si="17"/>
        <v/>
      </c>
    </row>
    <row r="576" spans="3:8" x14ac:dyDescent="0.55000000000000004">
      <c r="C576" t="str">
        <f t="array" aca="1" ref="C576" ca="1">IF(ROW(570:570)&gt;$A$6,"",INDIRECT("'Model 1'!"&amp;TEXT(MIN(IF((Items&lt;&gt;"")*(COUNTIF($C$6:C575,Items)=0),ROW('Model 1'!$E$7:$E$105)*100+COLUMN('Model 1'!$E$6:$AR$6))),"R000C00"),FALSE))</f>
        <v/>
      </c>
      <c r="D576" t="str">
        <f t="array" aca="1" ref="D576" ca="1">IF($C576="","",SUM((Items=$C576)*1))</f>
        <v/>
      </c>
      <c r="E576" t="str">
        <f t="array" aca="1" ref="E576" ca="1">IF($C576="","",SUM((Items=$C576)*(Unique&gt;1)*1))</f>
        <v/>
      </c>
      <c r="F576" t="str">
        <f t="array" aca="1" ref="F576" ca="1">IF($C576="","",SUM((Items=$C576)*(Unique=1)*1))</f>
        <v/>
      </c>
      <c r="G576" t="str">
        <f t="shared" ca="1" si="16"/>
        <v/>
      </c>
      <c r="H576" t="str">
        <f t="shared" ca="1" si="17"/>
        <v/>
      </c>
    </row>
    <row r="577" spans="3:8" x14ac:dyDescent="0.55000000000000004">
      <c r="C577" t="str">
        <f t="array" aca="1" ref="C577" ca="1">IF(ROW(571:571)&gt;$A$6,"",INDIRECT("'Model 1'!"&amp;TEXT(MIN(IF((Items&lt;&gt;"")*(COUNTIF($C$6:C576,Items)=0),ROW('Model 1'!$E$7:$E$105)*100+COLUMN('Model 1'!$E$6:$AR$6))),"R000C00"),FALSE))</f>
        <v/>
      </c>
      <c r="D577" t="str">
        <f t="array" aca="1" ref="D577" ca="1">IF($C577="","",SUM((Items=$C577)*1))</f>
        <v/>
      </c>
      <c r="E577" t="str">
        <f t="array" aca="1" ref="E577" ca="1">IF($C577="","",SUM((Items=$C577)*(Unique&gt;1)*1))</f>
        <v/>
      </c>
      <c r="F577" t="str">
        <f t="array" aca="1" ref="F577" ca="1">IF($C577="","",SUM((Items=$C577)*(Unique=1)*1))</f>
        <v/>
      </c>
      <c r="G577" t="str">
        <f t="shared" ca="1" si="16"/>
        <v/>
      </c>
      <c r="H577" t="str">
        <f t="shared" ca="1" si="17"/>
        <v/>
      </c>
    </row>
    <row r="578" spans="3:8" x14ac:dyDescent="0.55000000000000004">
      <c r="C578" t="str">
        <f t="array" aca="1" ref="C578" ca="1">IF(ROW(572:572)&gt;$A$6,"",INDIRECT("'Model 1'!"&amp;TEXT(MIN(IF((Items&lt;&gt;"")*(COUNTIF($C$6:C577,Items)=0),ROW('Model 1'!$E$7:$E$105)*100+COLUMN('Model 1'!$E$6:$AR$6))),"R000C00"),FALSE))</f>
        <v/>
      </c>
      <c r="D578" t="str">
        <f t="array" aca="1" ref="D578" ca="1">IF($C578="","",SUM((Items=$C578)*1))</f>
        <v/>
      </c>
      <c r="E578" t="str">
        <f t="array" aca="1" ref="E578" ca="1">IF($C578="","",SUM((Items=$C578)*(Unique&gt;1)*1))</f>
        <v/>
      </c>
      <c r="F578" t="str">
        <f t="array" aca="1" ref="F578" ca="1">IF($C578="","",SUM((Items=$C578)*(Unique=1)*1))</f>
        <v/>
      </c>
      <c r="G578" t="str">
        <f t="shared" ca="1" si="16"/>
        <v/>
      </c>
      <c r="H578" t="str">
        <f t="shared" ca="1" si="17"/>
        <v/>
      </c>
    </row>
    <row r="579" spans="3:8" x14ac:dyDescent="0.55000000000000004">
      <c r="C579" t="str">
        <f t="array" aca="1" ref="C579" ca="1">IF(ROW(573:573)&gt;$A$6,"",INDIRECT("'Model 1'!"&amp;TEXT(MIN(IF((Items&lt;&gt;"")*(COUNTIF($C$6:C578,Items)=0),ROW('Model 1'!$E$7:$E$105)*100+COLUMN('Model 1'!$E$6:$AR$6))),"R000C00"),FALSE))</f>
        <v/>
      </c>
      <c r="D579" t="str">
        <f t="array" aca="1" ref="D579" ca="1">IF($C579="","",SUM((Items=$C579)*1))</f>
        <v/>
      </c>
      <c r="E579" t="str">
        <f t="array" aca="1" ref="E579" ca="1">IF($C579="","",SUM((Items=$C579)*(Unique&gt;1)*1))</f>
        <v/>
      </c>
      <c r="F579" t="str">
        <f t="array" aca="1" ref="F579" ca="1">IF($C579="","",SUM((Items=$C579)*(Unique=1)*1))</f>
        <v/>
      </c>
      <c r="G579" t="str">
        <f t="shared" ca="1" si="16"/>
        <v/>
      </c>
      <c r="H579" t="str">
        <f t="shared" ca="1" si="17"/>
        <v/>
      </c>
    </row>
    <row r="580" spans="3:8" x14ac:dyDescent="0.55000000000000004">
      <c r="C580" t="str">
        <f t="array" aca="1" ref="C580" ca="1">IF(ROW(574:574)&gt;$A$6,"",INDIRECT("'Model 1'!"&amp;TEXT(MIN(IF((Items&lt;&gt;"")*(COUNTIF($C$6:C579,Items)=0),ROW('Model 1'!$E$7:$E$105)*100+COLUMN('Model 1'!$E$6:$AR$6))),"R000C00"),FALSE))</f>
        <v/>
      </c>
      <c r="D580" t="str">
        <f t="array" aca="1" ref="D580" ca="1">IF($C580="","",SUM((Items=$C580)*1))</f>
        <v/>
      </c>
      <c r="E580" t="str">
        <f t="array" aca="1" ref="E580" ca="1">IF($C580="","",SUM((Items=$C580)*(Unique&gt;1)*1))</f>
        <v/>
      </c>
      <c r="F580" t="str">
        <f t="array" aca="1" ref="F580" ca="1">IF($C580="","",SUM((Items=$C580)*(Unique=1)*1))</f>
        <v/>
      </c>
      <c r="G580" t="str">
        <f t="shared" ca="1" si="16"/>
        <v/>
      </c>
      <c r="H580" t="str">
        <f t="shared" ca="1" si="17"/>
        <v/>
      </c>
    </row>
    <row r="581" spans="3:8" x14ac:dyDescent="0.55000000000000004">
      <c r="C581" t="str">
        <f t="array" aca="1" ref="C581" ca="1">IF(ROW(575:575)&gt;$A$6,"",INDIRECT("'Model 1'!"&amp;TEXT(MIN(IF((Items&lt;&gt;"")*(COUNTIF($C$6:C580,Items)=0),ROW('Model 1'!$E$7:$E$105)*100+COLUMN('Model 1'!$E$6:$AR$6))),"R000C00"),FALSE))</f>
        <v/>
      </c>
      <c r="D581" t="str">
        <f t="array" aca="1" ref="D581" ca="1">IF($C581="","",SUM((Items=$C581)*1))</f>
        <v/>
      </c>
      <c r="E581" t="str">
        <f t="array" aca="1" ref="E581" ca="1">IF($C581="","",SUM((Items=$C581)*(Unique&gt;1)*1))</f>
        <v/>
      </c>
      <c r="F581" t="str">
        <f t="array" aca="1" ref="F581" ca="1">IF($C581="","",SUM((Items=$C581)*(Unique=1)*1))</f>
        <v/>
      </c>
      <c r="G581" t="str">
        <f t="shared" ca="1" si="16"/>
        <v/>
      </c>
      <c r="H581" t="str">
        <f t="shared" ca="1" si="17"/>
        <v/>
      </c>
    </row>
    <row r="582" spans="3:8" x14ac:dyDescent="0.55000000000000004">
      <c r="C582" t="str">
        <f t="array" aca="1" ref="C582" ca="1">IF(ROW(576:576)&gt;$A$6,"",INDIRECT("'Model 1'!"&amp;TEXT(MIN(IF((Items&lt;&gt;"")*(COUNTIF($C$6:C581,Items)=0),ROW('Model 1'!$E$7:$E$105)*100+COLUMN('Model 1'!$E$6:$AR$6))),"R000C00"),FALSE))</f>
        <v/>
      </c>
      <c r="D582" t="str">
        <f t="array" aca="1" ref="D582" ca="1">IF($C582="","",SUM((Items=$C582)*1))</f>
        <v/>
      </c>
      <c r="E582" t="str">
        <f t="array" aca="1" ref="E582" ca="1">IF($C582="","",SUM((Items=$C582)*(Unique&gt;1)*1))</f>
        <v/>
      </c>
      <c r="F582" t="str">
        <f t="array" aca="1" ref="F582" ca="1">IF($C582="","",SUM((Items=$C582)*(Unique=1)*1))</f>
        <v/>
      </c>
      <c r="G582" t="str">
        <f t="shared" ca="1" si="16"/>
        <v/>
      </c>
      <c r="H582" t="str">
        <f t="shared" ca="1" si="17"/>
        <v/>
      </c>
    </row>
    <row r="583" spans="3:8" x14ac:dyDescent="0.55000000000000004">
      <c r="C583" t="str">
        <f t="array" aca="1" ref="C583" ca="1">IF(ROW(577:577)&gt;$A$6,"",INDIRECT("'Model 1'!"&amp;TEXT(MIN(IF((Items&lt;&gt;"")*(COUNTIF($C$6:C582,Items)=0),ROW('Model 1'!$E$7:$E$105)*100+COLUMN('Model 1'!$E$6:$AR$6))),"R000C00"),FALSE))</f>
        <v/>
      </c>
      <c r="D583" t="str">
        <f t="array" aca="1" ref="D583" ca="1">IF($C583="","",SUM((Items=$C583)*1))</f>
        <v/>
      </c>
      <c r="E583" t="str">
        <f t="array" aca="1" ref="E583" ca="1">IF($C583="","",SUM((Items=$C583)*(Unique&gt;1)*1))</f>
        <v/>
      </c>
      <c r="F583" t="str">
        <f t="array" aca="1" ref="F583" ca="1">IF($C583="","",SUM((Items=$C583)*(Unique=1)*1))</f>
        <v/>
      </c>
      <c r="G583" t="str">
        <f t="shared" ref="G583:G598" ca="1" si="18">IF(D583="","",INDEX(manufacturer_name,MATCH($C583,Part_number,0)))</f>
        <v/>
      </c>
      <c r="H583" t="str">
        <f t="shared" ref="H583:H598" ca="1" si="19">IF(C583="","",INDEX(categories,MATCH($C583,Part_number,0)))</f>
        <v/>
      </c>
    </row>
    <row r="584" spans="3:8" x14ac:dyDescent="0.55000000000000004">
      <c r="C584" t="str">
        <f t="array" aca="1" ref="C584" ca="1">IF(ROW(578:578)&gt;$A$6,"",INDIRECT("'Model 1'!"&amp;TEXT(MIN(IF((Items&lt;&gt;"")*(COUNTIF($C$6:C583,Items)=0),ROW('Model 1'!$E$7:$E$105)*100+COLUMN('Model 1'!$E$6:$AR$6))),"R000C00"),FALSE))</f>
        <v/>
      </c>
      <c r="D584" t="str">
        <f t="array" aca="1" ref="D584" ca="1">IF($C584="","",SUM((Items=$C584)*1))</f>
        <v/>
      </c>
      <c r="E584" t="str">
        <f t="array" aca="1" ref="E584" ca="1">IF($C584="","",SUM((Items=$C584)*(Unique&gt;1)*1))</f>
        <v/>
      </c>
      <c r="F584" t="str">
        <f t="array" aca="1" ref="F584" ca="1">IF($C584="","",SUM((Items=$C584)*(Unique=1)*1))</f>
        <v/>
      </c>
      <c r="G584" t="str">
        <f t="shared" ca="1" si="18"/>
        <v/>
      </c>
      <c r="H584" t="str">
        <f t="shared" ca="1" si="19"/>
        <v/>
      </c>
    </row>
    <row r="585" spans="3:8" x14ac:dyDescent="0.55000000000000004">
      <c r="C585" t="str">
        <f t="array" aca="1" ref="C585" ca="1">IF(ROW(579:579)&gt;$A$6,"",INDIRECT("'Model 1'!"&amp;TEXT(MIN(IF((Items&lt;&gt;"")*(COUNTIF($C$6:C584,Items)=0),ROW('Model 1'!$E$7:$E$105)*100+COLUMN('Model 1'!$E$6:$AR$6))),"R000C00"),FALSE))</f>
        <v/>
      </c>
      <c r="D585" t="str">
        <f t="array" aca="1" ref="D585" ca="1">IF($C585="","",SUM((Items=$C585)*1))</f>
        <v/>
      </c>
      <c r="E585" t="str">
        <f t="array" aca="1" ref="E585" ca="1">IF($C585="","",SUM((Items=$C585)*(Unique&gt;1)*1))</f>
        <v/>
      </c>
      <c r="F585" t="str">
        <f t="array" aca="1" ref="F585" ca="1">IF($C585="","",SUM((Items=$C585)*(Unique=1)*1))</f>
        <v/>
      </c>
      <c r="G585" t="str">
        <f t="shared" ca="1" si="18"/>
        <v/>
      </c>
      <c r="H585" t="str">
        <f t="shared" ca="1" si="19"/>
        <v/>
      </c>
    </row>
    <row r="586" spans="3:8" x14ac:dyDescent="0.55000000000000004">
      <c r="C586" t="str">
        <f t="array" aca="1" ref="C586" ca="1">IF(ROW(580:580)&gt;$A$6,"",INDIRECT("'Model 1'!"&amp;TEXT(MIN(IF((Items&lt;&gt;"")*(COUNTIF($C$6:C585,Items)=0),ROW('Model 1'!$E$7:$E$105)*100+COLUMN('Model 1'!$E$6:$AR$6))),"R000C00"),FALSE))</f>
        <v/>
      </c>
      <c r="D586" t="str">
        <f t="array" aca="1" ref="D586" ca="1">IF($C586="","",SUM((Items=$C586)*1))</f>
        <v/>
      </c>
      <c r="E586" t="str">
        <f t="array" aca="1" ref="E586" ca="1">IF($C586="","",SUM((Items=$C586)*(Unique&gt;1)*1))</f>
        <v/>
      </c>
      <c r="F586" t="str">
        <f t="array" aca="1" ref="F586" ca="1">IF($C586="","",SUM((Items=$C586)*(Unique=1)*1))</f>
        <v/>
      </c>
      <c r="G586" t="str">
        <f t="shared" ca="1" si="18"/>
        <v/>
      </c>
      <c r="H586" t="str">
        <f t="shared" ca="1" si="19"/>
        <v/>
      </c>
    </row>
    <row r="587" spans="3:8" x14ac:dyDescent="0.55000000000000004">
      <c r="C587" t="str">
        <f t="array" aca="1" ref="C587" ca="1">IF(ROW(581:581)&gt;$A$6,"",INDIRECT("'Model 1'!"&amp;TEXT(MIN(IF((Items&lt;&gt;"")*(COUNTIF($C$6:C586,Items)=0),ROW('Model 1'!$E$7:$E$105)*100+COLUMN('Model 1'!$E$6:$AR$6))),"R000C00"),FALSE))</f>
        <v/>
      </c>
      <c r="D587" t="str">
        <f t="array" aca="1" ref="D587" ca="1">IF($C587="","",SUM((Items=$C587)*1))</f>
        <v/>
      </c>
      <c r="E587" t="str">
        <f t="array" aca="1" ref="E587" ca="1">IF($C587="","",SUM((Items=$C587)*(Unique&gt;1)*1))</f>
        <v/>
      </c>
      <c r="F587" t="str">
        <f t="array" aca="1" ref="F587" ca="1">IF($C587="","",SUM((Items=$C587)*(Unique=1)*1))</f>
        <v/>
      </c>
      <c r="G587" t="str">
        <f t="shared" ca="1" si="18"/>
        <v/>
      </c>
      <c r="H587" t="str">
        <f t="shared" ca="1" si="19"/>
        <v/>
      </c>
    </row>
    <row r="588" spans="3:8" x14ac:dyDescent="0.55000000000000004">
      <c r="C588" t="str">
        <f t="array" aca="1" ref="C588" ca="1">IF(ROW(582:582)&gt;$A$6,"",INDIRECT("'Model 1'!"&amp;TEXT(MIN(IF((Items&lt;&gt;"")*(COUNTIF($C$6:C587,Items)=0),ROW('Model 1'!$E$7:$E$105)*100+COLUMN('Model 1'!$E$6:$AR$6))),"R000C00"),FALSE))</f>
        <v/>
      </c>
      <c r="D588" t="str">
        <f t="array" aca="1" ref="D588" ca="1">IF($C588="","",SUM((Items=$C588)*1))</f>
        <v/>
      </c>
      <c r="E588" t="str">
        <f t="array" aca="1" ref="E588" ca="1">IF($C588="","",SUM((Items=$C588)*(Unique&gt;1)*1))</f>
        <v/>
      </c>
      <c r="F588" t="str">
        <f t="array" aca="1" ref="F588" ca="1">IF($C588="","",SUM((Items=$C588)*(Unique=1)*1))</f>
        <v/>
      </c>
      <c r="G588" t="str">
        <f t="shared" ca="1" si="18"/>
        <v/>
      </c>
      <c r="H588" t="str">
        <f t="shared" ca="1" si="19"/>
        <v/>
      </c>
    </row>
    <row r="589" spans="3:8" x14ac:dyDescent="0.55000000000000004">
      <c r="C589" t="str">
        <f t="array" aca="1" ref="C589" ca="1">IF(ROW(583:583)&gt;$A$6,"",INDIRECT("'Model 1'!"&amp;TEXT(MIN(IF((Items&lt;&gt;"")*(COUNTIF($C$6:C588,Items)=0),ROW('Model 1'!$E$7:$E$105)*100+COLUMN('Model 1'!$E$6:$AR$6))),"R000C00"),FALSE))</f>
        <v/>
      </c>
      <c r="D589" t="str">
        <f t="array" aca="1" ref="D589" ca="1">IF($C589="","",SUM((Items=$C589)*1))</f>
        <v/>
      </c>
      <c r="E589" t="str">
        <f t="array" aca="1" ref="E589" ca="1">IF($C589="","",SUM((Items=$C589)*(Unique&gt;1)*1))</f>
        <v/>
      </c>
      <c r="F589" t="str">
        <f t="array" aca="1" ref="F589" ca="1">IF($C589="","",SUM((Items=$C589)*(Unique=1)*1))</f>
        <v/>
      </c>
      <c r="G589" t="str">
        <f t="shared" ca="1" si="18"/>
        <v/>
      </c>
      <c r="H589" t="str">
        <f t="shared" ca="1" si="19"/>
        <v/>
      </c>
    </row>
    <row r="590" spans="3:8" x14ac:dyDescent="0.55000000000000004">
      <c r="C590" t="str">
        <f t="array" aca="1" ref="C590" ca="1">IF(ROW(584:584)&gt;$A$6,"",INDIRECT("'Model 1'!"&amp;TEXT(MIN(IF((Items&lt;&gt;"")*(COUNTIF($C$6:C589,Items)=0),ROW('Model 1'!$E$7:$E$105)*100+COLUMN('Model 1'!$E$6:$AR$6))),"R000C00"),FALSE))</f>
        <v/>
      </c>
      <c r="D590" t="str">
        <f t="array" aca="1" ref="D590" ca="1">IF($C590="","",SUM((Items=$C590)*1))</f>
        <v/>
      </c>
      <c r="E590" t="str">
        <f t="array" aca="1" ref="E590" ca="1">IF($C590="","",SUM((Items=$C590)*(Unique&gt;1)*1))</f>
        <v/>
      </c>
      <c r="F590" t="str">
        <f t="array" aca="1" ref="F590" ca="1">IF($C590="","",SUM((Items=$C590)*(Unique=1)*1))</f>
        <v/>
      </c>
      <c r="G590" t="str">
        <f t="shared" ca="1" si="18"/>
        <v/>
      </c>
      <c r="H590" t="str">
        <f t="shared" ca="1" si="19"/>
        <v/>
      </c>
    </row>
    <row r="591" spans="3:8" x14ac:dyDescent="0.55000000000000004">
      <c r="C591" t="str">
        <f t="array" aca="1" ref="C591" ca="1">IF(ROW(585:585)&gt;$A$6,"",INDIRECT("'Model 1'!"&amp;TEXT(MIN(IF((Items&lt;&gt;"")*(COUNTIF($C$6:C590,Items)=0),ROW('Model 1'!$E$7:$E$105)*100+COLUMN('Model 1'!$E$6:$AR$6))),"R000C00"),FALSE))</f>
        <v/>
      </c>
      <c r="D591" t="str">
        <f t="array" aca="1" ref="D591" ca="1">IF($C591="","",SUM((Items=$C591)*1))</f>
        <v/>
      </c>
      <c r="E591" t="str">
        <f t="array" aca="1" ref="E591" ca="1">IF($C591="","",SUM((Items=$C591)*(Unique&gt;1)*1))</f>
        <v/>
      </c>
      <c r="F591" t="str">
        <f t="array" aca="1" ref="F591" ca="1">IF($C591="","",SUM((Items=$C591)*(Unique=1)*1))</f>
        <v/>
      </c>
      <c r="G591" t="str">
        <f t="shared" ca="1" si="18"/>
        <v/>
      </c>
      <c r="H591" t="str">
        <f t="shared" ca="1" si="19"/>
        <v/>
      </c>
    </row>
    <row r="592" spans="3:8" x14ac:dyDescent="0.55000000000000004">
      <c r="C592" t="str">
        <f t="array" aca="1" ref="C592" ca="1">IF(ROW(586:586)&gt;$A$6,"",INDIRECT("'Model 1'!"&amp;TEXT(MIN(IF((Items&lt;&gt;"")*(COUNTIF($C$6:C591,Items)=0),ROW('Model 1'!$E$7:$E$105)*100+COLUMN('Model 1'!$E$6:$AR$6))),"R000C00"),FALSE))</f>
        <v/>
      </c>
      <c r="D592" t="str">
        <f t="array" aca="1" ref="D592" ca="1">IF($C592="","",SUM((Items=$C592)*1))</f>
        <v/>
      </c>
      <c r="E592" t="str">
        <f t="array" aca="1" ref="E592" ca="1">IF($C592="","",SUM((Items=$C592)*(Unique&gt;1)*1))</f>
        <v/>
      </c>
      <c r="F592" t="str">
        <f t="array" aca="1" ref="F592" ca="1">IF($C592="","",SUM((Items=$C592)*(Unique=1)*1))</f>
        <v/>
      </c>
      <c r="G592" t="str">
        <f t="shared" ca="1" si="18"/>
        <v/>
      </c>
      <c r="H592" t="str">
        <f t="shared" ca="1" si="19"/>
        <v/>
      </c>
    </row>
    <row r="593" spans="3:8" x14ac:dyDescent="0.55000000000000004">
      <c r="C593" t="str">
        <f t="array" aca="1" ref="C593" ca="1">IF(ROW(587:587)&gt;$A$6,"",INDIRECT("'Model 1'!"&amp;TEXT(MIN(IF((Items&lt;&gt;"")*(COUNTIF($C$6:C592,Items)=0),ROW('Model 1'!$E$7:$E$105)*100+COLUMN('Model 1'!$E$6:$AR$6))),"R000C00"),FALSE))</f>
        <v/>
      </c>
      <c r="D593" t="str">
        <f t="array" aca="1" ref="D593" ca="1">IF($C593="","",SUM((Items=$C593)*1))</f>
        <v/>
      </c>
      <c r="E593" t="str">
        <f t="array" aca="1" ref="E593" ca="1">IF($C593="","",SUM((Items=$C593)*(Unique&gt;1)*1))</f>
        <v/>
      </c>
      <c r="F593" t="str">
        <f t="array" aca="1" ref="F593" ca="1">IF($C593="","",SUM((Items=$C593)*(Unique=1)*1))</f>
        <v/>
      </c>
      <c r="G593" t="str">
        <f t="shared" ca="1" si="18"/>
        <v/>
      </c>
      <c r="H593" t="str">
        <f t="shared" ca="1" si="19"/>
        <v/>
      </c>
    </row>
    <row r="594" spans="3:8" x14ac:dyDescent="0.55000000000000004">
      <c r="C594" t="str">
        <f t="array" aca="1" ref="C594" ca="1">IF(ROW(588:588)&gt;$A$6,"",INDIRECT("'Model 1'!"&amp;TEXT(MIN(IF((Items&lt;&gt;"")*(COUNTIF($C$6:C593,Items)=0),ROW('Model 1'!$E$7:$E$105)*100+COLUMN('Model 1'!$E$6:$AR$6))),"R000C00"),FALSE))</f>
        <v/>
      </c>
      <c r="D594" t="str">
        <f t="array" aca="1" ref="D594" ca="1">IF($C594="","",SUM((Items=$C594)*1))</f>
        <v/>
      </c>
      <c r="E594" t="str">
        <f t="array" aca="1" ref="E594" ca="1">IF($C594="","",SUM((Items=$C594)*(Unique&gt;1)*1))</f>
        <v/>
      </c>
      <c r="F594" t="str">
        <f t="array" aca="1" ref="F594" ca="1">IF($C594="","",SUM((Items=$C594)*(Unique=1)*1))</f>
        <v/>
      </c>
      <c r="G594" t="str">
        <f t="shared" ca="1" si="18"/>
        <v/>
      </c>
      <c r="H594" t="str">
        <f t="shared" ca="1" si="19"/>
        <v/>
      </c>
    </row>
    <row r="595" spans="3:8" x14ac:dyDescent="0.55000000000000004">
      <c r="C595" t="str">
        <f t="array" aca="1" ref="C595" ca="1">IF(ROW(589:589)&gt;$A$6,"",INDIRECT("'Model 1'!"&amp;TEXT(MIN(IF((Items&lt;&gt;"")*(COUNTIF($C$6:C594,Items)=0),ROW('Model 1'!$E$7:$E$105)*100+COLUMN('Model 1'!$E$6:$AR$6))),"R000C00"),FALSE))</f>
        <v/>
      </c>
      <c r="D595" t="str">
        <f t="array" aca="1" ref="D595" ca="1">IF($C595="","",SUM((Items=$C595)*1))</f>
        <v/>
      </c>
      <c r="E595" t="str">
        <f t="array" aca="1" ref="E595" ca="1">IF($C595="","",SUM((Items=$C595)*(Unique&gt;1)*1))</f>
        <v/>
      </c>
      <c r="F595" t="str">
        <f t="array" aca="1" ref="F595" ca="1">IF($C595="","",SUM((Items=$C595)*(Unique=1)*1))</f>
        <v/>
      </c>
      <c r="G595" t="str">
        <f t="shared" ca="1" si="18"/>
        <v/>
      </c>
      <c r="H595" t="str">
        <f t="shared" ca="1" si="19"/>
        <v/>
      </c>
    </row>
    <row r="596" spans="3:8" x14ac:dyDescent="0.55000000000000004">
      <c r="C596" t="str">
        <f t="array" aca="1" ref="C596" ca="1">IF(ROW(590:590)&gt;$A$6,"",INDIRECT("'Model 1'!"&amp;TEXT(MIN(IF((Items&lt;&gt;"")*(COUNTIF($C$6:C595,Items)=0),ROW('Model 1'!$E$7:$E$105)*100+COLUMN('Model 1'!$E$6:$AR$6))),"R000C00"),FALSE))</f>
        <v/>
      </c>
      <c r="D596" t="str">
        <f t="array" aca="1" ref="D596" ca="1">IF($C596="","",SUM((Items=$C596)*1))</f>
        <v/>
      </c>
      <c r="E596" t="str">
        <f t="array" aca="1" ref="E596" ca="1">IF($C596="","",SUM((Items=$C596)*(Unique&gt;1)*1))</f>
        <v/>
      </c>
      <c r="F596" t="str">
        <f t="array" aca="1" ref="F596" ca="1">IF($C596="","",SUM((Items=$C596)*(Unique=1)*1))</f>
        <v/>
      </c>
      <c r="G596" t="str">
        <f t="shared" ca="1" si="18"/>
        <v/>
      </c>
      <c r="H596" t="str">
        <f t="shared" ca="1" si="19"/>
        <v/>
      </c>
    </row>
    <row r="597" spans="3:8" x14ac:dyDescent="0.55000000000000004">
      <c r="C597" t="str">
        <f t="array" aca="1" ref="C597" ca="1">IF(ROW(591:591)&gt;$A$6,"",INDIRECT("'Model 1'!"&amp;TEXT(MIN(IF((Items&lt;&gt;"")*(COUNTIF($C$6:C596,Items)=0),ROW('Model 1'!$E$7:$E$105)*100+COLUMN('Model 1'!$E$6:$AR$6))),"R000C00"),FALSE))</f>
        <v/>
      </c>
      <c r="D597" t="str">
        <f t="array" aca="1" ref="D597" ca="1">IF($C597="","",SUM((Items=$C597)*1))</f>
        <v/>
      </c>
      <c r="E597" t="str">
        <f t="array" aca="1" ref="E597" ca="1">IF($C597="","",SUM((Items=$C597)*(Unique&gt;1)*1))</f>
        <v/>
      </c>
      <c r="F597" t="str">
        <f t="array" aca="1" ref="F597" ca="1">IF($C597="","",SUM((Items=$C597)*(Unique=1)*1))</f>
        <v/>
      </c>
      <c r="G597" t="str">
        <f t="shared" ca="1" si="18"/>
        <v/>
      </c>
      <c r="H597" t="str">
        <f t="shared" ca="1" si="19"/>
        <v/>
      </c>
    </row>
    <row r="598" spans="3:8" x14ac:dyDescent="0.55000000000000004">
      <c r="C598" t="str">
        <f t="array" aca="1" ref="C598" ca="1">IF(ROW(592:592)&gt;$A$6,"",INDIRECT("'Model 1'!"&amp;TEXT(MIN(IF((Items&lt;&gt;"")*(COUNTIF($C$6:C597,Items)=0),ROW('Model 1'!$E$7:$E$105)*100+COLUMN('Model 1'!$E$6:$AR$6))),"R000C00"),FALSE))</f>
        <v/>
      </c>
      <c r="D598" t="str">
        <f t="array" aca="1" ref="D598" ca="1">IF($C598="","",SUM((Items=$C598)*1))</f>
        <v/>
      </c>
      <c r="E598" t="str">
        <f t="array" aca="1" ref="E598" ca="1">IF($C598="","",SUM((Items=$C598)*(Unique&gt;1)*1))</f>
        <v/>
      </c>
      <c r="F598" t="str">
        <f t="array" aca="1" ref="F598" ca="1">IF($C598="","",SUM((Items=$C598)*(Unique=1)*1))</f>
        <v/>
      </c>
      <c r="G598" t="str">
        <f t="shared" ca="1" si="18"/>
        <v/>
      </c>
      <c r="H598" t="str">
        <f t="shared" ca="1" si="19"/>
        <v/>
      </c>
    </row>
    <row r="599" spans="3:8" x14ac:dyDescent="0.55000000000000004">
      <c r="C599" s="9"/>
    </row>
    <row r="600" spans="3:8" x14ac:dyDescent="0.55000000000000004">
      <c r="C600" s="9"/>
    </row>
    <row r="601" spans="3:8" x14ac:dyDescent="0.55000000000000004">
      <c r="C601" s="9"/>
    </row>
    <row r="602" spans="3:8" x14ac:dyDescent="0.55000000000000004">
      <c r="C602" s="9"/>
    </row>
    <row r="603" spans="3:8" x14ac:dyDescent="0.55000000000000004">
      <c r="C603" s="9"/>
    </row>
    <row r="604" spans="3:8" x14ac:dyDescent="0.55000000000000004">
      <c r="C604" s="9"/>
    </row>
    <row r="605" spans="3:8" x14ac:dyDescent="0.55000000000000004">
      <c r="C605" s="9"/>
    </row>
    <row r="606" spans="3:8" x14ac:dyDescent="0.55000000000000004">
      <c r="C606" s="9"/>
    </row>
    <row r="607" spans="3:8" x14ac:dyDescent="0.55000000000000004">
      <c r="C607" s="9"/>
    </row>
    <row r="608" spans="3:8" x14ac:dyDescent="0.55000000000000004">
      <c r="C608" s="9"/>
    </row>
    <row r="609" spans="3:3" x14ac:dyDescent="0.55000000000000004">
      <c r="C609" s="9"/>
    </row>
    <row r="610" spans="3:3" x14ac:dyDescent="0.55000000000000004">
      <c r="C610" s="9"/>
    </row>
    <row r="611" spans="3:3" x14ac:dyDescent="0.55000000000000004">
      <c r="C611" s="9"/>
    </row>
    <row r="612" spans="3:3" x14ac:dyDescent="0.55000000000000004">
      <c r="C612" s="9"/>
    </row>
    <row r="613" spans="3:3" x14ac:dyDescent="0.55000000000000004">
      <c r="C613" s="9"/>
    </row>
    <row r="614" spans="3:3" x14ac:dyDescent="0.55000000000000004">
      <c r="C614" s="9"/>
    </row>
    <row r="615" spans="3:3" x14ac:dyDescent="0.55000000000000004">
      <c r="C615" s="9"/>
    </row>
    <row r="616" spans="3:3" x14ac:dyDescent="0.55000000000000004">
      <c r="C616" s="9"/>
    </row>
    <row r="617" spans="3:3" x14ac:dyDescent="0.55000000000000004">
      <c r="C617" s="9"/>
    </row>
    <row r="618" spans="3:3" x14ac:dyDescent="0.55000000000000004">
      <c r="C618" s="9"/>
    </row>
    <row r="619" spans="3:3" x14ac:dyDescent="0.55000000000000004">
      <c r="C619" s="9"/>
    </row>
    <row r="620" spans="3:3" x14ac:dyDescent="0.55000000000000004">
      <c r="C620" s="9"/>
    </row>
    <row r="621" spans="3:3" x14ac:dyDescent="0.55000000000000004">
      <c r="C621" s="9"/>
    </row>
    <row r="622" spans="3:3" x14ac:dyDescent="0.55000000000000004">
      <c r="C622" s="9"/>
    </row>
    <row r="623" spans="3:3" x14ac:dyDescent="0.55000000000000004">
      <c r="C623" s="9"/>
    </row>
    <row r="624" spans="3:3" x14ac:dyDescent="0.55000000000000004">
      <c r="C624" s="9"/>
    </row>
    <row r="625" spans="3:3" x14ac:dyDescent="0.55000000000000004">
      <c r="C625" s="9"/>
    </row>
    <row r="626" spans="3:3" x14ac:dyDescent="0.55000000000000004">
      <c r="C626" s="9"/>
    </row>
    <row r="627" spans="3:3" x14ac:dyDescent="0.55000000000000004">
      <c r="C627" s="9"/>
    </row>
    <row r="628" spans="3:3" x14ac:dyDescent="0.55000000000000004">
      <c r="C628" s="9"/>
    </row>
    <row r="629" spans="3:3" x14ac:dyDescent="0.55000000000000004">
      <c r="C629" s="9"/>
    </row>
    <row r="630" spans="3:3" x14ac:dyDescent="0.55000000000000004">
      <c r="C630" s="9"/>
    </row>
    <row r="631" spans="3:3" x14ac:dyDescent="0.55000000000000004">
      <c r="C631" s="9"/>
    </row>
    <row r="632" spans="3:3" x14ac:dyDescent="0.55000000000000004">
      <c r="C632" s="9"/>
    </row>
    <row r="633" spans="3:3" x14ac:dyDescent="0.55000000000000004">
      <c r="C633" s="9"/>
    </row>
    <row r="634" spans="3:3" x14ac:dyDescent="0.55000000000000004">
      <c r="C634" s="9"/>
    </row>
    <row r="635" spans="3:3" x14ac:dyDescent="0.55000000000000004">
      <c r="C635" s="9"/>
    </row>
    <row r="636" spans="3:3" x14ac:dyDescent="0.55000000000000004">
      <c r="C636" s="9"/>
    </row>
    <row r="637" spans="3:3" x14ac:dyDescent="0.55000000000000004">
      <c r="C637" s="9"/>
    </row>
    <row r="638" spans="3:3" x14ac:dyDescent="0.55000000000000004">
      <c r="C638" s="9"/>
    </row>
    <row r="639" spans="3:3" x14ac:dyDescent="0.55000000000000004">
      <c r="C639" s="9"/>
    </row>
    <row r="640" spans="3:3" x14ac:dyDescent="0.55000000000000004">
      <c r="C640" s="9"/>
    </row>
    <row r="641" spans="3:3" x14ac:dyDescent="0.55000000000000004">
      <c r="C641" s="9"/>
    </row>
    <row r="642" spans="3:3" x14ac:dyDescent="0.55000000000000004">
      <c r="C642" s="9"/>
    </row>
    <row r="643" spans="3:3" x14ac:dyDescent="0.55000000000000004">
      <c r="C643" s="9"/>
    </row>
    <row r="644" spans="3:3" x14ac:dyDescent="0.55000000000000004">
      <c r="C644" s="9"/>
    </row>
    <row r="645" spans="3:3" x14ac:dyDescent="0.55000000000000004">
      <c r="C645" s="9"/>
    </row>
    <row r="646" spans="3:3" x14ac:dyDescent="0.55000000000000004">
      <c r="C646" s="9"/>
    </row>
    <row r="647" spans="3:3" x14ac:dyDescent="0.55000000000000004">
      <c r="C647" s="9"/>
    </row>
    <row r="648" spans="3:3" x14ac:dyDescent="0.55000000000000004">
      <c r="C648" s="9"/>
    </row>
    <row r="649" spans="3:3" x14ac:dyDescent="0.55000000000000004">
      <c r="C649" s="9"/>
    </row>
    <row r="650" spans="3:3" x14ac:dyDescent="0.55000000000000004">
      <c r="C650" s="9"/>
    </row>
    <row r="651" spans="3:3" x14ac:dyDescent="0.55000000000000004">
      <c r="C651" s="9"/>
    </row>
    <row r="652" spans="3:3" x14ac:dyDescent="0.55000000000000004">
      <c r="C652" s="9"/>
    </row>
    <row r="653" spans="3:3" x14ac:dyDescent="0.55000000000000004">
      <c r="C653" s="9"/>
    </row>
    <row r="654" spans="3:3" x14ac:dyDescent="0.55000000000000004">
      <c r="C654" s="9"/>
    </row>
    <row r="655" spans="3:3" x14ac:dyDescent="0.55000000000000004">
      <c r="C655" s="9"/>
    </row>
    <row r="656" spans="3:3" x14ac:dyDescent="0.55000000000000004">
      <c r="C656" s="9"/>
    </row>
    <row r="657" spans="3:3" x14ac:dyDescent="0.55000000000000004">
      <c r="C657" s="9"/>
    </row>
    <row r="658" spans="3:3" x14ac:dyDescent="0.55000000000000004">
      <c r="C658" s="9"/>
    </row>
    <row r="659" spans="3:3" x14ac:dyDescent="0.55000000000000004">
      <c r="C659" s="9"/>
    </row>
    <row r="660" spans="3:3" x14ac:dyDescent="0.55000000000000004">
      <c r="C660" s="9"/>
    </row>
    <row r="661" spans="3:3" x14ac:dyDescent="0.55000000000000004">
      <c r="C661" s="9"/>
    </row>
    <row r="662" spans="3:3" x14ac:dyDescent="0.55000000000000004">
      <c r="C662" s="9"/>
    </row>
    <row r="663" spans="3:3" x14ac:dyDescent="0.55000000000000004">
      <c r="C663" s="9"/>
    </row>
    <row r="664" spans="3:3" x14ac:dyDescent="0.55000000000000004">
      <c r="C664" s="9"/>
    </row>
    <row r="665" spans="3:3" x14ac:dyDescent="0.55000000000000004">
      <c r="C665" s="9"/>
    </row>
    <row r="666" spans="3:3" x14ac:dyDescent="0.55000000000000004">
      <c r="C666" s="9"/>
    </row>
    <row r="667" spans="3:3" x14ac:dyDescent="0.55000000000000004">
      <c r="C667" s="9"/>
    </row>
    <row r="668" spans="3:3" x14ac:dyDescent="0.55000000000000004">
      <c r="C668" s="9"/>
    </row>
    <row r="669" spans="3:3" x14ac:dyDescent="0.55000000000000004">
      <c r="C669" s="9"/>
    </row>
    <row r="670" spans="3:3" x14ac:dyDescent="0.55000000000000004">
      <c r="C670" s="9"/>
    </row>
    <row r="671" spans="3:3" x14ac:dyDescent="0.55000000000000004">
      <c r="C671" s="9"/>
    </row>
    <row r="672" spans="3:3" x14ac:dyDescent="0.55000000000000004">
      <c r="C672" s="9"/>
    </row>
    <row r="673" spans="3:3" x14ac:dyDescent="0.55000000000000004">
      <c r="C673" s="9"/>
    </row>
    <row r="674" spans="3:3" x14ac:dyDescent="0.55000000000000004">
      <c r="C674" s="9"/>
    </row>
    <row r="675" spans="3:3" x14ac:dyDescent="0.55000000000000004">
      <c r="C675" s="9"/>
    </row>
    <row r="676" spans="3:3" x14ac:dyDescent="0.55000000000000004">
      <c r="C676" s="9"/>
    </row>
    <row r="677" spans="3:3" x14ac:dyDescent="0.55000000000000004">
      <c r="C677" s="9"/>
    </row>
    <row r="678" spans="3:3" x14ac:dyDescent="0.55000000000000004">
      <c r="C678" s="9"/>
    </row>
    <row r="679" spans="3:3" x14ac:dyDescent="0.55000000000000004">
      <c r="C679" s="9"/>
    </row>
    <row r="680" spans="3:3" x14ac:dyDescent="0.55000000000000004">
      <c r="C680" s="9"/>
    </row>
    <row r="681" spans="3:3" x14ac:dyDescent="0.55000000000000004">
      <c r="C681" s="9"/>
    </row>
    <row r="682" spans="3:3" x14ac:dyDescent="0.55000000000000004">
      <c r="C682" s="9"/>
    </row>
    <row r="683" spans="3:3" x14ac:dyDescent="0.55000000000000004">
      <c r="C683" s="9"/>
    </row>
    <row r="684" spans="3:3" x14ac:dyDescent="0.55000000000000004">
      <c r="C684" s="9"/>
    </row>
    <row r="685" spans="3:3" x14ac:dyDescent="0.55000000000000004">
      <c r="C685" s="9"/>
    </row>
    <row r="686" spans="3:3" x14ac:dyDescent="0.55000000000000004">
      <c r="C686" s="9"/>
    </row>
    <row r="687" spans="3:3" x14ac:dyDescent="0.55000000000000004">
      <c r="C687" s="9"/>
    </row>
    <row r="688" spans="3:3" x14ac:dyDescent="0.55000000000000004">
      <c r="C688" s="9"/>
    </row>
    <row r="689" spans="3:3" x14ac:dyDescent="0.55000000000000004">
      <c r="C689" s="9"/>
    </row>
    <row r="690" spans="3:3" x14ac:dyDescent="0.55000000000000004">
      <c r="C690" s="9"/>
    </row>
    <row r="691" spans="3:3" x14ac:dyDescent="0.55000000000000004">
      <c r="C691" s="9"/>
    </row>
    <row r="692" spans="3:3" x14ac:dyDescent="0.55000000000000004">
      <c r="C692" s="9"/>
    </row>
    <row r="693" spans="3:3" x14ac:dyDescent="0.55000000000000004">
      <c r="C693" s="9"/>
    </row>
    <row r="694" spans="3:3" x14ac:dyDescent="0.55000000000000004">
      <c r="C694" s="9"/>
    </row>
    <row r="695" spans="3:3" x14ac:dyDescent="0.55000000000000004">
      <c r="C695" s="9"/>
    </row>
    <row r="696" spans="3:3" x14ac:dyDescent="0.55000000000000004">
      <c r="C696" s="9"/>
    </row>
    <row r="697" spans="3:3" x14ac:dyDescent="0.55000000000000004">
      <c r="C697" s="9"/>
    </row>
    <row r="698" spans="3:3" x14ac:dyDescent="0.55000000000000004">
      <c r="C698" s="9"/>
    </row>
    <row r="699" spans="3:3" x14ac:dyDescent="0.55000000000000004">
      <c r="C699" s="9"/>
    </row>
    <row r="700" spans="3:3" x14ac:dyDescent="0.55000000000000004">
      <c r="C700" s="9"/>
    </row>
    <row r="701" spans="3:3" x14ac:dyDescent="0.55000000000000004">
      <c r="C701" s="9"/>
    </row>
    <row r="702" spans="3:3" x14ac:dyDescent="0.55000000000000004">
      <c r="C702" s="9"/>
    </row>
    <row r="703" spans="3:3" x14ac:dyDescent="0.55000000000000004">
      <c r="C703" s="9"/>
    </row>
    <row r="704" spans="3:3" x14ac:dyDescent="0.55000000000000004">
      <c r="C704" s="9"/>
    </row>
    <row r="705" spans="3:3" x14ac:dyDescent="0.55000000000000004">
      <c r="C705" s="9"/>
    </row>
    <row r="706" spans="3:3" x14ac:dyDescent="0.55000000000000004">
      <c r="C706" s="9"/>
    </row>
    <row r="707" spans="3:3" x14ac:dyDescent="0.55000000000000004">
      <c r="C707" s="9"/>
    </row>
    <row r="708" spans="3:3" x14ac:dyDescent="0.55000000000000004">
      <c r="C708" s="9"/>
    </row>
    <row r="709" spans="3:3" x14ac:dyDescent="0.55000000000000004">
      <c r="C709" s="9"/>
    </row>
    <row r="710" spans="3:3" x14ac:dyDescent="0.55000000000000004">
      <c r="C710" s="9"/>
    </row>
    <row r="711" spans="3:3" x14ac:dyDescent="0.55000000000000004">
      <c r="C711" s="9"/>
    </row>
    <row r="712" spans="3:3" x14ac:dyDescent="0.55000000000000004">
      <c r="C712" s="9"/>
    </row>
    <row r="713" spans="3:3" x14ac:dyDescent="0.55000000000000004">
      <c r="C713" s="9"/>
    </row>
    <row r="714" spans="3:3" x14ac:dyDescent="0.55000000000000004">
      <c r="C714" s="9"/>
    </row>
    <row r="715" spans="3:3" x14ac:dyDescent="0.55000000000000004">
      <c r="C715" s="9"/>
    </row>
    <row r="716" spans="3:3" x14ac:dyDescent="0.55000000000000004">
      <c r="C716" s="9"/>
    </row>
    <row r="717" spans="3:3" x14ac:dyDescent="0.55000000000000004">
      <c r="C717" s="9"/>
    </row>
    <row r="718" spans="3:3" x14ac:dyDescent="0.55000000000000004">
      <c r="C718" s="9"/>
    </row>
    <row r="719" spans="3:3" x14ac:dyDescent="0.55000000000000004">
      <c r="C719" s="9"/>
    </row>
    <row r="720" spans="3:3" x14ac:dyDescent="0.55000000000000004">
      <c r="C720" s="9"/>
    </row>
    <row r="721" spans="3:3" x14ac:dyDescent="0.55000000000000004">
      <c r="C721" s="9"/>
    </row>
    <row r="722" spans="3:3" x14ac:dyDescent="0.55000000000000004">
      <c r="C722" s="9"/>
    </row>
    <row r="723" spans="3:3" x14ac:dyDescent="0.55000000000000004">
      <c r="C723" s="9"/>
    </row>
    <row r="724" spans="3:3" x14ac:dyDescent="0.55000000000000004">
      <c r="C724" s="9"/>
    </row>
    <row r="725" spans="3:3" x14ac:dyDescent="0.55000000000000004">
      <c r="C725" s="9"/>
    </row>
    <row r="726" spans="3:3" x14ac:dyDescent="0.55000000000000004">
      <c r="C726" s="9"/>
    </row>
    <row r="727" spans="3:3" x14ac:dyDescent="0.55000000000000004">
      <c r="C727" s="9"/>
    </row>
    <row r="728" spans="3:3" x14ac:dyDescent="0.55000000000000004">
      <c r="C728" s="9"/>
    </row>
    <row r="729" spans="3:3" x14ac:dyDescent="0.55000000000000004">
      <c r="C729" s="9"/>
    </row>
    <row r="730" spans="3:3" x14ac:dyDescent="0.55000000000000004">
      <c r="C730" s="9"/>
    </row>
    <row r="731" spans="3:3" x14ac:dyDescent="0.55000000000000004">
      <c r="C731" s="9"/>
    </row>
    <row r="732" spans="3:3" x14ac:dyDescent="0.55000000000000004">
      <c r="C732" s="9"/>
    </row>
    <row r="733" spans="3:3" x14ac:dyDescent="0.55000000000000004">
      <c r="C733" s="9"/>
    </row>
    <row r="734" spans="3:3" x14ac:dyDescent="0.55000000000000004">
      <c r="C734" s="9"/>
    </row>
    <row r="735" spans="3:3" x14ac:dyDescent="0.55000000000000004">
      <c r="C735" s="9"/>
    </row>
    <row r="736" spans="3:3" x14ac:dyDescent="0.55000000000000004">
      <c r="C736" s="9"/>
    </row>
    <row r="737" spans="3:3" x14ac:dyDescent="0.55000000000000004">
      <c r="C737" s="9"/>
    </row>
    <row r="738" spans="3:3" x14ac:dyDescent="0.55000000000000004">
      <c r="C738" s="9"/>
    </row>
    <row r="739" spans="3:3" x14ac:dyDescent="0.55000000000000004">
      <c r="C739" s="9"/>
    </row>
    <row r="740" spans="3:3" x14ac:dyDescent="0.55000000000000004">
      <c r="C740" s="9"/>
    </row>
    <row r="741" spans="3:3" x14ac:dyDescent="0.55000000000000004">
      <c r="C741" s="9"/>
    </row>
    <row r="742" spans="3:3" x14ac:dyDescent="0.55000000000000004">
      <c r="C742" s="9"/>
    </row>
    <row r="743" spans="3:3" x14ac:dyDescent="0.55000000000000004">
      <c r="C743" s="9"/>
    </row>
    <row r="744" spans="3:3" x14ac:dyDescent="0.55000000000000004">
      <c r="C744" s="9"/>
    </row>
    <row r="745" spans="3:3" x14ac:dyDescent="0.55000000000000004">
      <c r="C745" s="9"/>
    </row>
    <row r="746" spans="3:3" x14ac:dyDescent="0.55000000000000004">
      <c r="C746" s="9"/>
    </row>
    <row r="747" spans="3:3" x14ac:dyDescent="0.55000000000000004">
      <c r="C747" s="9"/>
    </row>
    <row r="748" spans="3:3" x14ac:dyDescent="0.55000000000000004">
      <c r="C748" s="9"/>
    </row>
    <row r="749" spans="3:3" x14ac:dyDescent="0.55000000000000004">
      <c r="C749" s="9"/>
    </row>
    <row r="750" spans="3:3" x14ac:dyDescent="0.55000000000000004">
      <c r="C750" s="9"/>
    </row>
    <row r="751" spans="3:3" x14ac:dyDescent="0.55000000000000004">
      <c r="C751" s="9"/>
    </row>
    <row r="752" spans="3:3" x14ac:dyDescent="0.55000000000000004">
      <c r="C752" s="9"/>
    </row>
    <row r="753" spans="3:3" x14ac:dyDescent="0.55000000000000004">
      <c r="C753" s="9"/>
    </row>
    <row r="754" spans="3:3" x14ac:dyDescent="0.55000000000000004">
      <c r="C754" s="9"/>
    </row>
    <row r="755" spans="3:3" x14ac:dyDescent="0.55000000000000004">
      <c r="C755" s="9"/>
    </row>
    <row r="756" spans="3:3" x14ac:dyDescent="0.55000000000000004">
      <c r="C756" s="9"/>
    </row>
    <row r="757" spans="3:3" x14ac:dyDescent="0.55000000000000004">
      <c r="C757" s="9"/>
    </row>
    <row r="758" spans="3:3" x14ac:dyDescent="0.55000000000000004">
      <c r="C758" s="9"/>
    </row>
    <row r="759" spans="3:3" x14ac:dyDescent="0.55000000000000004">
      <c r="C759" s="9"/>
    </row>
    <row r="760" spans="3:3" x14ac:dyDescent="0.55000000000000004">
      <c r="C760" s="9"/>
    </row>
    <row r="761" spans="3:3" x14ac:dyDescent="0.55000000000000004">
      <c r="C761" s="9"/>
    </row>
    <row r="762" spans="3:3" x14ac:dyDescent="0.55000000000000004">
      <c r="C762" s="9"/>
    </row>
    <row r="763" spans="3:3" x14ac:dyDescent="0.55000000000000004">
      <c r="C763" s="9"/>
    </row>
    <row r="764" spans="3:3" x14ac:dyDescent="0.55000000000000004">
      <c r="C764" s="9"/>
    </row>
    <row r="765" spans="3:3" x14ac:dyDescent="0.55000000000000004">
      <c r="C765" s="9"/>
    </row>
    <row r="766" spans="3:3" x14ac:dyDescent="0.55000000000000004">
      <c r="C766" s="9"/>
    </row>
    <row r="767" spans="3:3" x14ac:dyDescent="0.55000000000000004">
      <c r="C767" s="9"/>
    </row>
    <row r="768" spans="3:3" x14ac:dyDescent="0.55000000000000004">
      <c r="C768" s="9"/>
    </row>
    <row r="769" spans="3:3" x14ac:dyDescent="0.55000000000000004">
      <c r="C769" s="9"/>
    </row>
    <row r="770" spans="3:3" x14ac:dyDescent="0.55000000000000004">
      <c r="C770" s="9"/>
    </row>
    <row r="771" spans="3:3" x14ac:dyDescent="0.55000000000000004">
      <c r="C771" s="9"/>
    </row>
    <row r="772" spans="3:3" x14ac:dyDescent="0.55000000000000004">
      <c r="C772" s="9"/>
    </row>
    <row r="773" spans="3:3" x14ac:dyDescent="0.55000000000000004">
      <c r="C773" s="9"/>
    </row>
    <row r="774" spans="3:3" x14ac:dyDescent="0.55000000000000004">
      <c r="C774" s="9"/>
    </row>
    <row r="775" spans="3:3" x14ac:dyDescent="0.55000000000000004">
      <c r="C775" s="9"/>
    </row>
    <row r="776" spans="3:3" x14ac:dyDescent="0.55000000000000004">
      <c r="C776" s="9"/>
    </row>
    <row r="777" spans="3:3" x14ac:dyDescent="0.55000000000000004">
      <c r="C777" s="9"/>
    </row>
    <row r="778" spans="3:3" x14ac:dyDescent="0.55000000000000004">
      <c r="C778" s="9"/>
    </row>
    <row r="779" spans="3:3" x14ac:dyDescent="0.55000000000000004">
      <c r="C779" s="9"/>
    </row>
    <row r="780" spans="3:3" x14ac:dyDescent="0.55000000000000004">
      <c r="C780" s="9"/>
    </row>
    <row r="781" spans="3:3" x14ac:dyDescent="0.55000000000000004">
      <c r="C781" s="9"/>
    </row>
    <row r="782" spans="3:3" x14ac:dyDescent="0.55000000000000004">
      <c r="C782" s="9"/>
    </row>
    <row r="783" spans="3:3" x14ac:dyDescent="0.55000000000000004">
      <c r="C783" s="9"/>
    </row>
    <row r="784" spans="3:3" x14ac:dyDescent="0.55000000000000004">
      <c r="C784" s="9"/>
    </row>
    <row r="785" spans="3:3" x14ac:dyDescent="0.55000000000000004">
      <c r="C785" s="9"/>
    </row>
    <row r="786" spans="3:3" x14ac:dyDescent="0.55000000000000004">
      <c r="C786" s="9"/>
    </row>
    <row r="787" spans="3:3" x14ac:dyDescent="0.55000000000000004">
      <c r="C787" s="9"/>
    </row>
    <row r="788" spans="3:3" x14ac:dyDescent="0.55000000000000004">
      <c r="C788" s="9"/>
    </row>
    <row r="789" spans="3:3" x14ac:dyDescent="0.55000000000000004">
      <c r="C789" s="9"/>
    </row>
    <row r="790" spans="3:3" x14ac:dyDescent="0.55000000000000004">
      <c r="C790" s="9"/>
    </row>
    <row r="791" spans="3:3" x14ac:dyDescent="0.55000000000000004">
      <c r="C791" s="9"/>
    </row>
    <row r="792" spans="3:3" x14ac:dyDescent="0.55000000000000004">
      <c r="C792" s="9"/>
    </row>
    <row r="793" spans="3:3" x14ac:dyDescent="0.55000000000000004">
      <c r="C793" s="9"/>
    </row>
    <row r="794" spans="3:3" x14ac:dyDescent="0.55000000000000004">
      <c r="C794" s="9"/>
    </row>
    <row r="795" spans="3:3" x14ac:dyDescent="0.55000000000000004">
      <c r="C795" s="9"/>
    </row>
    <row r="796" spans="3:3" x14ac:dyDescent="0.55000000000000004">
      <c r="C796" s="9"/>
    </row>
    <row r="797" spans="3:3" x14ac:dyDescent="0.55000000000000004">
      <c r="C797" s="9"/>
    </row>
    <row r="798" spans="3:3" x14ac:dyDescent="0.55000000000000004">
      <c r="C798" s="9"/>
    </row>
    <row r="799" spans="3:3" x14ac:dyDescent="0.55000000000000004">
      <c r="C799" s="9"/>
    </row>
    <row r="800" spans="3:3" x14ac:dyDescent="0.55000000000000004">
      <c r="C800" s="9"/>
    </row>
    <row r="801" spans="3:3" x14ac:dyDescent="0.55000000000000004">
      <c r="C801" s="9"/>
    </row>
    <row r="802" spans="3:3" x14ac:dyDescent="0.55000000000000004">
      <c r="C802" s="9"/>
    </row>
    <row r="803" spans="3:3" x14ac:dyDescent="0.55000000000000004">
      <c r="C803" s="9"/>
    </row>
    <row r="804" spans="3:3" x14ac:dyDescent="0.55000000000000004">
      <c r="C804" s="9"/>
    </row>
    <row r="805" spans="3:3" x14ac:dyDescent="0.55000000000000004">
      <c r="C805" s="9"/>
    </row>
    <row r="806" spans="3:3" x14ac:dyDescent="0.55000000000000004">
      <c r="C806" s="9"/>
    </row>
    <row r="807" spans="3:3" x14ac:dyDescent="0.55000000000000004">
      <c r="C807" s="9"/>
    </row>
    <row r="808" spans="3:3" x14ac:dyDescent="0.55000000000000004">
      <c r="C808" s="9"/>
    </row>
    <row r="809" spans="3:3" x14ac:dyDescent="0.55000000000000004">
      <c r="C809" s="9"/>
    </row>
    <row r="810" spans="3:3" x14ac:dyDescent="0.55000000000000004">
      <c r="C810" s="9"/>
    </row>
    <row r="811" spans="3:3" x14ac:dyDescent="0.55000000000000004">
      <c r="C811" s="9"/>
    </row>
    <row r="812" spans="3:3" x14ac:dyDescent="0.55000000000000004">
      <c r="C812" s="9"/>
    </row>
    <row r="813" spans="3:3" x14ac:dyDescent="0.55000000000000004">
      <c r="C813" s="9"/>
    </row>
    <row r="814" spans="3:3" x14ac:dyDescent="0.55000000000000004">
      <c r="C814" s="9"/>
    </row>
    <row r="815" spans="3:3" x14ac:dyDescent="0.55000000000000004">
      <c r="C815" s="9"/>
    </row>
    <row r="816" spans="3:3" x14ac:dyDescent="0.55000000000000004">
      <c r="C816" s="9"/>
    </row>
    <row r="817" spans="3:3" x14ac:dyDescent="0.55000000000000004">
      <c r="C817" s="9"/>
    </row>
    <row r="818" spans="3:3" x14ac:dyDescent="0.55000000000000004">
      <c r="C818" s="9"/>
    </row>
    <row r="819" spans="3:3" x14ac:dyDescent="0.55000000000000004">
      <c r="C819" s="9"/>
    </row>
    <row r="820" spans="3:3" x14ac:dyDescent="0.55000000000000004">
      <c r="C820" s="9"/>
    </row>
    <row r="821" spans="3:3" x14ac:dyDescent="0.55000000000000004">
      <c r="C821" s="9"/>
    </row>
    <row r="822" spans="3:3" x14ac:dyDescent="0.55000000000000004">
      <c r="C822" s="9"/>
    </row>
    <row r="823" spans="3:3" x14ac:dyDescent="0.55000000000000004">
      <c r="C823" s="9"/>
    </row>
    <row r="824" spans="3:3" x14ac:dyDescent="0.55000000000000004">
      <c r="C824" s="9"/>
    </row>
    <row r="825" spans="3:3" x14ac:dyDescent="0.55000000000000004">
      <c r="C825" s="9"/>
    </row>
    <row r="826" spans="3:3" x14ac:dyDescent="0.55000000000000004">
      <c r="C826" s="9"/>
    </row>
    <row r="827" spans="3:3" x14ac:dyDescent="0.55000000000000004">
      <c r="C827" s="9"/>
    </row>
    <row r="828" spans="3:3" x14ac:dyDescent="0.55000000000000004">
      <c r="C828" s="9"/>
    </row>
    <row r="829" spans="3:3" x14ac:dyDescent="0.55000000000000004">
      <c r="C829" s="9"/>
    </row>
    <row r="830" spans="3:3" x14ac:dyDescent="0.55000000000000004">
      <c r="C830" s="9"/>
    </row>
    <row r="831" spans="3:3" x14ac:dyDescent="0.55000000000000004">
      <c r="C831" s="9"/>
    </row>
    <row r="832" spans="3:3" x14ac:dyDescent="0.55000000000000004">
      <c r="C832" s="9"/>
    </row>
    <row r="833" spans="3:3" x14ac:dyDescent="0.55000000000000004">
      <c r="C833" s="9"/>
    </row>
    <row r="834" spans="3:3" x14ac:dyDescent="0.55000000000000004">
      <c r="C834" s="9"/>
    </row>
    <row r="835" spans="3:3" x14ac:dyDescent="0.55000000000000004">
      <c r="C835" s="9"/>
    </row>
    <row r="836" spans="3:3" x14ac:dyDescent="0.55000000000000004">
      <c r="C836" s="9"/>
    </row>
    <row r="837" spans="3:3" x14ac:dyDescent="0.55000000000000004">
      <c r="C837" s="9"/>
    </row>
    <row r="838" spans="3:3" x14ac:dyDescent="0.55000000000000004">
      <c r="C838" s="9"/>
    </row>
    <row r="839" spans="3:3" x14ac:dyDescent="0.55000000000000004">
      <c r="C839" s="9"/>
    </row>
    <row r="840" spans="3:3" x14ac:dyDescent="0.55000000000000004">
      <c r="C840" s="9"/>
    </row>
    <row r="841" spans="3:3" x14ac:dyDescent="0.55000000000000004">
      <c r="C841" s="9"/>
    </row>
    <row r="842" spans="3:3" x14ac:dyDescent="0.55000000000000004">
      <c r="C842" s="9"/>
    </row>
    <row r="843" spans="3:3" x14ac:dyDescent="0.55000000000000004">
      <c r="C843" s="9"/>
    </row>
    <row r="844" spans="3:3" x14ac:dyDescent="0.55000000000000004">
      <c r="C844" s="9"/>
    </row>
    <row r="845" spans="3:3" x14ac:dyDescent="0.55000000000000004">
      <c r="C845" s="9"/>
    </row>
    <row r="846" spans="3:3" x14ac:dyDescent="0.55000000000000004">
      <c r="C846" s="9"/>
    </row>
    <row r="847" spans="3:3" x14ac:dyDescent="0.55000000000000004">
      <c r="C847" s="9"/>
    </row>
    <row r="848" spans="3:3" x14ac:dyDescent="0.55000000000000004">
      <c r="C848" s="9"/>
    </row>
    <row r="849" spans="3:3" x14ac:dyDescent="0.55000000000000004">
      <c r="C849" s="9"/>
    </row>
    <row r="850" spans="3:3" x14ac:dyDescent="0.55000000000000004">
      <c r="C850" s="9"/>
    </row>
    <row r="851" spans="3:3" x14ac:dyDescent="0.55000000000000004">
      <c r="C851" s="9"/>
    </row>
    <row r="852" spans="3:3" x14ac:dyDescent="0.55000000000000004">
      <c r="C852" s="9"/>
    </row>
    <row r="853" spans="3:3" x14ac:dyDescent="0.55000000000000004">
      <c r="C853" s="9"/>
    </row>
    <row r="854" spans="3:3" x14ac:dyDescent="0.55000000000000004">
      <c r="C854" s="9"/>
    </row>
    <row r="855" spans="3:3" x14ac:dyDescent="0.55000000000000004">
      <c r="C855" s="9"/>
    </row>
    <row r="856" spans="3:3" x14ac:dyDescent="0.55000000000000004">
      <c r="C856" s="9"/>
    </row>
    <row r="857" spans="3:3" x14ac:dyDescent="0.55000000000000004">
      <c r="C857" s="9"/>
    </row>
    <row r="858" spans="3:3" x14ac:dyDescent="0.55000000000000004">
      <c r="C858" s="9"/>
    </row>
    <row r="859" spans="3:3" x14ac:dyDescent="0.55000000000000004">
      <c r="C859" s="9"/>
    </row>
    <row r="860" spans="3:3" x14ac:dyDescent="0.55000000000000004">
      <c r="C860" s="9"/>
    </row>
    <row r="861" spans="3:3" x14ac:dyDescent="0.55000000000000004">
      <c r="C861" s="9"/>
    </row>
    <row r="862" spans="3:3" x14ac:dyDescent="0.55000000000000004">
      <c r="C862" s="9"/>
    </row>
    <row r="863" spans="3:3" x14ac:dyDescent="0.55000000000000004">
      <c r="C863" s="9"/>
    </row>
    <row r="864" spans="3:3" x14ac:dyDescent="0.55000000000000004">
      <c r="C864" s="9"/>
    </row>
    <row r="865" spans="3:3" x14ac:dyDescent="0.55000000000000004">
      <c r="C865" s="9"/>
    </row>
    <row r="866" spans="3:3" x14ac:dyDescent="0.55000000000000004">
      <c r="C866" s="9"/>
    </row>
    <row r="867" spans="3:3" x14ac:dyDescent="0.55000000000000004">
      <c r="C867" s="9"/>
    </row>
    <row r="868" spans="3:3" x14ac:dyDescent="0.55000000000000004">
      <c r="C868" s="9"/>
    </row>
    <row r="869" spans="3:3" x14ac:dyDescent="0.55000000000000004">
      <c r="C869" s="9"/>
    </row>
    <row r="870" spans="3:3" x14ac:dyDescent="0.55000000000000004">
      <c r="C870" s="9"/>
    </row>
    <row r="871" spans="3:3" x14ac:dyDescent="0.55000000000000004">
      <c r="C871" s="9"/>
    </row>
    <row r="872" spans="3:3" x14ac:dyDescent="0.55000000000000004">
      <c r="C872" s="9"/>
    </row>
    <row r="873" spans="3:3" x14ac:dyDescent="0.55000000000000004">
      <c r="C873" s="9"/>
    </row>
    <row r="874" spans="3:3" x14ac:dyDescent="0.55000000000000004">
      <c r="C874" s="9"/>
    </row>
    <row r="875" spans="3:3" x14ac:dyDescent="0.55000000000000004">
      <c r="C875" s="9"/>
    </row>
    <row r="876" spans="3:3" x14ac:dyDescent="0.55000000000000004">
      <c r="C876" s="9"/>
    </row>
    <row r="877" spans="3:3" x14ac:dyDescent="0.55000000000000004">
      <c r="C877" s="9"/>
    </row>
    <row r="878" spans="3:3" x14ac:dyDescent="0.55000000000000004">
      <c r="C878" s="9"/>
    </row>
    <row r="879" spans="3:3" x14ac:dyDescent="0.55000000000000004">
      <c r="C879" s="9"/>
    </row>
    <row r="880" spans="3:3" x14ac:dyDescent="0.55000000000000004">
      <c r="C880" s="9"/>
    </row>
    <row r="881" spans="3:3" x14ac:dyDescent="0.55000000000000004">
      <c r="C881" s="9"/>
    </row>
    <row r="882" spans="3:3" x14ac:dyDescent="0.55000000000000004">
      <c r="C882" s="9"/>
    </row>
    <row r="883" spans="3:3" x14ac:dyDescent="0.55000000000000004">
      <c r="C883" s="9"/>
    </row>
    <row r="884" spans="3:3" x14ac:dyDescent="0.55000000000000004">
      <c r="C884" s="9"/>
    </row>
    <row r="885" spans="3:3" x14ac:dyDescent="0.55000000000000004">
      <c r="C885" s="9"/>
    </row>
    <row r="886" spans="3:3" x14ac:dyDescent="0.55000000000000004">
      <c r="C886" s="9"/>
    </row>
    <row r="887" spans="3:3" x14ac:dyDescent="0.55000000000000004">
      <c r="C887" s="9"/>
    </row>
    <row r="888" spans="3:3" x14ac:dyDescent="0.55000000000000004">
      <c r="C888" s="9"/>
    </row>
    <row r="889" spans="3:3" x14ac:dyDescent="0.55000000000000004">
      <c r="C889" s="9"/>
    </row>
    <row r="890" spans="3:3" x14ac:dyDescent="0.55000000000000004">
      <c r="C890" s="9"/>
    </row>
    <row r="891" spans="3:3" x14ac:dyDescent="0.55000000000000004">
      <c r="C891" s="9"/>
    </row>
    <row r="892" spans="3:3" x14ac:dyDescent="0.55000000000000004">
      <c r="C892" s="9"/>
    </row>
    <row r="893" spans="3:3" x14ac:dyDescent="0.55000000000000004">
      <c r="C893" s="9"/>
    </row>
    <row r="894" spans="3:3" x14ac:dyDescent="0.55000000000000004">
      <c r="C894" s="9"/>
    </row>
    <row r="895" spans="3:3" x14ac:dyDescent="0.55000000000000004">
      <c r="C895" s="9"/>
    </row>
    <row r="896" spans="3:3" x14ac:dyDescent="0.55000000000000004">
      <c r="C896" s="9"/>
    </row>
    <row r="897" spans="3:3" x14ac:dyDescent="0.55000000000000004">
      <c r="C897" s="9"/>
    </row>
    <row r="898" spans="3:3" x14ac:dyDescent="0.55000000000000004">
      <c r="C898" s="9"/>
    </row>
    <row r="899" spans="3:3" x14ac:dyDescent="0.55000000000000004">
      <c r="C899" s="9"/>
    </row>
    <row r="900" spans="3:3" x14ac:dyDescent="0.55000000000000004">
      <c r="C900" s="9"/>
    </row>
    <row r="901" spans="3:3" x14ac:dyDescent="0.55000000000000004">
      <c r="C901" s="9"/>
    </row>
    <row r="902" spans="3:3" x14ac:dyDescent="0.55000000000000004">
      <c r="C902" s="9"/>
    </row>
    <row r="903" spans="3:3" x14ac:dyDescent="0.55000000000000004">
      <c r="C903" s="9"/>
    </row>
    <row r="904" spans="3:3" x14ac:dyDescent="0.55000000000000004">
      <c r="C904" s="9"/>
    </row>
    <row r="905" spans="3:3" x14ac:dyDescent="0.55000000000000004">
      <c r="C905" s="9"/>
    </row>
    <row r="906" spans="3:3" x14ac:dyDescent="0.55000000000000004">
      <c r="C906" s="9"/>
    </row>
    <row r="907" spans="3:3" x14ac:dyDescent="0.55000000000000004">
      <c r="C907" s="9"/>
    </row>
    <row r="908" spans="3:3" x14ac:dyDescent="0.55000000000000004">
      <c r="C908" s="9"/>
    </row>
    <row r="909" spans="3:3" x14ac:dyDescent="0.55000000000000004">
      <c r="C909" s="9"/>
    </row>
    <row r="910" spans="3:3" x14ac:dyDescent="0.55000000000000004">
      <c r="C910" s="9"/>
    </row>
    <row r="911" spans="3:3" x14ac:dyDescent="0.55000000000000004">
      <c r="C911" s="9"/>
    </row>
    <row r="912" spans="3:3" x14ac:dyDescent="0.55000000000000004">
      <c r="C912" s="9"/>
    </row>
    <row r="913" spans="3:3" x14ac:dyDescent="0.55000000000000004">
      <c r="C913" s="9"/>
    </row>
    <row r="914" spans="3:3" x14ac:dyDescent="0.55000000000000004">
      <c r="C914" s="9"/>
    </row>
    <row r="915" spans="3:3" x14ac:dyDescent="0.55000000000000004">
      <c r="C915" s="9"/>
    </row>
    <row r="916" spans="3:3" x14ac:dyDescent="0.55000000000000004">
      <c r="C916" s="9"/>
    </row>
    <row r="917" spans="3:3" x14ac:dyDescent="0.55000000000000004">
      <c r="C917" s="9"/>
    </row>
    <row r="918" spans="3:3" x14ac:dyDescent="0.55000000000000004">
      <c r="C918" s="9"/>
    </row>
    <row r="919" spans="3:3" x14ac:dyDescent="0.55000000000000004">
      <c r="C919" s="9"/>
    </row>
    <row r="920" spans="3:3" x14ac:dyDescent="0.55000000000000004">
      <c r="C920" s="9"/>
    </row>
    <row r="921" spans="3:3" x14ac:dyDescent="0.55000000000000004">
      <c r="C921" s="9"/>
    </row>
    <row r="922" spans="3:3" x14ac:dyDescent="0.55000000000000004">
      <c r="C922" s="9"/>
    </row>
    <row r="923" spans="3:3" x14ac:dyDescent="0.55000000000000004">
      <c r="C923" s="9"/>
    </row>
    <row r="924" spans="3:3" x14ac:dyDescent="0.55000000000000004">
      <c r="C924" s="9"/>
    </row>
    <row r="925" spans="3:3" x14ac:dyDescent="0.55000000000000004">
      <c r="C925" s="9"/>
    </row>
    <row r="926" spans="3:3" x14ac:dyDescent="0.55000000000000004">
      <c r="C926" s="9"/>
    </row>
    <row r="927" spans="3:3" x14ac:dyDescent="0.55000000000000004">
      <c r="C927" s="9"/>
    </row>
    <row r="928" spans="3:3" x14ac:dyDescent="0.55000000000000004">
      <c r="C928" s="9"/>
    </row>
    <row r="929" spans="3:3" x14ac:dyDescent="0.55000000000000004">
      <c r="C929" s="9"/>
    </row>
    <row r="930" spans="3:3" x14ac:dyDescent="0.55000000000000004">
      <c r="C930" s="9"/>
    </row>
    <row r="931" spans="3:3" x14ac:dyDescent="0.55000000000000004">
      <c r="C931" s="9"/>
    </row>
    <row r="932" spans="3:3" x14ac:dyDescent="0.55000000000000004">
      <c r="C932" s="9"/>
    </row>
    <row r="933" spans="3:3" x14ac:dyDescent="0.55000000000000004">
      <c r="C933" s="9"/>
    </row>
    <row r="934" spans="3:3" x14ac:dyDescent="0.55000000000000004">
      <c r="C934" s="9"/>
    </row>
    <row r="935" spans="3:3" x14ac:dyDescent="0.55000000000000004">
      <c r="C935" s="9"/>
    </row>
    <row r="936" spans="3:3" x14ac:dyDescent="0.55000000000000004">
      <c r="C936" s="9"/>
    </row>
    <row r="937" spans="3:3" x14ac:dyDescent="0.55000000000000004">
      <c r="C937" s="9"/>
    </row>
    <row r="938" spans="3:3" x14ac:dyDescent="0.55000000000000004">
      <c r="C938" s="9"/>
    </row>
    <row r="939" spans="3:3" x14ac:dyDescent="0.55000000000000004">
      <c r="C939" s="9"/>
    </row>
    <row r="940" spans="3:3" x14ac:dyDescent="0.55000000000000004">
      <c r="C940" s="9"/>
    </row>
    <row r="941" spans="3:3" x14ac:dyDescent="0.55000000000000004">
      <c r="C941" s="9"/>
    </row>
    <row r="942" spans="3:3" x14ac:dyDescent="0.55000000000000004">
      <c r="C942" s="9"/>
    </row>
    <row r="943" spans="3:3" x14ac:dyDescent="0.55000000000000004">
      <c r="C943" s="9"/>
    </row>
    <row r="944" spans="3:3" x14ac:dyDescent="0.55000000000000004">
      <c r="C944" s="9"/>
    </row>
    <row r="945" spans="3:3" x14ac:dyDescent="0.55000000000000004">
      <c r="C945" s="9"/>
    </row>
    <row r="946" spans="3:3" x14ac:dyDescent="0.55000000000000004">
      <c r="C946" s="9"/>
    </row>
    <row r="947" spans="3:3" x14ac:dyDescent="0.55000000000000004">
      <c r="C947" s="9"/>
    </row>
    <row r="948" spans="3:3" x14ac:dyDescent="0.55000000000000004">
      <c r="C948" s="9"/>
    </row>
    <row r="949" spans="3:3" x14ac:dyDescent="0.55000000000000004">
      <c r="C949" s="9"/>
    </row>
    <row r="950" spans="3:3" x14ac:dyDescent="0.55000000000000004">
      <c r="C950" s="9"/>
    </row>
    <row r="951" spans="3:3" x14ac:dyDescent="0.55000000000000004">
      <c r="C951" s="9"/>
    </row>
    <row r="952" spans="3:3" x14ac:dyDescent="0.55000000000000004">
      <c r="C952" s="9"/>
    </row>
    <row r="953" spans="3:3" x14ac:dyDescent="0.55000000000000004">
      <c r="C953" s="9"/>
    </row>
    <row r="954" spans="3:3" x14ac:dyDescent="0.55000000000000004">
      <c r="C954" s="9"/>
    </row>
    <row r="955" spans="3:3" x14ac:dyDescent="0.55000000000000004">
      <c r="C955" s="9"/>
    </row>
    <row r="956" spans="3:3" x14ac:dyDescent="0.55000000000000004">
      <c r="C956" s="9"/>
    </row>
    <row r="957" spans="3:3" x14ac:dyDescent="0.55000000000000004">
      <c r="C957" s="9"/>
    </row>
    <row r="958" spans="3:3" x14ac:dyDescent="0.55000000000000004">
      <c r="C958" s="9"/>
    </row>
    <row r="959" spans="3:3" x14ac:dyDescent="0.55000000000000004">
      <c r="C959" s="9"/>
    </row>
    <row r="960" spans="3:3" x14ac:dyDescent="0.55000000000000004">
      <c r="C960" s="9"/>
    </row>
    <row r="961" spans="3:3" x14ac:dyDescent="0.55000000000000004">
      <c r="C961" s="9"/>
    </row>
    <row r="962" spans="3:3" x14ac:dyDescent="0.55000000000000004">
      <c r="C962" s="9"/>
    </row>
    <row r="963" spans="3:3" x14ac:dyDescent="0.55000000000000004">
      <c r="C963" s="9"/>
    </row>
    <row r="964" spans="3:3" x14ac:dyDescent="0.55000000000000004">
      <c r="C964" s="9"/>
    </row>
    <row r="965" spans="3:3" x14ac:dyDescent="0.55000000000000004">
      <c r="C965" s="9"/>
    </row>
    <row r="966" spans="3:3" x14ac:dyDescent="0.55000000000000004">
      <c r="C966" s="9"/>
    </row>
    <row r="967" spans="3:3" x14ac:dyDescent="0.55000000000000004">
      <c r="C967" s="9"/>
    </row>
    <row r="968" spans="3:3" x14ac:dyDescent="0.55000000000000004">
      <c r="C968" s="9"/>
    </row>
    <row r="969" spans="3:3" x14ac:dyDescent="0.55000000000000004">
      <c r="C969" s="9"/>
    </row>
    <row r="970" spans="3:3" x14ac:dyDescent="0.55000000000000004">
      <c r="C970" s="9"/>
    </row>
    <row r="971" spans="3:3" x14ac:dyDescent="0.55000000000000004">
      <c r="C971" s="9"/>
    </row>
    <row r="972" spans="3:3" x14ac:dyDescent="0.55000000000000004">
      <c r="C972" s="9"/>
    </row>
    <row r="973" spans="3:3" x14ac:dyDescent="0.55000000000000004">
      <c r="C973" s="9"/>
    </row>
    <row r="974" spans="3:3" x14ac:dyDescent="0.55000000000000004">
      <c r="C974" s="9"/>
    </row>
    <row r="975" spans="3:3" x14ac:dyDescent="0.55000000000000004">
      <c r="C975" s="9"/>
    </row>
    <row r="976" spans="3:3" x14ac:dyDescent="0.55000000000000004">
      <c r="C976" s="9"/>
    </row>
    <row r="977" spans="3:3" x14ac:dyDescent="0.55000000000000004">
      <c r="C977" s="9"/>
    </row>
    <row r="978" spans="3:3" x14ac:dyDescent="0.55000000000000004">
      <c r="C978" s="9"/>
    </row>
    <row r="979" spans="3:3" x14ac:dyDescent="0.55000000000000004">
      <c r="C979" s="9"/>
    </row>
    <row r="980" spans="3:3" x14ac:dyDescent="0.55000000000000004">
      <c r="C980" s="9"/>
    </row>
    <row r="981" spans="3:3" x14ac:dyDescent="0.55000000000000004">
      <c r="C981" s="9"/>
    </row>
    <row r="982" spans="3:3" x14ac:dyDescent="0.55000000000000004">
      <c r="C982" s="9"/>
    </row>
    <row r="983" spans="3:3" x14ac:dyDescent="0.55000000000000004">
      <c r="C983" s="9"/>
    </row>
    <row r="984" spans="3:3" x14ac:dyDescent="0.55000000000000004">
      <c r="C984" s="9"/>
    </row>
    <row r="985" spans="3:3" x14ac:dyDescent="0.55000000000000004">
      <c r="C985" s="9"/>
    </row>
    <row r="986" spans="3:3" x14ac:dyDescent="0.55000000000000004">
      <c r="C986" s="9"/>
    </row>
    <row r="987" spans="3:3" x14ac:dyDescent="0.55000000000000004">
      <c r="C987" s="9"/>
    </row>
    <row r="988" spans="3:3" x14ac:dyDescent="0.55000000000000004">
      <c r="C988" s="9"/>
    </row>
    <row r="989" spans="3:3" x14ac:dyDescent="0.55000000000000004">
      <c r="C989" s="9"/>
    </row>
    <row r="990" spans="3:3" x14ac:dyDescent="0.55000000000000004">
      <c r="C990" s="9"/>
    </row>
    <row r="991" spans="3:3" x14ac:dyDescent="0.55000000000000004">
      <c r="C991" s="9"/>
    </row>
    <row r="992" spans="3:3" x14ac:dyDescent="0.55000000000000004">
      <c r="C992" s="9"/>
    </row>
    <row r="993" spans="3:3" x14ac:dyDescent="0.55000000000000004">
      <c r="C993" s="9"/>
    </row>
    <row r="994" spans="3:3" x14ac:dyDescent="0.55000000000000004">
      <c r="C994" s="9"/>
    </row>
    <row r="995" spans="3:3" x14ac:dyDescent="0.55000000000000004">
      <c r="C995" s="9"/>
    </row>
    <row r="996" spans="3:3" x14ac:dyDescent="0.55000000000000004">
      <c r="C996" s="9"/>
    </row>
    <row r="997" spans="3:3" x14ac:dyDescent="0.55000000000000004">
      <c r="C997" s="9"/>
    </row>
    <row r="998" spans="3:3" x14ac:dyDescent="0.55000000000000004">
      <c r="C998" s="9"/>
    </row>
    <row r="999" spans="3:3" x14ac:dyDescent="0.55000000000000004">
      <c r="C999" s="9"/>
    </row>
    <row r="1000" spans="3:3" x14ac:dyDescent="0.55000000000000004">
      <c r="C1000" s="9"/>
    </row>
    <row r="1001" spans="3:3" x14ac:dyDescent="0.55000000000000004">
      <c r="C1001" s="9"/>
    </row>
    <row r="1002" spans="3:3" x14ac:dyDescent="0.55000000000000004">
      <c r="C1002" s="9"/>
    </row>
    <row r="1003" spans="3:3" x14ac:dyDescent="0.55000000000000004">
      <c r="C1003" s="9"/>
    </row>
    <row r="1004" spans="3:3" x14ac:dyDescent="0.55000000000000004">
      <c r="C1004" s="9"/>
    </row>
    <row r="1005" spans="3:3" x14ac:dyDescent="0.55000000000000004">
      <c r="C1005" s="9"/>
    </row>
    <row r="1006" spans="3:3" x14ac:dyDescent="0.55000000000000004">
      <c r="C1006" s="9"/>
    </row>
    <row r="1007" spans="3:3" x14ac:dyDescent="0.55000000000000004">
      <c r="C1007" s="9"/>
    </row>
    <row r="1008" spans="3:3" x14ac:dyDescent="0.55000000000000004">
      <c r="C1008" s="9"/>
    </row>
    <row r="1009" spans="3:3" x14ac:dyDescent="0.55000000000000004">
      <c r="C1009" s="9"/>
    </row>
    <row r="1010" spans="3:3" x14ac:dyDescent="0.55000000000000004">
      <c r="C1010" s="9"/>
    </row>
    <row r="1011" spans="3:3" x14ac:dyDescent="0.55000000000000004">
      <c r="C1011" s="9"/>
    </row>
    <row r="1012" spans="3:3" x14ac:dyDescent="0.55000000000000004">
      <c r="C1012" s="9"/>
    </row>
    <row r="1013" spans="3:3" x14ac:dyDescent="0.55000000000000004">
      <c r="C1013" s="9"/>
    </row>
    <row r="1014" spans="3:3" x14ac:dyDescent="0.55000000000000004">
      <c r="C101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22</vt:i4>
      </vt:variant>
    </vt:vector>
  </HeadingPairs>
  <TitlesOfParts>
    <vt:vector size="28" baseType="lpstr">
      <vt:lpstr>Honor Code</vt:lpstr>
      <vt:lpstr>Sales Data</vt:lpstr>
      <vt:lpstr>Bill to Data</vt:lpstr>
      <vt:lpstr>Parts Data</vt:lpstr>
      <vt:lpstr>Model 1</vt:lpstr>
      <vt:lpstr>Table</vt:lpstr>
      <vt:lpstr>Additional_Parts</vt:lpstr>
      <vt:lpstr>BillToName</vt:lpstr>
      <vt:lpstr>categories</vt:lpstr>
      <vt:lpstr>CustName</vt:lpstr>
      <vt:lpstr>CustomerNo</vt:lpstr>
      <vt:lpstr>Table!Date</vt:lpstr>
      <vt:lpstr>'Parts Data'!Extract</vt:lpstr>
      <vt:lpstr>'Sales Data'!Extract</vt:lpstr>
      <vt:lpstr>Invoice_model</vt:lpstr>
      <vt:lpstr>InvoiceBill</vt:lpstr>
      <vt:lpstr>InvoiceDate</vt:lpstr>
      <vt:lpstr>InvoiceNo</vt:lpstr>
      <vt:lpstr>ItemCode</vt:lpstr>
      <vt:lpstr>ItemCodeDesc</vt:lpstr>
      <vt:lpstr>Items</vt:lpstr>
      <vt:lpstr>Table!Location</vt:lpstr>
      <vt:lpstr>manufacturer_name</vt:lpstr>
      <vt:lpstr>Table!Name</vt:lpstr>
      <vt:lpstr>Part_number</vt:lpstr>
      <vt:lpstr>Table!Product</vt:lpstr>
      <vt:lpstr>QuantityShipped</vt:lpstr>
      <vt:lpstr>Unique</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K327 Exam 2</dc:title>
  <dc:creator>Paul Serex</dc:creator>
  <dc:description>Spring 2018</dc:description>
  <cp:lastModifiedBy>Michael Zelenka</cp:lastModifiedBy>
  <dcterms:created xsi:type="dcterms:W3CDTF">2012-10-24T13:56:24Z</dcterms:created>
  <dcterms:modified xsi:type="dcterms:W3CDTF">2018-04-05T18:47:35Z</dcterms:modified>
</cp:coreProperties>
</file>